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.leskovar\temp\ARurnik\"/>
    </mc:Choice>
  </mc:AlternateContent>
  <xr:revisionPtr revIDLastSave="0" documentId="13_ncr:1_{07F12993-806C-41D3-8FB7-5FEEEE7E092B}" xr6:coauthVersionLast="36" xr6:coauthVersionMax="36" xr10:uidLastSave="{00000000-0000-0000-0000-000000000000}"/>
  <bookViews>
    <workbookView xWindow="0" yWindow="0" windowWidth="16380" windowHeight="8190" tabRatio="868" firstSheet="2" activeTab="13" xr2:uid="{00000000-000D-0000-FFFF-FFFF00000000}"/>
  </bookViews>
  <sheets>
    <sheet name="tip_dogodka" sheetId="1" r:id="rId1"/>
    <sheet name="ar_namen" sheetId="15" r:id="rId2"/>
    <sheet name="prostor" sheetId="2" r:id="rId3"/>
    <sheet name="profesor" sheetId="3" r:id="rId4"/>
    <sheet name="zagovori" sheetId="4" r:id="rId5"/>
    <sheet name="mi2hh" sheetId="5" r:id="rId6"/>
    <sheet name="ar_sprogram" sheetId="6" r:id="rId7"/>
    <sheet name="ar_predmet" sheetId="7" r:id="rId8"/>
    <sheet name="ar_predmet_program_novi" sheetId="8" r:id="rId9"/>
    <sheet name="ar_predmet_program_stari" sheetId="10" r:id="rId10"/>
    <sheet name="ar_prof_pred" sheetId="16" r:id="rId11"/>
    <sheet name="ar_skupina" sheetId="9" r:id="rId12"/>
    <sheet name="predavanja" sheetId="11" r:id="rId13"/>
    <sheet name="ar_student" sheetId="12" r:id="rId14"/>
    <sheet name="ar_skup_stud" sheetId="17" r:id="rId15"/>
    <sheet name="ar_gov_ure" sheetId="18" r:id="rId16"/>
    <sheet name="ar_gu_termin" sheetId="19" r:id="rId17"/>
  </sheets>
  <definedNames>
    <definedName name="_xlnm._FilterDatabase" localSheetId="12" hidden="1">predavanja!$A$1:$U$4367</definedName>
    <definedName name="_xlnm._FilterDatabase" localSheetId="4" hidden="1">zagovori!$A$1:$R$361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P224" i="12" l="1"/>
  <c r="Q224" i="12" s="1"/>
  <c r="Q10" i="12"/>
  <c r="Q26" i="12"/>
  <c r="Q42" i="12"/>
  <c r="Q58" i="12"/>
  <c r="Q79" i="12"/>
  <c r="Q82" i="12"/>
  <c r="Q95" i="12"/>
  <c r="Q98" i="12"/>
  <c r="Q111" i="12"/>
  <c r="Q114" i="12"/>
  <c r="Q127" i="12"/>
  <c r="Q130" i="12"/>
  <c r="Q143" i="12"/>
  <c r="Q146" i="12"/>
  <c r="Q159" i="12"/>
  <c r="Q162" i="12"/>
  <c r="Q175" i="12"/>
  <c r="Q178" i="12"/>
  <c r="Q191" i="12"/>
  <c r="Q194" i="12"/>
  <c r="Q207" i="12"/>
  <c r="Q210" i="12"/>
  <c r="Q223" i="12"/>
  <c r="Q253" i="12"/>
  <c r="Q254" i="12"/>
  <c r="Q255" i="12"/>
  <c r="Q261" i="12"/>
  <c r="Q269" i="12"/>
  <c r="Q270" i="12"/>
  <c r="Q271" i="12"/>
  <c r="Q277" i="12"/>
  <c r="Q285" i="12"/>
  <c r="Q286" i="12"/>
  <c r="Q287" i="12"/>
  <c r="Q293" i="12"/>
  <c r="Q301" i="12"/>
  <c r="Q302" i="12"/>
  <c r="Q303" i="12"/>
  <c r="Q309" i="12"/>
  <c r="Q317" i="12"/>
  <c r="Q318" i="12"/>
  <c r="Q319" i="12"/>
  <c r="Q325" i="12"/>
  <c r="Q333" i="12"/>
  <c r="Q334" i="12"/>
  <c r="Q335" i="12"/>
  <c r="Q341" i="12"/>
  <c r="Q349" i="12"/>
  <c r="Q350" i="12"/>
  <c r="Q351" i="12"/>
  <c r="Q357" i="12"/>
  <c r="Q365" i="12"/>
  <c r="Q366" i="12"/>
  <c r="Q367" i="12"/>
  <c r="Q373" i="12"/>
  <c r="Q381" i="12"/>
  <c r="Q382" i="12"/>
  <c r="Q383" i="12"/>
  <c r="Q389" i="12"/>
  <c r="Q397" i="12"/>
  <c r="Q398" i="12"/>
  <c r="Q399" i="12"/>
  <c r="Q405" i="12"/>
  <c r="Q413" i="12"/>
  <c r="Q414" i="12"/>
  <c r="Q415" i="12"/>
  <c r="Q421" i="12"/>
  <c r="Q434" i="12"/>
  <c r="Q437" i="12"/>
  <c r="Q442" i="12"/>
  <c r="Q444" i="12"/>
  <c r="Q445" i="12"/>
  <c r="Q450" i="12"/>
  <c r="Q453" i="12"/>
  <c r="Q458" i="12"/>
  <c r="Q460" i="12"/>
  <c r="Q461" i="12"/>
  <c r="Q466" i="12"/>
  <c r="Q469" i="12"/>
  <c r="Q474" i="12"/>
  <c r="Q476" i="12"/>
  <c r="Q477" i="12"/>
  <c r="Q482" i="12"/>
  <c r="Q485" i="12"/>
  <c r="Q490" i="12"/>
  <c r="Q492" i="12"/>
  <c r="Q493" i="12"/>
  <c r="Q498" i="12"/>
  <c r="Q501" i="12"/>
  <c r="Q510" i="12"/>
  <c r="Q512" i="12"/>
  <c r="Q520" i="12"/>
  <c r="Q522" i="12"/>
  <c r="Q530" i="12"/>
  <c r="Q538" i="12"/>
  <c r="Q546" i="12"/>
  <c r="Q554" i="12"/>
  <c r="Q558" i="12"/>
  <c r="Q559" i="12"/>
  <c r="Q562" i="12"/>
  <c r="Q570" i="12"/>
  <c r="Q572" i="12"/>
  <c r="Q573" i="12"/>
  <c r="Q574" i="12"/>
  <c r="Q575" i="12"/>
  <c r="Q578" i="12"/>
  <c r="Q586" i="12"/>
  <c r="Q588" i="12"/>
  <c r="Q589" i="12"/>
  <c r="Q590" i="12"/>
  <c r="Q591" i="12"/>
  <c r="Q594" i="12"/>
  <c r="Q602" i="12"/>
  <c r="Q604" i="12"/>
  <c r="Q605" i="12"/>
  <c r="Q606" i="12"/>
  <c r="Q607" i="12"/>
  <c r="Q610" i="12"/>
  <c r="Q618" i="12"/>
  <c r="Q620" i="12"/>
  <c r="Q621" i="12"/>
  <c r="Q622" i="12"/>
  <c r="Q623" i="12"/>
  <c r="Q626" i="12"/>
  <c r="Q634" i="12"/>
  <c r="Q636" i="12"/>
  <c r="Q637" i="12"/>
  <c r="Q638" i="12"/>
  <c r="Q639" i="12"/>
  <c r="Q642" i="12"/>
  <c r="Q654" i="12"/>
  <c r="Q656" i="12"/>
  <c r="Q658" i="12"/>
  <c r="Q664" i="12"/>
  <c r="Q670" i="12"/>
  <c r="Q672" i="12"/>
  <c r="Q674" i="12"/>
  <c r="Q680" i="12"/>
  <c r="Q686" i="12"/>
  <c r="Q687" i="12"/>
  <c r="Q688" i="12"/>
  <c r="Q690" i="12"/>
  <c r="Q696" i="12"/>
  <c r="Q702" i="12"/>
  <c r="Q704" i="12"/>
  <c r="Q706" i="12"/>
  <c r="Q712" i="12"/>
  <c r="Q718" i="12"/>
  <c r="Q722" i="12"/>
  <c r="Q750" i="12"/>
  <c r="Q751" i="12"/>
  <c r="Q758" i="12"/>
  <c r="Q759" i="12"/>
  <c r="Q760" i="12"/>
  <c r="Q767" i="12"/>
  <c r="Q770" i="12"/>
  <c r="Q778" i="12"/>
  <c r="Q783" i="12"/>
  <c r="Q786" i="12"/>
  <c r="Q810" i="12"/>
  <c r="P2" i="12"/>
  <c r="Q2" i="12" s="1"/>
  <c r="P3" i="12"/>
  <c r="Q3" i="12" s="1"/>
  <c r="P4" i="12"/>
  <c r="Q4" i="12" s="1"/>
  <c r="P5" i="12"/>
  <c r="Q5" i="12" s="1"/>
  <c r="P6" i="12"/>
  <c r="Q6" i="12" s="1"/>
  <c r="P7" i="12"/>
  <c r="Q7" i="12" s="1"/>
  <c r="P8" i="12"/>
  <c r="Q8" i="12" s="1"/>
  <c r="P9" i="12"/>
  <c r="Q9" i="12" s="1"/>
  <c r="P10" i="12"/>
  <c r="P11" i="12"/>
  <c r="Q11" i="12" s="1"/>
  <c r="P12" i="12"/>
  <c r="Q12" i="12" s="1"/>
  <c r="P13" i="12"/>
  <c r="Q13" i="12" s="1"/>
  <c r="P14" i="12"/>
  <c r="Q14" i="12" s="1"/>
  <c r="P15" i="12"/>
  <c r="Q15" i="12" s="1"/>
  <c r="P16" i="12"/>
  <c r="Q16" i="12" s="1"/>
  <c r="P17" i="12"/>
  <c r="Q17" i="12" s="1"/>
  <c r="P18" i="12"/>
  <c r="Q18" i="12" s="1"/>
  <c r="P19" i="12"/>
  <c r="Q19" i="12" s="1"/>
  <c r="P20" i="12"/>
  <c r="Q20" i="12" s="1"/>
  <c r="P21" i="12"/>
  <c r="Q21" i="12" s="1"/>
  <c r="P22" i="12"/>
  <c r="Q22" i="12" s="1"/>
  <c r="P23" i="12"/>
  <c r="Q23" i="12" s="1"/>
  <c r="P24" i="12"/>
  <c r="Q24" i="12" s="1"/>
  <c r="P25" i="12"/>
  <c r="Q25" i="12" s="1"/>
  <c r="P26" i="12"/>
  <c r="P27" i="12"/>
  <c r="Q27" i="12" s="1"/>
  <c r="P28" i="12"/>
  <c r="Q28" i="12" s="1"/>
  <c r="P29" i="12"/>
  <c r="Q29" i="12" s="1"/>
  <c r="P30" i="12"/>
  <c r="Q30" i="12" s="1"/>
  <c r="P31" i="12"/>
  <c r="Q31" i="12" s="1"/>
  <c r="P32" i="12"/>
  <c r="Q32" i="12" s="1"/>
  <c r="P33" i="12"/>
  <c r="Q33" i="12" s="1"/>
  <c r="P34" i="12"/>
  <c r="Q34" i="12" s="1"/>
  <c r="P35" i="12"/>
  <c r="Q35" i="12" s="1"/>
  <c r="P36" i="12"/>
  <c r="Q36" i="12" s="1"/>
  <c r="P37" i="12"/>
  <c r="Q37" i="12" s="1"/>
  <c r="P38" i="12"/>
  <c r="Q38" i="12" s="1"/>
  <c r="P39" i="12"/>
  <c r="Q39" i="12" s="1"/>
  <c r="P40" i="12"/>
  <c r="Q40" i="12" s="1"/>
  <c r="P41" i="12"/>
  <c r="Q41" i="12" s="1"/>
  <c r="P42" i="12"/>
  <c r="P43" i="12"/>
  <c r="Q43" i="12" s="1"/>
  <c r="P44" i="12"/>
  <c r="Q44" i="12" s="1"/>
  <c r="P45" i="12"/>
  <c r="Q45" i="12" s="1"/>
  <c r="P46" i="12"/>
  <c r="Q46" i="12" s="1"/>
  <c r="P47" i="12"/>
  <c r="Q47" i="12" s="1"/>
  <c r="P48" i="12"/>
  <c r="Q48" i="12" s="1"/>
  <c r="P49" i="12"/>
  <c r="Q49" i="12" s="1"/>
  <c r="P50" i="12"/>
  <c r="Q50" i="12" s="1"/>
  <c r="P51" i="12"/>
  <c r="Q51" i="12" s="1"/>
  <c r="P52" i="12"/>
  <c r="Q52" i="12" s="1"/>
  <c r="P53" i="12"/>
  <c r="Q53" i="12" s="1"/>
  <c r="P54" i="12"/>
  <c r="Q54" i="12" s="1"/>
  <c r="P55" i="12"/>
  <c r="Q55" i="12" s="1"/>
  <c r="P56" i="12"/>
  <c r="Q56" i="12" s="1"/>
  <c r="P57" i="12"/>
  <c r="Q57" i="12" s="1"/>
  <c r="P58" i="12"/>
  <c r="P59" i="12"/>
  <c r="Q59" i="12" s="1"/>
  <c r="P60" i="12"/>
  <c r="Q60" i="12" s="1"/>
  <c r="P61" i="12"/>
  <c r="Q61" i="12" s="1"/>
  <c r="P70" i="12"/>
  <c r="Q70" i="12" s="1"/>
  <c r="P71" i="12"/>
  <c r="Q71" i="12" s="1"/>
  <c r="P72" i="12"/>
  <c r="Q72" i="12" s="1"/>
  <c r="P73" i="12"/>
  <c r="Q73" i="12" s="1"/>
  <c r="P74" i="12"/>
  <c r="Q74" i="12" s="1"/>
  <c r="P75" i="12"/>
  <c r="Q75" i="12" s="1"/>
  <c r="P76" i="12"/>
  <c r="Q76" i="12" s="1"/>
  <c r="P77" i="12"/>
  <c r="Q77" i="12" s="1"/>
  <c r="P78" i="12"/>
  <c r="Q78" i="12" s="1"/>
  <c r="P79" i="12"/>
  <c r="P80" i="12"/>
  <c r="Q80" i="12" s="1"/>
  <c r="P81" i="12"/>
  <c r="Q81" i="12" s="1"/>
  <c r="P82" i="12"/>
  <c r="P83" i="12"/>
  <c r="Q83" i="12" s="1"/>
  <c r="P84" i="12"/>
  <c r="Q84" i="12" s="1"/>
  <c r="P85" i="12"/>
  <c r="Q85" i="12" s="1"/>
  <c r="P86" i="12"/>
  <c r="Q86" i="12" s="1"/>
  <c r="P87" i="12"/>
  <c r="Q87" i="12" s="1"/>
  <c r="P88" i="12"/>
  <c r="Q88" i="12" s="1"/>
  <c r="P89" i="12"/>
  <c r="Q89" i="12" s="1"/>
  <c r="P90" i="12"/>
  <c r="Q90" i="12" s="1"/>
  <c r="P91" i="12"/>
  <c r="Q91" i="12" s="1"/>
  <c r="P92" i="12"/>
  <c r="Q92" i="12" s="1"/>
  <c r="P93" i="12"/>
  <c r="Q93" i="12" s="1"/>
  <c r="P94" i="12"/>
  <c r="Q94" i="12" s="1"/>
  <c r="P95" i="12"/>
  <c r="P96" i="12"/>
  <c r="Q96" i="12" s="1"/>
  <c r="P97" i="12"/>
  <c r="Q97" i="12" s="1"/>
  <c r="P98" i="12"/>
  <c r="P99" i="12"/>
  <c r="Q99" i="12" s="1"/>
  <c r="P100" i="12"/>
  <c r="Q100" i="12" s="1"/>
  <c r="P101" i="12"/>
  <c r="Q101" i="12" s="1"/>
  <c r="P102" i="12"/>
  <c r="Q102" i="12" s="1"/>
  <c r="P103" i="12"/>
  <c r="Q103" i="12" s="1"/>
  <c r="P104" i="12"/>
  <c r="Q104" i="12" s="1"/>
  <c r="P105" i="12"/>
  <c r="Q105" i="12" s="1"/>
  <c r="P106" i="12"/>
  <c r="Q106" i="12" s="1"/>
  <c r="P107" i="12"/>
  <c r="Q107" i="12" s="1"/>
  <c r="P108" i="12"/>
  <c r="Q108" i="12" s="1"/>
  <c r="P109" i="12"/>
  <c r="Q109" i="12" s="1"/>
  <c r="P110" i="12"/>
  <c r="Q110" i="12" s="1"/>
  <c r="P111" i="12"/>
  <c r="P112" i="12"/>
  <c r="Q112" i="12" s="1"/>
  <c r="P113" i="12"/>
  <c r="Q113" i="12" s="1"/>
  <c r="P114" i="12"/>
  <c r="P115" i="12"/>
  <c r="Q115" i="12" s="1"/>
  <c r="P116" i="12"/>
  <c r="Q116" i="12" s="1"/>
  <c r="P117" i="12"/>
  <c r="Q117" i="12" s="1"/>
  <c r="P118" i="12"/>
  <c r="Q118" i="12" s="1"/>
  <c r="P119" i="12"/>
  <c r="Q119" i="12" s="1"/>
  <c r="P120" i="12"/>
  <c r="Q120" i="12" s="1"/>
  <c r="P121" i="12"/>
  <c r="Q121" i="12" s="1"/>
  <c r="P122" i="12"/>
  <c r="Q122" i="12" s="1"/>
  <c r="P123" i="12"/>
  <c r="Q123" i="12" s="1"/>
  <c r="P124" i="12"/>
  <c r="Q124" i="12" s="1"/>
  <c r="P125" i="12"/>
  <c r="Q125" i="12" s="1"/>
  <c r="P126" i="12"/>
  <c r="Q126" i="12" s="1"/>
  <c r="P127" i="12"/>
  <c r="P128" i="12"/>
  <c r="Q128" i="12" s="1"/>
  <c r="P129" i="12"/>
  <c r="Q129" i="12" s="1"/>
  <c r="P130" i="12"/>
  <c r="P131" i="12"/>
  <c r="Q131" i="12" s="1"/>
  <c r="P132" i="12"/>
  <c r="Q132" i="12" s="1"/>
  <c r="P133" i="12"/>
  <c r="Q133" i="12" s="1"/>
  <c r="P134" i="12"/>
  <c r="Q134" i="12" s="1"/>
  <c r="P135" i="12"/>
  <c r="Q135" i="12" s="1"/>
  <c r="P136" i="12"/>
  <c r="Q136" i="12" s="1"/>
  <c r="P137" i="12"/>
  <c r="Q137" i="12" s="1"/>
  <c r="P138" i="12"/>
  <c r="Q138" i="12" s="1"/>
  <c r="P139" i="12"/>
  <c r="Q139" i="12" s="1"/>
  <c r="P140" i="12"/>
  <c r="Q140" i="12" s="1"/>
  <c r="P141" i="12"/>
  <c r="Q141" i="12" s="1"/>
  <c r="P142" i="12"/>
  <c r="Q142" i="12" s="1"/>
  <c r="P143" i="12"/>
  <c r="P144" i="12"/>
  <c r="Q144" i="12" s="1"/>
  <c r="P145" i="12"/>
  <c r="Q145" i="12" s="1"/>
  <c r="P146" i="12"/>
  <c r="P147" i="12"/>
  <c r="Q147" i="12" s="1"/>
  <c r="P148" i="12"/>
  <c r="Q148" i="12" s="1"/>
  <c r="P149" i="12"/>
  <c r="Q149" i="12" s="1"/>
  <c r="P150" i="12"/>
  <c r="Q150" i="12" s="1"/>
  <c r="P151" i="12"/>
  <c r="Q151" i="12" s="1"/>
  <c r="P152" i="12"/>
  <c r="Q152" i="12" s="1"/>
  <c r="P153" i="12"/>
  <c r="Q153" i="12" s="1"/>
  <c r="P154" i="12"/>
  <c r="Q154" i="12" s="1"/>
  <c r="P155" i="12"/>
  <c r="Q155" i="12" s="1"/>
  <c r="P156" i="12"/>
  <c r="Q156" i="12" s="1"/>
  <c r="P157" i="12"/>
  <c r="Q157" i="12" s="1"/>
  <c r="P158" i="12"/>
  <c r="Q158" i="12" s="1"/>
  <c r="P159" i="12"/>
  <c r="P160" i="12"/>
  <c r="Q160" i="12" s="1"/>
  <c r="P161" i="12"/>
  <c r="Q161" i="12" s="1"/>
  <c r="P162" i="12"/>
  <c r="P163" i="12"/>
  <c r="Q163" i="12" s="1"/>
  <c r="P164" i="12"/>
  <c r="Q164" i="12" s="1"/>
  <c r="P165" i="12"/>
  <c r="Q165" i="12" s="1"/>
  <c r="P166" i="12"/>
  <c r="Q166" i="12" s="1"/>
  <c r="P167" i="12"/>
  <c r="Q167" i="12" s="1"/>
  <c r="P168" i="12"/>
  <c r="Q168" i="12" s="1"/>
  <c r="P169" i="12"/>
  <c r="Q169" i="12" s="1"/>
  <c r="P170" i="12"/>
  <c r="Q170" i="12" s="1"/>
  <c r="P171" i="12"/>
  <c r="Q171" i="12" s="1"/>
  <c r="P172" i="12"/>
  <c r="Q172" i="12" s="1"/>
  <c r="P173" i="12"/>
  <c r="Q173" i="12" s="1"/>
  <c r="P174" i="12"/>
  <c r="Q174" i="12" s="1"/>
  <c r="P175" i="12"/>
  <c r="P176" i="12"/>
  <c r="Q176" i="12" s="1"/>
  <c r="P177" i="12"/>
  <c r="Q177" i="12" s="1"/>
  <c r="P178" i="12"/>
  <c r="P179" i="12"/>
  <c r="Q179" i="12" s="1"/>
  <c r="P180" i="12"/>
  <c r="Q180" i="12" s="1"/>
  <c r="P181" i="12"/>
  <c r="Q181" i="12" s="1"/>
  <c r="P182" i="12"/>
  <c r="Q182" i="12" s="1"/>
  <c r="P183" i="12"/>
  <c r="Q183" i="12" s="1"/>
  <c r="P184" i="12"/>
  <c r="Q184" i="12" s="1"/>
  <c r="P185" i="12"/>
  <c r="Q185" i="12" s="1"/>
  <c r="P186" i="12"/>
  <c r="Q186" i="12" s="1"/>
  <c r="P187" i="12"/>
  <c r="Q187" i="12" s="1"/>
  <c r="P188" i="12"/>
  <c r="Q188" i="12" s="1"/>
  <c r="P189" i="12"/>
  <c r="Q189" i="12" s="1"/>
  <c r="P190" i="12"/>
  <c r="Q190" i="12" s="1"/>
  <c r="P191" i="12"/>
  <c r="P192" i="12"/>
  <c r="Q192" i="12" s="1"/>
  <c r="P193" i="12"/>
  <c r="Q193" i="12" s="1"/>
  <c r="P194" i="12"/>
  <c r="P195" i="12"/>
  <c r="Q195" i="12" s="1"/>
  <c r="P196" i="12"/>
  <c r="Q196" i="12" s="1"/>
  <c r="P197" i="12"/>
  <c r="Q197" i="12" s="1"/>
  <c r="P198" i="12"/>
  <c r="Q198" i="12" s="1"/>
  <c r="P199" i="12"/>
  <c r="Q199" i="12" s="1"/>
  <c r="P200" i="12"/>
  <c r="Q200" i="12" s="1"/>
  <c r="P201" i="12"/>
  <c r="Q201" i="12" s="1"/>
  <c r="P202" i="12"/>
  <c r="Q202" i="12" s="1"/>
  <c r="P203" i="12"/>
  <c r="Q203" i="12" s="1"/>
  <c r="P204" i="12"/>
  <c r="Q204" i="12" s="1"/>
  <c r="P205" i="12"/>
  <c r="Q205" i="12" s="1"/>
  <c r="P206" i="12"/>
  <c r="Q206" i="12" s="1"/>
  <c r="P207" i="12"/>
  <c r="P208" i="12"/>
  <c r="Q208" i="12" s="1"/>
  <c r="P209" i="12"/>
  <c r="Q209" i="12" s="1"/>
  <c r="P210" i="12"/>
  <c r="P211" i="12"/>
  <c r="Q211" i="12" s="1"/>
  <c r="P212" i="12"/>
  <c r="Q212" i="12" s="1"/>
  <c r="P213" i="12"/>
  <c r="Q213" i="12" s="1"/>
  <c r="P214" i="12"/>
  <c r="Q214" i="12" s="1"/>
  <c r="P215" i="12"/>
  <c r="Q215" i="12" s="1"/>
  <c r="P216" i="12"/>
  <c r="Q216" i="12" s="1"/>
  <c r="P217" i="12"/>
  <c r="Q217" i="12" s="1"/>
  <c r="P218" i="12"/>
  <c r="Q218" i="12" s="1"/>
  <c r="P219" i="12"/>
  <c r="Q219" i="12" s="1"/>
  <c r="P220" i="12"/>
  <c r="Q220" i="12" s="1"/>
  <c r="P221" i="12"/>
  <c r="Q221" i="12" s="1"/>
  <c r="P222" i="12"/>
  <c r="Q222" i="12" s="1"/>
  <c r="P223" i="12"/>
  <c r="P252" i="12"/>
  <c r="Q252" i="12" s="1"/>
  <c r="P253" i="12"/>
  <c r="P254" i="12"/>
  <c r="P255" i="12"/>
  <c r="P256" i="12"/>
  <c r="Q256" i="12" s="1"/>
  <c r="P257" i="12"/>
  <c r="Q257" i="12" s="1"/>
  <c r="P258" i="12"/>
  <c r="Q258" i="12" s="1"/>
  <c r="P259" i="12"/>
  <c r="Q259" i="12" s="1"/>
  <c r="P260" i="12"/>
  <c r="Q260" i="12" s="1"/>
  <c r="P261" i="12"/>
  <c r="P262" i="12"/>
  <c r="Q262" i="12" s="1"/>
  <c r="P263" i="12"/>
  <c r="Q263" i="12" s="1"/>
  <c r="P264" i="12"/>
  <c r="Q264" i="12" s="1"/>
  <c r="P265" i="12"/>
  <c r="Q265" i="12" s="1"/>
  <c r="P266" i="12"/>
  <c r="Q266" i="12" s="1"/>
  <c r="P267" i="12"/>
  <c r="Q267" i="12" s="1"/>
  <c r="P268" i="12"/>
  <c r="Q268" i="12" s="1"/>
  <c r="P269" i="12"/>
  <c r="P270" i="12"/>
  <c r="P271" i="12"/>
  <c r="P272" i="12"/>
  <c r="Q272" i="12" s="1"/>
  <c r="P273" i="12"/>
  <c r="Q273" i="12" s="1"/>
  <c r="P274" i="12"/>
  <c r="Q274" i="12" s="1"/>
  <c r="P275" i="12"/>
  <c r="Q275" i="12" s="1"/>
  <c r="P276" i="12"/>
  <c r="Q276" i="12" s="1"/>
  <c r="P277" i="12"/>
  <c r="P278" i="12"/>
  <c r="Q278" i="12" s="1"/>
  <c r="P279" i="12"/>
  <c r="Q279" i="12" s="1"/>
  <c r="P280" i="12"/>
  <c r="Q280" i="12" s="1"/>
  <c r="P281" i="12"/>
  <c r="Q281" i="12" s="1"/>
  <c r="P282" i="12"/>
  <c r="Q282" i="12" s="1"/>
  <c r="P283" i="12"/>
  <c r="Q283" i="12" s="1"/>
  <c r="P284" i="12"/>
  <c r="Q284" i="12" s="1"/>
  <c r="P285" i="12"/>
  <c r="P286" i="12"/>
  <c r="P287" i="12"/>
  <c r="P288" i="12"/>
  <c r="Q288" i="12" s="1"/>
  <c r="P289" i="12"/>
  <c r="Q289" i="12" s="1"/>
  <c r="P290" i="12"/>
  <c r="Q290" i="12" s="1"/>
  <c r="P291" i="12"/>
  <c r="Q291" i="12" s="1"/>
  <c r="P292" i="12"/>
  <c r="Q292" i="12" s="1"/>
  <c r="P293" i="12"/>
  <c r="P294" i="12"/>
  <c r="Q294" i="12" s="1"/>
  <c r="P295" i="12"/>
  <c r="Q295" i="12" s="1"/>
  <c r="P296" i="12"/>
  <c r="Q296" i="12" s="1"/>
  <c r="P297" i="12"/>
  <c r="Q297" i="12" s="1"/>
  <c r="P298" i="12"/>
  <c r="Q298" i="12" s="1"/>
  <c r="P299" i="12"/>
  <c r="Q299" i="12" s="1"/>
  <c r="P300" i="12"/>
  <c r="Q300" i="12" s="1"/>
  <c r="P301" i="12"/>
  <c r="P302" i="12"/>
  <c r="P303" i="12"/>
  <c r="P304" i="12"/>
  <c r="Q304" i="12" s="1"/>
  <c r="P305" i="12"/>
  <c r="Q305" i="12" s="1"/>
  <c r="P306" i="12"/>
  <c r="Q306" i="12" s="1"/>
  <c r="P307" i="12"/>
  <c r="Q307" i="12" s="1"/>
  <c r="P308" i="12"/>
  <c r="Q308" i="12" s="1"/>
  <c r="P309" i="12"/>
  <c r="P310" i="12"/>
  <c r="Q310" i="12" s="1"/>
  <c r="P311" i="12"/>
  <c r="Q311" i="12" s="1"/>
  <c r="P312" i="12"/>
  <c r="Q312" i="12" s="1"/>
  <c r="P313" i="12"/>
  <c r="Q313" i="12" s="1"/>
  <c r="P314" i="12"/>
  <c r="Q314" i="12" s="1"/>
  <c r="P315" i="12"/>
  <c r="Q315" i="12" s="1"/>
  <c r="P316" i="12"/>
  <c r="Q316" i="12" s="1"/>
  <c r="P317" i="12"/>
  <c r="P318" i="12"/>
  <c r="P319" i="12"/>
  <c r="P320" i="12"/>
  <c r="Q320" i="12" s="1"/>
  <c r="P321" i="12"/>
  <c r="Q321" i="12" s="1"/>
  <c r="P322" i="12"/>
  <c r="Q322" i="12" s="1"/>
  <c r="P323" i="12"/>
  <c r="Q323" i="12" s="1"/>
  <c r="P324" i="12"/>
  <c r="Q324" i="12" s="1"/>
  <c r="P325" i="12"/>
  <c r="P326" i="12"/>
  <c r="Q326" i="12" s="1"/>
  <c r="P327" i="12"/>
  <c r="Q327" i="12" s="1"/>
  <c r="P328" i="12"/>
  <c r="Q328" i="12" s="1"/>
  <c r="P329" i="12"/>
  <c r="Q329" i="12" s="1"/>
  <c r="P330" i="12"/>
  <c r="Q330" i="12" s="1"/>
  <c r="P331" i="12"/>
  <c r="Q331" i="12" s="1"/>
  <c r="P332" i="12"/>
  <c r="Q332" i="12" s="1"/>
  <c r="P333" i="12"/>
  <c r="P334" i="12"/>
  <c r="P335" i="12"/>
  <c r="P336" i="12"/>
  <c r="Q336" i="12" s="1"/>
  <c r="P337" i="12"/>
  <c r="Q337" i="12" s="1"/>
  <c r="P338" i="12"/>
  <c r="Q338" i="12" s="1"/>
  <c r="P339" i="12"/>
  <c r="Q339" i="12" s="1"/>
  <c r="P340" i="12"/>
  <c r="Q340" i="12" s="1"/>
  <c r="P341" i="12"/>
  <c r="P342" i="12"/>
  <c r="Q342" i="12" s="1"/>
  <c r="P343" i="12"/>
  <c r="Q343" i="12" s="1"/>
  <c r="P344" i="12"/>
  <c r="Q344" i="12" s="1"/>
  <c r="P345" i="12"/>
  <c r="Q345" i="12" s="1"/>
  <c r="P346" i="12"/>
  <c r="Q346" i="12" s="1"/>
  <c r="P347" i="12"/>
  <c r="Q347" i="12" s="1"/>
  <c r="P348" i="12"/>
  <c r="Q348" i="12" s="1"/>
  <c r="P349" i="12"/>
  <c r="P350" i="12"/>
  <c r="P351" i="12"/>
  <c r="P352" i="12"/>
  <c r="Q352" i="12" s="1"/>
  <c r="P353" i="12"/>
  <c r="Q353" i="12" s="1"/>
  <c r="P354" i="12"/>
  <c r="Q354" i="12" s="1"/>
  <c r="P355" i="12"/>
  <c r="Q355" i="12" s="1"/>
  <c r="P356" i="12"/>
  <c r="Q356" i="12" s="1"/>
  <c r="P357" i="12"/>
  <c r="P358" i="12"/>
  <c r="Q358" i="12" s="1"/>
  <c r="P359" i="12"/>
  <c r="Q359" i="12" s="1"/>
  <c r="P360" i="12"/>
  <c r="Q360" i="12" s="1"/>
  <c r="P361" i="12"/>
  <c r="Q361" i="12" s="1"/>
  <c r="P362" i="12"/>
  <c r="Q362" i="12" s="1"/>
  <c r="P363" i="12"/>
  <c r="Q363" i="12" s="1"/>
  <c r="P364" i="12"/>
  <c r="Q364" i="12" s="1"/>
  <c r="P365" i="12"/>
  <c r="P366" i="12"/>
  <c r="P367" i="12"/>
  <c r="P368" i="12"/>
  <c r="Q368" i="12" s="1"/>
  <c r="P369" i="12"/>
  <c r="Q369" i="12" s="1"/>
  <c r="P370" i="12"/>
  <c r="Q370" i="12" s="1"/>
  <c r="P371" i="12"/>
  <c r="Q371" i="12" s="1"/>
  <c r="P372" i="12"/>
  <c r="Q372" i="12" s="1"/>
  <c r="P373" i="12"/>
  <c r="P374" i="12"/>
  <c r="Q374" i="12" s="1"/>
  <c r="P375" i="12"/>
  <c r="Q375" i="12" s="1"/>
  <c r="P376" i="12"/>
  <c r="Q376" i="12" s="1"/>
  <c r="P377" i="12"/>
  <c r="Q377" i="12" s="1"/>
  <c r="P378" i="12"/>
  <c r="Q378" i="12" s="1"/>
  <c r="P379" i="12"/>
  <c r="Q379" i="12" s="1"/>
  <c r="P380" i="12"/>
  <c r="Q380" i="12" s="1"/>
  <c r="P381" i="12"/>
  <c r="P382" i="12"/>
  <c r="P383" i="12"/>
  <c r="P384" i="12"/>
  <c r="Q384" i="12" s="1"/>
  <c r="P385" i="12"/>
  <c r="Q385" i="12" s="1"/>
  <c r="P386" i="12"/>
  <c r="Q386" i="12" s="1"/>
  <c r="P387" i="12"/>
  <c r="Q387" i="12" s="1"/>
  <c r="P388" i="12"/>
  <c r="Q388" i="12" s="1"/>
  <c r="P389" i="12"/>
  <c r="P390" i="12"/>
  <c r="Q390" i="12" s="1"/>
  <c r="P391" i="12"/>
  <c r="Q391" i="12" s="1"/>
  <c r="P392" i="12"/>
  <c r="Q392" i="12" s="1"/>
  <c r="P393" i="12"/>
  <c r="Q393" i="12" s="1"/>
  <c r="P394" i="12"/>
  <c r="Q394" i="12" s="1"/>
  <c r="P395" i="12"/>
  <c r="Q395" i="12" s="1"/>
  <c r="P396" i="12"/>
  <c r="Q396" i="12" s="1"/>
  <c r="P397" i="12"/>
  <c r="P398" i="12"/>
  <c r="P399" i="12"/>
  <c r="P400" i="12"/>
  <c r="Q400" i="12" s="1"/>
  <c r="P401" i="12"/>
  <c r="Q401" i="12" s="1"/>
  <c r="P402" i="12"/>
  <c r="Q402" i="12" s="1"/>
  <c r="P403" i="12"/>
  <c r="Q403" i="12" s="1"/>
  <c r="P404" i="12"/>
  <c r="Q404" i="12" s="1"/>
  <c r="P405" i="12"/>
  <c r="P406" i="12"/>
  <c r="Q406" i="12" s="1"/>
  <c r="P407" i="12"/>
  <c r="Q407" i="12" s="1"/>
  <c r="P408" i="12"/>
  <c r="Q408" i="12" s="1"/>
  <c r="P409" i="12"/>
  <c r="Q409" i="12" s="1"/>
  <c r="P410" i="12"/>
  <c r="Q410" i="12" s="1"/>
  <c r="P411" i="12"/>
  <c r="Q411" i="12" s="1"/>
  <c r="P412" i="12"/>
  <c r="Q412" i="12" s="1"/>
  <c r="P413" i="12"/>
  <c r="P414" i="12"/>
  <c r="P415" i="12"/>
  <c r="P416" i="12"/>
  <c r="Q416" i="12" s="1"/>
  <c r="P417" i="12"/>
  <c r="Q417" i="12" s="1"/>
  <c r="P418" i="12"/>
  <c r="Q418" i="12" s="1"/>
  <c r="P419" i="12"/>
  <c r="Q419" i="12" s="1"/>
  <c r="P420" i="12"/>
  <c r="Q420" i="12" s="1"/>
  <c r="P421" i="12"/>
  <c r="P422" i="12"/>
  <c r="Q422" i="12" s="1"/>
  <c r="P423" i="12"/>
  <c r="Q423" i="12" s="1"/>
  <c r="P424" i="12"/>
  <c r="Q424" i="12" s="1"/>
  <c r="P425" i="12"/>
  <c r="Q425" i="12" s="1"/>
  <c r="P433" i="12"/>
  <c r="Q433" i="12" s="1"/>
  <c r="P434" i="12"/>
  <c r="P435" i="12"/>
  <c r="Q435" i="12" s="1"/>
  <c r="P436" i="12"/>
  <c r="Q436" i="12" s="1"/>
  <c r="P437" i="12"/>
  <c r="P438" i="12"/>
  <c r="Q438" i="12" s="1"/>
  <c r="P439" i="12"/>
  <c r="Q439" i="12" s="1"/>
  <c r="P440" i="12"/>
  <c r="Q440" i="12" s="1"/>
  <c r="P441" i="12"/>
  <c r="Q441" i="12" s="1"/>
  <c r="P442" i="12"/>
  <c r="P443" i="12"/>
  <c r="Q443" i="12" s="1"/>
  <c r="P444" i="12"/>
  <c r="P445" i="12"/>
  <c r="P446" i="12"/>
  <c r="Q446" i="12" s="1"/>
  <c r="P447" i="12"/>
  <c r="Q447" i="12" s="1"/>
  <c r="P448" i="12"/>
  <c r="Q448" i="12" s="1"/>
  <c r="P449" i="12"/>
  <c r="Q449" i="12" s="1"/>
  <c r="P450" i="12"/>
  <c r="P451" i="12"/>
  <c r="Q451" i="12" s="1"/>
  <c r="P452" i="12"/>
  <c r="Q452" i="12" s="1"/>
  <c r="P453" i="12"/>
  <c r="P454" i="12"/>
  <c r="Q454" i="12" s="1"/>
  <c r="P455" i="12"/>
  <c r="Q455" i="12" s="1"/>
  <c r="P456" i="12"/>
  <c r="Q456" i="12" s="1"/>
  <c r="P457" i="12"/>
  <c r="Q457" i="12" s="1"/>
  <c r="P458" i="12"/>
  <c r="P459" i="12"/>
  <c r="Q459" i="12" s="1"/>
  <c r="P460" i="12"/>
  <c r="P461" i="12"/>
  <c r="P462" i="12"/>
  <c r="Q462" i="12" s="1"/>
  <c r="P463" i="12"/>
  <c r="Q463" i="12" s="1"/>
  <c r="P464" i="12"/>
  <c r="Q464" i="12" s="1"/>
  <c r="P465" i="12"/>
  <c r="Q465" i="12" s="1"/>
  <c r="P466" i="12"/>
  <c r="P467" i="12"/>
  <c r="Q467" i="12" s="1"/>
  <c r="P468" i="12"/>
  <c r="Q468" i="12" s="1"/>
  <c r="P469" i="12"/>
  <c r="P470" i="12"/>
  <c r="Q470" i="12" s="1"/>
  <c r="P471" i="12"/>
  <c r="Q471" i="12" s="1"/>
  <c r="P472" i="12"/>
  <c r="Q472" i="12" s="1"/>
  <c r="P473" i="12"/>
  <c r="Q473" i="12" s="1"/>
  <c r="P474" i="12"/>
  <c r="P475" i="12"/>
  <c r="Q475" i="12" s="1"/>
  <c r="P476" i="12"/>
  <c r="P477" i="12"/>
  <c r="P478" i="12"/>
  <c r="Q478" i="12" s="1"/>
  <c r="P479" i="12"/>
  <c r="Q479" i="12" s="1"/>
  <c r="P480" i="12"/>
  <c r="Q480" i="12" s="1"/>
  <c r="P481" i="12"/>
  <c r="Q481" i="12" s="1"/>
  <c r="P482" i="12"/>
  <c r="P483" i="12"/>
  <c r="Q483" i="12" s="1"/>
  <c r="P484" i="12"/>
  <c r="Q484" i="12" s="1"/>
  <c r="P485" i="12"/>
  <c r="P486" i="12"/>
  <c r="Q486" i="12" s="1"/>
  <c r="P487" i="12"/>
  <c r="Q487" i="12" s="1"/>
  <c r="P488" i="12"/>
  <c r="Q488" i="12" s="1"/>
  <c r="P489" i="12"/>
  <c r="Q489" i="12" s="1"/>
  <c r="P490" i="12"/>
  <c r="P491" i="12"/>
  <c r="Q491" i="12" s="1"/>
  <c r="P492" i="12"/>
  <c r="P493" i="12"/>
  <c r="P494" i="12"/>
  <c r="Q494" i="12" s="1"/>
  <c r="P495" i="12"/>
  <c r="Q495" i="12" s="1"/>
  <c r="P496" i="12"/>
  <c r="Q496" i="12" s="1"/>
  <c r="P497" i="12"/>
  <c r="Q497" i="12" s="1"/>
  <c r="P498" i="12"/>
  <c r="P499" i="12"/>
  <c r="Q499" i="12" s="1"/>
  <c r="P500" i="12"/>
  <c r="Q500" i="12" s="1"/>
  <c r="P501" i="12"/>
  <c r="P502" i="12"/>
  <c r="Q502" i="12" s="1"/>
  <c r="P503" i="12"/>
  <c r="Q503" i="12" s="1"/>
  <c r="P504" i="12"/>
  <c r="Q504" i="12" s="1"/>
  <c r="P505" i="12"/>
  <c r="Q505" i="12" s="1"/>
  <c r="P510" i="12"/>
  <c r="P511" i="12"/>
  <c r="Q511" i="12" s="1"/>
  <c r="P512" i="12"/>
  <c r="P513" i="12"/>
  <c r="P514" i="12"/>
  <c r="Q514" i="12" s="1"/>
  <c r="P515" i="12"/>
  <c r="Q515" i="12" s="1"/>
  <c r="P516" i="12"/>
  <c r="Q516" i="12" s="1"/>
  <c r="P517" i="12"/>
  <c r="Q517" i="12" s="1"/>
  <c r="P518" i="12"/>
  <c r="Q518" i="12" s="1"/>
  <c r="P519" i="12"/>
  <c r="Q519" i="12" s="1"/>
  <c r="P520" i="12"/>
  <c r="P521" i="12"/>
  <c r="Q521" i="12" s="1"/>
  <c r="P522" i="12"/>
  <c r="P525" i="12"/>
  <c r="Q525" i="12" s="1"/>
  <c r="P526" i="12"/>
  <c r="Q526" i="12" s="1"/>
  <c r="P527" i="12"/>
  <c r="Q527" i="12" s="1"/>
  <c r="P528" i="12"/>
  <c r="Q528" i="12" s="1"/>
  <c r="P529" i="12"/>
  <c r="Q529" i="12" s="1"/>
  <c r="P530" i="12"/>
  <c r="P531" i="12"/>
  <c r="Q531" i="12" s="1"/>
  <c r="P532" i="12"/>
  <c r="Q532" i="12" s="1"/>
  <c r="P533" i="12"/>
  <c r="Q533" i="12" s="1"/>
  <c r="P534" i="12"/>
  <c r="Q534" i="12" s="1"/>
  <c r="P535" i="12"/>
  <c r="Q535" i="12" s="1"/>
  <c r="P536" i="12"/>
  <c r="Q536" i="12" s="1"/>
  <c r="P537" i="12"/>
  <c r="Q537" i="12" s="1"/>
  <c r="P538" i="12"/>
  <c r="P539" i="12"/>
  <c r="Q539" i="12" s="1"/>
  <c r="P540" i="12"/>
  <c r="Q540" i="12" s="1"/>
  <c r="P541" i="12"/>
  <c r="Q541" i="12" s="1"/>
  <c r="P542" i="12"/>
  <c r="Q542" i="12" s="1"/>
  <c r="P543" i="12"/>
  <c r="Q543" i="12" s="1"/>
  <c r="P544" i="12"/>
  <c r="Q544" i="12" s="1"/>
  <c r="P545" i="12"/>
  <c r="Q545" i="12" s="1"/>
  <c r="P546" i="12"/>
  <c r="P547" i="12"/>
  <c r="Q547" i="12" s="1"/>
  <c r="P548" i="12"/>
  <c r="Q548" i="12" s="1"/>
  <c r="P549" i="12"/>
  <c r="Q549" i="12" s="1"/>
  <c r="P550" i="12"/>
  <c r="Q550" i="12" s="1"/>
  <c r="P551" i="12"/>
  <c r="Q551" i="12" s="1"/>
  <c r="P552" i="12"/>
  <c r="Q552" i="12" s="1"/>
  <c r="P553" i="12"/>
  <c r="Q553" i="12" s="1"/>
  <c r="P554" i="12"/>
  <c r="P555" i="12"/>
  <c r="Q555" i="12" s="1"/>
  <c r="P558" i="12"/>
  <c r="P559" i="12"/>
  <c r="P560" i="12"/>
  <c r="Q560" i="12" s="1"/>
  <c r="P561" i="12"/>
  <c r="Q561" i="12" s="1"/>
  <c r="P562" i="12"/>
  <c r="P563" i="12"/>
  <c r="Q563" i="12" s="1"/>
  <c r="P564" i="12"/>
  <c r="Q564" i="12" s="1"/>
  <c r="P565" i="12"/>
  <c r="Q565" i="12" s="1"/>
  <c r="P566" i="12"/>
  <c r="Q566" i="12" s="1"/>
  <c r="P567" i="12"/>
  <c r="Q567" i="12" s="1"/>
  <c r="P568" i="12"/>
  <c r="Q568" i="12" s="1"/>
  <c r="P569" i="12"/>
  <c r="Q569" i="12" s="1"/>
  <c r="P570" i="12"/>
  <c r="P571" i="12"/>
  <c r="Q571" i="12" s="1"/>
  <c r="P572" i="12"/>
  <c r="P573" i="12"/>
  <c r="P574" i="12"/>
  <c r="P575" i="12"/>
  <c r="P576" i="12"/>
  <c r="Q576" i="12" s="1"/>
  <c r="P577" i="12"/>
  <c r="Q577" i="12" s="1"/>
  <c r="P578" i="12"/>
  <c r="P579" i="12"/>
  <c r="Q579" i="12" s="1"/>
  <c r="P580" i="12"/>
  <c r="Q580" i="12" s="1"/>
  <c r="P581" i="12"/>
  <c r="Q581" i="12" s="1"/>
  <c r="P582" i="12"/>
  <c r="Q582" i="12" s="1"/>
  <c r="P583" i="12"/>
  <c r="Q583" i="12" s="1"/>
  <c r="P584" i="12"/>
  <c r="Q584" i="12" s="1"/>
  <c r="P585" i="12"/>
  <c r="Q585" i="12" s="1"/>
  <c r="P586" i="12"/>
  <c r="P587" i="12"/>
  <c r="Q587" i="12" s="1"/>
  <c r="P588" i="12"/>
  <c r="P589" i="12"/>
  <c r="P590" i="12"/>
  <c r="P591" i="12"/>
  <c r="P592" i="12"/>
  <c r="Q592" i="12" s="1"/>
  <c r="P593" i="12"/>
  <c r="Q593" i="12" s="1"/>
  <c r="P594" i="12"/>
  <c r="P595" i="12"/>
  <c r="Q595" i="12" s="1"/>
  <c r="P596" i="12"/>
  <c r="Q596" i="12" s="1"/>
  <c r="P597" i="12"/>
  <c r="Q597" i="12" s="1"/>
  <c r="P598" i="12"/>
  <c r="Q598" i="12" s="1"/>
  <c r="P599" i="12"/>
  <c r="Q599" i="12" s="1"/>
  <c r="P600" i="12"/>
  <c r="Q600" i="12" s="1"/>
  <c r="P601" i="12"/>
  <c r="Q601" i="12" s="1"/>
  <c r="P602" i="12"/>
  <c r="P603" i="12"/>
  <c r="Q603" i="12" s="1"/>
  <c r="P604" i="12"/>
  <c r="P605" i="12"/>
  <c r="P606" i="12"/>
  <c r="P607" i="12"/>
  <c r="P608" i="12"/>
  <c r="Q608" i="12" s="1"/>
  <c r="P609" i="12"/>
  <c r="Q609" i="12" s="1"/>
  <c r="P610" i="12"/>
  <c r="P611" i="12"/>
  <c r="Q611" i="12" s="1"/>
  <c r="P612" i="12"/>
  <c r="Q612" i="12" s="1"/>
  <c r="P613" i="12"/>
  <c r="Q613" i="12" s="1"/>
  <c r="P614" i="12"/>
  <c r="Q614" i="12" s="1"/>
  <c r="P615" i="12"/>
  <c r="Q615" i="12" s="1"/>
  <c r="P616" i="12"/>
  <c r="Q616" i="12" s="1"/>
  <c r="P617" i="12"/>
  <c r="Q617" i="12" s="1"/>
  <c r="P618" i="12"/>
  <c r="P619" i="12"/>
  <c r="Q619" i="12" s="1"/>
  <c r="P620" i="12"/>
  <c r="P621" i="12"/>
  <c r="P622" i="12"/>
  <c r="P623" i="12"/>
  <c r="P624" i="12"/>
  <c r="Q624" i="12" s="1"/>
  <c r="P625" i="12"/>
  <c r="Q625" i="12" s="1"/>
  <c r="P626" i="12"/>
  <c r="P627" i="12"/>
  <c r="Q627" i="12" s="1"/>
  <c r="P628" i="12"/>
  <c r="Q628" i="12" s="1"/>
  <c r="P629" i="12"/>
  <c r="Q629" i="12" s="1"/>
  <c r="P630" i="12"/>
  <c r="Q630" i="12" s="1"/>
  <c r="P631" i="12"/>
  <c r="Q631" i="12" s="1"/>
  <c r="P632" i="12"/>
  <c r="Q632" i="12" s="1"/>
  <c r="P633" i="12"/>
  <c r="Q633" i="12" s="1"/>
  <c r="P634" i="12"/>
  <c r="P635" i="12"/>
  <c r="Q635" i="12" s="1"/>
  <c r="P636" i="12"/>
  <c r="P637" i="12"/>
  <c r="P638" i="12"/>
  <c r="P639" i="12"/>
  <c r="P640" i="12"/>
  <c r="Q640" i="12" s="1"/>
  <c r="P641" i="12"/>
  <c r="Q641" i="12" s="1"/>
  <c r="P642" i="12"/>
  <c r="P643" i="12"/>
  <c r="Q643" i="12" s="1"/>
  <c r="P644" i="12"/>
  <c r="Q644" i="12" s="1"/>
  <c r="P645" i="12"/>
  <c r="Q645" i="12" s="1"/>
  <c r="P650" i="12"/>
  <c r="Q650" i="12" s="1"/>
  <c r="P651" i="12"/>
  <c r="Q651" i="12" s="1"/>
  <c r="P652" i="12"/>
  <c r="Q652" i="12" s="1"/>
  <c r="P653" i="12"/>
  <c r="Q653" i="12" s="1"/>
  <c r="P654" i="12"/>
  <c r="P655" i="12"/>
  <c r="Q655" i="12" s="1"/>
  <c r="P656" i="12"/>
  <c r="P657" i="12"/>
  <c r="Q657" i="12" s="1"/>
  <c r="P658" i="12"/>
  <c r="P659" i="12"/>
  <c r="Q659" i="12" s="1"/>
  <c r="P660" i="12"/>
  <c r="Q660" i="12" s="1"/>
  <c r="P661" i="12"/>
  <c r="Q661" i="12" s="1"/>
  <c r="P662" i="12"/>
  <c r="Q662" i="12" s="1"/>
  <c r="P663" i="12"/>
  <c r="Q663" i="12" s="1"/>
  <c r="P664" i="12"/>
  <c r="P665" i="12"/>
  <c r="Q665" i="12" s="1"/>
  <c r="P666" i="12"/>
  <c r="Q666" i="12" s="1"/>
  <c r="P667" i="12"/>
  <c r="Q667" i="12" s="1"/>
  <c r="P668" i="12"/>
  <c r="Q668" i="12" s="1"/>
  <c r="P669" i="12"/>
  <c r="Q669" i="12" s="1"/>
  <c r="P670" i="12"/>
  <c r="P671" i="12"/>
  <c r="Q671" i="12" s="1"/>
  <c r="P672" i="12"/>
  <c r="P673" i="12"/>
  <c r="Q673" i="12" s="1"/>
  <c r="P674" i="12"/>
  <c r="P675" i="12"/>
  <c r="Q675" i="12" s="1"/>
  <c r="P676" i="12"/>
  <c r="Q676" i="12" s="1"/>
  <c r="P677" i="12"/>
  <c r="Q677" i="12" s="1"/>
  <c r="P678" i="12"/>
  <c r="Q678" i="12" s="1"/>
  <c r="P679" i="12"/>
  <c r="Q679" i="12" s="1"/>
  <c r="P680" i="12"/>
  <c r="P681" i="12"/>
  <c r="Q681" i="12" s="1"/>
  <c r="P682" i="12"/>
  <c r="Q682" i="12" s="1"/>
  <c r="P683" i="12"/>
  <c r="Q683" i="12" s="1"/>
  <c r="P684" i="12"/>
  <c r="Q684" i="12" s="1"/>
  <c r="P685" i="12"/>
  <c r="Q685" i="12" s="1"/>
  <c r="P686" i="12"/>
  <c r="P687" i="12"/>
  <c r="P688" i="12"/>
  <c r="P689" i="12"/>
  <c r="Q689" i="12" s="1"/>
  <c r="P690" i="12"/>
  <c r="P691" i="12"/>
  <c r="Q691" i="12" s="1"/>
  <c r="P692" i="12"/>
  <c r="Q692" i="12" s="1"/>
  <c r="P693" i="12"/>
  <c r="Q693" i="12" s="1"/>
  <c r="P694" i="12"/>
  <c r="Q694" i="12" s="1"/>
  <c r="P695" i="12"/>
  <c r="Q695" i="12" s="1"/>
  <c r="P696" i="12"/>
  <c r="P697" i="12"/>
  <c r="Q697" i="12" s="1"/>
  <c r="P698" i="12"/>
  <c r="Q698" i="12" s="1"/>
  <c r="P699" i="12"/>
  <c r="Q699" i="12" s="1"/>
  <c r="P700" i="12"/>
  <c r="Q700" i="12" s="1"/>
  <c r="P701" i="12"/>
  <c r="Q701" i="12" s="1"/>
  <c r="P702" i="12"/>
  <c r="P703" i="12"/>
  <c r="Q703" i="12" s="1"/>
  <c r="P704" i="12"/>
  <c r="P705" i="12"/>
  <c r="Q705" i="12" s="1"/>
  <c r="P706" i="12"/>
  <c r="P707" i="12"/>
  <c r="Q707" i="12" s="1"/>
  <c r="P708" i="12"/>
  <c r="Q708" i="12" s="1"/>
  <c r="P709" i="12"/>
  <c r="Q709" i="12" s="1"/>
  <c r="P710" i="12"/>
  <c r="Q710" i="12" s="1"/>
  <c r="P711" i="12"/>
  <c r="Q711" i="12" s="1"/>
  <c r="P712" i="12"/>
  <c r="P713" i="12"/>
  <c r="Q713" i="12" s="1"/>
  <c r="P714" i="12"/>
  <c r="Q714" i="12" s="1"/>
  <c r="P715" i="12"/>
  <c r="Q715" i="12" s="1"/>
  <c r="P716" i="12"/>
  <c r="Q716" i="12" s="1"/>
  <c r="P717" i="12"/>
  <c r="Q717" i="12" s="1"/>
  <c r="P718" i="12"/>
  <c r="P720" i="12"/>
  <c r="Q720" i="12" s="1"/>
  <c r="P721" i="12"/>
  <c r="Q721" i="12" s="1"/>
  <c r="P722" i="12"/>
  <c r="P723" i="12"/>
  <c r="Q723" i="12" s="1"/>
  <c r="P724" i="12"/>
  <c r="Q724" i="12" s="1"/>
  <c r="P727" i="12"/>
  <c r="Q727" i="12" s="1"/>
  <c r="P728" i="12"/>
  <c r="Q728" i="12" s="1"/>
  <c r="P729" i="12"/>
  <c r="Q729" i="12" s="1"/>
  <c r="P730" i="12"/>
  <c r="Q730" i="12" s="1"/>
  <c r="P731" i="12"/>
  <c r="Q731" i="12" s="1"/>
  <c r="P732" i="12"/>
  <c r="Q732" i="12" s="1"/>
  <c r="P733" i="12"/>
  <c r="Q733" i="12" s="1"/>
  <c r="P734" i="12"/>
  <c r="Q734" i="12" s="1"/>
  <c r="P735" i="12"/>
  <c r="Q735" i="12" s="1"/>
  <c r="P736" i="12"/>
  <c r="Q736" i="12" s="1"/>
  <c r="P737" i="12"/>
  <c r="Q737" i="12" s="1"/>
  <c r="P738" i="12"/>
  <c r="Q738" i="12" s="1"/>
  <c r="P739" i="12"/>
  <c r="Q739" i="12" s="1"/>
  <c r="P740" i="12"/>
  <c r="Q740" i="12" s="1"/>
  <c r="P741" i="12"/>
  <c r="Q741" i="12" s="1"/>
  <c r="P745" i="12"/>
  <c r="Q745" i="12" s="1"/>
  <c r="P746" i="12"/>
  <c r="Q746" i="12" s="1"/>
  <c r="P747" i="12"/>
  <c r="Q747" i="12" s="1"/>
  <c r="P748" i="12"/>
  <c r="Q748" i="12" s="1"/>
  <c r="P749" i="12"/>
  <c r="Q749" i="12" s="1"/>
  <c r="P750" i="12"/>
  <c r="P751" i="12"/>
  <c r="P752" i="12"/>
  <c r="Q752" i="12" s="1"/>
  <c r="P753" i="12"/>
  <c r="Q753" i="12" s="1"/>
  <c r="P754" i="12"/>
  <c r="Q754" i="12" s="1"/>
  <c r="P755" i="12"/>
  <c r="Q755" i="12" s="1"/>
  <c r="P756" i="12"/>
  <c r="Q756" i="12" s="1"/>
  <c r="P757" i="12"/>
  <c r="Q757" i="12" s="1"/>
  <c r="P758" i="12"/>
  <c r="P759" i="12"/>
  <c r="P760" i="12"/>
  <c r="P761" i="12"/>
  <c r="Q761" i="12" s="1"/>
  <c r="P765" i="12"/>
  <c r="Q765" i="12" s="1"/>
  <c r="P766" i="12"/>
  <c r="Q766" i="12" s="1"/>
  <c r="P767" i="12"/>
  <c r="P768" i="12"/>
  <c r="Q768" i="12" s="1"/>
  <c r="P769" i="12"/>
  <c r="Q769" i="12" s="1"/>
  <c r="P770" i="12"/>
  <c r="P771" i="12"/>
  <c r="P772" i="12"/>
  <c r="P773" i="12"/>
  <c r="P774" i="12"/>
  <c r="Q774" i="12" s="1"/>
  <c r="P775" i="12"/>
  <c r="Q775" i="12" s="1"/>
  <c r="P776" i="12"/>
  <c r="Q776" i="12" s="1"/>
  <c r="P777" i="12"/>
  <c r="Q777" i="12" s="1"/>
  <c r="P778" i="12"/>
  <c r="P779" i="12"/>
  <c r="P780" i="12"/>
  <c r="P781" i="12"/>
  <c r="Q781" i="12" s="1"/>
  <c r="P782" i="12"/>
  <c r="Q782" i="12" s="1"/>
  <c r="P783" i="12"/>
  <c r="P784" i="12"/>
  <c r="Q784" i="12" s="1"/>
  <c r="P785" i="12"/>
  <c r="Q785" i="12" s="1"/>
  <c r="P786" i="12"/>
  <c r="P787" i="12"/>
  <c r="Q787" i="12" s="1"/>
  <c r="P788" i="12"/>
  <c r="P789" i="12"/>
  <c r="P790" i="12"/>
  <c r="Q790" i="12" s="1"/>
  <c r="P791" i="12"/>
  <c r="Q791" i="12" s="1"/>
  <c r="P792" i="12"/>
  <c r="Q792" i="12" s="1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Q807" i="12" s="1"/>
  <c r="P808" i="12"/>
  <c r="Q808" i="12" s="1"/>
  <c r="P809" i="12"/>
  <c r="Q809" i="12" s="1"/>
  <c r="P810" i="12"/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2" i="6"/>
  <c r="U4367" i="11"/>
  <c r="T4367" i="11"/>
  <c r="R4367" i="11"/>
  <c r="Q4367" i="11"/>
  <c r="O4367" i="11"/>
  <c r="P4367" i="11" s="1"/>
  <c r="N4367" i="11"/>
  <c r="M4367" i="11"/>
  <c r="L4367" i="11"/>
  <c r="K4367" i="11"/>
  <c r="I4367" i="11" a="1"/>
  <c r="I4367" i="11" s="1"/>
  <c r="U4366" i="11"/>
  <c r="T4366" i="11"/>
  <c r="R4366" i="11"/>
  <c r="Q4366" i="11"/>
  <c r="P4366" i="11"/>
  <c r="O4366" i="11"/>
  <c r="N4366" i="11"/>
  <c r="M4366" i="11"/>
  <c r="L4366" i="11"/>
  <c r="K4366" i="11"/>
  <c r="I4366" i="11" a="1"/>
  <c r="I4366" i="11" s="1"/>
  <c r="U4365" i="11"/>
  <c r="T4365" i="11"/>
  <c r="R4365" i="11"/>
  <c r="Q4365" i="11"/>
  <c r="P4365" i="11"/>
  <c r="O4365" i="11"/>
  <c r="N4365" i="11"/>
  <c r="M4365" i="11"/>
  <c r="L4365" i="11"/>
  <c r="K4365" i="11"/>
  <c r="I4365" i="11" a="1"/>
  <c r="I4365" i="11"/>
  <c r="U4364" i="11"/>
  <c r="T4364" i="11"/>
  <c r="R4364" i="11"/>
  <c r="Q4364" i="11"/>
  <c r="P4364" i="11"/>
  <c r="O4364" i="11"/>
  <c r="N4364" i="11"/>
  <c r="M4364" i="11"/>
  <c r="L4364" i="11"/>
  <c r="K4364" i="11"/>
  <c r="I4364" i="11" a="1"/>
  <c r="I4364" i="11"/>
  <c r="U4363" i="11"/>
  <c r="T4363" i="11"/>
  <c r="R4363" i="11"/>
  <c r="Q4363" i="11"/>
  <c r="O4363" i="11"/>
  <c r="P4363" i="11" s="1"/>
  <c r="N4363" i="11"/>
  <c r="M4363" i="11"/>
  <c r="L4363" i="11"/>
  <c r="K4363" i="11"/>
  <c r="I4363" i="11" a="1"/>
  <c r="I4363" i="11"/>
  <c r="U4362" i="11"/>
  <c r="T4362" i="11"/>
  <c r="R4362" i="11"/>
  <c r="Q4362" i="11"/>
  <c r="O4362" i="11"/>
  <c r="P4362" i="11" s="1"/>
  <c r="N4362" i="11"/>
  <c r="M4362" i="11"/>
  <c r="L4362" i="11"/>
  <c r="K4362" i="11"/>
  <c r="I4362" i="11" a="1"/>
  <c r="I4362" i="11"/>
  <c r="U4361" i="11"/>
  <c r="T4361" i="11"/>
  <c r="R4361" i="11"/>
  <c r="Q4361" i="11"/>
  <c r="O4361" i="11"/>
  <c r="P4361" i="11" s="1"/>
  <c r="N4361" i="11"/>
  <c r="M4361" i="11"/>
  <c r="L4361" i="11"/>
  <c r="K4361" i="11"/>
  <c r="I4361" i="11" a="1"/>
  <c r="I4361" i="11" s="1"/>
  <c r="U4360" i="11"/>
  <c r="T4360" i="11"/>
  <c r="R4360" i="11"/>
  <c r="Q4360" i="11"/>
  <c r="O4360" i="11"/>
  <c r="P4360" i="11" s="1"/>
  <c r="N4360" i="11"/>
  <c r="M4360" i="11"/>
  <c r="L4360" i="11"/>
  <c r="K4360" i="11"/>
  <c r="I4360" i="11" a="1"/>
  <c r="I4360" i="11"/>
  <c r="U4359" i="11"/>
  <c r="T4359" i="11"/>
  <c r="R4359" i="11"/>
  <c r="Q4359" i="11"/>
  <c r="O4359" i="11"/>
  <c r="P4359" i="11" s="1"/>
  <c r="N4359" i="11"/>
  <c r="M4359" i="11"/>
  <c r="L4359" i="11"/>
  <c r="K4359" i="11"/>
  <c r="I4359" i="11" a="1"/>
  <c r="I4359" i="11" s="1"/>
  <c r="U4358" i="11"/>
  <c r="T4358" i="11"/>
  <c r="R4358" i="11"/>
  <c r="Q4358" i="11"/>
  <c r="P4358" i="11"/>
  <c r="O4358" i="11"/>
  <c r="N4358" i="11"/>
  <c r="M4358" i="11"/>
  <c r="L4358" i="11"/>
  <c r="K4358" i="11"/>
  <c r="I4358" i="11" a="1"/>
  <c r="I4358" i="11" s="1"/>
  <c r="U4357" i="11"/>
  <c r="T4357" i="11"/>
  <c r="R4357" i="11"/>
  <c r="Q4357" i="11"/>
  <c r="O4357" i="11"/>
  <c r="P4357" i="11" s="1"/>
  <c r="N4357" i="11"/>
  <c r="M4357" i="11"/>
  <c r="L4357" i="11"/>
  <c r="K4357" i="11"/>
  <c r="I4357" i="11" a="1"/>
  <c r="I4357" i="11" s="1"/>
  <c r="U4356" i="11"/>
  <c r="T4356" i="11"/>
  <c r="R4356" i="11"/>
  <c r="Q4356" i="11"/>
  <c r="P4356" i="11"/>
  <c r="O4356" i="11"/>
  <c r="N4356" i="11"/>
  <c r="M4356" i="11"/>
  <c r="L4356" i="11"/>
  <c r="K4356" i="11"/>
  <c r="I4356" i="11" a="1"/>
  <c r="I4356" i="11"/>
  <c r="U4355" i="11"/>
  <c r="T4355" i="11"/>
  <c r="R4355" i="11"/>
  <c r="Q4355" i="11"/>
  <c r="P4355" i="11"/>
  <c r="O4355" i="11"/>
  <c r="N4355" i="11"/>
  <c r="M4355" i="11"/>
  <c r="L4355" i="11"/>
  <c r="K4355" i="11"/>
  <c r="I4355" i="11" a="1"/>
  <c r="I4355" i="11" s="1"/>
  <c r="U4354" i="11"/>
  <c r="T4354" i="11"/>
  <c r="R4354" i="11"/>
  <c r="Q4354" i="11"/>
  <c r="P4354" i="11"/>
  <c r="O4354" i="11"/>
  <c r="N4354" i="11"/>
  <c r="M4354" i="11"/>
  <c r="L4354" i="11"/>
  <c r="K4354" i="11"/>
  <c r="I4354" i="11" a="1"/>
  <c r="I4354" i="11" s="1"/>
  <c r="U4353" i="11"/>
  <c r="T4353" i="11"/>
  <c r="R4353" i="11"/>
  <c r="Q4353" i="11"/>
  <c r="O4353" i="11"/>
  <c r="P4353" i="11" s="1"/>
  <c r="N4353" i="11"/>
  <c r="M4353" i="11"/>
  <c r="L4353" i="11"/>
  <c r="K4353" i="11"/>
  <c r="I4353" i="11" a="1"/>
  <c r="I4353" i="11" s="1"/>
  <c r="U4352" i="11"/>
  <c r="T4352" i="11"/>
  <c r="R4352" i="11"/>
  <c r="Q4352" i="11"/>
  <c r="P4352" i="11"/>
  <c r="O4352" i="11"/>
  <c r="N4352" i="11"/>
  <c r="M4352" i="11"/>
  <c r="L4352" i="11"/>
  <c r="K4352" i="11"/>
  <c r="I4352" i="11" a="1"/>
  <c r="I4352" i="11" s="1"/>
  <c r="U4351" i="11"/>
  <c r="T4351" i="11"/>
  <c r="R4351" i="11"/>
  <c r="Q4351" i="11"/>
  <c r="P4351" i="11"/>
  <c r="O4351" i="11"/>
  <c r="N4351" i="11"/>
  <c r="M4351" i="11"/>
  <c r="L4351" i="11"/>
  <c r="K4351" i="11"/>
  <c r="I4351" i="11" a="1"/>
  <c r="I4351" i="11" s="1"/>
  <c r="U4350" i="11"/>
  <c r="T4350" i="11"/>
  <c r="R4350" i="11"/>
  <c r="Q4350" i="11"/>
  <c r="O4350" i="11"/>
  <c r="P4350" i="11" s="1"/>
  <c r="N4350" i="11"/>
  <c r="M4350" i="11"/>
  <c r="L4350" i="11"/>
  <c r="K4350" i="11"/>
  <c r="I4350" i="11" a="1"/>
  <c r="I4350" i="11"/>
  <c r="U4349" i="11"/>
  <c r="T4349" i="11"/>
  <c r="R4349" i="11"/>
  <c r="Q4349" i="11"/>
  <c r="P4349" i="11"/>
  <c r="O4349" i="11"/>
  <c r="N4349" i="11"/>
  <c r="M4349" i="11"/>
  <c r="L4349" i="11"/>
  <c r="K4349" i="11"/>
  <c r="I4349" i="11" a="1"/>
  <c r="I4349" i="11"/>
  <c r="U4348" i="11"/>
  <c r="T4348" i="11"/>
  <c r="R4348" i="11"/>
  <c r="Q4348" i="11"/>
  <c r="P4348" i="11"/>
  <c r="O4348" i="11"/>
  <c r="N4348" i="11"/>
  <c r="M4348" i="11"/>
  <c r="L4348" i="11"/>
  <c r="K4348" i="11"/>
  <c r="I4348" i="11" a="1"/>
  <c r="I4348" i="11"/>
  <c r="U4347" i="11"/>
  <c r="T4347" i="11"/>
  <c r="R4347" i="11"/>
  <c r="Q4347" i="11"/>
  <c r="O4347" i="11"/>
  <c r="P4347" i="11" s="1"/>
  <c r="N4347" i="11"/>
  <c r="M4347" i="11"/>
  <c r="L4347" i="11"/>
  <c r="K4347" i="11"/>
  <c r="I4347" i="11" a="1"/>
  <c r="I4347" i="11"/>
  <c r="U4346" i="11"/>
  <c r="T4346" i="11"/>
  <c r="R4346" i="11"/>
  <c r="Q4346" i="11"/>
  <c r="O4346" i="11"/>
  <c r="P4346" i="11" s="1"/>
  <c r="N4346" i="11"/>
  <c r="M4346" i="11"/>
  <c r="L4346" i="11"/>
  <c r="K4346" i="11"/>
  <c r="I4346" i="11" a="1"/>
  <c r="I4346" i="11"/>
  <c r="U4345" i="11"/>
  <c r="T4345" i="11"/>
  <c r="R4345" i="11"/>
  <c r="Q4345" i="11"/>
  <c r="O4345" i="11"/>
  <c r="P4345" i="11" s="1"/>
  <c r="N4345" i="11"/>
  <c r="M4345" i="11"/>
  <c r="L4345" i="11"/>
  <c r="K4345" i="11"/>
  <c r="I4345" i="11" a="1"/>
  <c r="I4345" i="11" s="1"/>
  <c r="U4344" i="11"/>
  <c r="T4344" i="11"/>
  <c r="R4344" i="11"/>
  <c r="Q4344" i="11"/>
  <c r="O4344" i="11"/>
  <c r="P4344" i="11" s="1"/>
  <c r="N4344" i="11"/>
  <c r="M4344" i="11"/>
  <c r="L4344" i="11"/>
  <c r="K4344" i="11"/>
  <c r="I4344" i="11" a="1"/>
  <c r="I4344" i="11"/>
  <c r="U4343" i="11"/>
  <c r="T4343" i="11"/>
  <c r="R4343" i="11"/>
  <c r="Q4343" i="11"/>
  <c r="O4343" i="11"/>
  <c r="P4343" i="11" s="1"/>
  <c r="N4343" i="11"/>
  <c r="M4343" i="11"/>
  <c r="L4343" i="11"/>
  <c r="K4343" i="11"/>
  <c r="I4343" i="11" a="1"/>
  <c r="I4343" i="11" s="1"/>
  <c r="U4342" i="11"/>
  <c r="T4342" i="11"/>
  <c r="R4342" i="11"/>
  <c r="Q4342" i="11"/>
  <c r="P4342" i="11"/>
  <c r="O4342" i="11"/>
  <c r="N4342" i="11"/>
  <c r="M4342" i="11"/>
  <c r="L4342" i="11"/>
  <c r="K4342" i="11"/>
  <c r="I4342" i="11" a="1"/>
  <c r="I4342" i="11" s="1"/>
  <c r="U4341" i="11"/>
  <c r="T4341" i="11"/>
  <c r="R4341" i="11"/>
  <c r="Q4341" i="11"/>
  <c r="O4341" i="11"/>
  <c r="P4341" i="11" s="1"/>
  <c r="N4341" i="11"/>
  <c r="M4341" i="11"/>
  <c r="L4341" i="11"/>
  <c r="K4341" i="11"/>
  <c r="I4341" i="11" a="1"/>
  <c r="I4341" i="11" s="1"/>
  <c r="U4340" i="11"/>
  <c r="T4340" i="11"/>
  <c r="R4340" i="11"/>
  <c r="Q4340" i="11"/>
  <c r="P4340" i="11"/>
  <c r="O4340" i="11"/>
  <c r="N4340" i="11"/>
  <c r="M4340" i="11"/>
  <c r="L4340" i="11"/>
  <c r="K4340" i="11"/>
  <c r="I4340" i="11" a="1"/>
  <c r="I4340" i="11"/>
  <c r="U4339" i="11"/>
  <c r="T4339" i="11"/>
  <c r="R4339" i="11"/>
  <c r="Q4339" i="11"/>
  <c r="P4339" i="11"/>
  <c r="O4339" i="11"/>
  <c r="N4339" i="11"/>
  <c r="M4339" i="11"/>
  <c r="L4339" i="11"/>
  <c r="K4339" i="11"/>
  <c r="I4339" i="11" a="1"/>
  <c r="I4339" i="11" s="1"/>
  <c r="U4338" i="11"/>
  <c r="T4338" i="11"/>
  <c r="R4338" i="11"/>
  <c r="Q4338" i="11"/>
  <c r="P4338" i="11"/>
  <c r="O4338" i="11"/>
  <c r="N4338" i="11"/>
  <c r="M4338" i="11"/>
  <c r="L4338" i="11"/>
  <c r="K4338" i="11"/>
  <c r="I4338" i="11" a="1"/>
  <c r="I4338" i="11" s="1"/>
  <c r="U4337" i="11"/>
  <c r="T4337" i="11"/>
  <c r="R4337" i="11"/>
  <c r="Q4337" i="11"/>
  <c r="O4337" i="11"/>
  <c r="P4337" i="11" s="1"/>
  <c r="N4337" i="11"/>
  <c r="M4337" i="11"/>
  <c r="L4337" i="11"/>
  <c r="K4337" i="11"/>
  <c r="I4337" i="11" a="1"/>
  <c r="I4337" i="11"/>
  <c r="U4336" i="11"/>
  <c r="T4336" i="11"/>
  <c r="R4336" i="11"/>
  <c r="Q4336" i="11"/>
  <c r="P4336" i="11"/>
  <c r="O4336" i="11"/>
  <c r="N4336" i="11"/>
  <c r="M4336" i="11"/>
  <c r="L4336" i="11"/>
  <c r="K4336" i="11"/>
  <c r="I4336" i="11" a="1"/>
  <c r="I4336" i="11" s="1"/>
  <c r="U4335" i="11"/>
  <c r="T4335" i="11"/>
  <c r="R4335" i="11"/>
  <c r="Q4335" i="11"/>
  <c r="P4335" i="11"/>
  <c r="O4335" i="11"/>
  <c r="N4335" i="11"/>
  <c r="M4335" i="11"/>
  <c r="L4335" i="11"/>
  <c r="K4335" i="11"/>
  <c r="I4335" i="11" a="1"/>
  <c r="I4335" i="11" s="1"/>
  <c r="U4334" i="11"/>
  <c r="T4334" i="11"/>
  <c r="R4334" i="11"/>
  <c r="Q4334" i="11"/>
  <c r="O4334" i="11"/>
  <c r="P4334" i="11" s="1"/>
  <c r="N4334" i="11"/>
  <c r="M4334" i="11"/>
  <c r="L4334" i="11"/>
  <c r="K4334" i="11"/>
  <c r="I4334" i="11" a="1"/>
  <c r="I4334" i="11"/>
  <c r="U4333" i="11"/>
  <c r="T4333" i="11"/>
  <c r="R4333" i="11"/>
  <c r="Q4333" i="11"/>
  <c r="P4333" i="11"/>
  <c r="O4333" i="11"/>
  <c r="N4333" i="11"/>
  <c r="M4333" i="11"/>
  <c r="L4333" i="11"/>
  <c r="K4333" i="11"/>
  <c r="I4333" i="11" a="1"/>
  <c r="I4333" i="11"/>
  <c r="U4332" i="11"/>
  <c r="T4332" i="11"/>
  <c r="R4332" i="11"/>
  <c r="Q4332" i="11"/>
  <c r="P4332" i="11"/>
  <c r="O4332" i="11"/>
  <c r="N4332" i="11"/>
  <c r="M4332" i="11"/>
  <c r="L4332" i="11"/>
  <c r="K4332" i="11"/>
  <c r="I4332" i="11" a="1"/>
  <c r="I4332" i="11"/>
  <c r="U4331" i="11"/>
  <c r="T4331" i="11"/>
  <c r="R4331" i="11"/>
  <c r="Q4331" i="11"/>
  <c r="O4331" i="11"/>
  <c r="P4331" i="11" s="1"/>
  <c r="N4331" i="11"/>
  <c r="M4331" i="11"/>
  <c r="L4331" i="11"/>
  <c r="K4331" i="11"/>
  <c r="I4331" i="11" a="1"/>
  <c r="I4331" i="11"/>
  <c r="U4330" i="11"/>
  <c r="T4330" i="11"/>
  <c r="R4330" i="11"/>
  <c r="Q4330" i="11"/>
  <c r="O4330" i="11"/>
  <c r="P4330" i="11" s="1"/>
  <c r="N4330" i="11"/>
  <c r="M4330" i="11"/>
  <c r="L4330" i="11"/>
  <c r="K4330" i="11"/>
  <c r="I4330" i="11" a="1"/>
  <c r="I4330" i="11"/>
  <c r="U4329" i="11"/>
  <c r="T4329" i="11"/>
  <c r="R4329" i="11"/>
  <c r="Q4329" i="11"/>
  <c r="O4329" i="11"/>
  <c r="P4329" i="11" s="1"/>
  <c r="N4329" i="11"/>
  <c r="M4329" i="11"/>
  <c r="L4329" i="11"/>
  <c r="K4329" i="11"/>
  <c r="I4329" i="11" a="1"/>
  <c r="I4329" i="11" s="1"/>
  <c r="U4328" i="11"/>
  <c r="T4328" i="11"/>
  <c r="R4328" i="11"/>
  <c r="Q4328" i="11"/>
  <c r="O4328" i="11"/>
  <c r="P4328" i="11" s="1"/>
  <c r="N4328" i="11"/>
  <c r="M4328" i="11"/>
  <c r="L4328" i="11"/>
  <c r="K4328" i="11"/>
  <c r="I4328" i="11" a="1"/>
  <c r="I4328" i="11"/>
  <c r="U4327" i="11"/>
  <c r="T4327" i="11"/>
  <c r="R4327" i="11"/>
  <c r="Q4327" i="11"/>
  <c r="O4327" i="11"/>
  <c r="P4327" i="11" s="1"/>
  <c r="N4327" i="11"/>
  <c r="M4327" i="11"/>
  <c r="L4327" i="11"/>
  <c r="K4327" i="11"/>
  <c r="I4327" i="11" a="1"/>
  <c r="I4327" i="11" s="1"/>
  <c r="U4326" i="11"/>
  <c r="T4326" i="11"/>
  <c r="R4326" i="11"/>
  <c r="Q4326" i="11"/>
  <c r="P4326" i="11"/>
  <c r="O4326" i="11"/>
  <c r="N4326" i="11"/>
  <c r="M4326" i="11"/>
  <c r="L4326" i="11"/>
  <c r="K4326" i="11"/>
  <c r="I4326" i="11" a="1"/>
  <c r="I4326" i="11" s="1"/>
  <c r="U4325" i="11"/>
  <c r="T4325" i="11"/>
  <c r="R4325" i="11"/>
  <c r="Q4325" i="11"/>
  <c r="O4325" i="11"/>
  <c r="P4325" i="11" s="1"/>
  <c r="N4325" i="11"/>
  <c r="M4325" i="11"/>
  <c r="L4325" i="11"/>
  <c r="K4325" i="11"/>
  <c r="I4325" i="11" a="1"/>
  <c r="I4325" i="11"/>
  <c r="U4324" i="11"/>
  <c r="T4324" i="11"/>
  <c r="R4324" i="11"/>
  <c r="Q4324" i="11"/>
  <c r="P4324" i="11"/>
  <c r="O4324" i="11"/>
  <c r="N4324" i="11"/>
  <c r="M4324" i="11"/>
  <c r="L4324" i="11"/>
  <c r="K4324" i="11"/>
  <c r="I4324" i="11" a="1"/>
  <c r="I4324" i="11"/>
  <c r="U4323" i="11"/>
  <c r="T4323" i="11"/>
  <c r="R4323" i="11"/>
  <c r="Q4323" i="11"/>
  <c r="P4323" i="11"/>
  <c r="O4323" i="11"/>
  <c r="N4323" i="11"/>
  <c r="M4323" i="11"/>
  <c r="L4323" i="11"/>
  <c r="K4323" i="11"/>
  <c r="I4323" i="11" a="1"/>
  <c r="I4323" i="11" s="1"/>
  <c r="U4322" i="11"/>
  <c r="T4322" i="11"/>
  <c r="R4322" i="11"/>
  <c r="Q4322" i="11"/>
  <c r="O4322" i="11"/>
  <c r="P4322" i="11" s="1"/>
  <c r="N4322" i="11"/>
  <c r="M4322" i="11"/>
  <c r="L4322" i="11"/>
  <c r="K4322" i="11"/>
  <c r="I4322" i="11" a="1"/>
  <c r="I4322" i="11" s="1"/>
  <c r="U4321" i="11"/>
  <c r="T4321" i="11"/>
  <c r="R4321" i="11"/>
  <c r="Q4321" i="11"/>
  <c r="O4321" i="11"/>
  <c r="P4321" i="11" s="1"/>
  <c r="N4321" i="11"/>
  <c r="M4321" i="11"/>
  <c r="L4321" i="11"/>
  <c r="K4321" i="11"/>
  <c r="I4321" i="11" a="1"/>
  <c r="I4321" i="11"/>
  <c r="U4320" i="11"/>
  <c r="T4320" i="11"/>
  <c r="R4320" i="11"/>
  <c r="Q4320" i="11"/>
  <c r="P4320" i="11"/>
  <c r="O4320" i="11"/>
  <c r="N4320" i="11"/>
  <c r="M4320" i="11"/>
  <c r="L4320" i="11"/>
  <c r="K4320" i="11"/>
  <c r="I4320" i="11" a="1"/>
  <c r="I4320" i="11" s="1"/>
  <c r="U4319" i="11"/>
  <c r="T4319" i="11"/>
  <c r="R4319" i="11"/>
  <c r="Q4319" i="11"/>
  <c r="P4319" i="11"/>
  <c r="O4319" i="11"/>
  <c r="N4319" i="11"/>
  <c r="M4319" i="11"/>
  <c r="L4319" i="11"/>
  <c r="K4319" i="11"/>
  <c r="I4319" i="11" a="1"/>
  <c r="I4319" i="11" s="1"/>
  <c r="U4318" i="11"/>
  <c r="T4318" i="11"/>
  <c r="R4318" i="11"/>
  <c r="Q4318" i="11"/>
  <c r="O4318" i="11"/>
  <c r="P4318" i="11" s="1"/>
  <c r="N4318" i="11"/>
  <c r="M4318" i="11"/>
  <c r="L4318" i="11"/>
  <c r="K4318" i="11"/>
  <c r="I4318" i="11" a="1"/>
  <c r="I4318" i="11"/>
  <c r="U4317" i="11"/>
  <c r="T4317" i="11"/>
  <c r="R4317" i="11"/>
  <c r="Q4317" i="11"/>
  <c r="P4317" i="11"/>
  <c r="O4317" i="11"/>
  <c r="N4317" i="11"/>
  <c r="M4317" i="11"/>
  <c r="L4317" i="11"/>
  <c r="K4317" i="11"/>
  <c r="I4317" i="11" a="1"/>
  <c r="I4317" i="11"/>
  <c r="U4316" i="11"/>
  <c r="T4316" i="11"/>
  <c r="R4316" i="11"/>
  <c r="Q4316" i="11"/>
  <c r="P4316" i="11"/>
  <c r="O4316" i="11"/>
  <c r="N4316" i="11"/>
  <c r="M4316" i="11"/>
  <c r="L4316" i="11"/>
  <c r="K4316" i="11"/>
  <c r="I4316" i="11" a="1"/>
  <c r="I4316" i="11"/>
  <c r="U4315" i="11"/>
  <c r="T4315" i="11"/>
  <c r="R4315" i="11"/>
  <c r="Q4315" i="11"/>
  <c r="O4315" i="11"/>
  <c r="P4315" i="11" s="1"/>
  <c r="N4315" i="11"/>
  <c r="M4315" i="11"/>
  <c r="L4315" i="11"/>
  <c r="K4315" i="11"/>
  <c r="I4315" i="11" a="1"/>
  <c r="I4315" i="11"/>
  <c r="U4314" i="11"/>
  <c r="T4314" i="11"/>
  <c r="R4314" i="11"/>
  <c r="Q4314" i="11"/>
  <c r="O4314" i="11"/>
  <c r="P4314" i="11" s="1"/>
  <c r="N4314" i="11"/>
  <c r="M4314" i="11"/>
  <c r="L4314" i="11"/>
  <c r="K4314" i="11"/>
  <c r="I4314" i="11" a="1"/>
  <c r="I4314" i="11"/>
  <c r="U4313" i="11"/>
  <c r="T4313" i="11"/>
  <c r="R4313" i="11"/>
  <c r="Q4313" i="11"/>
  <c r="O4313" i="11"/>
  <c r="P4313" i="11" s="1"/>
  <c r="N4313" i="11"/>
  <c r="M4313" i="11"/>
  <c r="L4313" i="11"/>
  <c r="K4313" i="11"/>
  <c r="I4313" i="11" a="1"/>
  <c r="I4313" i="11" s="1"/>
  <c r="U4312" i="11"/>
  <c r="T4312" i="11"/>
  <c r="R4312" i="11"/>
  <c r="Q4312" i="11"/>
  <c r="O4312" i="11"/>
  <c r="P4312" i="11" s="1"/>
  <c r="N4312" i="11"/>
  <c r="M4312" i="11"/>
  <c r="L4312" i="11"/>
  <c r="K4312" i="11"/>
  <c r="I4312" i="11" a="1"/>
  <c r="I4312" i="11"/>
  <c r="U4311" i="11"/>
  <c r="T4311" i="11"/>
  <c r="R4311" i="11"/>
  <c r="Q4311" i="11"/>
  <c r="O4311" i="11"/>
  <c r="P4311" i="11" s="1"/>
  <c r="N4311" i="11"/>
  <c r="M4311" i="11"/>
  <c r="L4311" i="11"/>
  <c r="K4311" i="11"/>
  <c r="I4311" i="11" a="1"/>
  <c r="I4311" i="11" s="1"/>
  <c r="U4310" i="11"/>
  <c r="T4310" i="11"/>
  <c r="R4310" i="11"/>
  <c r="Q4310" i="11"/>
  <c r="P4310" i="11"/>
  <c r="O4310" i="11"/>
  <c r="N4310" i="11"/>
  <c r="M4310" i="11"/>
  <c r="L4310" i="11"/>
  <c r="K4310" i="11"/>
  <c r="I4310" i="11" a="1"/>
  <c r="I4310" i="11" s="1"/>
  <c r="U4309" i="11"/>
  <c r="T4309" i="11"/>
  <c r="R4309" i="11"/>
  <c r="Q4309" i="11"/>
  <c r="O4309" i="11"/>
  <c r="P4309" i="11" s="1"/>
  <c r="N4309" i="11"/>
  <c r="M4309" i="11"/>
  <c r="L4309" i="11"/>
  <c r="K4309" i="11"/>
  <c r="I4309" i="11" a="1"/>
  <c r="I4309" i="11"/>
  <c r="U4308" i="11"/>
  <c r="T4308" i="11"/>
  <c r="R4308" i="11"/>
  <c r="Q4308" i="11"/>
  <c r="P4308" i="11"/>
  <c r="O4308" i="11"/>
  <c r="N4308" i="11"/>
  <c r="M4308" i="11"/>
  <c r="L4308" i="11"/>
  <c r="K4308" i="11"/>
  <c r="I4308" i="11" a="1"/>
  <c r="I4308" i="11"/>
  <c r="U4307" i="11"/>
  <c r="T4307" i="11"/>
  <c r="R4307" i="11"/>
  <c r="Q4307" i="11"/>
  <c r="P4307" i="11"/>
  <c r="O4307" i="11"/>
  <c r="N4307" i="11"/>
  <c r="M4307" i="11"/>
  <c r="L4307" i="11"/>
  <c r="K4307" i="11"/>
  <c r="I4307" i="11" a="1"/>
  <c r="I4307" i="11" s="1"/>
  <c r="U4306" i="11"/>
  <c r="T4306" i="11"/>
  <c r="R4306" i="11"/>
  <c r="Q4306" i="11"/>
  <c r="O4306" i="11"/>
  <c r="P4306" i="11" s="1"/>
  <c r="N4306" i="11"/>
  <c r="M4306" i="11"/>
  <c r="L4306" i="11"/>
  <c r="K4306" i="11"/>
  <c r="I4306" i="11" a="1"/>
  <c r="I4306" i="11" s="1"/>
  <c r="U4305" i="11"/>
  <c r="T4305" i="11"/>
  <c r="R4305" i="11"/>
  <c r="Q4305" i="11"/>
  <c r="O4305" i="11"/>
  <c r="P4305" i="11" s="1"/>
  <c r="N4305" i="11"/>
  <c r="M4305" i="11"/>
  <c r="L4305" i="11"/>
  <c r="K4305" i="11"/>
  <c r="I4305" i="11" a="1"/>
  <c r="I4305" i="11"/>
  <c r="U4304" i="11"/>
  <c r="T4304" i="11"/>
  <c r="R4304" i="11"/>
  <c r="Q4304" i="11"/>
  <c r="P4304" i="11"/>
  <c r="O4304" i="11"/>
  <c r="N4304" i="11"/>
  <c r="M4304" i="11"/>
  <c r="L4304" i="11"/>
  <c r="K4304" i="11"/>
  <c r="I4304" i="11" a="1"/>
  <c r="I4304" i="11" s="1"/>
  <c r="U4303" i="11"/>
  <c r="T4303" i="11"/>
  <c r="R4303" i="11"/>
  <c r="Q4303" i="11"/>
  <c r="P4303" i="11"/>
  <c r="O4303" i="11"/>
  <c r="N4303" i="11"/>
  <c r="M4303" i="11"/>
  <c r="L4303" i="11"/>
  <c r="K4303" i="11"/>
  <c r="I4303" i="11" a="1"/>
  <c r="I4303" i="11" s="1"/>
  <c r="U4302" i="11"/>
  <c r="T4302" i="11"/>
  <c r="R4302" i="11"/>
  <c r="Q4302" i="11"/>
  <c r="O4302" i="11"/>
  <c r="P4302" i="11" s="1"/>
  <c r="N4302" i="11"/>
  <c r="M4302" i="11"/>
  <c r="L4302" i="11"/>
  <c r="K4302" i="11"/>
  <c r="I4302" i="11" a="1"/>
  <c r="I4302" i="11"/>
  <c r="U4301" i="11"/>
  <c r="T4301" i="11"/>
  <c r="R4301" i="11"/>
  <c r="Q4301" i="11"/>
  <c r="P4301" i="11"/>
  <c r="O4301" i="11"/>
  <c r="N4301" i="11"/>
  <c r="M4301" i="11"/>
  <c r="L4301" i="11"/>
  <c r="K4301" i="11"/>
  <c r="I4301" i="11" a="1"/>
  <c r="I4301" i="11"/>
  <c r="U4300" i="11"/>
  <c r="T4300" i="11"/>
  <c r="R4300" i="11"/>
  <c r="Q4300" i="11"/>
  <c r="P4300" i="11"/>
  <c r="O4300" i="11"/>
  <c r="N4300" i="11"/>
  <c r="M4300" i="11"/>
  <c r="L4300" i="11"/>
  <c r="K4300" i="11"/>
  <c r="I4300" i="11" a="1"/>
  <c r="I4300" i="11"/>
  <c r="U4299" i="11"/>
  <c r="T4299" i="11"/>
  <c r="R4299" i="11"/>
  <c r="Q4299" i="11"/>
  <c r="O4299" i="11"/>
  <c r="P4299" i="11" s="1"/>
  <c r="N4299" i="11"/>
  <c r="M4299" i="11"/>
  <c r="L4299" i="11"/>
  <c r="K4299" i="11"/>
  <c r="I4299" i="11" a="1"/>
  <c r="I4299" i="11"/>
  <c r="U4298" i="11"/>
  <c r="T4298" i="11"/>
  <c r="R4298" i="11"/>
  <c r="Q4298" i="11"/>
  <c r="O4298" i="11"/>
  <c r="P4298" i="11" s="1"/>
  <c r="N4298" i="11"/>
  <c r="M4298" i="11"/>
  <c r="L4298" i="11"/>
  <c r="K4298" i="11"/>
  <c r="I4298" i="11" a="1"/>
  <c r="I4298" i="11"/>
  <c r="U4297" i="11"/>
  <c r="T4297" i="11"/>
  <c r="R4297" i="11"/>
  <c r="Q4297" i="11"/>
  <c r="O4297" i="11"/>
  <c r="P4297" i="11" s="1"/>
  <c r="N4297" i="11"/>
  <c r="M4297" i="11"/>
  <c r="L4297" i="11"/>
  <c r="K4297" i="11"/>
  <c r="I4297" i="11" a="1"/>
  <c r="I4297" i="11" s="1"/>
  <c r="U4296" i="11"/>
  <c r="T4296" i="11"/>
  <c r="R4296" i="11"/>
  <c r="Q4296" i="11"/>
  <c r="O4296" i="11"/>
  <c r="P4296" i="11" s="1"/>
  <c r="N4296" i="11"/>
  <c r="M4296" i="11"/>
  <c r="L4296" i="11"/>
  <c r="K4296" i="11"/>
  <c r="I4296" i="11" a="1"/>
  <c r="I4296" i="11"/>
  <c r="U4295" i="11"/>
  <c r="T4295" i="11"/>
  <c r="R4295" i="11"/>
  <c r="Q4295" i="11"/>
  <c r="O4295" i="11"/>
  <c r="P4295" i="11" s="1"/>
  <c r="N4295" i="11"/>
  <c r="M4295" i="11"/>
  <c r="L4295" i="11"/>
  <c r="K4295" i="11"/>
  <c r="I4295" i="11" a="1"/>
  <c r="I4295" i="11" s="1"/>
  <c r="U4294" i="11"/>
  <c r="T4294" i="11"/>
  <c r="R4294" i="11"/>
  <c r="Q4294" i="11"/>
  <c r="P4294" i="11"/>
  <c r="O4294" i="11"/>
  <c r="N4294" i="11"/>
  <c r="M4294" i="11"/>
  <c r="L4294" i="11"/>
  <c r="K4294" i="11"/>
  <c r="I4294" i="11" a="1"/>
  <c r="I4294" i="11" s="1"/>
  <c r="U4293" i="11"/>
  <c r="T4293" i="11"/>
  <c r="R4293" i="11"/>
  <c r="Q4293" i="11"/>
  <c r="O4293" i="11"/>
  <c r="P4293" i="11" s="1"/>
  <c r="N4293" i="11"/>
  <c r="M4293" i="11"/>
  <c r="L4293" i="11"/>
  <c r="K4293" i="11"/>
  <c r="I4293" i="11" a="1"/>
  <c r="I4293" i="11"/>
  <c r="U4292" i="11"/>
  <c r="T4292" i="11"/>
  <c r="R4292" i="11"/>
  <c r="Q4292" i="11"/>
  <c r="P4292" i="11"/>
  <c r="O4292" i="11"/>
  <c r="N4292" i="11"/>
  <c r="M4292" i="11"/>
  <c r="L4292" i="11"/>
  <c r="K4292" i="11"/>
  <c r="I4292" i="11" a="1"/>
  <c r="I4292" i="11"/>
  <c r="U4291" i="11"/>
  <c r="T4291" i="11"/>
  <c r="R4291" i="11"/>
  <c r="Q4291" i="11"/>
  <c r="P4291" i="11"/>
  <c r="O4291" i="11"/>
  <c r="N4291" i="11"/>
  <c r="M4291" i="11"/>
  <c r="L4291" i="11"/>
  <c r="K4291" i="11"/>
  <c r="I4291" i="11" a="1"/>
  <c r="I4291" i="11" s="1"/>
  <c r="U4290" i="11"/>
  <c r="T4290" i="11"/>
  <c r="R4290" i="11"/>
  <c r="Q4290" i="11"/>
  <c r="O4290" i="11"/>
  <c r="P4290" i="11" s="1"/>
  <c r="N4290" i="11"/>
  <c r="M4290" i="11"/>
  <c r="L4290" i="11"/>
  <c r="K4290" i="11"/>
  <c r="I4290" i="11" a="1"/>
  <c r="I4290" i="11" s="1"/>
  <c r="U4289" i="11"/>
  <c r="T4289" i="11"/>
  <c r="R4289" i="11"/>
  <c r="Q4289" i="11"/>
  <c r="O4289" i="11"/>
  <c r="P4289" i="11" s="1"/>
  <c r="N4289" i="11"/>
  <c r="M4289" i="11"/>
  <c r="L4289" i="11"/>
  <c r="K4289" i="11"/>
  <c r="I4289" i="11" a="1"/>
  <c r="I4289" i="11"/>
  <c r="U4288" i="11"/>
  <c r="T4288" i="11"/>
  <c r="R4288" i="11"/>
  <c r="Q4288" i="11"/>
  <c r="P4288" i="11"/>
  <c r="O4288" i="11"/>
  <c r="N4288" i="11"/>
  <c r="M4288" i="11"/>
  <c r="L4288" i="11"/>
  <c r="K4288" i="11"/>
  <c r="I4288" i="11" a="1"/>
  <c r="I4288" i="11" s="1"/>
  <c r="U4287" i="11"/>
  <c r="T4287" i="11"/>
  <c r="R4287" i="11"/>
  <c r="Q4287" i="11"/>
  <c r="P4287" i="11"/>
  <c r="O4287" i="11"/>
  <c r="N4287" i="11"/>
  <c r="M4287" i="11"/>
  <c r="L4287" i="11"/>
  <c r="K4287" i="11"/>
  <c r="I4287" i="11" a="1"/>
  <c r="I4287" i="11" s="1"/>
  <c r="U4286" i="11"/>
  <c r="T4286" i="11"/>
  <c r="R4286" i="11"/>
  <c r="Q4286" i="11"/>
  <c r="O4286" i="11"/>
  <c r="P4286" i="11" s="1"/>
  <c r="N4286" i="11"/>
  <c r="M4286" i="11"/>
  <c r="L4286" i="11"/>
  <c r="K4286" i="11"/>
  <c r="I4286" i="11" a="1"/>
  <c r="I4286" i="11"/>
  <c r="U4285" i="11"/>
  <c r="T4285" i="11"/>
  <c r="R4285" i="11"/>
  <c r="Q4285" i="11"/>
  <c r="P4285" i="11"/>
  <c r="O4285" i="11"/>
  <c r="N4285" i="11"/>
  <c r="M4285" i="11"/>
  <c r="L4285" i="11"/>
  <c r="K4285" i="11"/>
  <c r="I4285" i="11" a="1"/>
  <c r="I4285" i="11"/>
  <c r="U4284" i="11"/>
  <c r="T4284" i="11"/>
  <c r="R4284" i="11"/>
  <c r="Q4284" i="11"/>
  <c r="P4284" i="11"/>
  <c r="O4284" i="11"/>
  <c r="N4284" i="11"/>
  <c r="M4284" i="11"/>
  <c r="L4284" i="11"/>
  <c r="K4284" i="11"/>
  <c r="I4284" i="11" a="1"/>
  <c r="I4284" i="11"/>
  <c r="U4283" i="11"/>
  <c r="T4283" i="11"/>
  <c r="R4283" i="11"/>
  <c r="Q4283" i="11"/>
  <c r="O4283" i="11"/>
  <c r="P4283" i="11" s="1"/>
  <c r="N4283" i="11"/>
  <c r="M4283" i="11"/>
  <c r="L4283" i="11"/>
  <c r="K4283" i="11"/>
  <c r="I4283" i="11" a="1"/>
  <c r="I4283" i="11"/>
  <c r="U4282" i="11"/>
  <c r="T4282" i="11"/>
  <c r="R4282" i="11"/>
  <c r="Q4282" i="11"/>
  <c r="O4282" i="11"/>
  <c r="P4282" i="11" s="1"/>
  <c r="N4282" i="11"/>
  <c r="M4282" i="11"/>
  <c r="L4282" i="11"/>
  <c r="K4282" i="11"/>
  <c r="I4282" i="11" a="1"/>
  <c r="I4282" i="11"/>
  <c r="U4281" i="11"/>
  <c r="T4281" i="11"/>
  <c r="R4281" i="11"/>
  <c r="Q4281" i="11"/>
  <c r="O4281" i="11"/>
  <c r="P4281" i="11" s="1"/>
  <c r="N4281" i="11"/>
  <c r="M4281" i="11"/>
  <c r="L4281" i="11"/>
  <c r="K4281" i="11"/>
  <c r="I4281" i="11" a="1"/>
  <c r="I4281" i="11" s="1"/>
  <c r="U4280" i="11"/>
  <c r="T4280" i="11"/>
  <c r="R4280" i="11"/>
  <c r="Q4280" i="11"/>
  <c r="O4280" i="11"/>
  <c r="P4280" i="11" s="1"/>
  <c r="N4280" i="11"/>
  <c r="M4280" i="11"/>
  <c r="L4280" i="11"/>
  <c r="K4280" i="11"/>
  <c r="I4280" i="11" a="1"/>
  <c r="I4280" i="11"/>
  <c r="U4279" i="11"/>
  <c r="T4279" i="11"/>
  <c r="R4279" i="11"/>
  <c r="Q4279" i="11"/>
  <c r="O4279" i="11"/>
  <c r="P4279" i="11" s="1"/>
  <c r="N4279" i="11"/>
  <c r="M4279" i="11"/>
  <c r="L4279" i="11"/>
  <c r="K4279" i="11"/>
  <c r="I4279" i="11" a="1"/>
  <c r="I4279" i="11" s="1"/>
  <c r="U4278" i="11"/>
  <c r="T4278" i="11"/>
  <c r="R4278" i="11"/>
  <c r="Q4278" i="11"/>
  <c r="P4278" i="11"/>
  <c r="O4278" i="11"/>
  <c r="N4278" i="11"/>
  <c r="M4278" i="11"/>
  <c r="L4278" i="11"/>
  <c r="K4278" i="11"/>
  <c r="I4278" i="11" a="1"/>
  <c r="I4278" i="11" s="1"/>
  <c r="U4277" i="11"/>
  <c r="T4277" i="11"/>
  <c r="R4277" i="11"/>
  <c r="Q4277" i="11"/>
  <c r="O4277" i="11"/>
  <c r="P4277" i="11" s="1"/>
  <c r="N4277" i="11"/>
  <c r="M4277" i="11"/>
  <c r="L4277" i="11"/>
  <c r="K4277" i="11"/>
  <c r="I4277" i="11" a="1"/>
  <c r="I4277" i="11"/>
  <c r="U4276" i="11"/>
  <c r="T4276" i="11"/>
  <c r="R4276" i="11"/>
  <c r="Q4276" i="11"/>
  <c r="O4276" i="11"/>
  <c r="P4276" i="11" s="1"/>
  <c r="N4276" i="11"/>
  <c r="M4276" i="11"/>
  <c r="L4276" i="11"/>
  <c r="K4276" i="11"/>
  <c r="I4276" i="11" a="1"/>
  <c r="I4276" i="11"/>
  <c r="U4275" i="11"/>
  <c r="T4275" i="11"/>
  <c r="R4275" i="11"/>
  <c r="Q4275" i="11"/>
  <c r="P4275" i="11"/>
  <c r="O4275" i="11"/>
  <c r="N4275" i="11"/>
  <c r="M4275" i="11"/>
  <c r="L4275" i="11"/>
  <c r="K4275" i="11"/>
  <c r="I4275" i="11" a="1"/>
  <c r="I4275" i="11" s="1"/>
  <c r="U4274" i="11"/>
  <c r="T4274" i="11"/>
  <c r="R4274" i="11"/>
  <c r="Q4274" i="11"/>
  <c r="O4274" i="11"/>
  <c r="P4274" i="11" s="1"/>
  <c r="N4274" i="11"/>
  <c r="M4274" i="11"/>
  <c r="L4274" i="11"/>
  <c r="K4274" i="11"/>
  <c r="I4274" i="11" a="1"/>
  <c r="I4274" i="11" s="1"/>
  <c r="U4273" i="11"/>
  <c r="T4273" i="11"/>
  <c r="R4273" i="11"/>
  <c r="Q4273" i="11"/>
  <c r="O4273" i="11"/>
  <c r="P4273" i="11" s="1"/>
  <c r="N4273" i="11"/>
  <c r="M4273" i="11"/>
  <c r="L4273" i="11"/>
  <c r="K4273" i="11"/>
  <c r="I4273" i="11" a="1"/>
  <c r="I4273" i="11"/>
  <c r="U4272" i="11"/>
  <c r="T4272" i="11"/>
  <c r="R4272" i="11"/>
  <c r="Q4272" i="11"/>
  <c r="P4272" i="11"/>
  <c r="O4272" i="11"/>
  <c r="N4272" i="11"/>
  <c r="M4272" i="11"/>
  <c r="L4272" i="11"/>
  <c r="K4272" i="11"/>
  <c r="I4272" i="11" a="1"/>
  <c r="I4272" i="11" s="1"/>
  <c r="U4271" i="11"/>
  <c r="T4271" i="11"/>
  <c r="R4271" i="11"/>
  <c r="Q4271" i="11"/>
  <c r="P4271" i="11"/>
  <c r="O4271" i="11"/>
  <c r="N4271" i="11"/>
  <c r="M4271" i="11"/>
  <c r="L4271" i="11"/>
  <c r="K4271" i="11"/>
  <c r="I4271" i="11" a="1"/>
  <c r="I4271" i="11" s="1"/>
  <c r="U4270" i="11"/>
  <c r="T4270" i="11"/>
  <c r="R4270" i="11"/>
  <c r="Q4270" i="11"/>
  <c r="O4270" i="11"/>
  <c r="P4270" i="11" s="1"/>
  <c r="N4270" i="11"/>
  <c r="M4270" i="11"/>
  <c r="L4270" i="11"/>
  <c r="K4270" i="11"/>
  <c r="I4270" i="11" a="1"/>
  <c r="I4270" i="11"/>
  <c r="U4269" i="11"/>
  <c r="T4269" i="11"/>
  <c r="R4269" i="11"/>
  <c r="Q4269" i="11"/>
  <c r="P4269" i="11"/>
  <c r="O4269" i="11"/>
  <c r="N4269" i="11"/>
  <c r="M4269" i="11"/>
  <c r="L4269" i="11"/>
  <c r="K4269" i="11"/>
  <c r="I4269" i="11" a="1"/>
  <c r="I4269" i="11"/>
  <c r="U4268" i="11"/>
  <c r="T4268" i="11"/>
  <c r="R4268" i="11"/>
  <c r="Q4268" i="11"/>
  <c r="P4268" i="11"/>
  <c r="O4268" i="11"/>
  <c r="N4268" i="11"/>
  <c r="M4268" i="11"/>
  <c r="L4268" i="11"/>
  <c r="K4268" i="11"/>
  <c r="I4268" i="11" a="1"/>
  <c r="I4268" i="11"/>
  <c r="U4267" i="11"/>
  <c r="T4267" i="11"/>
  <c r="R4267" i="11"/>
  <c r="Q4267" i="11"/>
  <c r="O4267" i="11"/>
  <c r="P4267" i="11" s="1"/>
  <c r="N4267" i="11"/>
  <c r="M4267" i="11"/>
  <c r="L4267" i="11"/>
  <c r="K4267" i="11"/>
  <c r="I4267" i="11" a="1"/>
  <c r="I4267" i="11"/>
  <c r="U4266" i="11"/>
  <c r="T4266" i="11"/>
  <c r="R4266" i="11"/>
  <c r="Q4266" i="11"/>
  <c r="O4266" i="11"/>
  <c r="P4266" i="11" s="1"/>
  <c r="N4266" i="11"/>
  <c r="M4266" i="11"/>
  <c r="L4266" i="11"/>
  <c r="K4266" i="11"/>
  <c r="I4266" i="11" a="1"/>
  <c r="I4266" i="11"/>
  <c r="U4265" i="11"/>
  <c r="T4265" i="11"/>
  <c r="R4265" i="11"/>
  <c r="Q4265" i="11"/>
  <c r="O4265" i="11"/>
  <c r="P4265" i="11" s="1"/>
  <c r="N4265" i="11"/>
  <c r="M4265" i="11"/>
  <c r="L4265" i="11"/>
  <c r="K4265" i="11"/>
  <c r="I4265" i="11" a="1"/>
  <c r="I4265" i="11" s="1"/>
  <c r="U4264" i="11"/>
  <c r="T4264" i="11"/>
  <c r="R4264" i="11"/>
  <c r="Q4264" i="11"/>
  <c r="O4264" i="11"/>
  <c r="P4264" i="11" s="1"/>
  <c r="N4264" i="11"/>
  <c r="M4264" i="11"/>
  <c r="L4264" i="11"/>
  <c r="K4264" i="11"/>
  <c r="I4264" i="11" a="1"/>
  <c r="I4264" i="11"/>
  <c r="U4263" i="11"/>
  <c r="T4263" i="11"/>
  <c r="R4263" i="11"/>
  <c r="Q4263" i="11"/>
  <c r="O4263" i="11"/>
  <c r="P4263" i="11" s="1"/>
  <c r="N4263" i="11"/>
  <c r="M4263" i="11"/>
  <c r="L4263" i="11"/>
  <c r="K4263" i="11"/>
  <c r="I4263" i="11" a="1"/>
  <c r="I4263" i="11"/>
  <c r="U4262" i="11"/>
  <c r="T4262" i="11"/>
  <c r="R4262" i="11"/>
  <c r="Q4262" i="11"/>
  <c r="P4262" i="11"/>
  <c r="O4262" i="11"/>
  <c r="N4262" i="11"/>
  <c r="M4262" i="11"/>
  <c r="L4262" i="11"/>
  <c r="K4262" i="11"/>
  <c r="I4262" i="11" a="1"/>
  <c r="I4262" i="11"/>
  <c r="U4261" i="11"/>
  <c r="T4261" i="11"/>
  <c r="R4261" i="11"/>
  <c r="Q4261" i="11"/>
  <c r="O4261" i="11"/>
  <c r="P4261" i="11" s="1"/>
  <c r="N4261" i="11"/>
  <c r="M4261" i="11"/>
  <c r="L4261" i="11"/>
  <c r="K4261" i="11"/>
  <c r="I4261" i="11" a="1"/>
  <c r="I4261" i="11"/>
  <c r="U4260" i="11"/>
  <c r="T4260" i="11"/>
  <c r="R4260" i="11"/>
  <c r="Q4260" i="11"/>
  <c r="O4260" i="11"/>
  <c r="P4260" i="11" s="1"/>
  <c r="N4260" i="11"/>
  <c r="M4260" i="11"/>
  <c r="L4260" i="11"/>
  <c r="K4260" i="11"/>
  <c r="I4260" i="11" a="1"/>
  <c r="I4260" i="11"/>
  <c r="U4259" i="11"/>
  <c r="T4259" i="11"/>
  <c r="R4259" i="11"/>
  <c r="Q4259" i="11"/>
  <c r="O4259" i="11"/>
  <c r="P4259" i="11" s="1"/>
  <c r="N4259" i="11"/>
  <c r="M4259" i="11"/>
  <c r="L4259" i="11"/>
  <c r="K4259" i="11"/>
  <c r="I4259" i="11" a="1"/>
  <c r="I4259" i="11" s="1"/>
  <c r="U4258" i="11"/>
  <c r="T4258" i="11"/>
  <c r="R4258" i="11"/>
  <c r="Q4258" i="11"/>
  <c r="O4258" i="11"/>
  <c r="P4258" i="11" s="1"/>
  <c r="N4258" i="11"/>
  <c r="M4258" i="11"/>
  <c r="L4258" i="11"/>
  <c r="K4258" i="11"/>
  <c r="I4258" i="11" a="1"/>
  <c r="I4258" i="11" s="1"/>
  <c r="U4257" i="11"/>
  <c r="T4257" i="11"/>
  <c r="R4257" i="11"/>
  <c r="Q4257" i="11"/>
  <c r="O4257" i="11"/>
  <c r="P4257" i="11" s="1"/>
  <c r="N4257" i="11"/>
  <c r="M4257" i="11"/>
  <c r="L4257" i="11"/>
  <c r="K4257" i="11"/>
  <c r="I4257" i="11" a="1"/>
  <c r="I4257" i="11" s="1"/>
  <c r="U4256" i="11"/>
  <c r="T4256" i="11"/>
  <c r="R4256" i="11"/>
  <c r="Q4256" i="11"/>
  <c r="P4256" i="11"/>
  <c r="O4256" i="11"/>
  <c r="N4256" i="11"/>
  <c r="M4256" i="11"/>
  <c r="L4256" i="11"/>
  <c r="K4256" i="11"/>
  <c r="I4256" i="11" a="1"/>
  <c r="I4256" i="11" s="1"/>
  <c r="U4255" i="11"/>
  <c r="T4255" i="11"/>
  <c r="R4255" i="11"/>
  <c r="Q4255" i="11"/>
  <c r="P4255" i="11"/>
  <c r="O4255" i="11"/>
  <c r="N4255" i="11"/>
  <c r="M4255" i="11"/>
  <c r="L4255" i="11"/>
  <c r="K4255" i="11"/>
  <c r="I4255" i="11" a="1"/>
  <c r="I4255" i="11" s="1"/>
  <c r="U4254" i="11"/>
  <c r="T4254" i="11"/>
  <c r="R4254" i="11"/>
  <c r="Q4254" i="11"/>
  <c r="P4254" i="11"/>
  <c r="O4254" i="11"/>
  <c r="N4254" i="11"/>
  <c r="M4254" i="11"/>
  <c r="L4254" i="11"/>
  <c r="K4254" i="11"/>
  <c r="I4254" i="11" a="1"/>
  <c r="I4254" i="11"/>
  <c r="U4253" i="11"/>
  <c r="T4253" i="11"/>
  <c r="R4253" i="11"/>
  <c r="Q4253" i="11"/>
  <c r="P4253" i="11"/>
  <c r="O4253" i="11"/>
  <c r="N4253" i="11"/>
  <c r="M4253" i="11"/>
  <c r="L4253" i="11"/>
  <c r="K4253" i="11"/>
  <c r="I4253" i="11" a="1"/>
  <c r="I4253" i="11"/>
  <c r="U4252" i="11"/>
  <c r="T4252" i="11"/>
  <c r="R4252" i="11"/>
  <c r="Q4252" i="11"/>
  <c r="P4252" i="11"/>
  <c r="O4252" i="11"/>
  <c r="N4252" i="11"/>
  <c r="M4252" i="11"/>
  <c r="L4252" i="11"/>
  <c r="K4252" i="11"/>
  <c r="I4252" i="11" a="1"/>
  <c r="I4252" i="11"/>
  <c r="U4251" i="11"/>
  <c r="T4251" i="11"/>
  <c r="R4251" i="11"/>
  <c r="Q4251" i="11"/>
  <c r="O4251" i="11"/>
  <c r="P4251" i="11" s="1"/>
  <c r="N4251" i="11"/>
  <c r="M4251" i="11"/>
  <c r="L4251" i="11"/>
  <c r="K4251" i="11"/>
  <c r="I4251" i="11" a="1"/>
  <c r="I4251" i="11" s="1"/>
  <c r="U4250" i="11"/>
  <c r="T4250" i="11"/>
  <c r="R4250" i="11"/>
  <c r="Q4250" i="11"/>
  <c r="O4250" i="11"/>
  <c r="P4250" i="11" s="1"/>
  <c r="N4250" i="11"/>
  <c r="M4250" i="11"/>
  <c r="L4250" i="11"/>
  <c r="K4250" i="11"/>
  <c r="I4250" i="11" a="1"/>
  <c r="I4250" i="11"/>
  <c r="U4249" i="11"/>
  <c r="T4249" i="11"/>
  <c r="R4249" i="11"/>
  <c r="Q4249" i="11"/>
  <c r="P4249" i="11"/>
  <c r="O4249" i="11"/>
  <c r="N4249" i="11"/>
  <c r="M4249" i="11"/>
  <c r="L4249" i="11"/>
  <c r="K4249" i="11"/>
  <c r="I4249" i="11" a="1"/>
  <c r="I4249" i="11" s="1"/>
  <c r="U4248" i="11"/>
  <c r="T4248" i="11"/>
  <c r="R4248" i="11"/>
  <c r="Q4248" i="11"/>
  <c r="O4248" i="11"/>
  <c r="P4248" i="11" s="1"/>
  <c r="N4248" i="11"/>
  <c r="M4248" i="11"/>
  <c r="L4248" i="11"/>
  <c r="K4248" i="11"/>
  <c r="I4248" i="11" a="1"/>
  <c r="I4248" i="11"/>
  <c r="U4247" i="11"/>
  <c r="T4247" i="11"/>
  <c r="R4247" i="11"/>
  <c r="Q4247" i="11"/>
  <c r="O4247" i="11"/>
  <c r="P4247" i="11" s="1"/>
  <c r="N4247" i="11"/>
  <c r="M4247" i="11"/>
  <c r="L4247" i="11"/>
  <c r="K4247" i="11"/>
  <c r="I4247" i="11" a="1"/>
  <c r="I4247" i="11"/>
  <c r="U4246" i="11"/>
  <c r="T4246" i="11"/>
  <c r="R4246" i="11"/>
  <c r="Q4246" i="11"/>
  <c r="P4246" i="11"/>
  <c r="O4246" i="11"/>
  <c r="N4246" i="11"/>
  <c r="M4246" i="11"/>
  <c r="L4246" i="11"/>
  <c r="K4246" i="11"/>
  <c r="I4246" i="11" a="1"/>
  <c r="I4246" i="11"/>
  <c r="U4245" i="11"/>
  <c r="T4245" i="11"/>
  <c r="R4245" i="11"/>
  <c r="Q4245" i="11"/>
  <c r="O4245" i="11"/>
  <c r="P4245" i="11" s="1"/>
  <c r="N4245" i="11"/>
  <c r="M4245" i="11"/>
  <c r="L4245" i="11"/>
  <c r="K4245" i="11"/>
  <c r="I4245" i="11" a="1"/>
  <c r="I4245" i="11"/>
  <c r="U4244" i="11"/>
  <c r="T4244" i="11"/>
  <c r="R4244" i="11"/>
  <c r="Q4244" i="11"/>
  <c r="O4244" i="11"/>
  <c r="P4244" i="11" s="1"/>
  <c r="N4244" i="11"/>
  <c r="M4244" i="11"/>
  <c r="L4244" i="11"/>
  <c r="K4244" i="11"/>
  <c r="I4244" i="11" a="1"/>
  <c r="I4244" i="11"/>
  <c r="U4243" i="11"/>
  <c r="T4243" i="11"/>
  <c r="R4243" i="11"/>
  <c r="Q4243" i="11"/>
  <c r="O4243" i="11"/>
  <c r="P4243" i="11" s="1"/>
  <c r="N4243" i="11"/>
  <c r="M4243" i="11"/>
  <c r="L4243" i="11"/>
  <c r="K4243" i="11"/>
  <c r="I4243" i="11" a="1"/>
  <c r="I4243" i="11" s="1"/>
  <c r="U4242" i="11"/>
  <c r="T4242" i="11"/>
  <c r="R4242" i="11"/>
  <c r="Q4242" i="11"/>
  <c r="O4242" i="11"/>
  <c r="P4242" i="11" s="1"/>
  <c r="N4242" i="11"/>
  <c r="M4242" i="11"/>
  <c r="L4242" i="11"/>
  <c r="K4242" i="11"/>
  <c r="I4242" i="11" a="1"/>
  <c r="I4242" i="11" s="1"/>
  <c r="U4241" i="11"/>
  <c r="T4241" i="11"/>
  <c r="R4241" i="11"/>
  <c r="Q4241" i="11"/>
  <c r="O4241" i="11"/>
  <c r="P4241" i="11" s="1"/>
  <c r="N4241" i="11"/>
  <c r="M4241" i="11"/>
  <c r="L4241" i="11"/>
  <c r="K4241" i="11"/>
  <c r="I4241" i="11" a="1"/>
  <c r="I4241" i="11" s="1"/>
  <c r="U4240" i="11"/>
  <c r="T4240" i="11"/>
  <c r="R4240" i="11"/>
  <c r="Q4240" i="11"/>
  <c r="P4240" i="11"/>
  <c r="O4240" i="11"/>
  <c r="N4240" i="11"/>
  <c r="M4240" i="11"/>
  <c r="L4240" i="11"/>
  <c r="K4240" i="11"/>
  <c r="I4240" i="11" a="1"/>
  <c r="I4240" i="11" s="1"/>
  <c r="U4239" i="11"/>
  <c r="T4239" i="11"/>
  <c r="R4239" i="11"/>
  <c r="Q4239" i="11"/>
  <c r="P4239" i="11"/>
  <c r="O4239" i="11"/>
  <c r="N4239" i="11"/>
  <c r="M4239" i="11"/>
  <c r="L4239" i="11"/>
  <c r="K4239" i="11"/>
  <c r="I4239" i="11" a="1"/>
  <c r="I4239" i="11" s="1"/>
  <c r="U4238" i="11"/>
  <c r="T4238" i="11"/>
  <c r="R4238" i="11"/>
  <c r="Q4238" i="11"/>
  <c r="P4238" i="11"/>
  <c r="O4238" i="11"/>
  <c r="N4238" i="11"/>
  <c r="M4238" i="11"/>
  <c r="L4238" i="11"/>
  <c r="K4238" i="11"/>
  <c r="I4238" i="11" a="1"/>
  <c r="I4238" i="11"/>
  <c r="U4237" i="11"/>
  <c r="T4237" i="11"/>
  <c r="R4237" i="11"/>
  <c r="Q4237" i="11"/>
  <c r="P4237" i="11"/>
  <c r="O4237" i="11"/>
  <c r="N4237" i="11"/>
  <c r="M4237" i="11"/>
  <c r="L4237" i="11"/>
  <c r="K4237" i="11"/>
  <c r="I4237" i="11" a="1"/>
  <c r="I4237" i="11"/>
  <c r="U4236" i="11"/>
  <c r="T4236" i="11"/>
  <c r="R4236" i="11"/>
  <c r="Q4236" i="11"/>
  <c r="P4236" i="11"/>
  <c r="O4236" i="11"/>
  <c r="N4236" i="11"/>
  <c r="M4236" i="11"/>
  <c r="L4236" i="11"/>
  <c r="K4236" i="11"/>
  <c r="I4236" i="11" a="1"/>
  <c r="I4236" i="11" s="1"/>
  <c r="U4235" i="11"/>
  <c r="T4235" i="11"/>
  <c r="R4235" i="11"/>
  <c r="Q4235" i="11"/>
  <c r="O4235" i="11"/>
  <c r="P4235" i="11" s="1"/>
  <c r="N4235" i="11"/>
  <c r="M4235" i="11"/>
  <c r="L4235" i="11"/>
  <c r="K4235" i="11"/>
  <c r="I4235" i="11" a="1"/>
  <c r="I4235" i="11" s="1"/>
  <c r="U4234" i="11"/>
  <c r="T4234" i="11"/>
  <c r="R4234" i="11"/>
  <c r="Q4234" i="11"/>
  <c r="O4234" i="11"/>
  <c r="P4234" i="11" s="1"/>
  <c r="N4234" i="11"/>
  <c r="M4234" i="11"/>
  <c r="L4234" i="11"/>
  <c r="K4234" i="11"/>
  <c r="I4234" i="11" a="1"/>
  <c r="I4234" i="11" s="1"/>
  <c r="U4233" i="11"/>
  <c r="T4233" i="11"/>
  <c r="R4233" i="11"/>
  <c r="Q4233" i="11"/>
  <c r="P4233" i="11"/>
  <c r="O4233" i="11"/>
  <c r="N4233" i="11"/>
  <c r="M4233" i="11"/>
  <c r="L4233" i="11"/>
  <c r="K4233" i="11"/>
  <c r="I4233" i="11" a="1"/>
  <c r="I4233" i="11" s="1"/>
  <c r="U4232" i="11"/>
  <c r="T4232" i="11"/>
  <c r="R4232" i="11"/>
  <c r="Q4232" i="11"/>
  <c r="P4232" i="11"/>
  <c r="O4232" i="11"/>
  <c r="N4232" i="11"/>
  <c r="M4232" i="11"/>
  <c r="L4232" i="11"/>
  <c r="K4232" i="11"/>
  <c r="I4232" i="11" a="1"/>
  <c r="I4232" i="11"/>
  <c r="U4231" i="11"/>
  <c r="T4231" i="11"/>
  <c r="R4231" i="11"/>
  <c r="Q4231" i="11"/>
  <c r="P4231" i="11"/>
  <c r="O4231" i="11"/>
  <c r="N4231" i="11"/>
  <c r="M4231" i="11"/>
  <c r="L4231" i="11"/>
  <c r="K4231" i="11"/>
  <c r="I4231" i="11" a="1"/>
  <c r="I4231" i="11"/>
  <c r="U4230" i="11"/>
  <c r="T4230" i="11"/>
  <c r="R4230" i="11"/>
  <c r="Q4230" i="11"/>
  <c r="P4230" i="11"/>
  <c r="O4230" i="11"/>
  <c r="N4230" i="11"/>
  <c r="M4230" i="11"/>
  <c r="L4230" i="11"/>
  <c r="K4230" i="11"/>
  <c r="I4230" i="11" a="1"/>
  <c r="I4230" i="11"/>
  <c r="U4229" i="11"/>
  <c r="T4229" i="11"/>
  <c r="R4229" i="11"/>
  <c r="Q4229" i="11"/>
  <c r="O4229" i="11"/>
  <c r="P4229" i="11" s="1"/>
  <c r="N4229" i="11"/>
  <c r="M4229" i="11"/>
  <c r="L4229" i="11"/>
  <c r="K4229" i="11"/>
  <c r="I4229" i="11" a="1"/>
  <c r="I4229" i="11"/>
  <c r="U4228" i="11"/>
  <c r="T4228" i="11"/>
  <c r="R4228" i="11"/>
  <c r="Q4228" i="11"/>
  <c r="O4228" i="11"/>
  <c r="P4228" i="11" s="1"/>
  <c r="N4228" i="11"/>
  <c r="M4228" i="11"/>
  <c r="L4228" i="11"/>
  <c r="K4228" i="11"/>
  <c r="I4228" i="11" a="1"/>
  <c r="I4228" i="11"/>
  <c r="U4227" i="11"/>
  <c r="T4227" i="11"/>
  <c r="R4227" i="11"/>
  <c r="Q4227" i="11"/>
  <c r="O4227" i="11"/>
  <c r="P4227" i="11" s="1"/>
  <c r="N4227" i="11"/>
  <c r="M4227" i="11"/>
  <c r="L4227" i="11"/>
  <c r="K4227" i="11"/>
  <c r="I4227" i="11" a="1"/>
  <c r="I4227" i="11" s="1"/>
  <c r="U4226" i="11"/>
  <c r="T4226" i="11"/>
  <c r="R4226" i="11"/>
  <c r="Q4226" i="11"/>
  <c r="O4226" i="11"/>
  <c r="P4226" i="11" s="1"/>
  <c r="N4226" i="11"/>
  <c r="M4226" i="11"/>
  <c r="L4226" i="11"/>
  <c r="K4226" i="11"/>
  <c r="I4226" i="11" a="1"/>
  <c r="I4226" i="11" s="1"/>
  <c r="U4225" i="11"/>
  <c r="T4225" i="11"/>
  <c r="R4225" i="11"/>
  <c r="Q4225" i="11"/>
  <c r="O4225" i="11"/>
  <c r="P4225" i="11" s="1"/>
  <c r="N4225" i="11"/>
  <c r="M4225" i="11"/>
  <c r="L4225" i="11"/>
  <c r="K4225" i="11"/>
  <c r="I4225" i="11" a="1"/>
  <c r="I4225" i="11" s="1"/>
  <c r="U4224" i="11"/>
  <c r="T4224" i="11"/>
  <c r="R4224" i="11"/>
  <c r="Q4224" i="11"/>
  <c r="P4224" i="11"/>
  <c r="O4224" i="11"/>
  <c r="N4224" i="11"/>
  <c r="M4224" i="11"/>
  <c r="L4224" i="11"/>
  <c r="K4224" i="11"/>
  <c r="I4224" i="11" a="1"/>
  <c r="I4224" i="11" s="1"/>
  <c r="U4223" i="11"/>
  <c r="T4223" i="11"/>
  <c r="R4223" i="11"/>
  <c r="Q4223" i="11"/>
  <c r="P4223" i="11"/>
  <c r="O4223" i="11"/>
  <c r="N4223" i="11"/>
  <c r="M4223" i="11"/>
  <c r="L4223" i="11"/>
  <c r="K4223" i="11"/>
  <c r="I4223" i="11" a="1"/>
  <c r="I4223" i="11" s="1"/>
  <c r="U4222" i="11"/>
  <c r="T4222" i="11"/>
  <c r="R4222" i="11"/>
  <c r="Q4222" i="11"/>
  <c r="P4222" i="11"/>
  <c r="O4222" i="11"/>
  <c r="N4222" i="11"/>
  <c r="M4222" i="11"/>
  <c r="L4222" i="11"/>
  <c r="K4222" i="11"/>
  <c r="I4222" i="11" a="1"/>
  <c r="I4222" i="11"/>
  <c r="U4221" i="11"/>
  <c r="T4221" i="11"/>
  <c r="R4221" i="11"/>
  <c r="Q4221" i="11"/>
  <c r="P4221" i="11"/>
  <c r="O4221" i="11"/>
  <c r="N4221" i="11"/>
  <c r="M4221" i="11"/>
  <c r="L4221" i="11"/>
  <c r="K4221" i="11"/>
  <c r="I4221" i="11" a="1"/>
  <c r="I4221" i="11"/>
  <c r="U4220" i="11"/>
  <c r="T4220" i="11"/>
  <c r="R4220" i="11"/>
  <c r="Q4220" i="11"/>
  <c r="P4220" i="11"/>
  <c r="O4220" i="11"/>
  <c r="N4220" i="11"/>
  <c r="M4220" i="11"/>
  <c r="L4220" i="11"/>
  <c r="K4220" i="11"/>
  <c r="I4220" i="11" a="1"/>
  <c r="I4220" i="11" s="1"/>
  <c r="U4219" i="11"/>
  <c r="T4219" i="11"/>
  <c r="R4219" i="11"/>
  <c r="Q4219" i="11"/>
  <c r="O4219" i="11"/>
  <c r="P4219" i="11" s="1"/>
  <c r="N4219" i="11"/>
  <c r="M4219" i="11"/>
  <c r="L4219" i="11"/>
  <c r="K4219" i="11"/>
  <c r="I4219" i="11" a="1"/>
  <c r="I4219" i="11" s="1"/>
  <c r="U4218" i="11"/>
  <c r="T4218" i="11"/>
  <c r="R4218" i="11"/>
  <c r="Q4218" i="11"/>
  <c r="O4218" i="11"/>
  <c r="P4218" i="11" s="1"/>
  <c r="N4218" i="11"/>
  <c r="M4218" i="11"/>
  <c r="L4218" i="11"/>
  <c r="K4218" i="11"/>
  <c r="I4218" i="11" a="1"/>
  <c r="I4218" i="11" s="1"/>
  <c r="U4217" i="11"/>
  <c r="T4217" i="11"/>
  <c r="R4217" i="11"/>
  <c r="Q4217" i="11"/>
  <c r="P4217" i="11"/>
  <c r="O4217" i="11"/>
  <c r="N4217" i="11"/>
  <c r="M4217" i="11"/>
  <c r="L4217" i="11"/>
  <c r="K4217" i="11"/>
  <c r="I4217" i="11" a="1"/>
  <c r="I4217" i="11" s="1"/>
  <c r="U4216" i="11"/>
  <c r="T4216" i="11"/>
  <c r="R4216" i="11"/>
  <c r="Q4216" i="11"/>
  <c r="P4216" i="11"/>
  <c r="O4216" i="11"/>
  <c r="N4216" i="11"/>
  <c r="M4216" i="11"/>
  <c r="L4216" i="11"/>
  <c r="K4216" i="11"/>
  <c r="I4216" i="11" a="1"/>
  <c r="I4216" i="11"/>
  <c r="U4215" i="11"/>
  <c r="T4215" i="11"/>
  <c r="R4215" i="11"/>
  <c r="Q4215" i="11"/>
  <c r="O4215" i="11"/>
  <c r="P4215" i="11" s="1"/>
  <c r="N4215" i="11"/>
  <c r="M4215" i="11"/>
  <c r="L4215" i="11"/>
  <c r="K4215" i="11"/>
  <c r="I4215" i="11" a="1"/>
  <c r="I4215" i="11"/>
  <c r="U4214" i="11"/>
  <c r="T4214" i="11"/>
  <c r="R4214" i="11"/>
  <c r="Q4214" i="11"/>
  <c r="P4214" i="11"/>
  <c r="O4214" i="11"/>
  <c r="N4214" i="11"/>
  <c r="M4214" i="11"/>
  <c r="L4214" i="11"/>
  <c r="K4214" i="11"/>
  <c r="I4214" i="11" a="1"/>
  <c r="I4214" i="11"/>
  <c r="U4213" i="11"/>
  <c r="T4213" i="11"/>
  <c r="R4213" i="11"/>
  <c r="Q4213" i="11"/>
  <c r="O4213" i="11"/>
  <c r="P4213" i="11" s="1"/>
  <c r="N4213" i="11"/>
  <c r="M4213" i="11"/>
  <c r="L4213" i="11"/>
  <c r="K4213" i="11"/>
  <c r="I4213" i="11" a="1"/>
  <c r="I4213" i="11"/>
  <c r="U4212" i="11"/>
  <c r="T4212" i="11"/>
  <c r="R4212" i="11"/>
  <c r="Q4212" i="11"/>
  <c r="O4212" i="11"/>
  <c r="P4212" i="11" s="1"/>
  <c r="N4212" i="11"/>
  <c r="M4212" i="11"/>
  <c r="L4212" i="11"/>
  <c r="K4212" i="11"/>
  <c r="I4212" i="11" a="1"/>
  <c r="I4212" i="11"/>
  <c r="U4211" i="11"/>
  <c r="T4211" i="11"/>
  <c r="R4211" i="11"/>
  <c r="Q4211" i="11"/>
  <c r="O4211" i="11"/>
  <c r="P4211" i="11" s="1"/>
  <c r="N4211" i="11"/>
  <c r="M4211" i="11"/>
  <c r="L4211" i="11"/>
  <c r="K4211" i="11"/>
  <c r="I4211" i="11" a="1"/>
  <c r="I4211" i="11" s="1"/>
  <c r="U4210" i="11"/>
  <c r="T4210" i="11"/>
  <c r="R4210" i="11"/>
  <c r="Q4210" i="11"/>
  <c r="O4210" i="11"/>
  <c r="P4210" i="11" s="1"/>
  <c r="N4210" i="11"/>
  <c r="M4210" i="11"/>
  <c r="L4210" i="11"/>
  <c r="K4210" i="11"/>
  <c r="I4210" i="11" a="1"/>
  <c r="I4210" i="11" s="1"/>
  <c r="U4209" i="11"/>
  <c r="T4209" i="11"/>
  <c r="R4209" i="11"/>
  <c r="Q4209" i="11"/>
  <c r="O4209" i="11"/>
  <c r="P4209" i="11" s="1"/>
  <c r="N4209" i="11"/>
  <c r="M4209" i="11"/>
  <c r="L4209" i="11"/>
  <c r="K4209" i="11"/>
  <c r="I4209" i="11" a="1"/>
  <c r="I4209" i="11" s="1"/>
  <c r="U4208" i="11"/>
  <c r="T4208" i="11"/>
  <c r="R4208" i="11"/>
  <c r="Q4208" i="11"/>
  <c r="P4208" i="11"/>
  <c r="O4208" i="11"/>
  <c r="N4208" i="11"/>
  <c r="M4208" i="11"/>
  <c r="L4208" i="11"/>
  <c r="K4208" i="11"/>
  <c r="I4208" i="11" a="1"/>
  <c r="I4208" i="11" s="1"/>
  <c r="U4207" i="11"/>
  <c r="T4207" i="11"/>
  <c r="R4207" i="11"/>
  <c r="Q4207" i="11"/>
  <c r="P4207" i="11"/>
  <c r="O4207" i="11"/>
  <c r="N4207" i="11"/>
  <c r="M4207" i="11"/>
  <c r="L4207" i="11"/>
  <c r="K4207" i="11"/>
  <c r="I4207" i="11" a="1"/>
  <c r="I4207" i="11" s="1"/>
  <c r="U4206" i="11"/>
  <c r="T4206" i="11"/>
  <c r="R4206" i="11"/>
  <c r="Q4206" i="11"/>
  <c r="P4206" i="11"/>
  <c r="O4206" i="11"/>
  <c r="N4206" i="11"/>
  <c r="M4206" i="11"/>
  <c r="L4206" i="11"/>
  <c r="K4206" i="11"/>
  <c r="I4206" i="11" a="1"/>
  <c r="I4206" i="11"/>
  <c r="U4205" i="11"/>
  <c r="T4205" i="11"/>
  <c r="R4205" i="11"/>
  <c r="Q4205" i="11"/>
  <c r="P4205" i="11"/>
  <c r="O4205" i="11"/>
  <c r="N4205" i="11"/>
  <c r="M4205" i="11"/>
  <c r="L4205" i="11"/>
  <c r="K4205" i="11"/>
  <c r="I4205" i="11" a="1"/>
  <c r="I4205" i="11"/>
  <c r="U4204" i="11"/>
  <c r="T4204" i="11"/>
  <c r="R4204" i="11"/>
  <c r="Q4204" i="11"/>
  <c r="P4204" i="11"/>
  <c r="O4204" i="11"/>
  <c r="N4204" i="11"/>
  <c r="M4204" i="11"/>
  <c r="L4204" i="11"/>
  <c r="K4204" i="11"/>
  <c r="I4204" i="11" a="1"/>
  <c r="I4204" i="11" s="1"/>
  <c r="U4203" i="11"/>
  <c r="T4203" i="11"/>
  <c r="R4203" i="11"/>
  <c r="Q4203" i="11"/>
  <c r="O4203" i="11"/>
  <c r="P4203" i="11" s="1"/>
  <c r="N4203" i="11"/>
  <c r="M4203" i="11"/>
  <c r="L4203" i="11"/>
  <c r="K4203" i="11"/>
  <c r="I4203" i="11" a="1"/>
  <c r="I4203" i="11"/>
  <c r="U4202" i="11"/>
  <c r="T4202" i="11"/>
  <c r="R4202" i="11"/>
  <c r="Q4202" i="11"/>
  <c r="O4202" i="11"/>
  <c r="P4202" i="11" s="1"/>
  <c r="N4202" i="11"/>
  <c r="M4202" i="11"/>
  <c r="L4202" i="11"/>
  <c r="K4202" i="11"/>
  <c r="I4202" i="11" a="1"/>
  <c r="I4202" i="11"/>
  <c r="U4201" i="11"/>
  <c r="T4201" i="11"/>
  <c r="R4201" i="11"/>
  <c r="Q4201" i="11"/>
  <c r="P4201" i="11"/>
  <c r="O4201" i="11"/>
  <c r="N4201" i="11"/>
  <c r="M4201" i="11"/>
  <c r="L4201" i="11"/>
  <c r="K4201" i="11"/>
  <c r="I4201" i="11" a="1"/>
  <c r="I4201" i="11" s="1"/>
  <c r="U4200" i="11"/>
  <c r="T4200" i="11"/>
  <c r="R4200" i="11"/>
  <c r="Q4200" i="11"/>
  <c r="O4200" i="11"/>
  <c r="P4200" i="11" s="1"/>
  <c r="N4200" i="11"/>
  <c r="M4200" i="11"/>
  <c r="L4200" i="11"/>
  <c r="K4200" i="11"/>
  <c r="I4200" i="11" a="1"/>
  <c r="I4200" i="11"/>
  <c r="U4199" i="11"/>
  <c r="T4199" i="11"/>
  <c r="R4199" i="11"/>
  <c r="Q4199" i="11"/>
  <c r="O4199" i="11"/>
  <c r="P4199" i="11" s="1"/>
  <c r="N4199" i="11"/>
  <c r="M4199" i="11"/>
  <c r="L4199" i="11"/>
  <c r="K4199" i="11"/>
  <c r="I4199" i="11" a="1"/>
  <c r="I4199" i="11"/>
  <c r="U4198" i="11"/>
  <c r="T4198" i="11"/>
  <c r="R4198" i="11"/>
  <c r="Q4198" i="11"/>
  <c r="P4198" i="11"/>
  <c r="O4198" i="11"/>
  <c r="N4198" i="11"/>
  <c r="M4198" i="11"/>
  <c r="L4198" i="11"/>
  <c r="K4198" i="11"/>
  <c r="I4198" i="11" a="1"/>
  <c r="I4198" i="11"/>
  <c r="U4197" i="11"/>
  <c r="T4197" i="11"/>
  <c r="R4197" i="11"/>
  <c r="Q4197" i="11"/>
  <c r="O4197" i="11"/>
  <c r="P4197" i="11" s="1"/>
  <c r="N4197" i="11"/>
  <c r="M4197" i="11"/>
  <c r="L4197" i="11"/>
  <c r="K4197" i="11"/>
  <c r="I4197" i="11" a="1"/>
  <c r="I4197" i="11"/>
  <c r="U4196" i="11"/>
  <c r="T4196" i="11"/>
  <c r="R4196" i="11"/>
  <c r="Q4196" i="11"/>
  <c r="O4196" i="11"/>
  <c r="P4196" i="11" s="1"/>
  <c r="N4196" i="11"/>
  <c r="M4196" i="11"/>
  <c r="L4196" i="11"/>
  <c r="K4196" i="11"/>
  <c r="I4196" i="11" a="1"/>
  <c r="I4196" i="11"/>
  <c r="U4195" i="11"/>
  <c r="T4195" i="11"/>
  <c r="R4195" i="11"/>
  <c r="Q4195" i="11"/>
  <c r="O4195" i="11"/>
  <c r="P4195" i="11" s="1"/>
  <c r="N4195" i="11"/>
  <c r="M4195" i="11"/>
  <c r="L4195" i="11"/>
  <c r="K4195" i="11"/>
  <c r="I4195" i="11" a="1"/>
  <c r="I4195" i="11" s="1"/>
  <c r="U4194" i="11"/>
  <c r="T4194" i="11"/>
  <c r="R4194" i="11"/>
  <c r="Q4194" i="11"/>
  <c r="O4194" i="11"/>
  <c r="P4194" i="11" s="1"/>
  <c r="N4194" i="11"/>
  <c r="M4194" i="11"/>
  <c r="L4194" i="11"/>
  <c r="K4194" i="11"/>
  <c r="I4194" i="11" a="1"/>
  <c r="I4194" i="11" s="1"/>
  <c r="U4193" i="11"/>
  <c r="T4193" i="11"/>
  <c r="R4193" i="11"/>
  <c r="Q4193" i="11"/>
  <c r="O4193" i="11"/>
  <c r="P4193" i="11" s="1"/>
  <c r="N4193" i="11"/>
  <c r="M4193" i="11"/>
  <c r="L4193" i="11"/>
  <c r="K4193" i="11"/>
  <c r="I4193" i="11" a="1"/>
  <c r="I4193" i="11" s="1"/>
  <c r="U4192" i="11"/>
  <c r="T4192" i="11"/>
  <c r="R4192" i="11"/>
  <c r="Q4192" i="11"/>
  <c r="P4192" i="11"/>
  <c r="O4192" i="11"/>
  <c r="N4192" i="11"/>
  <c r="M4192" i="11"/>
  <c r="L4192" i="11"/>
  <c r="K4192" i="11"/>
  <c r="I4192" i="11" a="1"/>
  <c r="I4192" i="11" s="1"/>
  <c r="U4191" i="11"/>
  <c r="T4191" i="11"/>
  <c r="R4191" i="11"/>
  <c r="Q4191" i="11"/>
  <c r="P4191" i="11"/>
  <c r="O4191" i="11"/>
  <c r="N4191" i="11"/>
  <c r="M4191" i="11"/>
  <c r="L4191" i="11"/>
  <c r="K4191" i="11"/>
  <c r="I4191" i="11" a="1"/>
  <c r="I4191" i="11" s="1"/>
  <c r="U4190" i="11"/>
  <c r="T4190" i="11"/>
  <c r="R4190" i="11"/>
  <c r="Q4190" i="11"/>
  <c r="P4190" i="11"/>
  <c r="O4190" i="11"/>
  <c r="N4190" i="11"/>
  <c r="M4190" i="11"/>
  <c r="L4190" i="11"/>
  <c r="K4190" i="11"/>
  <c r="I4190" i="11" a="1"/>
  <c r="I4190" i="11"/>
  <c r="U4189" i="11"/>
  <c r="T4189" i="11"/>
  <c r="R4189" i="11"/>
  <c r="Q4189" i="11"/>
  <c r="P4189" i="11"/>
  <c r="O4189" i="11"/>
  <c r="N4189" i="11"/>
  <c r="M4189" i="11"/>
  <c r="L4189" i="11"/>
  <c r="K4189" i="11"/>
  <c r="I4189" i="11" a="1"/>
  <c r="I4189" i="11"/>
  <c r="U4188" i="11"/>
  <c r="T4188" i="11"/>
  <c r="R4188" i="11"/>
  <c r="Q4188" i="11"/>
  <c r="P4188" i="11"/>
  <c r="O4188" i="11"/>
  <c r="N4188" i="11"/>
  <c r="M4188" i="11"/>
  <c r="L4188" i="11"/>
  <c r="K4188" i="11"/>
  <c r="I4188" i="11" a="1"/>
  <c r="I4188" i="11"/>
  <c r="U4187" i="11"/>
  <c r="T4187" i="11"/>
  <c r="R4187" i="11"/>
  <c r="Q4187" i="11"/>
  <c r="O4187" i="11"/>
  <c r="P4187" i="11" s="1"/>
  <c r="N4187" i="11"/>
  <c r="M4187" i="11"/>
  <c r="L4187" i="11"/>
  <c r="K4187" i="11"/>
  <c r="I4187" i="11" a="1"/>
  <c r="I4187" i="11"/>
  <c r="U4186" i="11"/>
  <c r="T4186" i="11"/>
  <c r="R4186" i="11"/>
  <c r="Q4186" i="11"/>
  <c r="O4186" i="11"/>
  <c r="P4186" i="11" s="1"/>
  <c r="N4186" i="11"/>
  <c r="M4186" i="11"/>
  <c r="L4186" i="11"/>
  <c r="K4186" i="11"/>
  <c r="I4186" i="11" a="1"/>
  <c r="I4186" i="11"/>
  <c r="U4185" i="11"/>
  <c r="T4185" i="11"/>
  <c r="R4185" i="11"/>
  <c r="Q4185" i="11"/>
  <c r="O4185" i="11"/>
  <c r="P4185" i="11" s="1"/>
  <c r="N4185" i="11"/>
  <c r="M4185" i="11"/>
  <c r="L4185" i="11"/>
  <c r="K4185" i="11"/>
  <c r="I4185" i="11" a="1"/>
  <c r="I4185" i="11" s="1"/>
  <c r="U4184" i="11"/>
  <c r="T4184" i="11"/>
  <c r="R4184" i="11"/>
  <c r="Q4184" i="11"/>
  <c r="O4184" i="11"/>
  <c r="P4184" i="11" s="1"/>
  <c r="N4184" i="11"/>
  <c r="M4184" i="11"/>
  <c r="L4184" i="11"/>
  <c r="K4184" i="11"/>
  <c r="I4184" i="11" a="1"/>
  <c r="I4184" i="11"/>
  <c r="U4183" i="11"/>
  <c r="T4183" i="11"/>
  <c r="R4183" i="11"/>
  <c r="Q4183" i="11"/>
  <c r="O4183" i="11"/>
  <c r="P4183" i="11" s="1"/>
  <c r="N4183" i="11"/>
  <c r="M4183" i="11"/>
  <c r="L4183" i="11"/>
  <c r="K4183" i="11"/>
  <c r="I4183" i="11" a="1"/>
  <c r="I4183" i="11"/>
  <c r="U4182" i="11"/>
  <c r="T4182" i="11"/>
  <c r="R4182" i="11"/>
  <c r="Q4182" i="11"/>
  <c r="P4182" i="11"/>
  <c r="O4182" i="11"/>
  <c r="N4182" i="11"/>
  <c r="M4182" i="11"/>
  <c r="L4182" i="11"/>
  <c r="K4182" i="11"/>
  <c r="I4182" i="11" a="1"/>
  <c r="I4182" i="11"/>
  <c r="U4181" i="11"/>
  <c r="T4181" i="11"/>
  <c r="R4181" i="11"/>
  <c r="Q4181" i="11"/>
  <c r="O4181" i="11"/>
  <c r="P4181" i="11" s="1"/>
  <c r="N4181" i="11"/>
  <c r="M4181" i="11"/>
  <c r="L4181" i="11"/>
  <c r="K4181" i="11"/>
  <c r="I4181" i="11" a="1"/>
  <c r="I4181" i="11"/>
  <c r="U4180" i="11"/>
  <c r="T4180" i="11"/>
  <c r="R4180" i="11"/>
  <c r="Q4180" i="11"/>
  <c r="P4180" i="11"/>
  <c r="O4180" i="11"/>
  <c r="N4180" i="11"/>
  <c r="M4180" i="11"/>
  <c r="L4180" i="11"/>
  <c r="K4180" i="11"/>
  <c r="I4180" i="11" a="1"/>
  <c r="I4180" i="11"/>
  <c r="U4179" i="11"/>
  <c r="T4179" i="11"/>
  <c r="R4179" i="11"/>
  <c r="Q4179" i="11"/>
  <c r="O4179" i="11"/>
  <c r="P4179" i="11" s="1"/>
  <c r="N4179" i="11"/>
  <c r="M4179" i="11"/>
  <c r="L4179" i="11"/>
  <c r="K4179" i="11"/>
  <c r="I4179" i="11" a="1"/>
  <c r="I4179" i="11" s="1"/>
  <c r="U4178" i="11"/>
  <c r="T4178" i="11"/>
  <c r="R4178" i="11"/>
  <c r="Q4178" i="11"/>
  <c r="O4178" i="11"/>
  <c r="P4178" i="11" s="1"/>
  <c r="N4178" i="11"/>
  <c r="M4178" i="11"/>
  <c r="L4178" i="11"/>
  <c r="K4178" i="11"/>
  <c r="I4178" i="11" a="1"/>
  <c r="I4178" i="11" s="1"/>
  <c r="U4177" i="11"/>
  <c r="T4177" i="11"/>
  <c r="R4177" i="11"/>
  <c r="Q4177" i="11"/>
  <c r="O4177" i="11"/>
  <c r="P4177" i="11" s="1"/>
  <c r="N4177" i="11"/>
  <c r="M4177" i="11"/>
  <c r="L4177" i="11"/>
  <c r="K4177" i="11"/>
  <c r="I4177" i="11" a="1"/>
  <c r="I4177" i="11" s="1"/>
  <c r="U4176" i="11"/>
  <c r="T4176" i="11"/>
  <c r="R4176" i="11"/>
  <c r="Q4176" i="11"/>
  <c r="P4176" i="11"/>
  <c r="O4176" i="11"/>
  <c r="N4176" i="11"/>
  <c r="M4176" i="11"/>
  <c r="L4176" i="11"/>
  <c r="K4176" i="11"/>
  <c r="I4176" i="11" a="1"/>
  <c r="I4176" i="11" s="1"/>
  <c r="U4175" i="11"/>
  <c r="T4175" i="11"/>
  <c r="R4175" i="11"/>
  <c r="Q4175" i="11"/>
  <c r="P4175" i="11"/>
  <c r="O4175" i="11"/>
  <c r="N4175" i="11"/>
  <c r="M4175" i="11"/>
  <c r="L4175" i="11"/>
  <c r="K4175" i="11"/>
  <c r="I4175" i="11" a="1"/>
  <c r="I4175" i="11" s="1"/>
  <c r="U4174" i="11"/>
  <c r="T4174" i="11"/>
  <c r="R4174" i="11"/>
  <c r="Q4174" i="11"/>
  <c r="P4174" i="11"/>
  <c r="O4174" i="11"/>
  <c r="N4174" i="11"/>
  <c r="M4174" i="11"/>
  <c r="L4174" i="11"/>
  <c r="K4174" i="11"/>
  <c r="I4174" i="11" a="1"/>
  <c r="I4174" i="11"/>
  <c r="U4173" i="11"/>
  <c r="T4173" i="11"/>
  <c r="R4173" i="11"/>
  <c r="Q4173" i="11"/>
  <c r="P4173" i="11"/>
  <c r="O4173" i="11"/>
  <c r="N4173" i="11"/>
  <c r="M4173" i="11"/>
  <c r="L4173" i="11"/>
  <c r="K4173" i="11"/>
  <c r="I4173" i="11" a="1"/>
  <c r="I4173" i="11"/>
  <c r="U4172" i="11"/>
  <c r="T4172" i="11"/>
  <c r="R4172" i="11"/>
  <c r="Q4172" i="11"/>
  <c r="P4172" i="11"/>
  <c r="O4172" i="11"/>
  <c r="N4172" i="11"/>
  <c r="M4172" i="11"/>
  <c r="L4172" i="11"/>
  <c r="K4172" i="11"/>
  <c r="I4172" i="11" a="1"/>
  <c r="I4172" i="11"/>
  <c r="U4171" i="11"/>
  <c r="T4171" i="11"/>
  <c r="R4171" i="11"/>
  <c r="Q4171" i="11"/>
  <c r="O4171" i="11"/>
  <c r="P4171" i="11" s="1"/>
  <c r="N4171" i="11"/>
  <c r="M4171" i="11"/>
  <c r="L4171" i="11"/>
  <c r="K4171" i="11"/>
  <c r="I4171" i="11" a="1"/>
  <c r="I4171" i="11"/>
  <c r="U4170" i="11"/>
  <c r="T4170" i="11"/>
  <c r="R4170" i="11"/>
  <c r="Q4170" i="11"/>
  <c r="O4170" i="11"/>
  <c r="P4170" i="11" s="1"/>
  <c r="N4170" i="11"/>
  <c r="M4170" i="11"/>
  <c r="L4170" i="11"/>
  <c r="K4170" i="11"/>
  <c r="I4170" i="11" a="1"/>
  <c r="I4170" i="11"/>
  <c r="U4169" i="11"/>
  <c r="T4169" i="11"/>
  <c r="R4169" i="11"/>
  <c r="Q4169" i="11"/>
  <c r="O4169" i="11"/>
  <c r="P4169" i="11" s="1"/>
  <c r="N4169" i="11"/>
  <c r="M4169" i="11"/>
  <c r="L4169" i="11"/>
  <c r="K4169" i="11"/>
  <c r="I4169" i="11" a="1"/>
  <c r="I4169" i="11" s="1"/>
  <c r="U4168" i="11"/>
  <c r="T4168" i="11"/>
  <c r="R4168" i="11"/>
  <c r="Q4168" i="11"/>
  <c r="O4168" i="11"/>
  <c r="P4168" i="11" s="1"/>
  <c r="N4168" i="11"/>
  <c r="M4168" i="11"/>
  <c r="L4168" i="11"/>
  <c r="K4168" i="11"/>
  <c r="I4168" i="11" a="1"/>
  <c r="I4168" i="11"/>
  <c r="U4167" i="11"/>
  <c r="T4167" i="11"/>
  <c r="R4167" i="11"/>
  <c r="Q4167" i="11"/>
  <c r="O4167" i="11"/>
  <c r="P4167" i="11" s="1"/>
  <c r="N4167" i="11"/>
  <c r="M4167" i="11"/>
  <c r="L4167" i="11"/>
  <c r="K4167" i="11"/>
  <c r="I4167" i="11" a="1"/>
  <c r="I4167" i="11"/>
  <c r="U4166" i="11"/>
  <c r="T4166" i="11"/>
  <c r="R4166" i="11"/>
  <c r="Q4166" i="11"/>
  <c r="P4166" i="11"/>
  <c r="O4166" i="11"/>
  <c r="N4166" i="11"/>
  <c r="M4166" i="11"/>
  <c r="L4166" i="11"/>
  <c r="K4166" i="11"/>
  <c r="I4166" i="11" a="1"/>
  <c r="I4166" i="11"/>
  <c r="U4165" i="11"/>
  <c r="T4165" i="11"/>
  <c r="R4165" i="11"/>
  <c r="Q4165" i="11"/>
  <c r="O4165" i="11"/>
  <c r="P4165" i="11" s="1"/>
  <c r="N4165" i="11"/>
  <c r="M4165" i="11"/>
  <c r="L4165" i="11"/>
  <c r="K4165" i="11"/>
  <c r="I4165" i="11" a="1"/>
  <c r="I4165" i="11"/>
  <c r="U4164" i="11"/>
  <c r="T4164" i="11"/>
  <c r="R4164" i="11"/>
  <c r="Q4164" i="11"/>
  <c r="P4164" i="11"/>
  <c r="O4164" i="11"/>
  <c r="N4164" i="11"/>
  <c r="M4164" i="11"/>
  <c r="L4164" i="11"/>
  <c r="K4164" i="11"/>
  <c r="I4164" i="11" a="1"/>
  <c r="I4164" i="11"/>
  <c r="U4163" i="11"/>
  <c r="T4163" i="11"/>
  <c r="R4163" i="11"/>
  <c r="Q4163" i="11"/>
  <c r="O4163" i="11"/>
  <c r="P4163" i="11" s="1"/>
  <c r="N4163" i="11"/>
  <c r="M4163" i="11"/>
  <c r="L4163" i="11"/>
  <c r="K4163" i="11"/>
  <c r="I4163" i="11" a="1"/>
  <c r="I4163" i="11" s="1"/>
  <c r="U4162" i="11"/>
  <c r="T4162" i="11"/>
  <c r="R4162" i="11"/>
  <c r="Q4162" i="11"/>
  <c r="O4162" i="11"/>
  <c r="P4162" i="11" s="1"/>
  <c r="N4162" i="11"/>
  <c r="M4162" i="11"/>
  <c r="L4162" i="11"/>
  <c r="K4162" i="11"/>
  <c r="I4162" i="11" a="1"/>
  <c r="I4162" i="11" s="1"/>
  <c r="U4161" i="11"/>
  <c r="T4161" i="11"/>
  <c r="R4161" i="11"/>
  <c r="Q4161" i="11"/>
  <c r="O4161" i="11"/>
  <c r="P4161" i="11" s="1"/>
  <c r="N4161" i="11"/>
  <c r="M4161" i="11"/>
  <c r="L4161" i="11"/>
  <c r="K4161" i="11"/>
  <c r="I4161" i="11" a="1"/>
  <c r="I4161" i="11" s="1"/>
  <c r="U4160" i="11"/>
  <c r="T4160" i="11"/>
  <c r="R4160" i="11"/>
  <c r="Q4160" i="11"/>
  <c r="P4160" i="11"/>
  <c r="O4160" i="11"/>
  <c r="N4160" i="11"/>
  <c r="M4160" i="11"/>
  <c r="L4160" i="11"/>
  <c r="K4160" i="11"/>
  <c r="I4160" i="11" a="1"/>
  <c r="I4160" i="11" s="1"/>
  <c r="U4159" i="11"/>
  <c r="T4159" i="11"/>
  <c r="R4159" i="11"/>
  <c r="Q4159" i="11"/>
  <c r="P4159" i="11"/>
  <c r="O4159" i="11"/>
  <c r="N4159" i="11"/>
  <c r="M4159" i="11"/>
  <c r="L4159" i="11"/>
  <c r="K4159" i="11"/>
  <c r="I4159" i="11" a="1"/>
  <c r="I4159" i="11" s="1"/>
  <c r="U4158" i="11"/>
  <c r="T4158" i="11"/>
  <c r="R4158" i="11"/>
  <c r="Q4158" i="11"/>
  <c r="P4158" i="11"/>
  <c r="O4158" i="11"/>
  <c r="N4158" i="11"/>
  <c r="M4158" i="11"/>
  <c r="L4158" i="11"/>
  <c r="K4158" i="11"/>
  <c r="I4158" i="11" a="1"/>
  <c r="I4158" i="11"/>
  <c r="U4157" i="11"/>
  <c r="T4157" i="11"/>
  <c r="R4157" i="11"/>
  <c r="Q4157" i="11"/>
  <c r="P4157" i="11"/>
  <c r="O4157" i="11"/>
  <c r="N4157" i="11"/>
  <c r="M4157" i="11"/>
  <c r="L4157" i="11"/>
  <c r="K4157" i="11"/>
  <c r="I4157" i="11" a="1"/>
  <c r="I4157" i="11"/>
  <c r="U4156" i="11"/>
  <c r="T4156" i="11"/>
  <c r="R4156" i="11"/>
  <c r="Q4156" i="11"/>
  <c r="P4156" i="11"/>
  <c r="O4156" i="11"/>
  <c r="N4156" i="11"/>
  <c r="M4156" i="11"/>
  <c r="L4156" i="11"/>
  <c r="K4156" i="11"/>
  <c r="I4156" i="11" a="1"/>
  <c r="I4156" i="11" s="1"/>
  <c r="U4155" i="11"/>
  <c r="T4155" i="11"/>
  <c r="R4155" i="11"/>
  <c r="Q4155" i="11"/>
  <c r="O4155" i="11"/>
  <c r="P4155" i="11" s="1"/>
  <c r="N4155" i="11"/>
  <c r="M4155" i="11"/>
  <c r="L4155" i="11"/>
  <c r="K4155" i="11"/>
  <c r="I4155" i="11" a="1"/>
  <c r="I4155" i="11"/>
  <c r="U4154" i="11"/>
  <c r="T4154" i="11"/>
  <c r="R4154" i="11"/>
  <c r="Q4154" i="11"/>
  <c r="O4154" i="11"/>
  <c r="P4154" i="11" s="1"/>
  <c r="N4154" i="11"/>
  <c r="M4154" i="11"/>
  <c r="L4154" i="11"/>
  <c r="K4154" i="11"/>
  <c r="I4154" i="11" a="1"/>
  <c r="I4154" i="11"/>
  <c r="U4153" i="11"/>
  <c r="T4153" i="11"/>
  <c r="R4153" i="11"/>
  <c r="Q4153" i="11"/>
  <c r="P4153" i="11"/>
  <c r="O4153" i="11"/>
  <c r="N4153" i="11"/>
  <c r="M4153" i="11"/>
  <c r="L4153" i="11"/>
  <c r="K4153" i="11"/>
  <c r="I4153" i="11" a="1"/>
  <c r="I4153" i="11" s="1"/>
  <c r="U4152" i="11"/>
  <c r="T4152" i="11"/>
  <c r="R4152" i="11"/>
  <c r="Q4152" i="11"/>
  <c r="O4152" i="11"/>
  <c r="P4152" i="11" s="1"/>
  <c r="N4152" i="11"/>
  <c r="M4152" i="11"/>
  <c r="L4152" i="11"/>
  <c r="K4152" i="11"/>
  <c r="I4152" i="11" a="1"/>
  <c r="I4152" i="11"/>
  <c r="U4151" i="11"/>
  <c r="T4151" i="11"/>
  <c r="R4151" i="11"/>
  <c r="Q4151" i="11"/>
  <c r="O4151" i="11"/>
  <c r="P4151" i="11" s="1"/>
  <c r="N4151" i="11"/>
  <c r="M4151" i="11"/>
  <c r="L4151" i="11"/>
  <c r="K4151" i="11"/>
  <c r="I4151" i="11" a="1"/>
  <c r="I4151" i="11" s="1"/>
  <c r="U4150" i="11"/>
  <c r="T4150" i="11"/>
  <c r="R4150" i="11"/>
  <c r="Q4150" i="11"/>
  <c r="P4150" i="11"/>
  <c r="O4150" i="11"/>
  <c r="N4150" i="11"/>
  <c r="M4150" i="11"/>
  <c r="L4150" i="11"/>
  <c r="K4150" i="11"/>
  <c r="I4150" i="11" a="1"/>
  <c r="I4150" i="11"/>
  <c r="U4149" i="11"/>
  <c r="T4149" i="11"/>
  <c r="R4149" i="11"/>
  <c r="Q4149" i="11"/>
  <c r="O4149" i="11"/>
  <c r="P4149" i="11" s="1"/>
  <c r="N4149" i="11"/>
  <c r="M4149" i="11"/>
  <c r="L4149" i="11"/>
  <c r="K4149" i="11"/>
  <c r="I4149" i="11" a="1"/>
  <c r="I4149" i="11"/>
  <c r="U4148" i="11"/>
  <c r="T4148" i="11"/>
  <c r="R4148" i="11"/>
  <c r="Q4148" i="11"/>
  <c r="P4148" i="11"/>
  <c r="O4148" i="11"/>
  <c r="N4148" i="11"/>
  <c r="M4148" i="11"/>
  <c r="L4148" i="11"/>
  <c r="K4148" i="11"/>
  <c r="I4148" i="11" a="1"/>
  <c r="I4148" i="11"/>
  <c r="U4147" i="11"/>
  <c r="T4147" i="11"/>
  <c r="R4147" i="11"/>
  <c r="Q4147" i="11"/>
  <c r="O4147" i="11"/>
  <c r="P4147" i="11" s="1"/>
  <c r="N4147" i="11"/>
  <c r="M4147" i="11"/>
  <c r="L4147" i="11"/>
  <c r="K4147" i="11"/>
  <c r="I4147" i="11" a="1"/>
  <c r="I4147" i="11" s="1"/>
  <c r="U4146" i="11"/>
  <c r="T4146" i="11"/>
  <c r="R4146" i="11"/>
  <c r="Q4146" i="11"/>
  <c r="O4146" i="11"/>
  <c r="P4146" i="11" s="1"/>
  <c r="N4146" i="11"/>
  <c r="M4146" i="11"/>
  <c r="L4146" i="11"/>
  <c r="K4146" i="11"/>
  <c r="I4146" i="11" a="1"/>
  <c r="I4146" i="11" s="1"/>
  <c r="U4145" i="11"/>
  <c r="T4145" i="11"/>
  <c r="R4145" i="11"/>
  <c r="Q4145" i="11"/>
  <c r="O4145" i="11"/>
  <c r="P4145" i="11" s="1"/>
  <c r="N4145" i="11"/>
  <c r="M4145" i="11"/>
  <c r="L4145" i="11"/>
  <c r="K4145" i="11"/>
  <c r="I4145" i="11" a="1"/>
  <c r="I4145" i="11" s="1"/>
  <c r="U4144" i="11"/>
  <c r="T4144" i="11"/>
  <c r="R4144" i="11"/>
  <c r="Q4144" i="11"/>
  <c r="P4144" i="11"/>
  <c r="O4144" i="11"/>
  <c r="N4144" i="11"/>
  <c r="M4144" i="11"/>
  <c r="L4144" i="11"/>
  <c r="K4144" i="11"/>
  <c r="I4144" i="11" a="1"/>
  <c r="I4144" i="11" s="1"/>
  <c r="U4143" i="11"/>
  <c r="T4143" i="11"/>
  <c r="R4143" i="11"/>
  <c r="Q4143" i="11"/>
  <c r="P4143" i="11"/>
  <c r="O4143" i="11"/>
  <c r="N4143" i="11"/>
  <c r="M4143" i="11"/>
  <c r="L4143" i="11"/>
  <c r="K4143" i="11"/>
  <c r="I4143" i="11" a="1"/>
  <c r="I4143" i="11" s="1"/>
  <c r="U4142" i="11"/>
  <c r="T4142" i="11"/>
  <c r="R4142" i="11"/>
  <c r="Q4142" i="11"/>
  <c r="P4142" i="11"/>
  <c r="O4142" i="11"/>
  <c r="N4142" i="11"/>
  <c r="M4142" i="11"/>
  <c r="L4142" i="11"/>
  <c r="K4142" i="11"/>
  <c r="I4142" i="11" a="1"/>
  <c r="I4142" i="11"/>
  <c r="U4141" i="11"/>
  <c r="T4141" i="11"/>
  <c r="R4141" i="11"/>
  <c r="Q4141" i="11"/>
  <c r="P4141" i="11"/>
  <c r="O4141" i="11"/>
  <c r="N4141" i="11"/>
  <c r="M4141" i="11"/>
  <c r="L4141" i="11"/>
  <c r="K4141" i="11"/>
  <c r="I4141" i="11" a="1"/>
  <c r="I4141" i="11"/>
  <c r="U4140" i="11"/>
  <c r="T4140" i="11"/>
  <c r="R4140" i="11"/>
  <c r="Q4140" i="11"/>
  <c r="P4140" i="11"/>
  <c r="O4140" i="11"/>
  <c r="N4140" i="11"/>
  <c r="M4140" i="11"/>
  <c r="L4140" i="11"/>
  <c r="K4140" i="11"/>
  <c r="I4140" i="11" a="1"/>
  <c r="I4140" i="11" s="1"/>
  <c r="U4139" i="11"/>
  <c r="T4139" i="11"/>
  <c r="R4139" i="11"/>
  <c r="Q4139" i="11"/>
  <c r="O4139" i="11"/>
  <c r="P4139" i="11" s="1"/>
  <c r="N4139" i="11"/>
  <c r="M4139" i="11"/>
  <c r="L4139" i="11"/>
  <c r="K4139" i="11"/>
  <c r="I4139" i="11" a="1"/>
  <c r="I4139" i="11" s="1"/>
  <c r="U4138" i="11"/>
  <c r="T4138" i="11"/>
  <c r="R4138" i="11"/>
  <c r="Q4138" i="11"/>
  <c r="O4138" i="11"/>
  <c r="P4138" i="11" s="1"/>
  <c r="N4138" i="11"/>
  <c r="M4138" i="11"/>
  <c r="L4138" i="11"/>
  <c r="K4138" i="11"/>
  <c r="I4138" i="11" a="1"/>
  <c r="I4138" i="11"/>
  <c r="U4137" i="11"/>
  <c r="T4137" i="11"/>
  <c r="R4137" i="11"/>
  <c r="Q4137" i="11"/>
  <c r="P4137" i="11"/>
  <c r="O4137" i="11"/>
  <c r="N4137" i="11"/>
  <c r="M4137" i="11"/>
  <c r="L4137" i="11"/>
  <c r="K4137" i="11"/>
  <c r="I4137" i="11" a="1"/>
  <c r="I4137" i="11" s="1"/>
  <c r="U4136" i="11"/>
  <c r="T4136" i="11"/>
  <c r="R4136" i="11"/>
  <c r="Q4136" i="11"/>
  <c r="P4136" i="11"/>
  <c r="O4136" i="11"/>
  <c r="N4136" i="11"/>
  <c r="M4136" i="11"/>
  <c r="L4136" i="11"/>
  <c r="K4136" i="11"/>
  <c r="I4136" i="11" a="1"/>
  <c r="I4136" i="11"/>
  <c r="U4135" i="11"/>
  <c r="T4135" i="11"/>
  <c r="R4135" i="11"/>
  <c r="Q4135" i="11"/>
  <c r="O4135" i="11"/>
  <c r="P4135" i="11" s="1"/>
  <c r="N4135" i="11"/>
  <c r="M4135" i="11"/>
  <c r="L4135" i="11"/>
  <c r="K4135" i="11"/>
  <c r="I4135" i="11" a="1"/>
  <c r="I4135" i="11" s="1"/>
  <c r="U4134" i="11"/>
  <c r="T4134" i="11"/>
  <c r="R4134" i="11"/>
  <c r="Q4134" i="11"/>
  <c r="P4134" i="11"/>
  <c r="O4134" i="11"/>
  <c r="N4134" i="11"/>
  <c r="M4134" i="11"/>
  <c r="L4134" i="11"/>
  <c r="K4134" i="11"/>
  <c r="I4134" i="11" a="1"/>
  <c r="I4134" i="11"/>
  <c r="U4133" i="11"/>
  <c r="T4133" i="11"/>
  <c r="R4133" i="11"/>
  <c r="Q4133" i="11"/>
  <c r="O4133" i="11"/>
  <c r="P4133" i="11" s="1"/>
  <c r="N4133" i="11"/>
  <c r="M4133" i="11"/>
  <c r="L4133" i="11"/>
  <c r="K4133" i="11"/>
  <c r="I4133" i="11" a="1"/>
  <c r="I4133" i="11"/>
  <c r="U4132" i="11"/>
  <c r="T4132" i="11"/>
  <c r="R4132" i="11"/>
  <c r="Q4132" i="11"/>
  <c r="P4132" i="11"/>
  <c r="O4132" i="11"/>
  <c r="N4132" i="11"/>
  <c r="M4132" i="11"/>
  <c r="L4132" i="11"/>
  <c r="K4132" i="11"/>
  <c r="I4132" i="11" a="1"/>
  <c r="I4132" i="11"/>
  <c r="U4131" i="11"/>
  <c r="T4131" i="11"/>
  <c r="R4131" i="11"/>
  <c r="Q4131" i="11"/>
  <c r="O4131" i="11"/>
  <c r="P4131" i="11" s="1"/>
  <c r="N4131" i="11"/>
  <c r="M4131" i="11"/>
  <c r="L4131" i="11"/>
  <c r="K4131" i="11"/>
  <c r="I4131" i="11" a="1"/>
  <c r="I4131" i="11" s="1"/>
  <c r="U4130" i="11"/>
  <c r="T4130" i="11"/>
  <c r="R4130" i="11"/>
  <c r="Q4130" i="11"/>
  <c r="O4130" i="11"/>
  <c r="P4130" i="11" s="1"/>
  <c r="N4130" i="11"/>
  <c r="M4130" i="11"/>
  <c r="L4130" i="11"/>
  <c r="K4130" i="11"/>
  <c r="I4130" i="11" a="1"/>
  <c r="I4130" i="11" s="1"/>
  <c r="U4129" i="11"/>
  <c r="T4129" i="11"/>
  <c r="R4129" i="11"/>
  <c r="Q4129" i="11"/>
  <c r="O4129" i="11"/>
  <c r="P4129" i="11" s="1"/>
  <c r="N4129" i="11"/>
  <c r="M4129" i="11"/>
  <c r="L4129" i="11"/>
  <c r="K4129" i="11"/>
  <c r="I4129" i="11" a="1"/>
  <c r="I4129" i="11" s="1"/>
  <c r="U4128" i="11"/>
  <c r="T4128" i="11"/>
  <c r="R4128" i="11"/>
  <c r="Q4128" i="11"/>
  <c r="P4128" i="11"/>
  <c r="O4128" i="11"/>
  <c r="N4128" i="11"/>
  <c r="M4128" i="11"/>
  <c r="L4128" i="11"/>
  <c r="K4128" i="11"/>
  <c r="I4128" i="11" a="1"/>
  <c r="I4128" i="11" s="1"/>
  <c r="U4127" i="11"/>
  <c r="T4127" i="11"/>
  <c r="R4127" i="11"/>
  <c r="Q4127" i="11"/>
  <c r="P4127" i="11"/>
  <c r="O4127" i="11"/>
  <c r="N4127" i="11"/>
  <c r="M4127" i="11"/>
  <c r="L4127" i="11"/>
  <c r="K4127" i="11"/>
  <c r="I4127" i="11" a="1"/>
  <c r="I4127" i="11" s="1"/>
  <c r="U4126" i="11"/>
  <c r="T4126" i="11"/>
  <c r="R4126" i="11"/>
  <c r="Q4126" i="11"/>
  <c r="P4126" i="11"/>
  <c r="O4126" i="11"/>
  <c r="N4126" i="11"/>
  <c r="M4126" i="11"/>
  <c r="L4126" i="11"/>
  <c r="K4126" i="11"/>
  <c r="I4126" i="11" a="1"/>
  <c r="I4126" i="11"/>
  <c r="U4125" i="11"/>
  <c r="T4125" i="11"/>
  <c r="R4125" i="11"/>
  <c r="Q4125" i="11"/>
  <c r="P4125" i="11"/>
  <c r="O4125" i="11"/>
  <c r="N4125" i="11"/>
  <c r="M4125" i="11"/>
  <c r="L4125" i="11"/>
  <c r="K4125" i="11"/>
  <c r="I4125" i="11" a="1"/>
  <c r="I4125" i="11"/>
  <c r="U4124" i="11"/>
  <c r="T4124" i="11"/>
  <c r="R4124" i="11"/>
  <c r="Q4124" i="11"/>
  <c r="P4124" i="11"/>
  <c r="O4124" i="11"/>
  <c r="N4124" i="11"/>
  <c r="M4124" i="11"/>
  <c r="L4124" i="11"/>
  <c r="K4124" i="11"/>
  <c r="I4124" i="11" a="1"/>
  <c r="I4124" i="11" s="1"/>
  <c r="U4123" i="11"/>
  <c r="T4123" i="11"/>
  <c r="R4123" i="11"/>
  <c r="Q4123" i="11"/>
  <c r="O4123" i="11"/>
  <c r="P4123" i="11" s="1"/>
  <c r="N4123" i="11"/>
  <c r="M4123" i="11"/>
  <c r="L4123" i="11"/>
  <c r="K4123" i="11"/>
  <c r="I4123" i="11" a="1"/>
  <c r="I4123" i="11" s="1"/>
  <c r="U4122" i="11"/>
  <c r="T4122" i="11"/>
  <c r="R4122" i="11"/>
  <c r="Q4122" i="11"/>
  <c r="O4122" i="11"/>
  <c r="P4122" i="11" s="1"/>
  <c r="N4122" i="11"/>
  <c r="M4122" i="11"/>
  <c r="L4122" i="11"/>
  <c r="K4122" i="11"/>
  <c r="I4122" i="11" a="1"/>
  <c r="I4122" i="11"/>
  <c r="U4121" i="11"/>
  <c r="T4121" i="11"/>
  <c r="R4121" i="11"/>
  <c r="Q4121" i="11"/>
  <c r="P4121" i="11"/>
  <c r="O4121" i="11"/>
  <c r="N4121" i="11"/>
  <c r="M4121" i="11"/>
  <c r="L4121" i="11"/>
  <c r="K4121" i="11"/>
  <c r="I4121" i="11" a="1"/>
  <c r="I4121" i="11" s="1"/>
  <c r="U4120" i="11"/>
  <c r="T4120" i="11"/>
  <c r="R4120" i="11"/>
  <c r="Q4120" i="11"/>
  <c r="P4120" i="11"/>
  <c r="O4120" i="11"/>
  <c r="N4120" i="11"/>
  <c r="M4120" i="11"/>
  <c r="L4120" i="11"/>
  <c r="K4120" i="11"/>
  <c r="I4120" i="11" a="1"/>
  <c r="I4120" i="11"/>
  <c r="U4119" i="11"/>
  <c r="T4119" i="11"/>
  <c r="R4119" i="11"/>
  <c r="Q4119" i="11"/>
  <c r="O4119" i="11"/>
  <c r="P4119" i="11" s="1"/>
  <c r="N4119" i="11"/>
  <c r="M4119" i="11"/>
  <c r="L4119" i="11"/>
  <c r="K4119" i="11"/>
  <c r="I4119" i="11" a="1"/>
  <c r="I4119" i="11" s="1"/>
  <c r="U4118" i="11"/>
  <c r="T4118" i="11"/>
  <c r="R4118" i="11"/>
  <c r="Q4118" i="11"/>
  <c r="P4118" i="11"/>
  <c r="O4118" i="11"/>
  <c r="N4118" i="11"/>
  <c r="M4118" i="11"/>
  <c r="L4118" i="11"/>
  <c r="K4118" i="11"/>
  <c r="I4118" i="11" a="1"/>
  <c r="I4118" i="11"/>
  <c r="U4117" i="11"/>
  <c r="T4117" i="11"/>
  <c r="R4117" i="11"/>
  <c r="Q4117" i="11"/>
  <c r="O4117" i="11"/>
  <c r="P4117" i="11" s="1"/>
  <c r="N4117" i="11"/>
  <c r="M4117" i="11"/>
  <c r="L4117" i="11"/>
  <c r="K4117" i="11"/>
  <c r="I4117" i="11" a="1"/>
  <c r="I4117" i="11"/>
  <c r="U4116" i="11"/>
  <c r="T4116" i="11"/>
  <c r="R4116" i="11"/>
  <c r="Q4116" i="11"/>
  <c r="P4116" i="11"/>
  <c r="O4116" i="11"/>
  <c r="N4116" i="11"/>
  <c r="M4116" i="11"/>
  <c r="L4116" i="11"/>
  <c r="K4116" i="11"/>
  <c r="I4116" i="11" a="1"/>
  <c r="I4116" i="11"/>
  <c r="U4115" i="11"/>
  <c r="T4115" i="11"/>
  <c r="R4115" i="11"/>
  <c r="Q4115" i="11"/>
  <c r="O4115" i="11"/>
  <c r="P4115" i="11" s="1"/>
  <c r="N4115" i="11"/>
  <c r="M4115" i="11"/>
  <c r="L4115" i="11"/>
  <c r="K4115" i="11"/>
  <c r="I4115" i="11" a="1"/>
  <c r="I4115" i="11" s="1"/>
  <c r="U4114" i="11"/>
  <c r="T4114" i="11"/>
  <c r="R4114" i="11"/>
  <c r="Q4114" i="11"/>
  <c r="O4114" i="11"/>
  <c r="P4114" i="11" s="1"/>
  <c r="N4114" i="11"/>
  <c r="M4114" i="11"/>
  <c r="L4114" i="11"/>
  <c r="K4114" i="11"/>
  <c r="I4114" i="11" a="1"/>
  <c r="I4114" i="11" s="1"/>
  <c r="U4113" i="11"/>
  <c r="T4113" i="11"/>
  <c r="R4113" i="11"/>
  <c r="Q4113" i="11"/>
  <c r="O4113" i="11"/>
  <c r="P4113" i="11" s="1"/>
  <c r="N4113" i="11"/>
  <c r="M4113" i="11"/>
  <c r="L4113" i="11"/>
  <c r="K4113" i="11"/>
  <c r="I4113" i="11" a="1"/>
  <c r="I4113" i="11" s="1"/>
  <c r="U4112" i="11"/>
  <c r="T4112" i="11"/>
  <c r="R4112" i="11"/>
  <c r="Q4112" i="11"/>
  <c r="P4112" i="11"/>
  <c r="O4112" i="11"/>
  <c r="N4112" i="11"/>
  <c r="M4112" i="11"/>
  <c r="L4112" i="11"/>
  <c r="K4112" i="11"/>
  <c r="I4112" i="11" a="1"/>
  <c r="I4112" i="11" s="1"/>
  <c r="U4111" i="11"/>
  <c r="T4111" i="11"/>
  <c r="R4111" i="11"/>
  <c r="Q4111" i="11"/>
  <c r="P4111" i="11"/>
  <c r="O4111" i="11"/>
  <c r="N4111" i="11"/>
  <c r="M4111" i="11"/>
  <c r="L4111" i="11"/>
  <c r="K4111" i="11"/>
  <c r="I4111" i="11" a="1"/>
  <c r="I4111" i="11" s="1"/>
  <c r="U4110" i="11"/>
  <c r="T4110" i="11"/>
  <c r="R4110" i="11"/>
  <c r="Q4110" i="11"/>
  <c r="P4110" i="11"/>
  <c r="O4110" i="11"/>
  <c r="N4110" i="11"/>
  <c r="M4110" i="11"/>
  <c r="L4110" i="11"/>
  <c r="K4110" i="11"/>
  <c r="I4110" i="11" a="1"/>
  <c r="I4110" i="11"/>
  <c r="U4109" i="11"/>
  <c r="T4109" i="11"/>
  <c r="R4109" i="11"/>
  <c r="Q4109" i="11"/>
  <c r="P4109" i="11"/>
  <c r="O4109" i="11"/>
  <c r="N4109" i="11"/>
  <c r="M4109" i="11"/>
  <c r="L4109" i="11"/>
  <c r="K4109" i="11"/>
  <c r="I4109" i="11" a="1"/>
  <c r="I4109" i="11"/>
  <c r="U4108" i="11"/>
  <c r="T4108" i="11"/>
  <c r="R4108" i="11"/>
  <c r="Q4108" i="11"/>
  <c r="P4108" i="11"/>
  <c r="O4108" i="11"/>
  <c r="N4108" i="11"/>
  <c r="M4108" i="11"/>
  <c r="L4108" i="11"/>
  <c r="K4108" i="11"/>
  <c r="I4108" i="11" a="1"/>
  <c r="I4108" i="11" s="1"/>
  <c r="U4107" i="11"/>
  <c r="T4107" i="11"/>
  <c r="R4107" i="11"/>
  <c r="Q4107" i="11"/>
  <c r="O4107" i="11"/>
  <c r="P4107" i="11" s="1"/>
  <c r="N4107" i="11"/>
  <c r="M4107" i="11"/>
  <c r="L4107" i="11"/>
  <c r="K4107" i="11"/>
  <c r="I4107" i="11" a="1"/>
  <c r="I4107" i="11" s="1"/>
  <c r="U4106" i="11"/>
  <c r="T4106" i="11"/>
  <c r="R4106" i="11"/>
  <c r="Q4106" i="11"/>
  <c r="O4106" i="11"/>
  <c r="P4106" i="11" s="1"/>
  <c r="N4106" i="11"/>
  <c r="M4106" i="11"/>
  <c r="L4106" i="11"/>
  <c r="K4106" i="11"/>
  <c r="I4106" i="11" a="1"/>
  <c r="I4106" i="11"/>
  <c r="U4105" i="11"/>
  <c r="T4105" i="11"/>
  <c r="R4105" i="11"/>
  <c r="Q4105" i="11"/>
  <c r="P4105" i="11"/>
  <c r="O4105" i="11"/>
  <c r="N4105" i="11"/>
  <c r="M4105" i="11"/>
  <c r="L4105" i="11"/>
  <c r="K4105" i="11"/>
  <c r="I4105" i="11" a="1"/>
  <c r="I4105" i="11" s="1"/>
  <c r="U4104" i="11"/>
  <c r="T4104" i="11"/>
  <c r="R4104" i="11"/>
  <c r="Q4104" i="11"/>
  <c r="P4104" i="11"/>
  <c r="O4104" i="11"/>
  <c r="N4104" i="11"/>
  <c r="M4104" i="11"/>
  <c r="L4104" i="11"/>
  <c r="K4104" i="11"/>
  <c r="I4104" i="11" a="1"/>
  <c r="I4104" i="11"/>
  <c r="U4103" i="11"/>
  <c r="T4103" i="11"/>
  <c r="R4103" i="11"/>
  <c r="Q4103" i="11"/>
  <c r="O4103" i="11"/>
  <c r="P4103" i="11" s="1"/>
  <c r="N4103" i="11"/>
  <c r="M4103" i="11"/>
  <c r="L4103" i="11"/>
  <c r="K4103" i="11"/>
  <c r="I4103" i="11" a="1"/>
  <c r="I4103" i="11" s="1"/>
  <c r="U4102" i="11"/>
  <c r="T4102" i="11"/>
  <c r="R4102" i="11"/>
  <c r="Q4102" i="11"/>
  <c r="P4102" i="11"/>
  <c r="O4102" i="11"/>
  <c r="N4102" i="11"/>
  <c r="M4102" i="11"/>
  <c r="L4102" i="11"/>
  <c r="K4102" i="11"/>
  <c r="I4102" i="11" a="1"/>
  <c r="I4102" i="11"/>
  <c r="U4101" i="11"/>
  <c r="T4101" i="11"/>
  <c r="R4101" i="11"/>
  <c r="Q4101" i="11"/>
  <c r="O4101" i="11"/>
  <c r="P4101" i="11" s="1"/>
  <c r="N4101" i="11"/>
  <c r="M4101" i="11"/>
  <c r="L4101" i="11"/>
  <c r="K4101" i="11"/>
  <c r="I4101" i="11" a="1"/>
  <c r="I4101" i="11"/>
  <c r="U4100" i="11"/>
  <c r="T4100" i="11"/>
  <c r="R4100" i="11"/>
  <c r="Q4100" i="11"/>
  <c r="P4100" i="11"/>
  <c r="O4100" i="11"/>
  <c r="N4100" i="11"/>
  <c r="M4100" i="11"/>
  <c r="L4100" i="11"/>
  <c r="K4100" i="11"/>
  <c r="I4100" i="11" a="1"/>
  <c r="I4100" i="11"/>
  <c r="U4099" i="11"/>
  <c r="T4099" i="11"/>
  <c r="R4099" i="11"/>
  <c r="Q4099" i="11"/>
  <c r="O4099" i="11"/>
  <c r="P4099" i="11" s="1"/>
  <c r="N4099" i="11"/>
  <c r="M4099" i="11"/>
  <c r="L4099" i="11"/>
  <c r="K4099" i="11"/>
  <c r="I4099" i="11" a="1"/>
  <c r="I4099" i="11" s="1"/>
  <c r="U4098" i="11"/>
  <c r="T4098" i="11"/>
  <c r="R4098" i="11"/>
  <c r="Q4098" i="11"/>
  <c r="O4098" i="11"/>
  <c r="P4098" i="11" s="1"/>
  <c r="N4098" i="11"/>
  <c r="M4098" i="11"/>
  <c r="L4098" i="11"/>
  <c r="K4098" i="11"/>
  <c r="I4098" i="11" a="1"/>
  <c r="I4098" i="11" s="1"/>
  <c r="U4097" i="11"/>
  <c r="T4097" i="11"/>
  <c r="R4097" i="11"/>
  <c r="Q4097" i="11"/>
  <c r="O4097" i="11"/>
  <c r="P4097" i="11" s="1"/>
  <c r="N4097" i="11"/>
  <c r="M4097" i="11"/>
  <c r="L4097" i="11"/>
  <c r="K4097" i="11"/>
  <c r="I4097" i="11" a="1"/>
  <c r="I4097" i="11" s="1"/>
  <c r="U4096" i="11"/>
  <c r="T4096" i="11"/>
  <c r="R4096" i="11"/>
  <c r="Q4096" i="11"/>
  <c r="P4096" i="11"/>
  <c r="O4096" i="11"/>
  <c r="N4096" i="11"/>
  <c r="M4096" i="11"/>
  <c r="L4096" i="11"/>
  <c r="K4096" i="11"/>
  <c r="I4096" i="11" a="1"/>
  <c r="I4096" i="11" s="1"/>
  <c r="U4095" i="11"/>
  <c r="T4095" i="11"/>
  <c r="R4095" i="11"/>
  <c r="Q4095" i="11"/>
  <c r="P4095" i="11"/>
  <c r="O4095" i="11"/>
  <c r="N4095" i="11"/>
  <c r="M4095" i="11"/>
  <c r="L4095" i="11"/>
  <c r="K4095" i="11"/>
  <c r="I4095" i="11" a="1"/>
  <c r="I4095" i="11" s="1"/>
  <c r="U4094" i="11"/>
  <c r="T4094" i="11"/>
  <c r="R4094" i="11"/>
  <c r="Q4094" i="11"/>
  <c r="P4094" i="11"/>
  <c r="O4094" i="11"/>
  <c r="N4094" i="11"/>
  <c r="M4094" i="11"/>
  <c r="L4094" i="11"/>
  <c r="K4094" i="11"/>
  <c r="I4094" i="11" a="1"/>
  <c r="I4094" i="11"/>
  <c r="U4093" i="11"/>
  <c r="T4093" i="11"/>
  <c r="R4093" i="11"/>
  <c r="Q4093" i="11"/>
  <c r="P4093" i="11"/>
  <c r="O4093" i="11"/>
  <c r="N4093" i="11"/>
  <c r="M4093" i="11"/>
  <c r="L4093" i="11"/>
  <c r="K4093" i="11"/>
  <c r="I4093" i="11" a="1"/>
  <c r="I4093" i="11"/>
  <c r="U4092" i="11"/>
  <c r="T4092" i="11"/>
  <c r="R4092" i="11"/>
  <c r="Q4092" i="11"/>
  <c r="P4092" i="11"/>
  <c r="O4092" i="11"/>
  <c r="N4092" i="11"/>
  <c r="M4092" i="11"/>
  <c r="L4092" i="11"/>
  <c r="K4092" i="11"/>
  <c r="I4092" i="11" a="1"/>
  <c r="I4092" i="11" s="1"/>
  <c r="U4091" i="11"/>
  <c r="T4091" i="11"/>
  <c r="R4091" i="11"/>
  <c r="Q4091" i="11"/>
  <c r="O4091" i="11"/>
  <c r="P4091" i="11" s="1"/>
  <c r="N4091" i="11"/>
  <c r="M4091" i="11"/>
  <c r="L4091" i="11"/>
  <c r="K4091" i="11"/>
  <c r="I4091" i="11" a="1"/>
  <c r="I4091" i="11" s="1"/>
  <c r="U4090" i="11"/>
  <c r="T4090" i="11"/>
  <c r="R4090" i="11"/>
  <c r="Q4090" i="11"/>
  <c r="O4090" i="11"/>
  <c r="P4090" i="11" s="1"/>
  <c r="N4090" i="11"/>
  <c r="M4090" i="11"/>
  <c r="L4090" i="11"/>
  <c r="K4090" i="11"/>
  <c r="I4090" i="11" a="1"/>
  <c r="I4090" i="11"/>
  <c r="U4089" i="11"/>
  <c r="T4089" i="11"/>
  <c r="R4089" i="11"/>
  <c r="Q4089" i="11"/>
  <c r="P4089" i="11"/>
  <c r="O4089" i="11"/>
  <c r="N4089" i="11"/>
  <c r="M4089" i="11"/>
  <c r="L4089" i="11"/>
  <c r="K4089" i="11"/>
  <c r="I4089" i="11" a="1"/>
  <c r="I4089" i="11" s="1"/>
  <c r="U4088" i="11"/>
  <c r="T4088" i="11"/>
  <c r="R4088" i="11"/>
  <c r="Q4088" i="11"/>
  <c r="P4088" i="11"/>
  <c r="O4088" i="11"/>
  <c r="N4088" i="11"/>
  <c r="M4088" i="11"/>
  <c r="L4088" i="11"/>
  <c r="K4088" i="11"/>
  <c r="I4088" i="11" a="1"/>
  <c r="I4088" i="11"/>
  <c r="U4087" i="11"/>
  <c r="T4087" i="11"/>
  <c r="R4087" i="11"/>
  <c r="Q4087" i="11"/>
  <c r="O4087" i="11"/>
  <c r="P4087" i="11" s="1"/>
  <c r="N4087" i="11"/>
  <c r="M4087" i="11"/>
  <c r="L4087" i="11"/>
  <c r="K4087" i="11"/>
  <c r="I4087" i="11" a="1"/>
  <c r="I4087" i="11"/>
  <c r="U4086" i="11"/>
  <c r="T4086" i="11"/>
  <c r="R4086" i="11"/>
  <c r="Q4086" i="11"/>
  <c r="P4086" i="11"/>
  <c r="O4086" i="11"/>
  <c r="N4086" i="11"/>
  <c r="M4086" i="11"/>
  <c r="L4086" i="11"/>
  <c r="K4086" i="11"/>
  <c r="I4086" i="11" a="1"/>
  <c r="I4086" i="11"/>
  <c r="U4085" i="11"/>
  <c r="T4085" i="11"/>
  <c r="R4085" i="11"/>
  <c r="Q4085" i="11"/>
  <c r="O4085" i="11"/>
  <c r="P4085" i="11" s="1"/>
  <c r="N4085" i="11"/>
  <c r="M4085" i="11"/>
  <c r="L4085" i="11"/>
  <c r="K4085" i="11"/>
  <c r="I4085" i="11" a="1"/>
  <c r="I4085" i="11"/>
  <c r="U4084" i="11"/>
  <c r="T4084" i="11"/>
  <c r="R4084" i="11"/>
  <c r="Q4084" i="11"/>
  <c r="P4084" i="11"/>
  <c r="O4084" i="11"/>
  <c r="N4084" i="11"/>
  <c r="M4084" i="11"/>
  <c r="L4084" i="11"/>
  <c r="K4084" i="11"/>
  <c r="I4084" i="11" a="1"/>
  <c r="I4084" i="11"/>
  <c r="U4083" i="11"/>
  <c r="T4083" i="11"/>
  <c r="R4083" i="11"/>
  <c r="Q4083" i="11"/>
  <c r="O4083" i="11"/>
  <c r="P4083" i="11" s="1"/>
  <c r="N4083" i="11"/>
  <c r="M4083" i="11"/>
  <c r="L4083" i="11"/>
  <c r="K4083" i="11"/>
  <c r="I4083" i="11" a="1"/>
  <c r="I4083" i="11" s="1"/>
  <c r="U4082" i="11"/>
  <c r="T4082" i="11"/>
  <c r="R4082" i="11"/>
  <c r="Q4082" i="11"/>
  <c r="O4082" i="11"/>
  <c r="P4082" i="11" s="1"/>
  <c r="N4082" i="11"/>
  <c r="M4082" i="11"/>
  <c r="L4082" i="11"/>
  <c r="K4082" i="11"/>
  <c r="I4082" i="11" a="1"/>
  <c r="I4082" i="11" s="1"/>
  <c r="U4081" i="11"/>
  <c r="T4081" i="11"/>
  <c r="R4081" i="11"/>
  <c r="Q4081" i="11"/>
  <c r="O4081" i="11"/>
  <c r="P4081" i="11" s="1"/>
  <c r="N4081" i="11"/>
  <c r="M4081" i="11"/>
  <c r="L4081" i="11"/>
  <c r="K4081" i="11"/>
  <c r="I4081" i="11" a="1"/>
  <c r="I4081" i="11"/>
  <c r="U4080" i="11"/>
  <c r="T4080" i="11"/>
  <c r="R4080" i="11"/>
  <c r="Q4080" i="11"/>
  <c r="P4080" i="11"/>
  <c r="O4080" i="11"/>
  <c r="N4080" i="11"/>
  <c r="M4080" i="11"/>
  <c r="L4080" i="11"/>
  <c r="K4080" i="11"/>
  <c r="I4080" i="11" a="1"/>
  <c r="I4080" i="11" s="1"/>
  <c r="U4079" i="11"/>
  <c r="T4079" i="11"/>
  <c r="R4079" i="11"/>
  <c r="Q4079" i="11"/>
  <c r="P4079" i="11"/>
  <c r="O4079" i="11"/>
  <c r="N4079" i="11"/>
  <c r="M4079" i="11"/>
  <c r="L4079" i="11"/>
  <c r="K4079" i="11"/>
  <c r="I4079" i="11" a="1"/>
  <c r="I4079" i="11" s="1"/>
  <c r="U4078" i="11"/>
  <c r="T4078" i="11"/>
  <c r="R4078" i="11"/>
  <c r="Q4078" i="11"/>
  <c r="O4078" i="11"/>
  <c r="P4078" i="11" s="1"/>
  <c r="N4078" i="11"/>
  <c r="M4078" i="11"/>
  <c r="L4078" i="11"/>
  <c r="K4078" i="11"/>
  <c r="I4078" i="11" a="1"/>
  <c r="I4078" i="11"/>
  <c r="U4077" i="11"/>
  <c r="T4077" i="11"/>
  <c r="R4077" i="11"/>
  <c r="Q4077" i="11"/>
  <c r="P4077" i="11"/>
  <c r="O4077" i="11"/>
  <c r="N4077" i="11"/>
  <c r="M4077" i="11"/>
  <c r="L4077" i="11"/>
  <c r="K4077" i="11"/>
  <c r="I4077" i="11" a="1"/>
  <c r="I4077" i="11"/>
  <c r="U4076" i="11"/>
  <c r="T4076" i="11"/>
  <c r="R4076" i="11"/>
  <c r="Q4076" i="11"/>
  <c r="P4076" i="11"/>
  <c r="O4076" i="11"/>
  <c r="N4076" i="11"/>
  <c r="M4076" i="11"/>
  <c r="L4076" i="11"/>
  <c r="K4076" i="11"/>
  <c r="I4076" i="11" a="1"/>
  <c r="I4076" i="11" s="1"/>
  <c r="U4075" i="11"/>
  <c r="T4075" i="11"/>
  <c r="R4075" i="11"/>
  <c r="Q4075" i="11"/>
  <c r="O4075" i="11"/>
  <c r="P4075" i="11" s="1"/>
  <c r="N4075" i="11"/>
  <c r="M4075" i="11"/>
  <c r="L4075" i="11"/>
  <c r="K4075" i="11"/>
  <c r="I4075" i="11" a="1"/>
  <c r="I4075" i="11" s="1"/>
  <c r="U4074" i="11"/>
  <c r="T4074" i="11"/>
  <c r="R4074" i="11"/>
  <c r="Q4074" i="11"/>
  <c r="O4074" i="11"/>
  <c r="P4074" i="11" s="1"/>
  <c r="N4074" i="11"/>
  <c r="M4074" i="11"/>
  <c r="L4074" i="11"/>
  <c r="K4074" i="11"/>
  <c r="I4074" i="11" a="1"/>
  <c r="I4074" i="11"/>
  <c r="U4073" i="11"/>
  <c r="T4073" i="11"/>
  <c r="R4073" i="11"/>
  <c r="Q4073" i="11"/>
  <c r="P4073" i="11"/>
  <c r="O4073" i="11"/>
  <c r="N4073" i="11"/>
  <c r="M4073" i="11"/>
  <c r="L4073" i="11"/>
  <c r="K4073" i="11"/>
  <c r="I4073" i="11" a="1"/>
  <c r="I4073" i="11" s="1"/>
  <c r="U4072" i="11"/>
  <c r="T4072" i="11"/>
  <c r="R4072" i="11"/>
  <c r="Q4072" i="11"/>
  <c r="P4072" i="11"/>
  <c r="O4072" i="11"/>
  <c r="N4072" i="11"/>
  <c r="M4072" i="11"/>
  <c r="L4072" i="11"/>
  <c r="K4072" i="11"/>
  <c r="I4072" i="11" a="1"/>
  <c r="I4072" i="11"/>
  <c r="U4071" i="11"/>
  <c r="T4071" i="11"/>
  <c r="R4071" i="11"/>
  <c r="Q4071" i="11"/>
  <c r="O4071" i="11"/>
  <c r="P4071" i="11" s="1"/>
  <c r="N4071" i="11"/>
  <c r="M4071" i="11"/>
  <c r="L4071" i="11"/>
  <c r="K4071" i="11"/>
  <c r="I4071" i="11" a="1"/>
  <c r="I4071" i="11" s="1"/>
  <c r="U4070" i="11"/>
  <c r="T4070" i="11"/>
  <c r="R4070" i="11"/>
  <c r="Q4070" i="11"/>
  <c r="P4070" i="11"/>
  <c r="O4070" i="11"/>
  <c r="N4070" i="11"/>
  <c r="M4070" i="11"/>
  <c r="L4070" i="11"/>
  <c r="K4070" i="11"/>
  <c r="I4070" i="11" a="1"/>
  <c r="I4070" i="11"/>
  <c r="U4069" i="11"/>
  <c r="T4069" i="11"/>
  <c r="R4069" i="11"/>
  <c r="Q4069" i="11"/>
  <c r="O4069" i="11"/>
  <c r="P4069" i="11" s="1"/>
  <c r="N4069" i="11"/>
  <c r="M4069" i="11"/>
  <c r="L4069" i="11"/>
  <c r="K4069" i="11"/>
  <c r="I4069" i="11" a="1"/>
  <c r="I4069" i="11"/>
  <c r="U4068" i="11"/>
  <c r="T4068" i="11"/>
  <c r="R4068" i="11"/>
  <c r="Q4068" i="11"/>
  <c r="O4068" i="11"/>
  <c r="P4068" i="11" s="1"/>
  <c r="N4068" i="11"/>
  <c r="M4068" i="11"/>
  <c r="L4068" i="11"/>
  <c r="K4068" i="11"/>
  <c r="I4068" i="11" a="1"/>
  <c r="I4068" i="11"/>
  <c r="U4067" i="11"/>
  <c r="T4067" i="11"/>
  <c r="R4067" i="11"/>
  <c r="Q4067" i="11"/>
  <c r="O4067" i="11"/>
  <c r="P4067" i="11" s="1"/>
  <c r="N4067" i="11"/>
  <c r="M4067" i="11"/>
  <c r="L4067" i="11"/>
  <c r="K4067" i="11"/>
  <c r="I4067" i="11" a="1"/>
  <c r="I4067" i="11" s="1"/>
  <c r="U4066" i="11"/>
  <c r="T4066" i="11"/>
  <c r="R4066" i="11"/>
  <c r="Q4066" i="11"/>
  <c r="O4066" i="11"/>
  <c r="P4066" i="11" s="1"/>
  <c r="N4066" i="11"/>
  <c r="M4066" i="11"/>
  <c r="L4066" i="11"/>
  <c r="K4066" i="11"/>
  <c r="I4066" i="11" a="1"/>
  <c r="I4066" i="11" s="1"/>
  <c r="U4065" i="11"/>
  <c r="T4065" i="11"/>
  <c r="R4065" i="11"/>
  <c r="Q4065" i="11"/>
  <c r="O4065" i="11"/>
  <c r="P4065" i="11" s="1"/>
  <c r="N4065" i="11"/>
  <c r="M4065" i="11"/>
  <c r="L4065" i="11"/>
  <c r="K4065" i="11"/>
  <c r="I4065" i="11" a="1"/>
  <c r="I4065" i="11"/>
  <c r="U4064" i="11"/>
  <c r="T4064" i="11"/>
  <c r="R4064" i="11"/>
  <c r="Q4064" i="11"/>
  <c r="P4064" i="11"/>
  <c r="O4064" i="11"/>
  <c r="N4064" i="11"/>
  <c r="M4064" i="11"/>
  <c r="L4064" i="11"/>
  <c r="K4064" i="11"/>
  <c r="I4064" i="11" a="1"/>
  <c r="I4064" i="11" s="1"/>
  <c r="U4063" i="11"/>
  <c r="T4063" i="11"/>
  <c r="R4063" i="11"/>
  <c r="Q4063" i="11"/>
  <c r="P4063" i="11"/>
  <c r="O4063" i="11"/>
  <c r="N4063" i="11"/>
  <c r="M4063" i="11"/>
  <c r="L4063" i="11"/>
  <c r="K4063" i="11"/>
  <c r="I4063" i="11" a="1"/>
  <c r="I4063" i="11" s="1"/>
  <c r="U4062" i="11"/>
  <c r="T4062" i="11"/>
  <c r="R4062" i="11"/>
  <c r="Q4062" i="11"/>
  <c r="O4062" i="11"/>
  <c r="P4062" i="11" s="1"/>
  <c r="N4062" i="11"/>
  <c r="M4062" i="11"/>
  <c r="L4062" i="11"/>
  <c r="K4062" i="11"/>
  <c r="I4062" i="11" a="1"/>
  <c r="I4062" i="11"/>
  <c r="U4061" i="11"/>
  <c r="T4061" i="11"/>
  <c r="R4061" i="11"/>
  <c r="Q4061" i="11"/>
  <c r="P4061" i="11"/>
  <c r="O4061" i="11"/>
  <c r="N4061" i="11"/>
  <c r="M4061" i="11"/>
  <c r="L4061" i="11"/>
  <c r="K4061" i="11"/>
  <c r="I4061" i="11" a="1"/>
  <c r="I4061" i="11"/>
  <c r="U4060" i="11"/>
  <c r="T4060" i="11"/>
  <c r="R4060" i="11"/>
  <c r="Q4060" i="11"/>
  <c r="P4060" i="11"/>
  <c r="O4060" i="11"/>
  <c r="N4060" i="11"/>
  <c r="M4060" i="11"/>
  <c r="L4060" i="11"/>
  <c r="K4060" i="11"/>
  <c r="I4060" i="11" a="1"/>
  <c r="I4060" i="11" s="1"/>
  <c r="U4059" i="11"/>
  <c r="T4059" i="11"/>
  <c r="R4059" i="11"/>
  <c r="Q4059" i="11"/>
  <c r="O4059" i="11"/>
  <c r="P4059" i="11" s="1"/>
  <c r="N4059" i="11"/>
  <c r="M4059" i="11"/>
  <c r="L4059" i="11"/>
  <c r="K4059" i="11"/>
  <c r="I4059" i="11" a="1"/>
  <c r="I4059" i="11" s="1"/>
  <c r="U4058" i="11"/>
  <c r="T4058" i="11"/>
  <c r="R4058" i="11"/>
  <c r="Q4058" i="11"/>
  <c r="O4058" i="11"/>
  <c r="P4058" i="11" s="1"/>
  <c r="N4058" i="11"/>
  <c r="M4058" i="11"/>
  <c r="L4058" i="11"/>
  <c r="K4058" i="11"/>
  <c r="I4058" i="11" a="1"/>
  <c r="I4058" i="11"/>
  <c r="U4057" i="11"/>
  <c r="T4057" i="11"/>
  <c r="R4057" i="11"/>
  <c r="Q4057" i="11"/>
  <c r="P4057" i="11"/>
  <c r="O4057" i="11"/>
  <c r="N4057" i="11"/>
  <c r="M4057" i="11"/>
  <c r="L4057" i="11"/>
  <c r="K4057" i="11"/>
  <c r="I4057" i="11" a="1"/>
  <c r="I4057" i="11" s="1"/>
  <c r="U4056" i="11"/>
  <c r="T4056" i="11"/>
  <c r="R4056" i="11"/>
  <c r="Q4056" i="11"/>
  <c r="P4056" i="11"/>
  <c r="O4056" i="11"/>
  <c r="N4056" i="11"/>
  <c r="M4056" i="11"/>
  <c r="L4056" i="11"/>
  <c r="K4056" i="11"/>
  <c r="I4056" i="11" a="1"/>
  <c r="I4056" i="11"/>
  <c r="U4055" i="11"/>
  <c r="T4055" i="11"/>
  <c r="R4055" i="11"/>
  <c r="Q4055" i="11"/>
  <c r="O4055" i="11"/>
  <c r="P4055" i="11" s="1"/>
  <c r="N4055" i="11"/>
  <c r="M4055" i="11"/>
  <c r="L4055" i="11"/>
  <c r="K4055" i="11"/>
  <c r="I4055" i="11" a="1"/>
  <c r="I4055" i="11"/>
  <c r="U4054" i="11"/>
  <c r="T4054" i="11"/>
  <c r="R4054" i="11"/>
  <c r="Q4054" i="11"/>
  <c r="P4054" i="11"/>
  <c r="O4054" i="11"/>
  <c r="N4054" i="11"/>
  <c r="M4054" i="11"/>
  <c r="L4054" i="11"/>
  <c r="K4054" i="11"/>
  <c r="I4054" i="11" a="1"/>
  <c r="I4054" i="11"/>
  <c r="U4053" i="11"/>
  <c r="T4053" i="11"/>
  <c r="R4053" i="11"/>
  <c r="Q4053" i="11"/>
  <c r="O4053" i="11"/>
  <c r="P4053" i="11" s="1"/>
  <c r="N4053" i="11"/>
  <c r="M4053" i="11"/>
  <c r="L4053" i="11"/>
  <c r="K4053" i="11"/>
  <c r="I4053" i="11" a="1"/>
  <c r="I4053" i="11"/>
  <c r="U4052" i="11"/>
  <c r="T4052" i="11"/>
  <c r="R4052" i="11"/>
  <c r="Q4052" i="11"/>
  <c r="O4052" i="11"/>
  <c r="P4052" i="11" s="1"/>
  <c r="N4052" i="11"/>
  <c r="M4052" i="11"/>
  <c r="L4052" i="11"/>
  <c r="K4052" i="11"/>
  <c r="I4052" i="11" a="1"/>
  <c r="I4052" i="11"/>
  <c r="U4051" i="11"/>
  <c r="T4051" i="11"/>
  <c r="R4051" i="11"/>
  <c r="Q4051" i="11"/>
  <c r="O4051" i="11"/>
  <c r="P4051" i="11" s="1"/>
  <c r="N4051" i="11"/>
  <c r="M4051" i="11"/>
  <c r="L4051" i="11"/>
  <c r="K4051" i="11"/>
  <c r="I4051" i="11" a="1"/>
  <c r="I4051" i="11" s="1"/>
  <c r="U4050" i="11"/>
  <c r="T4050" i="11"/>
  <c r="R4050" i="11"/>
  <c r="Q4050" i="11"/>
  <c r="O4050" i="11"/>
  <c r="P4050" i="11" s="1"/>
  <c r="N4050" i="11"/>
  <c r="M4050" i="11"/>
  <c r="L4050" i="11"/>
  <c r="K4050" i="11"/>
  <c r="I4050" i="11" a="1"/>
  <c r="I4050" i="11" s="1"/>
  <c r="U4049" i="11"/>
  <c r="T4049" i="11"/>
  <c r="R4049" i="11"/>
  <c r="Q4049" i="11"/>
  <c r="O4049" i="11"/>
  <c r="P4049" i="11" s="1"/>
  <c r="N4049" i="11"/>
  <c r="M4049" i="11"/>
  <c r="L4049" i="11"/>
  <c r="K4049" i="11"/>
  <c r="I4049" i="11" a="1"/>
  <c r="I4049" i="11"/>
  <c r="U4048" i="11"/>
  <c r="T4048" i="11"/>
  <c r="R4048" i="11"/>
  <c r="Q4048" i="11"/>
  <c r="P4048" i="11"/>
  <c r="O4048" i="11"/>
  <c r="N4048" i="11"/>
  <c r="M4048" i="11"/>
  <c r="L4048" i="11"/>
  <c r="K4048" i="11"/>
  <c r="I4048" i="11" a="1"/>
  <c r="I4048" i="11" s="1"/>
  <c r="U4047" i="11"/>
  <c r="T4047" i="11"/>
  <c r="R4047" i="11"/>
  <c r="Q4047" i="11"/>
  <c r="P4047" i="11"/>
  <c r="O4047" i="11"/>
  <c r="N4047" i="11"/>
  <c r="M4047" i="11"/>
  <c r="L4047" i="11"/>
  <c r="K4047" i="11"/>
  <c r="I4047" i="11" a="1"/>
  <c r="I4047" i="11" s="1"/>
  <c r="U4046" i="11"/>
  <c r="T4046" i="11"/>
  <c r="R4046" i="11"/>
  <c r="Q4046" i="11"/>
  <c r="O4046" i="11"/>
  <c r="P4046" i="11" s="1"/>
  <c r="N4046" i="11"/>
  <c r="M4046" i="11"/>
  <c r="L4046" i="11"/>
  <c r="K4046" i="11"/>
  <c r="I4046" i="11" a="1"/>
  <c r="I4046" i="11"/>
  <c r="U4045" i="11"/>
  <c r="T4045" i="11"/>
  <c r="R4045" i="11"/>
  <c r="Q4045" i="11"/>
  <c r="P4045" i="11"/>
  <c r="O4045" i="11"/>
  <c r="N4045" i="11"/>
  <c r="M4045" i="11"/>
  <c r="L4045" i="11"/>
  <c r="K4045" i="11"/>
  <c r="I4045" i="11" a="1"/>
  <c r="I4045" i="11"/>
  <c r="U4044" i="11"/>
  <c r="T4044" i="11"/>
  <c r="R4044" i="11"/>
  <c r="Q4044" i="11"/>
  <c r="P4044" i="11"/>
  <c r="O4044" i="11"/>
  <c r="N4044" i="11"/>
  <c r="M4044" i="11"/>
  <c r="L4044" i="11"/>
  <c r="K4044" i="11"/>
  <c r="I4044" i="11" a="1"/>
  <c r="I4044" i="11" s="1"/>
  <c r="U4043" i="11"/>
  <c r="T4043" i="11"/>
  <c r="R4043" i="11"/>
  <c r="Q4043" i="11"/>
  <c r="O4043" i="11"/>
  <c r="P4043" i="11" s="1"/>
  <c r="N4043" i="11"/>
  <c r="M4043" i="11"/>
  <c r="L4043" i="11"/>
  <c r="K4043" i="11"/>
  <c r="I4043" i="11" a="1"/>
  <c r="I4043" i="11" s="1"/>
  <c r="U4042" i="11"/>
  <c r="T4042" i="11"/>
  <c r="R4042" i="11"/>
  <c r="Q4042" i="11"/>
  <c r="O4042" i="11"/>
  <c r="P4042" i="11" s="1"/>
  <c r="N4042" i="11"/>
  <c r="M4042" i="11"/>
  <c r="L4042" i="11"/>
  <c r="K4042" i="11"/>
  <c r="I4042" i="11" a="1"/>
  <c r="I4042" i="11"/>
  <c r="U4041" i="11"/>
  <c r="T4041" i="11"/>
  <c r="R4041" i="11"/>
  <c r="Q4041" i="11"/>
  <c r="P4041" i="11"/>
  <c r="O4041" i="11"/>
  <c r="N4041" i="11"/>
  <c r="M4041" i="11"/>
  <c r="L4041" i="11"/>
  <c r="K4041" i="11"/>
  <c r="I4041" i="11" a="1"/>
  <c r="I4041" i="11" s="1"/>
  <c r="U4040" i="11"/>
  <c r="T4040" i="11"/>
  <c r="R4040" i="11"/>
  <c r="Q4040" i="11"/>
  <c r="P4040" i="11"/>
  <c r="O4040" i="11"/>
  <c r="N4040" i="11"/>
  <c r="M4040" i="11"/>
  <c r="L4040" i="11"/>
  <c r="K4040" i="11"/>
  <c r="I4040" i="11" a="1"/>
  <c r="I4040" i="11"/>
  <c r="U4039" i="11"/>
  <c r="T4039" i="11"/>
  <c r="R4039" i="11"/>
  <c r="Q4039" i="11"/>
  <c r="O4039" i="11"/>
  <c r="P4039" i="11" s="1"/>
  <c r="N4039" i="11"/>
  <c r="M4039" i="11"/>
  <c r="L4039" i="11"/>
  <c r="K4039" i="11"/>
  <c r="I4039" i="11" a="1"/>
  <c r="I4039" i="11"/>
  <c r="U4038" i="11"/>
  <c r="T4038" i="11"/>
  <c r="R4038" i="11"/>
  <c r="Q4038" i="11"/>
  <c r="P4038" i="11"/>
  <c r="O4038" i="11"/>
  <c r="N4038" i="11"/>
  <c r="M4038" i="11"/>
  <c r="L4038" i="11"/>
  <c r="K4038" i="11"/>
  <c r="I4038" i="11" a="1"/>
  <c r="I4038" i="11"/>
  <c r="U4037" i="11"/>
  <c r="T4037" i="11"/>
  <c r="R4037" i="11"/>
  <c r="Q4037" i="11"/>
  <c r="O4037" i="11"/>
  <c r="P4037" i="11" s="1"/>
  <c r="N4037" i="11"/>
  <c r="M4037" i="11"/>
  <c r="L4037" i="11"/>
  <c r="K4037" i="11"/>
  <c r="I4037" i="11" a="1"/>
  <c r="I4037" i="11"/>
  <c r="U4036" i="11"/>
  <c r="T4036" i="11"/>
  <c r="R4036" i="11"/>
  <c r="Q4036" i="11"/>
  <c r="O4036" i="11"/>
  <c r="P4036" i="11" s="1"/>
  <c r="N4036" i="11"/>
  <c r="M4036" i="11"/>
  <c r="L4036" i="11"/>
  <c r="K4036" i="11"/>
  <c r="I4036" i="11" a="1"/>
  <c r="I4036" i="11"/>
  <c r="U4035" i="11"/>
  <c r="T4035" i="11"/>
  <c r="R4035" i="11"/>
  <c r="Q4035" i="11"/>
  <c r="O4035" i="11"/>
  <c r="P4035" i="11" s="1"/>
  <c r="N4035" i="11"/>
  <c r="M4035" i="11"/>
  <c r="L4035" i="11"/>
  <c r="K4035" i="11"/>
  <c r="I4035" i="11" a="1"/>
  <c r="I4035" i="11" s="1"/>
  <c r="U4034" i="11"/>
  <c r="T4034" i="11"/>
  <c r="R4034" i="11"/>
  <c r="Q4034" i="11"/>
  <c r="O4034" i="11"/>
  <c r="P4034" i="11" s="1"/>
  <c r="N4034" i="11"/>
  <c r="M4034" i="11"/>
  <c r="L4034" i="11"/>
  <c r="K4034" i="11"/>
  <c r="I4034" i="11" a="1"/>
  <c r="I4034" i="11" s="1"/>
  <c r="U4033" i="11"/>
  <c r="T4033" i="11"/>
  <c r="R4033" i="11"/>
  <c r="Q4033" i="11"/>
  <c r="O4033" i="11"/>
  <c r="P4033" i="11" s="1"/>
  <c r="N4033" i="11"/>
  <c r="M4033" i="11"/>
  <c r="L4033" i="11"/>
  <c r="K4033" i="11"/>
  <c r="I4033" i="11" a="1"/>
  <c r="I4033" i="11"/>
  <c r="U4032" i="11"/>
  <c r="T4032" i="11"/>
  <c r="R4032" i="11"/>
  <c r="Q4032" i="11"/>
  <c r="P4032" i="11"/>
  <c r="O4032" i="11"/>
  <c r="N4032" i="11"/>
  <c r="M4032" i="11"/>
  <c r="L4032" i="11"/>
  <c r="K4032" i="11"/>
  <c r="I4032" i="11" a="1"/>
  <c r="I4032" i="11" s="1"/>
  <c r="U4031" i="11"/>
  <c r="T4031" i="11"/>
  <c r="R4031" i="11"/>
  <c r="Q4031" i="11"/>
  <c r="P4031" i="11"/>
  <c r="O4031" i="11"/>
  <c r="N4031" i="11"/>
  <c r="M4031" i="11"/>
  <c r="L4031" i="11"/>
  <c r="K4031" i="11"/>
  <c r="I4031" i="11" a="1"/>
  <c r="I4031" i="11" s="1"/>
  <c r="U4030" i="11"/>
  <c r="T4030" i="11"/>
  <c r="R4030" i="11"/>
  <c r="Q4030" i="11"/>
  <c r="O4030" i="11"/>
  <c r="P4030" i="11" s="1"/>
  <c r="N4030" i="11"/>
  <c r="M4030" i="11"/>
  <c r="L4030" i="11"/>
  <c r="K4030" i="11"/>
  <c r="I4030" i="11" a="1"/>
  <c r="I4030" i="11"/>
  <c r="U4029" i="11"/>
  <c r="T4029" i="11"/>
  <c r="R4029" i="11"/>
  <c r="Q4029" i="11"/>
  <c r="P4029" i="11"/>
  <c r="O4029" i="11"/>
  <c r="N4029" i="11"/>
  <c r="M4029" i="11"/>
  <c r="L4029" i="11"/>
  <c r="K4029" i="11"/>
  <c r="I4029" i="11" a="1"/>
  <c r="I4029" i="11"/>
  <c r="U4028" i="11"/>
  <c r="T4028" i="11"/>
  <c r="R4028" i="11"/>
  <c r="Q4028" i="11"/>
  <c r="P4028" i="11"/>
  <c r="O4028" i="11"/>
  <c r="N4028" i="11"/>
  <c r="M4028" i="11"/>
  <c r="L4028" i="11"/>
  <c r="K4028" i="11"/>
  <c r="I4028" i="11" a="1"/>
  <c r="I4028" i="11" s="1"/>
  <c r="U4027" i="11"/>
  <c r="T4027" i="11"/>
  <c r="R4027" i="11"/>
  <c r="Q4027" i="11"/>
  <c r="O4027" i="11"/>
  <c r="P4027" i="11" s="1"/>
  <c r="N4027" i="11"/>
  <c r="M4027" i="11"/>
  <c r="L4027" i="11"/>
  <c r="K4027" i="11"/>
  <c r="I4027" i="11" a="1"/>
  <c r="I4027" i="11" s="1"/>
  <c r="U4026" i="11"/>
  <c r="T4026" i="11"/>
  <c r="R4026" i="11"/>
  <c r="Q4026" i="11"/>
  <c r="O4026" i="11"/>
  <c r="P4026" i="11" s="1"/>
  <c r="N4026" i="11"/>
  <c r="M4026" i="11"/>
  <c r="L4026" i="11"/>
  <c r="K4026" i="11"/>
  <c r="I4026" i="11" a="1"/>
  <c r="I4026" i="11"/>
  <c r="U4025" i="11"/>
  <c r="T4025" i="11"/>
  <c r="R4025" i="11"/>
  <c r="Q4025" i="11"/>
  <c r="P4025" i="11"/>
  <c r="O4025" i="11"/>
  <c r="N4025" i="11"/>
  <c r="M4025" i="11"/>
  <c r="L4025" i="11"/>
  <c r="K4025" i="11"/>
  <c r="I4025" i="11" a="1"/>
  <c r="I4025" i="11" s="1"/>
  <c r="U4024" i="11"/>
  <c r="T4024" i="11"/>
  <c r="R4024" i="11"/>
  <c r="Q4024" i="11"/>
  <c r="P4024" i="11"/>
  <c r="O4024" i="11"/>
  <c r="N4024" i="11"/>
  <c r="M4024" i="11"/>
  <c r="L4024" i="11"/>
  <c r="K4024" i="11"/>
  <c r="I4024" i="11" a="1"/>
  <c r="I4024" i="11"/>
  <c r="U4023" i="11"/>
  <c r="T4023" i="11"/>
  <c r="R4023" i="11"/>
  <c r="Q4023" i="11"/>
  <c r="O4023" i="11"/>
  <c r="P4023" i="11" s="1"/>
  <c r="N4023" i="11"/>
  <c r="M4023" i="11"/>
  <c r="L4023" i="11"/>
  <c r="K4023" i="11"/>
  <c r="I4023" i="11" a="1"/>
  <c r="I4023" i="11"/>
  <c r="U4022" i="11"/>
  <c r="T4022" i="11"/>
  <c r="R4022" i="11"/>
  <c r="Q4022" i="11"/>
  <c r="P4022" i="11"/>
  <c r="O4022" i="11"/>
  <c r="N4022" i="11"/>
  <c r="M4022" i="11"/>
  <c r="L4022" i="11"/>
  <c r="K4022" i="11"/>
  <c r="I4022" i="11" a="1"/>
  <c r="I4022" i="11"/>
  <c r="U4021" i="11"/>
  <c r="T4021" i="11"/>
  <c r="R4021" i="11"/>
  <c r="Q4021" i="11"/>
  <c r="O4021" i="11"/>
  <c r="P4021" i="11" s="1"/>
  <c r="N4021" i="11"/>
  <c r="M4021" i="11"/>
  <c r="L4021" i="11"/>
  <c r="K4021" i="11"/>
  <c r="I4021" i="11" a="1"/>
  <c r="I4021" i="11"/>
  <c r="U4020" i="11"/>
  <c r="T4020" i="11"/>
  <c r="R4020" i="11"/>
  <c r="Q4020" i="11"/>
  <c r="O4020" i="11"/>
  <c r="P4020" i="11" s="1"/>
  <c r="N4020" i="11"/>
  <c r="M4020" i="11"/>
  <c r="L4020" i="11"/>
  <c r="K4020" i="11"/>
  <c r="I4020" i="11" a="1"/>
  <c r="I4020" i="11"/>
  <c r="U4019" i="11"/>
  <c r="T4019" i="11"/>
  <c r="R4019" i="11"/>
  <c r="Q4019" i="11"/>
  <c r="O4019" i="11"/>
  <c r="P4019" i="11" s="1"/>
  <c r="N4019" i="11"/>
  <c r="M4019" i="11"/>
  <c r="L4019" i="11"/>
  <c r="K4019" i="11"/>
  <c r="I4019" i="11" a="1"/>
  <c r="I4019" i="11" s="1"/>
  <c r="U4018" i="11"/>
  <c r="T4018" i="11"/>
  <c r="R4018" i="11"/>
  <c r="Q4018" i="11"/>
  <c r="O4018" i="11"/>
  <c r="P4018" i="11" s="1"/>
  <c r="N4018" i="11"/>
  <c r="M4018" i="11"/>
  <c r="L4018" i="11"/>
  <c r="K4018" i="11"/>
  <c r="I4018" i="11" a="1"/>
  <c r="I4018" i="11" s="1"/>
  <c r="U4017" i="11"/>
  <c r="T4017" i="11"/>
  <c r="R4017" i="11"/>
  <c r="Q4017" i="11"/>
  <c r="O4017" i="11"/>
  <c r="P4017" i="11" s="1"/>
  <c r="N4017" i="11"/>
  <c r="M4017" i="11"/>
  <c r="L4017" i="11"/>
  <c r="K4017" i="11"/>
  <c r="I4017" i="11" a="1"/>
  <c r="I4017" i="11"/>
  <c r="U4016" i="11"/>
  <c r="T4016" i="11"/>
  <c r="R4016" i="11"/>
  <c r="Q4016" i="11"/>
  <c r="P4016" i="11"/>
  <c r="O4016" i="11"/>
  <c r="N4016" i="11"/>
  <c r="M4016" i="11"/>
  <c r="L4016" i="11"/>
  <c r="K4016" i="11"/>
  <c r="I4016" i="11" a="1"/>
  <c r="I4016" i="11" s="1"/>
  <c r="U4015" i="11"/>
  <c r="T4015" i="11"/>
  <c r="R4015" i="11"/>
  <c r="Q4015" i="11"/>
  <c r="P4015" i="11"/>
  <c r="O4015" i="11"/>
  <c r="N4015" i="11"/>
  <c r="M4015" i="11"/>
  <c r="L4015" i="11"/>
  <c r="K4015" i="11"/>
  <c r="I4015" i="11" a="1"/>
  <c r="I4015" i="11" s="1"/>
  <c r="U4014" i="11"/>
  <c r="T4014" i="11"/>
  <c r="R4014" i="11"/>
  <c r="Q4014" i="11"/>
  <c r="O4014" i="11"/>
  <c r="P4014" i="11" s="1"/>
  <c r="N4014" i="11"/>
  <c r="M4014" i="11"/>
  <c r="L4014" i="11"/>
  <c r="K4014" i="11"/>
  <c r="I4014" i="11" a="1"/>
  <c r="I4014" i="11"/>
  <c r="U4013" i="11"/>
  <c r="T4013" i="11"/>
  <c r="R4013" i="11"/>
  <c r="Q4013" i="11"/>
  <c r="P4013" i="11"/>
  <c r="O4013" i="11"/>
  <c r="N4013" i="11"/>
  <c r="M4013" i="11"/>
  <c r="L4013" i="11"/>
  <c r="K4013" i="11"/>
  <c r="I4013" i="11" a="1"/>
  <c r="I4013" i="11"/>
  <c r="U4012" i="11"/>
  <c r="T4012" i="11"/>
  <c r="R4012" i="11"/>
  <c r="Q4012" i="11"/>
  <c r="P4012" i="11"/>
  <c r="O4012" i="11"/>
  <c r="N4012" i="11"/>
  <c r="M4012" i="11"/>
  <c r="L4012" i="11"/>
  <c r="K4012" i="11"/>
  <c r="I4012" i="11" a="1"/>
  <c r="I4012" i="11" s="1"/>
  <c r="U4011" i="11"/>
  <c r="T4011" i="11"/>
  <c r="R4011" i="11"/>
  <c r="Q4011" i="11"/>
  <c r="O4011" i="11"/>
  <c r="P4011" i="11" s="1"/>
  <c r="N4011" i="11"/>
  <c r="M4011" i="11"/>
  <c r="L4011" i="11"/>
  <c r="K4011" i="11"/>
  <c r="I4011" i="11" a="1"/>
  <c r="I4011" i="11" s="1"/>
  <c r="U4010" i="11"/>
  <c r="T4010" i="11"/>
  <c r="R4010" i="11"/>
  <c r="Q4010" i="11"/>
  <c r="O4010" i="11"/>
  <c r="P4010" i="11" s="1"/>
  <c r="N4010" i="11"/>
  <c r="M4010" i="11"/>
  <c r="L4010" i="11"/>
  <c r="K4010" i="11"/>
  <c r="I4010" i="11" a="1"/>
  <c r="I4010" i="11"/>
  <c r="U4009" i="11"/>
  <c r="T4009" i="11"/>
  <c r="R4009" i="11"/>
  <c r="Q4009" i="11"/>
  <c r="P4009" i="11"/>
  <c r="O4009" i="11"/>
  <c r="N4009" i="11"/>
  <c r="M4009" i="11"/>
  <c r="L4009" i="11"/>
  <c r="K4009" i="11"/>
  <c r="I4009" i="11" a="1"/>
  <c r="I4009" i="11" s="1"/>
  <c r="U4008" i="11"/>
  <c r="T4008" i="11"/>
  <c r="R4008" i="11"/>
  <c r="Q4008" i="11"/>
  <c r="P4008" i="11"/>
  <c r="O4008" i="11"/>
  <c r="N4008" i="11"/>
  <c r="M4008" i="11"/>
  <c r="L4008" i="11"/>
  <c r="K4008" i="11"/>
  <c r="I4008" i="11" a="1"/>
  <c r="I4008" i="11"/>
  <c r="U4007" i="11"/>
  <c r="T4007" i="11"/>
  <c r="R4007" i="11"/>
  <c r="Q4007" i="11"/>
  <c r="O4007" i="11"/>
  <c r="P4007" i="11" s="1"/>
  <c r="N4007" i="11"/>
  <c r="M4007" i="11"/>
  <c r="L4007" i="11"/>
  <c r="K4007" i="11"/>
  <c r="I4007" i="11" a="1"/>
  <c r="I4007" i="11"/>
  <c r="U4006" i="11"/>
  <c r="T4006" i="11"/>
  <c r="R4006" i="11"/>
  <c r="Q4006" i="11"/>
  <c r="P4006" i="11"/>
  <c r="O4006" i="11"/>
  <c r="N4006" i="11"/>
  <c r="M4006" i="11"/>
  <c r="L4006" i="11"/>
  <c r="K4006" i="11"/>
  <c r="I4006" i="11" a="1"/>
  <c r="I4006" i="11"/>
  <c r="U4005" i="11"/>
  <c r="T4005" i="11"/>
  <c r="R4005" i="11"/>
  <c r="Q4005" i="11"/>
  <c r="O4005" i="11"/>
  <c r="P4005" i="11" s="1"/>
  <c r="N4005" i="11"/>
  <c r="M4005" i="11"/>
  <c r="L4005" i="11"/>
  <c r="K4005" i="11"/>
  <c r="I4005" i="11" a="1"/>
  <c r="I4005" i="11"/>
  <c r="U4004" i="11"/>
  <c r="T4004" i="11"/>
  <c r="R4004" i="11"/>
  <c r="Q4004" i="11"/>
  <c r="O4004" i="11"/>
  <c r="P4004" i="11" s="1"/>
  <c r="N4004" i="11"/>
  <c r="M4004" i="11"/>
  <c r="L4004" i="11"/>
  <c r="K4004" i="11"/>
  <c r="I4004" i="11" a="1"/>
  <c r="I4004" i="11"/>
  <c r="U4003" i="11"/>
  <c r="T4003" i="11"/>
  <c r="R4003" i="11"/>
  <c r="Q4003" i="11"/>
  <c r="O4003" i="11"/>
  <c r="P4003" i="11" s="1"/>
  <c r="N4003" i="11"/>
  <c r="M4003" i="11"/>
  <c r="L4003" i="11"/>
  <c r="K4003" i="11"/>
  <c r="I4003" i="11" a="1"/>
  <c r="I4003" i="11" s="1"/>
  <c r="U4002" i="11"/>
  <c r="T4002" i="11"/>
  <c r="R4002" i="11"/>
  <c r="Q4002" i="11"/>
  <c r="O4002" i="11"/>
  <c r="P4002" i="11" s="1"/>
  <c r="N4002" i="11"/>
  <c r="M4002" i="11"/>
  <c r="L4002" i="11"/>
  <c r="K4002" i="11"/>
  <c r="I4002" i="11" a="1"/>
  <c r="I4002" i="11" s="1"/>
  <c r="U4001" i="11"/>
  <c r="T4001" i="11"/>
  <c r="R4001" i="11"/>
  <c r="Q4001" i="11"/>
  <c r="O4001" i="11"/>
  <c r="P4001" i="11" s="1"/>
  <c r="N4001" i="11"/>
  <c r="M4001" i="11"/>
  <c r="L4001" i="11"/>
  <c r="K4001" i="11"/>
  <c r="I4001" i="11" a="1"/>
  <c r="I4001" i="11"/>
  <c r="U4000" i="11"/>
  <c r="T4000" i="11"/>
  <c r="R4000" i="11"/>
  <c r="Q4000" i="11"/>
  <c r="P4000" i="11"/>
  <c r="O4000" i="11"/>
  <c r="N4000" i="11"/>
  <c r="M4000" i="11"/>
  <c r="L4000" i="11"/>
  <c r="K4000" i="11"/>
  <c r="I4000" i="11" a="1"/>
  <c r="I4000" i="11" s="1"/>
  <c r="U3999" i="11"/>
  <c r="T3999" i="11"/>
  <c r="R3999" i="11"/>
  <c r="Q3999" i="11"/>
  <c r="P3999" i="11"/>
  <c r="O3999" i="11"/>
  <c r="N3999" i="11"/>
  <c r="M3999" i="11"/>
  <c r="L3999" i="11"/>
  <c r="K3999" i="11"/>
  <c r="I3999" i="11" a="1"/>
  <c r="I3999" i="11" s="1"/>
  <c r="U3998" i="11"/>
  <c r="T3998" i="11"/>
  <c r="R3998" i="11"/>
  <c r="Q3998" i="11"/>
  <c r="O3998" i="11"/>
  <c r="P3998" i="11" s="1"/>
  <c r="N3998" i="11"/>
  <c r="M3998" i="11"/>
  <c r="L3998" i="11"/>
  <c r="K3998" i="11"/>
  <c r="I3998" i="11" a="1"/>
  <c r="I3998" i="11"/>
  <c r="U3997" i="11"/>
  <c r="T3997" i="11"/>
  <c r="R3997" i="11"/>
  <c r="Q3997" i="11"/>
  <c r="P3997" i="11"/>
  <c r="O3997" i="11"/>
  <c r="N3997" i="11"/>
  <c r="M3997" i="11"/>
  <c r="L3997" i="11"/>
  <c r="K3997" i="11"/>
  <c r="I3997" i="11" a="1"/>
  <c r="I3997" i="11"/>
  <c r="U3996" i="11"/>
  <c r="T3996" i="11"/>
  <c r="R3996" i="11"/>
  <c r="Q3996" i="11"/>
  <c r="P3996" i="11"/>
  <c r="O3996" i="11"/>
  <c r="N3996" i="11"/>
  <c r="M3996" i="11"/>
  <c r="L3996" i="11"/>
  <c r="K3996" i="11"/>
  <c r="I3996" i="11" a="1"/>
  <c r="I3996" i="11" s="1"/>
  <c r="U3995" i="11"/>
  <c r="T3995" i="11"/>
  <c r="R3995" i="11"/>
  <c r="Q3995" i="11"/>
  <c r="O3995" i="11"/>
  <c r="P3995" i="11" s="1"/>
  <c r="N3995" i="11"/>
  <c r="M3995" i="11"/>
  <c r="L3995" i="11"/>
  <c r="K3995" i="11"/>
  <c r="I3995" i="11" a="1"/>
  <c r="I3995" i="11" s="1"/>
  <c r="U3994" i="11"/>
  <c r="T3994" i="11"/>
  <c r="R3994" i="11"/>
  <c r="Q3994" i="11"/>
  <c r="O3994" i="11"/>
  <c r="P3994" i="11" s="1"/>
  <c r="N3994" i="11"/>
  <c r="M3994" i="11"/>
  <c r="L3994" i="11"/>
  <c r="K3994" i="11"/>
  <c r="I3994" i="11" a="1"/>
  <c r="I3994" i="11"/>
  <c r="U3993" i="11"/>
  <c r="T3993" i="11"/>
  <c r="R3993" i="11"/>
  <c r="Q3993" i="11"/>
  <c r="P3993" i="11"/>
  <c r="O3993" i="11"/>
  <c r="N3993" i="11"/>
  <c r="M3993" i="11"/>
  <c r="L3993" i="11"/>
  <c r="K3993" i="11"/>
  <c r="I3993" i="11" a="1"/>
  <c r="I3993" i="11" s="1"/>
  <c r="U3992" i="11"/>
  <c r="T3992" i="11"/>
  <c r="R3992" i="11"/>
  <c r="Q3992" i="11"/>
  <c r="P3992" i="11"/>
  <c r="O3992" i="11"/>
  <c r="N3992" i="11"/>
  <c r="M3992" i="11"/>
  <c r="L3992" i="11"/>
  <c r="K3992" i="11"/>
  <c r="I3992" i="11" a="1"/>
  <c r="I3992" i="11"/>
  <c r="U3991" i="11"/>
  <c r="T3991" i="11"/>
  <c r="R3991" i="11"/>
  <c r="Q3991" i="11"/>
  <c r="O3991" i="11"/>
  <c r="P3991" i="11" s="1"/>
  <c r="N3991" i="11"/>
  <c r="M3991" i="11"/>
  <c r="L3991" i="11"/>
  <c r="K3991" i="11"/>
  <c r="I3991" i="11" a="1"/>
  <c r="I3991" i="11"/>
  <c r="U3990" i="11"/>
  <c r="T3990" i="11"/>
  <c r="R3990" i="11"/>
  <c r="Q3990" i="11"/>
  <c r="P3990" i="11"/>
  <c r="O3990" i="11"/>
  <c r="N3990" i="11"/>
  <c r="M3990" i="11"/>
  <c r="L3990" i="11"/>
  <c r="K3990" i="11"/>
  <c r="I3990" i="11" a="1"/>
  <c r="I3990" i="11"/>
  <c r="U3989" i="11"/>
  <c r="T3989" i="11"/>
  <c r="R3989" i="11"/>
  <c r="Q3989" i="11"/>
  <c r="O3989" i="11"/>
  <c r="P3989" i="11" s="1"/>
  <c r="N3989" i="11"/>
  <c r="M3989" i="11"/>
  <c r="L3989" i="11"/>
  <c r="K3989" i="11"/>
  <c r="I3989" i="11" a="1"/>
  <c r="I3989" i="11"/>
  <c r="U3988" i="11"/>
  <c r="T3988" i="11"/>
  <c r="R3988" i="11"/>
  <c r="Q3988" i="11"/>
  <c r="O3988" i="11"/>
  <c r="P3988" i="11" s="1"/>
  <c r="N3988" i="11"/>
  <c r="M3988" i="11"/>
  <c r="L3988" i="11"/>
  <c r="K3988" i="11"/>
  <c r="I3988" i="11" a="1"/>
  <c r="I3988" i="11"/>
  <c r="U3987" i="11"/>
  <c r="T3987" i="11"/>
  <c r="R3987" i="11"/>
  <c r="Q3987" i="11"/>
  <c r="O3987" i="11"/>
  <c r="P3987" i="11" s="1"/>
  <c r="N3987" i="11"/>
  <c r="M3987" i="11"/>
  <c r="L3987" i="11"/>
  <c r="K3987" i="11"/>
  <c r="I3987" i="11" a="1"/>
  <c r="I3987" i="11" s="1"/>
  <c r="U3986" i="11"/>
  <c r="T3986" i="11"/>
  <c r="R3986" i="11"/>
  <c r="Q3986" i="11"/>
  <c r="O3986" i="11"/>
  <c r="P3986" i="11" s="1"/>
  <c r="N3986" i="11"/>
  <c r="M3986" i="11"/>
  <c r="L3986" i="11"/>
  <c r="K3986" i="11"/>
  <c r="I3986" i="11" a="1"/>
  <c r="I3986" i="11" s="1"/>
  <c r="U3985" i="11"/>
  <c r="T3985" i="11"/>
  <c r="R3985" i="11"/>
  <c r="Q3985" i="11"/>
  <c r="O3985" i="11"/>
  <c r="P3985" i="11" s="1"/>
  <c r="N3985" i="11"/>
  <c r="M3985" i="11"/>
  <c r="L3985" i="11"/>
  <c r="K3985" i="11"/>
  <c r="I3985" i="11" a="1"/>
  <c r="I3985" i="11"/>
  <c r="U3984" i="11"/>
  <c r="T3984" i="11"/>
  <c r="R3984" i="11"/>
  <c r="Q3984" i="11"/>
  <c r="P3984" i="11"/>
  <c r="O3984" i="11"/>
  <c r="N3984" i="11"/>
  <c r="M3984" i="11"/>
  <c r="L3984" i="11"/>
  <c r="K3984" i="11"/>
  <c r="I3984" i="11" a="1"/>
  <c r="I3984" i="11" s="1"/>
  <c r="U3983" i="11"/>
  <c r="T3983" i="11"/>
  <c r="R3983" i="11"/>
  <c r="Q3983" i="11"/>
  <c r="P3983" i="11"/>
  <c r="O3983" i="11"/>
  <c r="N3983" i="11"/>
  <c r="M3983" i="11"/>
  <c r="L3983" i="11"/>
  <c r="K3983" i="11"/>
  <c r="I3983" i="11" a="1"/>
  <c r="I3983" i="11" s="1"/>
  <c r="U3982" i="11"/>
  <c r="T3982" i="11"/>
  <c r="R3982" i="11"/>
  <c r="Q3982" i="11"/>
  <c r="O3982" i="11"/>
  <c r="P3982" i="11" s="1"/>
  <c r="N3982" i="11"/>
  <c r="M3982" i="11"/>
  <c r="L3982" i="11"/>
  <c r="K3982" i="11"/>
  <c r="I3982" i="11" a="1"/>
  <c r="I3982" i="11"/>
  <c r="U3981" i="11"/>
  <c r="T3981" i="11"/>
  <c r="R3981" i="11"/>
  <c r="Q3981" i="11"/>
  <c r="P3981" i="11"/>
  <c r="O3981" i="11"/>
  <c r="N3981" i="11"/>
  <c r="M3981" i="11"/>
  <c r="L3981" i="11"/>
  <c r="K3981" i="11"/>
  <c r="I3981" i="11" a="1"/>
  <c r="I3981" i="11"/>
  <c r="U3980" i="11"/>
  <c r="T3980" i="11"/>
  <c r="R3980" i="11"/>
  <c r="Q3980" i="11"/>
  <c r="P3980" i="11"/>
  <c r="O3980" i="11"/>
  <c r="N3980" i="11"/>
  <c r="M3980" i="11"/>
  <c r="L3980" i="11"/>
  <c r="K3980" i="11"/>
  <c r="I3980" i="11" a="1"/>
  <c r="I3980" i="11" s="1"/>
  <c r="U3979" i="11"/>
  <c r="T3979" i="11"/>
  <c r="R3979" i="11"/>
  <c r="Q3979" i="11"/>
  <c r="O3979" i="11"/>
  <c r="P3979" i="11" s="1"/>
  <c r="N3979" i="11"/>
  <c r="M3979" i="11"/>
  <c r="L3979" i="11"/>
  <c r="K3979" i="11"/>
  <c r="I3979" i="11" a="1"/>
  <c r="I3979" i="11" s="1"/>
  <c r="U3978" i="11"/>
  <c r="T3978" i="11"/>
  <c r="R3978" i="11"/>
  <c r="Q3978" i="11"/>
  <c r="O3978" i="11"/>
  <c r="P3978" i="11" s="1"/>
  <c r="N3978" i="11"/>
  <c r="M3978" i="11"/>
  <c r="L3978" i="11"/>
  <c r="K3978" i="11"/>
  <c r="I3978" i="11" a="1"/>
  <c r="I3978" i="11"/>
  <c r="U3977" i="11"/>
  <c r="T3977" i="11"/>
  <c r="R3977" i="11"/>
  <c r="Q3977" i="11"/>
  <c r="P3977" i="11"/>
  <c r="O3977" i="11"/>
  <c r="N3977" i="11"/>
  <c r="M3977" i="11"/>
  <c r="L3977" i="11"/>
  <c r="K3977" i="11"/>
  <c r="I3977" i="11" a="1"/>
  <c r="I3977" i="11" s="1"/>
  <c r="U3976" i="11"/>
  <c r="T3976" i="11"/>
  <c r="R3976" i="11"/>
  <c r="Q3976" i="11"/>
  <c r="P3976" i="11"/>
  <c r="O3976" i="11"/>
  <c r="N3976" i="11"/>
  <c r="M3976" i="11"/>
  <c r="L3976" i="11"/>
  <c r="K3976" i="11"/>
  <c r="I3976" i="11" a="1"/>
  <c r="I3976" i="11"/>
  <c r="U3975" i="11"/>
  <c r="T3975" i="11"/>
  <c r="R3975" i="11"/>
  <c r="Q3975" i="11"/>
  <c r="O3975" i="11"/>
  <c r="P3975" i="11" s="1"/>
  <c r="N3975" i="11"/>
  <c r="M3975" i="11"/>
  <c r="L3975" i="11"/>
  <c r="K3975" i="11"/>
  <c r="I3975" i="11" a="1"/>
  <c r="I3975" i="11"/>
  <c r="U3974" i="11"/>
  <c r="T3974" i="11"/>
  <c r="R3974" i="11"/>
  <c r="Q3974" i="11"/>
  <c r="P3974" i="11"/>
  <c r="O3974" i="11"/>
  <c r="N3974" i="11"/>
  <c r="M3974" i="11"/>
  <c r="L3974" i="11"/>
  <c r="K3974" i="11"/>
  <c r="I3974" i="11" a="1"/>
  <c r="I3974" i="11"/>
  <c r="U3973" i="11"/>
  <c r="T3973" i="11"/>
  <c r="R3973" i="11"/>
  <c r="Q3973" i="11"/>
  <c r="O3973" i="11"/>
  <c r="P3973" i="11" s="1"/>
  <c r="N3973" i="11"/>
  <c r="M3973" i="11"/>
  <c r="L3973" i="11"/>
  <c r="K3973" i="11"/>
  <c r="I3973" i="11" a="1"/>
  <c r="I3973" i="11" s="1"/>
  <c r="U3972" i="11"/>
  <c r="T3972" i="11"/>
  <c r="R3972" i="11"/>
  <c r="Q3972" i="11"/>
  <c r="O3972" i="11"/>
  <c r="P3972" i="11" s="1"/>
  <c r="N3972" i="11"/>
  <c r="M3972" i="11"/>
  <c r="L3972" i="11"/>
  <c r="K3972" i="11"/>
  <c r="I3972" i="11" a="1"/>
  <c r="I3972" i="11"/>
  <c r="U3971" i="11"/>
  <c r="T3971" i="11"/>
  <c r="R3971" i="11"/>
  <c r="Q3971" i="11"/>
  <c r="O3971" i="11"/>
  <c r="P3971" i="11" s="1"/>
  <c r="N3971" i="11"/>
  <c r="M3971" i="11"/>
  <c r="L3971" i="11"/>
  <c r="K3971" i="11"/>
  <c r="I3971" i="11" a="1"/>
  <c r="I3971" i="11" s="1"/>
  <c r="U3970" i="11"/>
  <c r="T3970" i="11"/>
  <c r="R3970" i="11"/>
  <c r="Q3970" i="11"/>
  <c r="P3970" i="11"/>
  <c r="O3970" i="11"/>
  <c r="N3970" i="11"/>
  <c r="M3970" i="11"/>
  <c r="L3970" i="11"/>
  <c r="K3970" i="11"/>
  <c r="I3970" i="11" a="1"/>
  <c r="I3970" i="11" s="1"/>
  <c r="U3969" i="11"/>
  <c r="T3969" i="11"/>
  <c r="R3969" i="11"/>
  <c r="Q3969" i="11"/>
  <c r="O3969" i="11"/>
  <c r="P3969" i="11" s="1"/>
  <c r="N3969" i="11"/>
  <c r="M3969" i="11"/>
  <c r="L3969" i="11"/>
  <c r="K3969" i="11"/>
  <c r="I3969" i="11" a="1"/>
  <c r="I3969" i="11"/>
  <c r="U3968" i="11"/>
  <c r="T3968" i="11"/>
  <c r="R3968" i="11"/>
  <c r="Q3968" i="11"/>
  <c r="P3968" i="11"/>
  <c r="O3968" i="11"/>
  <c r="N3968" i="11"/>
  <c r="M3968" i="11"/>
  <c r="L3968" i="11"/>
  <c r="K3968" i="11"/>
  <c r="I3968" i="11" a="1"/>
  <c r="I3968" i="11" s="1"/>
  <c r="U3967" i="11"/>
  <c r="T3967" i="11"/>
  <c r="R3967" i="11"/>
  <c r="Q3967" i="11"/>
  <c r="P3967" i="11"/>
  <c r="O3967" i="11"/>
  <c r="N3967" i="11"/>
  <c r="M3967" i="11"/>
  <c r="L3967" i="11"/>
  <c r="K3967" i="11"/>
  <c r="I3967" i="11" a="1"/>
  <c r="I3967" i="11" s="1"/>
  <c r="U3966" i="11"/>
  <c r="T3966" i="11"/>
  <c r="R3966" i="11"/>
  <c r="Q3966" i="11"/>
  <c r="O3966" i="11"/>
  <c r="P3966" i="11" s="1"/>
  <c r="N3966" i="11"/>
  <c r="M3966" i="11"/>
  <c r="L3966" i="11"/>
  <c r="K3966" i="11"/>
  <c r="I3966" i="11" a="1"/>
  <c r="I3966" i="11"/>
  <c r="U3965" i="11"/>
  <c r="T3965" i="11"/>
  <c r="R3965" i="11"/>
  <c r="Q3965" i="11"/>
  <c r="P3965" i="11"/>
  <c r="O3965" i="11"/>
  <c r="N3965" i="11"/>
  <c r="M3965" i="11"/>
  <c r="L3965" i="11"/>
  <c r="K3965" i="11"/>
  <c r="I3965" i="11" a="1"/>
  <c r="I3965" i="11"/>
  <c r="U3964" i="11"/>
  <c r="T3964" i="11"/>
  <c r="R3964" i="11"/>
  <c r="Q3964" i="11"/>
  <c r="P3964" i="11"/>
  <c r="O3964" i="11"/>
  <c r="N3964" i="11"/>
  <c r="M3964" i="11"/>
  <c r="L3964" i="11"/>
  <c r="K3964" i="11"/>
  <c r="I3964" i="11" a="1"/>
  <c r="I3964" i="11" s="1"/>
  <c r="U3963" i="11"/>
  <c r="T3963" i="11"/>
  <c r="R3963" i="11"/>
  <c r="Q3963" i="11"/>
  <c r="O3963" i="11"/>
  <c r="P3963" i="11" s="1"/>
  <c r="N3963" i="11"/>
  <c r="M3963" i="11"/>
  <c r="L3963" i="11"/>
  <c r="K3963" i="11"/>
  <c r="I3963" i="11" a="1"/>
  <c r="I3963" i="11" s="1"/>
  <c r="U3962" i="11"/>
  <c r="T3962" i="11"/>
  <c r="R3962" i="11"/>
  <c r="Q3962" i="11"/>
  <c r="O3962" i="11"/>
  <c r="P3962" i="11" s="1"/>
  <c r="N3962" i="11"/>
  <c r="M3962" i="11"/>
  <c r="L3962" i="11"/>
  <c r="K3962" i="11"/>
  <c r="I3962" i="11" a="1"/>
  <c r="I3962" i="11"/>
  <c r="U3961" i="11"/>
  <c r="T3961" i="11"/>
  <c r="R3961" i="11"/>
  <c r="Q3961" i="11"/>
  <c r="P3961" i="11"/>
  <c r="O3961" i="11"/>
  <c r="N3961" i="11"/>
  <c r="M3961" i="11"/>
  <c r="L3961" i="11"/>
  <c r="K3961" i="11"/>
  <c r="I3961" i="11" a="1"/>
  <c r="I3961" i="11" s="1"/>
  <c r="U3960" i="11"/>
  <c r="T3960" i="11"/>
  <c r="R3960" i="11"/>
  <c r="Q3960" i="11"/>
  <c r="P3960" i="11"/>
  <c r="O3960" i="11"/>
  <c r="N3960" i="11"/>
  <c r="M3960" i="11"/>
  <c r="L3960" i="11"/>
  <c r="K3960" i="11"/>
  <c r="I3960" i="11" a="1"/>
  <c r="I3960" i="11"/>
  <c r="U3959" i="11"/>
  <c r="T3959" i="11"/>
  <c r="R3959" i="11"/>
  <c r="Q3959" i="11"/>
  <c r="O3959" i="11"/>
  <c r="P3959" i="11" s="1"/>
  <c r="N3959" i="11"/>
  <c r="M3959" i="11"/>
  <c r="L3959" i="11"/>
  <c r="K3959" i="11"/>
  <c r="I3959" i="11" a="1"/>
  <c r="I3959" i="11"/>
  <c r="U3958" i="11"/>
  <c r="T3958" i="11"/>
  <c r="R3958" i="11"/>
  <c r="Q3958" i="11"/>
  <c r="P3958" i="11"/>
  <c r="O3958" i="11"/>
  <c r="N3958" i="11"/>
  <c r="M3958" i="11"/>
  <c r="L3958" i="11"/>
  <c r="K3958" i="11"/>
  <c r="I3958" i="11" a="1"/>
  <c r="I3958" i="11"/>
  <c r="U3957" i="11"/>
  <c r="T3957" i="11"/>
  <c r="R3957" i="11"/>
  <c r="Q3957" i="11"/>
  <c r="O3957" i="11"/>
  <c r="P3957" i="11" s="1"/>
  <c r="N3957" i="11"/>
  <c r="M3957" i="11"/>
  <c r="L3957" i="11"/>
  <c r="K3957" i="11"/>
  <c r="I3957" i="11" a="1"/>
  <c r="I3957" i="11"/>
  <c r="U3956" i="11"/>
  <c r="T3956" i="11"/>
  <c r="R3956" i="11"/>
  <c r="Q3956" i="11"/>
  <c r="O3956" i="11"/>
  <c r="P3956" i="11" s="1"/>
  <c r="N3956" i="11"/>
  <c r="M3956" i="11"/>
  <c r="L3956" i="11"/>
  <c r="K3956" i="11"/>
  <c r="I3956" i="11" a="1"/>
  <c r="I3956" i="11"/>
  <c r="U3955" i="11"/>
  <c r="T3955" i="11"/>
  <c r="R3955" i="11"/>
  <c r="Q3955" i="11"/>
  <c r="O3955" i="11"/>
  <c r="P3955" i="11" s="1"/>
  <c r="N3955" i="11"/>
  <c r="M3955" i="11"/>
  <c r="L3955" i="11"/>
  <c r="K3955" i="11"/>
  <c r="I3955" i="11" a="1"/>
  <c r="I3955" i="11" s="1"/>
  <c r="U3954" i="11"/>
  <c r="T3954" i="11"/>
  <c r="R3954" i="11"/>
  <c r="Q3954" i="11"/>
  <c r="O3954" i="11"/>
  <c r="P3954" i="11" s="1"/>
  <c r="N3954" i="11"/>
  <c r="M3954" i="11"/>
  <c r="L3954" i="11"/>
  <c r="K3954" i="11"/>
  <c r="I3954" i="11" a="1"/>
  <c r="I3954" i="11" s="1"/>
  <c r="U3953" i="11"/>
  <c r="T3953" i="11"/>
  <c r="R3953" i="11"/>
  <c r="Q3953" i="11"/>
  <c r="O3953" i="11"/>
  <c r="P3953" i="11" s="1"/>
  <c r="N3953" i="11"/>
  <c r="M3953" i="11"/>
  <c r="L3953" i="11"/>
  <c r="K3953" i="11"/>
  <c r="I3953" i="11" a="1"/>
  <c r="I3953" i="11"/>
  <c r="U3952" i="11"/>
  <c r="T3952" i="11"/>
  <c r="R3952" i="11"/>
  <c r="Q3952" i="11"/>
  <c r="P3952" i="11"/>
  <c r="O3952" i="11"/>
  <c r="N3952" i="11"/>
  <c r="M3952" i="11"/>
  <c r="L3952" i="11"/>
  <c r="K3952" i="11"/>
  <c r="I3952" i="11" a="1"/>
  <c r="I3952" i="11"/>
  <c r="U3951" i="11"/>
  <c r="T3951" i="11"/>
  <c r="R3951" i="11"/>
  <c r="Q3951" i="11"/>
  <c r="P3951" i="11"/>
  <c r="O3951" i="11"/>
  <c r="N3951" i="11"/>
  <c r="M3951" i="11"/>
  <c r="L3951" i="11"/>
  <c r="K3951" i="11"/>
  <c r="I3951" i="11" a="1"/>
  <c r="I3951" i="11" s="1"/>
  <c r="U3950" i="11"/>
  <c r="T3950" i="11"/>
  <c r="R3950" i="11"/>
  <c r="Q3950" i="11"/>
  <c r="O3950" i="11"/>
  <c r="P3950" i="11" s="1"/>
  <c r="N3950" i="11"/>
  <c r="M3950" i="11"/>
  <c r="L3950" i="11"/>
  <c r="K3950" i="11"/>
  <c r="I3950" i="11" a="1"/>
  <c r="I3950" i="11"/>
  <c r="U3949" i="11"/>
  <c r="T3949" i="11"/>
  <c r="R3949" i="11"/>
  <c r="Q3949" i="11"/>
  <c r="O3949" i="11"/>
  <c r="P3949" i="11" s="1"/>
  <c r="N3949" i="11"/>
  <c r="M3949" i="11"/>
  <c r="L3949" i="11"/>
  <c r="K3949" i="11"/>
  <c r="I3949" i="11" a="1"/>
  <c r="I3949" i="11"/>
  <c r="U3948" i="11"/>
  <c r="T3948" i="11"/>
  <c r="R3948" i="11"/>
  <c r="Q3948" i="11"/>
  <c r="P3948" i="11"/>
  <c r="O3948" i="11"/>
  <c r="N3948" i="11"/>
  <c r="M3948" i="11"/>
  <c r="L3948" i="11"/>
  <c r="K3948" i="11"/>
  <c r="I3948" i="11" a="1"/>
  <c r="I3948" i="11" s="1"/>
  <c r="U3947" i="11"/>
  <c r="T3947" i="11"/>
  <c r="R3947" i="11"/>
  <c r="Q3947" i="11"/>
  <c r="O3947" i="11"/>
  <c r="P3947" i="11" s="1"/>
  <c r="N3947" i="11"/>
  <c r="M3947" i="11"/>
  <c r="L3947" i="11"/>
  <c r="K3947" i="11"/>
  <c r="I3947" i="11" a="1"/>
  <c r="I3947" i="11" s="1"/>
  <c r="U3946" i="11"/>
  <c r="T3946" i="11"/>
  <c r="R3946" i="11"/>
  <c r="Q3946" i="11"/>
  <c r="O3946" i="11"/>
  <c r="P3946" i="11" s="1"/>
  <c r="N3946" i="11"/>
  <c r="M3946" i="11"/>
  <c r="L3946" i="11"/>
  <c r="K3946" i="11"/>
  <c r="I3946" i="11" a="1"/>
  <c r="I3946" i="11"/>
  <c r="U3945" i="11"/>
  <c r="T3945" i="11"/>
  <c r="R3945" i="11"/>
  <c r="Q3945" i="11"/>
  <c r="P3945" i="11"/>
  <c r="O3945" i="11"/>
  <c r="N3945" i="11"/>
  <c r="M3945" i="11"/>
  <c r="L3945" i="11"/>
  <c r="K3945" i="11"/>
  <c r="I3945" i="11" a="1"/>
  <c r="I3945" i="11" s="1"/>
  <c r="U3944" i="11"/>
  <c r="T3944" i="11"/>
  <c r="R3944" i="11"/>
  <c r="Q3944" i="11"/>
  <c r="P3944" i="11"/>
  <c r="O3944" i="11"/>
  <c r="N3944" i="11"/>
  <c r="M3944" i="11"/>
  <c r="L3944" i="11"/>
  <c r="K3944" i="11"/>
  <c r="I3944" i="11" a="1"/>
  <c r="I3944" i="11"/>
  <c r="U3943" i="11"/>
  <c r="T3943" i="11"/>
  <c r="R3943" i="11"/>
  <c r="Q3943" i="11"/>
  <c r="O3943" i="11"/>
  <c r="P3943" i="11" s="1"/>
  <c r="N3943" i="11"/>
  <c r="M3943" i="11"/>
  <c r="L3943" i="11"/>
  <c r="K3943" i="11"/>
  <c r="I3943" i="11" a="1"/>
  <c r="I3943" i="11"/>
  <c r="U3942" i="11"/>
  <c r="T3942" i="11"/>
  <c r="R3942" i="11"/>
  <c r="Q3942" i="11"/>
  <c r="P3942" i="11"/>
  <c r="O3942" i="11"/>
  <c r="N3942" i="11"/>
  <c r="M3942" i="11"/>
  <c r="L3942" i="11"/>
  <c r="K3942" i="11"/>
  <c r="I3942" i="11" a="1"/>
  <c r="I3942" i="11"/>
  <c r="U3941" i="11"/>
  <c r="T3941" i="11"/>
  <c r="R3941" i="11"/>
  <c r="Q3941" i="11"/>
  <c r="O3941" i="11"/>
  <c r="P3941" i="11" s="1"/>
  <c r="N3941" i="11"/>
  <c r="M3941" i="11"/>
  <c r="L3941" i="11"/>
  <c r="K3941" i="11"/>
  <c r="I3941" i="11" a="1"/>
  <c r="I3941" i="11" s="1"/>
  <c r="U3940" i="11"/>
  <c r="T3940" i="11"/>
  <c r="R3940" i="11"/>
  <c r="Q3940" i="11"/>
  <c r="O3940" i="11"/>
  <c r="P3940" i="11" s="1"/>
  <c r="N3940" i="11"/>
  <c r="M3940" i="11"/>
  <c r="L3940" i="11"/>
  <c r="K3940" i="11"/>
  <c r="I3940" i="11" a="1"/>
  <c r="I3940" i="11"/>
  <c r="U3939" i="11"/>
  <c r="T3939" i="11"/>
  <c r="R3939" i="11"/>
  <c r="Q3939" i="11"/>
  <c r="O3939" i="11"/>
  <c r="P3939" i="11" s="1"/>
  <c r="N3939" i="11"/>
  <c r="M3939" i="11"/>
  <c r="L3939" i="11"/>
  <c r="K3939" i="11"/>
  <c r="I3939" i="11" a="1"/>
  <c r="I3939" i="11" s="1"/>
  <c r="U3938" i="11"/>
  <c r="T3938" i="11"/>
  <c r="R3938" i="11"/>
  <c r="Q3938" i="11"/>
  <c r="P3938" i="11"/>
  <c r="O3938" i="11"/>
  <c r="N3938" i="11"/>
  <c r="M3938" i="11"/>
  <c r="L3938" i="11"/>
  <c r="K3938" i="11"/>
  <c r="I3938" i="11" a="1"/>
  <c r="I3938" i="11" s="1"/>
  <c r="U3937" i="11"/>
  <c r="T3937" i="11"/>
  <c r="R3937" i="11"/>
  <c r="Q3937" i="11"/>
  <c r="O3937" i="11"/>
  <c r="P3937" i="11" s="1"/>
  <c r="N3937" i="11"/>
  <c r="M3937" i="11"/>
  <c r="L3937" i="11"/>
  <c r="K3937" i="11"/>
  <c r="I3937" i="11" a="1"/>
  <c r="I3937" i="11" s="1"/>
  <c r="U3936" i="11"/>
  <c r="T3936" i="11"/>
  <c r="R3936" i="11"/>
  <c r="Q3936" i="11"/>
  <c r="P3936" i="11"/>
  <c r="O3936" i="11"/>
  <c r="N3936" i="11"/>
  <c r="M3936" i="11"/>
  <c r="L3936" i="11"/>
  <c r="K3936" i="11"/>
  <c r="I3936" i="11" a="1"/>
  <c r="I3936" i="11"/>
  <c r="U3935" i="11"/>
  <c r="T3935" i="11"/>
  <c r="R3935" i="11"/>
  <c r="Q3935" i="11"/>
  <c r="P3935" i="11"/>
  <c r="O3935" i="11"/>
  <c r="N3935" i="11"/>
  <c r="M3935" i="11"/>
  <c r="L3935" i="11"/>
  <c r="K3935" i="11"/>
  <c r="I3935" i="11" a="1"/>
  <c r="I3935" i="11" s="1"/>
  <c r="U3934" i="11"/>
  <c r="T3934" i="11"/>
  <c r="R3934" i="11"/>
  <c r="Q3934" i="11"/>
  <c r="P3934" i="11"/>
  <c r="O3934" i="11"/>
  <c r="N3934" i="11"/>
  <c r="M3934" i="11"/>
  <c r="L3934" i="11"/>
  <c r="K3934" i="11"/>
  <c r="I3934" i="11" a="1"/>
  <c r="I3934" i="11"/>
  <c r="U3933" i="11"/>
  <c r="T3933" i="11"/>
  <c r="R3933" i="11"/>
  <c r="Q3933" i="11"/>
  <c r="O3933" i="11"/>
  <c r="P3933" i="11" s="1"/>
  <c r="N3933" i="11"/>
  <c r="M3933" i="11"/>
  <c r="L3933" i="11"/>
  <c r="K3933" i="11"/>
  <c r="I3933" i="11" a="1"/>
  <c r="I3933" i="11"/>
  <c r="U3932" i="11"/>
  <c r="T3932" i="11"/>
  <c r="R3932" i="11"/>
  <c r="Q3932" i="11"/>
  <c r="P3932" i="11"/>
  <c r="O3932" i="11"/>
  <c r="N3932" i="11"/>
  <c r="M3932" i="11"/>
  <c r="L3932" i="11"/>
  <c r="K3932" i="11"/>
  <c r="I3932" i="11" a="1"/>
  <c r="I3932" i="11" s="1"/>
  <c r="U3931" i="11"/>
  <c r="T3931" i="11"/>
  <c r="R3931" i="11"/>
  <c r="Q3931" i="11"/>
  <c r="O3931" i="11"/>
  <c r="P3931" i="11" s="1"/>
  <c r="N3931" i="11"/>
  <c r="M3931" i="11"/>
  <c r="L3931" i="11"/>
  <c r="K3931" i="11"/>
  <c r="I3931" i="11" a="1"/>
  <c r="I3931" i="11" s="1"/>
  <c r="U3930" i="11"/>
  <c r="T3930" i="11"/>
  <c r="R3930" i="11"/>
  <c r="Q3930" i="11"/>
  <c r="O3930" i="11"/>
  <c r="P3930" i="11" s="1"/>
  <c r="N3930" i="11"/>
  <c r="M3930" i="11"/>
  <c r="L3930" i="11"/>
  <c r="K3930" i="11"/>
  <c r="I3930" i="11" a="1"/>
  <c r="I3930" i="11"/>
  <c r="U3929" i="11"/>
  <c r="T3929" i="11"/>
  <c r="R3929" i="11"/>
  <c r="Q3929" i="11"/>
  <c r="P3929" i="11"/>
  <c r="O3929" i="11"/>
  <c r="N3929" i="11"/>
  <c r="M3929" i="11"/>
  <c r="L3929" i="11"/>
  <c r="K3929" i="11"/>
  <c r="I3929" i="11" a="1"/>
  <c r="I3929" i="11" s="1"/>
  <c r="U3928" i="11"/>
  <c r="T3928" i="11"/>
  <c r="R3928" i="11"/>
  <c r="Q3928" i="11"/>
  <c r="O3928" i="11"/>
  <c r="P3928" i="11" s="1"/>
  <c r="N3928" i="11"/>
  <c r="M3928" i="11"/>
  <c r="L3928" i="11"/>
  <c r="K3928" i="11"/>
  <c r="I3928" i="11" a="1"/>
  <c r="I3928" i="11"/>
  <c r="U3927" i="11"/>
  <c r="T3927" i="11"/>
  <c r="R3927" i="11"/>
  <c r="Q3927" i="11"/>
  <c r="O3927" i="11"/>
  <c r="P3927" i="11" s="1"/>
  <c r="N3927" i="11"/>
  <c r="M3927" i="11"/>
  <c r="L3927" i="11"/>
  <c r="K3927" i="11"/>
  <c r="I3927" i="11" a="1"/>
  <c r="I3927" i="11"/>
  <c r="U3926" i="11"/>
  <c r="T3926" i="11"/>
  <c r="R3926" i="11"/>
  <c r="Q3926" i="11"/>
  <c r="P3926" i="11"/>
  <c r="O3926" i="11"/>
  <c r="N3926" i="11"/>
  <c r="M3926" i="11"/>
  <c r="L3926" i="11"/>
  <c r="K3926" i="11"/>
  <c r="I3926" i="11" a="1"/>
  <c r="I3926" i="11" s="1"/>
  <c r="U3925" i="11"/>
  <c r="R3925" i="11"/>
  <c r="Q3925" i="11"/>
  <c r="O3925" i="11"/>
  <c r="P3925" i="11" s="1"/>
  <c r="N3925" i="11"/>
  <c r="M3925" i="11"/>
  <c r="L3925" i="11"/>
  <c r="K3925" i="11"/>
  <c r="I3925" i="11" a="1"/>
  <c r="I3925" i="11"/>
  <c r="U3924" i="11"/>
  <c r="R3924" i="11"/>
  <c r="Q3924" i="11"/>
  <c r="P3924" i="11"/>
  <c r="O3924" i="11"/>
  <c r="N3924" i="11"/>
  <c r="M3924" i="11"/>
  <c r="L3924" i="11"/>
  <c r="K3924" i="11"/>
  <c r="I3924" i="11" a="1"/>
  <c r="I3924" i="11"/>
  <c r="U3923" i="11"/>
  <c r="T3923" i="11"/>
  <c r="R3923" i="11"/>
  <c r="Q3923" i="11"/>
  <c r="P3923" i="11"/>
  <c r="O3923" i="11"/>
  <c r="N3923" i="11"/>
  <c r="M3923" i="11"/>
  <c r="L3923" i="11"/>
  <c r="K3923" i="11"/>
  <c r="I3923" i="11" a="1"/>
  <c r="I3923" i="11"/>
  <c r="U3922" i="11"/>
  <c r="R3922" i="11"/>
  <c r="Q3922" i="11"/>
  <c r="O3922" i="11"/>
  <c r="P3922" i="11" s="1"/>
  <c r="N3922" i="11"/>
  <c r="M3922" i="11"/>
  <c r="L3922" i="11"/>
  <c r="K3922" i="11"/>
  <c r="I3922" i="11" a="1"/>
  <c r="I3922" i="11" s="1"/>
  <c r="U3921" i="11"/>
  <c r="T3921" i="11"/>
  <c r="R3921" i="11"/>
  <c r="Q3921" i="11"/>
  <c r="P3921" i="11"/>
  <c r="O3921" i="11"/>
  <c r="N3921" i="11"/>
  <c r="M3921" i="11"/>
  <c r="L3921" i="11"/>
  <c r="K3921" i="11"/>
  <c r="I3921" i="11" a="1"/>
  <c r="I3921" i="11" s="1"/>
  <c r="U3920" i="11"/>
  <c r="R3920" i="11"/>
  <c r="Q3920" i="11"/>
  <c r="O3920" i="11"/>
  <c r="P3920" i="11" s="1"/>
  <c r="N3920" i="11"/>
  <c r="M3920" i="11"/>
  <c r="L3920" i="11"/>
  <c r="K3920" i="11"/>
  <c r="I3920" i="11" a="1"/>
  <c r="I3920" i="11" s="1"/>
  <c r="U3919" i="11"/>
  <c r="R3919" i="11"/>
  <c r="Q3919" i="11"/>
  <c r="P3919" i="11"/>
  <c r="O3919" i="11"/>
  <c r="N3919" i="11"/>
  <c r="M3919" i="11"/>
  <c r="L3919" i="11"/>
  <c r="K3919" i="11"/>
  <c r="I3919" i="11" a="1"/>
  <c r="I3919" i="11"/>
  <c r="U3918" i="11"/>
  <c r="R3918" i="11"/>
  <c r="Q3918" i="11"/>
  <c r="P3918" i="11"/>
  <c r="O3918" i="11"/>
  <c r="N3918" i="11"/>
  <c r="M3918" i="11"/>
  <c r="L3918" i="11"/>
  <c r="K3918" i="11"/>
  <c r="I3918" i="11" a="1"/>
  <c r="I3918" i="11"/>
  <c r="U3917" i="11"/>
  <c r="T3917" i="11"/>
  <c r="R3917" i="11"/>
  <c r="Q3917" i="11"/>
  <c r="O3917" i="11"/>
  <c r="P3917" i="11" s="1"/>
  <c r="N3917" i="11"/>
  <c r="M3917" i="11"/>
  <c r="L3917" i="11"/>
  <c r="K3917" i="11"/>
  <c r="I3917" i="11" a="1"/>
  <c r="I3917" i="11"/>
  <c r="U3916" i="11"/>
  <c r="T3916" i="11"/>
  <c r="R3916" i="11"/>
  <c r="Q3916" i="11"/>
  <c r="P3916" i="11"/>
  <c r="O3916" i="11"/>
  <c r="N3916" i="11"/>
  <c r="M3916" i="11"/>
  <c r="L3916" i="11"/>
  <c r="K3916" i="11"/>
  <c r="I3916" i="11" a="1"/>
  <c r="I3916" i="11"/>
  <c r="U3915" i="11"/>
  <c r="R3915" i="11"/>
  <c r="Q3915" i="11"/>
  <c r="P3915" i="11"/>
  <c r="O3915" i="11"/>
  <c r="N3915" i="11"/>
  <c r="M3915" i="11"/>
  <c r="L3915" i="11"/>
  <c r="K3915" i="11"/>
  <c r="I3915" i="11" a="1"/>
  <c r="I3915" i="11"/>
  <c r="U3914" i="11"/>
  <c r="R3914" i="11"/>
  <c r="Q3914" i="11"/>
  <c r="P3914" i="11"/>
  <c r="O3914" i="11"/>
  <c r="N3914" i="11"/>
  <c r="M3914" i="11"/>
  <c r="L3914" i="11"/>
  <c r="K3914" i="11"/>
  <c r="I3914" i="11" a="1"/>
  <c r="I3914" i="11"/>
  <c r="U3913" i="11"/>
  <c r="T3913" i="11"/>
  <c r="R3913" i="11"/>
  <c r="Q3913" i="11"/>
  <c r="O3913" i="11"/>
  <c r="P3913" i="11" s="1"/>
  <c r="N3913" i="11"/>
  <c r="M3913" i="11"/>
  <c r="L3913" i="11"/>
  <c r="K3913" i="11"/>
  <c r="I3913" i="11" a="1"/>
  <c r="I3913" i="11" s="1"/>
  <c r="U3912" i="11"/>
  <c r="T3912" i="11"/>
  <c r="R3912" i="11"/>
  <c r="Q3912" i="11"/>
  <c r="O3912" i="11"/>
  <c r="P3912" i="11" s="1"/>
  <c r="N3912" i="11"/>
  <c r="M3912" i="11"/>
  <c r="L3912" i="11"/>
  <c r="K3912" i="11"/>
  <c r="I3912" i="11" a="1"/>
  <c r="I3912" i="11" s="1"/>
  <c r="U3911" i="11"/>
  <c r="T3911" i="11"/>
  <c r="R3911" i="11"/>
  <c r="Q3911" i="11"/>
  <c r="O3911" i="11"/>
  <c r="P3911" i="11" s="1"/>
  <c r="N3911" i="11"/>
  <c r="M3911" i="11"/>
  <c r="L3911" i="11"/>
  <c r="K3911" i="11"/>
  <c r="I3911" i="11" a="1"/>
  <c r="I3911" i="11" s="1"/>
  <c r="U3910" i="11"/>
  <c r="R3910" i="11"/>
  <c r="Q3910" i="11"/>
  <c r="P3910" i="11"/>
  <c r="O3910" i="11"/>
  <c r="N3910" i="11"/>
  <c r="M3910" i="11"/>
  <c r="L3910" i="11"/>
  <c r="K3910" i="11"/>
  <c r="I3910" i="11" a="1"/>
  <c r="I3910" i="11"/>
  <c r="U3909" i="11"/>
  <c r="R3909" i="11"/>
  <c r="Q3909" i="11"/>
  <c r="O3909" i="11"/>
  <c r="P3909" i="11" s="1"/>
  <c r="N3909" i="11"/>
  <c r="M3909" i="11"/>
  <c r="L3909" i="11"/>
  <c r="K3909" i="11"/>
  <c r="I3909" i="11" a="1"/>
  <c r="I3909" i="11" s="1"/>
  <c r="U3908" i="11"/>
  <c r="R3908" i="11"/>
  <c r="Q3908" i="11"/>
  <c r="O3908" i="11"/>
  <c r="P3908" i="11" s="1"/>
  <c r="N3908" i="11"/>
  <c r="M3908" i="11"/>
  <c r="L3908" i="11"/>
  <c r="K3908" i="11"/>
  <c r="I3908" i="11" a="1"/>
  <c r="I3908" i="11"/>
  <c r="U3907" i="11"/>
  <c r="T3907" i="11"/>
  <c r="R3907" i="11"/>
  <c r="Q3907" i="11"/>
  <c r="P3907" i="11"/>
  <c r="O3907" i="11"/>
  <c r="N3907" i="11"/>
  <c r="M3907" i="11"/>
  <c r="L3907" i="11"/>
  <c r="K3907" i="11"/>
  <c r="I3907" i="11" a="1"/>
  <c r="I3907" i="11"/>
  <c r="U3906" i="11"/>
  <c r="R3906" i="11"/>
  <c r="Q3906" i="11"/>
  <c r="P3906" i="11"/>
  <c r="O3906" i="11"/>
  <c r="N3906" i="11"/>
  <c r="M3906" i="11"/>
  <c r="L3906" i="11"/>
  <c r="K3906" i="11"/>
  <c r="I3906" i="11" a="1"/>
  <c r="I3906" i="11"/>
  <c r="U3905" i="11"/>
  <c r="T3905" i="11"/>
  <c r="R3905" i="11"/>
  <c r="Q3905" i="11"/>
  <c r="P3905" i="11"/>
  <c r="O3905" i="11"/>
  <c r="N3905" i="11"/>
  <c r="M3905" i="11"/>
  <c r="L3905" i="11"/>
  <c r="K3905" i="11"/>
  <c r="I3905" i="11" a="1"/>
  <c r="I3905" i="11" s="1"/>
  <c r="U3904" i="11"/>
  <c r="R3904" i="11"/>
  <c r="Q3904" i="11"/>
  <c r="O3904" i="11"/>
  <c r="P3904" i="11" s="1"/>
  <c r="N3904" i="11"/>
  <c r="M3904" i="11"/>
  <c r="L3904" i="11"/>
  <c r="K3904" i="11"/>
  <c r="I3904" i="11" a="1"/>
  <c r="I3904" i="11" s="1"/>
  <c r="U3903" i="11"/>
  <c r="R3903" i="11"/>
  <c r="Q3903" i="11"/>
  <c r="O3903" i="11"/>
  <c r="P3903" i="11" s="1"/>
  <c r="N3903" i="11"/>
  <c r="M3903" i="11"/>
  <c r="L3903" i="11"/>
  <c r="K3903" i="11"/>
  <c r="I3903" i="11" a="1"/>
  <c r="I3903" i="11" s="1"/>
  <c r="U3902" i="11"/>
  <c r="R3902" i="11"/>
  <c r="Q3902" i="11"/>
  <c r="O3902" i="11"/>
  <c r="P3902" i="11" s="1"/>
  <c r="N3902" i="11"/>
  <c r="M3902" i="11"/>
  <c r="L3902" i="11"/>
  <c r="K3902" i="11"/>
  <c r="I3902" i="11" a="1"/>
  <c r="I3902" i="11" s="1"/>
  <c r="U3901" i="11"/>
  <c r="R3901" i="11"/>
  <c r="Q3901" i="11"/>
  <c r="P3901" i="11"/>
  <c r="O3901" i="11"/>
  <c r="N3901" i="11"/>
  <c r="M3901" i="11"/>
  <c r="L3901" i="11"/>
  <c r="K3901" i="11"/>
  <c r="I3901" i="11" a="1"/>
  <c r="I3901" i="11" s="1"/>
  <c r="U3900" i="11"/>
  <c r="R3900" i="11"/>
  <c r="Q3900" i="11"/>
  <c r="O3900" i="11"/>
  <c r="P3900" i="11" s="1"/>
  <c r="N3900" i="11"/>
  <c r="M3900" i="11"/>
  <c r="L3900" i="11"/>
  <c r="K3900" i="11"/>
  <c r="I3900" i="11" a="1"/>
  <c r="I3900" i="11" s="1"/>
  <c r="U3899" i="11"/>
  <c r="R3899" i="11"/>
  <c r="Q3899" i="11"/>
  <c r="O3899" i="11"/>
  <c r="P3899" i="11" s="1"/>
  <c r="N3899" i="11"/>
  <c r="M3899" i="11"/>
  <c r="L3899" i="11"/>
  <c r="K3899" i="11"/>
  <c r="I3899" i="11" a="1"/>
  <c r="I3899" i="11" s="1"/>
  <c r="U3898" i="11"/>
  <c r="R3898" i="11"/>
  <c r="Q3898" i="11"/>
  <c r="O3898" i="11"/>
  <c r="P3898" i="11" s="1"/>
  <c r="N3898" i="11"/>
  <c r="M3898" i="11"/>
  <c r="L3898" i="11"/>
  <c r="K3898" i="11"/>
  <c r="I3898" i="11" a="1"/>
  <c r="I3898" i="11" s="1"/>
  <c r="U3897" i="11"/>
  <c r="T3897" i="11"/>
  <c r="R3897" i="11"/>
  <c r="Q3897" i="11"/>
  <c r="O3897" i="11"/>
  <c r="P3897" i="11" s="1"/>
  <c r="N3897" i="11"/>
  <c r="M3897" i="11"/>
  <c r="L3897" i="11"/>
  <c r="K3897" i="11"/>
  <c r="I3897" i="11" a="1"/>
  <c r="I3897" i="11"/>
  <c r="U3896" i="11"/>
  <c r="R3896" i="11"/>
  <c r="Q3896" i="11"/>
  <c r="P3896" i="11"/>
  <c r="O3896" i="11"/>
  <c r="N3896" i="11"/>
  <c r="M3896" i="11"/>
  <c r="L3896" i="11"/>
  <c r="K3896" i="11"/>
  <c r="I3896" i="11" a="1"/>
  <c r="I3896" i="11"/>
  <c r="U3895" i="11"/>
  <c r="T3895" i="11"/>
  <c r="R3895" i="11"/>
  <c r="Q3895" i="11"/>
  <c r="O3895" i="11"/>
  <c r="P3895" i="11" s="1"/>
  <c r="N3895" i="11"/>
  <c r="M3895" i="11"/>
  <c r="L3895" i="11"/>
  <c r="K3895" i="11"/>
  <c r="I3895" i="11" a="1"/>
  <c r="I3895" i="11"/>
  <c r="U3894" i="11"/>
  <c r="R3894" i="11"/>
  <c r="Q3894" i="11"/>
  <c r="O3894" i="11"/>
  <c r="P3894" i="11" s="1"/>
  <c r="N3894" i="11"/>
  <c r="M3894" i="11"/>
  <c r="L3894" i="11"/>
  <c r="K3894" i="11"/>
  <c r="I3894" i="11" a="1"/>
  <c r="I3894" i="11" s="1"/>
  <c r="U3893" i="11"/>
  <c r="R3893" i="11"/>
  <c r="Q3893" i="11"/>
  <c r="P3893" i="11"/>
  <c r="O3893" i="11"/>
  <c r="N3893" i="11"/>
  <c r="M3893" i="11"/>
  <c r="L3893" i="11"/>
  <c r="K3893" i="11"/>
  <c r="I3893" i="11" a="1"/>
  <c r="I3893" i="11"/>
  <c r="U3892" i="11"/>
  <c r="R3892" i="11"/>
  <c r="Q3892" i="11"/>
  <c r="O3892" i="11"/>
  <c r="P3892" i="11" s="1"/>
  <c r="N3892" i="11"/>
  <c r="M3892" i="11"/>
  <c r="L3892" i="11"/>
  <c r="K3892" i="11"/>
  <c r="I3892" i="11" a="1"/>
  <c r="I3892" i="11" s="1"/>
  <c r="U3891" i="11"/>
  <c r="R3891" i="11"/>
  <c r="Q3891" i="11"/>
  <c r="O3891" i="11"/>
  <c r="P3891" i="11" s="1"/>
  <c r="N3891" i="11"/>
  <c r="M3891" i="11"/>
  <c r="L3891" i="11"/>
  <c r="K3891" i="11"/>
  <c r="I3891" i="11" a="1"/>
  <c r="I3891" i="11"/>
  <c r="U3890" i="11"/>
  <c r="R3890" i="11"/>
  <c r="Q3890" i="11"/>
  <c r="O3890" i="11"/>
  <c r="P3890" i="11" s="1"/>
  <c r="N3890" i="11"/>
  <c r="M3890" i="11"/>
  <c r="L3890" i="11"/>
  <c r="K3890" i="11"/>
  <c r="I3890" i="11" a="1"/>
  <c r="I3890" i="11" s="1"/>
  <c r="U3889" i="11"/>
  <c r="R3889" i="11"/>
  <c r="Q3889" i="11"/>
  <c r="P3889" i="11"/>
  <c r="O3889" i="11"/>
  <c r="N3889" i="11"/>
  <c r="M3889" i="11"/>
  <c r="L3889" i="11"/>
  <c r="K3889" i="11"/>
  <c r="I3889" i="11" a="1"/>
  <c r="I3889" i="11"/>
  <c r="U3888" i="11"/>
  <c r="R3888" i="11"/>
  <c r="Q3888" i="11"/>
  <c r="O3888" i="11"/>
  <c r="P3888" i="11" s="1"/>
  <c r="N3888" i="11"/>
  <c r="M3888" i="11"/>
  <c r="L3888" i="11"/>
  <c r="K3888" i="11"/>
  <c r="I3888" i="11" a="1"/>
  <c r="I3888" i="11" s="1"/>
  <c r="U3887" i="11"/>
  <c r="T3887" i="11"/>
  <c r="R3887" i="11"/>
  <c r="Q3887" i="11"/>
  <c r="P3887" i="11"/>
  <c r="O3887" i="11"/>
  <c r="N3887" i="11"/>
  <c r="M3887" i="11"/>
  <c r="L3887" i="11"/>
  <c r="K3887" i="11"/>
  <c r="I3887" i="11" a="1"/>
  <c r="I3887" i="11" s="1"/>
  <c r="U3886" i="11"/>
  <c r="T3886" i="11"/>
  <c r="R3886" i="11"/>
  <c r="Q3886" i="11"/>
  <c r="O3886" i="11"/>
  <c r="P3886" i="11" s="1"/>
  <c r="N3886" i="11"/>
  <c r="M3886" i="11"/>
  <c r="L3886" i="11"/>
  <c r="K3886" i="11"/>
  <c r="I3886" i="11" a="1"/>
  <c r="I3886" i="11" s="1"/>
  <c r="U3885" i="11"/>
  <c r="R3885" i="11"/>
  <c r="Q3885" i="11"/>
  <c r="O3885" i="11"/>
  <c r="P3885" i="11" s="1"/>
  <c r="N3885" i="11"/>
  <c r="M3885" i="11"/>
  <c r="L3885" i="11"/>
  <c r="K3885" i="11"/>
  <c r="I3885" i="11" a="1"/>
  <c r="I3885" i="11" s="1"/>
  <c r="U3884" i="11"/>
  <c r="R3884" i="11"/>
  <c r="Q3884" i="11"/>
  <c r="O3884" i="11"/>
  <c r="P3884" i="11" s="1"/>
  <c r="N3884" i="11"/>
  <c r="M3884" i="11"/>
  <c r="L3884" i="11"/>
  <c r="K3884" i="11"/>
  <c r="I3884" i="11" a="1"/>
  <c r="I3884" i="11" s="1"/>
  <c r="U3883" i="11"/>
  <c r="R3883" i="11"/>
  <c r="Q3883" i="11"/>
  <c r="O3883" i="11"/>
  <c r="P3883" i="11" s="1"/>
  <c r="N3883" i="11"/>
  <c r="M3883" i="11"/>
  <c r="L3883" i="11"/>
  <c r="K3883" i="11"/>
  <c r="I3883" i="11" a="1"/>
  <c r="I3883" i="11" s="1"/>
  <c r="U3882" i="11"/>
  <c r="R3882" i="11"/>
  <c r="Q3882" i="11"/>
  <c r="O3882" i="11"/>
  <c r="P3882" i="11" s="1"/>
  <c r="N3882" i="11"/>
  <c r="M3882" i="11"/>
  <c r="L3882" i="11"/>
  <c r="K3882" i="11"/>
  <c r="I3882" i="11" a="1"/>
  <c r="I3882" i="11" s="1"/>
  <c r="U3881" i="11"/>
  <c r="R3881" i="11"/>
  <c r="Q3881" i="11"/>
  <c r="O3881" i="11"/>
  <c r="P3881" i="11" s="1"/>
  <c r="N3881" i="11"/>
  <c r="M3881" i="11"/>
  <c r="L3881" i="11"/>
  <c r="K3881" i="11"/>
  <c r="I3881" i="11" a="1"/>
  <c r="I3881" i="11" s="1"/>
  <c r="U3880" i="11"/>
  <c r="T3880" i="11"/>
  <c r="R3880" i="11"/>
  <c r="Q3880" i="11"/>
  <c r="O3880" i="11"/>
  <c r="P3880" i="11" s="1"/>
  <c r="N3880" i="11"/>
  <c r="M3880" i="11"/>
  <c r="L3880" i="11"/>
  <c r="K3880" i="11"/>
  <c r="I3880" i="11" a="1"/>
  <c r="I3880" i="11"/>
  <c r="U3879" i="11"/>
  <c r="R3879" i="11"/>
  <c r="Q3879" i="11"/>
  <c r="P3879" i="11"/>
  <c r="O3879" i="11"/>
  <c r="N3879" i="11"/>
  <c r="M3879" i="11"/>
  <c r="L3879" i="11"/>
  <c r="K3879" i="11"/>
  <c r="I3879" i="11" a="1"/>
  <c r="I3879" i="11"/>
  <c r="U3878" i="11"/>
  <c r="R3878" i="11"/>
  <c r="Q3878" i="11"/>
  <c r="P3878" i="11"/>
  <c r="O3878" i="11"/>
  <c r="N3878" i="11"/>
  <c r="M3878" i="11"/>
  <c r="L3878" i="11"/>
  <c r="K3878" i="11"/>
  <c r="I3878" i="11" a="1"/>
  <c r="I3878" i="11"/>
  <c r="U3877" i="11"/>
  <c r="R3877" i="11"/>
  <c r="Q3877" i="11"/>
  <c r="P3877" i="11"/>
  <c r="O3877" i="11"/>
  <c r="N3877" i="11"/>
  <c r="M3877" i="11"/>
  <c r="L3877" i="11"/>
  <c r="K3877" i="11"/>
  <c r="I3877" i="11" a="1"/>
  <c r="I3877" i="11"/>
  <c r="U3876" i="11"/>
  <c r="R3876" i="11"/>
  <c r="Q3876" i="11"/>
  <c r="O3876" i="11"/>
  <c r="P3876" i="11" s="1"/>
  <c r="N3876" i="11"/>
  <c r="M3876" i="11"/>
  <c r="L3876" i="11"/>
  <c r="K3876" i="11"/>
  <c r="I3876" i="11" a="1"/>
  <c r="I3876" i="11"/>
  <c r="U3875" i="11"/>
  <c r="T3875" i="11"/>
  <c r="R3875" i="11"/>
  <c r="Q3875" i="11"/>
  <c r="O3875" i="11"/>
  <c r="P3875" i="11" s="1"/>
  <c r="N3875" i="11"/>
  <c r="M3875" i="11"/>
  <c r="L3875" i="11"/>
  <c r="K3875" i="11"/>
  <c r="I3875" i="11" a="1"/>
  <c r="I3875" i="11" s="1"/>
  <c r="U3874" i="11"/>
  <c r="R3874" i="11"/>
  <c r="Q3874" i="11"/>
  <c r="O3874" i="11"/>
  <c r="P3874" i="11" s="1"/>
  <c r="N3874" i="11"/>
  <c r="M3874" i="11"/>
  <c r="L3874" i="11"/>
  <c r="K3874" i="11"/>
  <c r="I3874" i="11" a="1"/>
  <c r="I3874" i="11"/>
  <c r="U3873" i="11"/>
  <c r="R3873" i="11"/>
  <c r="Q3873" i="11"/>
  <c r="O3873" i="11"/>
  <c r="P3873" i="11" s="1"/>
  <c r="N3873" i="11"/>
  <c r="M3873" i="11"/>
  <c r="L3873" i="11"/>
  <c r="K3873" i="11"/>
  <c r="I3873" i="11" a="1"/>
  <c r="I3873" i="11" s="1"/>
  <c r="U3872" i="11"/>
  <c r="T3872" i="11"/>
  <c r="R3872" i="11"/>
  <c r="Q3872" i="11"/>
  <c r="P3872" i="11"/>
  <c r="O3872" i="11"/>
  <c r="N3872" i="11"/>
  <c r="M3872" i="11"/>
  <c r="L3872" i="11"/>
  <c r="K3872" i="11"/>
  <c r="I3872" i="11" a="1"/>
  <c r="I3872" i="11"/>
  <c r="U3871" i="11"/>
  <c r="R3871" i="11"/>
  <c r="Q3871" i="11"/>
  <c r="P3871" i="11"/>
  <c r="O3871" i="11"/>
  <c r="N3871" i="11"/>
  <c r="M3871" i="11"/>
  <c r="L3871" i="11"/>
  <c r="K3871" i="11"/>
  <c r="I3871" i="11" a="1"/>
  <c r="I3871" i="11"/>
  <c r="U3870" i="11"/>
  <c r="R3870" i="11"/>
  <c r="Q3870" i="11"/>
  <c r="P3870" i="11"/>
  <c r="O3870" i="11"/>
  <c r="N3870" i="11"/>
  <c r="M3870" i="11"/>
  <c r="L3870" i="11"/>
  <c r="K3870" i="11"/>
  <c r="I3870" i="11" a="1"/>
  <c r="I3870" i="11" s="1"/>
  <c r="U3869" i="11"/>
  <c r="T3869" i="11"/>
  <c r="R3869" i="11"/>
  <c r="Q3869" i="11"/>
  <c r="O3869" i="11"/>
  <c r="P3869" i="11" s="1"/>
  <c r="N3869" i="11"/>
  <c r="M3869" i="11"/>
  <c r="L3869" i="11"/>
  <c r="K3869" i="11"/>
  <c r="I3869" i="11" a="1"/>
  <c r="I3869" i="11" s="1"/>
  <c r="U3868" i="11"/>
  <c r="T3868" i="11"/>
  <c r="R3868" i="11"/>
  <c r="Q3868" i="11"/>
  <c r="P3868" i="11"/>
  <c r="O3868" i="11"/>
  <c r="N3868" i="11"/>
  <c r="M3868" i="11"/>
  <c r="L3868" i="11"/>
  <c r="K3868" i="11"/>
  <c r="I3868" i="11" a="1"/>
  <c r="I3868" i="11"/>
  <c r="U3867" i="11"/>
  <c r="T3867" i="11"/>
  <c r="R3867" i="11"/>
  <c r="Q3867" i="11"/>
  <c r="P3867" i="11"/>
  <c r="O3867" i="11"/>
  <c r="N3867" i="11"/>
  <c r="M3867" i="11"/>
  <c r="L3867" i="11"/>
  <c r="K3867" i="11"/>
  <c r="I3867" i="11" a="1"/>
  <c r="I3867" i="11" s="1"/>
  <c r="U3866" i="11"/>
  <c r="R3866" i="11"/>
  <c r="Q3866" i="11"/>
  <c r="O3866" i="11"/>
  <c r="P3866" i="11" s="1"/>
  <c r="N3866" i="11"/>
  <c r="M3866" i="11"/>
  <c r="L3866" i="11"/>
  <c r="K3866" i="11"/>
  <c r="I3866" i="11" a="1"/>
  <c r="I3866" i="11" s="1"/>
  <c r="U3865" i="11"/>
  <c r="R3865" i="11"/>
  <c r="Q3865" i="11"/>
  <c r="O3865" i="11"/>
  <c r="P3865" i="11" s="1"/>
  <c r="N3865" i="11"/>
  <c r="M3865" i="11"/>
  <c r="L3865" i="11"/>
  <c r="K3865" i="11"/>
  <c r="I3865" i="11" a="1"/>
  <c r="I3865" i="11"/>
  <c r="U3864" i="11"/>
  <c r="R3864" i="11"/>
  <c r="Q3864" i="11"/>
  <c r="O3864" i="11"/>
  <c r="P3864" i="11" s="1"/>
  <c r="N3864" i="11"/>
  <c r="M3864" i="11"/>
  <c r="L3864" i="11"/>
  <c r="K3864" i="11"/>
  <c r="I3864" i="11" a="1"/>
  <c r="I3864" i="11" s="1"/>
  <c r="U3863" i="11"/>
  <c r="T3863" i="11"/>
  <c r="R3863" i="11"/>
  <c r="Q3863" i="11"/>
  <c r="P3863" i="11"/>
  <c r="O3863" i="11"/>
  <c r="N3863" i="11"/>
  <c r="M3863" i="11"/>
  <c r="L3863" i="11"/>
  <c r="K3863" i="11"/>
  <c r="I3863" i="11" a="1"/>
  <c r="I3863" i="11"/>
  <c r="U3862" i="11"/>
  <c r="R3862" i="11"/>
  <c r="Q3862" i="11"/>
  <c r="P3862" i="11"/>
  <c r="O3862" i="11"/>
  <c r="N3862" i="11"/>
  <c r="M3862" i="11"/>
  <c r="L3862" i="11"/>
  <c r="K3862" i="11"/>
  <c r="I3862" i="11" a="1"/>
  <c r="I3862" i="11"/>
  <c r="U3861" i="11"/>
  <c r="R3861" i="11"/>
  <c r="Q3861" i="11"/>
  <c r="P3861" i="11"/>
  <c r="O3861" i="11"/>
  <c r="N3861" i="11"/>
  <c r="M3861" i="11"/>
  <c r="L3861" i="11"/>
  <c r="K3861" i="11"/>
  <c r="I3861" i="11" a="1"/>
  <c r="I3861" i="11" s="1"/>
  <c r="U3860" i="11"/>
  <c r="R3860" i="11"/>
  <c r="Q3860" i="11"/>
  <c r="P3860" i="11"/>
  <c r="O3860" i="11"/>
  <c r="N3860" i="11"/>
  <c r="M3860" i="11"/>
  <c r="L3860" i="11"/>
  <c r="K3860" i="11"/>
  <c r="I3860" i="11" a="1"/>
  <c r="I3860" i="11"/>
  <c r="U3859" i="11"/>
  <c r="R3859" i="11"/>
  <c r="Q3859" i="11"/>
  <c r="P3859" i="11"/>
  <c r="O3859" i="11"/>
  <c r="N3859" i="11"/>
  <c r="M3859" i="11"/>
  <c r="L3859" i="11"/>
  <c r="K3859" i="11"/>
  <c r="I3859" i="11" a="1"/>
  <c r="I3859" i="11"/>
  <c r="U3858" i="11"/>
  <c r="R3858" i="11"/>
  <c r="Q3858" i="11"/>
  <c r="P3858" i="11"/>
  <c r="O3858" i="11"/>
  <c r="N3858" i="11"/>
  <c r="M3858" i="11"/>
  <c r="L3858" i="11"/>
  <c r="K3858" i="11"/>
  <c r="I3858" i="11" a="1"/>
  <c r="I3858" i="11"/>
  <c r="U3857" i="11"/>
  <c r="T3857" i="11"/>
  <c r="R3857" i="11"/>
  <c r="Q3857" i="11"/>
  <c r="O3857" i="11"/>
  <c r="P3857" i="11" s="1"/>
  <c r="N3857" i="11"/>
  <c r="M3857" i="11"/>
  <c r="L3857" i="11"/>
  <c r="K3857" i="11"/>
  <c r="I3857" i="11" a="1"/>
  <c r="I3857" i="11" s="1"/>
  <c r="U3856" i="11"/>
  <c r="R3856" i="11"/>
  <c r="Q3856" i="11"/>
  <c r="O3856" i="11"/>
  <c r="P3856" i="11" s="1"/>
  <c r="N3856" i="11"/>
  <c r="M3856" i="11"/>
  <c r="L3856" i="11"/>
  <c r="K3856" i="11"/>
  <c r="I3856" i="11" a="1"/>
  <c r="I3856" i="11" s="1"/>
  <c r="U3855" i="11"/>
  <c r="R3855" i="11"/>
  <c r="Q3855" i="11"/>
  <c r="O3855" i="11"/>
  <c r="P3855" i="11" s="1"/>
  <c r="N3855" i="11"/>
  <c r="M3855" i="11"/>
  <c r="L3855" i="11"/>
  <c r="K3855" i="11"/>
  <c r="I3855" i="11" a="1"/>
  <c r="I3855" i="11" s="1"/>
  <c r="U3854" i="11"/>
  <c r="R3854" i="11"/>
  <c r="Q3854" i="11"/>
  <c r="O3854" i="11"/>
  <c r="P3854" i="11" s="1"/>
  <c r="N3854" i="11"/>
  <c r="M3854" i="11"/>
  <c r="L3854" i="11"/>
  <c r="K3854" i="11"/>
  <c r="I3854" i="11" a="1"/>
  <c r="I3854" i="11" s="1"/>
  <c r="U3853" i="11"/>
  <c r="R3853" i="11"/>
  <c r="Q3853" i="11"/>
  <c r="O3853" i="11"/>
  <c r="P3853" i="11" s="1"/>
  <c r="N3853" i="11"/>
  <c r="M3853" i="11"/>
  <c r="L3853" i="11"/>
  <c r="K3853" i="11"/>
  <c r="I3853" i="11" a="1"/>
  <c r="I3853" i="11" s="1"/>
  <c r="U3852" i="11"/>
  <c r="R3852" i="11"/>
  <c r="Q3852" i="11"/>
  <c r="O3852" i="11"/>
  <c r="P3852" i="11" s="1"/>
  <c r="N3852" i="11"/>
  <c r="M3852" i="11"/>
  <c r="L3852" i="11"/>
  <c r="K3852" i="11"/>
  <c r="I3852" i="11" a="1"/>
  <c r="I3852" i="11" s="1"/>
  <c r="U3851" i="11"/>
  <c r="R3851" i="11"/>
  <c r="Q3851" i="11"/>
  <c r="O3851" i="11"/>
  <c r="P3851" i="11" s="1"/>
  <c r="N3851" i="11"/>
  <c r="M3851" i="11"/>
  <c r="L3851" i="11"/>
  <c r="K3851" i="11"/>
  <c r="I3851" i="11" a="1"/>
  <c r="I3851" i="11" s="1"/>
  <c r="U3850" i="11"/>
  <c r="T3850" i="11"/>
  <c r="R3850" i="11"/>
  <c r="Q3850" i="11"/>
  <c r="O3850" i="11"/>
  <c r="P3850" i="11" s="1"/>
  <c r="N3850" i="11"/>
  <c r="M3850" i="11"/>
  <c r="L3850" i="11"/>
  <c r="K3850" i="11"/>
  <c r="I3850" i="11" a="1"/>
  <c r="I3850" i="11"/>
  <c r="U3849" i="11"/>
  <c r="T3849" i="11"/>
  <c r="R3849" i="11"/>
  <c r="Q3849" i="11"/>
  <c r="O3849" i="11"/>
  <c r="P3849" i="11" s="1"/>
  <c r="N3849" i="11"/>
  <c r="M3849" i="11"/>
  <c r="L3849" i="11"/>
  <c r="K3849" i="11"/>
  <c r="I3849" i="11" a="1"/>
  <c r="I3849" i="11" s="1"/>
  <c r="U3848" i="11"/>
  <c r="T3848" i="11"/>
  <c r="R3848" i="11"/>
  <c r="Q3848" i="11"/>
  <c r="P3848" i="11"/>
  <c r="O3848" i="11"/>
  <c r="N3848" i="11"/>
  <c r="M3848" i="11"/>
  <c r="L3848" i="11"/>
  <c r="K3848" i="11"/>
  <c r="I3848" i="11" a="1"/>
  <c r="I3848" i="11" s="1"/>
  <c r="U3847" i="11"/>
  <c r="R3847" i="11"/>
  <c r="Q3847" i="11"/>
  <c r="P3847" i="11"/>
  <c r="O3847" i="11"/>
  <c r="N3847" i="11"/>
  <c r="M3847" i="11"/>
  <c r="L3847" i="11"/>
  <c r="K3847" i="11"/>
  <c r="I3847" i="11" a="1"/>
  <c r="I3847" i="11"/>
  <c r="U3846" i="11"/>
  <c r="T3846" i="11"/>
  <c r="R3846" i="11"/>
  <c r="Q3846" i="11"/>
  <c r="O3846" i="11"/>
  <c r="P3846" i="11" s="1"/>
  <c r="N3846" i="11"/>
  <c r="M3846" i="11"/>
  <c r="L3846" i="11"/>
  <c r="K3846" i="11"/>
  <c r="I3846" i="11" a="1"/>
  <c r="I3846" i="11" s="1"/>
  <c r="U3845" i="11"/>
  <c r="R3845" i="11"/>
  <c r="Q3845" i="11"/>
  <c r="O3845" i="11"/>
  <c r="P3845" i="11" s="1"/>
  <c r="N3845" i="11"/>
  <c r="M3845" i="11"/>
  <c r="L3845" i="11"/>
  <c r="K3845" i="11"/>
  <c r="I3845" i="11" a="1"/>
  <c r="I3845" i="11" s="1"/>
  <c r="U3844" i="11"/>
  <c r="R3844" i="11"/>
  <c r="Q3844" i="11"/>
  <c r="O3844" i="11"/>
  <c r="P3844" i="11" s="1"/>
  <c r="N3844" i="11"/>
  <c r="M3844" i="11"/>
  <c r="L3844" i="11"/>
  <c r="K3844" i="11"/>
  <c r="I3844" i="11" a="1"/>
  <c r="I3844" i="11" s="1"/>
  <c r="U3843" i="11"/>
  <c r="R3843" i="11"/>
  <c r="Q3843" i="11"/>
  <c r="O3843" i="11"/>
  <c r="P3843" i="11" s="1"/>
  <c r="N3843" i="11"/>
  <c r="M3843" i="11"/>
  <c r="L3843" i="11"/>
  <c r="K3843" i="11"/>
  <c r="I3843" i="11" a="1"/>
  <c r="I3843" i="11" s="1"/>
  <c r="U3842" i="11"/>
  <c r="T3842" i="11"/>
  <c r="R3842" i="11"/>
  <c r="Q3842" i="11"/>
  <c r="P3842" i="11"/>
  <c r="O3842" i="11"/>
  <c r="N3842" i="11"/>
  <c r="M3842" i="11"/>
  <c r="L3842" i="11"/>
  <c r="K3842" i="11"/>
  <c r="I3842" i="11" a="1"/>
  <c r="I3842" i="11"/>
  <c r="U3841" i="11"/>
  <c r="T3841" i="11"/>
  <c r="R3841" i="11"/>
  <c r="Q3841" i="11"/>
  <c r="P3841" i="11"/>
  <c r="O3841" i="11"/>
  <c r="N3841" i="11"/>
  <c r="M3841" i="11"/>
  <c r="L3841" i="11"/>
  <c r="K3841" i="11"/>
  <c r="I3841" i="11" a="1"/>
  <c r="I3841" i="11" s="1"/>
  <c r="U3840" i="11"/>
  <c r="R3840" i="11"/>
  <c r="Q3840" i="11"/>
  <c r="O3840" i="11"/>
  <c r="P3840" i="11" s="1"/>
  <c r="N3840" i="11"/>
  <c r="M3840" i="11"/>
  <c r="L3840" i="11"/>
  <c r="K3840" i="11"/>
  <c r="I3840" i="11" a="1"/>
  <c r="I3840" i="11" s="1"/>
  <c r="U3839" i="11"/>
  <c r="R3839" i="11"/>
  <c r="Q3839" i="11"/>
  <c r="O3839" i="11"/>
  <c r="P3839" i="11" s="1"/>
  <c r="N3839" i="11"/>
  <c r="M3839" i="11"/>
  <c r="L3839" i="11"/>
  <c r="K3839" i="11"/>
  <c r="I3839" i="11" a="1"/>
  <c r="I3839" i="11"/>
  <c r="U3838" i="11"/>
  <c r="R3838" i="11"/>
  <c r="Q3838" i="11"/>
  <c r="O3838" i="11"/>
  <c r="P3838" i="11" s="1"/>
  <c r="N3838" i="11"/>
  <c r="M3838" i="11"/>
  <c r="L3838" i="11"/>
  <c r="K3838" i="11"/>
  <c r="I3838" i="11" a="1"/>
  <c r="I3838" i="11" s="1"/>
  <c r="U3837" i="11"/>
  <c r="R3837" i="11"/>
  <c r="Q3837" i="11"/>
  <c r="P3837" i="11"/>
  <c r="O3837" i="11"/>
  <c r="N3837" i="11"/>
  <c r="M3837" i="11"/>
  <c r="L3837" i="11"/>
  <c r="K3837" i="11"/>
  <c r="I3837" i="11" a="1"/>
  <c r="I3837" i="11" s="1"/>
  <c r="U3836" i="11"/>
  <c r="T3836" i="11"/>
  <c r="R3836" i="11"/>
  <c r="Q3836" i="11"/>
  <c r="P3836" i="11"/>
  <c r="O3836" i="11"/>
  <c r="N3836" i="11"/>
  <c r="M3836" i="11"/>
  <c r="L3836" i="11"/>
  <c r="K3836" i="11"/>
  <c r="I3836" i="11" a="1"/>
  <c r="I3836" i="11"/>
  <c r="U3835" i="11"/>
  <c r="R3835" i="11"/>
  <c r="Q3835" i="11"/>
  <c r="P3835" i="11"/>
  <c r="O3835" i="11"/>
  <c r="N3835" i="11"/>
  <c r="M3835" i="11"/>
  <c r="L3835" i="11"/>
  <c r="K3835" i="11"/>
  <c r="I3835" i="11" a="1"/>
  <c r="I3835" i="11"/>
  <c r="U3834" i="11"/>
  <c r="R3834" i="11"/>
  <c r="Q3834" i="11"/>
  <c r="P3834" i="11"/>
  <c r="O3834" i="11"/>
  <c r="N3834" i="11"/>
  <c r="M3834" i="11"/>
  <c r="L3834" i="11"/>
  <c r="K3834" i="11"/>
  <c r="I3834" i="11" a="1"/>
  <c r="I3834" i="11"/>
  <c r="U3833" i="11"/>
  <c r="T3833" i="11"/>
  <c r="R3833" i="11"/>
  <c r="Q3833" i="11"/>
  <c r="O3833" i="11"/>
  <c r="P3833" i="11" s="1"/>
  <c r="N3833" i="11"/>
  <c r="M3833" i="11"/>
  <c r="L3833" i="11"/>
  <c r="K3833" i="11"/>
  <c r="I3833" i="11" a="1"/>
  <c r="I3833" i="11" s="1"/>
  <c r="U3832" i="11"/>
  <c r="R3832" i="11"/>
  <c r="Q3832" i="11"/>
  <c r="O3832" i="11"/>
  <c r="P3832" i="11" s="1"/>
  <c r="N3832" i="11"/>
  <c r="M3832" i="11"/>
  <c r="L3832" i="11"/>
  <c r="K3832" i="11"/>
  <c r="I3832" i="11" a="1"/>
  <c r="I3832" i="11" s="1"/>
  <c r="U3831" i="11"/>
  <c r="T3831" i="11"/>
  <c r="R3831" i="11"/>
  <c r="Q3831" i="11"/>
  <c r="P3831" i="11"/>
  <c r="O3831" i="11"/>
  <c r="N3831" i="11"/>
  <c r="M3831" i="11"/>
  <c r="L3831" i="11"/>
  <c r="K3831" i="11"/>
  <c r="I3831" i="11" a="1"/>
  <c r="I3831" i="11"/>
  <c r="U3830" i="11"/>
  <c r="T3830" i="11"/>
  <c r="R3830" i="11"/>
  <c r="Q3830" i="11"/>
  <c r="O3830" i="11"/>
  <c r="P3830" i="11" s="1"/>
  <c r="N3830" i="11"/>
  <c r="M3830" i="11"/>
  <c r="L3830" i="11"/>
  <c r="K3830" i="11"/>
  <c r="I3830" i="11" a="1"/>
  <c r="I3830" i="11"/>
  <c r="U3829" i="11"/>
  <c r="R3829" i="11"/>
  <c r="Q3829" i="11"/>
  <c r="O3829" i="11"/>
  <c r="P3829" i="11" s="1"/>
  <c r="N3829" i="11"/>
  <c r="M3829" i="11"/>
  <c r="L3829" i="11"/>
  <c r="K3829" i="11"/>
  <c r="I3829" i="11" a="1"/>
  <c r="I3829" i="11" s="1"/>
  <c r="U3828" i="11"/>
  <c r="R3828" i="11"/>
  <c r="Q3828" i="11"/>
  <c r="O3828" i="11"/>
  <c r="P3828" i="11" s="1"/>
  <c r="N3828" i="11"/>
  <c r="M3828" i="11"/>
  <c r="L3828" i="11"/>
  <c r="K3828" i="11"/>
  <c r="I3828" i="11" a="1"/>
  <c r="I3828" i="11" s="1"/>
  <c r="U3827" i="11"/>
  <c r="R3827" i="11"/>
  <c r="Q3827" i="11"/>
  <c r="O3827" i="11"/>
  <c r="P3827" i="11" s="1"/>
  <c r="N3827" i="11"/>
  <c r="M3827" i="11"/>
  <c r="L3827" i="11"/>
  <c r="K3827" i="11"/>
  <c r="I3827" i="11" a="1"/>
  <c r="I3827" i="11" s="1"/>
  <c r="U3826" i="11"/>
  <c r="R3826" i="11"/>
  <c r="Q3826" i="11"/>
  <c r="O3826" i="11"/>
  <c r="P3826" i="11" s="1"/>
  <c r="N3826" i="11"/>
  <c r="M3826" i="11"/>
  <c r="L3826" i="11"/>
  <c r="K3826" i="11"/>
  <c r="I3826" i="11" a="1"/>
  <c r="I3826" i="11"/>
  <c r="U3825" i="11"/>
  <c r="T3825" i="11"/>
  <c r="R3825" i="11"/>
  <c r="Q3825" i="11"/>
  <c r="P3825" i="11"/>
  <c r="O3825" i="11"/>
  <c r="N3825" i="11"/>
  <c r="M3825" i="11"/>
  <c r="L3825" i="11"/>
  <c r="K3825" i="11"/>
  <c r="I3825" i="11" a="1"/>
  <c r="I3825" i="11"/>
  <c r="U3824" i="11"/>
  <c r="R3824" i="11"/>
  <c r="Q3824" i="11"/>
  <c r="P3824" i="11"/>
  <c r="O3824" i="11"/>
  <c r="N3824" i="11"/>
  <c r="M3824" i="11"/>
  <c r="L3824" i="11"/>
  <c r="K3824" i="11"/>
  <c r="I3824" i="11" a="1"/>
  <c r="I3824" i="11"/>
  <c r="U3823" i="11"/>
  <c r="R3823" i="11"/>
  <c r="Q3823" i="11"/>
  <c r="P3823" i="11"/>
  <c r="O3823" i="11"/>
  <c r="N3823" i="11"/>
  <c r="M3823" i="11"/>
  <c r="L3823" i="11"/>
  <c r="K3823" i="11"/>
  <c r="I3823" i="11" a="1"/>
  <c r="I3823" i="11"/>
  <c r="U3822" i="11"/>
  <c r="R3822" i="11"/>
  <c r="Q3822" i="11"/>
  <c r="P3822" i="11"/>
  <c r="O3822" i="11"/>
  <c r="N3822" i="11"/>
  <c r="M3822" i="11"/>
  <c r="L3822" i="11"/>
  <c r="K3822" i="11"/>
  <c r="I3822" i="11" a="1"/>
  <c r="I3822" i="11"/>
  <c r="U3821" i="11"/>
  <c r="R3821" i="11"/>
  <c r="Q3821" i="11"/>
  <c r="P3821" i="11"/>
  <c r="O3821" i="11"/>
  <c r="N3821" i="11"/>
  <c r="M3821" i="11"/>
  <c r="L3821" i="11"/>
  <c r="K3821" i="11"/>
  <c r="I3821" i="11" a="1"/>
  <c r="I3821" i="11"/>
  <c r="U3820" i="11"/>
  <c r="R3820" i="11"/>
  <c r="Q3820" i="11"/>
  <c r="P3820" i="11"/>
  <c r="O3820" i="11"/>
  <c r="N3820" i="11"/>
  <c r="M3820" i="11"/>
  <c r="L3820" i="11"/>
  <c r="K3820" i="11"/>
  <c r="I3820" i="11" a="1"/>
  <c r="I3820" i="11"/>
  <c r="U3819" i="11"/>
  <c r="T3819" i="11"/>
  <c r="R3819" i="11"/>
  <c r="Q3819" i="11"/>
  <c r="P3819" i="11"/>
  <c r="O3819" i="11"/>
  <c r="N3819" i="11"/>
  <c r="M3819" i="11"/>
  <c r="L3819" i="11"/>
  <c r="K3819" i="11"/>
  <c r="I3819" i="11" a="1"/>
  <c r="I3819" i="11" s="1"/>
  <c r="U3818" i="11"/>
  <c r="R3818" i="11"/>
  <c r="Q3818" i="11"/>
  <c r="O3818" i="11"/>
  <c r="P3818" i="11" s="1"/>
  <c r="N3818" i="11"/>
  <c r="M3818" i="11"/>
  <c r="L3818" i="11"/>
  <c r="K3818" i="11"/>
  <c r="I3818" i="11" a="1"/>
  <c r="I3818" i="11" s="1"/>
  <c r="U3817" i="11"/>
  <c r="T3817" i="11"/>
  <c r="R3817" i="11"/>
  <c r="Q3817" i="11"/>
  <c r="P3817" i="11"/>
  <c r="O3817" i="11"/>
  <c r="N3817" i="11"/>
  <c r="M3817" i="11"/>
  <c r="L3817" i="11"/>
  <c r="K3817" i="11"/>
  <c r="I3817" i="11" a="1"/>
  <c r="I3817" i="11" s="1"/>
  <c r="U3816" i="11"/>
  <c r="R3816" i="11"/>
  <c r="Q3816" i="11"/>
  <c r="P3816" i="11"/>
  <c r="O3816" i="11"/>
  <c r="N3816" i="11"/>
  <c r="M3816" i="11"/>
  <c r="L3816" i="11"/>
  <c r="K3816" i="11"/>
  <c r="I3816" i="11" a="1"/>
  <c r="I3816" i="11"/>
  <c r="U3815" i="11"/>
  <c r="R3815" i="11"/>
  <c r="Q3815" i="11"/>
  <c r="O3815" i="11"/>
  <c r="P3815" i="11" s="1"/>
  <c r="N3815" i="11"/>
  <c r="M3815" i="11"/>
  <c r="L3815" i="11"/>
  <c r="K3815" i="11"/>
  <c r="I3815" i="11" a="1"/>
  <c r="I3815" i="11"/>
  <c r="U3814" i="11"/>
  <c r="R3814" i="11"/>
  <c r="Q3814" i="11"/>
  <c r="P3814" i="11"/>
  <c r="O3814" i="11"/>
  <c r="N3814" i="11"/>
  <c r="M3814" i="11"/>
  <c r="L3814" i="11"/>
  <c r="K3814" i="11"/>
  <c r="I3814" i="11" a="1"/>
  <c r="I3814" i="11"/>
  <c r="U3813" i="11"/>
  <c r="R3813" i="11"/>
  <c r="Q3813" i="11"/>
  <c r="P3813" i="11"/>
  <c r="O3813" i="11"/>
  <c r="N3813" i="11"/>
  <c r="M3813" i="11"/>
  <c r="L3813" i="11"/>
  <c r="K3813" i="11"/>
  <c r="I3813" i="11" a="1"/>
  <c r="I3813" i="11" s="1"/>
  <c r="U3812" i="11"/>
  <c r="T3812" i="11"/>
  <c r="R3812" i="11"/>
  <c r="Q3812" i="11"/>
  <c r="O3812" i="11"/>
  <c r="P3812" i="11" s="1"/>
  <c r="N3812" i="11"/>
  <c r="M3812" i="11"/>
  <c r="L3812" i="11"/>
  <c r="K3812" i="11"/>
  <c r="I3812" i="11" a="1"/>
  <c r="I3812" i="11" s="1"/>
  <c r="U3811" i="11"/>
  <c r="T3811" i="11"/>
  <c r="R3811" i="11"/>
  <c r="Q3811" i="11"/>
  <c r="P3811" i="11"/>
  <c r="O3811" i="11"/>
  <c r="N3811" i="11"/>
  <c r="M3811" i="11"/>
  <c r="L3811" i="11"/>
  <c r="K3811" i="11"/>
  <c r="I3811" i="11" a="1"/>
  <c r="I3811" i="11"/>
  <c r="U3810" i="11"/>
  <c r="T3810" i="11"/>
  <c r="R3810" i="11"/>
  <c r="Q3810" i="11"/>
  <c r="P3810" i="11"/>
  <c r="O3810" i="11"/>
  <c r="N3810" i="11"/>
  <c r="M3810" i="11"/>
  <c r="L3810" i="11"/>
  <c r="K3810" i="11"/>
  <c r="I3810" i="11" a="1"/>
  <c r="I3810" i="11" s="1"/>
  <c r="U3809" i="11"/>
  <c r="T3809" i="11"/>
  <c r="R3809" i="11"/>
  <c r="Q3809" i="11"/>
  <c r="P3809" i="11"/>
  <c r="O3809" i="11"/>
  <c r="N3809" i="11"/>
  <c r="M3809" i="11"/>
  <c r="L3809" i="11"/>
  <c r="K3809" i="11"/>
  <c r="I3809" i="11" a="1"/>
  <c r="I3809" i="11"/>
  <c r="U3808" i="11"/>
  <c r="T3808" i="11"/>
  <c r="R3808" i="11"/>
  <c r="Q3808" i="11"/>
  <c r="O3808" i="11"/>
  <c r="P3808" i="11" s="1"/>
  <c r="N3808" i="11"/>
  <c r="M3808" i="11"/>
  <c r="L3808" i="11"/>
  <c r="K3808" i="11"/>
  <c r="I3808" i="11" a="1"/>
  <c r="I3808" i="11"/>
  <c r="U3807" i="11"/>
  <c r="T3807" i="11"/>
  <c r="R3807" i="11"/>
  <c r="Q3807" i="11"/>
  <c r="P3807" i="11"/>
  <c r="O3807" i="11"/>
  <c r="N3807" i="11"/>
  <c r="M3807" i="11"/>
  <c r="L3807" i="11"/>
  <c r="K3807" i="11"/>
  <c r="I3807" i="11" a="1"/>
  <c r="I3807" i="11"/>
  <c r="U3806" i="11"/>
  <c r="T3806" i="11"/>
  <c r="R3806" i="11"/>
  <c r="Q3806" i="11"/>
  <c r="O3806" i="11"/>
  <c r="P3806" i="11" s="1"/>
  <c r="N3806" i="11"/>
  <c r="M3806" i="11"/>
  <c r="L3806" i="11"/>
  <c r="K3806" i="11"/>
  <c r="I3806" i="11" a="1"/>
  <c r="I3806" i="11" s="1"/>
  <c r="U3805" i="11"/>
  <c r="T3805" i="11"/>
  <c r="R3805" i="11"/>
  <c r="Q3805" i="11"/>
  <c r="O3805" i="11"/>
  <c r="P3805" i="11" s="1"/>
  <c r="N3805" i="11"/>
  <c r="M3805" i="11"/>
  <c r="L3805" i="11"/>
  <c r="K3805" i="11"/>
  <c r="I3805" i="11" a="1"/>
  <c r="I3805" i="11"/>
  <c r="U3804" i="11"/>
  <c r="T3804" i="11"/>
  <c r="R3804" i="11"/>
  <c r="Q3804" i="11"/>
  <c r="O3804" i="11"/>
  <c r="P3804" i="11" s="1"/>
  <c r="N3804" i="11"/>
  <c r="M3804" i="11"/>
  <c r="L3804" i="11"/>
  <c r="K3804" i="11"/>
  <c r="I3804" i="11" a="1"/>
  <c r="I3804" i="11" s="1"/>
  <c r="U3803" i="11"/>
  <c r="T3803" i="11"/>
  <c r="R3803" i="11"/>
  <c r="Q3803" i="11"/>
  <c r="P3803" i="11"/>
  <c r="O3803" i="11"/>
  <c r="N3803" i="11"/>
  <c r="M3803" i="11"/>
  <c r="L3803" i="11"/>
  <c r="K3803" i="11"/>
  <c r="I3803" i="11" a="1"/>
  <c r="I3803" i="11"/>
  <c r="U3802" i="11"/>
  <c r="T3802" i="11"/>
  <c r="R3802" i="11"/>
  <c r="Q3802" i="11"/>
  <c r="O3802" i="11"/>
  <c r="P3802" i="11" s="1"/>
  <c r="N3802" i="11"/>
  <c r="M3802" i="11"/>
  <c r="L3802" i="11"/>
  <c r="K3802" i="11"/>
  <c r="I3802" i="11" a="1"/>
  <c r="I3802" i="11" s="1"/>
  <c r="U3801" i="11"/>
  <c r="T3801" i="11"/>
  <c r="R3801" i="11"/>
  <c r="Q3801" i="11"/>
  <c r="P3801" i="11"/>
  <c r="O3801" i="11"/>
  <c r="N3801" i="11"/>
  <c r="M3801" i="11"/>
  <c r="L3801" i="11"/>
  <c r="K3801" i="11"/>
  <c r="I3801" i="11" a="1"/>
  <c r="I3801" i="11"/>
  <c r="U3800" i="11"/>
  <c r="T3800" i="11"/>
  <c r="R3800" i="11"/>
  <c r="Q3800" i="11"/>
  <c r="O3800" i="11"/>
  <c r="P3800" i="11" s="1"/>
  <c r="N3800" i="11"/>
  <c r="M3800" i="11"/>
  <c r="L3800" i="11"/>
  <c r="K3800" i="11"/>
  <c r="I3800" i="11" a="1"/>
  <c r="I3800" i="11" s="1"/>
  <c r="U3799" i="11"/>
  <c r="T3799" i="11"/>
  <c r="R3799" i="11"/>
  <c r="Q3799" i="11"/>
  <c r="P3799" i="11"/>
  <c r="O3799" i="11"/>
  <c r="N3799" i="11"/>
  <c r="M3799" i="11"/>
  <c r="L3799" i="11"/>
  <c r="K3799" i="11"/>
  <c r="I3799" i="11" a="1"/>
  <c r="I3799" i="11"/>
  <c r="U3798" i="11"/>
  <c r="T3798" i="11"/>
  <c r="R3798" i="11"/>
  <c r="Q3798" i="11"/>
  <c r="O3798" i="11"/>
  <c r="P3798" i="11" s="1"/>
  <c r="N3798" i="11"/>
  <c r="M3798" i="11"/>
  <c r="L3798" i="11"/>
  <c r="K3798" i="11"/>
  <c r="I3798" i="11" a="1"/>
  <c r="I3798" i="11" s="1"/>
  <c r="U3797" i="11"/>
  <c r="T3797" i="11"/>
  <c r="R3797" i="11"/>
  <c r="Q3797" i="11"/>
  <c r="P3797" i="11"/>
  <c r="O3797" i="11"/>
  <c r="N3797" i="11"/>
  <c r="M3797" i="11"/>
  <c r="L3797" i="11"/>
  <c r="K3797" i="11"/>
  <c r="I3797" i="11" a="1"/>
  <c r="I3797" i="11" s="1"/>
  <c r="U3796" i="11"/>
  <c r="T3796" i="11"/>
  <c r="R3796" i="11"/>
  <c r="Q3796" i="11"/>
  <c r="O3796" i="11"/>
  <c r="P3796" i="11" s="1"/>
  <c r="N3796" i="11"/>
  <c r="M3796" i="11"/>
  <c r="L3796" i="11"/>
  <c r="K3796" i="11"/>
  <c r="I3796" i="11" a="1"/>
  <c r="I3796" i="11" s="1"/>
  <c r="U3795" i="11"/>
  <c r="T3795" i="11"/>
  <c r="R3795" i="11"/>
  <c r="Q3795" i="11"/>
  <c r="P3795" i="11"/>
  <c r="O3795" i="11"/>
  <c r="N3795" i="11"/>
  <c r="M3795" i="11"/>
  <c r="L3795" i="11"/>
  <c r="K3795" i="11"/>
  <c r="I3795" i="11" a="1"/>
  <c r="I3795" i="11"/>
  <c r="U3794" i="11"/>
  <c r="T3794" i="11"/>
  <c r="R3794" i="11"/>
  <c r="Q3794" i="11"/>
  <c r="P3794" i="11"/>
  <c r="O3794" i="11"/>
  <c r="N3794" i="11"/>
  <c r="M3794" i="11"/>
  <c r="L3794" i="11"/>
  <c r="K3794" i="11"/>
  <c r="I3794" i="11" a="1"/>
  <c r="I3794" i="11" s="1"/>
  <c r="U3793" i="11"/>
  <c r="T3793" i="11"/>
  <c r="R3793" i="11"/>
  <c r="Q3793" i="11"/>
  <c r="P3793" i="11"/>
  <c r="O3793" i="11"/>
  <c r="N3793" i="11"/>
  <c r="M3793" i="11"/>
  <c r="L3793" i="11"/>
  <c r="K3793" i="11"/>
  <c r="I3793" i="11" a="1"/>
  <c r="I3793" i="11"/>
  <c r="U3792" i="11"/>
  <c r="T3792" i="11"/>
  <c r="R3792" i="11"/>
  <c r="Q3792" i="11"/>
  <c r="O3792" i="11"/>
  <c r="P3792" i="11" s="1"/>
  <c r="N3792" i="11"/>
  <c r="M3792" i="11"/>
  <c r="L3792" i="11"/>
  <c r="K3792" i="11"/>
  <c r="I3792" i="11" a="1"/>
  <c r="I3792" i="11"/>
  <c r="U3791" i="11"/>
  <c r="T3791" i="11"/>
  <c r="R3791" i="11"/>
  <c r="Q3791" i="11"/>
  <c r="P3791" i="11"/>
  <c r="O3791" i="11"/>
  <c r="N3791" i="11"/>
  <c r="M3791" i="11"/>
  <c r="L3791" i="11"/>
  <c r="K3791" i="11"/>
  <c r="I3791" i="11" a="1"/>
  <c r="I3791" i="11"/>
  <c r="U3790" i="11"/>
  <c r="T3790" i="11"/>
  <c r="R3790" i="11"/>
  <c r="Q3790" i="11"/>
  <c r="O3790" i="11"/>
  <c r="P3790" i="11" s="1"/>
  <c r="N3790" i="11"/>
  <c r="M3790" i="11"/>
  <c r="L3790" i="11"/>
  <c r="K3790" i="11"/>
  <c r="I3790" i="11" a="1"/>
  <c r="I3790" i="11" s="1"/>
  <c r="U3789" i="11"/>
  <c r="T3789" i="11"/>
  <c r="R3789" i="11"/>
  <c r="Q3789" i="11"/>
  <c r="O3789" i="11"/>
  <c r="P3789" i="11" s="1"/>
  <c r="N3789" i="11"/>
  <c r="M3789" i="11"/>
  <c r="L3789" i="11"/>
  <c r="K3789" i="11"/>
  <c r="I3789" i="11" a="1"/>
  <c r="I3789" i="11"/>
  <c r="U3788" i="11"/>
  <c r="T3788" i="11"/>
  <c r="R3788" i="11"/>
  <c r="Q3788" i="11"/>
  <c r="O3788" i="11"/>
  <c r="P3788" i="11" s="1"/>
  <c r="N3788" i="11"/>
  <c r="M3788" i="11"/>
  <c r="L3788" i="11"/>
  <c r="K3788" i="11"/>
  <c r="I3788" i="11" a="1"/>
  <c r="I3788" i="11" s="1"/>
  <c r="U3787" i="11"/>
  <c r="T3787" i="11"/>
  <c r="R3787" i="11"/>
  <c r="Q3787" i="11"/>
  <c r="P3787" i="11"/>
  <c r="O3787" i="11"/>
  <c r="N3787" i="11"/>
  <c r="M3787" i="11"/>
  <c r="L3787" i="11"/>
  <c r="K3787" i="11"/>
  <c r="I3787" i="11" a="1"/>
  <c r="I3787" i="11"/>
  <c r="U3786" i="11"/>
  <c r="T3786" i="11"/>
  <c r="R3786" i="11"/>
  <c r="Q3786" i="11"/>
  <c r="O3786" i="11"/>
  <c r="P3786" i="11" s="1"/>
  <c r="N3786" i="11"/>
  <c r="M3786" i="11"/>
  <c r="L3786" i="11"/>
  <c r="K3786" i="11"/>
  <c r="I3786" i="11" a="1"/>
  <c r="I3786" i="11" s="1"/>
  <c r="U3785" i="11"/>
  <c r="T3785" i="11"/>
  <c r="R3785" i="11"/>
  <c r="Q3785" i="11"/>
  <c r="P3785" i="11"/>
  <c r="O3785" i="11"/>
  <c r="N3785" i="11"/>
  <c r="M3785" i="11"/>
  <c r="L3785" i="11"/>
  <c r="K3785" i="11"/>
  <c r="I3785" i="11" a="1"/>
  <c r="I3785" i="11"/>
  <c r="U3784" i="11"/>
  <c r="T3784" i="11"/>
  <c r="R3784" i="11"/>
  <c r="Q3784" i="11"/>
  <c r="O3784" i="11"/>
  <c r="P3784" i="11" s="1"/>
  <c r="N3784" i="11"/>
  <c r="M3784" i="11"/>
  <c r="L3784" i="11"/>
  <c r="K3784" i="11"/>
  <c r="I3784" i="11" a="1"/>
  <c r="I3784" i="11" s="1"/>
  <c r="U3783" i="11"/>
  <c r="T3783" i="11"/>
  <c r="R3783" i="11"/>
  <c r="Q3783" i="11"/>
  <c r="P3783" i="11"/>
  <c r="O3783" i="11"/>
  <c r="N3783" i="11"/>
  <c r="M3783" i="11"/>
  <c r="L3783" i="11"/>
  <c r="K3783" i="11"/>
  <c r="I3783" i="11" a="1"/>
  <c r="I3783" i="11"/>
  <c r="U3782" i="11"/>
  <c r="T3782" i="11"/>
  <c r="R3782" i="11"/>
  <c r="Q3782" i="11"/>
  <c r="O3782" i="11"/>
  <c r="P3782" i="11" s="1"/>
  <c r="N3782" i="11"/>
  <c r="M3782" i="11"/>
  <c r="L3782" i="11"/>
  <c r="K3782" i="11"/>
  <c r="I3782" i="11" a="1"/>
  <c r="I3782" i="11" s="1"/>
  <c r="U3781" i="11"/>
  <c r="T3781" i="11"/>
  <c r="R3781" i="11"/>
  <c r="Q3781" i="11"/>
  <c r="P3781" i="11"/>
  <c r="O3781" i="11"/>
  <c r="N3781" i="11"/>
  <c r="M3781" i="11"/>
  <c r="L3781" i="11"/>
  <c r="K3781" i="11"/>
  <c r="I3781" i="11" a="1"/>
  <c r="I3781" i="11" s="1"/>
  <c r="U3780" i="11"/>
  <c r="T3780" i="11"/>
  <c r="R3780" i="11"/>
  <c r="Q3780" i="11"/>
  <c r="O3780" i="11"/>
  <c r="P3780" i="11" s="1"/>
  <c r="N3780" i="11"/>
  <c r="M3780" i="11"/>
  <c r="L3780" i="11"/>
  <c r="K3780" i="11"/>
  <c r="I3780" i="11" a="1"/>
  <c r="I3780" i="11" s="1"/>
  <c r="U3779" i="11"/>
  <c r="T3779" i="11"/>
  <c r="R3779" i="11"/>
  <c r="Q3779" i="11"/>
  <c r="P3779" i="11"/>
  <c r="O3779" i="11"/>
  <c r="N3779" i="11"/>
  <c r="M3779" i="11"/>
  <c r="L3779" i="11"/>
  <c r="K3779" i="11"/>
  <c r="I3779" i="11" a="1"/>
  <c r="I3779" i="11"/>
  <c r="U3778" i="11"/>
  <c r="T3778" i="11"/>
  <c r="R3778" i="11"/>
  <c r="Q3778" i="11"/>
  <c r="P3778" i="11"/>
  <c r="O3778" i="11"/>
  <c r="N3778" i="11"/>
  <c r="M3778" i="11"/>
  <c r="L3778" i="11"/>
  <c r="K3778" i="11"/>
  <c r="I3778" i="11" a="1"/>
  <c r="I3778" i="11" s="1"/>
  <c r="U3777" i="11"/>
  <c r="T3777" i="11"/>
  <c r="R3777" i="11"/>
  <c r="Q3777" i="11"/>
  <c r="P3777" i="11"/>
  <c r="O3777" i="11"/>
  <c r="N3777" i="11"/>
  <c r="M3777" i="11"/>
  <c r="L3777" i="11"/>
  <c r="K3777" i="11"/>
  <c r="I3777" i="11" a="1"/>
  <c r="I3777" i="11"/>
  <c r="U3776" i="11"/>
  <c r="T3776" i="11"/>
  <c r="R3776" i="11"/>
  <c r="Q3776" i="11"/>
  <c r="O3776" i="11"/>
  <c r="P3776" i="11" s="1"/>
  <c r="N3776" i="11"/>
  <c r="M3776" i="11"/>
  <c r="L3776" i="11"/>
  <c r="K3776" i="11"/>
  <c r="I3776" i="11" a="1"/>
  <c r="I3776" i="11"/>
  <c r="U3775" i="11"/>
  <c r="T3775" i="11"/>
  <c r="R3775" i="11"/>
  <c r="Q3775" i="11"/>
  <c r="P3775" i="11"/>
  <c r="O3775" i="11"/>
  <c r="N3775" i="11"/>
  <c r="M3775" i="11"/>
  <c r="L3775" i="11"/>
  <c r="K3775" i="11"/>
  <c r="I3775" i="11" a="1"/>
  <c r="I3775" i="11"/>
  <c r="U3774" i="11"/>
  <c r="T3774" i="11"/>
  <c r="R3774" i="11"/>
  <c r="Q3774" i="11"/>
  <c r="O3774" i="11"/>
  <c r="P3774" i="11" s="1"/>
  <c r="N3774" i="11"/>
  <c r="M3774" i="11"/>
  <c r="L3774" i="11"/>
  <c r="K3774" i="11"/>
  <c r="I3774" i="11" a="1"/>
  <c r="I3774" i="11" s="1"/>
  <c r="U3773" i="11"/>
  <c r="T3773" i="11"/>
  <c r="R3773" i="11"/>
  <c r="Q3773" i="11"/>
  <c r="O3773" i="11"/>
  <c r="P3773" i="11" s="1"/>
  <c r="N3773" i="11"/>
  <c r="M3773" i="11"/>
  <c r="L3773" i="11"/>
  <c r="K3773" i="11"/>
  <c r="I3773" i="11" a="1"/>
  <c r="I3773" i="11"/>
  <c r="U3772" i="11"/>
  <c r="T3772" i="11"/>
  <c r="R3772" i="11"/>
  <c r="Q3772" i="11"/>
  <c r="O3772" i="11"/>
  <c r="P3772" i="11" s="1"/>
  <c r="N3772" i="11"/>
  <c r="M3772" i="11"/>
  <c r="L3772" i="11"/>
  <c r="K3772" i="11"/>
  <c r="I3772" i="11" a="1"/>
  <c r="I3772" i="11" s="1"/>
  <c r="U3771" i="11"/>
  <c r="T3771" i="11"/>
  <c r="R3771" i="11"/>
  <c r="Q3771" i="11"/>
  <c r="P3771" i="11"/>
  <c r="O3771" i="11"/>
  <c r="N3771" i="11"/>
  <c r="M3771" i="11"/>
  <c r="L3771" i="11"/>
  <c r="K3771" i="11"/>
  <c r="I3771" i="11" a="1"/>
  <c r="I3771" i="11"/>
  <c r="U3770" i="11"/>
  <c r="T3770" i="11"/>
  <c r="R3770" i="11"/>
  <c r="Q3770" i="11"/>
  <c r="O3770" i="11"/>
  <c r="P3770" i="11" s="1"/>
  <c r="N3770" i="11"/>
  <c r="M3770" i="11"/>
  <c r="L3770" i="11"/>
  <c r="K3770" i="11"/>
  <c r="I3770" i="11" a="1"/>
  <c r="I3770" i="11" s="1"/>
  <c r="U3769" i="11"/>
  <c r="T3769" i="11"/>
  <c r="R3769" i="11"/>
  <c r="Q3769" i="11"/>
  <c r="P3769" i="11"/>
  <c r="O3769" i="11"/>
  <c r="N3769" i="11"/>
  <c r="M3769" i="11"/>
  <c r="L3769" i="11"/>
  <c r="K3769" i="11"/>
  <c r="I3769" i="11" a="1"/>
  <c r="I3769" i="11"/>
  <c r="U3768" i="11"/>
  <c r="T3768" i="11"/>
  <c r="R3768" i="11"/>
  <c r="Q3768" i="11"/>
  <c r="O3768" i="11"/>
  <c r="P3768" i="11" s="1"/>
  <c r="N3768" i="11"/>
  <c r="M3768" i="11"/>
  <c r="L3768" i="11"/>
  <c r="K3768" i="11"/>
  <c r="I3768" i="11" a="1"/>
  <c r="I3768" i="11" s="1"/>
  <c r="U3767" i="11"/>
  <c r="T3767" i="11"/>
  <c r="R3767" i="11"/>
  <c r="Q3767" i="11"/>
  <c r="P3767" i="11"/>
  <c r="O3767" i="11"/>
  <c r="N3767" i="11"/>
  <c r="M3767" i="11"/>
  <c r="L3767" i="11"/>
  <c r="K3767" i="11"/>
  <c r="I3767" i="11" a="1"/>
  <c r="I3767" i="11"/>
  <c r="U3766" i="11"/>
  <c r="T3766" i="11"/>
  <c r="R3766" i="11"/>
  <c r="Q3766" i="11"/>
  <c r="O3766" i="11"/>
  <c r="P3766" i="11" s="1"/>
  <c r="N3766" i="11"/>
  <c r="M3766" i="11"/>
  <c r="L3766" i="11"/>
  <c r="K3766" i="11"/>
  <c r="I3766" i="11" a="1"/>
  <c r="I3766" i="11" s="1"/>
  <c r="U3765" i="11"/>
  <c r="T3765" i="11"/>
  <c r="R3765" i="11"/>
  <c r="Q3765" i="11"/>
  <c r="P3765" i="11"/>
  <c r="O3765" i="11"/>
  <c r="N3765" i="11"/>
  <c r="M3765" i="11"/>
  <c r="L3765" i="11"/>
  <c r="K3765" i="11"/>
  <c r="I3765" i="11" a="1"/>
  <c r="I3765" i="11" s="1"/>
  <c r="U3764" i="11"/>
  <c r="T3764" i="11"/>
  <c r="R3764" i="11"/>
  <c r="Q3764" i="11"/>
  <c r="O3764" i="11"/>
  <c r="P3764" i="11" s="1"/>
  <c r="N3764" i="11"/>
  <c r="M3764" i="11"/>
  <c r="L3764" i="11"/>
  <c r="K3764" i="11"/>
  <c r="I3764" i="11" a="1"/>
  <c r="I3764" i="11" s="1"/>
  <c r="U3763" i="11"/>
  <c r="T3763" i="11"/>
  <c r="R3763" i="11"/>
  <c r="Q3763" i="11"/>
  <c r="P3763" i="11"/>
  <c r="O3763" i="11"/>
  <c r="N3763" i="11"/>
  <c r="M3763" i="11"/>
  <c r="L3763" i="11"/>
  <c r="K3763" i="11"/>
  <c r="I3763" i="11" a="1"/>
  <c r="I3763" i="11"/>
  <c r="U3762" i="11"/>
  <c r="T3762" i="11"/>
  <c r="R3762" i="11"/>
  <c r="Q3762" i="11"/>
  <c r="P3762" i="11"/>
  <c r="O3762" i="11"/>
  <c r="N3762" i="11"/>
  <c r="M3762" i="11"/>
  <c r="L3762" i="11"/>
  <c r="K3762" i="11"/>
  <c r="I3762" i="11" a="1"/>
  <c r="I3762" i="11" s="1"/>
  <c r="U3761" i="11"/>
  <c r="T3761" i="11"/>
  <c r="R3761" i="11"/>
  <c r="Q3761" i="11"/>
  <c r="P3761" i="11"/>
  <c r="O3761" i="11"/>
  <c r="N3761" i="11"/>
  <c r="M3761" i="11"/>
  <c r="L3761" i="11"/>
  <c r="K3761" i="11"/>
  <c r="I3761" i="11" a="1"/>
  <c r="I3761" i="11"/>
  <c r="U3760" i="11"/>
  <c r="T3760" i="11"/>
  <c r="R3760" i="11"/>
  <c r="Q3760" i="11"/>
  <c r="O3760" i="11"/>
  <c r="P3760" i="11" s="1"/>
  <c r="N3760" i="11"/>
  <c r="M3760" i="11"/>
  <c r="L3760" i="11"/>
  <c r="K3760" i="11"/>
  <c r="I3760" i="11" a="1"/>
  <c r="I3760" i="11"/>
  <c r="U3759" i="11"/>
  <c r="T3759" i="11"/>
  <c r="R3759" i="11"/>
  <c r="Q3759" i="11"/>
  <c r="P3759" i="11"/>
  <c r="O3759" i="11"/>
  <c r="N3759" i="11"/>
  <c r="M3759" i="11"/>
  <c r="L3759" i="11"/>
  <c r="K3759" i="11"/>
  <c r="I3759" i="11" a="1"/>
  <c r="I3759" i="11"/>
  <c r="U3758" i="11"/>
  <c r="T3758" i="11"/>
  <c r="R3758" i="11"/>
  <c r="Q3758" i="11"/>
  <c r="O3758" i="11"/>
  <c r="P3758" i="11" s="1"/>
  <c r="N3758" i="11"/>
  <c r="M3758" i="11"/>
  <c r="L3758" i="11"/>
  <c r="K3758" i="11"/>
  <c r="I3758" i="11" a="1"/>
  <c r="I3758" i="11" s="1"/>
  <c r="U3757" i="11"/>
  <c r="T3757" i="11"/>
  <c r="R3757" i="11"/>
  <c r="Q3757" i="11"/>
  <c r="O3757" i="11"/>
  <c r="P3757" i="11" s="1"/>
  <c r="N3757" i="11"/>
  <c r="M3757" i="11"/>
  <c r="L3757" i="11"/>
  <c r="K3757" i="11"/>
  <c r="I3757" i="11" a="1"/>
  <c r="I3757" i="11"/>
  <c r="U3756" i="11"/>
  <c r="T3756" i="11"/>
  <c r="R3756" i="11"/>
  <c r="Q3756" i="11"/>
  <c r="O3756" i="11"/>
  <c r="P3756" i="11" s="1"/>
  <c r="N3756" i="11"/>
  <c r="M3756" i="11"/>
  <c r="L3756" i="11"/>
  <c r="K3756" i="11"/>
  <c r="I3756" i="11" a="1"/>
  <c r="I3756" i="11" s="1"/>
  <c r="U3755" i="11"/>
  <c r="T3755" i="11"/>
  <c r="R3755" i="11"/>
  <c r="Q3755" i="11"/>
  <c r="P3755" i="11"/>
  <c r="O3755" i="11"/>
  <c r="N3755" i="11"/>
  <c r="M3755" i="11"/>
  <c r="L3755" i="11"/>
  <c r="K3755" i="11"/>
  <c r="I3755" i="11" a="1"/>
  <c r="I3755" i="11"/>
  <c r="U3754" i="11"/>
  <c r="T3754" i="11"/>
  <c r="R3754" i="11"/>
  <c r="Q3754" i="11"/>
  <c r="O3754" i="11"/>
  <c r="P3754" i="11" s="1"/>
  <c r="N3754" i="11"/>
  <c r="M3754" i="11"/>
  <c r="L3754" i="11"/>
  <c r="K3754" i="11"/>
  <c r="I3754" i="11" a="1"/>
  <c r="I3754" i="11" s="1"/>
  <c r="U3753" i="11"/>
  <c r="T3753" i="11"/>
  <c r="R3753" i="11"/>
  <c r="Q3753" i="11"/>
  <c r="P3753" i="11"/>
  <c r="O3753" i="11"/>
  <c r="N3753" i="11"/>
  <c r="M3753" i="11"/>
  <c r="L3753" i="11"/>
  <c r="K3753" i="11"/>
  <c r="I3753" i="11" a="1"/>
  <c r="I3753" i="11"/>
  <c r="U3752" i="11"/>
  <c r="T3752" i="11"/>
  <c r="R3752" i="11"/>
  <c r="Q3752" i="11"/>
  <c r="O3752" i="11"/>
  <c r="P3752" i="11" s="1"/>
  <c r="N3752" i="11"/>
  <c r="M3752" i="11"/>
  <c r="L3752" i="11"/>
  <c r="K3752" i="11"/>
  <c r="I3752" i="11" a="1"/>
  <c r="I3752" i="11" s="1"/>
  <c r="U3751" i="11"/>
  <c r="T3751" i="11"/>
  <c r="R3751" i="11"/>
  <c r="Q3751" i="11"/>
  <c r="P3751" i="11"/>
  <c r="O3751" i="11"/>
  <c r="N3751" i="11"/>
  <c r="M3751" i="11"/>
  <c r="L3751" i="11"/>
  <c r="K3751" i="11"/>
  <c r="I3751" i="11" a="1"/>
  <c r="I3751" i="11"/>
  <c r="U3750" i="11"/>
  <c r="T3750" i="11"/>
  <c r="R3750" i="11"/>
  <c r="Q3750" i="11"/>
  <c r="O3750" i="11"/>
  <c r="P3750" i="11" s="1"/>
  <c r="N3750" i="11"/>
  <c r="M3750" i="11"/>
  <c r="L3750" i="11"/>
  <c r="K3750" i="11"/>
  <c r="I3750" i="11" a="1"/>
  <c r="I3750" i="11" s="1"/>
  <c r="U3749" i="11"/>
  <c r="T3749" i="11"/>
  <c r="R3749" i="11"/>
  <c r="Q3749" i="11"/>
  <c r="P3749" i="11"/>
  <c r="O3749" i="11"/>
  <c r="N3749" i="11"/>
  <c r="M3749" i="11"/>
  <c r="L3749" i="11"/>
  <c r="K3749" i="11"/>
  <c r="I3749" i="11" a="1"/>
  <c r="I3749" i="11" s="1"/>
  <c r="U3748" i="11"/>
  <c r="T3748" i="11"/>
  <c r="R3748" i="11"/>
  <c r="Q3748" i="11"/>
  <c r="O3748" i="11"/>
  <c r="P3748" i="11" s="1"/>
  <c r="N3748" i="11"/>
  <c r="M3748" i="11"/>
  <c r="L3748" i="11"/>
  <c r="K3748" i="11"/>
  <c r="I3748" i="11" a="1"/>
  <c r="I3748" i="11" s="1"/>
  <c r="U3747" i="11"/>
  <c r="T3747" i="11"/>
  <c r="R3747" i="11"/>
  <c r="Q3747" i="11"/>
  <c r="P3747" i="11"/>
  <c r="O3747" i="11"/>
  <c r="N3747" i="11"/>
  <c r="M3747" i="11"/>
  <c r="L3747" i="11"/>
  <c r="K3747" i="11"/>
  <c r="I3747" i="11" a="1"/>
  <c r="I3747" i="11"/>
  <c r="U3746" i="11"/>
  <c r="T3746" i="11"/>
  <c r="R3746" i="11"/>
  <c r="Q3746" i="11"/>
  <c r="P3746" i="11"/>
  <c r="O3746" i="11"/>
  <c r="N3746" i="11"/>
  <c r="M3746" i="11"/>
  <c r="L3746" i="11"/>
  <c r="K3746" i="11"/>
  <c r="I3746" i="11" a="1"/>
  <c r="I3746" i="11" s="1"/>
  <c r="U3745" i="11"/>
  <c r="T3745" i="11"/>
  <c r="R3745" i="11"/>
  <c r="Q3745" i="11"/>
  <c r="P3745" i="11"/>
  <c r="O3745" i="11"/>
  <c r="N3745" i="11"/>
  <c r="M3745" i="11"/>
  <c r="L3745" i="11"/>
  <c r="K3745" i="11"/>
  <c r="I3745" i="11" a="1"/>
  <c r="I3745" i="11"/>
  <c r="U3744" i="11"/>
  <c r="T3744" i="11"/>
  <c r="R3744" i="11"/>
  <c r="Q3744" i="11"/>
  <c r="O3744" i="11"/>
  <c r="P3744" i="11" s="1"/>
  <c r="N3744" i="11"/>
  <c r="M3744" i="11"/>
  <c r="L3744" i="11"/>
  <c r="K3744" i="11"/>
  <c r="I3744" i="11" a="1"/>
  <c r="I3744" i="11"/>
  <c r="U3743" i="11"/>
  <c r="T3743" i="11"/>
  <c r="R3743" i="11"/>
  <c r="Q3743" i="11"/>
  <c r="P3743" i="11"/>
  <c r="O3743" i="11"/>
  <c r="N3743" i="11"/>
  <c r="M3743" i="11"/>
  <c r="L3743" i="11"/>
  <c r="K3743" i="11"/>
  <c r="I3743" i="11" a="1"/>
  <c r="I3743" i="11"/>
  <c r="U3742" i="11"/>
  <c r="T3742" i="11"/>
  <c r="R3742" i="11"/>
  <c r="Q3742" i="11"/>
  <c r="O3742" i="11"/>
  <c r="P3742" i="11" s="1"/>
  <c r="N3742" i="11"/>
  <c r="M3742" i="11"/>
  <c r="L3742" i="11"/>
  <c r="K3742" i="11"/>
  <c r="I3742" i="11" a="1"/>
  <c r="I3742" i="11" s="1"/>
  <c r="U3741" i="11"/>
  <c r="T3741" i="11"/>
  <c r="R3741" i="11"/>
  <c r="Q3741" i="11"/>
  <c r="O3741" i="11"/>
  <c r="P3741" i="11" s="1"/>
  <c r="N3741" i="11"/>
  <c r="M3741" i="11"/>
  <c r="L3741" i="11"/>
  <c r="K3741" i="11"/>
  <c r="I3741" i="11" a="1"/>
  <c r="I3741" i="11"/>
  <c r="U3740" i="11"/>
  <c r="T3740" i="11"/>
  <c r="R3740" i="11"/>
  <c r="Q3740" i="11"/>
  <c r="O3740" i="11"/>
  <c r="P3740" i="11" s="1"/>
  <c r="N3740" i="11"/>
  <c r="M3740" i="11"/>
  <c r="L3740" i="11"/>
  <c r="K3740" i="11"/>
  <c r="I3740" i="11" a="1"/>
  <c r="I3740" i="11" s="1"/>
  <c r="U3739" i="11"/>
  <c r="T3739" i="11"/>
  <c r="R3739" i="11"/>
  <c r="Q3739" i="11"/>
  <c r="P3739" i="11"/>
  <c r="O3739" i="11"/>
  <c r="N3739" i="11"/>
  <c r="M3739" i="11"/>
  <c r="L3739" i="11"/>
  <c r="K3739" i="11"/>
  <c r="I3739" i="11" a="1"/>
  <c r="I3739" i="11"/>
  <c r="U3738" i="11"/>
  <c r="T3738" i="11"/>
  <c r="R3738" i="11"/>
  <c r="Q3738" i="11"/>
  <c r="O3738" i="11"/>
  <c r="P3738" i="11" s="1"/>
  <c r="N3738" i="11"/>
  <c r="M3738" i="11"/>
  <c r="L3738" i="11"/>
  <c r="K3738" i="11"/>
  <c r="I3738" i="11" a="1"/>
  <c r="I3738" i="11" s="1"/>
  <c r="U3737" i="11"/>
  <c r="T3737" i="11"/>
  <c r="R3737" i="11"/>
  <c r="Q3737" i="11"/>
  <c r="P3737" i="11"/>
  <c r="O3737" i="11"/>
  <c r="N3737" i="11"/>
  <c r="M3737" i="11"/>
  <c r="L3737" i="11"/>
  <c r="K3737" i="11"/>
  <c r="I3737" i="11" a="1"/>
  <c r="I3737" i="11"/>
  <c r="U3736" i="11"/>
  <c r="T3736" i="11"/>
  <c r="R3736" i="11"/>
  <c r="Q3736" i="11"/>
  <c r="O3736" i="11"/>
  <c r="P3736" i="11" s="1"/>
  <c r="N3736" i="11"/>
  <c r="M3736" i="11"/>
  <c r="L3736" i="11"/>
  <c r="K3736" i="11"/>
  <c r="I3736" i="11" a="1"/>
  <c r="I3736" i="11" s="1"/>
  <c r="U3735" i="11"/>
  <c r="T3735" i="11"/>
  <c r="R3735" i="11"/>
  <c r="Q3735" i="11"/>
  <c r="P3735" i="11"/>
  <c r="O3735" i="11"/>
  <c r="N3735" i="11"/>
  <c r="M3735" i="11"/>
  <c r="L3735" i="11"/>
  <c r="K3735" i="11"/>
  <c r="I3735" i="11" a="1"/>
  <c r="I3735" i="11"/>
  <c r="U3734" i="11"/>
  <c r="T3734" i="11"/>
  <c r="R3734" i="11"/>
  <c r="Q3734" i="11"/>
  <c r="O3734" i="11"/>
  <c r="P3734" i="11" s="1"/>
  <c r="N3734" i="11"/>
  <c r="M3734" i="11"/>
  <c r="L3734" i="11"/>
  <c r="K3734" i="11"/>
  <c r="I3734" i="11" a="1"/>
  <c r="I3734" i="11" s="1"/>
  <c r="U3733" i="11"/>
  <c r="T3733" i="11"/>
  <c r="R3733" i="11"/>
  <c r="Q3733" i="11"/>
  <c r="P3733" i="11"/>
  <c r="O3733" i="11"/>
  <c r="N3733" i="11"/>
  <c r="M3733" i="11"/>
  <c r="L3733" i="11"/>
  <c r="K3733" i="11"/>
  <c r="I3733" i="11" a="1"/>
  <c r="I3733" i="11" s="1"/>
  <c r="U3732" i="11"/>
  <c r="T3732" i="11"/>
  <c r="R3732" i="11"/>
  <c r="Q3732" i="11"/>
  <c r="O3732" i="11"/>
  <c r="P3732" i="11" s="1"/>
  <c r="N3732" i="11"/>
  <c r="M3732" i="11"/>
  <c r="L3732" i="11"/>
  <c r="K3732" i="11"/>
  <c r="I3732" i="11" a="1"/>
  <c r="I3732" i="11" s="1"/>
  <c r="U3731" i="11"/>
  <c r="T3731" i="11"/>
  <c r="R3731" i="11"/>
  <c r="Q3731" i="11"/>
  <c r="P3731" i="11"/>
  <c r="O3731" i="11"/>
  <c r="N3731" i="11"/>
  <c r="M3731" i="11"/>
  <c r="L3731" i="11"/>
  <c r="K3731" i="11"/>
  <c r="I3731" i="11" a="1"/>
  <c r="I3731" i="11"/>
  <c r="U3730" i="11"/>
  <c r="T3730" i="11"/>
  <c r="R3730" i="11"/>
  <c r="Q3730" i="11"/>
  <c r="P3730" i="11"/>
  <c r="O3730" i="11"/>
  <c r="N3730" i="11"/>
  <c r="M3730" i="11"/>
  <c r="L3730" i="11"/>
  <c r="K3730" i="11"/>
  <c r="I3730" i="11" a="1"/>
  <c r="I3730" i="11" s="1"/>
  <c r="U3729" i="11"/>
  <c r="T3729" i="11"/>
  <c r="R3729" i="11"/>
  <c r="Q3729" i="11"/>
  <c r="P3729" i="11"/>
  <c r="O3729" i="11"/>
  <c r="N3729" i="11"/>
  <c r="M3729" i="11"/>
  <c r="L3729" i="11"/>
  <c r="K3729" i="11"/>
  <c r="I3729" i="11" a="1"/>
  <c r="I3729" i="11"/>
  <c r="U3728" i="11"/>
  <c r="T3728" i="11"/>
  <c r="R3728" i="11"/>
  <c r="Q3728" i="11"/>
  <c r="O3728" i="11"/>
  <c r="P3728" i="11" s="1"/>
  <c r="N3728" i="11"/>
  <c r="M3728" i="11"/>
  <c r="L3728" i="11"/>
  <c r="K3728" i="11"/>
  <c r="I3728" i="11" a="1"/>
  <c r="I3728" i="11"/>
  <c r="U3727" i="11"/>
  <c r="T3727" i="11"/>
  <c r="R3727" i="11"/>
  <c r="Q3727" i="11"/>
  <c r="P3727" i="11"/>
  <c r="O3727" i="11"/>
  <c r="N3727" i="11"/>
  <c r="M3727" i="11"/>
  <c r="L3727" i="11"/>
  <c r="K3727" i="11"/>
  <c r="I3727" i="11" a="1"/>
  <c r="I3727" i="11"/>
  <c r="U3726" i="11"/>
  <c r="T3726" i="11"/>
  <c r="R3726" i="11"/>
  <c r="Q3726" i="11"/>
  <c r="O3726" i="11"/>
  <c r="P3726" i="11" s="1"/>
  <c r="N3726" i="11"/>
  <c r="M3726" i="11"/>
  <c r="L3726" i="11"/>
  <c r="K3726" i="11"/>
  <c r="I3726" i="11" a="1"/>
  <c r="I3726" i="11" s="1"/>
  <c r="U3725" i="11"/>
  <c r="T3725" i="11"/>
  <c r="R3725" i="11"/>
  <c r="Q3725" i="11"/>
  <c r="O3725" i="11"/>
  <c r="P3725" i="11" s="1"/>
  <c r="N3725" i="11"/>
  <c r="M3725" i="11"/>
  <c r="L3725" i="11"/>
  <c r="K3725" i="11"/>
  <c r="I3725" i="11" a="1"/>
  <c r="I3725" i="11"/>
  <c r="U3724" i="11"/>
  <c r="T3724" i="11"/>
  <c r="R3724" i="11"/>
  <c r="Q3724" i="11"/>
  <c r="O3724" i="11"/>
  <c r="P3724" i="11" s="1"/>
  <c r="N3724" i="11"/>
  <c r="M3724" i="11"/>
  <c r="L3724" i="11"/>
  <c r="K3724" i="11"/>
  <c r="I3724" i="11" a="1"/>
  <c r="I3724" i="11" s="1"/>
  <c r="U3723" i="11"/>
  <c r="T3723" i="11"/>
  <c r="R3723" i="11"/>
  <c r="Q3723" i="11"/>
  <c r="P3723" i="11"/>
  <c r="O3723" i="11"/>
  <c r="N3723" i="11"/>
  <c r="M3723" i="11"/>
  <c r="L3723" i="11"/>
  <c r="K3723" i="11"/>
  <c r="I3723" i="11" a="1"/>
  <c r="I3723" i="11"/>
  <c r="U3722" i="11"/>
  <c r="T3722" i="11"/>
  <c r="R3722" i="11"/>
  <c r="Q3722" i="11"/>
  <c r="O3722" i="11"/>
  <c r="P3722" i="11" s="1"/>
  <c r="N3722" i="11"/>
  <c r="M3722" i="11"/>
  <c r="L3722" i="11"/>
  <c r="K3722" i="11"/>
  <c r="I3722" i="11" a="1"/>
  <c r="I3722" i="11" s="1"/>
  <c r="U3721" i="11"/>
  <c r="T3721" i="11"/>
  <c r="R3721" i="11"/>
  <c r="Q3721" i="11"/>
  <c r="P3721" i="11"/>
  <c r="O3721" i="11"/>
  <c r="N3721" i="11"/>
  <c r="M3721" i="11"/>
  <c r="L3721" i="11"/>
  <c r="K3721" i="11"/>
  <c r="I3721" i="11" a="1"/>
  <c r="I3721" i="11"/>
  <c r="U3720" i="11"/>
  <c r="T3720" i="11"/>
  <c r="R3720" i="11"/>
  <c r="Q3720" i="11"/>
  <c r="O3720" i="11"/>
  <c r="P3720" i="11" s="1"/>
  <c r="N3720" i="11"/>
  <c r="M3720" i="11"/>
  <c r="L3720" i="11"/>
  <c r="K3720" i="11"/>
  <c r="I3720" i="11" a="1"/>
  <c r="I3720" i="11" s="1"/>
  <c r="U3719" i="11"/>
  <c r="T3719" i="11"/>
  <c r="R3719" i="11"/>
  <c r="Q3719" i="11"/>
  <c r="P3719" i="11"/>
  <c r="O3719" i="11"/>
  <c r="N3719" i="11"/>
  <c r="M3719" i="11"/>
  <c r="L3719" i="11"/>
  <c r="K3719" i="11"/>
  <c r="I3719" i="11" a="1"/>
  <c r="I3719" i="11"/>
  <c r="U3718" i="11"/>
  <c r="T3718" i="11"/>
  <c r="R3718" i="11"/>
  <c r="Q3718" i="11"/>
  <c r="O3718" i="11"/>
  <c r="P3718" i="11" s="1"/>
  <c r="N3718" i="11"/>
  <c r="M3718" i="11"/>
  <c r="L3718" i="11"/>
  <c r="K3718" i="11"/>
  <c r="I3718" i="11" a="1"/>
  <c r="I3718" i="11" s="1"/>
  <c r="U3717" i="11"/>
  <c r="T3717" i="11"/>
  <c r="R3717" i="11"/>
  <c r="Q3717" i="11"/>
  <c r="P3717" i="11"/>
  <c r="O3717" i="11"/>
  <c r="N3717" i="11"/>
  <c r="M3717" i="11"/>
  <c r="L3717" i="11"/>
  <c r="K3717" i="11"/>
  <c r="I3717" i="11" a="1"/>
  <c r="I3717" i="11" s="1"/>
  <c r="U3716" i="11"/>
  <c r="T3716" i="11"/>
  <c r="R3716" i="11"/>
  <c r="Q3716" i="11"/>
  <c r="O3716" i="11"/>
  <c r="P3716" i="11" s="1"/>
  <c r="N3716" i="11"/>
  <c r="M3716" i="11"/>
  <c r="L3716" i="11"/>
  <c r="K3716" i="11"/>
  <c r="I3716" i="11" a="1"/>
  <c r="I3716" i="11" s="1"/>
  <c r="U3715" i="11"/>
  <c r="T3715" i="11"/>
  <c r="R3715" i="11"/>
  <c r="Q3715" i="11"/>
  <c r="P3715" i="11"/>
  <c r="O3715" i="11"/>
  <c r="N3715" i="11"/>
  <c r="M3715" i="11"/>
  <c r="L3715" i="11"/>
  <c r="K3715" i="11"/>
  <c r="I3715" i="11" a="1"/>
  <c r="I3715" i="11"/>
  <c r="U3714" i="11"/>
  <c r="T3714" i="11"/>
  <c r="R3714" i="11"/>
  <c r="Q3714" i="11"/>
  <c r="P3714" i="11"/>
  <c r="O3714" i="11"/>
  <c r="N3714" i="11"/>
  <c r="M3714" i="11"/>
  <c r="L3714" i="11"/>
  <c r="K3714" i="11"/>
  <c r="I3714" i="11" a="1"/>
  <c r="I3714" i="11" s="1"/>
  <c r="U3713" i="11"/>
  <c r="T3713" i="11"/>
  <c r="R3713" i="11"/>
  <c r="Q3713" i="11"/>
  <c r="P3713" i="11"/>
  <c r="O3713" i="11"/>
  <c r="N3713" i="11"/>
  <c r="M3713" i="11"/>
  <c r="L3713" i="11"/>
  <c r="K3713" i="11"/>
  <c r="I3713" i="11" a="1"/>
  <c r="I3713" i="11"/>
  <c r="U3712" i="11"/>
  <c r="T3712" i="11"/>
  <c r="R3712" i="11"/>
  <c r="Q3712" i="11"/>
  <c r="O3712" i="11"/>
  <c r="P3712" i="11" s="1"/>
  <c r="N3712" i="11"/>
  <c r="M3712" i="11"/>
  <c r="L3712" i="11"/>
  <c r="K3712" i="11"/>
  <c r="I3712" i="11" a="1"/>
  <c r="I3712" i="11"/>
  <c r="U3711" i="11"/>
  <c r="T3711" i="11"/>
  <c r="R3711" i="11"/>
  <c r="Q3711" i="11"/>
  <c r="P3711" i="11"/>
  <c r="O3711" i="11"/>
  <c r="N3711" i="11"/>
  <c r="M3711" i="11"/>
  <c r="L3711" i="11"/>
  <c r="K3711" i="11"/>
  <c r="I3711" i="11" a="1"/>
  <c r="I3711" i="11"/>
  <c r="U3710" i="11"/>
  <c r="T3710" i="11"/>
  <c r="R3710" i="11"/>
  <c r="Q3710" i="11"/>
  <c r="O3710" i="11"/>
  <c r="P3710" i="11" s="1"/>
  <c r="N3710" i="11"/>
  <c r="M3710" i="11"/>
  <c r="L3710" i="11"/>
  <c r="K3710" i="11"/>
  <c r="I3710" i="11" a="1"/>
  <c r="I3710" i="11" s="1"/>
  <c r="U3709" i="11"/>
  <c r="T3709" i="11"/>
  <c r="R3709" i="11"/>
  <c r="Q3709" i="11"/>
  <c r="O3709" i="11"/>
  <c r="P3709" i="11" s="1"/>
  <c r="N3709" i="11"/>
  <c r="M3709" i="11"/>
  <c r="L3709" i="11"/>
  <c r="K3709" i="11"/>
  <c r="I3709" i="11" a="1"/>
  <c r="I3709" i="11"/>
  <c r="U3708" i="11"/>
  <c r="T3708" i="11"/>
  <c r="R3708" i="11"/>
  <c r="Q3708" i="11"/>
  <c r="O3708" i="11"/>
  <c r="P3708" i="11" s="1"/>
  <c r="N3708" i="11"/>
  <c r="M3708" i="11"/>
  <c r="L3708" i="11"/>
  <c r="K3708" i="11"/>
  <c r="I3708" i="11" a="1"/>
  <c r="I3708" i="11" s="1"/>
  <c r="U3707" i="11"/>
  <c r="T3707" i="11"/>
  <c r="R3707" i="11"/>
  <c r="Q3707" i="11"/>
  <c r="P3707" i="11"/>
  <c r="O3707" i="11"/>
  <c r="N3707" i="11"/>
  <c r="M3707" i="11"/>
  <c r="L3707" i="11"/>
  <c r="K3707" i="11"/>
  <c r="I3707" i="11" a="1"/>
  <c r="I3707" i="11"/>
  <c r="U3706" i="11"/>
  <c r="T3706" i="11"/>
  <c r="R3706" i="11"/>
  <c r="Q3706" i="11"/>
  <c r="O3706" i="11"/>
  <c r="P3706" i="11" s="1"/>
  <c r="N3706" i="11"/>
  <c r="M3706" i="11"/>
  <c r="L3706" i="11"/>
  <c r="K3706" i="11"/>
  <c r="I3706" i="11" a="1"/>
  <c r="I3706" i="11" s="1"/>
  <c r="U3705" i="11"/>
  <c r="T3705" i="11"/>
  <c r="R3705" i="11"/>
  <c r="Q3705" i="11"/>
  <c r="P3705" i="11"/>
  <c r="O3705" i="11"/>
  <c r="N3705" i="11"/>
  <c r="M3705" i="11"/>
  <c r="L3705" i="11"/>
  <c r="K3705" i="11"/>
  <c r="I3705" i="11" a="1"/>
  <c r="I3705" i="11"/>
  <c r="U3704" i="11"/>
  <c r="T3704" i="11"/>
  <c r="R3704" i="11"/>
  <c r="Q3704" i="11"/>
  <c r="O3704" i="11"/>
  <c r="P3704" i="11" s="1"/>
  <c r="N3704" i="11"/>
  <c r="M3704" i="11"/>
  <c r="L3704" i="11"/>
  <c r="K3704" i="11"/>
  <c r="I3704" i="11" a="1"/>
  <c r="I3704" i="11" s="1"/>
  <c r="U3703" i="11"/>
  <c r="T3703" i="11"/>
  <c r="R3703" i="11"/>
  <c r="Q3703" i="11"/>
  <c r="P3703" i="11"/>
  <c r="O3703" i="11"/>
  <c r="N3703" i="11"/>
  <c r="M3703" i="11"/>
  <c r="L3703" i="11"/>
  <c r="K3703" i="11"/>
  <c r="I3703" i="11" a="1"/>
  <c r="I3703" i="11"/>
  <c r="U3702" i="11"/>
  <c r="T3702" i="11"/>
  <c r="R3702" i="11"/>
  <c r="Q3702" i="11"/>
  <c r="O3702" i="11"/>
  <c r="P3702" i="11" s="1"/>
  <c r="N3702" i="11"/>
  <c r="M3702" i="11"/>
  <c r="L3702" i="11"/>
  <c r="K3702" i="11"/>
  <c r="I3702" i="11" a="1"/>
  <c r="I3702" i="11" s="1"/>
  <c r="U3701" i="11"/>
  <c r="T3701" i="11"/>
  <c r="R3701" i="11"/>
  <c r="Q3701" i="11"/>
  <c r="P3701" i="11"/>
  <c r="O3701" i="11"/>
  <c r="N3701" i="11"/>
  <c r="M3701" i="11"/>
  <c r="L3701" i="11"/>
  <c r="K3701" i="11"/>
  <c r="I3701" i="11" a="1"/>
  <c r="I3701" i="11" s="1"/>
  <c r="U3700" i="11"/>
  <c r="T3700" i="11"/>
  <c r="R3700" i="11"/>
  <c r="Q3700" i="11"/>
  <c r="O3700" i="11"/>
  <c r="P3700" i="11" s="1"/>
  <c r="N3700" i="11"/>
  <c r="M3700" i="11"/>
  <c r="L3700" i="11"/>
  <c r="K3700" i="11"/>
  <c r="I3700" i="11" a="1"/>
  <c r="I3700" i="11" s="1"/>
  <c r="U3699" i="11"/>
  <c r="T3699" i="11"/>
  <c r="R3699" i="11"/>
  <c r="Q3699" i="11"/>
  <c r="P3699" i="11"/>
  <c r="O3699" i="11"/>
  <c r="N3699" i="11"/>
  <c r="M3699" i="11"/>
  <c r="L3699" i="11"/>
  <c r="K3699" i="11"/>
  <c r="I3699" i="11" a="1"/>
  <c r="I3699" i="11"/>
  <c r="U3698" i="11"/>
  <c r="T3698" i="11"/>
  <c r="R3698" i="11"/>
  <c r="Q3698" i="11"/>
  <c r="P3698" i="11"/>
  <c r="O3698" i="11"/>
  <c r="N3698" i="11"/>
  <c r="M3698" i="11"/>
  <c r="L3698" i="11"/>
  <c r="K3698" i="11"/>
  <c r="I3698" i="11" a="1"/>
  <c r="I3698" i="11" s="1"/>
  <c r="U3697" i="11"/>
  <c r="T3697" i="11"/>
  <c r="R3697" i="11"/>
  <c r="Q3697" i="11"/>
  <c r="P3697" i="11"/>
  <c r="O3697" i="11"/>
  <c r="N3697" i="11"/>
  <c r="M3697" i="11"/>
  <c r="L3697" i="11"/>
  <c r="K3697" i="11"/>
  <c r="I3697" i="11" a="1"/>
  <c r="I3697" i="11"/>
  <c r="U3696" i="11"/>
  <c r="T3696" i="11"/>
  <c r="R3696" i="11"/>
  <c r="Q3696" i="11"/>
  <c r="O3696" i="11"/>
  <c r="P3696" i="11" s="1"/>
  <c r="N3696" i="11"/>
  <c r="M3696" i="11"/>
  <c r="L3696" i="11"/>
  <c r="K3696" i="11"/>
  <c r="I3696" i="11" a="1"/>
  <c r="I3696" i="11"/>
  <c r="U3695" i="11"/>
  <c r="T3695" i="11"/>
  <c r="R3695" i="11"/>
  <c r="Q3695" i="11"/>
  <c r="P3695" i="11"/>
  <c r="O3695" i="11"/>
  <c r="N3695" i="11"/>
  <c r="M3695" i="11"/>
  <c r="L3695" i="11"/>
  <c r="K3695" i="11"/>
  <c r="I3695" i="11" a="1"/>
  <c r="I3695" i="11"/>
  <c r="U3694" i="11"/>
  <c r="T3694" i="11"/>
  <c r="R3694" i="11"/>
  <c r="Q3694" i="11"/>
  <c r="O3694" i="11"/>
  <c r="P3694" i="11" s="1"/>
  <c r="N3694" i="11"/>
  <c r="M3694" i="11"/>
  <c r="L3694" i="11"/>
  <c r="K3694" i="11"/>
  <c r="I3694" i="11" a="1"/>
  <c r="I3694" i="11" s="1"/>
  <c r="U3693" i="11"/>
  <c r="T3693" i="11"/>
  <c r="R3693" i="11"/>
  <c r="Q3693" i="11"/>
  <c r="O3693" i="11"/>
  <c r="P3693" i="11" s="1"/>
  <c r="N3693" i="11"/>
  <c r="M3693" i="11"/>
  <c r="L3693" i="11"/>
  <c r="K3693" i="11"/>
  <c r="I3693" i="11" a="1"/>
  <c r="I3693" i="11"/>
  <c r="U3692" i="11"/>
  <c r="T3692" i="11"/>
  <c r="R3692" i="11"/>
  <c r="Q3692" i="11"/>
  <c r="O3692" i="11"/>
  <c r="P3692" i="11" s="1"/>
  <c r="N3692" i="11"/>
  <c r="M3692" i="11"/>
  <c r="L3692" i="11"/>
  <c r="K3692" i="11"/>
  <c r="I3692" i="11" a="1"/>
  <c r="I3692" i="11" s="1"/>
  <c r="U3691" i="11"/>
  <c r="T3691" i="11"/>
  <c r="R3691" i="11"/>
  <c r="Q3691" i="11"/>
  <c r="P3691" i="11"/>
  <c r="O3691" i="11"/>
  <c r="N3691" i="11"/>
  <c r="M3691" i="11"/>
  <c r="L3691" i="11"/>
  <c r="K3691" i="11"/>
  <c r="I3691" i="11" a="1"/>
  <c r="I3691" i="11"/>
  <c r="U3690" i="11"/>
  <c r="T3690" i="11"/>
  <c r="R3690" i="11"/>
  <c r="Q3690" i="11"/>
  <c r="O3690" i="11"/>
  <c r="P3690" i="11" s="1"/>
  <c r="N3690" i="11"/>
  <c r="M3690" i="11"/>
  <c r="L3690" i="11"/>
  <c r="K3690" i="11"/>
  <c r="I3690" i="11" a="1"/>
  <c r="I3690" i="11" s="1"/>
  <c r="U3689" i="11"/>
  <c r="T3689" i="11"/>
  <c r="R3689" i="11"/>
  <c r="Q3689" i="11"/>
  <c r="P3689" i="11"/>
  <c r="O3689" i="11"/>
  <c r="N3689" i="11"/>
  <c r="M3689" i="11"/>
  <c r="L3689" i="11"/>
  <c r="K3689" i="11"/>
  <c r="I3689" i="11" a="1"/>
  <c r="I3689" i="11"/>
  <c r="U3688" i="11"/>
  <c r="T3688" i="11"/>
  <c r="R3688" i="11"/>
  <c r="Q3688" i="11"/>
  <c r="O3688" i="11"/>
  <c r="P3688" i="11" s="1"/>
  <c r="N3688" i="11"/>
  <c r="M3688" i="11"/>
  <c r="L3688" i="11"/>
  <c r="K3688" i="11"/>
  <c r="I3688" i="11" a="1"/>
  <c r="I3688" i="11" s="1"/>
  <c r="U3687" i="11"/>
  <c r="T3687" i="11"/>
  <c r="R3687" i="11"/>
  <c r="Q3687" i="11"/>
  <c r="P3687" i="11"/>
  <c r="O3687" i="11"/>
  <c r="N3687" i="11"/>
  <c r="M3687" i="11"/>
  <c r="L3687" i="11"/>
  <c r="K3687" i="11"/>
  <c r="I3687" i="11" a="1"/>
  <c r="I3687" i="11"/>
  <c r="U3686" i="11"/>
  <c r="T3686" i="11"/>
  <c r="R3686" i="11"/>
  <c r="Q3686" i="11"/>
  <c r="O3686" i="11"/>
  <c r="P3686" i="11" s="1"/>
  <c r="N3686" i="11"/>
  <c r="M3686" i="11"/>
  <c r="L3686" i="11"/>
  <c r="K3686" i="11"/>
  <c r="I3686" i="11" a="1"/>
  <c r="I3686" i="11" s="1"/>
  <c r="U3685" i="11"/>
  <c r="T3685" i="11"/>
  <c r="R3685" i="11"/>
  <c r="Q3685" i="11"/>
  <c r="P3685" i="11"/>
  <c r="O3685" i="11"/>
  <c r="N3685" i="11"/>
  <c r="M3685" i="11"/>
  <c r="L3685" i="11"/>
  <c r="K3685" i="11"/>
  <c r="I3685" i="11" a="1"/>
  <c r="I3685" i="11" s="1"/>
  <c r="U3684" i="11"/>
  <c r="T3684" i="11"/>
  <c r="R3684" i="11"/>
  <c r="Q3684" i="11"/>
  <c r="O3684" i="11"/>
  <c r="P3684" i="11" s="1"/>
  <c r="N3684" i="11"/>
  <c r="M3684" i="11"/>
  <c r="L3684" i="11"/>
  <c r="K3684" i="11"/>
  <c r="I3684" i="11" a="1"/>
  <c r="I3684" i="11" s="1"/>
  <c r="U3683" i="11"/>
  <c r="T3683" i="11"/>
  <c r="R3683" i="11"/>
  <c r="Q3683" i="11"/>
  <c r="P3683" i="11"/>
  <c r="O3683" i="11"/>
  <c r="N3683" i="11"/>
  <c r="M3683" i="11"/>
  <c r="L3683" i="11"/>
  <c r="K3683" i="11"/>
  <c r="I3683" i="11" a="1"/>
  <c r="I3683" i="11"/>
  <c r="U3682" i="11"/>
  <c r="T3682" i="11"/>
  <c r="R3682" i="11"/>
  <c r="Q3682" i="11"/>
  <c r="P3682" i="11"/>
  <c r="O3682" i="11"/>
  <c r="N3682" i="11"/>
  <c r="M3682" i="11"/>
  <c r="L3682" i="11"/>
  <c r="K3682" i="11"/>
  <c r="I3682" i="11" a="1"/>
  <c r="I3682" i="11" s="1"/>
  <c r="U3681" i="11"/>
  <c r="T3681" i="11"/>
  <c r="R3681" i="11"/>
  <c r="Q3681" i="11"/>
  <c r="P3681" i="11"/>
  <c r="O3681" i="11"/>
  <c r="N3681" i="11"/>
  <c r="M3681" i="11"/>
  <c r="L3681" i="11"/>
  <c r="K3681" i="11"/>
  <c r="I3681" i="11" a="1"/>
  <c r="I3681" i="11"/>
  <c r="U3680" i="11"/>
  <c r="T3680" i="11"/>
  <c r="R3680" i="11"/>
  <c r="Q3680" i="11"/>
  <c r="O3680" i="11"/>
  <c r="P3680" i="11" s="1"/>
  <c r="N3680" i="11"/>
  <c r="M3680" i="11"/>
  <c r="L3680" i="11"/>
  <c r="K3680" i="11"/>
  <c r="I3680" i="11" a="1"/>
  <c r="I3680" i="11"/>
  <c r="U3679" i="11"/>
  <c r="T3679" i="11"/>
  <c r="R3679" i="11"/>
  <c r="Q3679" i="11"/>
  <c r="P3679" i="11"/>
  <c r="O3679" i="11"/>
  <c r="N3679" i="11"/>
  <c r="M3679" i="11"/>
  <c r="L3679" i="11"/>
  <c r="K3679" i="11"/>
  <c r="I3679" i="11" a="1"/>
  <c r="I3679" i="11"/>
  <c r="U3678" i="11"/>
  <c r="T3678" i="11"/>
  <c r="R3678" i="11"/>
  <c r="Q3678" i="11"/>
  <c r="O3678" i="11"/>
  <c r="P3678" i="11" s="1"/>
  <c r="N3678" i="11"/>
  <c r="M3678" i="11"/>
  <c r="L3678" i="11"/>
  <c r="K3678" i="11"/>
  <c r="I3678" i="11" a="1"/>
  <c r="I3678" i="11" s="1"/>
  <c r="U3677" i="11"/>
  <c r="T3677" i="11"/>
  <c r="R3677" i="11"/>
  <c r="Q3677" i="11"/>
  <c r="O3677" i="11"/>
  <c r="P3677" i="11" s="1"/>
  <c r="N3677" i="11"/>
  <c r="M3677" i="11"/>
  <c r="L3677" i="11"/>
  <c r="K3677" i="11"/>
  <c r="I3677" i="11" a="1"/>
  <c r="I3677" i="11"/>
  <c r="U3676" i="11"/>
  <c r="T3676" i="11"/>
  <c r="R3676" i="11"/>
  <c r="Q3676" i="11"/>
  <c r="O3676" i="11"/>
  <c r="P3676" i="11" s="1"/>
  <c r="N3676" i="11"/>
  <c r="M3676" i="11"/>
  <c r="L3676" i="11"/>
  <c r="K3676" i="11"/>
  <c r="I3676" i="11" a="1"/>
  <c r="I3676" i="11" s="1"/>
  <c r="U3675" i="11"/>
  <c r="T3675" i="11"/>
  <c r="R3675" i="11"/>
  <c r="Q3675" i="11"/>
  <c r="P3675" i="11"/>
  <c r="O3675" i="11"/>
  <c r="N3675" i="11"/>
  <c r="M3675" i="11"/>
  <c r="L3675" i="11"/>
  <c r="K3675" i="11"/>
  <c r="I3675" i="11" a="1"/>
  <c r="I3675" i="11"/>
  <c r="U3674" i="11"/>
  <c r="T3674" i="11"/>
  <c r="R3674" i="11"/>
  <c r="Q3674" i="11"/>
  <c r="O3674" i="11"/>
  <c r="P3674" i="11" s="1"/>
  <c r="N3674" i="11"/>
  <c r="M3674" i="11"/>
  <c r="L3674" i="11"/>
  <c r="K3674" i="11"/>
  <c r="I3674" i="11" a="1"/>
  <c r="I3674" i="11" s="1"/>
  <c r="U3673" i="11"/>
  <c r="T3673" i="11"/>
  <c r="R3673" i="11"/>
  <c r="Q3673" i="11"/>
  <c r="P3673" i="11"/>
  <c r="O3673" i="11"/>
  <c r="N3673" i="11"/>
  <c r="M3673" i="11"/>
  <c r="L3673" i="11"/>
  <c r="K3673" i="11"/>
  <c r="I3673" i="11" a="1"/>
  <c r="I3673" i="11"/>
  <c r="U3672" i="11"/>
  <c r="T3672" i="11"/>
  <c r="R3672" i="11"/>
  <c r="Q3672" i="11"/>
  <c r="O3672" i="11"/>
  <c r="P3672" i="11" s="1"/>
  <c r="N3672" i="11"/>
  <c r="M3672" i="11"/>
  <c r="L3672" i="11"/>
  <c r="K3672" i="11"/>
  <c r="I3672" i="11" a="1"/>
  <c r="I3672" i="11" s="1"/>
  <c r="U3671" i="11"/>
  <c r="T3671" i="11"/>
  <c r="R3671" i="11"/>
  <c r="Q3671" i="11"/>
  <c r="P3671" i="11"/>
  <c r="O3671" i="11"/>
  <c r="N3671" i="11"/>
  <c r="M3671" i="11"/>
  <c r="L3671" i="11"/>
  <c r="K3671" i="11"/>
  <c r="I3671" i="11" a="1"/>
  <c r="I3671" i="11"/>
  <c r="U3670" i="11"/>
  <c r="T3670" i="11"/>
  <c r="R3670" i="11"/>
  <c r="Q3670" i="11"/>
  <c r="O3670" i="11"/>
  <c r="P3670" i="11" s="1"/>
  <c r="N3670" i="11"/>
  <c r="M3670" i="11"/>
  <c r="L3670" i="11"/>
  <c r="K3670" i="11"/>
  <c r="I3670" i="11" a="1"/>
  <c r="I3670" i="11" s="1"/>
  <c r="U3669" i="11"/>
  <c r="T3669" i="11"/>
  <c r="R3669" i="11"/>
  <c r="Q3669" i="11"/>
  <c r="P3669" i="11"/>
  <c r="O3669" i="11"/>
  <c r="N3669" i="11"/>
  <c r="M3669" i="11"/>
  <c r="L3669" i="11"/>
  <c r="K3669" i="11"/>
  <c r="I3669" i="11" a="1"/>
  <c r="I3669" i="11" s="1"/>
  <c r="U3668" i="11"/>
  <c r="T3668" i="11"/>
  <c r="R3668" i="11"/>
  <c r="Q3668" i="11"/>
  <c r="O3668" i="11"/>
  <c r="P3668" i="11" s="1"/>
  <c r="N3668" i="11"/>
  <c r="M3668" i="11"/>
  <c r="L3668" i="11"/>
  <c r="K3668" i="11"/>
  <c r="I3668" i="11" a="1"/>
  <c r="I3668" i="11" s="1"/>
  <c r="U3667" i="11"/>
  <c r="T3667" i="11"/>
  <c r="R3667" i="11"/>
  <c r="Q3667" i="11"/>
  <c r="P3667" i="11"/>
  <c r="O3667" i="11"/>
  <c r="N3667" i="11"/>
  <c r="M3667" i="11"/>
  <c r="L3667" i="11"/>
  <c r="K3667" i="11"/>
  <c r="I3667" i="11" a="1"/>
  <c r="I3667" i="11"/>
  <c r="U3666" i="11"/>
  <c r="T3666" i="11"/>
  <c r="R3666" i="11"/>
  <c r="Q3666" i="11"/>
  <c r="P3666" i="11"/>
  <c r="O3666" i="11"/>
  <c r="N3666" i="11"/>
  <c r="M3666" i="11"/>
  <c r="L3666" i="11"/>
  <c r="K3666" i="11"/>
  <c r="I3666" i="11" a="1"/>
  <c r="I3666" i="11" s="1"/>
  <c r="U3665" i="11"/>
  <c r="T3665" i="11"/>
  <c r="R3665" i="11"/>
  <c r="Q3665" i="11"/>
  <c r="P3665" i="11"/>
  <c r="O3665" i="11"/>
  <c r="N3665" i="11"/>
  <c r="M3665" i="11"/>
  <c r="L3665" i="11"/>
  <c r="K3665" i="11"/>
  <c r="I3665" i="11" a="1"/>
  <c r="I3665" i="11"/>
  <c r="U3664" i="11"/>
  <c r="T3664" i="11"/>
  <c r="R3664" i="11"/>
  <c r="Q3664" i="11"/>
  <c r="O3664" i="11"/>
  <c r="P3664" i="11" s="1"/>
  <c r="N3664" i="11"/>
  <c r="M3664" i="11"/>
  <c r="L3664" i="11"/>
  <c r="K3664" i="11"/>
  <c r="I3664" i="11" a="1"/>
  <c r="I3664" i="11"/>
  <c r="U3663" i="11"/>
  <c r="T3663" i="11"/>
  <c r="R3663" i="11"/>
  <c r="Q3663" i="11"/>
  <c r="P3663" i="11"/>
  <c r="O3663" i="11"/>
  <c r="N3663" i="11"/>
  <c r="M3663" i="11"/>
  <c r="L3663" i="11"/>
  <c r="K3663" i="11"/>
  <c r="I3663" i="11" a="1"/>
  <c r="I3663" i="11"/>
  <c r="U3662" i="11"/>
  <c r="T3662" i="11"/>
  <c r="R3662" i="11"/>
  <c r="Q3662" i="11"/>
  <c r="O3662" i="11"/>
  <c r="P3662" i="11" s="1"/>
  <c r="N3662" i="11"/>
  <c r="M3662" i="11"/>
  <c r="L3662" i="11"/>
  <c r="K3662" i="11"/>
  <c r="I3662" i="11" a="1"/>
  <c r="I3662" i="11" s="1"/>
  <c r="U3661" i="11"/>
  <c r="T3661" i="11"/>
  <c r="R3661" i="11"/>
  <c r="Q3661" i="11"/>
  <c r="O3661" i="11"/>
  <c r="P3661" i="11" s="1"/>
  <c r="N3661" i="11"/>
  <c r="M3661" i="11"/>
  <c r="L3661" i="11"/>
  <c r="K3661" i="11"/>
  <c r="I3661" i="11" a="1"/>
  <c r="I3661" i="11"/>
  <c r="U3660" i="11"/>
  <c r="T3660" i="11"/>
  <c r="R3660" i="11"/>
  <c r="Q3660" i="11"/>
  <c r="O3660" i="11"/>
  <c r="P3660" i="11" s="1"/>
  <c r="N3660" i="11"/>
  <c r="M3660" i="11"/>
  <c r="L3660" i="11"/>
  <c r="K3660" i="11"/>
  <c r="I3660" i="11" a="1"/>
  <c r="I3660" i="11" s="1"/>
  <c r="U3659" i="11"/>
  <c r="T3659" i="11"/>
  <c r="R3659" i="11"/>
  <c r="Q3659" i="11"/>
  <c r="P3659" i="11"/>
  <c r="O3659" i="11"/>
  <c r="N3659" i="11"/>
  <c r="M3659" i="11"/>
  <c r="L3659" i="11"/>
  <c r="K3659" i="11"/>
  <c r="I3659" i="11" a="1"/>
  <c r="I3659" i="11"/>
  <c r="U3658" i="11"/>
  <c r="T3658" i="11"/>
  <c r="R3658" i="11"/>
  <c r="Q3658" i="11"/>
  <c r="O3658" i="11"/>
  <c r="P3658" i="11" s="1"/>
  <c r="N3658" i="11"/>
  <c r="M3658" i="11"/>
  <c r="L3658" i="11"/>
  <c r="K3658" i="11"/>
  <c r="I3658" i="11" a="1"/>
  <c r="I3658" i="11" s="1"/>
  <c r="U3657" i="11"/>
  <c r="T3657" i="11"/>
  <c r="R3657" i="11"/>
  <c r="Q3657" i="11"/>
  <c r="P3657" i="11"/>
  <c r="O3657" i="11"/>
  <c r="N3657" i="11"/>
  <c r="M3657" i="11"/>
  <c r="L3657" i="11"/>
  <c r="K3657" i="11"/>
  <c r="I3657" i="11" a="1"/>
  <c r="I3657" i="11"/>
  <c r="U3656" i="11"/>
  <c r="T3656" i="11"/>
  <c r="R3656" i="11"/>
  <c r="Q3656" i="11"/>
  <c r="O3656" i="11"/>
  <c r="P3656" i="11" s="1"/>
  <c r="N3656" i="11"/>
  <c r="M3656" i="11"/>
  <c r="L3656" i="11"/>
  <c r="K3656" i="11"/>
  <c r="I3656" i="11" a="1"/>
  <c r="I3656" i="11" s="1"/>
  <c r="U3655" i="11"/>
  <c r="T3655" i="11"/>
  <c r="R3655" i="11"/>
  <c r="Q3655" i="11"/>
  <c r="P3655" i="11"/>
  <c r="O3655" i="11"/>
  <c r="N3655" i="11"/>
  <c r="M3655" i="11"/>
  <c r="L3655" i="11"/>
  <c r="K3655" i="11"/>
  <c r="I3655" i="11" a="1"/>
  <c r="I3655" i="11"/>
  <c r="U3654" i="11"/>
  <c r="T3654" i="11"/>
  <c r="R3654" i="11"/>
  <c r="Q3654" i="11"/>
  <c r="O3654" i="11"/>
  <c r="P3654" i="11" s="1"/>
  <c r="N3654" i="11"/>
  <c r="M3654" i="11"/>
  <c r="L3654" i="11"/>
  <c r="K3654" i="11"/>
  <c r="I3654" i="11" a="1"/>
  <c r="I3654" i="11" s="1"/>
  <c r="U3653" i="11"/>
  <c r="T3653" i="11"/>
  <c r="R3653" i="11"/>
  <c r="Q3653" i="11"/>
  <c r="P3653" i="11"/>
  <c r="O3653" i="11"/>
  <c r="N3653" i="11"/>
  <c r="M3653" i="11"/>
  <c r="L3653" i="11"/>
  <c r="K3653" i="11"/>
  <c r="I3653" i="11" a="1"/>
  <c r="I3653" i="11" s="1"/>
  <c r="U3652" i="11"/>
  <c r="T3652" i="11"/>
  <c r="R3652" i="11"/>
  <c r="Q3652" i="11"/>
  <c r="O3652" i="11"/>
  <c r="P3652" i="11" s="1"/>
  <c r="N3652" i="11"/>
  <c r="M3652" i="11"/>
  <c r="L3652" i="11"/>
  <c r="K3652" i="11"/>
  <c r="I3652" i="11" a="1"/>
  <c r="I3652" i="11" s="1"/>
  <c r="U3651" i="11"/>
  <c r="T3651" i="11"/>
  <c r="R3651" i="11"/>
  <c r="Q3651" i="11"/>
  <c r="P3651" i="11"/>
  <c r="O3651" i="11"/>
  <c r="N3651" i="11"/>
  <c r="M3651" i="11"/>
  <c r="L3651" i="11"/>
  <c r="K3651" i="11"/>
  <c r="I3651" i="11" a="1"/>
  <c r="I3651" i="11"/>
  <c r="U3650" i="11"/>
  <c r="T3650" i="11"/>
  <c r="R3650" i="11"/>
  <c r="Q3650" i="11"/>
  <c r="P3650" i="11"/>
  <c r="O3650" i="11"/>
  <c r="N3650" i="11"/>
  <c r="M3650" i="11"/>
  <c r="L3650" i="11"/>
  <c r="K3650" i="11"/>
  <c r="I3650" i="11" a="1"/>
  <c r="I3650" i="11" s="1"/>
  <c r="U3649" i="11"/>
  <c r="T3649" i="11"/>
  <c r="R3649" i="11"/>
  <c r="Q3649" i="11"/>
  <c r="P3649" i="11"/>
  <c r="O3649" i="11"/>
  <c r="N3649" i="11"/>
  <c r="M3649" i="11"/>
  <c r="L3649" i="11"/>
  <c r="K3649" i="11"/>
  <c r="I3649" i="11" a="1"/>
  <c r="I3649" i="11"/>
  <c r="U3648" i="11"/>
  <c r="T3648" i="11"/>
  <c r="R3648" i="11"/>
  <c r="Q3648" i="11"/>
  <c r="O3648" i="11"/>
  <c r="P3648" i="11" s="1"/>
  <c r="N3648" i="11"/>
  <c r="M3648" i="11"/>
  <c r="L3648" i="11"/>
  <c r="K3648" i="11"/>
  <c r="I3648" i="11" a="1"/>
  <c r="I3648" i="11"/>
  <c r="U3647" i="11"/>
  <c r="T3647" i="11"/>
  <c r="R3647" i="11"/>
  <c r="Q3647" i="11"/>
  <c r="P3647" i="11"/>
  <c r="O3647" i="11"/>
  <c r="N3647" i="11"/>
  <c r="M3647" i="11"/>
  <c r="L3647" i="11"/>
  <c r="K3647" i="11"/>
  <c r="I3647" i="11" a="1"/>
  <c r="I3647" i="11"/>
  <c r="U3646" i="11"/>
  <c r="T3646" i="11"/>
  <c r="R3646" i="11"/>
  <c r="Q3646" i="11"/>
  <c r="O3646" i="11"/>
  <c r="P3646" i="11" s="1"/>
  <c r="N3646" i="11"/>
  <c r="M3646" i="11"/>
  <c r="L3646" i="11"/>
  <c r="K3646" i="11"/>
  <c r="I3646" i="11" a="1"/>
  <c r="I3646" i="11" s="1"/>
  <c r="U3645" i="11"/>
  <c r="T3645" i="11"/>
  <c r="R3645" i="11"/>
  <c r="Q3645" i="11"/>
  <c r="O3645" i="11"/>
  <c r="P3645" i="11" s="1"/>
  <c r="N3645" i="11"/>
  <c r="M3645" i="11"/>
  <c r="L3645" i="11"/>
  <c r="K3645" i="11"/>
  <c r="I3645" i="11" a="1"/>
  <c r="I3645" i="11"/>
  <c r="U3644" i="11"/>
  <c r="T3644" i="11"/>
  <c r="R3644" i="11"/>
  <c r="Q3644" i="11"/>
  <c r="O3644" i="11"/>
  <c r="P3644" i="11" s="1"/>
  <c r="N3644" i="11"/>
  <c r="M3644" i="11"/>
  <c r="L3644" i="11"/>
  <c r="K3644" i="11"/>
  <c r="I3644" i="11" a="1"/>
  <c r="I3644" i="11" s="1"/>
  <c r="U3643" i="11"/>
  <c r="T3643" i="11"/>
  <c r="R3643" i="11"/>
  <c r="Q3643" i="11"/>
  <c r="P3643" i="11"/>
  <c r="O3643" i="11"/>
  <c r="N3643" i="11"/>
  <c r="M3643" i="11"/>
  <c r="L3643" i="11"/>
  <c r="K3643" i="11"/>
  <c r="I3643" i="11" a="1"/>
  <c r="I3643" i="11"/>
  <c r="U3642" i="11"/>
  <c r="T3642" i="11"/>
  <c r="R3642" i="11"/>
  <c r="Q3642" i="11"/>
  <c r="O3642" i="11"/>
  <c r="P3642" i="11" s="1"/>
  <c r="N3642" i="11"/>
  <c r="M3642" i="11"/>
  <c r="L3642" i="11"/>
  <c r="K3642" i="11"/>
  <c r="I3642" i="11" a="1"/>
  <c r="I3642" i="11" s="1"/>
  <c r="U3641" i="11"/>
  <c r="T3641" i="11"/>
  <c r="R3641" i="11"/>
  <c r="Q3641" i="11"/>
  <c r="P3641" i="11"/>
  <c r="O3641" i="11"/>
  <c r="N3641" i="11"/>
  <c r="M3641" i="11"/>
  <c r="L3641" i="11"/>
  <c r="K3641" i="11"/>
  <c r="I3641" i="11" a="1"/>
  <c r="I3641" i="11"/>
  <c r="U3640" i="11"/>
  <c r="T3640" i="11"/>
  <c r="R3640" i="11"/>
  <c r="Q3640" i="11"/>
  <c r="O3640" i="11"/>
  <c r="P3640" i="11" s="1"/>
  <c r="N3640" i="11"/>
  <c r="M3640" i="11"/>
  <c r="L3640" i="11"/>
  <c r="K3640" i="11"/>
  <c r="I3640" i="11" a="1"/>
  <c r="I3640" i="11" s="1"/>
  <c r="U3639" i="11"/>
  <c r="T3639" i="11"/>
  <c r="R3639" i="11"/>
  <c r="Q3639" i="11"/>
  <c r="P3639" i="11"/>
  <c r="O3639" i="11"/>
  <c r="N3639" i="11"/>
  <c r="M3639" i="11"/>
  <c r="L3639" i="11"/>
  <c r="K3639" i="11"/>
  <c r="I3639" i="11" a="1"/>
  <c r="I3639" i="11"/>
  <c r="U3638" i="11"/>
  <c r="T3638" i="11"/>
  <c r="R3638" i="11"/>
  <c r="Q3638" i="11"/>
  <c r="O3638" i="11"/>
  <c r="P3638" i="11" s="1"/>
  <c r="N3638" i="11"/>
  <c r="M3638" i="11"/>
  <c r="L3638" i="11"/>
  <c r="K3638" i="11"/>
  <c r="I3638" i="11" a="1"/>
  <c r="I3638" i="11" s="1"/>
  <c r="U3637" i="11"/>
  <c r="T3637" i="11"/>
  <c r="R3637" i="11"/>
  <c r="Q3637" i="11"/>
  <c r="P3637" i="11"/>
  <c r="O3637" i="11"/>
  <c r="N3637" i="11"/>
  <c r="M3637" i="11"/>
  <c r="L3637" i="11"/>
  <c r="K3637" i="11"/>
  <c r="I3637" i="11" a="1"/>
  <c r="I3637" i="11" s="1"/>
  <c r="U3636" i="11"/>
  <c r="T3636" i="11"/>
  <c r="R3636" i="11"/>
  <c r="Q3636" i="11"/>
  <c r="O3636" i="11"/>
  <c r="P3636" i="11" s="1"/>
  <c r="N3636" i="11"/>
  <c r="M3636" i="11"/>
  <c r="L3636" i="11"/>
  <c r="K3636" i="11"/>
  <c r="I3636" i="11" a="1"/>
  <c r="I3636" i="11" s="1"/>
  <c r="U3635" i="11"/>
  <c r="T3635" i="11"/>
  <c r="R3635" i="11"/>
  <c r="Q3635" i="11"/>
  <c r="P3635" i="11"/>
  <c r="O3635" i="11"/>
  <c r="N3635" i="11"/>
  <c r="M3635" i="11"/>
  <c r="L3635" i="11"/>
  <c r="K3635" i="11"/>
  <c r="I3635" i="11" a="1"/>
  <c r="I3635" i="11"/>
  <c r="U3634" i="11"/>
  <c r="T3634" i="11"/>
  <c r="R3634" i="11"/>
  <c r="Q3634" i="11"/>
  <c r="P3634" i="11"/>
  <c r="O3634" i="11"/>
  <c r="N3634" i="11"/>
  <c r="M3634" i="11"/>
  <c r="L3634" i="11"/>
  <c r="K3634" i="11"/>
  <c r="I3634" i="11" a="1"/>
  <c r="I3634" i="11" s="1"/>
  <c r="U3633" i="11"/>
  <c r="T3633" i="11"/>
  <c r="R3633" i="11"/>
  <c r="Q3633" i="11"/>
  <c r="P3633" i="11"/>
  <c r="O3633" i="11"/>
  <c r="N3633" i="11"/>
  <c r="M3633" i="11"/>
  <c r="L3633" i="11"/>
  <c r="K3633" i="11"/>
  <c r="I3633" i="11" a="1"/>
  <c r="I3633" i="11"/>
  <c r="U3632" i="11"/>
  <c r="T3632" i="11"/>
  <c r="R3632" i="11"/>
  <c r="Q3632" i="11"/>
  <c r="O3632" i="11"/>
  <c r="P3632" i="11" s="1"/>
  <c r="N3632" i="11"/>
  <c r="M3632" i="11"/>
  <c r="L3632" i="11"/>
  <c r="K3632" i="11"/>
  <c r="I3632" i="11" a="1"/>
  <c r="I3632" i="11"/>
  <c r="U3631" i="11"/>
  <c r="T3631" i="11"/>
  <c r="R3631" i="11"/>
  <c r="Q3631" i="11"/>
  <c r="P3631" i="11"/>
  <c r="O3631" i="11"/>
  <c r="N3631" i="11"/>
  <c r="M3631" i="11"/>
  <c r="L3631" i="11"/>
  <c r="K3631" i="11"/>
  <c r="I3631" i="11" a="1"/>
  <c r="I3631" i="11"/>
  <c r="U3630" i="11"/>
  <c r="T3630" i="11"/>
  <c r="R3630" i="11"/>
  <c r="Q3630" i="11"/>
  <c r="O3630" i="11"/>
  <c r="P3630" i="11" s="1"/>
  <c r="N3630" i="11"/>
  <c r="M3630" i="11"/>
  <c r="L3630" i="11"/>
  <c r="K3630" i="11"/>
  <c r="I3630" i="11" a="1"/>
  <c r="I3630" i="11" s="1"/>
  <c r="U3629" i="11"/>
  <c r="T3629" i="11"/>
  <c r="R3629" i="11"/>
  <c r="Q3629" i="11"/>
  <c r="O3629" i="11"/>
  <c r="P3629" i="11" s="1"/>
  <c r="N3629" i="11"/>
  <c r="M3629" i="11"/>
  <c r="L3629" i="11"/>
  <c r="K3629" i="11"/>
  <c r="I3629" i="11" a="1"/>
  <c r="I3629" i="11"/>
  <c r="U3628" i="11"/>
  <c r="T3628" i="11"/>
  <c r="R3628" i="11"/>
  <c r="Q3628" i="11"/>
  <c r="O3628" i="11"/>
  <c r="P3628" i="11" s="1"/>
  <c r="N3628" i="11"/>
  <c r="M3628" i="11"/>
  <c r="L3628" i="11"/>
  <c r="K3628" i="11"/>
  <c r="I3628" i="11" a="1"/>
  <c r="I3628" i="11" s="1"/>
  <c r="U3627" i="11"/>
  <c r="T3627" i="11"/>
  <c r="R3627" i="11"/>
  <c r="Q3627" i="11"/>
  <c r="P3627" i="11"/>
  <c r="O3627" i="11"/>
  <c r="N3627" i="11"/>
  <c r="M3627" i="11"/>
  <c r="L3627" i="11"/>
  <c r="K3627" i="11"/>
  <c r="I3627" i="11" a="1"/>
  <c r="I3627" i="11"/>
  <c r="U3626" i="11"/>
  <c r="T3626" i="11"/>
  <c r="R3626" i="11"/>
  <c r="Q3626" i="11"/>
  <c r="O3626" i="11"/>
  <c r="P3626" i="11" s="1"/>
  <c r="N3626" i="11"/>
  <c r="M3626" i="11"/>
  <c r="L3626" i="11"/>
  <c r="K3626" i="11"/>
  <c r="I3626" i="11" a="1"/>
  <c r="I3626" i="11" s="1"/>
  <c r="U3625" i="11"/>
  <c r="T3625" i="11"/>
  <c r="R3625" i="11"/>
  <c r="Q3625" i="11"/>
  <c r="P3625" i="11"/>
  <c r="O3625" i="11"/>
  <c r="N3625" i="11"/>
  <c r="M3625" i="11"/>
  <c r="L3625" i="11"/>
  <c r="K3625" i="11"/>
  <c r="I3625" i="11" a="1"/>
  <c r="I3625" i="11"/>
  <c r="U3624" i="11"/>
  <c r="T3624" i="11"/>
  <c r="R3624" i="11"/>
  <c r="Q3624" i="11"/>
  <c r="O3624" i="11"/>
  <c r="P3624" i="11" s="1"/>
  <c r="N3624" i="11"/>
  <c r="M3624" i="11"/>
  <c r="L3624" i="11"/>
  <c r="K3624" i="11"/>
  <c r="I3624" i="11" a="1"/>
  <c r="I3624" i="11" s="1"/>
  <c r="U3623" i="11"/>
  <c r="T3623" i="11"/>
  <c r="R3623" i="11"/>
  <c r="Q3623" i="11"/>
  <c r="P3623" i="11"/>
  <c r="O3623" i="11"/>
  <c r="N3623" i="11"/>
  <c r="M3623" i="11"/>
  <c r="L3623" i="11"/>
  <c r="K3623" i="11"/>
  <c r="I3623" i="11" a="1"/>
  <c r="I3623" i="11"/>
  <c r="U3622" i="11"/>
  <c r="T3622" i="11"/>
  <c r="R3622" i="11"/>
  <c r="Q3622" i="11"/>
  <c r="O3622" i="11"/>
  <c r="P3622" i="11" s="1"/>
  <c r="N3622" i="11"/>
  <c r="M3622" i="11"/>
  <c r="L3622" i="11"/>
  <c r="K3622" i="11"/>
  <c r="I3622" i="11" a="1"/>
  <c r="I3622" i="11" s="1"/>
  <c r="U3621" i="11"/>
  <c r="T3621" i="11"/>
  <c r="R3621" i="11"/>
  <c r="Q3621" i="11"/>
  <c r="P3621" i="11"/>
  <c r="O3621" i="11"/>
  <c r="N3621" i="11"/>
  <c r="M3621" i="11"/>
  <c r="L3621" i="11"/>
  <c r="K3621" i="11"/>
  <c r="I3621" i="11" a="1"/>
  <c r="I3621" i="11" s="1"/>
  <c r="U3620" i="11"/>
  <c r="T3620" i="11"/>
  <c r="R3620" i="11"/>
  <c r="Q3620" i="11"/>
  <c r="O3620" i="11"/>
  <c r="P3620" i="11" s="1"/>
  <c r="N3620" i="11"/>
  <c r="M3620" i="11"/>
  <c r="L3620" i="11"/>
  <c r="K3620" i="11"/>
  <c r="I3620" i="11" a="1"/>
  <c r="I3620" i="11" s="1"/>
  <c r="U3619" i="11"/>
  <c r="T3619" i="11"/>
  <c r="R3619" i="11"/>
  <c r="Q3619" i="11"/>
  <c r="P3619" i="11"/>
  <c r="O3619" i="11"/>
  <c r="N3619" i="11"/>
  <c r="M3619" i="11"/>
  <c r="L3619" i="11"/>
  <c r="K3619" i="11"/>
  <c r="I3619" i="11" a="1"/>
  <c r="I3619" i="11"/>
  <c r="U3618" i="11"/>
  <c r="T3618" i="11"/>
  <c r="R3618" i="11"/>
  <c r="Q3618" i="11"/>
  <c r="P3618" i="11"/>
  <c r="O3618" i="11"/>
  <c r="N3618" i="11"/>
  <c r="M3618" i="11"/>
  <c r="L3618" i="11"/>
  <c r="K3618" i="11"/>
  <c r="I3618" i="11" a="1"/>
  <c r="I3618" i="11" s="1"/>
  <c r="U3617" i="11"/>
  <c r="T3617" i="11"/>
  <c r="R3617" i="11"/>
  <c r="Q3617" i="11"/>
  <c r="P3617" i="11"/>
  <c r="O3617" i="11"/>
  <c r="N3617" i="11"/>
  <c r="M3617" i="11"/>
  <c r="L3617" i="11"/>
  <c r="K3617" i="11"/>
  <c r="I3617" i="11" a="1"/>
  <c r="I3617" i="11"/>
  <c r="U3616" i="11"/>
  <c r="T3616" i="11"/>
  <c r="R3616" i="11"/>
  <c r="Q3616" i="11"/>
  <c r="O3616" i="11"/>
  <c r="P3616" i="11" s="1"/>
  <c r="N3616" i="11"/>
  <c r="M3616" i="11"/>
  <c r="L3616" i="11"/>
  <c r="K3616" i="11"/>
  <c r="I3616" i="11" a="1"/>
  <c r="I3616" i="11"/>
  <c r="U3615" i="11"/>
  <c r="T3615" i="11"/>
  <c r="R3615" i="11"/>
  <c r="Q3615" i="11"/>
  <c r="P3615" i="11"/>
  <c r="O3615" i="11"/>
  <c r="N3615" i="11"/>
  <c r="M3615" i="11"/>
  <c r="L3615" i="11"/>
  <c r="K3615" i="11"/>
  <c r="I3615" i="11" a="1"/>
  <c r="I3615" i="11"/>
  <c r="U3614" i="11"/>
  <c r="T3614" i="11"/>
  <c r="R3614" i="11"/>
  <c r="Q3614" i="11"/>
  <c r="O3614" i="11"/>
  <c r="P3614" i="11" s="1"/>
  <c r="N3614" i="11"/>
  <c r="M3614" i="11"/>
  <c r="L3614" i="11"/>
  <c r="K3614" i="11"/>
  <c r="I3614" i="11" a="1"/>
  <c r="I3614" i="11" s="1"/>
  <c r="U3613" i="11"/>
  <c r="T3613" i="11"/>
  <c r="R3613" i="11"/>
  <c r="Q3613" i="11"/>
  <c r="O3613" i="11"/>
  <c r="P3613" i="11" s="1"/>
  <c r="N3613" i="11"/>
  <c r="M3613" i="11"/>
  <c r="L3613" i="11"/>
  <c r="K3613" i="11"/>
  <c r="I3613" i="11" a="1"/>
  <c r="I3613" i="11"/>
  <c r="U3612" i="11"/>
  <c r="T3612" i="11"/>
  <c r="R3612" i="11"/>
  <c r="Q3612" i="11"/>
  <c r="O3612" i="11"/>
  <c r="P3612" i="11" s="1"/>
  <c r="N3612" i="11"/>
  <c r="M3612" i="11"/>
  <c r="L3612" i="11"/>
  <c r="K3612" i="11"/>
  <c r="I3612" i="11" a="1"/>
  <c r="I3612" i="11" s="1"/>
  <c r="U3611" i="11"/>
  <c r="T3611" i="11"/>
  <c r="R3611" i="11"/>
  <c r="Q3611" i="11"/>
  <c r="P3611" i="11"/>
  <c r="O3611" i="11"/>
  <c r="N3611" i="11"/>
  <c r="M3611" i="11"/>
  <c r="L3611" i="11"/>
  <c r="K3611" i="11"/>
  <c r="I3611" i="11" a="1"/>
  <c r="I3611" i="11"/>
  <c r="U3610" i="11"/>
  <c r="T3610" i="11"/>
  <c r="R3610" i="11"/>
  <c r="Q3610" i="11"/>
  <c r="O3610" i="11"/>
  <c r="P3610" i="11" s="1"/>
  <c r="N3610" i="11"/>
  <c r="M3610" i="11"/>
  <c r="L3610" i="11"/>
  <c r="K3610" i="11"/>
  <c r="I3610" i="11" a="1"/>
  <c r="I3610" i="11" s="1"/>
  <c r="U3609" i="11"/>
  <c r="T3609" i="11"/>
  <c r="R3609" i="11"/>
  <c r="Q3609" i="11"/>
  <c r="P3609" i="11"/>
  <c r="O3609" i="11"/>
  <c r="N3609" i="11"/>
  <c r="M3609" i="11"/>
  <c r="L3609" i="11"/>
  <c r="K3609" i="11"/>
  <c r="I3609" i="11" a="1"/>
  <c r="I3609" i="11"/>
  <c r="U3608" i="11"/>
  <c r="T3608" i="11"/>
  <c r="R3608" i="11"/>
  <c r="Q3608" i="11"/>
  <c r="O3608" i="11"/>
  <c r="P3608" i="11" s="1"/>
  <c r="N3608" i="11"/>
  <c r="M3608" i="11"/>
  <c r="L3608" i="11"/>
  <c r="K3608" i="11"/>
  <c r="I3608" i="11" a="1"/>
  <c r="I3608" i="11" s="1"/>
  <c r="U3607" i="11"/>
  <c r="T3607" i="11"/>
  <c r="R3607" i="11"/>
  <c r="Q3607" i="11"/>
  <c r="P3607" i="11"/>
  <c r="O3607" i="11"/>
  <c r="N3607" i="11"/>
  <c r="M3607" i="11"/>
  <c r="L3607" i="11"/>
  <c r="K3607" i="11"/>
  <c r="I3607" i="11" a="1"/>
  <c r="I3607" i="11"/>
  <c r="U3606" i="11"/>
  <c r="T3606" i="11"/>
  <c r="R3606" i="11"/>
  <c r="Q3606" i="11"/>
  <c r="O3606" i="11"/>
  <c r="P3606" i="11" s="1"/>
  <c r="N3606" i="11"/>
  <c r="M3606" i="11"/>
  <c r="L3606" i="11"/>
  <c r="K3606" i="11"/>
  <c r="I3606" i="11" a="1"/>
  <c r="I3606" i="11" s="1"/>
  <c r="U3605" i="11"/>
  <c r="T3605" i="11"/>
  <c r="R3605" i="11"/>
  <c r="Q3605" i="11"/>
  <c r="P3605" i="11"/>
  <c r="O3605" i="11"/>
  <c r="N3605" i="11"/>
  <c r="M3605" i="11"/>
  <c r="L3605" i="11"/>
  <c r="K3605" i="11"/>
  <c r="I3605" i="11" a="1"/>
  <c r="I3605" i="11" s="1"/>
  <c r="U3604" i="11"/>
  <c r="T3604" i="11"/>
  <c r="R3604" i="11"/>
  <c r="Q3604" i="11"/>
  <c r="O3604" i="11"/>
  <c r="P3604" i="11" s="1"/>
  <c r="N3604" i="11"/>
  <c r="M3604" i="11"/>
  <c r="L3604" i="11"/>
  <c r="K3604" i="11"/>
  <c r="I3604" i="11" a="1"/>
  <c r="I3604" i="11" s="1"/>
  <c r="U3603" i="11"/>
  <c r="T3603" i="11"/>
  <c r="R3603" i="11"/>
  <c r="Q3603" i="11"/>
  <c r="P3603" i="11"/>
  <c r="O3603" i="11"/>
  <c r="N3603" i="11"/>
  <c r="M3603" i="11"/>
  <c r="L3603" i="11"/>
  <c r="K3603" i="11"/>
  <c r="I3603" i="11" a="1"/>
  <c r="I3603" i="11"/>
  <c r="U3602" i="11"/>
  <c r="T3602" i="11"/>
  <c r="R3602" i="11"/>
  <c r="Q3602" i="11"/>
  <c r="P3602" i="11"/>
  <c r="O3602" i="11"/>
  <c r="N3602" i="11"/>
  <c r="M3602" i="11"/>
  <c r="L3602" i="11"/>
  <c r="K3602" i="11"/>
  <c r="I3602" i="11" a="1"/>
  <c r="I3602" i="11" s="1"/>
  <c r="U3601" i="11"/>
  <c r="T3601" i="11"/>
  <c r="R3601" i="11"/>
  <c r="Q3601" i="11"/>
  <c r="P3601" i="11"/>
  <c r="O3601" i="11"/>
  <c r="N3601" i="11"/>
  <c r="M3601" i="11"/>
  <c r="L3601" i="11"/>
  <c r="K3601" i="11"/>
  <c r="I3601" i="11" a="1"/>
  <c r="I3601" i="11"/>
  <c r="U3600" i="11"/>
  <c r="T3600" i="11"/>
  <c r="R3600" i="11"/>
  <c r="Q3600" i="11"/>
  <c r="O3600" i="11"/>
  <c r="P3600" i="11" s="1"/>
  <c r="N3600" i="11"/>
  <c r="M3600" i="11"/>
  <c r="L3600" i="11"/>
  <c r="K3600" i="11"/>
  <c r="I3600" i="11" a="1"/>
  <c r="I3600" i="11"/>
  <c r="U3599" i="11"/>
  <c r="T3599" i="11"/>
  <c r="R3599" i="11"/>
  <c r="Q3599" i="11"/>
  <c r="P3599" i="11"/>
  <c r="O3599" i="11"/>
  <c r="N3599" i="11"/>
  <c r="M3599" i="11"/>
  <c r="L3599" i="11"/>
  <c r="K3599" i="11"/>
  <c r="I3599" i="11" a="1"/>
  <c r="I3599" i="11"/>
  <c r="U3598" i="11"/>
  <c r="T3598" i="11"/>
  <c r="R3598" i="11"/>
  <c r="Q3598" i="11"/>
  <c r="O3598" i="11"/>
  <c r="P3598" i="11" s="1"/>
  <c r="N3598" i="11"/>
  <c r="M3598" i="11"/>
  <c r="L3598" i="11"/>
  <c r="K3598" i="11"/>
  <c r="I3598" i="11" a="1"/>
  <c r="I3598" i="11" s="1"/>
  <c r="U3597" i="11"/>
  <c r="T3597" i="11"/>
  <c r="R3597" i="11"/>
  <c r="Q3597" i="11"/>
  <c r="O3597" i="11"/>
  <c r="P3597" i="11" s="1"/>
  <c r="N3597" i="11"/>
  <c r="M3597" i="11"/>
  <c r="L3597" i="11"/>
  <c r="K3597" i="11"/>
  <c r="I3597" i="11" a="1"/>
  <c r="I3597" i="11"/>
  <c r="U3596" i="11"/>
  <c r="T3596" i="11"/>
  <c r="R3596" i="11"/>
  <c r="Q3596" i="11"/>
  <c r="O3596" i="11"/>
  <c r="P3596" i="11" s="1"/>
  <c r="N3596" i="11"/>
  <c r="M3596" i="11"/>
  <c r="L3596" i="11"/>
  <c r="K3596" i="11"/>
  <c r="I3596" i="11" a="1"/>
  <c r="I3596" i="11" s="1"/>
  <c r="U3595" i="11"/>
  <c r="T3595" i="11"/>
  <c r="R3595" i="11"/>
  <c r="Q3595" i="11"/>
  <c r="P3595" i="11"/>
  <c r="O3595" i="11"/>
  <c r="N3595" i="11"/>
  <c r="M3595" i="11"/>
  <c r="L3595" i="11"/>
  <c r="K3595" i="11"/>
  <c r="I3595" i="11" a="1"/>
  <c r="I3595" i="11"/>
  <c r="U3594" i="11"/>
  <c r="T3594" i="11"/>
  <c r="R3594" i="11"/>
  <c r="Q3594" i="11"/>
  <c r="O3594" i="11"/>
  <c r="P3594" i="11" s="1"/>
  <c r="N3594" i="11"/>
  <c r="M3594" i="11"/>
  <c r="L3594" i="11"/>
  <c r="K3594" i="11"/>
  <c r="I3594" i="11" a="1"/>
  <c r="I3594" i="11" s="1"/>
  <c r="U3593" i="11"/>
  <c r="T3593" i="11"/>
  <c r="R3593" i="11"/>
  <c r="Q3593" i="11"/>
  <c r="P3593" i="11"/>
  <c r="O3593" i="11"/>
  <c r="N3593" i="11"/>
  <c r="M3593" i="11"/>
  <c r="L3593" i="11"/>
  <c r="K3593" i="11"/>
  <c r="I3593" i="11" a="1"/>
  <c r="I3593" i="11"/>
  <c r="U3592" i="11"/>
  <c r="T3592" i="11"/>
  <c r="R3592" i="11"/>
  <c r="Q3592" i="11"/>
  <c r="O3592" i="11"/>
  <c r="P3592" i="11" s="1"/>
  <c r="N3592" i="11"/>
  <c r="M3592" i="11"/>
  <c r="L3592" i="11"/>
  <c r="K3592" i="11"/>
  <c r="I3592" i="11" a="1"/>
  <c r="I3592" i="11" s="1"/>
  <c r="U3591" i="11"/>
  <c r="T3591" i="11"/>
  <c r="R3591" i="11"/>
  <c r="Q3591" i="11"/>
  <c r="P3591" i="11"/>
  <c r="O3591" i="11"/>
  <c r="N3591" i="11"/>
  <c r="M3591" i="11"/>
  <c r="L3591" i="11"/>
  <c r="K3591" i="11"/>
  <c r="I3591" i="11" a="1"/>
  <c r="I3591" i="11"/>
  <c r="U3590" i="11"/>
  <c r="T3590" i="11"/>
  <c r="R3590" i="11"/>
  <c r="Q3590" i="11"/>
  <c r="O3590" i="11"/>
  <c r="P3590" i="11" s="1"/>
  <c r="N3590" i="11"/>
  <c r="M3590" i="11"/>
  <c r="L3590" i="11"/>
  <c r="K3590" i="11"/>
  <c r="I3590" i="11" a="1"/>
  <c r="I3590" i="11" s="1"/>
  <c r="U3589" i="11"/>
  <c r="T3589" i="11"/>
  <c r="R3589" i="11"/>
  <c r="Q3589" i="11"/>
  <c r="P3589" i="11"/>
  <c r="O3589" i="11"/>
  <c r="N3589" i="11"/>
  <c r="M3589" i="11"/>
  <c r="L3589" i="11"/>
  <c r="K3589" i="11"/>
  <c r="I3589" i="11" a="1"/>
  <c r="I3589" i="11" s="1"/>
  <c r="U3588" i="11"/>
  <c r="T3588" i="11"/>
  <c r="R3588" i="11"/>
  <c r="Q3588" i="11"/>
  <c r="O3588" i="11"/>
  <c r="P3588" i="11" s="1"/>
  <c r="N3588" i="11"/>
  <c r="M3588" i="11"/>
  <c r="L3588" i="11"/>
  <c r="K3588" i="11"/>
  <c r="I3588" i="11" a="1"/>
  <c r="I3588" i="11" s="1"/>
  <c r="U3587" i="11"/>
  <c r="T3587" i="11"/>
  <c r="R3587" i="11"/>
  <c r="Q3587" i="11"/>
  <c r="P3587" i="11"/>
  <c r="O3587" i="11"/>
  <c r="N3587" i="11"/>
  <c r="M3587" i="11"/>
  <c r="L3587" i="11"/>
  <c r="K3587" i="11"/>
  <c r="I3587" i="11" a="1"/>
  <c r="I3587" i="11"/>
  <c r="U3586" i="11"/>
  <c r="T3586" i="11"/>
  <c r="R3586" i="11"/>
  <c r="Q3586" i="11"/>
  <c r="P3586" i="11"/>
  <c r="O3586" i="11"/>
  <c r="N3586" i="11"/>
  <c r="M3586" i="11"/>
  <c r="L3586" i="11"/>
  <c r="K3586" i="11"/>
  <c r="I3586" i="11" a="1"/>
  <c r="I3586" i="11" s="1"/>
  <c r="U3585" i="11"/>
  <c r="T3585" i="11"/>
  <c r="R3585" i="11"/>
  <c r="Q3585" i="11"/>
  <c r="P3585" i="11"/>
  <c r="O3585" i="11"/>
  <c r="N3585" i="11"/>
  <c r="M3585" i="11"/>
  <c r="L3585" i="11"/>
  <c r="K3585" i="11"/>
  <c r="I3585" i="11" a="1"/>
  <c r="I3585" i="11"/>
  <c r="U3584" i="11"/>
  <c r="T3584" i="11"/>
  <c r="R3584" i="11"/>
  <c r="Q3584" i="11"/>
  <c r="O3584" i="11"/>
  <c r="P3584" i="11" s="1"/>
  <c r="N3584" i="11"/>
  <c r="M3584" i="11"/>
  <c r="L3584" i="11"/>
  <c r="K3584" i="11"/>
  <c r="I3584" i="11" a="1"/>
  <c r="I3584" i="11"/>
  <c r="U3583" i="11"/>
  <c r="T3583" i="11"/>
  <c r="R3583" i="11"/>
  <c r="Q3583" i="11"/>
  <c r="P3583" i="11"/>
  <c r="O3583" i="11"/>
  <c r="N3583" i="11"/>
  <c r="M3583" i="11"/>
  <c r="L3583" i="11"/>
  <c r="K3583" i="11"/>
  <c r="I3583" i="11" a="1"/>
  <c r="I3583" i="11"/>
  <c r="U3582" i="11"/>
  <c r="T3582" i="11"/>
  <c r="R3582" i="11"/>
  <c r="Q3582" i="11"/>
  <c r="O3582" i="11"/>
  <c r="P3582" i="11" s="1"/>
  <c r="N3582" i="11"/>
  <c r="M3582" i="11"/>
  <c r="L3582" i="11"/>
  <c r="K3582" i="11"/>
  <c r="I3582" i="11" a="1"/>
  <c r="I3582" i="11" s="1"/>
  <c r="U3581" i="11"/>
  <c r="T3581" i="11"/>
  <c r="R3581" i="11"/>
  <c r="Q3581" i="11"/>
  <c r="O3581" i="11"/>
  <c r="P3581" i="11" s="1"/>
  <c r="N3581" i="11"/>
  <c r="M3581" i="11"/>
  <c r="L3581" i="11"/>
  <c r="K3581" i="11"/>
  <c r="I3581" i="11" a="1"/>
  <c r="I3581" i="11"/>
  <c r="U3580" i="11"/>
  <c r="T3580" i="11"/>
  <c r="R3580" i="11"/>
  <c r="Q3580" i="11"/>
  <c r="O3580" i="11"/>
  <c r="P3580" i="11" s="1"/>
  <c r="N3580" i="11"/>
  <c r="M3580" i="11"/>
  <c r="L3580" i="11"/>
  <c r="K3580" i="11"/>
  <c r="I3580" i="11" a="1"/>
  <c r="I3580" i="11" s="1"/>
  <c r="U3579" i="11"/>
  <c r="T3579" i="11"/>
  <c r="R3579" i="11"/>
  <c r="Q3579" i="11"/>
  <c r="P3579" i="11"/>
  <c r="O3579" i="11"/>
  <c r="N3579" i="11"/>
  <c r="M3579" i="11"/>
  <c r="L3579" i="11"/>
  <c r="K3579" i="11"/>
  <c r="I3579" i="11" a="1"/>
  <c r="I3579" i="11"/>
  <c r="U3578" i="11"/>
  <c r="T3578" i="11"/>
  <c r="R3578" i="11"/>
  <c r="Q3578" i="11"/>
  <c r="O3578" i="11"/>
  <c r="P3578" i="11" s="1"/>
  <c r="N3578" i="11"/>
  <c r="M3578" i="11"/>
  <c r="L3578" i="11"/>
  <c r="K3578" i="11"/>
  <c r="I3578" i="11" a="1"/>
  <c r="I3578" i="11" s="1"/>
  <c r="U3577" i="11"/>
  <c r="T3577" i="11"/>
  <c r="R3577" i="11"/>
  <c r="Q3577" i="11"/>
  <c r="P3577" i="11"/>
  <c r="O3577" i="11"/>
  <c r="N3577" i="11"/>
  <c r="M3577" i="11"/>
  <c r="L3577" i="11"/>
  <c r="K3577" i="11"/>
  <c r="I3577" i="11" a="1"/>
  <c r="I3577" i="11"/>
  <c r="U3576" i="11"/>
  <c r="T3576" i="11"/>
  <c r="R3576" i="11"/>
  <c r="Q3576" i="11"/>
  <c r="O3576" i="11"/>
  <c r="P3576" i="11" s="1"/>
  <c r="N3576" i="11"/>
  <c r="M3576" i="11"/>
  <c r="L3576" i="11"/>
  <c r="K3576" i="11"/>
  <c r="I3576" i="11" a="1"/>
  <c r="I3576" i="11" s="1"/>
  <c r="U3575" i="11"/>
  <c r="T3575" i="11"/>
  <c r="R3575" i="11"/>
  <c r="Q3575" i="11"/>
  <c r="P3575" i="11"/>
  <c r="O3575" i="11"/>
  <c r="N3575" i="11"/>
  <c r="M3575" i="11"/>
  <c r="L3575" i="11"/>
  <c r="K3575" i="11"/>
  <c r="I3575" i="11" a="1"/>
  <c r="I3575" i="11"/>
  <c r="U3574" i="11"/>
  <c r="T3574" i="11"/>
  <c r="R3574" i="11"/>
  <c r="Q3574" i="11"/>
  <c r="O3574" i="11"/>
  <c r="P3574" i="11" s="1"/>
  <c r="N3574" i="11"/>
  <c r="M3574" i="11"/>
  <c r="L3574" i="11"/>
  <c r="K3574" i="11"/>
  <c r="I3574" i="11" a="1"/>
  <c r="I3574" i="11" s="1"/>
  <c r="U3573" i="11"/>
  <c r="T3573" i="11"/>
  <c r="R3573" i="11"/>
  <c r="Q3573" i="11"/>
  <c r="P3573" i="11"/>
  <c r="O3573" i="11"/>
  <c r="N3573" i="11"/>
  <c r="M3573" i="11"/>
  <c r="L3573" i="11"/>
  <c r="K3573" i="11"/>
  <c r="I3573" i="11" a="1"/>
  <c r="I3573" i="11" s="1"/>
  <c r="U3572" i="11"/>
  <c r="T3572" i="11"/>
  <c r="R3572" i="11"/>
  <c r="Q3572" i="11"/>
  <c r="O3572" i="11"/>
  <c r="P3572" i="11" s="1"/>
  <c r="N3572" i="11"/>
  <c r="M3572" i="11"/>
  <c r="L3572" i="11"/>
  <c r="K3572" i="11"/>
  <c r="I3572" i="11" a="1"/>
  <c r="I3572" i="11" s="1"/>
  <c r="U3571" i="11"/>
  <c r="T3571" i="11"/>
  <c r="R3571" i="11"/>
  <c r="Q3571" i="11"/>
  <c r="P3571" i="11"/>
  <c r="O3571" i="11"/>
  <c r="N3571" i="11"/>
  <c r="M3571" i="11"/>
  <c r="L3571" i="11"/>
  <c r="K3571" i="11"/>
  <c r="I3571" i="11" a="1"/>
  <c r="I3571" i="11"/>
  <c r="U3570" i="11"/>
  <c r="T3570" i="11"/>
  <c r="R3570" i="11"/>
  <c r="Q3570" i="11"/>
  <c r="P3570" i="11"/>
  <c r="O3570" i="11"/>
  <c r="N3570" i="11"/>
  <c r="M3570" i="11"/>
  <c r="L3570" i="11"/>
  <c r="K3570" i="11"/>
  <c r="I3570" i="11" a="1"/>
  <c r="I3570" i="11" s="1"/>
  <c r="U3569" i="11"/>
  <c r="T3569" i="11"/>
  <c r="R3569" i="11"/>
  <c r="Q3569" i="11"/>
  <c r="P3569" i="11"/>
  <c r="O3569" i="11"/>
  <c r="N3569" i="11"/>
  <c r="M3569" i="11"/>
  <c r="L3569" i="11"/>
  <c r="K3569" i="11"/>
  <c r="I3569" i="11" a="1"/>
  <c r="I3569" i="11" s="1"/>
  <c r="U3568" i="11"/>
  <c r="T3568" i="11"/>
  <c r="R3568" i="11"/>
  <c r="Q3568" i="11"/>
  <c r="O3568" i="11"/>
  <c r="P3568" i="11" s="1"/>
  <c r="N3568" i="11"/>
  <c r="M3568" i="11"/>
  <c r="L3568" i="11"/>
  <c r="K3568" i="11"/>
  <c r="I3568" i="11" a="1"/>
  <c r="I3568" i="11"/>
  <c r="U3567" i="11"/>
  <c r="T3567" i="11"/>
  <c r="R3567" i="11"/>
  <c r="Q3567" i="11"/>
  <c r="P3567" i="11"/>
  <c r="O3567" i="11"/>
  <c r="N3567" i="11"/>
  <c r="M3567" i="11"/>
  <c r="L3567" i="11"/>
  <c r="K3567" i="11"/>
  <c r="I3567" i="11" a="1"/>
  <c r="I3567" i="11"/>
  <c r="U3566" i="11"/>
  <c r="T3566" i="11"/>
  <c r="R3566" i="11"/>
  <c r="Q3566" i="11"/>
  <c r="P3566" i="11"/>
  <c r="O3566" i="11"/>
  <c r="N3566" i="11"/>
  <c r="M3566" i="11"/>
  <c r="L3566" i="11"/>
  <c r="K3566" i="11"/>
  <c r="I3566" i="11" a="1"/>
  <c r="I3566" i="11" s="1"/>
  <c r="U3565" i="11"/>
  <c r="T3565" i="11"/>
  <c r="R3565" i="11"/>
  <c r="Q3565" i="11"/>
  <c r="O3565" i="11"/>
  <c r="P3565" i="11" s="1"/>
  <c r="N3565" i="11"/>
  <c r="M3565" i="11"/>
  <c r="L3565" i="11"/>
  <c r="K3565" i="11"/>
  <c r="I3565" i="11" a="1"/>
  <c r="I3565" i="11"/>
  <c r="U3564" i="11"/>
  <c r="T3564" i="11"/>
  <c r="R3564" i="11"/>
  <c r="Q3564" i="11"/>
  <c r="O3564" i="11"/>
  <c r="P3564" i="11" s="1"/>
  <c r="N3564" i="11"/>
  <c r="M3564" i="11"/>
  <c r="L3564" i="11"/>
  <c r="K3564" i="11"/>
  <c r="I3564" i="11" a="1"/>
  <c r="I3564" i="11" s="1"/>
  <c r="U3563" i="11"/>
  <c r="T3563" i="11"/>
  <c r="R3563" i="11"/>
  <c r="Q3563" i="11"/>
  <c r="P3563" i="11"/>
  <c r="O3563" i="11"/>
  <c r="N3563" i="11"/>
  <c r="M3563" i="11"/>
  <c r="L3563" i="11"/>
  <c r="K3563" i="11"/>
  <c r="I3563" i="11" a="1"/>
  <c r="I3563" i="11"/>
  <c r="U3562" i="11"/>
  <c r="T3562" i="11"/>
  <c r="R3562" i="11"/>
  <c r="Q3562" i="11"/>
  <c r="O3562" i="11"/>
  <c r="P3562" i="11" s="1"/>
  <c r="N3562" i="11"/>
  <c r="M3562" i="11"/>
  <c r="L3562" i="11"/>
  <c r="K3562" i="11"/>
  <c r="I3562" i="11" a="1"/>
  <c r="I3562" i="11" s="1"/>
  <c r="U3561" i="11"/>
  <c r="T3561" i="11"/>
  <c r="R3561" i="11"/>
  <c r="Q3561" i="11"/>
  <c r="P3561" i="11"/>
  <c r="O3561" i="11"/>
  <c r="N3561" i="11"/>
  <c r="M3561" i="11"/>
  <c r="L3561" i="11"/>
  <c r="K3561" i="11"/>
  <c r="I3561" i="11" a="1"/>
  <c r="I3561" i="11"/>
  <c r="U3560" i="11"/>
  <c r="T3560" i="11"/>
  <c r="R3560" i="11"/>
  <c r="Q3560" i="11"/>
  <c r="O3560" i="11"/>
  <c r="P3560" i="11" s="1"/>
  <c r="N3560" i="11"/>
  <c r="M3560" i="11"/>
  <c r="L3560" i="11"/>
  <c r="K3560" i="11"/>
  <c r="I3560" i="11" a="1"/>
  <c r="I3560" i="11" s="1"/>
  <c r="U3559" i="11"/>
  <c r="T3559" i="11"/>
  <c r="R3559" i="11"/>
  <c r="Q3559" i="11"/>
  <c r="P3559" i="11"/>
  <c r="O3559" i="11"/>
  <c r="N3559" i="11"/>
  <c r="M3559" i="11"/>
  <c r="L3559" i="11"/>
  <c r="K3559" i="11"/>
  <c r="I3559" i="11" a="1"/>
  <c r="I3559" i="11"/>
  <c r="U3558" i="11"/>
  <c r="T3558" i="11"/>
  <c r="R3558" i="11"/>
  <c r="Q3558" i="11"/>
  <c r="O3558" i="11"/>
  <c r="P3558" i="11" s="1"/>
  <c r="N3558" i="11"/>
  <c r="M3558" i="11"/>
  <c r="L3558" i="11"/>
  <c r="K3558" i="11"/>
  <c r="I3558" i="11" a="1"/>
  <c r="I3558" i="11" s="1"/>
  <c r="U3557" i="11"/>
  <c r="T3557" i="11"/>
  <c r="R3557" i="11"/>
  <c r="Q3557" i="11"/>
  <c r="P3557" i="11"/>
  <c r="O3557" i="11"/>
  <c r="N3557" i="11"/>
  <c r="M3557" i="11"/>
  <c r="L3557" i="11"/>
  <c r="K3557" i="11"/>
  <c r="I3557" i="11" a="1"/>
  <c r="I3557" i="11" s="1"/>
  <c r="U3556" i="11"/>
  <c r="T3556" i="11"/>
  <c r="R3556" i="11"/>
  <c r="Q3556" i="11"/>
  <c r="O3556" i="11"/>
  <c r="P3556" i="11" s="1"/>
  <c r="N3556" i="11"/>
  <c r="M3556" i="11"/>
  <c r="L3556" i="11"/>
  <c r="K3556" i="11"/>
  <c r="I3556" i="11" a="1"/>
  <c r="I3556" i="11" s="1"/>
  <c r="U3555" i="11"/>
  <c r="T3555" i="11"/>
  <c r="R3555" i="11"/>
  <c r="Q3555" i="11"/>
  <c r="P3555" i="11"/>
  <c r="O3555" i="11"/>
  <c r="N3555" i="11"/>
  <c r="M3555" i="11"/>
  <c r="L3555" i="11"/>
  <c r="K3555" i="11"/>
  <c r="I3555" i="11" a="1"/>
  <c r="I3555" i="11"/>
  <c r="U3554" i="11"/>
  <c r="T3554" i="11"/>
  <c r="R3554" i="11"/>
  <c r="Q3554" i="11"/>
  <c r="P3554" i="11"/>
  <c r="O3554" i="11"/>
  <c r="N3554" i="11"/>
  <c r="M3554" i="11"/>
  <c r="L3554" i="11"/>
  <c r="K3554" i="11"/>
  <c r="I3554" i="11" a="1"/>
  <c r="I3554" i="11" s="1"/>
  <c r="U3553" i="11"/>
  <c r="T3553" i="11"/>
  <c r="R3553" i="11"/>
  <c r="Q3553" i="11"/>
  <c r="P3553" i="11"/>
  <c r="O3553" i="11"/>
  <c r="N3553" i="11"/>
  <c r="M3553" i="11"/>
  <c r="L3553" i="11"/>
  <c r="K3553" i="11"/>
  <c r="I3553" i="11" a="1"/>
  <c r="I3553" i="11"/>
  <c r="U3552" i="11"/>
  <c r="T3552" i="11"/>
  <c r="R3552" i="11"/>
  <c r="Q3552" i="11"/>
  <c r="O3552" i="11"/>
  <c r="P3552" i="11" s="1"/>
  <c r="N3552" i="11"/>
  <c r="M3552" i="11"/>
  <c r="L3552" i="11"/>
  <c r="K3552" i="11"/>
  <c r="I3552" i="11" a="1"/>
  <c r="I3552" i="11"/>
  <c r="U3551" i="11"/>
  <c r="T3551" i="11"/>
  <c r="R3551" i="11"/>
  <c r="Q3551" i="11"/>
  <c r="P3551" i="11"/>
  <c r="O3551" i="11"/>
  <c r="N3551" i="11"/>
  <c r="M3551" i="11"/>
  <c r="L3551" i="11"/>
  <c r="K3551" i="11"/>
  <c r="I3551" i="11" a="1"/>
  <c r="I3551" i="11"/>
  <c r="U3550" i="11"/>
  <c r="T3550" i="11"/>
  <c r="R3550" i="11"/>
  <c r="Q3550" i="11"/>
  <c r="O3550" i="11"/>
  <c r="P3550" i="11" s="1"/>
  <c r="N3550" i="11"/>
  <c r="M3550" i="11"/>
  <c r="L3550" i="11"/>
  <c r="K3550" i="11"/>
  <c r="I3550" i="11" a="1"/>
  <c r="I3550" i="11" s="1"/>
  <c r="U3549" i="11"/>
  <c r="T3549" i="11"/>
  <c r="R3549" i="11"/>
  <c r="Q3549" i="11"/>
  <c r="O3549" i="11"/>
  <c r="P3549" i="11" s="1"/>
  <c r="N3549" i="11"/>
  <c r="M3549" i="11"/>
  <c r="L3549" i="11"/>
  <c r="K3549" i="11"/>
  <c r="I3549" i="11" a="1"/>
  <c r="I3549" i="11"/>
  <c r="U3548" i="11"/>
  <c r="T3548" i="11"/>
  <c r="R3548" i="11"/>
  <c r="Q3548" i="11"/>
  <c r="O3548" i="11"/>
  <c r="P3548" i="11" s="1"/>
  <c r="N3548" i="11"/>
  <c r="M3548" i="11"/>
  <c r="L3548" i="11"/>
  <c r="K3548" i="11"/>
  <c r="I3548" i="11" a="1"/>
  <c r="I3548" i="11" s="1"/>
  <c r="U3547" i="11"/>
  <c r="T3547" i="11"/>
  <c r="R3547" i="11"/>
  <c r="Q3547" i="11"/>
  <c r="P3547" i="11"/>
  <c r="O3547" i="11"/>
  <c r="N3547" i="11"/>
  <c r="M3547" i="11"/>
  <c r="L3547" i="11"/>
  <c r="K3547" i="11"/>
  <c r="I3547" i="11" a="1"/>
  <c r="I3547" i="11"/>
  <c r="U3546" i="11"/>
  <c r="T3546" i="11"/>
  <c r="R3546" i="11"/>
  <c r="Q3546" i="11"/>
  <c r="O3546" i="11"/>
  <c r="P3546" i="11" s="1"/>
  <c r="N3546" i="11"/>
  <c r="M3546" i="11"/>
  <c r="L3546" i="11"/>
  <c r="K3546" i="11"/>
  <c r="I3546" i="11" a="1"/>
  <c r="I3546" i="11" s="1"/>
  <c r="U3545" i="11"/>
  <c r="T3545" i="11"/>
  <c r="R3545" i="11"/>
  <c r="Q3545" i="11"/>
  <c r="P3545" i="11"/>
  <c r="O3545" i="11"/>
  <c r="N3545" i="11"/>
  <c r="M3545" i="11"/>
  <c r="L3545" i="11"/>
  <c r="K3545" i="11"/>
  <c r="I3545" i="11" a="1"/>
  <c r="I3545" i="11"/>
  <c r="U3544" i="11"/>
  <c r="T3544" i="11"/>
  <c r="R3544" i="11"/>
  <c r="Q3544" i="11"/>
  <c r="O3544" i="11"/>
  <c r="P3544" i="11" s="1"/>
  <c r="N3544" i="11"/>
  <c r="M3544" i="11"/>
  <c r="L3544" i="11"/>
  <c r="K3544" i="11"/>
  <c r="I3544" i="11" a="1"/>
  <c r="I3544" i="11" s="1"/>
  <c r="U3543" i="11"/>
  <c r="T3543" i="11"/>
  <c r="R3543" i="11"/>
  <c r="Q3543" i="11"/>
  <c r="P3543" i="11"/>
  <c r="O3543" i="11"/>
  <c r="N3543" i="11"/>
  <c r="M3543" i="11"/>
  <c r="L3543" i="11"/>
  <c r="K3543" i="11"/>
  <c r="I3543" i="11" a="1"/>
  <c r="I3543" i="11"/>
  <c r="U3542" i="11"/>
  <c r="T3542" i="11"/>
  <c r="R3542" i="11"/>
  <c r="Q3542" i="11"/>
  <c r="O3542" i="11"/>
  <c r="P3542" i="11" s="1"/>
  <c r="N3542" i="11"/>
  <c r="M3542" i="11"/>
  <c r="L3542" i="11"/>
  <c r="K3542" i="11"/>
  <c r="I3542" i="11" a="1"/>
  <c r="I3542" i="11" s="1"/>
  <c r="U3541" i="11"/>
  <c r="T3541" i="11"/>
  <c r="R3541" i="11"/>
  <c r="Q3541" i="11"/>
  <c r="O3541" i="11"/>
  <c r="P3541" i="11" s="1"/>
  <c r="N3541" i="11"/>
  <c r="M3541" i="11"/>
  <c r="L3541" i="11"/>
  <c r="K3541" i="11"/>
  <c r="I3541" i="11" a="1"/>
  <c r="I3541" i="11" s="1"/>
  <c r="U3540" i="11"/>
  <c r="T3540" i="11"/>
  <c r="R3540" i="11"/>
  <c r="Q3540" i="11"/>
  <c r="O3540" i="11"/>
  <c r="P3540" i="11" s="1"/>
  <c r="N3540" i="11"/>
  <c r="M3540" i="11"/>
  <c r="L3540" i="11"/>
  <c r="K3540" i="11"/>
  <c r="I3540" i="11" a="1"/>
  <c r="I3540" i="11" s="1"/>
  <c r="U3539" i="11"/>
  <c r="T3539" i="11"/>
  <c r="R3539" i="11"/>
  <c r="Q3539" i="11"/>
  <c r="P3539" i="11"/>
  <c r="O3539" i="11"/>
  <c r="N3539" i="11"/>
  <c r="M3539" i="11"/>
  <c r="L3539" i="11"/>
  <c r="K3539" i="11"/>
  <c r="I3539" i="11" a="1"/>
  <c r="I3539" i="11"/>
  <c r="U3538" i="11"/>
  <c r="T3538" i="11"/>
  <c r="R3538" i="11"/>
  <c r="Q3538" i="11"/>
  <c r="P3538" i="11"/>
  <c r="O3538" i="11"/>
  <c r="N3538" i="11"/>
  <c r="M3538" i="11"/>
  <c r="L3538" i="11"/>
  <c r="K3538" i="11"/>
  <c r="I3538" i="11" a="1"/>
  <c r="I3538" i="11" s="1"/>
  <c r="U3537" i="11"/>
  <c r="T3537" i="11"/>
  <c r="R3537" i="11"/>
  <c r="Q3537" i="11"/>
  <c r="P3537" i="11"/>
  <c r="O3537" i="11"/>
  <c r="N3537" i="11"/>
  <c r="M3537" i="11"/>
  <c r="L3537" i="11"/>
  <c r="K3537" i="11"/>
  <c r="I3537" i="11" a="1"/>
  <c r="I3537" i="11"/>
  <c r="U3536" i="11"/>
  <c r="T3536" i="11"/>
  <c r="R3536" i="11"/>
  <c r="Q3536" i="11"/>
  <c r="O3536" i="11"/>
  <c r="P3536" i="11" s="1"/>
  <c r="N3536" i="11"/>
  <c r="M3536" i="11"/>
  <c r="L3536" i="11"/>
  <c r="K3536" i="11"/>
  <c r="I3536" i="11" a="1"/>
  <c r="I3536" i="11"/>
  <c r="U3535" i="11"/>
  <c r="T3535" i="11"/>
  <c r="R3535" i="11"/>
  <c r="Q3535" i="11"/>
  <c r="P3535" i="11"/>
  <c r="O3535" i="11"/>
  <c r="N3535" i="11"/>
  <c r="M3535" i="11"/>
  <c r="L3535" i="11"/>
  <c r="K3535" i="11"/>
  <c r="I3535" i="11" a="1"/>
  <c r="I3535" i="11"/>
  <c r="U3534" i="11"/>
  <c r="T3534" i="11"/>
  <c r="R3534" i="11"/>
  <c r="Q3534" i="11"/>
  <c r="O3534" i="11"/>
  <c r="P3534" i="11" s="1"/>
  <c r="N3534" i="11"/>
  <c r="M3534" i="11"/>
  <c r="L3534" i="11"/>
  <c r="K3534" i="11"/>
  <c r="I3534" i="11" a="1"/>
  <c r="I3534" i="11" s="1"/>
  <c r="U3533" i="11"/>
  <c r="T3533" i="11"/>
  <c r="R3533" i="11"/>
  <c r="Q3533" i="11"/>
  <c r="O3533" i="11"/>
  <c r="P3533" i="11" s="1"/>
  <c r="N3533" i="11"/>
  <c r="M3533" i="11"/>
  <c r="L3533" i="11"/>
  <c r="K3533" i="11"/>
  <c r="I3533" i="11" a="1"/>
  <c r="I3533" i="11"/>
  <c r="U3532" i="11"/>
  <c r="T3532" i="11"/>
  <c r="R3532" i="11"/>
  <c r="Q3532" i="11"/>
  <c r="O3532" i="11"/>
  <c r="P3532" i="11" s="1"/>
  <c r="N3532" i="11"/>
  <c r="M3532" i="11"/>
  <c r="L3532" i="11"/>
  <c r="K3532" i="11"/>
  <c r="I3532" i="11" a="1"/>
  <c r="I3532" i="11" s="1"/>
  <c r="U3531" i="11"/>
  <c r="T3531" i="11"/>
  <c r="R3531" i="11"/>
  <c r="Q3531" i="11"/>
  <c r="P3531" i="11"/>
  <c r="O3531" i="11"/>
  <c r="N3531" i="11"/>
  <c r="M3531" i="11"/>
  <c r="L3531" i="11"/>
  <c r="K3531" i="11"/>
  <c r="I3531" i="11" a="1"/>
  <c r="I3531" i="11"/>
  <c r="U3530" i="11"/>
  <c r="T3530" i="11"/>
  <c r="R3530" i="11"/>
  <c r="Q3530" i="11"/>
  <c r="O3530" i="11"/>
  <c r="P3530" i="11" s="1"/>
  <c r="N3530" i="11"/>
  <c r="M3530" i="11"/>
  <c r="L3530" i="11"/>
  <c r="K3530" i="11"/>
  <c r="I3530" i="11" a="1"/>
  <c r="I3530" i="11" s="1"/>
  <c r="U3529" i="11"/>
  <c r="T3529" i="11"/>
  <c r="R3529" i="11"/>
  <c r="Q3529" i="11"/>
  <c r="P3529" i="11"/>
  <c r="O3529" i="11"/>
  <c r="N3529" i="11"/>
  <c r="M3529" i="11"/>
  <c r="L3529" i="11"/>
  <c r="K3529" i="11"/>
  <c r="I3529" i="11" a="1"/>
  <c r="I3529" i="11"/>
  <c r="U3528" i="11"/>
  <c r="T3528" i="11"/>
  <c r="R3528" i="11"/>
  <c r="Q3528" i="11"/>
  <c r="O3528" i="11"/>
  <c r="P3528" i="11" s="1"/>
  <c r="N3528" i="11"/>
  <c r="M3528" i="11"/>
  <c r="L3528" i="11"/>
  <c r="K3528" i="11"/>
  <c r="I3528" i="11" a="1"/>
  <c r="I3528" i="11"/>
  <c r="U3527" i="11"/>
  <c r="T3527" i="11"/>
  <c r="R3527" i="11"/>
  <c r="Q3527" i="11"/>
  <c r="P3527" i="11"/>
  <c r="O3527" i="11"/>
  <c r="N3527" i="11"/>
  <c r="M3527" i="11"/>
  <c r="L3527" i="11"/>
  <c r="K3527" i="11"/>
  <c r="I3527" i="11" a="1"/>
  <c r="I3527" i="11"/>
  <c r="U3526" i="11"/>
  <c r="T3526" i="11"/>
  <c r="R3526" i="11"/>
  <c r="Q3526" i="11"/>
  <c r="P3526" i="11"/>
  <c r="O3526" i="11"/>
  <c r="N3526" i="11"/>
  <c r="M3526" i="11"/>
  <c r="L3526" i="11"/>
  <c r="K3526" i="11"/>
  <c r="I3526" i="11" a="1"/>
  <c r="I3526" i="11" s="1"/>
  <c r="U3525" i="11"/>
  <c r="T3525" i="11"/>
  <c r="R3525" i="11"/>
  <c r="Q3525" i="11"/>
  <c r="P3525" i="11"/>
  <c r="O3525" i="11"/>
  <c r="N3525" i="11"/>
  <c r="M3525" i="11"/>
  <c r="L3525" i="11"/>
  <c r="K3525" i="11"/>
  <c r="I3525" i="11" a="1"/>
  <c r="I3525" i="11" s="1"/>
  <c r="U3524" i="11"/>
  <c r="T3524" i="11"/>
  <c r="R3524" i="11"/>
  <c r="Q3524" i="11"/>
  <c r="O3524" i="11"/>
  <c r="P3524" i="11" s="1"/>
  <c r="N3524" i="11"/>
  <c r="M3524" i="11"/>
  <c r="L3524" i="11"/>
  <c r="K3524" i="11"/>
  <c r="I3524" i="11" a="1"/>
  <c r="I3524" i="11" s="1"/>
  <c r="U3523" i="11"/>
  <c r="T3523" i="11"/>
  <c r="R3523" i="11"/>
  <c r="Q3523" i="11"/>
  <c r="P3523" i="11"/>
  <c r="O3523" i="11"/>
  <c r="N3523" i="11"/>
  <c r="M3523" i="11"/>
  <c r="L3523" i="11"/>
  <c r="K3523" i="11"/>
  <c r="I3523" i="11" a="1"/>
  <c r="I3523" i="11"/>
  <c r="U3522" i="11"/>
  <c r="T3522" i="11"/>
  <c r="R3522" i="11"/>
  <c r="Q3522" i="11"/>
  <c r="P3522" i="11"/>
  <c r="O3522" i="11"/>
  <c r="N3522" i="11"/>
  <c r="M3522" i="11"/>
  <c r="L3522" i="11"/>
  <c r="K3522" i="11"/>
  <c r="I3522" i="11" a="1"/>
  <c r="I3522" i="11" s="1"/>
  <c r="U3521" i="11"/>
  <c r="T3521" i="11"/>
  <c r="R3521" i="11"/>
  <c r="Q3521" i="11"/>
  <c r="P3521" i="11"/>
  <c r="O3521" i="11"/>
  <c r="N3521" i="11"/>
  <c r="M3521" i="11"/>
  <c r="L3521" i="11"/>
  <c r="K3521" i="11"/>
  <c r="I3521" i="11" a="1"/>
  <c r="I3521" i="11"/>
  <c r="U3520" i="11"/>
  <c r="T3520" i="11"/>
  <c r="R3520" i="11"/>
  <c r="Q3520" i="11"/>
  <c r="O3520" i="11"/>
  <c r="P3520" i="11" s="1"/>
  <c r="N3520" i="11"/>
  <c r="M3520" i="11"/>
  <c r="L3520" i="11"/>
  <c r="K3520" i="11"/>
  <c r="I3520" i="11" a="1"/>
  <c r="I3520" i="11"/>
  <c r="U3519" i="11"/>
  <c r="T3519" i="11"/>
  <c r="R3519" i="11"/>
  <c r="Q3519" i="11"/>
  <c r="P3519" i="11"/>
  <c r="O3519" i="11"/>
  <c r="N3519" i="11"/>
  <c r="M3519" i="11"/>
  <c r="L3519" i="11"/>
  <c r="K3519" i="11"/>
  <c r="I3519" i="11" a="1"/>
  <c r="I3519" i="11"/>
  <c r="U3518" i="11"/>
  <c r="T3518" i="11"/>
  <c r="R3518" i="11"/>
  <c r="Q3518" i="11"/>
  <c r="O3518" i="11"/>
  <c r="P3518" i="11" s="1"/>
  <c r="N3518" i="11"/>
  <c r="M3518" i="11"/>
  <c r="L3518" i="11"/>
  <c r="K3518" i="11"/>
  <c r="I3518" i="11" a="1"/>
  <c r="I3518" i="11" s="1"/>
  <c r="U3517" i="11"/>
  <c r="T3517" i="11"/>
  <c r="R3517" i="11"/>
  <c r="Q3517" i="11"/>
  <c r="O3517" i="11"/>
  <c r="P3517" i="11" s="1"/>
  <c r="N3517" i="11"/>
  <c r="M3517" i="11"/>
  <c r="L3517" i="11"/>
  <c r="K3517" i="11"/>
  <c r="I3517" i="11" a="1"/>
  <c r="I3517" i="11"/>
  <c r="U3516" i="11"/>
  <c r="T3516" i="11"/>
  <c r="R3516" i="11"/>
  <c r="Q3516" i="11"/>
  <c r="O3516" i="11"/>
  <c r="P3516" i="11" s="1"/>
  <c r="N3516" i="11"/>
  <c r="M3516" i="11"/>
  <c r="L3516" i="11"/>
  <c r="K3516" i="11"/>
  <c r="I3516" i="11" a="1"/>
  <c r="I3516" i="11" s="1"/>
  <c r="U3515" i="11"/>
  <c r="T3515" i="11"/>
  <c r="R3515" i="11"/>
  <c r="Q3515" i="11"/>
  <c r="O3515" i="11"/>
  <c r="P3515" i="11" s="1"/>
  <c r="N3515" i="11"/>
  <c r="M3515" i="11"/>
  <c r="L3515" i="11"/>
  <c r="K3515" i="11"/>
  <c r="I3515" i="11" a="1"/>
  <c r="I3515" i="11"/>
  <c r="U3514" i="11"/>
  <c r="T3514" i="11"/>
  <c r="R3514" i="11"/>
  <c r="Q3514" i="11"/>
  <c r="O3514" i="11"/>
  <c r="P3514" i="11" s="1"/>
  <c r="N3514" i="11"/>
  <c r="M3514" i="11"/>
  <c r="L3514" i="11"/>
  <c r="K3514" i="11"/>
  <c r="I3514" i="11" a="1"/>
  <c r="I3514" i="11"/>
  <c r="U3513" i="11"/>
  <c r="T3513" i="11"/>
  <c r="R3513" i="11"/>
  <c r="Q3513" i="11"/>
  <c r="O3513" i="11"/>
  <c r="P3513" i="11" s="1"/>
  <c r="N3513" i="11"/>
  <c r="M3513" i="11"/>
  <c r="L3513" i="11"/>
  <c r="K3513" i="11"/>
  <c r="I3513" i="11" a="1"/>
  <c r="I3513" i="11" s="1"/>
  <c r="U3512" i="11"/>
  <c r="T3512" i="11"/>
  <c r="R3512" i="11"/>
  <c r="Q3512" i="11"/>
  <c r="P3512" i="11"/>
  <c r="O3512" i="11"/>
  <c r="N3512" i="11"/>
  <c r="M3512" i="11"/>
  <c r="L3512" i="11"/>
  <c r="K3512" i="11"/>
  <c r="I3512" i="11" a="1"/>
  <c r="I3512" i="11" s="1"/>
  <c r="U3511" i="11"/>
  <c r="T3511" i="11"/>
  <c r="R3511" i="11"/>
  <c r="Q3511" i="11"/>
  <c r="O3511" i="11"/>
  <c r="P3511" i="11" s="1"/>
  <c r="N3511" i="11"/>
  <c r="M3511" i="11"/>
  <c r="L3511" i="11"/>
  <c r="K3511" i="11"/>
  <c r="I3511" i="11" a="1"/>
  <c r="I3511" i="11"/>
  <c r="U3510" i="11"/>
  <c r="T3510" i="11"/>
  <c r="R3510" i="11"/>
  <c r="Q3510" i="11"/>
  <c r="P3510" i="11"/>
  <c r="O3510" i="11"/>
  <c r="N3510" i="11"/>
  <c r="M3510" i="11"/>
  <c r="L3510" i="11"/>
  <c r="K3510" i="11"/>
  <c r="I3510" i="11" a="1"/>
  <c r="I3510" i="11" s="1"/>
  <c r="U3509" i="11"/>
  <c r="T3509" i="11"/>
  <c r="R3509" i="11"/>
  <c r="Q3509" i="11"/>
  <c r="P3509" i="11"/>
  <c r="O3509" i="11"/>
  <c r="N3509" i="11"/>
  <c r="M3509" i="11"/>
  <c r="L3509" i="11"/>
  <c r="K3509" i="11"/>
  <c r="I3509" i="11" a="1"/>
  <c r="I3509" i="11"/>
  <c r="U3508" i="11"/>
  <c r="T3508" i="11"/>
  <c r="R3508" i="11"/>
  <c r="Q3508" i="11"/>
  <c r="O3508" i="11"/>
  <c r="P3508" i="11" s="1"/>
  <c r="N3508" i="11"/>
  <c r="M3508" i="11"/>
  <c r="L3508" i="11"/>
  <c r="K3508" i="11"/>
  <c r="I3508" i="11" a="1"/>
  <c r="I3508" i="11" s="1"/>
  <c r="U3507" i="11"/>
  <c r="T3507" i="11"/>
  <c r="R3507" i="11"/>
  <c r="Q3507" i="11"/>
  <c r="P3507" i="11"/>
  <c r="O3507" i="11"/>
  <c r="N3507" i="11"/>
  <c r="M3507" i="11"/>
  <c r="L3507" i="11"/>
  <c r="K3507" i="11"/>
  <c r="I3507" i="11" a="1"/>
  <c r="I3507" i="11"/>
  <c r="U3506" i="11"/>
  <c r="T3506" i="11"/>
  <c r="R3506" i="11"/>
  <c r="Q3506" i="11"/>
  <c r="O3506" i="11"/>
  <c r="P3506" i="11" s="1"/>
  <c r="N3506" i="11"/>
  <c r="M3506" i="11"/>
  <c r="L3506" i="11"/>
  <c r="K3506" i="11"/>
  <c r="I3506" i="11" a="1"/>
  <c r="I3506" i="11" s="1"/>
  <c r="U3505" i="11"/>
  <c r="T3505" i="11"/>
  <c r="R3505" i="11"/>
  <c r="Q3505" i="11"/>
  <c r="P3505" i="11"/>
  <c r="O3505" i="11"/>
  <c r="N3505" i="11"/>
  <c r="M3505" i="11"/>
  <c r="L3505" i="11"/>
  <c r="K3505" i="11"/>
  <c r="I3505" i="11" a="1"/>
  <c r="I3505" i="11" s="1"/>
  <c r="U3504" i="11"/>
  <c r="T3504" i="11"/>
  <c r="R3504" i="11"/>
  <c r="Q3504" i="11"/>
  <c r="O3504" i="11"/>
  <c r="P3504" i="11" s="1"/>
  <c r="N3504" i="11"/>
  <c r="M3504" i="11"/>
  <c r="L3504" i="11"/>
  <c r="K3504" i="11"/>
  <c r="I3504" i="11" a="1"/>
  <c r="I3504" i="11" s="1"/>
  <c r="U3503" i="11"/>
  <c r="T3503" i="11"/>
  <c r="R3503" i="11"/>
  <c r="Q3503" i="11"/>
  <c r="O3503" i="11"/>
  <c r="P3503" i="11" s="1"/>
  <c r="N3503" i="11"/>
  <c r="M3503" i="11"/>
  <c r="L3503" i="11"/>
  <c r="K3503" i="11"/>
  <c r="I3503" i="11" a="1"/>
  <c r="I3503" i="11"/>
  <c r="U3502" i="11"/>
  <c r="T3502" i="11"/>
  <c r="R3502" i="11"/>
  <c r="Q3502" i="11"/>
  <c r="P3502" i="11"/>
  <c r="O3502" i="11"/>
  <c r="N3502" i="11"/>
  <c r="M3502" i="11"/>
  <c r="L3502" i="11"/>
  <c r="K3502" i="11"/>
  <c r="I3502" i="11" a="1"/>
  <c r="I3502" i="11" s="1"/>
  <c r="U3501" i="11"/>
  <c r="T3501" i="11"/>
  <c r="R3501" i="11"/>
  <c r="Q3501" i="11"/>
  <c r="P3501" i="11"/>
  <c r="O3501" i="11"/>
  <c r="N3501" i="11"/>
  <c r="M3501" i="11"/>
  <c r="L3501" i="11"/>
  <c r="K3501" i="11"/>
  <c r="I3501" i="11" a="1"/>
  <c r="I3501" i="11" s="1"/>
  <c r="U3500" i="11"/>
  <c r="T3500" i="11"/>
  <c r="R3500" i="11"/>
  <c r="Q3500" i="11"/>
  <c r="O3500" i="11"/>
  <c r="P3500" i="11" s="1"/>
  <c r="N3500" i="11"/>
  <c r="M3500" i="11"/>
  <c r="L3500" i="11"/>
  <c r="K3500" i="11"/>
  <c r="I3500" i="11" a="1"/>
  <c r="I3500" i="11"/>
  <c r="U3499" i="11"/>
  <c r="T3499" i="11"/>
  <c r="R3499" i="11"/>
  <c r="Q3499" i="11"/>
  <c r="P3499" i="11"/>
  <c r="O3499" i="11"/>
  <c r="N3499" i="11"/>
  <c r="M3499" i="11"/>
  <c r="L3499" i="11"/>
  <c r="K3499" i="11"/>
  <c r="I3499" i="11" a="1"/>
  <c r="I3499" i="11"/>
  <c r="U3498" i="11"/>
  <c r="T3498" i="11"/>
  <c r="R3498" i="11"/>
  <c r="Q3498" i="11"/>
  <c r="P3498" i="11"/>
  <c r="O3498" i="11"/>
  <c r="N3498" i="11"/>
  <c r="M3498" i="11"/>
  <c r="L3498" i="11"/>
  <c r="K3498" i="11"/>
  <c r="I3498" i="11" a="1"/>
  <c r="I3498" i="11"/>
  <c r="U3497" i="11"/>
  <c r="T3497" i="11"/>
  <c r="R3497" i="11"/>
  <c r="Q3497" i="11"/>
  <c r="O3497" i="11"/>
  <c r="P3497" i="11" s="1"/>
  <c r="N3497" i="11"/>
  <c r="M3497" i="11"/>
  <c r="L3497" i="11"/>
  <c r="K3497" i="11"/>
  <c r="I3497" i="11" a="1"/>
  <c r="I3497" i="11" s="1"/>
  <c r="U3496" i="11"/>
  <c r="T3496" i="11"/>
  <c r="R3496" i="11"/>
  <c r="Q3496" i="11"/>
  <c r="O3496" i="11"/>
  <c r="P3496" i="11" s="1"/>
  <c r="N3496" i="11"/>
  <c r="M3496" i="11"/>
  <c r="L3496" i="11"/>
  <c r="K3496" i="11"/>
  <c r="I3496" i="11" a="1"/>
  <c r="I3496" i="11" s="1"/>
  <c r="U3495" i="11"/>
  <c r="T3495" i="11"/>
  <c r="R3495" i="11"/>
  <c r="Q3495" i="11"/>
  <c r="O3495" i="11"/>
  <c r="P3495" i="11" s="1"/>
  <c r="N3495" i="11"/>
  <c r="M3495" i="11"/>
  <c r="L3495" i="11"/>
  <c r="K3495" i="11"/>
  <c r="I3495" i="11" a="1"/>
  <c r="I3495" i="11"/>
  <c r="U3494" i="11"/>
  <c r="T3494" i="11"/>
  <c r="R3494" i="11"/>
  <c r="Q3494" i="11"/>
  <c r="P3494" i="11"/>
  <c r="O3494" i="11"/>
  <c r="N3494" i="11"/>
  <c r="M3494" i="11"/>
  <c r="L3494" i="11"/>
  <c r="K3494" i="11"/>
  <c r="I3494" i="11" a="1"/>
  <c r="I3494" i="11" s="1"/>
  <c r="U3493" i="11"/>
  <c r="T3493" i="11"/>
  <c r="R3493" i="11"/>
  <c r="Q3493" i="11"/>
  <c r="P3493" i="11"/>
  <c r="O3493" i="11"/>
  <c r="N3493" i="11"/>
  <c r="M3493" i="11"/>
  <c r="L3493" i="11"/>
  <c r="K3493" i="11"/>
  <c r="I3493" i="11" a="1"/>
  <c r="I3493" i="11"/>
  <c r="U3492" i="11"/>
  <c r="T3492" i="11"/>
  <c r="R3492" i="11"/>
  <c r="Q3492" i="11"/>
  <c r="O3492" i="11"/>
  <c r="P3492" i="11" s="1"/>
  <c r="N3492" i="11"/>
  <c r="M3492" i="11"/>
  <c r="L3492" i="11"/>
  <c r="K3492" i="11"/>
  <c r="I3492" i="11" a="1"/>
  <c r="I3492" i="11" s="1"/>
  <c r="U3491" i="11"/>
  <c r="T3491" i="11"/>
  <c r="R3491" i="11"/>
  <c r="Q3491" i="11"/>
  <c r="P3491" i="11"/>
  <c r="O3491" i="11"/>
  <c r="N3491" i="11"/>
  <c r="M3491" i="11"/>
  <c r="L3491" i="11"/>
  <c r="K3491" i="11"/>
  <c r="I3491" i="11" a="1"/>
  <c r="I3491" i="11"/>
  <c r="U3490" i="11"/>
  <c r="T3490" i="11"/>
  <c r="R3490" i="11"/>
  <c r="Q3490" i="11"/>
  <c r="O3490" i="11"/>
  <c r="P3490" i="11" s="1"/>
  <c r="N3490" i="11"/>
  <c r="M3490" i="11"/>
  <c r="L3490" i="11"/>
  <c r="K3490" i="11"/>
  <c r="I3490" i="11" a="1"/>
  <c r="I3490" i="11" s="1"/>
  <c r="U3489" i="11"/>
  <c r="T3489" i="11"/>
  <c r="R3489" i="11"/>
  <c r="Q3489" i="11"/>
  <c r="P3489" i="11"/>
  <c r="O3489" i="11"/>
  <c r="N3489" i="11"/>
  <c r="M3489" i="11"/>
  <c r="L3489" i="11"/>
  <c r="K3489" i="11"/>
  <c r="I3489" i="11" a="1"/>
  <c r="I3489" i="11" s="1"/>
  <c r="U3488" i="11"/>
  <c r="T3488" i="11"/>
  <c r="R3488" i="11"/>
  <c r="Q3488" i="11"/>
  <c r="O3488" i="11"/>
  <c r="P3488" i="11" s="1"/>
  <c r="N3488" i="11"/>
  <c r="M3488" i="11"/>
  <c r="L3488" i="11"/>
  <c r="K3488" i="11"/>
  <c r="I3488" i="11" a="1"/>
  <c r="I3488" i="11" s="1"/>
  <c r="U3487" i="11"/>
  <c r="T3487" i="11"/>
  <c r="R3487" i="11"/>
  <c r="Q3487" i="11"/>
  <c r="O3487" i="11"/>
  <c r="P3487" i="11" s="1"/>
  <c r="N3487" i="11"/>
  <c r="M3487" i="11"/>
  <c r="L3487" i="11"/>
  <c r="K3487" i="11"/>
  <c r="I3487" i="11" a="1"/>
  <c r="I3487" i="11"/>
  <c r="U3486" i="11"/>
  <c r="T3486" i="11"/>
  <c r="R3486" i="11"/>
  <c r="Q3486" i="11"/>
  <c r="P3486" i="11"/>
  <c r="O3486" i="11"/>
  <c r="N3486" i="11"/>
  <c r="M3486" i="11"/>
  <c r="L3486" i="11"/>
  <c r="K3486" i="11"/>
  <c r="I3486" i="11" a="1"/>
  <c r="I3486" i="11" s="1"/>
  <c r="U3485" i="11"/>
  <c r="T3485" i="11"/>
  <c r="R3485" i="11"/>
  <c r="Q3485" i="11"/>
  <c r="P3485" i="11"/>
  <c r="O3485" i="11"/>
  <c r="N3485" i="11"/>
  <c r="M3485" i="11"/>
  <c r="L3485" i="11"/>
  <c r="K3485" i="11"/>
  <c r="I3485" i="11" a="1"/>
  <c r="I3485" i="11" s="1"/>
  <c r="U3484" i="11"/>
  <c r="T3484" i="11"/>
  <c r="R3484" i="11"/>
  <c r="Q3484" i="11"/>
  <c r="O3484" i="11"/>
  <c r="P3484" i="11" s="1"/>
  <c r="N3484" i="11"/>
  <c r="M3484" i="11"/>
  <c r="L3484" i="11"/>
  <c r="K3484" i="11"/>
  <c r="I3484" i="11" a="1"/>
  <c r="I3484" i="11"/>
  <c r="U3483" i="11"/>
  <c r="T3483" i="11"/>
  <c r="R3483" i="11"/>
  <c r="Q3483" i="11"/>
  <c r="P3483" i="11"/>
  <c r="O3483" i="11"/>
  <c r="N3483" i="11"/>
  <c r="M3483" i="11"/>
  <c r="L3483" i="11"/>
  <c r="K3483" i="11"/>
  <c r="I3483" i="11" a="1"/>
  <c r="I3483" i="11"/>
  <c r="U3482" i="11"/>
  <c r="T3482" i="11"/>
  <c r="R3482" i="11"/>
  <c r="Q3482" i="11"/>
  <c r="P3482" i="11"/>
  <c r="O3482" i="11"/>
  <c r="N3482" i="11"/>
  <c r="M3482" i="11"/>
  <c r="L3482" i="11"/>
  <c r="K3482" i="11"/>
  <c r="I3482" i="11" a="1"/>
  <c r="I3482" i="11"/>
  <c r="U3481" i="11"/>
  <c r="T3481" i="11"/>
  <c r="R3481" i="11"/>
  <c r="Q3481" i="11"/>
  <c r="O3481" i="11"/>
  <c r="P3481" i="11" s="1"/>
  <c r="N3481" i="11"/>
  <c r="M3481" i="11"/>
  <c r="L3481" i="11"/>
  <c r="K3481" i="11"/>
  <c r="I3481" i="11" a="1"/>
  <c r="I3481" i="11" s="1"/>
  <c r="U3480" i="11"/>
  <c r="T3480" i="11"/>
  <c r="R3480" i="11"/>
  <c r="Q3480" i="11"/>
  <c r="O3480" i="11"/>
  <c r="P3480" i="11" s="1"/>
  <c r="N3480" i="11"/>
  <c r="M3480" i="11"/>
  <c r="L3480" i="11"/>
  <c r="K3480" i="11"/>
  <c r="I3480" i="11" a="1"/>
  <c r="I3480" i="11" s="1"/>
  <c r="U3479" i="11"/>
  <c r="T3479" i="11"/>
  <c r="R3479" i="11"/>
  <c r="Q3479" i="11"/>
  <c r="O3479" i="11"/>
  <c r="P3479" i="11" s="1"/>
  <c r="N3479" i="11"/>
  <c r="M3479" i="11"/>
  <c r="L3479" i="11"/>
  <c r="K3479" i="11"/>
  <c r="I3479" i="11" a="1"/>
  <c r="I3479" i="11"/>
  <c r="U3478" i="11"/>
  <c r="T3478" i="11"/>
  <c r="R3478" i="11"/>
  <c r="Q3478" i="11"/>
  <c r="P3478" i="11"/>
  <c r="O3478" i="11"/>
  <c r="N3478" i="11"/>
  <c r="M3478" i="11"/>
  <c r="L3478" i="11"/>
  <c r="K3478" i="11"/>
  <c r="I3478" i="11" a="1"/>
  <c r="I3478" i="11" s="1"/>
  <c r="U3477" i="11"/>
  <c r="T3477" i="11"/>
  <c r="R3477" i="11"/>
  <c r="Q3477" i="11"/>
  <c r="P3477" i="11"/>
  <c r="O3477" i="11"/>
  <c r="N3477" i="11"/>
  <c r="M3477" i="11"/>
  <c r="L3477" i="11"/>
  <c r="K3477" i="11"/>
  <c r="I3477" i="11" a="1"/>
  <c r="I3477" i="11"/>
  <c r="U3476" i="11"/>
  <c r="T3476" i="11"/>
  <c r="R3476" i="11"/>
  <c r="Q3476" i="11"/>
  <c r="O3476" i="11"/>
  <c r="P3476" i="11" s="1"/>
  <c r="N3476" i="11"/>
  <c r="M3476" i="11"/>
  <c r="L3476" i="11"/>
  <c r="K3476" i="11"/>
  <c r="I3476" i="11" a="1"/>
  <c r="I3476" i="11" s="1"/>
  <c r="U3475" i="11"/>
  <c r="T3475" i="11"/>
  <c r="R3475" i="11"/>
  <c r="Q3475" i="11"/>
  <c r="P3475" i="11"/>
  <c r="O3475" i="11"/>
  <c r="N3475" i="11"/>
  <c r="M3475" i="11"/>
  <c r="L3475" i="11"/>
  <c r="K3475" i="11"/>
  <c r="I3475" i="11" a="1"/>
  <c r="I3475" i="11"/>
  <c r="U3474" i="11"/>
  <c r="T3474" i="11"/>
  <c r="R3474" i="11"/>
  <c r="Q3474" i="11"/>
  <c r="O3474" i="11"/>
  <c r="P3474" i="11" s="1"/>
  <c r="N3474" i="11"/>
  <c r="M3474" i="11"/>
  <c r="L3474" i="11"/>
  <c r="K3474" i="11"/>
  <c r="I3474" i="11" a="1"/>
  <c r="I3474" i="11"/>
  <c r="U3473" i="11"/>
  <c r="T3473" i="11"/>
  <c r="R3473" i="11"/>
  <c r="Q3473" i="11"/>
  <c r="P3473" i="11"/>
  <c r="O3473" i="11"/>
  <c r="N3473" i="11"/>
  <c r="M3473" i="11"/>
  <c r="L3473" i="11"/>
  <c r="K3473" i="11"/>
  <c r="I3473" i="11" a="1"/>
  <c r="I3473" i="11" s="1"/>
  <c r="U3472" i="11"/>
  <c r="T3472" i="11"/>
  <c r="R3472" i="11"/>
  <c r="Q3472" i="11"/>
  <c r="O3472" i="11"/>
  <c r="P3472" i="11" s="1"/>
  <c r="N3472" i="11"/>
  <c r="M3472" i="11"/>
  <c r="L3472" i="11"/>
  <c r="K3472" i="11"/>
  <c r="I3472" i="11" a="1"/>
  <c r="I3472" i="11" s="1"/>
  <c r="U3471" i="11"/>
  <c r="T3471" i="11"/>
  <c r="R3471" i="11"/>
  <c r="Q3471" i="11"/>
  <c r="O3471" i="11"/>
  <c r="P3471" i="11" s="1"/>
  <c r="N3471" i="11"/>
  <c r="M3471" i="11"/>
  <c r="L3471" i="11"/>
  <c r="K3471" i="11"/>
  <c r="I3471" i="11" a="1"/>
  <c r="I3471" i="11"/>
  <c r="U3470" i="11"/>
  <c r="T3470" i="11"/>
  <c r="R3470" i="11"/>
  <c r="Q3470" i="11"/>
  <c r="P3470" i="11"/>
  <c r="O3470" i="11"/>
  <c r="N3470" i="11"/>
  <c r="M3470" i="11"/>
  <c r="L3470" i="11"/>
  <c r="K3470" i="11"/>
  <c r="I3470" i="11" a="1"/>
  <c r="I3470" i="11" s="1"/>
  <c r="U3469" i="11"/>
  <c r="T3469" i="11"/>
  <c r="R3469" i="11"/>
  <c r="Q3469" i="11"/>
  <c r="P3469" i="11"/>
  <c r="O3469" i="11"/>
  <c r="N3469" i="11"/>
  <c r="M3469" i="11"/>
  <c r="L3469" i="11"/>
  <c r="K3469" i="11"/>
  <c r="I3469" i="11" a="1"/>
  <c r="I3469" i="11" s="1"/>
  <c r="U3468" i="11"/>
  <c r="T3468" i="11"/>
  <c r="R3468" i="11"/>
  <c r="Q3468" i="11"/>
  <c r="O3468" i="11"/>
  <c r="P3468" i="11" s="1"/>
  <c r="N3468" i="11"/>
  <c r="M3468" i="11"/>
  <c r="L3468" i="11"/>
  <c r="K3468" i="11"/>
  <c r="I3468" i="11" a="1"/>
  <c r="I3468" i="11"/>
  <c r="U3467" i="11"/>
  <c r="T3467" i="11"/>
  <c r="R3467" i="11"/>
  <c r="Q3467" i="11"/>
  <c r="P3467" i="11"/>
  <c r="O3467" i="11"/>
  <c r="N3467" i="11"/>
  <c r="M3467" i="11"/>
  <c r="L3467" i="11"/>
  <c r="K3467" i="11"/>
  <c r="I3467" i="11" a="1"/>
  <c r="I3467" i="11" s="1"/>
  <c r="U3466" i="11"/>
  <c r="T3466" i="11"/>
  <c r="R3466" i="11"/>
  <c r="Q3466" i="11"/>
  <c r="P3466" i="11"/>
  <c r="O3466" i="11"/>
  <c r="N3466" i="11"/>
  <c r="M3466" i="11"/>
  <c r="L3466" i="11"/>
  <c r="K3466" i="11"/>
  <c r="I3466" i="11" a="1"/>
  <c r="I3466" i="11"/>
  <c r="U3465" i="11"/>
  <c r="T3465" i="11"/>
  <c r="R3465" i="11"/>
  <c r="Q3465" i="11"/>
  <c r="O3465" i="11"/>
  <c r="P3465" i="11" s="1"/>
  <c r="N3465" i="11"/>
  <c r="M3465" i="11"/>
  <c r="L3465" i="11"/>
  <c r="K3465" i="11"/>
  <c r="I3465" i="11" a="1"/>
  <c r="I3465" i="11" s="1"/>
  <c r="U3464" i="11"/>
  <c r="T3464" i="11"/>
  <c r="R3464" i="11"/>
  <c r="Q3464" i="11"/>
  <c r="O3464" i="11"/>
  <c r="P3464" i="11" s="1"/>
  <c r="N3464" i="11"/>
  <c r="M3464" i="11"/>
  <c r="L3464" i="11"/>
  <c r="K3464" i="11"/>
  <c r="I3464" i="11" a="1"/>
  <c r="I3464" i="11" s="1"/>
  <c r="U3463" i="11"/>
  <c r="T3463" i="11"/>
  <c r="R3463" i="11"/>
  <c r="Q3463" i="11"/>
  <c r="O3463" i="11"/>
  <c r="P3463" i="11" s="1"/>
  <c r="N3463" i="11"/>
  <c r="M3463" i="11"/>
  <c r="L3463" i="11"/>
  <c r="K3463" i="11"/>
  <c r="I3463" i="11" a="1"/>
  <c r="I3463" i="11"/>
  <c r="U3462" i="11"/>
  <c r="T3462" i="11"/>
  <c r="R3462" i="11"/>
  <c r="Q3462" i="11"/>
  <c r="P3462" i="11"/>
  <c r="O3462" i="11"/>
  <c r="N3462" i="11"/>
  <c r="M3462" i="11"/>
  <c r="L3462" i="11"/>
  <c r="K3462" i="11"/>
  <c r="I3462" i="11" a="1"/>
  <c r="I3462" i="11" s="1"/>
  <c r="U3461" i="11"/>
  <c r="T3461" i="11"/>
  <c r="R3461" i="11"/>
  <c r="Q3461" i="11"/>
  <c r="P3461" i="11"/>
  <c r="O3461" i="11"/>
  <c r="N3461" i="11"/>
  <c r="M3461" i="11"/>
  <c r="L3461" i="11"/>
  <c r="K3461" i="11"/>
  <c r="I3461" i="11" a="1"/>
  <c r="I3461" i="11"/>
  <c r="U3460" i="11"/>
  <c r="T3460" i="11"/>
  <c r="R3460" i="11"/>
  <c r="Q3460" i="11"/>
  <c r="O3460" i="11"/>
  <c r="P3460" i="11" s="1"/>
  <c r="N3460" i="11"/>
  <c r="M3460" i="11"/>
  <c r="L3460" i="11"/>
  <c r="K3460" i="11"/>
  <c r="I3460" i="11" a="1"/>
  <c r="I3460" i="11" s="1"/>
  <c r="U3459" i="11"/>
  <c r="T3459" i="11"/>
  <c r="R3459" i="11"/>
  <c r="Q3459" i="11"/>
  <c r="P3459" i="11"/>
  <c r="O3459" i="11"/>
  <c r="N3459" i="11"/>
  <c r="M3459" i="11"/>
  <c r="L3459" i="11"/>
  <c r="K3459" i="11"/>
  <c r="I3459" i="11" a="1"/>
  <c r="I3459" i="11"/>
  <c r="U3458" i="11"/>
  <c r="T3458" i="11"/>
  <c r="R3458" i="11"/>
  <c r="Q3458" i="11"/>
  <c r="O3458" i="11"/>
  <c r="P3458" i="11" s="1"/>
  <c r="N3458" i="11"/>
  <c r="M3458" i="11"/>
  <c r="L3458" i="11"/>
  <c r="K3458" i="11"/>
  <c r="I3458" i="11" a="1"/>
  <c r="I3458" i="11" s="1"/>
  <c r="U3457" i="11"/>
  <c r="T3457" i="11"/>
  <c r="R3457" i="11"/>
  <c r="Q3457" i="11"/>
  <c r="P3457" i="11"/>
  <c r="O3457" i="11"/>
  <c r="N3457" i="11"/>
  <c r="M3457" i="11"/>
  <c r="L3457" i="11"/>
  <c r="K3457" i="11"/>
  <c r="I3457" i="11" a="1"/>
  <c r="I3457" i="11" s="1"/>
  <c r="U3456" i="11"/>
  <c r="T3456" i="11"/>
  <c r="R3456" i="11"/>
  <c r="Q3456" i="11"/>
  <c r="O3456" i="11"/>
  <c r="P3456" i="11" s="1"/>
  <c r="N3456" i="11"/>
  <c r="M3456" i="11"/>
  <c r="L3456" i="11"/>
  <c r="K3456" i="11"/>
  <c r="I3456" i="11" a="1"/>
  <c r="I3456" i="11" s="1"/>
  <c r="U3455" i="11"/>
  <c r="T3455" i="11"/>
  <c r="R3455" i="11"/>
  <c r="Q3455" i="11"/>
  <c r="P3455" i="11"/>
  <c r="O3455" i="11"/>
  <c r="N3455" i="11"/>
  <c r="M3455" i="11"/>
  <c r="L3455" i="11"/>
  <c r="K3455" i="11"/>
  <c r="I3455" i="11" a="1"/>
  <c r="I3455" i="11"/>
  <c r="U3454" i="11"/>
  <c r="T3454" i="11"/>
  <c r="R3454" i="11"/>
  <c r="Q3454" i="11"/>
  <c r="P3454" i="11"/>
  <c r="O3454" i="11"/>
  <c r="N3454" i="11"/>
  <c r="M3454" i="11"/>
  <c r="L3454" i="11"/>
  <c r="K3454" i="11"/>
  <c r="I3454" i="11" a="1"/>
  <c r="I3454" i="11" s="1"/>
  <c r="U3453" i="11"/>
  <c r="T3453" i="11"/>
  <c r="R3453" i="11"/>
  <c r="Q3453" i="11"/>
  <c r="P3453" i="11"/>
  <c r="O3453" i="11"/>
  <c r="N3453" i="11"/>
  <c r="M3453" i="11"/>
  <c r="L3453" i="11"/>
  <c r="K3453" i="11"/>
  <c r="I3453" i="11" a="1"/>
  <c r="I3453" i="11" s="1"/>
  <c r="U3452" i="11"/>
  <c r="T3452" i="11"/>
  <c r="R3452" i="11"/>
  <c r="Q3452" i="11"/>
  <c r="O3452" i="11"/>
  <c r="P3452" i="11" s="1"/>
  <c r="N3452" i="11"/>
  <c r="M3452" i="11"/>
  <c r="L3452" i="11"/>
  <c r="K3452" i="11"/>
  <c r="I3452" i="11" a="1"/>
  <c r="I3452" i="11"/>
  <c r="U3451" i="11"/>
  <c r="T3451" i="11"/>
  <c r="R3451" i="11"/>
  <c r="Q3451" i="11"/>
  <c r="P3451" i="11"/>
  <c r="O3451" i="11"/>
  <c r="N3451" i="11"/>
  <c r="M3451" i="11"/>
  <c r="L3451" i="11"/>
  <c r="K3451" i="11"/>
  <c r="I3451" i="11" a="1"/>
  <c r="I3451" i="11"/>
  <c r="U3450" i="11"/>
  <c r="T3450" i="11"/>
  <c r="R3450" i="11"/>
  <c r="Q3450" i="11"/>
  <c r="P3450" i="11"/>
  <c r="O3450" i="11"/>
  <c r="N3450" i="11"/>
  <c r="M3450" i="11"/>
  <c r="L3450" i="11"/>
  <c r="K3450" i="11"/>
  <c r="I3450" i="11" a="1"/>
  <c r="I3450" i="11"/>
  <c r="U3449" i="11"/>
  <c r="T3449" i="11"/>
  <c r="R3449" i="11"/>
  <c r="Q3449" i="11"/>
  <c r="O3449" i="11"/>
  <c r="P3449" i="11" s="1"/>
  <c r="N3449" i="11"/>
  <c r="M3449" i="11"/>
  <c r="L3449" i="11"/>
  <c r="K3449" i="11"/>
  <c r="I3449" i="11" a="1"/>
  <c r="I3449" i="11" s="1"/>
  <c r="U3448" i="11"/>
  <c r="T3448" i="11"/>
  <c r="R3448" i="11"/>
  <c r="Q3448" i="11"/>
  <c r="O3448" i="11"/>
  <c r="P3448" i="11" s="1"/>
  <c r="N3448" i="11"/>
  <c r="M3448" i="11"/>
  <c r="L3448" i="11"/>
  <c r="K3448" i="11"/>
  <c r="I3448" i="11" a="1"/>
  <c r="I3448" i="11" s="1"/>
  <c r="U3447" i="11"/>
  <c r="T3447" i="11"/>
  <c r="R3447" i="11"/>
  <c r="Q3447" i="11"/>
  <c r="O3447" i="11"/>
  <c r="P3447" i="11" s="1"/>
  <c r="N3447" i="11"/>
  <c r="M3447" i="11"/>
  <c r="L3447" i="11"/>
  <c r="K3447" i="11"/>
  <c r="I3447" i="11" a="1"/>
  <c r="I3447" i="11"/>
  <c r="U3446" i="11"/>
  <c r="T3446" i="11"/>
  <c r="R3446" i="11"/>
  <c r="Q3446" i="11"/>
  <c r="P3446" i="11"/>
  <c r="O3446" i="11"/>
  <c r="N3446" i="11"/>
  <c r="M3446" i="11"/>
  <c r="L3446" i="11"/>
  <c r="K3446" i="11"/>
  <c r="I3446" i="11" a="1"/>
  <c r="I3446" i="11" s="1"/>
  <c r="U3445" i="11"/>
  <c r="T3445" i="11"/>
  <c r="R3445" i="11"/>
  <c r="Q3445" i="11"/>
  <c r="P3445" i="11"/>
  <c r="O3445" i="11"/>
  <c r="N3445" i="11"/>
  <c r="M3445" i="11"/>
  <c r="L3445" i="11"/>
  <c r="K3445" i="11"/>
  <c r="I3445" i="11" a="1"/>
  <c r="I3445" i="11"/>
  <c r="U3444" i="11"/>
  <c r="T3444" i="11"/>
  <c r="R3444" i="11"/>
  <c r="Q3444" i="11"/>
  <c r="O3444" i="11"/>
  <c r="P3444" i="11" s="1"/>
  <c r="N3444" i="11"/>
  <c r="M3444" i="11"/>
  <c r="L3444" i="11"/>
  <c r="K3444" i="11"/>
  <c r="I3444" i="11" a="1"/>
  <c r="I3444" i="11" s="1"/>
  <c r="U3443" i="11"/>
  <c r="T3443" i="11"/>
  <c r="R3443" i="11"/>
  <c r="Q3443" i="11"/>
  <c r="P3443" i="11"/>
  <c r="O3443" i="11"/>
  <c r="N3443" i="11"/>
  <c r="M3443" i="11"/>
  <c r="L3443" i="11"/>
  <c r="K3443" i="11"/>
  <c r="I3443" i="11" a="1"/>
  <c r="I3443" i="11"/>
  <c r="U3442" i="11"/>
  <c r="T3442" i="11"/>
  <c r="R3442" i="11"/>
  <c r="Q3442" i="11"/>
  <c r="O3442" i="11"/>
  <c r="P3442" i="11" s="1"/>
  <c r="N3442" i="11"/>
  <c r="M3442" i="11"/>
  <c r="L3442" i="11"/>
  <c r="K3442" i="11"/>
  <c r="I3442" i="11" a="1"/>
  <c r="I3442" i="11"/>
  <c r="U3441" i="11"/>
  <c r="T3441" i="11"/>
  <c r="R3441" i="11"/>
  <c r="Q3441" i="11"/>
  <c r="P3441" i="11"/>
  <c r="O3441" i="11"/>
  <c r="N3441" i="11"/>
  <c r="M3441" i="11"/>
  <c r="L3441" i="11"/>
  <c r="K3441" i="11"/>
  <c r="I3441" i="11" a="1"/>
  <c r="I3441" i="11" s="1"/>
  <c r="U3440" i="11"/>
  <c r="T3440" i="11"/>
  <c r="R3440" i="11"/>
  <c r="Q3440" i="11"/>
  <c r="O3440" i="11"/>
  <c r="P3440" i="11" s="1"/>
  <c r="N3440" i="11"/>
  <c r="M3440" i="11"/>
  <c r="L3440" i="11"/>
  <c r="K3440" i="11"/>
  <c r="I3440" i="11" a="1"/>
  <c r="I3440" i="11" s="1"/>
  <c r="U3439" i="11"/>
  <c r="T3439" i="11"/>
  <c r="R3439" i="11"/>
  <c r="Q3439" i="11"/>
  <c r="O3439" i="11"/>
  <c r="P3439" i="11" s="1"/>
  <c r="N3439" i="11"/>
  <c r="M3439" i="11"/>
  <c r="L3439" i="11"/>
  <c r="K3439" i="11"/>
  <c r="I3439" i="11" a="1"/>
  <c r="I3439" i="11"/>
  <c r="U3438" i="11"/>
  <c r="T3438" i="11"/>
  <c r="R3438" i="11"/>
  <c r="Q3438" i="11"/>
  <c r="P3438" i="11"/>
  <c r="O3438" i="11"/>
  <c r="N3438" i="11"/>
  <c r="M3438" i="11"/>
  <c r="L3438" i="11"/>
  <c r="K3438" i="11"/>
  <c r="I3438" i="11" a="1"/>
  <c r="I3438" i="11" s="1"/>
  <c r="U3437" i="11"/>
  <c r="T3437" i="11"/>
  <c r="R3437" i="11"/>
  <c r="Q3437" i="11"/>
  <c r="P3437" i="11"/>
  <c r="O3437" i="11"/>
  <c r="N3437" i="11"/>
  <c r="M3437" i="11"/>
  <c r="L3437" i="11"/>
  <c r="K3437" i="11"/>
  <c r="I3437" i="11" a="1"/>
  <c r="I3437" i="11" s="1"/>
  <c r="U3436" i="11"/>
  <c r="T3436" i="11"/>
  <c r="R3436" i="11"/>
  <c r="Q3436" i="11"/>
  <c r="O3436" i="11"/>
  <c r="P3436" i="11" s="1"/>
  <c r="N3436" i="11"/>
  <c r="M3436" i="11"/>
  <c r="L3436" i="11"/>
  <c r="K3436" i="11"/>
  <c r="I3436" i="11" a="1"/>
  <c r="I3436" i="11"/>
  <c r="U3435" i="11"/>
  <c r="T3435" i="11"/>
  <c r="R3435" i="11"/>
  <c r="Q3435" i="11"/>
  <c r="P3435" i="11"/>
  <c r="O3435" i="11"/>
  <c r="N3435" i="11"/>
  <c r="M3435" i="11"/>
  <c r="L3435" i="11"/>
  <c r="K3435" i="11"/>
  <c r="I3435" i="11" a="1"/>
  <c r="I3435" i="11"/>
  <c r="U3434" i="11"/>
  <c r="T3434" i="11"/>
  <c r="R3434" i="11"/>
  <c r="Q3434" i="11"/>
  <c r="P3434" i="11"/>
  <c r="O3434" i="11"/>
  <c r="N3434" i="11"/>
  <c r="M3434" i="11"/>
  <c r="L3434" i="11"/>
  <c r="K3434" i="11"/>
  <c r="I3434" i="11" a="1"/>
  <c r="I3434" i="11"/>
  <c r="U3433" i="11"/>
  <c r="T3433" i="11"/>
  <c r="R3433" i="11"/>
  <c r="Q3433" i="11"/>
  <c r="O3433" i="11"/>
  <c r="P3433" i="11" s="1"/>
  <c r="N3433" i="11"/>
  <c r="M3433" i="11"/>
  <c r="L3433" i="11"/>
  <c r="K3433" i="11"/>
  <c r="I3433" i="11" a="1"/>
  <c r="I3433" i="11" s="1"/>
  <c r="U3432" i="11"/>
  <c r="T3432" i="11"/>
  <c r="R3432" i="11"/>
  <c r="Q3432" i="11"/>
  <c r="O3432" i="11"/>
  <c r="P3432" i="11" s="1"/>
  <c r="N3432" i="11"/>
  <c r="M3432" i="11"/>
  <c r="L3432" i="11"/>
  <c r="K3432" i="11"/>
  <c r="I3432" i="11" a="1"/>
  <c r="I3432" i="11" s="1"/>
  <c r="U3431" i="11"/>
  <c r="T3431" i="11"/>
  <c r="R3431" i="11"/>
  <c r="Q3431" i="11"/>
  <c r="O3431" i="11"/>
  <c r="P3431" i="11" s="1"/>
  <c r="N3431" i="11"/>
  <c r="M3431" i="11"/>
  <c r="L3431" i="11"/>
  <c r="K3431" i="11"/>
  <c r="I3431" i="11" a="1"/>
  <c r="I3431" i="11"/>
  <c r="U3430" i="11"/>
  <c r="T3430" i="11"/>
  <c r="R3430" i="11"/>
  <c r="Q3430" i="11"/>
  <c r="P3430" i="11"/>
  <c r="O3430" i="11"/>
  <c r="N3430" i="11"/>
  <c r="M3430" i="11"/>
  <c r="L3430" i="11"/>
  <c r="K3430" i="11"/>
  <c r="I3430" i="11" a="1"/>
  <c r="I3430" i="11" s="1"/>
  <c r="U3429" i="11"/>
  <c r="T3429" i="11"/>
  <c r="R3429" i="11"/>
  <c r="Q3429" i="11"/>
  <c r="P3429" i="11"/>
  <c r="O3429" i="11"/>
  <c r="N3429" i="11"/>
  <c r="M3429" i="11"/>
  <c r="L3429" i="11"/>
  <c r="K3429" i="11"/>
  <c r="I3429" i="11" a="1"/>
  <c r="I3429" i="11"/>
  <c r="U3428" i="11"/>
  <c r="T3428" i="11"/>
  <c r="R3428" i="11"/>
  <c r="Q3428" i="11"/>
  <c r="O3428" i="11"/>
  <c r="P3428" i="11" s="1"/>
  <c r="N3428" i="11"/>
  <c r="M3428" i="11"/>
  <c r="L3428" i="11"/>
  <c r="K3428" i="11"/>
  <c r="I3428" i="11" a="1"/>
  <c r="I3428" i="11" s="1"/>
  <c r="U3427" i="11"/>
  <c r="T3427" i="11"/>
  <c r="R3427" i="11"/>
  <c r="Q3427" i="11"/>
  <c r="P3427" i="11"/>
  <c r="O3427" i="11"/>
  <c r="N3427" i="11"/>
  <c r="M3427" i="11"/>
  <c r="L3427" i="11"/>
  <c r="K3427" i="11"/>
  <c r="I3427" i="11" a="1"/>
  <c r="I3427" i="11"/>
  <c r="U3426" i="11"/>
  <c r="T3426" i="11"/>
  <c r="R3426" i="11"/>
  <c r="Q3426" i="11"/>
  <c r="O3426" i="11"/>
  <c r="P3426" i="11" s="1"/>
  <c r="N3426" i="11"/>
  <c r="M3426" i="11"/>
  <c r="L3426" i="11"/>
  <c r="K3426" i="11"/>
  <c r="I3426" i="11" a="1"/>
  <c r="I3426" i="11" s="1"/>
  <c r="U3425" i="11"/>
  <c r="T3425" i="11"/>
  <c r="R3425" i="11"/>
  <c r="Q3425" i="11"/>
  <c r="P3425" i="11"/>
  <c r="O3425" i="11"/>
  <c r="N3425" i="11"/>
  <c r="M3425" i="11"/>
  <c r="L3425" i="11"/>
  <c r="K3425" i="11"/>
  <c r="I3425" i="11" a="1"/>
  <c r="I3425" i="11" s="1"/>
  <c r="U3424" i="11"/>
  <c r="T3424" i="11"/>
  <c r="R3424" i="11"/>
  <c r="Q3424" i="11"/>
  <c r="O3424" i="11"/>
  <c r="P3424" i="11" s="1"/>
  <c r="N3424" i="11"/>
  <c r="M3424" i="11"/>
  <c r="L3424" i="11"/>
  <c r="K3424" i="11"/>
  <c r="I3424" i="11" a="1"/>
  <c r="I3424" i="11" s="1"/>
  <c r="U3423" i="11"/>
  <c r="T3423" i="11"/>
  <c r="R3423" i="11"/>
  <c r="Q3423" i="11"/>
  <c r="O3423" i="11"/>
  <c r="P3423" i="11" s="1"/>
  <c r="N3423" i="11"/>
  <c r="M3423" i="11"/>
  <c r="L3423" i="11"/>
  <c r="K3423" i="11"/>
  <c r="I3423" i="11" a="1"/>
  <c r="I3423" i="11" s="1"/>
  <c r="U3422" i="11"/>
  <c r="T3422" i="11"/>
  <c r="R3422" i="11"/>
  <c r="Q3422" i="11"/>
  <c r="P3422" i="11"/>
  <c r="O3422" i="11"/>
  <c r="N3422" i="11"/>
  <c r="M3422" i="11"/>
  <c r="L3422" i="11"/>
  <c r="K3422" i="11"/>
  <c r="I3422" i="11" a="1"/>
  <c r="I3422" i="11" s="1"/>
  <c r="U3421" i="11"/>
  <c r="T3421" i="11"/>
  <c r="R3421" i="11"/>
  <c r="Q3421" i="11"/>
  <c r="P3421" i="11"/>
  <c r="O3421" i="11"/>
  <c r="N3421" i="11"/>
  <c r="M3421" i="11"/>
  <c r="L3421" i="11"/>
  <c r="K3421" i="11"/>
  <c r="I3421" i="11" a="1"/>
  <c r="I3421" i="11" s="1"/>
  <c r="U3420" i="11"/>
  <c r="T3420" i="11"/>
  <c r="R3420" i="11"/>
  <c r="Q3420" i="11"/>
  <c r="O3420" i="11"/>
  <c r="P3420" i="11" s="1"/>
  <c r="N3420" i="11"/>
  <c r="M3420" i="11"/>
  <c r="L3420" i="11"/>
  <c r="K3420" i="11"/>
  <c r="I3420" i="11" a="1"/>
  <c r="I3420" i="11"/>
  <c r="U3419" i="11"/>
  <c r="T3419" i="11"/>
  <c r="R3419" i="11"/>
  <c r="Q3419" i="11"/>
  <c r="P3419" i="11"/>
  <c r="O3419" i="11"/>
  <c r="N3419" i="11"/>
  <c r="M3419" i="11"/>
  <c r="L3419" i="11"/>
  <c r="K3419" i="11"/>
  <c r="I3419" i="11" a="1"/>
  <c r="I3419" i="11"/>
  <c r="U3418" i="11"/>
  <c r="T3418" i="11"/>
  <c r="R3418" i="11"/>
  <c r="Q3418" i="11"/>
  <c r="P3418" i="11"/>
  <c r="O3418" i="11"/>
  <c r="N3418" i="11"/>
  <c r="M3418" i="11"/>
  <c r="L3418" i="11"/>
  <c r="K3418" i="11"/>
  <c r="I3418" i="11" a="1"/>
  <c r="I3418" i="11"/>
  <c r="U3417" i="11"/>
  <c r="T3417" i="11"/>
  <c r="R3417" i="11"/>
  <c r="Q3417" i="11"/>
  <c r="O3417" i="11"/>
  <c r="P3417" i="11" s="1"/>
  <c r="N3417" i="11"/>
  <c r="M3417" i="11"/>
  <c r="L3417" i="11"/>
  <c r="K3417" i="11"/>
  <c r="I3417" i="11" a="1"/>
  <c r="I3417" i="11" s="1"/>
  <c r="U3416" i="11"/>
  <c r="T3416" i="11"/>
  <c r="R3416" i="11"/>
  <c r="Q3416" i="11"/>
  <c r="O3416" i="11"/>
  <c r="P3416" i="11" s="1"/>
  <c r="N3416" i="11"/>
  <c r="M3416" i="11"/>
  <c r="L3416" i="11"/>
  <c r="K3416" i="11"/>
  <c r="I3416" i="11" a="1"/>
  <c r="I3416" i="11" s="1"/>
  <c r="U3415" i="11"/>
  <c r="T3415" i="11"/>
  <c r="R3415" i="11"/>
  <c r="Q3415" i="11"/>
  <c r="O3415" i="11"/>
  <c r="P3415" i="11" s="1"/>
  <c r="N3415" i="11"/>
  <c r="M3415" i="11"/>
  <c r="L3415" i="11"/>
  <c r="K3415" i="11"/>
  <c r="I3415" i="11" a="1"/>
  <c r="I3415" i="11"/>
  <c r="U3414" i="11"/>
  <c r="T3414" i="11"/>
  <c r="R3414" i="11"/>
  <c r="Q3414" i="11"/>
  <c r="P3414" i="11"/>
  <c r="O3414" i="11"/>
  <c r="N3414" i="11"/>
  <c r="M3414" i="11"/>
  <c r="L3414" i="11"/>
  <c r="K3414" i="11"/>
  <c r="I3414" i="11" a="1"/>
  <c r="I3414" i="11" s="1"/>
  <c r="U3413" i="11"/>
  <c r="T3413" i="11"/>
  <c r="R3413" i="11"/>
  <c r="Q3413" i="11"/>
  <c r="P3413" i="11"/>
  <c r="O3413" i="11"/>
  <c r="N3413" i="11"/>
  <c r="M3413" i="11"/>
  <c r="L3413" i="11"/>
  <c r="K3413" i="11"/>
  <c r="I3413" i="11" a="1"/>
  <c r="I3413" i="11"/>
  <c r="U3412" i="11"/>
  <c r="T3412" i="11"/>
  <c r="R3412" i="11"/>
  <c r="Q3412" i="11"/>
  <c r="O3412" i="11"/>
  <c r="P3412" i="11" s="1"/>
  <c r="N3412" i="11"/>
  <c r="M3412" i="11"/>
  <c r="L3412" i="11"/>
  <c r="K3412" i="11"/>
  <c r="I3412" i="11" a="1"/>
  <c r="I3412" i="11" s="1"/>
  <c r="U3411" i="11"/>
  <c r="T3411" i="11"/>
  <c r="R3411" i="11"/>
  <c r="Q3411" i="11"/>
  <c r="P3411" i="11"/>
  <c r="O3411" i="11"/>
  <c r="N3411" i="11"/>
  <c r="M3411" i="11"/>
  <c r="L3411" i="11"/>
  <c r="K3411" i="11"/>
  <c r="I3411" i="11" a="1"/>
  <c r="I3411" i="11"/>
  <c r="U3410" i="11"/>
  <c r="T3410" i="11"/>
  <c r="R3410" i="11"/>
  <c r="Q3410" i="11"/>
  <c r="O3410" i="11"/>
  <c r="P3410" i="11" s="1"/>
  <c r="N3410" i="11"/>
  <c r="M3410" i="11"/>
  <c r="L3410" i="11"/>
  <c r="K3410" i="11"/>
  <c r="I3410" i="11" a="1"/>
  <c r="I3410" i="11" s="1"/>
  <c r="U3409" i="11"/>
  <c r="T3409" i="11"/>
  <c r="R3409" i="11"/>
  <c r="Q3409" i="11"/>
  <c r="P3409" i="11"/>
  <c r="O3409" i="11"/>
  <c r="N3409" i="11"/>
  <c r="M3409" i="11"/>
  <c r="L3409" i="11"/>
  <c r="K3409" i="11"/>
  <c r="I3409" i="11" a="1"/>
  <c r="I3409" i="11" s="1"/>
  <c r="U3408" i="11"/>
  <c r="T3408" i="11"/>
  <c r="R3408" i="11"/>
  <c r="Q3408" i="11"/>
  <c r="O3408" i="11"/>
  <c r="P3408" i="11" s="1"/>
  <c r="N3408" i="11"/>
  <c r="M3408" i="11"/>
  <c r="L3408" i="11"/>
  <c r="K3408" i="11"/>
  <c r="I3408" i="11" a="1"/>
  <c r="I3408" i="11" s="1"/>
  <c r="U3407" i="11"/>
  <c r="T3407" i="11"/>
  <c r="R3407" i="11"/>
  <c r="Q3407" i="11"/>
  <c r="O3407" i="11"/>
  <c r="P3407" i="11" s="1"/>
  <c r="N3407" i="11"/>
  <c r="M3407" i="11"/>
  <c r="L3407" i="11"/>
  <c r="K3407" i="11"/>
  <c r="I3407" i="11" a="1"/>
  <c r="I3407" i="11"/>
  <c r="U3406" i="11"/>
  <c r="T3406" i="11"/>
  <c r="R3406" i="11"/>
  <c r="Q3406" i="11"/>
  <c r="P3406" i="11"/>
  <c r="O3406" i="11"/>
  <c r="N3406" i="11"/>
  <c r="M3406" i="11"/>
  <c r="L3406" i="11"/>
  <c r="K3406" i="11"/>
  <c r="I3406" i="11" a="1"/>
  <c r="I3406" i="11" s="1"/>
  <c r="U3405" i="11"/>
  <c r="T3405" i="11"/>
  <c r="R3405" i="11"/>
  <c r="Q3405" i="11"/>
  <c r="P3405" i="11"/>
  <c r="O3405" i="11"/>
  <c r="N3405" i="11"/>
  <c r="M3405" i="11"/>
  <c r="L3405" i="11"/>
  <c r="K3405" i="11"/>
  <c r="I3405" i="11" a="1"/>
  <c r="I3405" i="11" s="1"/>
  <c r="U3404" i="11"/>
  <c r="T3404" i="11"/>
  <c r="R3404" i="11"/>
  <c r="Q3404" i="11"/>
  <c r="O3404" i="11"/>
  <c r="P3404" i="11" s="1"/>
  <c r="N3404" i="11"/>
  <c r="M3404" i="11"/>
  <c r="L3404" i="11"/>
  <c r="K3404" i="11"/>
  <c r="I3404" i="11" a="1"/>
  <c r="I3404" i="11"/>
  <c r="U3403" i="11"/>
  <c r="T3403" i="11"/>
  <c r="R3403" i="11"/>
  <c r="Q3403" i="11"/>
  <c r="P3403" i="11"/>
  <c r="O3403" i="11"/>
  <c r="N3403" i="11"/>
  <c r="M3403" i="11"/>
  <c r="L3403" i="11"/>
  <c r="K3403" i="11"/>
  <c r="I3403" i="11" a="1"/>
  <c r="I3403" i="11"/>
  <c r="U3402" i="11"/>
  <c r="T3402" i="11"/>
  <c r="R3402" i="11"/>
  <c r="Q3402" i="11"/>
  <c r="P3402" i="11"/>
  <c r="O3402" i="11"/>
  <c r="N3402" i="11"/>
  <c r="M3402" i="11"/>
  <c r="L3402" i="11"/>
  <c r="K3402" i="11"/>
  <c r="I3402" i="11" a="1"/>
  <c r="I3402" i="11"/>
  <c r="U3401" i="11"/>
  <c r="T3401" i="11"/>
  <c r="R3401" i="11"/>
  <c r="Q3401" i="11"/>
  <c r="O3401" i="11"/>
  <c r="P3401" i="11" s="1"/>
  <c r="N3401" i="11"/>
  <c r="M3401" i="11"/>
  <c r="L3401" i="11"/>
  <c r="K3401" i="11"/>
  <c r="I3401" i="11" a="1"/>
  <c r="I3401" i="11" s="1"/>
  <c r="U3400" i="11"/>
  <c r="T3400" i="11"/>
  <c r="R3400" i="11"/>
  <c r="Q3400" i="11"/>
  <c r="O3400" i="11"/>
  <c r="P3400" i="11" s="1"/>
  <c r="N3400" i="11"/>
  <c r="M3400" i="11"/>
  <c r="L3400" i="11"/>
  <c r="K3400" i="11"/>
  <c r="I3400" i="11" a="1"/>
  <c r="I3400" i="11" s="1"/>
  <c r="U3399" i="11"/>
  <c r="T3399" i="11"/>
  <c r="R3399" i="11"/>
  <c r="Q3399" i="11"/>
  <c r="O3399" i="11"/>
  <c r="P3399" i="11" s="1"/>
  <c r="N3399" i="11"/>
  <c r="M3399" i="11"/>
  <c r="L3399" i="11"/>
  <c r="K3399" i="11"/>
  <c r="I3399" i="11" a="1"/>
  <c r="I3399" i="11"/>
  <c r="U3398" i="11"/>
  <c r="T3398" i="11"/>
  <c r="R3398" i="11"/>
  <c r="Q3398" i="11"/>
  <c r="P3398" i="11"/>
  <c r="O3398" i="11"/>
  <c r="N3398" i="11"/>
  <c r="M3398" i="11"/>
  <c r="L3398" i="11"/>
  <c r="K3398" i="11"/>
  <c r="I3398" i="11" a="1"/>
  <c r="I3398" i="11" s="1"/>
  <c r="U3397" i="11"/>
  <c r="T3397" i="11"/>
  <c r="R3397" i="11"/>
  <c r="Q3397" i="11"/>
  <c r="P3397" i="11"/>
  <c r="O3397" i="11"/>
  <c r="N3397" i="11"/>
  <c r="M3397" i="11"/>
  <c r="L3397" i="11"/>
  <c r="K3397" i="11"/>
  <c r="I3397" i="11" a="1"/>
  <c r="I3397" i="11"/>
  <c r="U3396" i="11"/>
  <c r="T3396" i="11"/>
  <c r="R3396" i="11"/>
  <c r="Q3396" i="11"/>
  <c r="O3396" i="11"/>
  <c r="P3396" i="11" s="1"/>
  <c r="N3396" i="11"/>
  <c r="M3396" i="11"/>
  <c r="L3396" i="11"/>
  <c r="K3396" i="11"/>
  <c r="I3396" i="11" a="1"/>
  <c r="I3396" i="11" s="1"/>
  <c r="U3395" i="11"/>
  <c r="T3395" i="11"/>
  <c r="R3395" i="11"/>
  <c r="Q3395" i="11"/>
  <c r="P3395" i="11"/>
  <c r="O3395" i="11"/>
  <c r="N3395" i="11"/>
  <c r="M3395" i="11"/>
  <c r="L3395" i="11"/>
  <c r="K3395" i="11"/>
  <c r="I3395" i="11" a="1"/>
  <c r="I3395" i="11"/>
  <c r="U3394" i="11"/>
  <c r="T3394" i="11"/>
  <c r="R3394" i="11"/>
  <c r="Q3394" i="11"/>
  <c r="O3394" i="11"/>
  <c r="P3394" i="11" s="1"/>
  <c r="N3394" i="11"/>
  <c r="M3394" i="11"/>
  <c r="L3394" i="11"/>
  <c r="K3394" i="11"/>
  <c r="I3394" i="11" a="1"/>
  <c r="I3394" i="11" s="1"/>
  <c r="U3393" i="11"/>
  <c r="T3393" i="11"/>
  <c r="R3393" i="11"/>
  <c r="Q3393" i="11"/>
  <c r="P3393" i="11"/>
  <c r="O3393" i="11"/>
  <c r="N3393" i="11"/>
  <c r="M3393" i="11"/>
  <c r="L3393" i="11"/>
  <c r="K3393" i="11"/>
  <c r="I3393" i="11" a="1"/>
  <c r="I3393" i="11" s="1"/>
  <c r="U3392" i="11"/>
  <c r="T3392" i="11"/>
  <c r="R3392" i="11"/>
  <c r="Q3392" i="11"/>
  <c r="O3392" i="11"/>
  <c r="P3392" i="11" s="1"/>
  <c r="N3392" i="11"/>
  <c r="M3392" i="11"/>
  <c r="L3392" i="11"/>
  <c r="K3392" i="11"/>
  <c r="I3392" i="11" a="1"/>
  <c r="I3392" i="11" s="1"/>
  <c r="U3391" i="11"/>
  <c r="T3391" i="11"/>
  <c r="R3391" i="11"/>
  <c r="Q3391" i="11"/>
  <c r="P3391" i="11"/>
  <c r="O3391" i="11"/>
  <c r="N3391" i="11"/>
  <c r="M3391" i="11"/>
  <c r="L3391" i="11"/>
  <c r="K3391" i="11"/>
  <c r="I3391" i="11" a="1"/>
  <c r="I3391" i="11" s="1"/>
  <c r="U3390" i="11"/>
  <c r="T3390" i="11"/>
  <c r="R3390" i="11"/>
  <c r="Q3390" i="11"/>
  <c r="P3390" i="11"/>
  <c r="O3390" i="11"/>
  <c r="N3390" i="11"/>
  <c r="M3390" i="11"/>
  <c r="L3390" i="11"/>
  <c r="K3390" i="11"/>
  <c r="I3390" i="11" a="1"/>
  <c r="I3390" i="11" s="1"/>
  <c r="U3389" i="11"/>
  <c r="T3389" i="11"/>
  <c r="R3389" i="11"/>
  <c r="Q3389" i="11"/>
  <c r="P3389" i="11"/>
  <c r="O3389" i="11"/>
  <c r="N3389" i="11"/>
  <c r="M3389" i="11"/>
  <c r="L3389" i="11"/>
  <c r="K3389" i="11"/>
  <c r="I3389" i="11" a="1"/>
  <c r="I3389" i="11" s="1"/>
  <c r="U3388" i="11"/>
  <c r="T3388" i="11"/>
  <c r="R3388" i="11"/>
  <c r="Q3388" i="11"/>
  <c r="O3388" i="11"/>
  <c r="P3388" i="11" s="1"/>
  <c r="N3388" i="11"/>
  <c r="M3388" i="11"/>
  <c r="L3388" i="11"/>
  <c r="K3388" i="11"/>
  <c r="I3388" i="11" a="1"/>
  <c r="I3388" i="11"/>
  <c r="U3387" i="11"/>
  <c r="T3387" i="11"/>
  <c r="R3387" i="11"/>
  <c r="Q3387" i="11"/>
  <c r="P3387" i="11"/>
  <c r="O3387" i="11"/>
  <c r="N3387" i="11"/>
  <c r="M3387" i="11"/>
  <c r="L3387" i="11"/>
  <c r="K3387" i="11"/>
  <c r="I3387" i="11" a="1"/>
  <c r="I3387" i="11"/>
  <c r="U3386" i="11"/>
  <c r="T3386" i="11"/>
  <c r="R3386" i="11"/>
  <c r="Q3386" i="11"/>
  <c r="P3386" i="11"/>
  <c r="O3386" i="11"/>
  <c r="N3386" i="11"/>
  <c r="M3386" i="11"/>
  <c r="L3386" i="11"/>
  <c r="K3386" i="11"/>
  <c r="I3386" i="11" a="1"/>
  <c r="I3386" i="11"/>
  <c r="U3385" i="11"/>
  <c r="T3385" i="11"/>
  <c r="R3385" i="11"/>
  <c r="Q3385" i="11"/>
  <c r="O3385" i="11"/>
  <c r="P3385" i="11" s="1"/>
  <c r="N3385" i="11"/>
  <c r="M3385" i="11"/>
  <c r="L3385" i="11"/>
  <c r="K3385" i="11"/>
  <c r="I3385" i="11" a="1"/>
  <c r="I3385" i="11" s="1"/>
  <c r="U3384" i="11"/>
  <c r="T3384" i="11"/>
  <c r="R3384" i="11"/>
  <c r="Q3384" i="11"/>
  <c r="O3384" i="11"/>
  <c r="P3384" i="11" s="1"/>
  <c r="N3384" i="11"/>
  <c r="M3384" i="11"/>
  <c r="L3384" i="11"/>
  <c r="K3384" i="11"/>
  <c r="I3384" i="11" a="1"/>
  <c r="I3384" i="11" s="1"/>
  <c r="U3383" i="11"/>
  <c r="T3383" i="11"/>
  <c r="R3383" i="11"/>
  <c r="Q3383" i="11"/>
  <c r="O3383" i="11"/>
  <c r="P3383" i="11" s="1"/>
  <c r="N3383" i="11"/>
  <c r="M3383" i="11"/>
  <c r="L3383" i="11"/>
  <c r="K3383" i="11"/>
  <c r="I3383" i="11" a="1"/>
  <c r="I3383" i="11"/>
  <c r="U3382" i="11"/>
  <c r="T3382" i="11"/>
  <c r="R3382" i="11"/>
  <c r="Q3382" i="11"/>
  <c r="P3382" i="11"/>
  <c r="O3382" i="11"/>
  <c r="N3382" i="11"/>
  <c r="M3382" i="11"/>
  <c r="L3382" i="11"/>
  <c r="K3382" i="11"/>
  <c r="I3382" i="11" a="1"/>
  <c r="I3382" i="11" s="1"/>
  <c r="U3381" i="11"/>
  <c r="T3381" i="11"/>
  <c r="R3381" i="11"/>
  <c r="Q3381" i="11"/>
  <c r="P3381" i="11"/>
  <c r="O3381" i="11"/>
  <c r="N3381" i="11"/>
  <c r="M3381" i="11"/>
  <c r="L3381" i="11"/>
  <c r="K3381" i="11"/>
  <c r="I3381" i="11" a="1"/>
  <c r="I3381" i="11"/>
  <c r="U3380" i="11"/>
  <c r="T3380" i="11"/>
  <c r="R3380" i="11"/>
  <c r="Q3380" i="11"/>
  <c r="O3380" i="11"/>
  <c r="P3380" i="11" s="1"/>
  <c r="N3380" i="11"/>
  <c r="M3380" i="11"/>
  <c r="L3380" i="11"/>
  <c r="K3380" i="11"/>
  <c r="I3380" i="11" a="1"/>
  <c r="I3380" i="11" s="1"/>
  <c r="U3379" i="11"/>
  <c r="T3379" i="11"/>
  <c r="R3379" i="11"/>
  <c r="Q3379" i="11"/>
  <c r="P3379" i="11"/>
  <c r="O3379" i="11"/>
  <c r="N3379" i="11"/>
  <c r="M3379" i="11"/>
  <c r="L3379" i="11"/>
  <c r="K3379" i="11"/>
  <c r="I3379" i="11" a="1"/>
  <c r="I3379" i="11"/>
  <c r="U3378" i="11"/>
  <c r="T3378" i="11"/>
  <c r="R3378" i="11"/>
  <c r="Q3378" i="11"/>
  <c r="O3378" i="11"/>
  <c r="P3378" i="11" s="1"/>
  <c r="N3378" i="11"/>
  <c r="M3378" i="11"/>
  <c r="L3378" i="11"/>
  <c r="K3378" i="11"/>
  <c r="I3378" i="11" a="1"/>
  <c r="I3378" i="11" s="1"/>
  <c r="U3377" i="11"/>
  <c r="T3377" i="11"/>
  <c r="R3377" i="11"/>
  <c r="Q3377" i="11"/>
  <c r="P3377" i="11"/>
  <c r="O3377" i="11"/>
  <c r="N3377" i="11"/>
  <c r="M3377" i="11"/>
  <c r="L3377" i="11"/>
  <c r="K3377" i="11"/>
  <c r="I3377" i="11" a="1"/>
  <c r="I3377" i="11" s="1"/>
  <c r="U3376" i="11"/>
  <c r="T3376" i="11"/>
  <c r="R3376" i="11"/>
  <c r="Q3376" i="11"/>
  <c r="O3376" i="11"/>
  <c r="P3376" i="11" s="1"/>
  <c r="N3376" i="11"/>
  <c r="M3376" i="11"/>
  <c r="L3376" i="11"/>
  <c r="K3376" i="11"/>
  <c r="I3376" i="11" a="1"/>
  <c r="I3376" i="11" s="1"/>
  <c r="U3375" i="11"/>
  <c r="T3375" i="11"/>
  <c r="R3375" i="11"/>
  <c r="Q3375" i="11"/>
  <c r="O3375" i="11"/>
  <c r="P3375" i="11" s="1"/>
  <c r="N3375" i="11"/>
  <c r="M3375" i="11"/>
  <c r="L3375" i="11"/>
  <c r="K3375" i="11"/>
  <c r="I3375" i="11" a="1"/>
  <c r="I3375" i="11" s="1"/>
  <c r="U3374" i="11"/>
  <c r="T3374" i="11"/>
  <c r="R3374" i="11"/>
  <c r="Q3374" i="11"/>
  <c r="P3374" i="11"/>
  <c r="O3374" i="11"/>
  <c r="N3374" i="11"/>
  <c r="M3374" i="11"/>
  <c r="L3374" i="11"/>
  <c r="K3374" i="11"/>
  <c r="I3374" i="11" a="1"/>
  <c r="I3374" i="11" s="1"/>
  <c r="U3373" i="11"/>
  <c r="T3373" i="11"/>
  <c r="R3373" i="11"/>
  <c r="Q3373" i="11"/>
  <c r="P3373" i="11"/>
  <c r="O3373" i="11"/>
  <c r="N3373" i="11"/>
  <c r="M3373" i="11"/>
  <c r="L3373" i="11"/>
  <c r="K3373" i="11"/>
  <c r="I3373" i="11" a="1"/>
  <c r="I3373" i="11" s="1"/>
  <c r="U3372" i="11"/>
  <c r="T3372" i="11"/>
  <c r="R3372" i="11"/>
  <c r="Q3372" i="11"/>
  <c r="O3372" i="11"/>
  <c r="P3372" i="11" s="1"/>
  <c r="N3372" i="11"/>
  <c r="M3372" i="11"/>
  <c r="L3372" i="11"/>
  <c r="K3372" i="11"/>
  <c r="I3372" i="11" a="1"/>
  <c r="I3372" i="11"/>
  <c r="U3371" i="11"/>
  <c r="T3371" i="11"/>
  <c r="R3371" i="11"/>
  <c r="Q3371" i="11"/>
  <c r="P3371" i="11"/>
  <c r="O3371" i="11"/>
  <c r="N3371" i="11"/>
  <c r="M3371" i="11"/>
  <c r="L3371" i="11"/>
  <c r="K3371" i="11"/>
  <c r="I3371" i="11" a="1"/>
  <c r="I3371" i="11"/>
  <c r="U3370" i="11"/>
  <c r="T3370" i="11"/>
  <c r="R3370" i="11"/>
  <c r="Q3370" i="11"/>
  <c r="P3370" i="11"/>
  <c r="O3370" i="11"/>
  <c r="N3370" i="11"/>
  <c r="M3370" i="11"/>
  <c r="L3370" i="11"/>
  <c r="K3370" i="11"/>
  <c r="I3370" i="11" a="1"/>
  <c r="I3370" i="11"/>
  <c r="U3369" i="11"/>
  <c r="T3369" i="11"/>
  <c r="R3369" i="11"/>
  <c r="Q3369" i="11"/>
  <c r="O3369" i="11"/>
  <c r="P3369" i="11" s="1"/>
  <c r="N3369" i="11"/>
  <c r="M3369" i="11"/>
  <c r="L3369" i="11"/>
  <c r="K3369" i="11"/>
  <c r="I3369" i="11" a="1"/>
  <c r="I3369" i="11" s="1"/>
  <c r="U3368" i="11"/>
  <c r="T3368" i="11"/>
  <c r="R3368" i="11"/>
  <c r="Q3368" i="11"/>
  <c r="O3368" i="11"/>
  <c r="P3368" i="11" s="1"/>
  <c r="N3368" i="11"/>
  <c r="M3368" i="11"/>
  <c r="L3368" i="11"/>
  <c r="K3368" i="11"/>
  <c r="I3368" i="11" a="1"/>
  <c r="I3368" i="11" s="1"/>
  <c r="U3367" i="11"/>
  <c r="T3367" i="11"/>
  <c r="R3367" i="11"/>
  <c r="Q3367" i="11"/>
  <c r="O3367" i="11"/>
  <c r="P3367" i="11" s="1"/>
  <c r="N3367" i="11"/>
  <c r="M3367" i="11"/>
  <c r="L3367" i="11"/>
  <c r="K3367" i="11"/>
  <c r="I3367" i="11" a="1"/>
  <c r="I3367" i="11"/>
  <c r="U3366" i="11"/>
  <c r="T3366" i="11"/>
  <c r="R3366" i="11"/>
  <c r="Q3366" i="11"/>
  <c r="P3366" i="11"/>
  <c r="O3366" i="11"/>
  <c r="N3366" i="11"/>
  <c r="M3366" i="11"/>
  <c r="L3366" i="11"/>
  <c r="K3366" i="11"/>
  <c r="I3366" i="11" a="1"/>
  <c r="I3366" i="11" s="1"/>
  <c r="U3365" i="11"/>
  <c r="T3365" i="11"/>
  <c r="R3365" i="11"/>
  <c r="Q3365" i="11"/>
  <c r="P3365" i="11"/>
  <c r="O3365" i="11"/>
  <c r="N3365" i="11"/>
  <c r="M3365" i="11"/>
  <c r="L3365" i="11"/>
  <c r="K3365" i="11"/>
  <c r="I3365" i="11" a="1"/>
  <c r="I3365" i="11"/>
  <c r="U3364" i="11"/>
  <c r="T3364" i="11"/>
  <c r="R3364" i="11"/>
  <c r="Q3364" i="11"/>
  <c r="O3364" i="11"/>
  <c r="P3364" i="11" s="1"/>
  <c r="N3364" i="11"/>
  <c r="M3364" i="11"/>
  <c r="L3364" i="11"/>
  <c r="K3364" i="11"/>
  <c r="I3364" i="11" a="1"/>
  <c r="I3364" i="11" s="1"/>
  <c r="U3363" i="11"/>
  <c r="T3363" i="11"/>
  <c r="R3363" i="11"/>
  <c r="Q3363" i="11"/>
  <c r="P3363" i="11"/>
  <c r="O3363" i="11"/>
  <c r="N3363" i="11"/>
  <c r="M3363" i="11"/>
  <c r="L3363" i="11"/>
  <c r="K3363" i="11"/>
  <c r="I3363" i="11" a="1"/>
  <c r="I3363" i="11"/>
  <c r="U3362" i="11"/>
  <c r="T3362" i="11"/>
  <c r="R3362" i="11"/>
  <c r="Q3362" i="11"/>
  <c r="O3362" i="11"/>
  <c r="P3362" i="11" s="1"/>
  <c r="N3362" i="11"/>
  <c r="M3362" i="11"/>
  <c r="L3362" i="11"/>
  <c r="K3362" i="11"/>
  <c r="I3362" i="11" a="1"/>
  <c r="I3362" i="11" s="1"/>
  <c r="U3361" i="11"/>
  <c r="T3361" i="11"/>
  <c r="R3361" i="11"/>
  <c r="Q3361" i="11"/>
  <c r="P3361" i="11"/>
  <c r="O3361" i="11"/>
  <c r="N3361" i="11"/>
  <c r="M3361" i="11"/>
  <c r="L3361" i="11"/>
  <c r="K3361" i="11"/>
  <c r="I3361" i="11" a="1"/>
  <c r="I3361" i="11" s="1"/>
  <c r="U3360" i="11"/>
  <c r="T3360" i="11"/>
  <c r="R3360" i="11"/>
  <c r="Q3360" i="11"/>
  <c r="O3360" i="11"/>
  <c r="P3360" i="11" s="1"/>
  <c r="N3360" i="11"/>
  <c r="M3360" i="11"/>
  <c r="L3360" i="11"/>
  <c r="K3360" i="11"/>
  <c r="I3360" i="11" a="1"/>
  <c r="I3360" i="11" s="1"/>
  <c r="U3359" i="11"/>
  <c r="T3359" i="11"/>
  <c r="R3359" i="11"/>
  <c r="Q3359" i="11"/>
  <c r="O3359" i="11"/>
  <c r="P3359" i="11" s="1"/>
  <c r="N3359" i="11"/>
  <c r="M3359" i="11"/>
  <c r="L3359" i="11"/>
  <c r="K3359" i="11"/>
  <c r="I3359" i="11" a="1"/>
  <c r="I3359" i="11" s="1"/>
  <c r="U3358" i="11"/>
  <c r="T3358" i="11"/>
  <c r="R3358" i="11"/>
  <c r="Q3358" i="11"/>
  <c r="P3358" i="11"/>
  <c r="O3358" i="11"/>
  <c r="N3358" i="11"/>
  <c r="M3358" i="11"/>
  <c r="L3358" i="11"/>
  <c r="K3358" i="11"/>
  <c r="I3358" i="11" a="1"/>
  <c r="I3358" i="11" s="1"/>
  <c r="U3357" i="11"/>
  <c r="T3357" i="11"/>
  <c r="R3357" i="11"/>
  <c r="Q3357" i="11"/>
  <c r="P3357" i="11"/>
  <c r="O3357" i="11"/>
  <c r="N3357" i="11"/>
  <c r="M3357" i="11"/>
  <c r="L3357" i="11"/>
  <c r="K3357" i="11"/>
  <c r="I3357" i="11" a="1"/>
  <c r="I3357" i="11" s="1"/>
  <c r="U3356" i="11"/>
  <c r="T3356" i="11"/>
  <c r="R3356" i="11"/>
  <c r="Q3356" i="11"/>
  <c r="P3356" i="11"/>
  <c r="O3356" i="11"/>
  <c r="N3356" i="11"/>
  <c r="M3356" i="11"/>
  <c r="L3356" i="11"/>
  <c r="K3356" i="11"/>
  <c r="I3356" i="11" a="1"/>
  <c r="I3356" i="11"/>
  <c r="U3355" i="11"/>
  <c r="T3355" i="11"/>
  <c r="R3355" i="11"/>
  <c r="Q3355" i="11"/>
  <c r="P3355" i="11"/>
  <c r="O3355" i="11"/>
  <c r="N3355" i="11"/>
  <c r="M3355" i="11"/>
  <c r="L3355" i="11"/>
  <c r="K3355" i="11"/>
  <c r="I3355" i="11" a="1"/>
  <c r="I3355" i="11"/>
  <c r="U3354" i="11"/>
  <c r="T3354" i="11"/>
  <c r="R3354" i="11"/>
  <c r="Q3354" i="11"/>
  <c r="P3354" i="11"/>
  <c r="O3354" i="11"/>
  <c r="N3354" i="11"/>
  <c r="M3354" i="11"/>
  <c r="L3354" i="11"/>
  <c r="K3354" i="11"/>
  <c r="I3354" i="11" a="1"/>
  <c r="I3354" i="11" s="1"/>
  <c r="U3353" i="11"/>
  <c r="T3353" i="11"/>
  <c r="R3353" i="11"/>
  <c r="Q3353" i="11"/>
  <c r="O3353" i="11"/>
  <c r="P3353" i="11" s="1"/>
  <c r="N3353" i="11"/>
  <c r="M3353" i="11"/>
  <c r="L3353" i="11"/>
  <c r="K3353" i="11"/>
  <c r="I3353" i="11" a="1"/>
  <c r="I3353" i="11" s="1"/>
  <c r="U3352" i="11"/>
  <c r="T3352" i="11"/>
  <c r="R3352" i="11"/>
  <c r="Q3352" i="11"/>
  <c r="O3352" i="11"/>
  <c r="P3352" i="11" s="1"/>
  <c r="N3352" i="11"/>
  <c r="M3352" i="11"/>
  <c r="L3352" i="11"/>
  <c r="K3352" i="11"/>
  <c r="I3352" i="11" a="1"/>
  <c r="I3352" i="11" s="1"/>
  <c r="U3351" i="11"/>
  <c r="T3351" i="11"/>
  <c r="R3351" i="11"/>
  <c r="Q3351" i="11"/>
  <c r="P3351" i="11"/>
  <c r="O3351" i="11"/>
  <c r="N3351" i="11"/>
  <c r="M3351" i="11"/>
  <c r="L3351" i="11"/>
  <c r="K3351" i="11"/>
  <c r="I3351" i="11" a="1"/>
  <c r="I3351" i="11"/>
  <c r="U3350" i="11"/>
  <c r="T3350" i="11"/>
  <c r="R3350" i="11"/>
  <c r="Q3350" i="11"/>
  <c r="P3350" i="11"/>
  <c r="O3350" i="11"/>
  <c r="N3350" i="11"/>
  <c r="M3350" i="11"/>
  <c r="L3350" i="11"/>
  <c r="K3350" i="11"/>
  <c r="I3350" i="11" a="1"/>
  <c r="I3350" i="11" s="1"/>
  <c r="U3349" i="11"/>
  <c r="T3349" i="11"/>
  <c r="R3349" i="11"/>
  <c r="Q3349" i="11"/>
  <c r="P3349" i="11"/>
  <c r="O3349" i="11"/>
  <c r="N3349" i="11"/>
  <c r="M3349" i="11"/>
  <c r="L3349" i="11"/>
  <c r="K3349" i="11"/>
  <c r="I3349" i="11" a="1"/>
  <c r="I3349" i="11"/>
  <c r="U3348" i="11"/>
  <c r="T3348" i="11"/>
  <c r="R3348" i="11"/>
  <c r="Q3348" i="11"/>
  <c r="O3348" i="11"/>
  <c r="P3348" i="11" s="1"/>
  <c r="N3348" i="11"/>
  <c r="M3348" i="11"/>
  <c r="L3348" i="11"/>
  <c r="K3348" i="11"/>
  <c r="I3348" i="11" a="1"/>
  <c r="I3348" i="11" s="1"/>
  <c r="U3347" i="11"/>
  <c r="T3347" i="11"/>
  <c r="R3347" i="11"/>
  <c r="Q3347" i="11"/>
  <c r="P3347" i="11"/>
  <c r="O3347" i="11"/>
  <c r="N3347" i="11"/>
  <c r="M3347" i="11"/>
  <c r="L3347" i="11"/>
  <c r="K3347" i="11"/>
  <c r="I3347" i="11" a="1"/>
  <c r="I3347" i="11"/>
  <c r="U3346" i="11"/>
  <c r="T3346" i="11"/>
  <c r="R3346" i="11"/>
  <c r="Q3346" i="11"/>
  <c r="O3346" i="11"/>
  <c r="P3346" i="11" s="1"/>
  <c r="N3346" i="11"/>
  <c r="M3346" i="11"/>
  <c r="L3346" i="11"/>
  <c r="K3346" i="11"/>
  <c r="I3346" i="11" a="1"/>
  <c r="I3346" i="11" s="1"/>
  <c r="U3345" i="11"/>
  <c r="T3345" i="11"/>
  <c r="R3345" i="11"/>
  <c r="Q3345" i="11"/>
  <c r="P3345" i="11"/>
  <c r="O3345" i="11"/>
  <c r="N3345" i="11"/>
  <c r="M3345" i="11"/>
  <c r="L3345" i="11"/>
  <c r="K3345" i="11"/>
  <c r="I3345" i="11" a="1"/>
  <c r="I3345" i="11" s="1"/>
  <c r="U3344" i="11"/>
  <c r="T3344" i="11"/>
  <c r="R3344" i="11"/>
  <c r="Q3344" i="11"/>
  <c r="O3344" i="11"/>
  <c r="P3344" i="11" s="1"/>
  <c r="N3344" i="11"/>
  <c r="M3344" i="11"/>
  <c r="L3344" i="11"/>
  <c r="K3344" i="11"/>
  <c r="I3344" i="11" a="1"/>
  <c r="I3344" i="11" s="1"/>
  <c r="U3343" i="11"/>
  <c r="T3343" i="11"/>
  <c r="R3343" i="11"/>
  <c r="Q3343" i="11"/>
  <c r="P3343" i="11"/>
  <c r="O3343" i="11"/>
  <c r="N3343" i="11"/>
  <c r="M3343" i="11"/>
  <c r="L3343" i="11"/>
  <c r="K3343" i="11"/>
  <c r="I3343" i="11" a="1"/>
  <c r="I3343" i="11"/>
  <c r="U3342" i="11"/>
  <c r="T3342" i="11"/>
  <c r="R3342" i="11"/>
  <c r="Q3342" i="11"/>
  <c r="P3342" i="11"/>
  <c r="O3342" i="11"/>
  <c r="N3342" i="11"/>
  <c r="M3342" i="11"/>
  <c r="L3342" i="11"/>
  <c r="K3342" i="11"/>
  <c r="I3342" i="11" a="1"/>
  <c r="I3342" i="11" s="1"/>
  <c r="U3341" i="11"/>
  <c r="T3341" i="11"/>
  <c r="R3341" i="11"/>
  <c r="Q3341" i="11"/>
  <c r="P3341" i="11"/>
  <c r="O3341" i="11"/>
  <c r="N3341" i="11"/>
  <c r="M3341" i="11"/>
  <c r="L3341" i="11"/>
  <c r="K3341" i="11"/>
  <c r="I3341" i="11" a="1"/>
  <c r="I3341" i="11" s="1"/>
  <c r="U3340" i="11"/>
  <c r="T3340" i="11"/>
  <c r="R3340" i="11"/>
  <c r="Q3340" i="11"/>
  <c r="O3340" i="11"/>
  <c r="P3340" i="11" s="1"/>
  <c r="N3340" i="11"/>
  <c r="M3340" i="11"/>
  <c r="L3340" i="11"/>
  <c r="K3340" i="11"/>
  <c r="I3340" i="11" a="1"/>
  <c r="I3340" i="11"/>
  <c r="U3339" i="11"/>
  <c r="T3339" i="11"/>
  <c r="R3339" i="11"/>
  <c r="Q3339" i="11"/>
  <c r="P3339" i="11"/>
  <c r="O3339" i="11"/>
  <c r="N3339" i="11"/>
  <c r="M3339" i="11"/>
  <c r="L3339" i="11"/>
  <c r="K3339" i="11"/>
  <c r="I3339" i="11" a="1"/>
  <c r="I3339" i="11"/>
  <c r="U3338" i="11"/>
  <c r="T3338" i="11"/>
  <c r="R3338" i="11"/>
  <c r="Q3338" i="11"/>
  <c r="P3338" i="11"/>
  <c r="O3338" i="11"/>
  <c r="N3338" i="11"/>
  <c r="M3338" i="11"/>
  <c r="L3338" i="11"/>
  <c r="K3338" i="11"/>
  <c r="I3338" i="11" a="1"/>
  <c r="I3338" i="11"/>
  <c r="U3337" i="11"/>
  <c r="T3337" i="11"/>
  <c r="R3337" i="11"/>
  <c r="Q3337" i="11"/>
  <c r="O3337" i="11"/>
  <c r="P3337" i="11" s="1"/>
  <c r="N3337" i="11"/>
  <c r="M3337" i="11"/>
  <c r="L3337" i="11"/>
  <c r="K3337" i="11"/>
  <c r="I3337" i="11" a="1"/>
  <c r="I3337" i="11" s="1"/>
  <c r="U3336" i="11"/>
  <c r="T3336" i="11"/>
  <c r="R3336" i="11"/>
  <c r="Q3336" i="11"/>
  <c r="O3336" i="11"/>
  <c r="P3336" i="11" s="1"/>
  <c r="N3336" i="11"/>
  <c r="M3336" i="11"/>
  <c r="L3336" i="11"/>
  <c r="K3336" i="11"/>
  <c r="I3336" i="11" a="1"/>
  <c r="I3336" i="11" s="1"/>
  <c r="U3335" i="11"/>
  <c r="T3335" i="11"/>
  <c r="R3335" i="11"/>
  <c r="Q3335" i="11"/>
  <c r="O3335" i="11"/>
  <c r="P3335" i="11" s="1"/>
  <c r="N3335" i="11"/>
  <c r="M3335" i="11"/>
  <c r="L3335" i="11"/>
  <c r="K3335" i="11"/>
  <c r="I3335" i="11" a="1"/>
  <c r="I3335" i="11"/>
  <c r="U3334" i="11"/>
  <c r="T3334" i="11"/>
  <c r="R3334" i="11"/>
  <c r="Q3334" i="11"/>
  <c r="P3334" i="11"/>
  <c r="O3334" i="11"/>
  <c r="N3334" i="11"/>
  <c r="M3334" i="11"/>
  <c r="L3334" i="11"/>
  <c r="K3334" i="11"/>
  <c r="I3334" i="11" a="1"/>
  <c r="I3334" i="11" s="1"/>
  <c r="U3333" i="11"/>
  <c r="T3333" i="11"/>
  <c r="R3333" i="11"/>
  <c r="Q3333" i="11"/>
  <c r="P3333" i="11"/>
  <c r="O3333" i="11"/>
  <c r="N3333" i="11"/>
  <c r="M3333" i="11"/>
  <c r="L3333" i="11"/>
  <c r="K3333" i="11"/>
  <c r="I3333" i="11" a="1"/>
  <c r="I3333" i="11"/>
  <c r="U3332" i="11"/>
  <c r="T3332" i="11"/>
  <c r="R3332" i="11"/>
  <c r="Q3332" i="11"/>
  <c r="O3332" i="11"/>
  <c r="P3332" i="11" s="1"/>
  <c r="N3332" i="11"/>
  <c r="M3332" i="11"/>
  <c r="L3332" i="11"/>
  <c r="K3332" i="11"/>
  <c r="I3332" i="11" a="1"/>
  <c r="I3332" i="11" s="1"/>
  <c r="U3331" i="11"/>
  <c r="T3331" i="11"/>
  <c r="R3331" i="11"/>
  <c r="Q3331" i="11"/>
  <c r="P3331" i="11"/>
  <c r="O3331" i="11"/>
  <c r="N3331" i="11"/>
  <c r="M3331" i="11"/>
  <c r="L3331" i="11"/>
  <c r="K3331" i="11"/>
  <c r="I3331" i="11" a="1"/>
  <c r="I3331" i="11"/>
  <c r="U3330" i="11"/>
  <c r="T3330" i="11"/>
  <c r="R3330" i="11"/>
  <c r="Q3330" i="11"/>
  <c r="O3330" i="11"/>
  <c r="P3330" i="11" s="1"/>
  <c r="N3330" i="11"/>
  <c r="M3330" i="11"/>
  <c r="L3330" i="11"/>
  <c r="K3330" i="11"/>
  <c r="I3330" i="11" a="1"/>
  <c r="I3330" i="11"/>
  <c r="U3329" i="11"/>
  <c r="T3329" i="11"/>
  <c r="R3329" i="11"/>
  <c r="Q3329" i="11"/>
  <c r="P3329" i="11"/>
  <c r="O3329" i="11"/>
  <c r="N3329" i="11"/>
  <c r="M3329" i="11"/>
  <c r="L3329" i="11"/>
  <c r="K3329" i="11"/>
  <c r="I3329" i="11" a="1"/>
  <c r="I3329" i="11" s="1"/>
  <c r="U3328" i="11"/>
  <c r="T3328" i="11"/>
  <c r="R3328" i="11"/>
  <c r="Q3328" i="11"/>
  <c r="O3328" i="11"/>
  <c r="P3328" i="11" s="1"/>
  <c r="N3328" i="11"/>
  <c r="M3328" i="11"/>
  <c r="L3328" i="11"/>
  <c r="K3328" i="11"/>
  <c r="I3328" i="11" a="1"/>
  <c r="I3328" i="11" s="1"/>
  <c r="U3327" i="11"/>
  <c r="T3327" i="11"/>
  <c r="R3327" i="11"/>
  <c r="Q3327" i="11"/>
  <c r="P3327" i="11"/>
  <c r="O3327" i="11"/>
  <c r="N3327" i="11"/>
  <c r="M3327" i="11"/>
  <c r="L3327" i="11"/>
  <c r="K3327" i="11"/>
  <c r="I3327" i="11" a="1"/>
  <c r="I3327" i="11"/>
  <c r="U3326" i="11"/>
  <c r="T3326" i="11"/>
  <c r="R3326" i="11"/>
  <c r="Q3326" i="11"/>
  <c r="P3326" i="11"/>
  <c r="O3326" i="11"/>
  <c r="N3326" i="11"/>
  <c r="M3326" i="11"/>
  <c r="L3326" i="11"/>
  <c r="K3326" i="11"/>
  <c r="I3326" i="11" a="1"/>
  <c r="I3326" i="11" s="1"/>
  <c r="U3325" i="11"/>
  <c r="T3325" i="11"/>
  <c r="R3325" i="11"/>
  <c r="Q3325" i="11"/>
  <c r="P3325" i="11"/>
  <c r="O3325" i="11"/>
  <c r="N3325" i="11"/>
  <c r="M3325" i="11"/>
  <c r="L3325" i="11"/>
  <c r="K3325" i="11"/>
  <c r="I3325" i="11" a="1"/>
  <c r="I3325" i="11" s="1"/>
  <c r="U3324" i="11"/>
  <c r="T3324" i="11"/>
  <c r="R3324" i="11"/>
  <c r="Q3324" i="11"/>
  <c r="O3324" i="11"/>
  <c r="P3324" i="11" s="1"/>
  <c r="N3324" i="11"/>
  <c r="M3324" i="11"/>
  <c r="L3324" i="11"/>
  <c r="K3324" i="11"/>
  <c r="I3324" i="11" a="1"/>
  <c r="I3324" i="11"/>
  <c r="U3323" i="11"/>
  <c r="T3323" i="11"/>
  <c r="R3323" i="11"/>
  <c r="Q3323" i="11"/>
  <c r="P3323" i="11"/>
  <c r="O3323" i="11"/>
  <c r="N3323" i="11"/>
  <c r="M3323" i="11"/>
  <c r="L3323" i="11"/>
  <c r="K3323" i="11"/>
  <c r="I3323" i="11" a="1"/>
  <c r="I3323" i="11"/>
  <c r="U3322" i="11"/>
  <c r="T3322" i="11"/>
  <c r="R3322" i="11"/>
  <c r="Q3322" i="11"/>
  <c r="P3322" i="11"/>
  <c r="O3322" i="11"/>
  <c r="N3322" i="11"/>
  <c r="M3322" i="11"/>
  <c r="L3322" i="11"/>
  <c r="K3322" i="11"/>
  <c r="I3322" i="11" a="1"/>
  <c r="I3322" i="11"/>
  <c r="U3321" i="11"/>
  <c r="T3321" i="11"/>
  <c r="R3321" i="11"/>
  <c r="Q3321" i="11"/>
  <c r="O3321" i="11"/>
  <c r="P3321" i="11" s="1"/>
  <c r="N3321" i="11"/>
  <c r="M3321" i="11"/>
  <c r="L3321" i="11"/>
  <c r="K3321" i="11"/>
  <c r="I3321" i="11" a="1"/>
  <c r="I3321" i="11" s="1"/>
  <c r="U3320" i="11"/>
  <c r="T3320" i="11"/>
  <c r="R3320" i="11"/>
  <c r="Q3320" i="11"/>
  <c r="O3320" i="11"/>
  <c r="P3320" i="11" s="1"/>
  <c r="N3320" i="11"/>
  <c r="M3320" i="11"/>
  <c r="L3320" i="11"/>
  <c r="K3320" i="11"/>
  <c r="I3320" i="11" a="1"/>
  <c r="I3320" i="11" s="1"/>
  <c r="U3319" i="11"/>
  <c r="T3319" i="11"/>
  <c r="R3319" i="11"/>
  <c r="Q3319" i="11"/>
  <c r="O3319" i="11"/>
  <c r="P3319" i="11" s="1"/>
  <c r="N3319" i="11"/>
  <c r="M3319" i="11"/>
  <c r="L3319" i="11"/>
  <c r="K3319" i="11"/>
  <c r="I3319" i="11" a="1"/>
  <c r="I3319" i="11"/>
  <c r="U3318" i="11"/>
  <c r="T3318" i="11"/>
  <c r="R3318" i="11"/>
  <c r="Q3318" i="11"/>
  <c r="P3318" i="11"/>
  <c r="O3318" i="11"/>
  <c r="N3318" i="11"/>
  <c r="M3318" i="11"/>
  <c r="L3318" i="11"/>
  <c r="K3318" i="11"/>
  <c r="I3318" i="11" a="1"/>
  <c r="I3318" i="11" s="1"/>
  <c r="U3317" i="11"/>
  <c r="T3317" i="11"/>
  <c r="R3317" i="11"/>
  <c r="Q3317" i="11"/>
  <c r="P3317" i="11"/>
  <c r="O3317" i="11"/>
  <c r="N3317" i="11"/>
  <c r="M3317" i="11"/>
  <c r="L3317" i="11"/>
  <c r="K3317" i="11"/>
  <c r="I3317" i="11" a="1"/>
  <c r="I3317" i="11"/>
  <c r="U3316" i="11"/>
  <c r="T3316" i="11"/>
  <c r="R3316" i="11"/>
  <c r="Q3316" i="11"/>
  <c r="O3316" i="11"/>
  <c r="P3316" i="11" s="1"/>
  <c r="N3316" i="11"/>
  <c r="M3316" i="11"/>
  <c r="L3316" i="11"/>
  <c r="K3316" i="11"/>
  <c r="I3316" i="11" a="1"/>
  <c r="I3316" i="11" s="1"/>
  <c r="U3315" i="11"/>
  <c r="T3315" i="11"/>
  <c r="R3315" i="11"/>
  <c r="Q3315" i="11"/>
  <c r="P3315" i="11"/>
  <c r="O3315" i="11"/>
  <c r="N3315" i="11"/>
  <c r="M3315" i="11"/>
  <c r="L3315" i="11"/>
  <c r="K3315" i="11"/>
  <c r="I3315" i="11" a="1"/>
  <c r="I3315" i="11"/>
  <c r="U3314" i="11"/>
  <c r="T3314" i="11"/>
  <c r="R3314" i="11"/>
  <c r="Q3314" i="11"/>
  <c r="O3314" i="11"/>
  <c r="P3314" i="11" s="1"/>
  <c r="N3314" i="11"/>
  <c r="M3314" i="11"/>
  <c r="L3314" i="11"/>
  <c r="K3314" i="11"/>
  <c r="I3314" i="11" a="1"/>
  <c r="I3314" i="11" s="1"/>
  <c r="U3313" i="11"/>
  <c r="T3313" i="11"/>
  <c r="R3313" i="11"/>
  <c r="Q3313" i="11"/>
  <c r="P3313" i="11"/>
  <c r="O3313" i="11"/>
  <c r="N3313" i="11"/>
  <c r="M3313" i="11"/>
  <c r="L3313" i="11"/>
  <c r="K3313" i="11"/>
  <c r="I3313" i="11" a="1"/>
  <c r="I3313" i="11" s="1"/>
  <c r="U3312" i="11"/>
  <c r="T3312" i="11"/>
  <c r="R3312" i="11"/>
  <c r="Q3312" i="11"/>
  <c r="O3312" i="11"/>
  <c r="P3312" i="11" s="1"/>
  <c r="N3312" i="11"/>
  <c r="M3312" i="11"/>
  <c r="L3312" i="11"/>
  <c r="K3312" i="11"/>
  <c r="I3312" i="11" a="1"/>
  <c r="I3312" i="11" s="1"/>
  <c r="U3311" i="11"/>
  <c r="T3311" i="11"/>
  <c r="R3311" i="11"/>
  <c r="Q3311" i="11"/>
  <c r="O3311" i="11"/>
  <c r="P3311" i="11" s="1"/>
  <c r="N3311" i="11"/>
  <c r="M3311" i="11"/>
  <c r="L3311" i="11"/>
  <c r="K3311" i="11"/>
  <c r="I3311" i="11" a="1"/>
  <c r="I3311" i="11" s="1"/>
  <c r="U3310" i="11"/>
  <c r="T3310" i="11"/>
  <c r="R3310" i="11"/>
  <c r="Q3310" i="11"/>
  <c r="P3310" i="11"/>
  <c r="O3310" i="11"/>
  <c r="N3310" i="11"/>
  <c r="M3310" i="11"/>
  <c r="L3310" i="11"/>
  <c r="K3310" i="11"/>
  <c r="I3310" i="11" a="1"/>
  <c r="I3310" i="11" s="1"/>
  <c r="U3309" i="11"/>
  <c r="T3309" i="11"/>
  <c r="R3309" i="11"/>
  <c r="Q3309" i="11"/>
  <c r="P3309" i="11"/>
  <c r="O3309" i="11"/>
  <c r="N3309" i="11"/>
  <c r="M3309" i="11"/>
  <c r="L3309" i="11"/>
  <c r="K3309" i="11"/>
  <c r="I3309" i="11" a="1"/>
  <c r="I3309" i="11" s="1"/>
  <c r="U3308" i="11"/>
  <c r="T3308" i="11"/>
  <c r="R3308" i="11"/>
  <c r="Q3308" i="11"/>
  <c r="P3308" i="11"/>
  <c r="O3308" i="11"/>
  <c r="N3308" i="11"/>
  <c r="M3308" i="11"/>
  <c r="L3308" i="11"/>
  <c r="K3308" i="11"/>
  <c r="I3308" i="11" a="1"/>
  <c r="I3308" i="11"/>
  <c r="U3307" i="11"/>
  <c r="T3307" i="11"/>
  <c r="R3307" i="11"/>
  <c r="Q3307" i="11"/>
  <c r="P3307" i="11"/>
  <c r="O3307" i="11"/>
  <c r="N3307" i="11"/>
  <c r="M3307" i="11"/>
  <c r="L3307" i="11"/>
  <c r="K3307" i="11"/>
  <c r="I3307" i="11" a="1"/>
  <c r="I3307" i="11"/>
  <c r="U3306" i="11"/>
  <c r="T3306" i="11"/>
  <c r="R3306" i="11"/>
  <c r="Q3306" i="11"/>
  <c r="P3306" i="11"/>
  <c r="O3306" i="11"/>
  <c r="N3306" i="11"/>
  <c r="M3306" i="11"/>
  <c r="L3306" i="11"/>
  <c r="K3306" i="11"/>
  <c r="I3306" i="11" a="1"/>
  <c r="I3306" i="11"/>
  <c r="U3305" i="11"/>
  <c r="T3305" i="11"/>
  <c r="R3305" i="11"/>
  <c r="Q3305" i="11"/>
  <c r="O3305" i="11"/>
  <c r="P3305" i="11" s="1"/>
  <c r="N3305" i="11"/>
  <c r="M3305" i="11"/>
  <c r="L3305" i="11"/>
  <c r="K3305" i="11"/>
  <c r="I3305" i="11" a="1"/>
  <c r="I3305" i="11" s="1"/>
  <c r="U3304" i="11"/>
  <c r="T3304" i="11"/>
  <c r="R3304" i="11"/>
  <c r="Q3304" i="11"/>
  <c r="O3304" i="11"/>
  <c r="P3304" i="11" s="1"/>
  <c r="N3304" i="11"/>
  <c r="M3304" i="11"/>
  <c r="L3304" i="11"/>
  <c r="K3304" i="11"/>
  <c r="I3304" i="11" a="1"/>
  <c r="I3304" i="11" s="1"/>
  <c r="U3303" i="11"/>
  <c r="T3303" i="11"/>
  <c r="R3303" i="11"/>
  <c r="Q3303" i="11"/>
  <c r="O3303" i="11"/>
  <c r="P3303" i="11" s="1"/>
  <c r="N3303" i="11"/>
  <c r="M3303" i="11"/>
  <c r="L3303" i="11"/>
  <c r="K3303" i="11"/>
  <c r="I3303" i="11" a="1"/>
  <c r="I3303" i="11"/>
  <c r="U3302" i="11"/>
  <c r="T3302" i="11"/>
  <c r="R3302" i="11"/>
  <c r="Q3302" i="11"/>
  <c r="P3302" i="11"/>
  <c r="O3302" i="11"/>
  <c r="N3302" i="11"/>
  <c r="M3302" i="11"/>
  <c r="L3302" i="11"/>
  <c r="K3302" i="11"/>
  <c r="I3302" i="11" a="1"/>
  <c r="I3302" i="11" s="1"/>
  <c r="U3301" i="11"/>
  <c r="T3301" i="11"/>
  <c r="R3301" i="11"/>
  <c r="Q3301" i="11"/>
  <c r="P3301" i="11"/>
  <c r="O3301" i="11"/>
  <c r="N3301" i="11"/>
  <c r="M3301" i="11"/>
  <c r="L3301" i="11"/>
  <c r="K3301" i="11"/>
  <c r="I3301" i="11" a="1"/>
  <c r="I3301" i="11"/>
  <c r="U3300" i="11"/>
  <c r="T3300" i="11"/>
  <c r="R3300" i="11"/>
  <c r="Q3300" i="11"/>
  <c r="O3300" i="11"/>
  <c r="P3300" i="11" s="1"/>
  <c r="N3300" i="11"/>
  <c r="M3300" i="11"/>
  <c r="L3300" i="11"/>
  <c r="K3300" i="11"/>
  <c r="I3300" i="11" a="1"/>
  <c r="I3300" i="11" s="1"/>
  <c r="U3299" i="11"/>
  <c r="T3299" i="11"/>
  <c r="R3299" i="11"/>
  <c r="Q3299" i="11"/>
  <c r="P3299" i="11"/>
  <c r="O3299" i="11"/>
  <c r="N3299" i="11"/>
  <c r="M3299" i="11"/>
  <c r="L3299" i="11"/>
  <c r="K3299" i="11"/>
  <c r="I3299" i="11" a="1"/>
  <c r="I3299" i="11"/>
  <c r="U3298" i="11"/>
  <c r="T3298" i="11"/>
  <c r="R3298" i="11"/>
  <c r="Q3298" i="11"/>
  <c r="O3298" i="11"/>
  <c r="P3298" i="11" s="1"/>
  <c r="N3298" i="11"/>
  <c r="M3298" i="11"/>
  <c r="L3298" i="11"/>
  <c r="K3298" i="11"/>
  <c r="I3298" i="11" a="1"/>
  <c r="I3298" i="11" s="1"/>
  <c r="U3297" i="11"/>
  <c r="T3297" i="11"/>
  <c r="R3297" i="11"/>
  <c r="Q3297" i="11"/>
  <c r="P3297" i="11"/>
  <c r="O3297" i="11"/>
  <c r="N3297" i="11"/>
  <c r="M3297" i="11"/>
  <c r="L3297" i="11"/>
  <c r="K3297" i="11"/>
  <c r="I3297" i="11" a="1"/>
  <c r="I3297" i="11" s="1"/>
  <c r="U3296" i="11"/>
  <c r="T3296" i="11"/>
  <c r="R3296" i="11"/>
  <c r="Q3296" i="11"/>
  <c r="O3296" i="11"/>
  <c r="P3296" i="11" s="1"/>
  <c r="N3296" i="11"/>
  <c r="M3296" i="11"/>
  <c r="L3296" i="11"/>
  <c r="K3296" i="11"/>
  <c r="I3296" i="11" a="1"/>
  <c r="I3296" i="11" s="1"/>
  <c r="U3295" i="11"/>
  <c r="T3295" i="11"/>
  <c r="R3295" i="11"/>
  <c r="Q3295" i="11"/>
  <c r="O3295" i="11"/>
  <c r="P3295" i="11" s="1"/>
  <c r="N3295" i="11"/>
  <c r="M3295" i="11"/>
  <c r="L3295" i="11"/>
  <c r="K3295" i="11"/>
  <c r="I3295" i="11" a="1"/>
  <c r="I3295" i="11" s="1"/>
  <c r="U3294" i="11"/>
  <c r="T3294" i="11"/>
  <c r="R3294" i="11"/>
  <c r="Q3294" i="11"/>
  <c r="P3294" i="11"/>
  <c r="O3294" i="11"/>
  <c r="N3294" i="11"/>
  <c r="M3294" i="11"/>
  <c r="L3294" i="11"/>
  <c r="K3294" i="11"/>
  <c r="I3294" i="11" a="1"/>
  <c r="I3294" i="11" s="1"/>
  <c r="U3293" i="11"/>
  <c r="T3293" i="11"/>
  <c r="R3293" i="11"/>
  <c r="Q3293" i="11"/>
  <c r="P3293" i="11"/>
  <c r="O3293" i="11"/>
  <c r="N3293" i="11"/>
  <c r="M3293" i="11"/>
  <c r="L3293" i="11"/>
  <c r="K3293" i="11"/>
  <c r="I3293" i="11" a="1"/>
  <c r="I3293" i="11" s="1"/>
  <c r="U3292" i="11"/>
  <c r="T3292" i="11"/>
  <c r="R3292" i="11"/>
  <c r="Q3292" i="11"/>
  <c r="P3292" i="11"/>
  <c r="O3292" i="11"/>
  <c r="N3292" i="11"/>
  <c r="M3292" i="11"/>
  <c r="L3292" i="11"/>
  <c r="K3292" i="11"/>
  <c r="I3292" i="11" a="1"/>
  <c r="I3292" i="11"/>
  <c r="U3291" i="11"/>
  <c r="T3291" i="11"/>
  <c r="R3291" i="11"/>
  <c r="Q3291" i="11"/>
  <c r="P3291" i="11"/>
  <c r="O3291" i="11"/>
  <c r="N3291" i="11"/>
  <c r="M3291" i="11"/>
  <c r="L3291" i="11"/>
  <c r="K3291" i="11"/>
  <c r="I3291" i="11" a="1"/>
  <c r="I3291" i="11"/>
  <c r="U3290" i="11"/>
  <c r="T3290" i="11"/>
  <c r="R3290" i="11"/>
  <c r="Q3290" i="11"/>
  <c r="P3290" i="11"/>
  <c r="O3290" i="11"/>
  <c r="N3290" i="11"/>
  <c r="M3290" i="11"/>
  <c r="L3290" i="11"/>
  <c r="K3290" i="11"/>
  <c r="I3290" i="11" a="1"/>
  <c r="I3290" i="11"/>
  <c r="U3289" i="11"/>
  <c r="T3289" i="11"/>
  <c r="R3289" i="11"/>
  <c r="Q3289" i="11"/>
  <c r="O3289" i="11"/>
  <c r="P3289" i="11" s="1"/>
  <c r="N3289" i="11"/>
  <c r="M3289" i="11"/>
  <c r="L3289" i="11"/>
  <c r="K3289" i="11"/>
  <c r="I3289" i="11" a="1"/>
  <c r="I3289" i="11" s="1"/>
  <c r="U3288" i="11"/>
  <c r="T3288" i="11"/>
  <c r="R3288" i="11"/>
  <c r="Q3288" i="11"/>
  <c r="O3288" i="11"/>
  <c r="P3288" i="11" s="1"/>
  <c r="N3288" i="11"/>
  <c r="M3288" i="11"/>
  <c r="L3288" i="11"/>
  <c r="K3288" i="11"/>
  <c r="I3288" i="11" a="1"/>
  <c r="I3288" i="11" s="1"/>
  <c r="U3287" i="11"/>
  <c r="T3287" i="11"/>
  <c r="R3287" i="11"/>
  <c r="Q3287" i="11"/>
  <c r="O3287" i="11"/>
  <c r="P3287" i="11" s="1"/>
  <c r="N3287" i="11"/>
  <c r="M3287" i="11"/>
  <c r="L3287" i="11"/>
  <c r="K3287" i="11"/>
  <c r="I3287" i="11" a="1"/>
  <c r="I3287" i="11"/>
  <c r="U3286" i="11"/>
  <c r="T3286" i="11"/>
  <c r="R3286" i="11"/>
  <c r="Q3286" i="11"/>
  <c r="P3286" i="11"/>
  <c r="O3286" i="11"/>
  <c r="N3286" i="11"/>
  <c r="M3286" i="11"/>
  <c r="L3286" i="11"/>
  <c r="K3286" i="11"/>
  <c r="I3286" i="11" a="1"/>
  <c r="I3286" i="11" s="1"/>
  <c r="U3285" i="11"/>
  <c r="T3285" i="11"/>
  <c r="R3285" i="11"/>
  <c r="Q3285" i="11"/>
  <c r="P3285" i="11"/>
  <c r="O3285" i="11"/>
  <c r="N3285" i="11"/>
  <c r="M3285" i="11"/>
  <c r="L3285" i="11"/>
  <c r="K3285" i="11"/>
  <c r="I3285" i="11" a="1"/>
  <c r="I3285" i="11"/>
  <c r="U3284" i="11"/>
  <c r="T3284" i="11"/>
  <c r="R3284" i="11"/>
  <c r="Q3284" i="11"/>
  <c r="O3284" i="11"/>
  <c r="P3284" i="11" s="1"/>
  <c r="N3284" i="11"/>
  <c r="M3284" i="11"/>
  <c r="L3284" i="11"/>
  <c r="K3284" i="11"/>
  <c r="I3284" i="11" a="1"/>
  <c r="I3284" i="11" s="1"/>
  <c r="U3283" i="11"/>
  <c r="T3283" i="11"/>
  <c r="R3283" i="11"/>
  <c r="Q3283" i="11"/>
  <c r="P3283" i="11"/>
  <c r="O3283" i="11"/>
  <c r="N3283" i="11"/>
  <c r="M3283" i="11"/>
  <c r="L3283" i="11"/>
  <c r="K3283" i="11"/>
  <c r="I3283" i="11" a="1"/>
  <c r="I3283" i="11"/>
  <c r="U3282" i="11"/>
  <c r="T3282" i="11"/>
  <c r="R3282" i="11"/>
  <c r="Q3282" i="11"/>
  <c r="O3282" i="11"/>
  <c r="P3282" i="11" s="1"/>
  <c r="N3282" i="11"/>
  <c r="M3282" i="11"/>
  <c r="L3282" i="11"/>
  <c r="K3282" i="11"/>
  <c r="I3282" i="11" a="1"/>
  <c r="I3282" i="11"/>
  <c r="U3281" i="11"/>
  <c r="T3281" i="11"/>
  <c r="R3281" i="11"/>
  <c r="Q3281" i="11"/>
  <c r="P3281" i="11"/>
  <c r="O3281" i="11"/>
  <c r="N3281" i="11"/>
  <c r="M3281" i="11"/>
  <c r="L3281" i="11"/>
  <c r="K3281" i="11"/>
  <c r="I3281" i="11" a="1"/>
  <c r="I3281" i="11" s="1"/>
  <c r="U3280" i="11"/>
  <c r="T3280" i="11"/>
  <c r="R3280" i="11"/>
  <c r="Q3280" i="11"/>
  <c r="O3280" i="11"/>
  <c r="P3280" i="11" s="1"/>
  <c r="N3280" i="11"/>
  <c r="M3280" i="11"/>
  <c r="L3280" i="11"/>
  <c r="K3280" i="11"/>
  <c r="I3280" i="11" a="1"/>
  <c r="I3280" i="11" s="1"/>
  <c r="U3279" i="11"/>
  <c r="T3279" i="11"/>
  <c r="R3279" i="11"/>
  <c r="Q3279" i="11"/>
  <c r="O3279" i="11"/>
  <c r="P3279" i="11" s="1"/>
  <c r="N3279" i="11"/>
  <c r="M3279" i="11"/>
  <c r="L3279" i="11"/>
  <c r="K3279" i="11"/>
  <c r="I3279" i="11" a="1"/>
  <c r="I3279" i="11"/>
  <c r="U3278" i="11"/>
  <c r="T3278" i="11"/>
  <c r="R3278" i="11"/>
  <c r="Q3278" i="11"/>
  <c r="P3278" i="11"/>
  <c r="O3278" i="11"/>
  <c r="N3278" i="11"/>
  <c r="M3278" i="11"/>
  <c r="L3278" i="11"/>
  <c r="K3278" i="11"/>
  <c r="I3278" i="11" a="1"/>
  <c r="I3278" i="11" s="1"/>
  <c r="U3277" i="11"/>
  <c r="T3277" i="11"/>
  <c r="R3277" i="11"/>
  <c r="Q3277" i="11"/>
  <c r="P3277" i="11"/>
  <c r="O3277" i="11"/>
  <c r="N3277" i="11"/>
  <c r="M3277" i="11"/>
  <c r="L3277" i="11"/>
  <c r="K3277" i="11"/>
  <c r="I3277" i="11" a="1"/>
  <c r="I3277" i="11" s="1"/>
  <c r="U3276" i="11"/>
  <c r="T3276" i="11"/>
  <c r="R3276" i="11"/>
  <c r="Q3276" i="11"/>
  <c r="O3276" i="11"/>
  <c r="P3276" i="11" s="1"/>
  <c r="N3276" i="11"/>
  <c r="M3276" i="11"/>
  <c r="L3276" i="11"/>
  <c r="K3276" i="11"/>
  <c r="I3276" i="11" a="1"/>
  <c r="I3276" i="11"/>
  <c r="U3275" i="11"/>
  <c r="T3275" i="11"/>
  <c r="R3275" i="11"/>
  <c r="Q3275" i="11"/>
  <c r="P3275" i="11"/>
  <c r="O3275" i="11"/>
  <c r="N3275" i="11"/>
  <c r="M3275" i="11"/>
  <c r="L3275" i="11"/>
  <c r="K3275" i="11"/>
  <c r="I3275" i="11" a="1"/>
  <c r="I3275" i="11"/>
  <c r="U3274" i="11"/>
  <c r="T3274" i="11"/>
  <c r="R3274" i="11"/>
  <c r="Q3274" i="11"/>
  <c r="P3274" i="11"/>
  <c r="O3274" i="11"/>
  <c r="N3274" i="11"/>
  <c r="M3274" i="11"/>
  <c r="L3274" i="11"/>
  <c r="K3274" i="11"/>
  <c r="I3274" i="11" a="1"/>
  <c r="I3274" i="11" s="1"/>
  <c r="U3273" i="11"/>
  <c r="T3273" i="11"/>
  <c r="R3273" i="11"/>
  <c r="Q3273" i="11"/>
  <c r="O3273" i="11"/>
  <c r="P3273" i="11" s="1"/>
  <c r="N3273" i="11"/>
  <c r="M3273" i="11"/>
  <c r="L3273" i="11"/>
  <c r="K3273" i="11"/>
  <c r="I3273" i="11" a="1"/>
  <c r="I3273" i="11" s="1"/>
  <c r="U3272" i="11"/>
  <c r="T3272" i="11"/>
  <c r="R3272" i="11"/>
  <c r="Q3272" i="11"/>
  <c r="O3272" i="11"/>
  <c r="P3272" i="11" s="1"/>
  <c r="N3272" i="11"/>
  <c r="M3272" i="11"/>
  <c r="L3272" i="11"/>
  <c r="K3272" i="11"/>
  <c r="I3272" i="11" a="1"/>
  <c r="I3272" i="11" s="1"/>
  <c r="U3271" i="11"/>
  <c r="T3271" i="11"/>
  <c r="R3271" i="11"/>
  <c r="Q3271" i="11"/>
  <c r="O3271" i="11"/>
  <c r="P3271" i="11" s="1"/>
  <c r="N3271" i="11"/>
  <c r="M3271" i="11"/>
  <c r="L3271" i="11"/>
  <c r="K3271" i="11"/>
  <c r="I3271" i="11" a="1"/>
  <c r="I3271" i="11"/>
  <c r="U3270" i="11"/>
  <c r="T3270" i="11"/>
  <c r="R3270" i="11"/>
  <c r="Q3270" i="11"/>
  <c r="P3270" i="11"/>
  <c r="O3270" i="11"/>
  <c r="N3270" i="11"/>
  <c r="M3270" i="11"/>
  <c r="L3270" i="11"/>
  <c r="K3270" i="11"/>
  <c r="I3270" i="11" a="1"/>
  <c r="I3270" i="11" s="1"/>
  <c r="U3269" i="11"/>
  <c r="T3269" i="11"/>
  <c r="R3269" i="11"/>
  <c r="Q3269" i="11"/>
  <c r="P3269" i="11"/>
  <c r="O3269" i="11"/>
  <c r="N3269" i="11"/>
  <c r="M3269" i="11"/>
  <c r="L3269" i="11"/>
  <c r="K3269" i="11"/>
  <c r="I3269" i="11" a="1"/>
  <c r="I3269" i="11"/>
  <c r="U3268" i="11"/>
  <c r="T3268" i="11"/>
  <c r="R3268" i="11"/>
  <c r="Q3268" i="11"/>
  <c r="O3268" i="11"/>
  <c r="P3268" i="11" s="1"/>
  <c r="N3268" i="11"/>
  <c r="M3268" i="11"/>
  <c r="L3268" i="11"/>
  <c r="K3268" i="11"/>
  <c r="I3268" i="11" a="1"/>
  <c r="I3268" i="11" s="1"/>
  <c r="U3267" i="11"/>
  <c r="T3267" i="11"/>
  <c r="R3267" i="11"/>
  <c r="Q3267" i="11"/>
  <c r="P3267" i="11"/>
  <c r="O3267" i="11"/>
  <c r="N3267" i="11"/>
  <c r="M3267" i="11"/>
  <c r="L3267" i="11"/>
  <c r="K3267" i="11"/>
  <c r="I3267" i="11" a="1"/>
  <c r="I3267" i="11"/>
  <c r="U3266" i="11"/>
  <c r="T3266" i="11"/>
  <c r="R3266" i="11"/>
  <c r="Q3266" i="11"/>
  <c r="O3266" i="11"/>
  <c r="P3266" i="11" s="1"/>
  <c r="N3266" i="11"/>
  <c r="M3266" i="11"/>
  <c r="L3266" i="11"/>
  <c r="K3266" i="11"/>
  <c r="I3266" i="11" a="1"/>
  <c r="I3266" i="11"/>
  <c r="U3265" i="11"/>
  <c r="T3265" i="11"/>
  <c r="R3265" i="11"/>
  <c r="Q3265" i="11"/>
  <c r="P3265" i="11"/>
  <c r="O3265" i="11"/>
  <c r="N3265" i="11"/>
  <c r="M3265" i="11"/>
  <c r="L3265" i="11"/>
  <c r="K3265" i="11"/>
  <c r="I3265" i="11" a="1"/>
  <c r="I3265" i="11" s="1"/>
  <c r="U3264" i="11"/>
  <c r="T3264" i="11"/>
  <c r="R3264" i="11"/>
  <c r="Q3264" i="11"/>
  <c r="O3264" i="11"/>
  <c r="P3264" i="11" s="1"/>
  <c r="N3264" i="11"/>
  <c r="M3264" i="11"/>
  <c r="L3264" i="11"/>
  <c r="K3264" i="11"/>
  <c r="I3264" i="11" a="1"/>
  <c r="I3264" i="11" s="1"/>
  <c r="U3263" i="11"/>
  <c r="T3263" i="11"/>
  <c r="R3263" i="11"/>
  <c r="Q3263" i="11"/>
  <c r="O3263" i="11"/>
  <c r="P3263" i="11" s="1"/>
  <c r="N3263" i="11"/>
  <c r="M3263" i="11"/>
  <c r="L3263" i="11"/>
  <c r="K3263" i="11"/>
  <c r="I3263" i="11" a="1"/>
  <c r="I3263" i="11"/>
  <c r="U3262" i="11"/>
  <c r="T3262" i="11"/>
  <c r="R3262" i="11"/>
  <c r="Q3262" i="11"/>
  <c r="P3262" i="11"/>
  <c r="O3262" i="11"/>
  <c r="N3262" i="11"/>
  <c r="M3262" i="11"/>
  <c r="L3262" i="11"/>
  <c r="K3262" i="11"/>
  <c r="I3262" i="11" a="1"/>
  <c r="I3262" i="11" s="1"/>
  <c r="U3261" i="11"/>
  <c r="T3261" i="11"/>
  <c r="R3261" i="11"/>
  <c r="Q3261" i="11"/>
  <c r="P3261" i="11"/>
  <c r="O3261" i="11"/>
  <c r="N3261" i="11"/>
  <c r="M3261" i="11"/>
  <c r="L3261" i="11"/>
  <c r="K3261" i="11"/>
  <c r="I3261" i="11" a="1"/>
  <c r="I3261" i="11" s="1"/>
  <c r="U3260" i="11"/>
  <c r="T3260" i="11"/>
  <c r="R3260" i="11"/>
  <c r="Q3260" i="11"/>
  <c r="O3260" i="11"/>
  <c r="P3260" i="11" s="1"/>
  <c r="N3260" i="11"/>
  <c r="M3260" i="11"/>
  <c r="L3260" i="11"/>
  <c r="K3260" i="11"/>
  <c r="I3260" i="11" a="1"/>
  <c r="I3260" i="11"/>
  <c r="U3259" i="11"/>
  <c r="T3259" i="11"/>
  <c r="R3259" i="11"/>
  <c r="Q3259" i="11"/>
  <c r="P3259" i="11"/>
  <c r="O3259" i="11"/>
  <c r="N3259" i="11"/>
  <c r="M3259" i="11"/>
  <c r="L3259" i="11"/>
  <c r="K3259" i="11"/>
  <c r="I3259" i="11" a="1"/>
  <c r="I3259" i="11"/>
  <c r="U3258" i="11"/>
  <c r="T3258" i="11"/>
  <c r="R3258" i="11"/>
  <c r="Q3258" i="11"/>
  <c r="P3258" i="11"/>
  <c r="O3258" i="11"/>
  <c r="N3258" i="11"/>
  <c r="M3258" i="11"/>
  <c r="L3258" i="11"/>
  <c r="K3258" i="11"/>
  <c r="I3258" i="11" a="1"/>
  <c r="I3258" i="11" s="1"/>
  <c r="U3257" i="11"/>
  <c r="T3257" i="11"/>
  <c r="R3257" i="11"/>
  <c r="Q3257" i="11"/>
  <c r="O3257" i="11"/>
  <c r="P3257" i="11" s="1"/>
  <c r="N3257" i="11"/>
  <c r="M3257" i="11"/>
  <c r="L3257" i="11"/>
  <c r="K3257" i="11"/>
  <c r="I3257" i="11" a="1"/>
  <c r="I3257" i="11" s="1"/>
  <c r="U3256" i="11"/>
  <c r="T3256" i="11"/>
  <c r="R3256" i="11"/>
  <c r="Q3256" i="11"/>
  <c r="O3256" i="11"/>
  <c r="P3256" i="11" s="1"/>
  <c r="N3256" i="11"/>
  <c r="M3256" i="11"/>
  <c r="L3256" i="11"/>
  <c r="K3256" i="11"/>
  <c r="I3256" i="11" a="1"/>
  <c r="I3256" i="11" s="1"/>
  <c r="U3255" i="11"/>
  <c r="T3255" i="11"/>
  <c r="R3255" i="11"/>
  <c r="Q3255" i="11"/>
  <c r="P3255" i="11"/>
  <c r="O3255" i="11"/>
  <c r="N3255" i="11"/>
  <c r="M3255" i="11"/>
  <c r="L3255" i="11"/>
  <c r="K3255" i="11"/>
  <c r="I3255" i="11" a="1"/>
  <c r="I3255" i="11"/>
  <c r="U3254" i="11"/>
  <c r="T3254" i="11"/>
  <c r="R3254" i="11"/>
  <c r="Q3254" i="11"/>
  <c r="P3254" i="11"/>
  <c r="O3254" i="11"/>
  <c r="N3254" i="11"/>
  <c r="M3254" i="11"/>
  <c r="L3254" i="11"/>
  <c r="K3254" i="11"/>
  <c r="I3254" i="11" a="1"/>
  <c r="I3254" i="11" s="1"/>
  <c r="U3253" i="11"/>
  <c r="T3253" i="11"/>
  <c r="R3253" i="11"/>
  <c r="Q3253" i="11"/>
  <c r="P3253" i="11"/>
  <c r="O3253" i="11"/>
  <c r="N3253" i="11"/>
  <c r="M3253" i="11"/>
  <c r="L3253" i="11"/>
  <c r="K3253" i="11"/>
  <c r="I3253" i="11" a="1"/>
  <c r="I3253" i="11"/>
  <c r="U3252" i="11"/>
  <c r="T3252" i="11"/>
  <c r="R3252" i="11"/>
  <c r="Q3252" i="11"/>
  <c r="O3252" i="11"/>
  <c r="P3252" i="11" s="1"/>
  <c r="N3252" i="11"/>
  <c r="M3252" i="11"/>
  <c r="L3252" i="11"/>
  <c r="K3252" i="11"/>
  <c r="I3252" i="11" a="1"/>
  <c r="I3252" i="11" s="1"/>
  <c r="U3251" i="11"/>
  <c r="T3251" i="11"/>
  <c r="R3251" i="11"/>
  <c r="Q3251" i="11"/>
  <c r="P3251" i="11"/>
  <c r="O3251" i="11"/>
  <c r="N3251" i="11"/>
  <c r="M3251" i="11"/>
  <c r="L3251" i="11"/>
  <c r="K3251" i="11"/>
  <c r="I3251" i="11" a="1"/>
  <c r="I3251" i="11"/>
  <c r="U3250" i="11"/>
  <c r="T3250" i="11"/>
  <c r="R3250" i="11"/>
  <c r="Q3250" i="11"/>
  <c r="O3250" i="11"/>
  <c r="P3250" i="11" s="1"/>
  <c r="N3250" i="11"/>
  <c r="M3250" i="11"/>
  <c r="L3250" i="11"/>
  <c r="K3250" i="11"/>
  <c r="I3250" i="11" a="1"/>
  <c r="I3250" i="11"/>
  <c r="U3249" i="11"/>
  <c r="T3249" i="11"/>
  <c r="R3249" i="11"/>
  <c r="Q3249" i="11"/>
  <c r="P3249" i="11"/>
  <c r="O3249" i="11"/>
  <c r="N3249" i="11"/>
  <c r="M3249" i="11"/>
  <c r="L3249" i="11"/>
  <c r="K3249" i="11"/>
  <c r="I3249" i="11" a="1"/>
  <c r="I3249" i="11" s="1"/>
  <c r="U3248" i="11"/>
  <c r="T3248" i="11"/>
  <c r="R3248" i="11"/>
  <c r="Q3248" i="11"/>
  <c r="O3248" i="11"/>
  <c r="P3248" i="11" s="1"/>
  <c r="N3248" i="11"/>
  <c r="M3248" i="11"/>
  <c r="L3248" i="11"/>
  <c r="K3248" i="11"/>
  <c r="I3248" i="11" a="1"/>
  <c r="I3248" i="11" s="1"/>
  <c r="U3247" i="11"/>
  <c r="T3247" i="11"/>
  <c r="R3247" i="11"/>
  <c r="Q3247" i="11"/>
  <c r="P3247" i="11"/>
  <c r="O3247" i="11"/>
  <c r="N3247" i="11"/>
  <c r="M3247" i="11"/>
  <c r="L3247" i="11"/>
  <c r="K3247" i="11"/>
  <c r="I3247" i="11" a="1"/>
  <c r="I3247" i="11"/>
  <c r="U3246" i="11"/>
  <c r="T3246" i="11"/>
  <c r="R3246" i="11"/>
  <c r="Q3246" i="11"/>
  <c r="P3246" i="11"/>
  <c r="O3246" i="11"/>
  <c r="N3246" i="11"/>
  <c r="M3246" i="11"/>
  <c r="L3246" i="11"/>
  <c r="K3246" i="11"/>
  <c r="I3246" i="11" a="1"/>
  <c r="I3246" i="11" s="1"/>
  <c r="U3245" i="11"/>
  <c r="T3245" i="11"/>
  <c r="R3245" i="11"/>
  <c r="Q3245" i="11"/>
  <c r="P3245" i="11"/>
  <c r="O3245" i="11"/>
  <c r="N3245" i="11"/>
  <c r="M3245" i="11"/>
  <c r="L3245" i="11"/>
  <c r="K3245" i="11"/>
  <c r="I3245" i="11" a="1"/>
  <c r="I3245" i="11" s="1"/>
  <c r="U3244" i="11"/>
  <c r="T3244" i="11"/>
  <c r="R3244" i="11"/>
  <c r="Q3244" i="11"/>
  <c r="O3244" i="11"/>
  <c r="P3244" i="11" s="1"/>
  <c r="N3244" i="11"/>
  <c r="M3244" i="11"/>
  <c r="L3244" i="11"/>
  <c r="K3244" i="11"/>
  <c r="I3244" i="11" a="1"/>
  <c r="I3244" i="11"/>
  <c r="U3243" i="11"/>
  <c r="T3243" i="11"/>
  <c r="R3243" i="11"/>
  <c r="Q3243" i="11"/>
  <c r="P3243" i="11"/>
  <c r="O3243" i="11"/>
  <c r="N3243" i="11"/>
  <c r="M3243" i="11"/>
  <c r="L3243" i="11"/>
  <c r="K3243" i="11"/>
  <c r="I3243" i="11" a="1"/>
  <c r="I3243" i="11"/>
  <c r="U3242" i="11"/>
  <c r="T3242" i="11"/>
  <c r="R3242" i="11"/>
  <c r="Q3242" i="11"/>
  <c r="P3242" i="11"/>
  <c r="O3242" i="11"/>
  <c r="N3242" i="11"/>
  <c r="M3242" i="11"/>
  <c r="L3242" i="11"/>
  <c r="K3242" i="11"/>
  <c r="I3242" i="11" a="1"/>
  <c r="I3242" i="11" s="1"/>
  <c r="U3241" i="11"/>
  <c r="T3241" i="11"/>
  <c r="R3241" i="11"/>
  <c r="Q3241" i="11"/>
  <c r="O3241" i="11"/>
  <c r="P3241" i="11" s="1"/>
  <c r="N3241" i="11"/>
  <c r="M3241" i="11"/>
  <c r="L3241" i="11"/>
  <c r="K3241" i="11"/>
  <c r="I3241" i="11" a="1"/>
  <c r="I3241" i="11" s="1"/>
  <c r="U3240" i="11"/>
  <c r="T3240" i="11"/>
  <c r="R3240" i="11"/>
  <c r="Q3240" i="11"/>
  <c r="O3240" i="11"/>
  <c r="P3240" i="11" s="1"/>
  <c r="N3240" i="11"/>
  <c r="M3240" i="11"/>
  <c r="L3240" i="11"/>
  <c r="K3240" i="11"/>
  <c r="I3240" i="11" a="1"/>
  <c r="I3240" i="11" s="1"/>
  <c r="U3239" i="11"/>
  <c r="T3239" i="11"/>
  <c r="R3239" i="11"/>
  <c r="Q3239" i="11"/>
  <c r="P3239" i="11"/>
  <c r="O3239" i="11"/>
  <c r="N3239" i="11"/>
  <c r="M3239" i="11"/>
  <c r="L3239" i="11"/>
  <c r="K3239" i="11"/>
  <c r="I3239" i="11" a="1"/>
  <c r="I3239" i="11"/>
  <c r="U3238" i="11"/>
  <c r="T3238" i="11"/>
  <c r="R3238" i="11"/>
  <c r="Q3238" i="11"/>
  <c r="P3238" i="11"/>
  <c r="O3238" i="11"/>
  <c r="N3238" i="11"/>
  <c r="M3238" i="11"/>
  <c r="L3238" i="11"/>
  <c r="K3238" i="11"/>
  <c r="I3238" i="11" a="1"/>
  <c r="I3238" i="11" s="1"/>
  <c r="U3237" i="11"/>
  <c r="T3237" i="11"/>
  <c r="R3237" i="11"/>
  <c r="Q3237" i="11"/>
  <c r="P3237" i="11"/>
  <c r="O3237" i="11"/>
  <c r="N3237" i="11"/>
  <c r="M3237" i="11"/>
  <c r="L3237" i="11"/>
  <c r="K3237" i="11"/>
  <c r="I3237" i="11" a="1"/>
  <c r="I3237" i="11"/>
  <c r="U3236" i="11"/>
  <c r="T3236" i="11"/>
  <c r="R3236" i="11"/>
  <c r="Q3236" i="11"/>
  <c r="O3236" i="11"/>
  <c r="P3236" i="11" s="1"/>
  <c r="N3236" i="11"/>
  <c r="M3236" i="11"/>
  <c r="L3236" i="11"/>
  <c r="K3236" i="11"/>
  <c r="I3236" i="11" a="1"/>
  <c r="I3236" i="11" s="1"/>
  <c r="U3235" i="11"/>
  <c r="T3235" i="11"/>
  <c r="R3235" i="11"/>
  <c r="Q3235" i="11"/>
  <c r="P3235" i="11"/>
  <c r="O3235" i="11"/>
  <c r="N3235" i="11"/>
  <c r="M3235" i="11"/>
  <c r="L3235" i="11"/>
  <c r="K3235" i="11"/>
  <c r="I3235" i="11" a="1"/>
  <c r="I3235" i="11"/>
  <c r="U3234" i="11"/>
  <c r="T3234" i="11"/>
  <c r="R3234" i="11"/>
  <c r="Q3234" i="11"/>
  <c r="O3234" i="11"/>
  <c r="P3234" i="11" s="1"/>
  <c r="N3234" i="11"/>
  <c r="M3234" i="11"/>
  <c r="L3234" i="11"/>
  <c r="K3234" i="11"/>
  <c r="I3234" i="11" a="1"/>
  <c r="I3234" i="11"/>
  <c r="U3233" i="11"/>
  <c r="T3233" i="11"/>
  <c r="R3233" i="11"/>
  <c r="Q3233" i="11"/>
  <c r="P3233" i="11"/>
  <c r="O3233" i="11"/>
  <c r="N3233" i="11"/>
  <c r="M3233" i="11"/>
  <c r="L3233" i="11"/>
  <c r="K3233" i="11"/>
  <c r="I3233" i="11" a="1"/>
  <c r="I3233" i="11" s="1"/>
  <c r="U3232" i="11"/>
  <c r="T3232" i="11"/>
  <c r="R3232" i="11"/>
  <c r="Q3232" i="11"/>
  <c r="O3232" i="11"/>
  <c r="P3232" i="11" s="1"/>
  <c r="N3232" i="11"/>
  <c r="M3232" i="11"/>
  <c r="L3232" i="11"/>
  <c r="K3232" i="11"/>
  <c r="I3232" i="11" a="1"/>
  <c r="I3232" i="11" s="1"/>
  <c r="U3231" i="11"/>
  <c r="T3231" i="11"/>
  <c r="R3231" i="11"/>
  <c r="Q3231" i="11"/>
  <c r="P3231" i="11"/>
  <c r="O3231" i="11"/>
  <c r="N3231" i="11"/>
  <c r="M3231" i="11"/>
  <c r="L3231" i="11"/>
  <c r="K3231" i="11"/>
  <c r="I3231" i="11" a="1"/>
  <c r="I3231" i="11"/>
  <c r="U3230" i="11"/>
  <c r="T3230" i="11"/>
  <c r="R3230" i="11"/>
  <c r="Q3230" i="11"/>
  <c r="P3230" i="11"/>
  <c r="O3230" i="11"/>
  <c r="N3230" i="11"/>
  <c r="M3230" i="11"/>
  <c r="L3230" i="11"/>
  <c r="K3230" i="11"/>
  <c r="I3230" i="11" a="1"/>
  <c r="I3230" i="11" s="1"/>
  <c r="U3229" i="11"/>
  <c r="T3229" i="11"/>
  <c r="R3229" i="11"/>
  <c r="Q3229" i="11"/>
  <c r="P3229" i="11"/>
  <c r="O3229" i="11"/>
  <c r="N3229" i="11"/>
  <c r="M3229" i="11"/>
  <c r="L3229" i="11"/>
  <c r="K3229" i="11"/>
  <c r="I3229" i="11" a="1"/>
  <c r="I3229" i="11" s="1"/>
  <c r="U3228" i="11"/>
  <c r="T3228" i="11"/>
  <c r="R3228" i="11"/>
  <c r="Q3228" i="11"/>
  <c r="O3228" i="11"/>
  <c r="P3228" i="11" s="1"/>
  <c r="N3228" i="11"/>
  <c r="M3228" i="11"/>
  <c r="L3228" i="11"/>
  <c r="K3228" i="11"/>
  <c r="I3228" i="11" a="1"/>
  <c r="I3228" i="11"/>
  <c r="U3227" i="11"/>
  <c r="T3227" i="11"/>
  <c r="R3227" i="11"/>
  <c r="Q3227" i="11"/>
  <c r="P3227" i="11"/>
  <c r="O3227" i="11"/>
  <c r="N3227" i="11"/>
  <c r="M3227" i="11"/>
  <c r="L3227" i="11"/>
  <c r="K3227" i="11"/>
  <c r="I3227" i="11" a="1"/>
  <c r="I3227" i="11"/>
  <c r="U3226" i="11"/>
  <c r="T3226" i="11"/>
  <c r="R3226" i="11"/>
  <c r="Q3226" i="11"/>
  <c r="P3226" i="11"/>
  <c r="O3226" i="11"/>
  <c r="N3226" i="11"/>
  <c r="M3226" i="11"/>
  <c r="L3226" i="11"/>
  <c r="K3226" i="11"/>
  <c r="I3226" i="11" a="1"/>
  <c r="I3226" i="11" s="1"/>
  <c r="U3225" i="11"/>
  <c r="T3225" i="11"/>
  <c r="R3225" i="11"/>
  <c r="Q3225" i="11"/>
  <c r="O3225" i="11"/>
  <c r="P3225" i="11" s="1"/>
  <c r="N3225" i="11"/>
  <c r="M3225" i="11"/>
  <c r="L3225" i="11"/>
  <c r="K3225" i="11"/>
  <c r="I3225" i="11" a="1"/>
  <c r="I3225" i="11" s="1"/>
  <c r="U3224" i="11"/>
  <c r="T3224" i="11"/>
  <c r="R3224" i="11"/>
  <c r="Q3224" i="11"/>
  <c r="O3224" i="11"/>
  <c r="P3224" i="11" s="1"/>
  <c r="N3224" i="11"/>
  <c r="M3224" i="11"/>
  <c r="L3224" i="11"/>
  <c r="K3224" i="11"/>
  <c r="I3224" i="11" a="1"/>
  <c r="I3224" i="11" s="1"/>
  <c r="U3223" i="11"/>
  <c r="T3223" i="11"/>
  <c r="R3223" i="11"/>
  <c r="Q3223" i="11"/>
  <c r="P3223" i="11"/>
  <c r="O3223" i="11"/>
  <c r="N3223" i="11"/>
  <c r="M3223" i="11"/>
  <c r="L3223" i="11"/>
  <c r="K3223" i="11"/>
  <c r="I3223" i="11" a="1"/>
  <c r="I3223" i="11"/>
  <c r="U3222" i="11"/>
  <c r="T3222" i="11"/>
  <c r="R3222" i="11"/>
  <c r="Q3222" i="11"/>
  <c r="P3222" i="11"/>
  <c r="O3222" i="11"/>
  <c r="N3222" i="11"/>
  <c r="M3222" i="11"/>
  <c r="L3222" i="11"/>
  <c r="K3222" i="11"/>
  <c r="I3222" i="11" a="1"/>
  <c r="I3222" i="11" s="1"/>
  <c r="U3221" i="11"/>
  <c r="T3221" i="11"/>
  <c r="R3221" i="11"/>
  <c r="Q3221" i="11"/>
  <c r="P3221" i="11"/>
  <c r="O3221" i="11"/>
  <c r="N3221" i="11"/>
  <c r="M3221" i="11"/>
  <c r="L3221" i="11"/>
  <c r="K3221" i="11"/>
  <c r="I3221" i="11" a="1"/>
  <c r="I3221" i="11"/>
  <c r="U3220" i="11"/>
  <c r="T3220" i="11"/>
  <c r="R3220" i="11"/>
  <c r="Q3220" i="11"/>
  <c r="O3220" i="11"/>
  <c r="P3220" i="11" s="1"/>
  <c r="N3220" i="11"/>
  <c r="M3220" i="11"/>
  <c r="L3220" i="11"/>
  <c r="K3220" i="11"/>
  <c r="I3220" i="11" a="1"/>
  <c r="I3220" i="11" s="1"/>
  <c r="U3219" i="11"/>
  <c r="T3219" i="11"/>
  <c r="R3219" i="11"/>
  <c r="Q3219" i="11"/>
  <c r="P3219" i="11"/>
  <c r="O3219" i="11"/>
  <c r="N3219" i="11"/>
  <c r="M3219" i="11"/>
  <c r="L3219" i="11"/>
  <c r="K3219" i="11"/>
  <c r="I3219" i="11" a="1"/>
  <c r="I3219" i="11"/>
  <c r="U3218" i="11"/>
  <c r="T3218" i="11"/>
  <c r="R3218" i="11"/>
  <c r="Q3218" i="11"/>
  <c r="O3218" i="11"/>
  <c r="P3218" i="11" s="1"/>
  <c r="N3218" i="11"/>
  <c r="M3218" i="11"/>
  <c r="L3218" i="11"/>
  <c r="K3218" i="11"/>
  <c r="I3218" i="11" a="1"/>
  <c r="I3218" i="11" s="1"/>
  <c r="U3217" i="11"/>
  <c r="T3217" i="11"/>
  <c r="R3217" i="11"/>
  <c r="Q3217" i="11"/>
  <c r="P3217" i="11"/>
  <c r="O3217" i="11"/>
  <c r="N3217" i="11"/>
  <c r="M3217" i="11"/>
  <c r="L3217" i="11"/>
  <c r="K3217" i="11"/>
  <c r="I3217" i="11" a="1"/>
  <c r="I3217" i="11" s="1"/>
  <c r="U3216" i="11"/>
  <c r="T3216" i="11"/>
  <c r="R3216" i="11"/>
  <c r="Q3216" i="11"/>
  <c r="O3216" i="11"/>
  <c r="P3216" i="11" s="1"/>
  <c r="N3216" i="11"/>
  <c r="M3216" i="11"/>
  <c r="L3216" i="11"/>
  <c r="K3216" i="11"/>
  <c r="I3216" i="11" a="1"/>
  <c r="I3216" i="11" s="1"/>
  <c r="U3215" i="11"/>
  <c r="T3215" i="11"/>
  <c r="R3215" i="11"/>
  <c r="Q3215" i="11"/>
  <c r="O3215" i="11"/>
  <c r="P3215" i="11" s="1"/>
  <c r="N3215" i="11"/>
  <c r="M3215" i="11"/>
  <c r="L3215" i="11"/>
  <c r="K3215" i="11"/>
  <c r="I3215" i="11" a="1"/>
  <c r="I3215" i="11"/>
  <c r="U3214" i="11"/>
  <c r="T3214" i="11"/>
  <c r="R3214" i="11"/>
  <c r="Q3214" i="11"/>
  <c r="P3214" i="11"/>
  <c r="O3214" i="11"/>
  <c r="N3214" i="11"/>
  <c r="M3214" i="11"/>
  <c r="L3214" i="11"/>
  <c r="K3214" i="11"/>
  <c r="I3214" i="11" a="1"/>
  <c r="I3214" i="11" s="1"/>
  <c r="U3213" i="11"/>
  <c r="T3213" i="11"/>
  <c r="R3213" i="11"/>
  <c r="Q3213" i="11"/>
  <c r="P3213" i="11"/>
  <c r="O3213" i="11"/>
  <c r="N3213" i="11"/>
  <c r="M3213" i="11"/>
  <c r="L3213" i="11"/>
  <c r="K3213" i="11"/>
  <c r="I3213" i="11" a="1"/>
  <c r="I3213" i="11" s="1"/>
  <c r="U3212" i="11"/>
  <c r="T3212" i="11"/>
  <c r="R3212" i="11"/>
  <c r="Q3212" i="11"/>
  <c r="O3212" i="11"/>
  <c r="P3212" i="11" s="1"/>
  <c r="N3212" i="11"/>
  <c r="M3212" i="11"/>
  <c r="L3212" i="11"/>
  <c r="K3212" i="11"/>
  <c r="I3212" i="11" a="1"/>
  <c r="I3212" i="11"/>
  <c r="U3211" i="11"/>
  <c r="T3211" i="11"/>
  <c r="R3211" i="11"/>
  <c r="Q3211" i="11"/>
  <c r="P3211" i="11"/>
  <c r="O3211" i="11"/>
  <c r="N3211" i="11"/>
  <c r="M3211" i="11"/>
  <c r="L3211" i="11"/>
  <c r="K3211" i="11"/>
  <c r="I3211" i="11" a="1"/>
  <c r="I3211" i="11"/>
  <c r="U3210" i="11"/>
  <c r="T3210" i="11"/>
  <c r="R3210" i="11"/>
  <c r="Q3210" i="11"/>
  <c r="P3210" i="11"/>
  <c r="O3210" i="11"/>
  <c r="N3210" i="11"/>
  <c r="M3210" i="11"/>
  <c r="L3210" i="11"/>
  <c r="K3210" i="11"/>
  <c r="I3210" i="11" a="1"/>
  <c r="I3210" i="11" s="1"/>
  <c r="U3209" i="11"/>
  <c r="T3209" i="11"/>
  <c r="R3209" i="11"/>
  <c r="Q3209" i="11"/>
  <c r="O3209" i="11"/>
  <c r="P3209" i="11" s="1"/>
  <c r="N3209" i="11"/>
  <c r="M3209" i="11"/>
  <c r="L3209" i="11"/>
  <c r="K3209" i="11"/>
  <c r="I3209" i="11" a="1"/>
  <c r="I3209" i="11" s="1"/>
  <c r="U3208" i="11"/>
  <c r="T3208" i="11"/>
  <c r="R3208" i="11"/>
  <c r="Q3208" i="11"/>
  <c r="O3208" i="11"/>
  <c r="P3208" i="11" s="1"/>
  <c r="N3208" i="11"/>
  <c r="M3208" i="11"/>
  <c r="L3208" i="11"/>
  <c r="K3208" i="11"/>
  <c r="I3208" i="11" a="1"/>
  <c r="I3208" i="11" s="1"/>
  <c r="U3207" i="11"/>
  <c r="T3207" i="11"/>
  <c r="R3207" i="11"/>
  <c r="Q3207" i="11"/>
  <c r="P3207" i="11"/>
  <c r="O3207" i="11"/>
  <c r="N3207" i="11"/>
  <c r="M3207" i="11"/>
  <c r="L3207" i="11"/>
  <c r="K3207" i="11"/>
  <c r="I3207" i="11" a="1"/>
  <c r="I3207" i="11"/>
  <c r="U3206" i="11"/>
  <c r="T3206" i="11"/>
  <c r="R3206" i="11"/>
  <c r="Q3206" i="11"/>
  <c r="P3206" i="11"/>
  <c r="O3206" i="11"/>
  <c r="N3206" i="11"/>
  <c r="M3206" i="11"/>
  <c r="L3206" i="11"/>
  <c r="K3206" i="11"/>
  <c r="I3206" i="11" a="1"/>
  <c r="I3206" i="11" s="1"/>
  <c r="U3205" i="11"/>
  <c r="T3205" i="11"/>
  <c r="R3205" i="11"/>
  <c r="Q3205" i="11"/>
  <c r="P3205" i="11"/>
  <c r="O3205" i="11"/>
  <c r="N3205" i="11"/>
  <c r="M3205" i="11"/>
  <c r="L3205" i="11"/>
  <c r="K3205" i="11"/>
  <c r="I3205" i="11" a="1"/>
  <c r="I3205" i="11"/>
  <c r="U3204" i="11"/>
  <c r="T3204" i="11"/>
  <c r="R3204" i="11"/>
  <c r="Q3204" i="11"/>
  <c r="O3204" i="11"/>
  <c r="P3204" i="11" s="1"/>
  <c r="N3204" i="11"/>
  <c r="M3204" i="11"/>
  <c r="L3204" i="11"/>
  <c r="K3204" i="11"/>
  <c r="I3204" i="11" a="1"/>
  <c r="I3204" i="11" s="1"/>
  <c r="U3203" i="11"/>
  <c r="T3203" i="11"/>
  <c r="R3203" i="11"/>
  <c r="Q3203" i="11"/>
  <c r="P3203" i="11"/>
  <c r="O3203" i="11"/>
  <c r="N3203" i="11"/>
  <c r="M3203" i="11"/>
  <c r="L3203" i="11"/>
  <c r="K3203" i="11"/>
  <c r="I3203" i="11" a="1"/>
  <c r="I3203" i="11"/>
  <c r="U3202" i="11"/>
  <c r="T3202" i="11"/>
  <c r="R3202" i="11"/>
  <c r="Q3202" i="11"/>
  <c r="O3202" i="11"/>
  <c r="P3202" i="11" s="1"/>
  <c r="N3202" i="11"/>
  <c r="M3202" i="11"/>
  <c r="L3202" i="11"/>
  <c r="K3202" i="11"/>
  <c r="I3202" i="11" a="1"/>
  <c r="I3202" i="11"/>
  <c r="U3201" i="11"/>
  <c r="T3201" i="11"/>
  <c r="R3201" i="11"/>
  <c r="Q3201" i="11"/>
  <c r="P3201" i="11"/>
  <c r="O3201" i="11"/>
  <c r="N3201" i="11"/>
  <c r="M3201" i="11"/>
  <c r="L3201" i="11"/>
  <c r="K3201" i="11"/>
  <c r="I3201" i="11" a="1"/>
  <c r="I3201" i="11" s="1"/>
  <c r="U3200" i="11"/>
  <c r="T3200" i="11"/>
  <c r="R3200" i="11"/>
  <c r="Q3200" i="11"/>
  <c r="O3200" i="11"/>
  <c r="P3200" i="11" s="1"/>
  <c r="N3200" i="11"/>
  <c r="M3200" i="11"/>
  <c r="L3200" i="11"/>
  <c r="K3200" i="11"/>
  <c r="I3200" i="11" a="1"/>
  <c r="I3200" i="11" s="1"/>
  <c r="U3199" i="11"/>
  <c r="T3199" i="11"/>
  <c r="R3199" i="11"/>
  <c r="Q3199" i="11"/>
  <c r="O3199" i="11"/>
  <c r="P3199" i="11" s="1"/>
  <c r="N3199" i="11"/>
  <c r="M3199" i="11"/>
  <c r="L3199" i="11"/>
  <c r="K3199" i="11"/>
  <c r="I3199" i="11" a="1"/>
  <c r="I3199" i="11"/>
  <c r="U3198" i="11"/>
  <c r="T3198" i="11"/>
  <c r="R3198" i="11"/>
  <c r="Q3198" i="11"/>
  <c r="P3198" i="11"/>
  <c r="O3198" i="11"/>
  <c r="N3198" i="11"/>
  <c r="M3198" i="11"/>
  <c r="L3198" i="11"/>
  <c r="K3198" i="11"/>
  <c r="I3198" i="11" a="1"/>
  <c r="I3198" i="11" s="1"/>
  <c r="U3197" i="11"/>
  <c r="T3197" i="11"/>
  <c r="R3197" i="11"/>
  <c r="Q3197" i="11"/>
  <c r="P3197" i="11"/>
  <c r="O3197" i="11"/>
  <c r="N3197" i="11"/>
  <c r="M3197" i="11"/>
  <c r="L3197" i="11"/>
  <c r="K3197" i="11"/>
  <c r="I3197" i="11" a="1"/>
  <c r="I3197" i="11" s="1"/>
  <c r="U3196" i="11"/>
  <c r="T3196" i="11"/>
  <c r="R3196" i="11"/>
  <c r="Q3196" i="11"/>
  <c r="O3196" i="11"/>
  <c r="P3196" i="11" s="1"/>
  <c r="N3196" i="11"/>
  <c r="M3196" i="11"/>
  <c r="L3196" i="11"/>
  <c r="K3196" i="11"/>
  <c r="I3196" i="11" a="1"/>
  <c r="I3196" i="11"/>
  <c r="U3195" i="11"/>
  <c r="T3195" i="11"/>
  <c r="R3195" i="11"/>
  <c r="Q3195" i="11"/>
  <c r="P3195" i="11"/>
  <c r="O3195" i="11"/>
  <c r="N3195" i="11"/>
  <c r="M3195" i="11"/>
  <c r="L3195" i="11"/>
  <c r="K3195" i="11"/>
  <c r="I3195" i="11" a="1"/>
  <c r="I3195" i="11"/>
  <c r="U3194" i="11"/>
  <c r="T3194" i="11"/>
  <c r="R3194" i="11"/>
  <c r="Q3194" i="11"/>
  <c r="P3194" i="11"/>
  <c r="O3194" i="11"/>
  <c r="N3194" i="11"/>
  <c r="M3194" i="11"/>
  <c r="L3194" i="11"/>
  <c r="K3194" i="11"/>
  <c r="I3194" i="11" a="1"/>
  <c r="I3194" i="11" s="1"/>
  <c r="U3193" i="11"/>
  <c r="T3193" i="11"/>
  <c r="R3193" i="11"/>
  <c r="Q3193" i="11"/>
  <c r="O3193" i="11"/>
  <c r="P3193" i="11" s="1"/>
  <c r="N3193" i="11"/>
  <c r="M3193" i="11"/>
  <c r="L3193" i="11"/>
  <c r="K3193" i="11"/>
  <c r="I3193" i="11" a="1"/>
  <c r="I3193" i="11" s="1"/>
  <c r="U3192" i="11"/>
  <c r="T3192" i="11"/>
  <c r="R3192" i="11"/>
  <c r="Q3192" i="11"/>
  <c r="O3192" i="11"/>
  <c r="P3192" i="11" s="1"/>
  <c r="N3192" i="11"/>
  <c r="M3192" i="11"/>
  <c r="L3192" i="11"/>
  <c r="K3192" i="11"/>
  <c r="I3192" i="11" a="1"/>
  <c r="I3192" i="11" s="1"/>
  <c r="U3191" i="11"/>
  <c r="T3191" i="11"/>
  <c r="R3191" i="11"/>
  <c r="Q3191" i="11"/>
  <c r="P3191" i="11"/>
  <c r="O3191" i="11"/>
  <c r="N3191" i="11"/>
  <c r="M3191" i="11"/>
  <c r="L3191" i="11"/>
  <c r="K3191" i="11"/>
  <c r="I3191" i="11" a="1"/>
  <c r="I3191" i="11" s="1"/>
  <c r="U3190" i="11"/>
  <c r="T3190" i="11"/>
  <c r="R3190" i="11"/>
  <c r="Q3190" i="11"/>
  <c r="P3190" i="11"/>
  <c r="O3190" i="11"/>
  <c r="N3190" i="11"/>
  <c r="M3190" i="11"/>
  <c r="L3190" i="11"/>
  <c r="K3190" i="11"/>
  <c r="I3190" i="11" a="1"/>
  <c r="I3190" i="11" s="1"/>
  <c r="U3189" i="11"/>
  <c r="T3189" i="11"/>
  <c r="R3189" i="11"/>
  <c r="Q3189" i="11"/>
  <c r="P3189" i="11"/>
  <c r="O3189" i="11"/>
  <c r="N3189" i="11"/>
  <c r="M3189" i="11"/>
  <c r="L3189" i="11"/>
  <c r="K3189" i="11"/>
  <c r="I3189" i="11" a="1"/>
  <c r="I3189" i="11"/>
  <c r="U3188" i="11"/>
  <c r="T3188" i="11"/>
  <c r="R3188" i="11"/>
  <c r="Q3188" i="11"/>
  <c r="O3188" i="11"/>
  <c r="P3188" i="11" s="1"/>
  <c r="N3188" i="11"/>
  <c r="M3188" i="11"/>
  <c r="L3188" i="11"/>
  <c r="K3188" i="11"/>
  <c r="I3188" i="11" a="1"/>
  <c r="I3188" i="11" s="1"/>
  <c r="U3187" i="11"/>
  <c r="T3187" i="11"/>
  <c r="R3187" i="11"/>
  <c r="Q3187" i="11"/>
  <c r="P3187" i="11"/>
  <c r="O3187" i="11"/>
  <c r="N3187" i="11"/>
  <c r="M3187" i="11"/>
  <c r="L3187" i="11"/>
  <c r="K3187" i="11"/>
  <c r="I3187" i="11" a="1"/>
  <c r="I3187" i="11"/>
  <c r="U3186" i="11"/>
  <c r="T3186" i="11"/>
  <c r="R3186" i="11"/>
  <c r="Q3186" i="11"/>
  <c r="O3186" i="11"/>
  <c r="P3186" i="11" s="1"/>
  <c r="N3186" i="11"/>
  <c r="M3186" i="11"/>
  <c r="L3186" i="11"/>
  <c r="K3186" i="11"/>
  <c r="I3186" i="11" a="1"/>
  <c r="I3186" i="11" s="1"/>
  <c r="U3185" i="11"/>
  <c r="T3185" i="11"/>
  <c r="R3185" i="11"/>
  <c r="Q3185" i="11"/>
  <c r="P3185" i="11"/>
  <c r="O3185" i="11"/>
  <c r="N3185" i="11"/>
  <c r="M3185" i="11"/>
  <c r="L3185" i="11"/>
  <c r="K3185" i="11"/>
  <c r="I3185" i="11" a="1"/>
  <c r="I3185" i="11" s="1"/>
  <c r="U3184" i="11"/>
  <c r="T3184" i="11"/>
  <c r="R3184" i="11"/>
  <c r="Q3184" i="11"/>
  <c r="O3184" i="11"/>
  <c r="P3184" i="11" s="1"/>
  <c r="N3184" i="11"/>
  <c r="M3184" i="11"/>
  <c r="L3184" i="11"/>
  <c r="K3184" i="11"/>
  <c r="I3184" i="11" a="1"/>
  <c r="I3184" i="11" s="1"/>
  <c r="U3183" i="11"/>
  <c r="T3183" i="11"/>
  <c r="R3183" i="11"/>
  <c r="Q3183" i="11"/>
  <c r="P3183" i="11"/>
  <c r="O3183" i="11"/>
  <c r="N3183" i="11"/>
  <c r="M3183" i="11"/>
  <c r="L3183" i="11"/>
  <c r="K3183" i="11"/>
  <c r="I3183" i="11" a="1"/>
  <c r="I3183" i="11"/>
  <c r="U3182" i="11"/>
  <c r="T3182" i="11"/>
  <c r="R3182" i="11"/>
  <c r="Q3182" i="11"/>
  <c r="P3182" i="11"/>
  <c r="O3182" i="11"/>
  <c r="N3182" i="11"/>
  <c r="M3182" i="11"/>
  <c r="L3182" i="11"/>
  <c r="K3182" i="11"/>
  <c r="I3182" i="11" a="1"/>
  <c r="I3182" i="11" s="1"/>
  <c r="U3181" i="11"/>
  <c r="T3181" i="11"/>
  <c r="R3181" i="11"/>
  <c r="Q3181" i="11"/>
  <c r="P3181" i="11"/>
  <c r="O3181" i="11"/>
  <c r="N3181" i="11"/>
  <c r="M3181" i="11"/>
  <c r="L3181" i="11"/>
  <c r="K3181" i="11"/>
  <c r="I3181" i="11" a="1"/>
  <c r="I3181" i="11" s="1"/>
  <c r="U3180" i="11"/>
  <c r="T3180" i="11"/>
  <c r="R3180" i="11"/>
  <c r="Q3180" i="11"/>
  <c r="O3180" i="11"/>
  <c r="P3180" i="11" s="1"/>
  <c r="N3180" i="11"/>
  <c r="M3180" i="11"/>
  <c r="L3180" i="11"/>
  <c r="K3180" i="11"/>
  <c r="I3180" i="11" a="1"/>
  <c r="I3180" i="11"/>
  <c r="U3179" i="11"/>
  <c r="T3179" i="11"/>
  <c r="R3179" i="11"/>
  <c r="Q3179" i="11"/>
  <c r="P3179" i="11"/>
  <c r="O3179" i="11"/>
  <c r="N3179" i="11"/>
  <c r="M3179" i="11"/>
  <c r="L3179" i="11"/>
  <c r="K3179" i="11"/>
  <c r="I3179" i="11" a="1"/>
  <c r="I3179" i="11"/>
  <c r="U3178" i="11"/>
  <c r="T3178" i="11"/>
  <c r="R3178" i="11"/>
  <c r="Q3178" i="11"/>
  <c r="P3178" i="11"/>
  <c r="O3178" i="11"/>
  <c r="N3178" i="11"/>
  <c r="M3178" i="11"/>
  <c r="L3178" i="11"/>
  <c r="K3178" i="11"/>
  <c r="I3178" i="11" a="1"/>
  <c r="I3178" i="11" s="1"/>
  <c r="U3177" i="11"/>
  <c r="T3177" i="11"/>
  <c r="R3177" i="11"/>
  <c r="Q3177" i="11"/>
  <c r="O3177" i="11"/>
  <c r="P3177" i="11" s="1"/>
  <c r="N3177" i="11"/>
  <c r="M3177" i="11"/>
  <c r="L3177" i="11"/>
  <c r="K3177" i="11"/>
  <c r="I3177" i="11" a="1"/>
  <c r="I3177" i="11" s="1"/>
  <c r="U3176" i="11"/>
  <c r="T3176" i="11"/>
  <c r="R3176" i="11"/>
  <c r="Q3176" i="11"/>
  <c r="O3176" i="11"/>
  <c r="P3176" i="11" s="1"/>
  <c r="N3176" i="11"/>
  <c r="M3176" i="11"/>
  <c r="L3176" i="11"/>
  <c r="K3176" i="11"/>
  <c r="I3176" i="11" a="1"/>
  <c r="I3176" i="11" s="1"/>
  <c r="U3175" i="11"/>
  <c r="T3175" i="11"/>
  <c r="R3175" i="11"/>
  <c r="Q3175" i="11"/>
  <c r="P3175" i="11"/>
  <c r="O3175" i="11"/>
  <c r="N3175" i="11"/>
  <c r="M3175" i="11"/>
  <c r="L3175" i="11"/>
  <c r="K3175" i="11"/>
  <c r="I3175" i="11" a="1"/>
  <c r="I3175" i="11"/>
  <c r="U3174" i="11"/>
  <c r="T3174" i="11"/>
  <c r="R3174" i="11"/>
  <c r="Q3174" i="11"/>
  <c r="P3174" i="11"/>
  <c r="O3174" i="11"/>
  <c r="N3174" i="11"/>
  <c r="M3174" i="11"/>
  <c r="L3174" i="11"/>
  <c r="K3174" i="11"/>
  <c r="I3174" i="11" a="1"/>
  <c r="I3174" i="11" s="1"/>
  <c r="U3173" i="11"/>
  <c r="T3173" i="11"/>
  <c r="R3173" i="11"/>
  <c r="Q3173" i="11"/>
  <c r="P3173" i="11"/>
  <c r="O3173" i="11"/>
  <c r="N3173" i="11"/>
  <c r="M3173" i="11"/>
  <c r="L3173" i="11"/>
  <c r="K3173" i="11"/>
  <c r="I3173" i="11" a="1"/>
  <c r="I3173" i="11"/>
  <c r="U3172" i="11"/>
  <c r="T3172" i="11"/>
  <c r="R3172" i="11"/>
  <c r="Q3172" i="11"/>
  <c r="P3172" i="11"/>
  <c r="O3172" i="11"/>
  <c r="N3172" i="11"/>
  <c r="M3172" i="11"/>
  <c r="L3172" i="11"/>
  <c r="K3172" i="11"/>
  <c r="I3172" i="11" a="1"/>
  <c r="I3172" i="11" s="1"/>
  <c r="U3171" i="11"/>
  <c r="T3171" i="11"/>
  <c r="R3171" i="11"/>
  <c r="Q3171" i="11"/>
  <c r="P3171" i="11"/>
  <c r="O3171" i="11"/>
  <c r="N3171" i="11"/>
  <c r="M3171" i="11"/>
  <c r="L3171" i="11"/>
  <c r="K3171" i="11"/>
  <c r="I3171" i="11" a="1"/>
  <c r="I3171" i="11"/>
  <c r="U3170" i="11"/>
  <c r="T3170" i="11"/>
  <c r="R3170" i="11"/>
  <c r="Q3170" i="11"/>
  <c r="O3170" i="11"/>
  <c r="P3170" i="11" s="1"/>
  <c r="N3170" i="11"/>
  <c r="M3170" i="11"/>
  <c r="L3170" i="11"/>
  <c r="K3170" i="11"/>
  <c r="I3170" i="11" a="1"/>
  <c r="I3170" i="11" s="1"/>
  <c r="U3169" i="11"/>
  <c r="T3169" i="11"/>
  <c r="R3169" i="11"/>
  <c r="Q3169" i="11"/>
  <c r="P3169" i="11"/>
  <c r="O3169" i="11"/>
  <c r="N3169" i="11"/>
  <c r="M3169" i="11"/>
  <c r="L3169" i="11"/>
  <c r="K3169" i="11"/>
  <c r="I3169" i="11" a="1"/>
  <c r="I3169" i="11" s="1"/>
  <c r="U3168" i="11"/>
  <c r="T3168" i="11"/>
  <c r="R3168" i="11"/>
  <c r="Q3168" i="11"/>
  <c r="O3168" i="11"/>
  <c r="P3168" i="11" s="1"/>
  <c r="N3168" i="11"/>
  <c r="M3168" i="11"/>
  <c r="L3168" i="11"/>
  <c r="K3168" i="11"/>
  <c r="I3168" i="11" a="1"/>
  <c r="I3168" i="11" s="1"/>
  <c r="U3167" i="11"/>
  <c r="T3167" i="11"/>
  <c r="R3167" i="11"/>
  <c r="Q3167" i="11"/>
  <c r="O3167" i="11"/>
  <c r="P3167" i="11" s="1"/>
  <c r="N3167" i="11"/>
  <c r="M3167" i="11"/>
  <c r="L3167" i="11"/>
  <c r="K3167" i="11"/>
  <c r="I3167" i="11" a="1"/>
  <c r="I3167" i="11"/>
  <c r="U3166" i="11"/>
  <c r="T3166" i="11"/>
  <c r="R3166" i="11"/>
  <c r="Q3166" i="11"/>
  <c r="P3166" i="11"/>
  <c r="O3166" i="11"/>
  <c r="N3166" i="11"/>
  <c r="M3166" i="11"/>
  <c r="L3166" i="11"/>
  <c r="K3166" i="11"/>
  <c r="I3166" i="11" a="1"/>
  <c r="I3166" i="11" s="1"/>
  <c r="U3165" i="11"/>
  <c r="T3165" i="11"/>
  <c r="R3165" i="11"/>
  <c r="Q3165" i="11"/>
  <c r="P3165" i="11"/>
  <c r="O3165" i="11"/>
  <c r="N3165" i="11"/>
  <c r="M3165" i="11"/>
  <c r="L3165" i="11"/>
  <c r="K3165" i="11"/>
  <c r="I3165" i="11" a="1"/>
  <c r="I3165" i="11" s="1"/>
  <c r="U3164" i="11"/>
  <c r="T3164" i="11"/>
  <c r="R3164" i="11"/>
  <c r="Q3164" i="11"/>
  <c r="O3164" i="11"/>
  <c r="P3164" i="11" s="1"/>
  <c r="N3164" i="11"/>
  <c r="M3164" i="11"/>
  <c r="L3164" i="11"/>
  <c r="K3164" i="11"/>
  <c r="I3164" i="11" a="1"/>
  <c r="I3164" i="11"/>
  <c r="U3163" i="11"/>
  <c r="T3163" i="11"/>
  <c r="R3163" i="11"/>
  <c r="Q3163" i="11"/>
  <c r="P3163" i="11"/>
  <c r="O3163" i="11"/>
  <c r="N3163" i="11"/>
  <c r="M3163" i="11"/>
  <c r="L3163" i="11"/>
  <c r="K3163" i="11"/>
  <c r="I3163" i="11" a="1"/>
  <c r="I3163" i="11"/>
  <c r="U3162" i="11"/>
  <c r="T3162" i="11"/>
  <c r="R3162" i="11"/>
  <c r="Q3162" i="11"/>
  <c r="P3162" i="11"/>
  <c r="O3162" i="11"/>
  <c r="N3162" i="11"/>
  <c r="M3162" i="11"/>
  <c r="L3162" i="11"/>
  <c r="K3162" i="11"/>
  <c r="I3162" i="11" a="1"/>
  <c r="I3162" i="11" s="1"/>
  <c r="U3161" i="11"/>
  <c r="T3161" i="11"/>
  <c r="R3161" i="11"/>
  <c r="Q3161" i="11"/>
  <c r="O3161" i="11"/>
  <c r="P3161" i="11" s="1"/>
  <c r="N3161" i="11"/>
  <c r="M3161" i="11"/>
  <c r="L3161" i="11"/>
  <c r="K3161" i="11"/>
  <c r="I3161" i="11" a="1"/>
  <c r="I3161" i="11" s="1"/>
  <c r="U3160" i="11"/>
  <c r="T3160" i="11"/>
  <c r="R3160" i="11"/>
  <c r="Q3160" i="11"/>
  <c r="O3160" i="11"/>
  <c r="P3160" i="11" s="1"/>
  <c r="N3160" i="11"/>
  <c r="M3160" i="11"/>
  <c r="L3160" i="11"/>
  <c r="K3160" i="11"/>
  <c r="I3160" i="11" a="1"/>
  <c r="I3160" i="11" s="1"/>
  <c r="U3159" i="11"/>
  <c r="T3159" i="11"/>
  <c r="R3159" i="11"/>
  <c r="Q3159" i="11"/>
  <c r="P3159" i="11"/>
  <c r="O3159" i="11"/>
  <c r="N3159" i="11"/>
  <c r="M3159" i="11"/>
  <c r="L3159" i="11"/>
  <c r="K3159" i="11"/>
  <c r="I3159" i="11" a="1"/>
  <c r="I3159" i="11"/>
  <c r="U3158" i="11"/>
  <c r="T3158" i="11"/>
  <c r="R3158" i="11"/>
  <c r="Q3158" i="11"/>
  <c r="P3158" i="11"/>
  <c r="O3158" i="11"/>
  <c r="N3158" i="11"/>
  <c r="M3158" i="11"/>
  <c r="L3158" i="11"/>
  <c r="K3158" i="11"/>
  <c r="I3158" i="11" a="1"/>
  <c r="I3158" i="11" s="1"/>
  <c r="U3157" i="11"/>
  <c r="T3157" i="11"/>
  <c r="R3157" i="11"/>
  <c r="Q3157" i="11"/>
  <c r="P3157" i="11"/>
  <c r="O3157" i="11"/>
  <c r="N3157" i="11"/>
  <c r="M3157" i="11"/>
  <c r="L3157" i="11"/>
  <c r="K3157" i="11"/>
  <c r="I3157" i="11" a="1"/>
  <c r="I3157" i="11"/>
  <c r="U3156" i="11"/>
  <c r="T3156" i="11"/>
  <c r="R3156" i="11"/>
  <c r="Q3156" i="11"/>
  <c r="P3156" i="11"/>
  <c r="O3156" i="11"/>
  <c r="N3156" i="11"/>
  <c r="M3156" i="11"/>
  <c r="L3156" i="11"/>
  <c r="K3156" i="11"/>
  <c r="I3156" i="11" a="1"/>
  <c r="I3156" i="11" s="1"/>
  <c r="U3155" i="11"/>
  <c r="T3155" i="11"/>
  <c r="R3155" i="11"/>
  <c r="Q3155" i="11"/>
  <c r="P3155" i="11"/>
  <c r="O3155" i="11"/>
  <c r="N3155" i="11"/>
  <c r="M3155" i="11"/>
  <c r="L3155" i="11"/>
  <c r="K3155" i="11"/>
  <c r="I3155" i="11" a="1"/>
  <c r="I3155" i="11"/>
  <c r="U3154" i="11"/>
  <c r="T3154" i="11"/>
  <c r="R3154" i="11"/>
  <c r="Q3154" i="11"/>
  <c r="O3154" i="11"/>
  <c r="P3154" i="11" s="1"/>
  <c r="N3154" i="11"/>
  <c r="M3154" i="11"/>
  <c r="L3154" i="11"/>
  <c r="K3154" i="11"/>
  <c r="I3154" i="11" a="1"/>
  <c r="I3154" i="11"/>
  <c r="U3153" i="11"/>
  <c r="T3153" i="11"/>
  <c r="R3153" i="11"/>
  <c r="Q3153" i="11"/>
  <c r="P3153" i="11"/>
  <c r="O3153" i="11"/>
  <c r="N3153" i="11"/>
  <c r="M3153" i="11"/>
  <c r="L3153" i="11"/>
  <c r="K3153" i="11"/>
  <c r="I3153" i="11" a="1"/>
  <c r="I3153" i="11" s="1"/>
  <c r="U3152" i="11"/>
  <c r="T3152" i="11"/>
  <c r="R3152" i="11"/>
  <c r="Q3152" i="11"/>
  <c r="O3152" i="11"/>
  <c r="P3152" i="11" s="1"/>
  <c r="N3152" i="11"/>
  <c r="M3152" i="11"/>
  <c r="L3152" i="11"/>
  <c r="K3152" i="11"/>
  <c r="I3152" i="11" a="1"/>
  <c r="I3152" i="11" s="1"/>
  <c r="U3151" i="11"/>
  <c r="T3151" i="11"/>
  <c r="R3151" i="11"/>
  <c r="Q3151" i="11"/>
  <c r="O3151" i="11"/>
  <c r="P3151" i="11" s="1"/>
  <c r="N3151" i="11"/>
  <c r="M3151" i="11"/>
  <c r="L3151" i="11"/>
  <c r="K3151" i="11"/>
  <c r="I3151" i="11" a="1"/>
  <c r="I3151" i="11"/>
  <c r="U3150" i="11"/>
  <c r="T3150" i="11"/>
  <c r="R3150" i="11"/>
  <c r="Q3150" i="11"/>
  <c r="P3150" i="11"/>
  <c r="O3150" i="11"/>
  <c r="N3150" i="11"/>
  <c r="M3150" i="11"/>
  <c r="L3150" i="11"/>
  <c r="K3150" i="11"/>
  <c r="I3150" i="11" a="1"/>
  <c r="I3150" i="11" s="1"/>
  <c r="U3149" i="11"/>
  <c r="T3149" i="11"/>
  <c r="R3149" i="11"/>
  <c r="Q3149" i="11"/>
  <c r="P3149" i="11"/>
  <c r="O3149" i="11"/>
  <c r="N3149" i="11"/>
  <c r="M3149" i="11"/>
  <c r="L3149" i="11"/>
  <c r="K3149" i="11"/>
  <c r="I3149" i="11" a="1"/>
  <c r="I3149" i="11" s="1"/>
  <c r="U3148" i="11"/>
  <c r="T3148" i="11"/>
  <c r="R3148" i="11"/>
  <c r="Q3148" i="11"/>
  <c r="O3148" i="11"/>
  <c r="P3148" i="11" s="1"/>
  <c r="N3148" i="11"/>
  <c r="M3148" i="11"/>
  <c r="L3148" i="11"/>
  <c r="K3148" i="11"/>
  <c r="I3148" i="11" a="1"/>
  <c r="I3148" i="11"/>
  <c r="U3147" i="11"/>
  <c r="T3147" i="11"/>
  <c r="R3147" i="11"/>
  <c r="Q3147" i="11"/>
  <c r="P3147" i="11"/>
  <c r="O3147" i="11"/>
  <c r="N3147" i="11"/>
  <c r="M3147" i="11"/>
  <c r="L3147" i="11"/>
  <c r="K3147" i="11"/>
  <c r="I3147" i="11" a="1"/>
  <c r="I3147" i="11"/>
  <c r="U3146" i="11"/>
  <c r="T3146" i="11"/>
  <c r="R3146" i="11"/>
  <c r="Q3146" i="11"/>
  <c r="P3146" i="11"/>
  <c r="O3146" i="11"/>
  <c r="N3146" i="11"/>
  <c r="M3146" i="11"/>
  <c r="L3146" i="11"/>
  <c r="K3146" i="11"/>
  <c r="I3146" i="11" a="1"/>
  <c r="I3146" i="11" s="1"/>
  <c r="U3145" i="11"/>
  <c r="T3145" i="11"/>
  <c r="R3145" i="11"/>
  <c r="Q3145" i="11"/>
  <c r="O3145" i="11"/>
  <c r="P3145" i="11" s="1"/>
  <c r="N3145" i="11"/>
  <c r="M3145" i="11"/>
  <c r="L3145" i="11"/>
  <c r="K3145" i="11"/>
  <c r="I3145" i="11" a="1"/>
  <c r="I3145" i="11" s="1"/>
  <c r="U3144" i="11"/>
  <c r="T3144" i="11"/>
  <c r="R3144" i="11"/>
  <c r="Q3144" i="11"/>
  <c r="O3144" i="11"/>
  <c r="P3144" i="11" s="1"/>
  <c r="N3144" i="11"/>
  <c r="M3144" i="11"/>
  <c r="L3144" i="11"/>
  <c r="K3144" i="11"/>
  <c r="I3144" i="11" a="1"/>
  <c r="I3144" i="11" s="1"/>
  <c r="U3143" i="11"/>
  <c r="T3143" i="11"/>
  <c r="R3143" i="11"/>
  <c r="Q3143" i="11"/>
  <c r="P3143" i="11"/>
  <c r="O3143" i="11"/>
  <c r="N3143" i="11"/>
  <c r="M3143" i="11"/>
  <c r="L3143" i="11"/>
  <c r="K3143" i="11"/>
  <c r="I3143" i="11" a="1"/>
  <c r="I3143" i="11"/>
  <c r="U3142" i="11"/>
  <c r="T3142" i="11"/>
  <c r="R3142" i="11"/>
  <c r="Q3142" i="11"/>
  <c r="P3142" i="11"/>
  <c r="O3142" i="11"/>
  <c r="N3142" i="11"/>
  <c r="M3142" i="11"/>
  <c r="L3142" i="11"/>
  <c r="K3142" i="11"/>
  <c r="I3142" i="11" a="1"/>
  <c r="I3142" i="11" s="1"/>
  <c r="U3141" i="11"/>
  <c r="T3141" i="11"/>
  <c r="R3141" i="11"/>
  <c r="Q3141" i="11"/>
  <c r="P3141" i="11"/>
  <c r="O3141" i="11"/>
  <c r="N3141" i="11"/>
  <c r="M3141" i="11"/>
  <c r="L3141" i="11"/>
  <c r="K3141" i="11"/>
  <c r="I3141" i="11" a="1"/>
  <c r="I3141" i="11"/>
  <c r="U3140" i="11"/>
  <c r="T3140" i="11"/>
  <c r="R3140" i="11"/>
  <c r="Q3140" i="11"/>
  <c r="P3140" i="11"/>
  <c r="O3140" i="11"/>
  <c r="N3140" i="11"/>
  <c r="M3140" i="11"/>
  <c r="L3140" i="11"/>
  <c r="K3140" i="11"/>
  <c r="I3140" i="11" a="1"/>
  <c r="I3140" i="11" s="1"/>
  <c r="U3139" i="11"/>
  <c r="T3139" i="11"/>
  <c r="R3139" i="11"/>
  <c r="Q3139" i="11"/>
  <c r="P3139" i="11"/>
  <c r="O3139" i="11"/>
  <c r="N3139" i="11"/>
  <c r="M3139" i="11"/>
  <c r="L3139" i="11"/>
  <c r="K3139" i="11"/>
  <c r="I3139" i="11" a="1"/>
  <c r="I3139" i="11"/>
  <c r="U3138" i="11"/>
  <c r="T3138" i="11"/>
  <c r="R3138" i="11"/>
  <c r="Q3138" i="11"/>
  <c r="O3138" i="11"/>
  <c r="P3138" i="11" s="1"/>
  <c r="N3138" i="11"/>
  <c r="M3138" i="11"/>
  <c r="L3138" i="11"/>
  <c r="K3138" i="11"/>
  <c r="I3138" i="11" a="1"/>
  <c r="I3138" i="11" s="1"/>
  <c r="U3137" i="11"/>
  <c r="T3137" i="11"/>
  <c r="R3137" i="11"/>
  <c r="Q3137" i="11"/>
  <c r="P3137" i="11"/>
  <c r="O3137" i="11"/>
  <c r="N3137" i="11"/>
  <c r="M3137" i="11"/>
  <c r="L3137" i="11"/>
  <c r="K3137" i="11"/>
  <c r="I3137" i="11" a="1"/>
  <c r="I3137" i="11" s="1"/>
  <c r="U3136" i="11"/>
  <c r="T3136" i="11"/>
  <c r="R3136" i="11"/>
  <c r="Q3136" i="11"/>
  <c r="O3136" i="11"/>
  <c r="P3136" i="11" s="1"/>
  <c r="N3136" i="11"/>
  <c r="M3136" i="11"/>
  <c r="L3136" i="11"/>
  <c r="K3136" i="11"/>
  <c r="I3136" i="11" a="1"/>
  <c r="I3136" i="11" s="1"/>
  <c r="U3135" i="11"/>
  <c r="T3135" i="11"/>
  <c r="R3135" i="11"/>
  <c r="Q3135" i="11"/>
  <c r="P3135" i="11"/>
  <c r="O3135" i="11"/>
  <c r="N3135" i="11"/>
  <c r="M3135" i="11"/>
  <c r="L3135" i="11"/>
  <c r="K3135" i="11"/>
  <c r="I3135" i="11" a="1"/>
  <c r="I3135" i="11"/>
  <c r="U3134" i="11"/>
  <c r="T3134" i="11"/>
  <c r="R3134" i="11"/>
  <c r="Q3134" i="11"/>
  <c r="P3134" i="11"/>
  <c r="O3134" i="11"/>
  <c r="N3134" i="11"/>
  <c r="M3134" i="11"/>
  <c r="L3134" i="11"/>
  <c r="K3134" i="11"/>
  <c r="I3134" i="11" a="1"/>
  <c r="I3134" i="11"/>
  <c r="U3133" i="11"/>
  <c r="T3133" i="11"/>
  <c r="R3133" i="11"/>
  <c r="Q3133" i="11"/>
  <c r="P3133" i="11"/>
  <c r="O3133" i="11"/>
  <c r="N3133" i="11"/>
  <c r="M3133" i="11"/>
  <c r="L3133" i="11"/>
  <c r="K3133" i="11"/>
  <c r="I3133" i="11" a="1"/>
  <c r="I3133" i="11" s="1"/>
  <c r="U3132" i="11"/>
  <c r="T3132" i="11"/>
  <c r="R3132" i="11"/>
  <c r="Q3132" i="11"/>
  <c r="O3132" i="11"/>
  <c r="P3132" i="11" s="1"/>
  <c r="N3132" i="11"/>
  <c r="M3132" i="11"/>
  <c r="L3132" i="11"/>
  <c r="K3132" i="11"/>
  <c r="I3132" i="11" a="1"/>
  <c r="I3132" i="11"/>
  <c r="U3131" i="11"/>
  <c r="T3131" i="11"/>
  <c r="R3131" i="11"/>
  <c r="Q3131" i="11"/>
  <c r="P3131" i="11"/>
  <c r="O3131" i="11"/>
  <c r="N3131" i="11"/>
  <c r="M3131" i="11"/>
  <c r="L3131" i="11"/>
  <c r="K3131" i="11"/>
  <c r="I3131" i="11" a="1"/>
  <c r="I3131" i="11"/>
  <c r="U3130" i="11"/>
  <c r="T3130" i="11"/>
  <c r="R3130" i="11"/>
  <c r="Q3130" i="11"/>
  <c r="P3130" i="11"/>
  <c r="O3130" i="11"/>
  <c r="N3130" i="11"/>
  <c r="M3130" i="11"/>
  <c r="L3130" i="11"/>
  <c r="K3130" i="11"/>
  <c r="I3130" i="11" a="1"/>
  <c r="I3130" i="11" s="1"/>
  <c r="U3129" i="11"/>
  <c r="T3129" i="11"/>
  <c r="R3129" i="11"/>
  <c r="Q3129" i="11"/>
  <c r="O3129" i="11"/>
  <c r="P3129" i="11" s="1"/>
  <c r="N3129" i="11"/>
  <c r="M3129" i="11"/>
  <c r="L3129" i="11"/>
  <c r="K3129" i="11"/>
  <c r="I3129" i="11" a="1"/>
  <c r="I3129" i="11" s="1"/>
  <c r="U3128" i="11"/>
  <c r="T3128" i="11"/>
  <c r="R3128" i="11"/>
  <c r="Q3128" i="11"/>
  <c r="O3128" i="11"/>
  <c r="P3128" i="11" s="1"/>
  <c r="N3128" i="11"/>
  <c r="M3128" i="11"/>
  <c r="L3128" i="11"/>
  <c r="K3128" i="11"/>
  <c r="I3128" i="11" a="1"/>
  <c r="I3128" i="11" s="1"/>
  <c r="U3127" i="11"/>
  <c r="T3127" i="11"/>
  <c r="R3127" i="11"/>
  <c r="Q3127" i="11"/>
  <c r="P3127" i="11"/>
  <c r="O3127" i="11"/>
  <c r="N3127" i="11"/>
  <c r="M3127" i="11"/>
  <c r="L3127" i="11"/>
  <c r="K3127" i="11"/>
  <c r="I3127" i="11" a="1"/>
  <c r="I3127" i="11" s="1"/>
  <c r="U3126" i="11"/>
  <c r="T3126" i="11"/>
  <c r="R3126" i="11"/>
  <c r="Q3126" i="11"/>
  <c r="O3126" i="11"/>
  <c r="P3126" i="11" s="1"/>
  <c r="N3126" i="11"/>
  <c r="M3126" i="11"/>
  <c r="L3126" i="11"/>
  <c r="K3126" i="11"/>
  <c r="I3126" i="11" a="1"/>
  <c r="I3126" i="11" s="1"/>
  <c r="U3125" i="11"/>
  <c r="T3125" i="11"/>
  <c r="R3125" i="11"/>
  <c r="Q3125" i="11"/>
  <c r="P3125" i="11"/>
  <c r="O3125" i="11"/>
  <c r="N3125" i="11"/>
  <c r="M3125" i="11"/>
  <c r="L3125" i="11"/>
  <c r="K3125" i="11"/>
  <c r="I3125" i="11" a="1"/>
  <c r="I3125" i="11"/>
  <c r="U3124" i="11"/>
  <c r="T3124" i="11"/>
  <c r="R3124" i="11"/>
  <c r="Q3124" i="11"/>
  <c r="O3124" i="11"/>
  <c r="P3124" i="11" s="1"/>
  <c r="N3124" i="11"/>
  <c r="M3124" i="11"/>
  <c r="L3124" i="11"/>
  <c r="K3124" i="11"/>
  <c r="I3124" i="11" a="1"/>
  <c r="I3124" i="11" s="1"/>
  <c r="U3123" i="11"/>
  <c r="T3123" i="11"/>
  <c r="R3123" i="11"/>
  <c r="Q3123" i="11"/>
  <c r="P3123" i="11"/>
  <c r="O3123" i="11"/>
  <c r="N3123" i="11"/>
  <c r="M3123" i="11"/>
  <c r="L3123" i="11"/>
  <c r="K3123" i="11"/>
  <c r="I3123" i="11" a="1"/>
  <c r="I3123" i="11"/>
  <c r="U3122" i="11"/>
  <c r="T3122" i="11"/>
  <c r="R3122" i="11"/>
  <c r="Q3122" i="11"/>
  <c r="P3122" i="11"/>
  <c r="O3122" i="11"/>
  <c r="N3122" i="11"/>
  <c r="M3122" i="11"/>
  <c r="L3122" i="11"/>
  <c r="K3122" i="11"/>
  <c r="I3122" i="11" a="1"/>
  <c r="I3122" i="11"/>
  <c r="U3121" i="11"/>
  <c r="T3121" i="11"/>
  <c r="R3121" i="11"/>
  <c r="Q3121" i="11"/>
  <c r="P3121" i="11"/>
  <c r="O3121" i="11"/>
  <c r="N3121" i="11"/>
  <c r="M3121" i="11"/>
  <c r="L3121" i="11"/>
  <c r="K3121" i="11"/>
  <c r="I3121" i="11" a="1"/>
  <c r="I3121" i="11" s="1"/>
  <c r="U3120" i="11"/>
  <c r="T3120" i="11"/>
  <c r="R3120" i="11"/>
  <c r="Q3120" i="11"/>
  <c r="O3120" i="11"/>
  <c r="P3120" i="11" s="1"/>
  <c r="N3120" i="11"/>
  <c r="M3120" i="11"/>
  <c r="L3120" i="11"/>
  <c r="K3120" i="11"/>
  <c r="I3120" i="11" a="1"/>
  <c r="I3120" i="11" s="1"/>
  <c r="U3119" i="11"/>
  <c r="T3119" i="11"/>
  <c r="R3119" i="11"/>
  <c r="Q3119" i="11"/>
  <c r="O3119" i="11"/>
  <c r="P3119" i="11" s="1"/>
  <c r="N3119" i="11"/>
  <c r="M3119" i="11"/>
  <c r="L3119" i="11"/>
  <c r="K3119" i="11"/>
  <c r="I3119" i="11" a="1"/>
  <c r="I3119" i="11"/>
  <c r="U3118" i="11"/>
  <c r="T3118" i="11"/>
  <c r="R3118" i="11"/>
  <c r="Q3118" i="11"/>
  <c r="P3118" i="11"/>
  <c r="O3118" i="11"/>
  <c r="N3118" i="11"/>
  <c r="M3118" i="11"/>
  <c r="L3118" i="11"/>
  <c r="K3118" i="11"/>
  <c r="I3118" i="11" a="1"/>
  <c r="I3118" i="11"/>
  <c r="U3117" i="11"/>
  <c r="T3117" i="11"/>
  <c r="R3117" i="11"/>
  <c r="Q3117" i="11"/>
  <c r="P3117" i="11"/>
  <c r="O3117" i="11"/>
  <c r="N3117" i="11"/>
  <c r="M3117" i="11"/>
  <c r="L3117" i="11"/>
  <c r="K3117" i="11"/>
  <c r="I3117" i="11" a="1"/>
  <c r="I3117" i="11"/>
  <c r="U3116" i="11"/>
  <c r="T3116" i="11"/>
  <c r="R3116" i="11"/>
  <c r="Q3116" i="11"/>
  <c r="O3116" i="11"/>
  <c r="P3116" i="11" s="1"/>
  <c r="N3116" i="11"/>
  <c r="M3116" i="11"/>
  <c r="L3116" i="11"/>
  <c r="K3116" i="11"/>
  <c r="I3116" i="11" a="1"/>
  <c r="I3116" i="11"/>
  <c r="U3115" i="11"/>
  <c r="T3115" i="11"/>
  <c r="R3115" i="11"/>
  <c r="Q3115" i="11"/>
  <c r="O3115" i="11"/>
  <c r="P3115" i="11" s="1"/>
  <c r="N3115" i="11"/>
  <c r="M3115" i="11"/>
  <c r="L3115" i="11"/>
  <c r="K3115" i="11"/>
  <c r="I3115" i="11" a="1"/>
  <c r="I3115" i="11"/>
  <c r="U3114" i="11"/>
  <c r="T3114" i="11"/>
  <c r="R3114" i="11"/>
  <c r="Q3114" i="11"/>
  <c r="O3114" i="11"/>
  <c r="P3114" i="11" s="1"/>
  <c r="N3114" i="11"/>
  <c r="M3114" i="11"/>
  <c r="L3114" i="11"/>
  <c r="K3114" i="11"/>
  <c r="I3114" i="11" a="1"/>
  <c r="I3114" i="11" s="1"/>
  <c r="U3113" i="11"/>
  <c r="T3113" i="11"/>
  <c r="R3113" i="11"/>
  <c r="Q3113" i="11"/>
  <c r="O3113" i="11"/>
  <c r="P3113" i="11" s="1"/>
  <c r="N3113" i="11"/>
  <c r="M3113" i="11"/>
  <c r="L3113" i="11"/>
  <c r="K3113" i="11"/>
  <c r="I3113" i="11" a="1"/>
  <c r="I3113" i="11" s="1"/>
  <c r="U3112" i="11"/>
  <c r="T3112" i="11"/>
  <c r="R3112" i="11"/>
  <c r="Q3112" i="11"/>
  <c r="O3112" i="11"/>
  <c r="P3112" i="11" s="1"/>
  <c r="N3112" i="11"/>
  <c r="M3112" i="11"/>
  <c r="L3112" i="11"/>
  <c r="K3112" i="11"/>
  <c r="I3112" i="11" a="1"/>
  <c r="I3112" i="11" s="1"/>
  <c r="U3111" i="11"/>
  <c r="T3111" i="11"/>
  <c r="R3111" i="11"/>
  <c r="Q3111" i="11"/>
  <c r="O3111" i="11"/>
  <c r="P3111" i="11" s="1"/>
  <c r="N3111" i="11"/>
  <c r="M3111" i="11"/>
  <c r="L3111" i="11"/>
  <c r="K3111" i="11"/>
  <c r="I3111" i="11" a="1"/>
  <c r="I3111" i="11"/>
  <c r="U3110" i="11"/>
  <c r="T3110" i="11"/>
  <c r="R3110" i="11"/>
  <c r="Q3110" i="11"/>
  <c r="P3110" i="11"/>
  <c r="O3110" i="11"/>
  <c r="N3110" i="11"/>
  <c r="M3110" i="11"/>
  <c r="L3110" i="11"/>
  <c r="K3110" i="11"/>
  <c r="I3110" i="11" a="1"/>
  <c r="I3110" i="11"/>
  <c r="U3109" i="11"/>
  <c r="T3109" i="11"/>
  <c r="R3109" i="11"/>
  <c r="Q3109" i="11"/>
  <c r="P3109" i="11"/>
  <c r="O3109" i="11"/>
  <c r="N3109" i="11"/>
  <c r="M3109" i="11"/>
  <c r="L3109" i="11"/>
  <c r="K3109" i="11"/>
  <c r="I3109" i="11" a="1"/>
  <c r="I3109" i="11" s="1"/>
  <c r="U3108" i="11"/>
  <c r="T3108" i="11"/>
  <c r="R3108" i="11"/>
  <c r="Q3108" i="11"/>
  <c r="P3108" i="11"/>
  <c r="O3108" i="11"/>
  <c r="N3108" i="11"/>
  <c r="M3108" i="11"/>
  <c r="L3108" i="11"/>
  <c r="K3108" i="11"/>
  <c r="I3108" i="11" a="1"/>
  <c r="I3108" i="11" s="1"/>
  <c r="U3107" i="11"/>
  <c r="T3107" i="11"/>
  <c r="R3107" i="11"/>
  <c r="Q3107" i="11"/>
  <c r="O3107" i="11"/>
  <c r="P3107" i="11" s="1"/>
  <c r="N3107" i="11"/>
  <c r="M3107" i="11"/>
  <c r="L3107" i="11"/>
  <c r="K3107" i="11"/>
  <c r="I3107" i="11" a="1"/>
  <c r="I3107" i="11"/>
  <c r="U3106" i="11"/>
  <c r="T3106" i="11"/>
  <c r="R3106" i="11"/>
  <c r="Q3106" i="11"/>
  <c r="O3106" i="11"/>
  <c r="P3106" i="11" s="1"/>
  <c r="N3106" i="11"/>
  <c r="M3106" i="11"/>
  <c r="L3106" i="11"/>
  <c r="K3106" i="11"/>
  <c r="I3106" i="11" a="1"/>
  <c r="I3106" i="11" s="1"/>
  <c r="U3105" i="11"/>
  <c r="T3105" i="11"/>
  <c r="R3105" i="11"/>
  <c r="Q3105" i="11"/>
  <c r="P3105" i="11"/>
  <c r="O3105" i="11"/>
  <c r="N3105" i="11"/>
  <c r="M3105" i="11"/>
  <c r="L3105" i="11"/>
  <c r="K3105" i="11"/>
  <c r="I3105" i="11" a="1"/>
  <c r="I3105" i="11" s="1"/>
  <c r="U3104" i="11"/>
  <c r="T3104" i="11"/>
  <c r="R3104" i="11"/>
  <c r="Q3104" i="11"/>
  <c r="O3104" i="11"/>
  <c r="P3104" i="11" s="1"/>
  <c r="N3104" i="11"/>
  <c r="M3104" i="11"/>
  <c r="L3104" i="11"/>
  <c r="K3104" i="11"/>
  <c r="I3104" i="11" a="1"/>
  <c r="I3104" i="11" s="1"/>
  <c r="U3103" i="11"/>
  <c r="T3103" i="11"/>
  <c r="R3103" i="11"/>
  <c r="Q3103" i="11"/>
  <c r="O3103" i="11"/>
  <c r="P3103" i="11" s="1"/>
  <c r="N3103" i="11"/>
  <c r="M3103" i="11"/>
  <c r="L3103" i="11"/>
  <c r="K3103" i="11"/>
  <c r="I3103" i="11" a="1"/>
  <c r="I3103" i="11"/>
  <c r="U3102" i="11"/>
  <c r="T3102" i="11"/>
  <c r="R3102" i="11"/>
  <c r="Q3102" i="11"/>
  <c r="P3102" i="11"/>
  <c r="O3102" i="11"/>
  <c r="N3102" i="11"/>
  <c r="M3102" i="11"/>
  <c r="L3102" i="11"/>
  <c r="K3102" i="11"/>
  <c r="I3102" i="11" a="1"/>
  <c r="I3102" i="11" s="1"/>
  <c r="U3101" i="11"/>
  <c r="T3101" i="11"/>
  <c r="R3101" i="11"/>
  <c r="Q3101" i="11"/>
  <c r="P3101" i="11"/>
  <c r="O3101" i="11"/>
  <c r="N3101" i="11"/>
  <c r="M3101" i="11"/>
  <c r="L3101" i="11"/>
  <c r="K3101" i="11"/>
  <c r="I3101" i="11" a="1"/>
  <c r="I3101" i="11"/>
  <c r="U3100" i="11"/>
  <c r="T3100" i="11"/>
  <c r="R3100" i="11"/>
  <c r="Q3100" i="11"/>
  <c r="O3100" i="11"/>
  <c r="P3100" i="11" s="1"/>
  <c r="N3100" i="11"/>
  <c r="M3100" i="11"/>
  <c r="L3100" i="11"/>
  <c r="K3100" i="11"/>
  <c r="I3100" i="11" a="1"/>
  <c r="I3100" i="11"/>
  <c r="U3099" i="11"/>
  <c r="T3099" i="11"/>
  <c r="R3099" i="11"/>
  <c r="Q3099" i="11"/>
  <c r="O3099" i="11"/>
  <c r="P3099" i="11" s="1"/>
  <c r="N3099" i="11"/>
  <c r="M3099" i="11"/>
  <c r="L3099" i="11"/>
  <c r="K3099" i="11"/>
  <c r="I3099" i="11" a="1"/>
  <c r="I3099" i="11"/>
  <c r="U3098" i="11"/>
  <c r="T3098" i="11"/>
  <c r="R3098" i="11"/>
  <c r="Q3098" i="11"/>
  <c r="O3098" i="11"/>
  <c r="P3098" i="11" s="1"/>
  <c r="N3098" i="11"/>
  <c r="M3098" i="11"/>
  <c r="L3098" i="11"/>
  <c r="K3098" i="11"/>
  <c r="I3098" i="11" a="1"/>
  <c r="I3098" i="11" s="1"/>
  <c r="U3097" i="11"/>
  <c r="T3097" i="11"/>
  <c r="R3097" i="11"/>
  <c r="Q3097" i="11"/>
  <c r="O3097" i="11"/>
  <c r="P3097" i="11" s="1"/>
  <c r="N3097" i="11"/>
  <c r="M3097" i="11"/>
  <c r="L3097" i="11"/>
  <c r="K3097" i="11"/>
  <c r="I3097" i="11" a="1"/>
  <c r="I3097" i="11" s="1"/>
  <c r="U3096" i="11"/>
  <c r="T3096" i="11"/>
  <c r="R3096" i="11"/>
  <c r="Q3096" i="11"/>
  <c r="O3096" i="11"/>
  <c r="P3096" i="11" s="1"/>
  <c r="N3096" i="11"/>
  <c r="M3096" i="11"/>
  <c r="L3096" i="11"/>
  <c r="K3096" i="11"/>
  <c r="I3096" i="11" a="1"/>
  <c r="I3096" i="11" s="1"/>
  <c r="U3095" i="11"/>
  <c r="T3095" i="11"/>
  <c r="R3095" i="11"/>
  <c r="Q3095" i="11"/>
  <c r="O3095" i="11"/>
  <c r="P3095" i="11" s="1"/>
  <c r="N3095" i="11"/>
  <c r="M3095" i="11"/>
  <c r="L3095" i="11"/>
  <c r="K3095" i="11"/>
  <c r="I3095" i="11" a="1"/>
  <c r="I3095" i="11" s="1"/>
  <c r="U3094" i="11"/>
  <c r="T3094" i="11"/>
  <c r="R3094" i="11"/>
  <c r="Q3094" i="11"/>
  <c r="O3094" i="11"/>
  <c r="P3094" i="11" s="1"/>
  <c r="N3094" i="11"/>
  <c r="M3094" i="11"/>
  <c r="L3094" i="11"/>
  <c r="K3094" i="11"/>
  <c r="I3094" i="11" a="1"/>
  <c r="I3094" i="11"/>
  <c r="U3093" i="11"/>
  <c r="T3093" i="11"/>
  <c r="R3093" i="11"/>
  <c r="Q3093" i="11"/>
  <c r="P3093" i="11"/>
  <c r="O3093" i="11"/>
  <c r="N3093" i="11"/>
  <c r="M3093" i="11"/>
  <c r="L3093" i="11"/>
  <c r="K3093" i="11"/>
  <c r="I3093" i="11" a="1"/>
  <c r="I3093" i="11" s="1"/>
  <c r="U3092" i="11"/>
  <c r="T3092" i="11"/>
  <c r="R3092" i="11"/>
  <c r="Q3092" i="11"/>
  <c r="O3092" i="11"/>
  <c r="P3092" i="11" s="1"/>
  <c r="N3092" i="11"/>
  <c r="M3092" i="11"/>
  <c r="L3092" i="11"/>
  <c r="K3092" i="11"/>
  <c r="I3092" i="11" a="1"/>
  <c r="I3092" i="11" s="1"/>
  <c r="U3091" i="11"/>
  <c r="T3091" i="11"/>
  <c r="R3091" i="11"/>
  <c r="Q3091" i="11"/>
  <c r="P3091" i="11"/>
  <c r="O3091" i="11"/>
  <c r="N3091" i="11"/>
  <c r="M3091" i="11"/>
  <c r="L3091" i="11"/>
  <c r="K3091" i="11"/>
  <c r="I3091" i="11" a="1"/>
  <c r="I3091" i="11"/>
  <c r="U3090" i="11"/>
  <c r="T3090" i="11"/>
  <c r="R3090" i="11"/>
  <c r="Q3090" i="11"/>
  <c r="O3090" i="11"/>
  <c r="P3090" i="11" s="1"/>
  <c r="N3090" i="11"/>
  <c r="M3090" i="11"/>
  <c r="L3090" i="11"/>
  <c r="K3090" i="11"/>
  <c r="I3090" i="11" a="1"/>
  <c r="I3090" i="11"/>
  <c r="U3089" i="11"/>
  <c r="T3089" i="11"/>
  <c r="R3089" i="11"/>
  <c r="Q3089" i="11"/>
  <c r="P3089" i="11"/>
  <c r="O3089" i="11"/>
  <c r="N3089" i="11"/>
  <c r="M3089" i="11"/>
  <c r="L3089" i="11"/>
  <c r="K3089" i="11"/>
  <c r="I3089" i="11" a="1"/>
  <c r="I3089" i="11"/>
  <c r="U3088" i="11"/>
  <c r="T3088" i="11"/>
  <c r="R3088" i="11"/>
  <c r="Q3088" i="11"/>
  <c r="O3088" i="11"/>
  <c r="P3088" i="11" s="1"/>
  <c r="N3088" i="11"/>
  <c r="M3088" i="11"/>
  <c r="L3088" i="11"/>
  <c r="K3088" i="11"/>
  <c r="I3088" i="11" a="1"/>
  <c r="I3088" i="11"/>
  <c r="U3087" i="11"/>
  <c r="T3087" i="11"/>
  <c r="R3087" i="11"/>
  <c r="Q3087" i="11"/>
  <c r="P3087" i="11"/>
  <c r="O3087" i="11"/>
  <c r="N3087" i="11"/>
  <c r="M3087" i="11"/>
  <c r="L3087" i="11"/>
  <c r="K3087" i="11"/>
  <c r="I3087" i="11" a="1"/>
  <c r="I3087" i="11" s="1"/>
  <c r="U3086" i="11"/>
  <c r="T3086" i="11"/>
  <c r="R3086" i="11"/>
  <c r="Q3086" i="11"/>
  <c r="P3086" i="11"/>
  <c r="O3086" i="11"/>
  <c r="N3086" i="11"/>
  <c r="M3086" i="11"/>
  <c r="L3086" i="11"/>
  <c r="K3086" i="11"/>
  <c r="I3086" i="11" a="1"/>
  <c r="I3086" i="11"/>
  <c r="U3085" i="11"/>
  <c r="T3085" i="11"/>
  <c r="R3085" i="11"/>
  <c r="Q3085" i="11"/>
  <c r="O3085" i="11"/>
  <c r="P3085" i="11" s="1"/>
  <c r="N3085" i="11"/>
  <c r="M3085" i="11"/>
  <c r="L3085" i="11"/>
  <c r="K3085" i="11"/>
  <c r="I3085" i="11" a="1"/>
  <c r="I3085" i="11" s="1"/>
  <c r="U3084" i="11"/>
  <c r="T3084" i="11"/>
  <c r="R3084" i="11"/>
  <c r="Q3084" i="11"/>
  <c r="O3084" i="11"/>
  <c r="P3084" i="11" s="1"/>
  <c r="N3084" i="11"/>
  <c r="M3084" i="11"/>
  <c r="L3084" i="11"/>
  <c r="K3084" i="11"/>
  <c r="I3084" i="11" a="1"/>
  <c r="I3084" i="11" s="1"/>
  <c r="U3083" i="11"/>
  <c r="T3083" i="11"/>
  <c r="R3083" i="11"/>
  <c r="Q3083" i="11"/>
  <c r="O3083" i="11"/>
  <c r="P3083" i="11" s="1"/>
  <c r="N3083" i="11"/>
  <c r="M3083" i="11"/>
  <c r="L3083" i="11"/>
  <c r="K3083" i="11"/>
  <c r="I3083" i="11" a="1"/>
  <c r="I3083" i="11"/>
  <c r="U3082" i="11"/>
  <c r="T3082" i="11"/>
  <c r="R3082" i="11"/>
  <c r="Q3082" i="11"/>
  <c r="P3082" i="11"/>
  <c r="O3082" i="11"/>
  <c r="N3082" i="11"/>
  <c r="M3082" i="11"/>
  <c r="L3082" i="11"/>
  <c r="K3082" i="11"/>
  <c r="I3082" i="11" a="1"/>
  <c r="I3082" i="11" s="1"/>
  <c r="U3081" i="11"/>
  <c r="T3081" i="11"/>
  <c r="R3081" i="11"/>
  <c r="Q3081" i="11"/>
  <c r="P3081" i="11"/>
  <c r="O3081" i="11"/>
  <c r="N3081" i="11"/>
  <c r="M3081" i="11"/>
  <c r="L3081" i="11"/>
  <c r="K3081" i="11"/>
  <c r="I3081" i="11" a="1"/>
  <c r="I3081" i="11" s="1"/>
  <c r="U3080" i="11"/>
  <c r="T3080" i="11"/>
  <c r="R3080" i="11"/>
  <c r="Q3080" i="11"/>
  <c r="O3080" i="11"/>
  <c r="P3080" i="11" s="1"/>
  <c r="N3080" i="11"/>
  <c r="M3080" i="11"/>
  <c r="L3080" i="11"/>
  <c r="K3080" i="11"/>
  <c r="I3080" i="11" a="1"/>
  <c r="I3080" i="11"/>
  <c r="U3079" i="11"/>
  <c r="T3079" i="11"/>
  <c r="R3079" i="11"/>
  <c r="Q3079" i="11"/>
  <c r="P3079" i="11"/>
  <c r="O3079" i="11"/>
  <c r="N3079" i="11"/>
  <c r="M3079" i="11"/>
  <c r="L3079" i="11"/>
  <c r="K3079" i="11"/>
  <c r="I3079" i="11" a="1"/>
  <c r="I3079" i="11"/>
  <c r="U3078" i="11"/>
  <c r="T3078" i="11"/>
  <c r="R3078" i="11"/>
  <c r="Q3078" i="11"/>
  <c r="P3078" i="11"/>
  <c r="O3078" i="11"/>
  <c r="N3078" i="11"/>
  <c r="M3078" i="11"/>
  <c r="L3078" i="11"/>
  <c r="K3078" i="11"/>
  <c r="I3078" i="11" a="1"/>
  <c r="I3078" i="11" s="1"/>
  <c r="U3077" i="11"/>
  <c r="T3077" i="11"/>
  <c r="R3077" i="11"/>
  <c r="Q3077" i="11"/>
  <c r="O3077" i="11"/>
  <c r="P3077" i="11" s="1"/>
  <c r="N3077" i="11"/>
  <c r="M3077" i="11"/>
  <c r="L3077" i="11"/>
  <c r="K3077" i="11"/>
  <c r="I3077" i="11" a="1"/>
  <c r="I3077" i="11"/>
  <c r="U3076" i="11"/>
  <c r="T3076" i="11"/>
  <c r="R3076" i="11"/>
  <c r="Q3076" i="11"/>
  <c r="O3076" i="11"/>
  <c r="P3076" i="11" s="1"/>
  <c r="N3076" i="11"/>
  <c r="M3076" i="11"/>
  <c r="L3076" i="11"/>
  <c r="K3076" i="11"/>
  <c r="I3076" i="11" a="1"/>
  <c r="I3076" i="11"/>
  <c r="U3075" i="11"/>
  <c r="T3075" i="11"/>
  <c r="R3075" i="11"/>
  <c r="Q3075" i="11"/>
  <c r="P3075" i="11"/>
  <c r="O3075" i="11"/>
  <c r="N3075" i="11"/>
  <c r="M3075" i="11"/>
  <c r="L3075" i="11"/>
  <c r="K3075" i="11"/>
  <c r="I3075" i="11" a="1"/>
  <c r="I3075" i="11" s="1"/>
  <c r="U3074" i="11"/>
  <c r="T3074" i="11"/>
  <c r="R3074" i="11"/>
  <c r="Q3074" i="11"/>
  <c r="O3074" i="11"/>
  <c r="P3074" i="11" s="1"/>
  <c r="N3074" i="11"/>
  <c r="M3074" i="11"/>
  <c r="L3074" i="11"/>
  <c r="K3074" i="11"/>
  <c r="I3074" i="11" a="1"/>
  <c r="I3074" i="11" s="1"/>
  <c r="U3073" i="11"/>
  <c r="T3073" i="11"/>
  <c r="R3073" i="11"/>
  <c r="Q3073" i="11"/>
  <c r="O3073" i="11"/>
  <c r="P3073" i="11" s="1"/>
  <c r="N3073" i="11"/>
  <c r="M3073" i="11"/>
  <c r="L3073" i="11"/>
  <c r="K3073" i="11"/>
  <c r="I3073" i="11" a="1"/>
  <c r="I3073" i="11"/>
  <c r="U3072" i="11"/>
  <c r="T3072" i="11"/>
  <c r="R3072" i="11"/>
  <c r="Q3072" i="11"/>
  <c r="P3072" i="11"/>
  <c r="O3072" i="11"/>
  <c r="N3072" i="11"/>
  <c r="M3072" i="11"/>
  <c r="L3072" i="11"/>
  <c r="K3072" i="11"/>
  <c r="I3072" i="11" a="1"/>
  <c r="I3072" i="11"/>
  <c r="U3071" i="11"/>
  <c r="T3071" i="11"/>
  <c r="R3071" i="11"/>
  <c r="Q3071" i="11"/>
  <c r="P3071" i="11"/>
  <c r="O3071" i="11"/>
  <c r="N3071" i="11"/>
  <c r="M3071" i="11"/>
  <c r="L3071" i="11"/>
  <c r="K3071" i="11"/>
  <c r="I3071" i="11" a="1"/>
  <c r="I3071" i="11"/>
  <c r="U3070" i="11"/>
  <c r="T3070" i="11"/>
  <c r="R3070" i="11"/>
  <c r="Q3070" i="11"/>
  <c r="O3070" i="11"/>
  <c r="P3070" i="11" s="1"/>
  <c r="N3070" i="11"/>
  <c r="M3070" i="11"/>
  <c r="L3070" i="11"/>
  <c r="K3070" i="11"/>
  <c r="I3070" i="11" a="1"/>
  <c r="I3070" i="11"/>
  <c r="U3069" i="11"/>
  <c r="T3069" i="11"/>
  <c r="R3069" i="11"/>
  <c r="Q3069" i="11"/>
  <c r="O3069" i="11"/>
  <c r="P3069" i="11" s="1"/>
  <c r="N3069" i="11"/>
  <c r="M3069" i="11"/>
  <c r="L3069" i="11"/>
  <c r="K3069" i="11"/>
  <c r="I3069" i="11" a="1"/>
  <c r="I3069" i="11" s="1"/>
  <c r="U3068" i="11"/>
  <c r="T3068" i="11"/>
  <c r="R3068" i="11"/>
  <c r="Q3068" i="11"/>
  <c r="O3068" i="11"/>
  <c r="P3068" i="11" s="1"/>
  <c r="N3068" i="11"/>
  <c r="M3068" i="11"/>
  <c r="L3068" i="11"/>
  <c r="K3068" i="11"/>
  <c r="I3068" i="11" a="1"/>
  <c r="I3068" i="11" s="1"/>
  <c r="U3067" i="11"/>
  <c r="T3067" i="11"/>
  <c r="R3067" i="11"/>
  <c r="Q3067" i="11"/>
  <c r="O3067" i="11"/>
  <c r="P3067" i="11" s="1"/>
  <c r="N3067" i="11"/>
  <c r="M3067" i="11"/>
  <c r="L3067" i="11"/>
  <c r="K3067" i="11"/>
  <c r="I3067" i="11" a="1"/>
  <c r="I3067" i="11"/>
  <c r="U3066" i="11"/>
  <c r="T3066" i="11"/>
  <c r="R3066" i="11"/>
  <c r="Q3066" i="11"/>
  <c r="P3066" i="11"/>
  <c r="O3066" i="11"/>
  <c r="N3066" i="11"/>
  <c r="M3066" i="11"/>
  <c r="L3066" i="11"/>
  <c r="K3066" i="11"/>
  <c r="I3066" i="11" a="1"/>
  <c r="I3066" i="11" s="1"/>
  <c r="U3065" i="11"/>
  <c r="T3065" i="11"/>
  <c r="R3065" i="11"/>
  <c r="Q3065" i="11"/>
  <c r="P3065" i="11"/>
  <c r="O3065" i="11"/>
  <c r="N3065" i="11"/>
  <c r="M3065" i="11"/>
  <c r="L3065" i="11"/>
  <c r="K3065" i="11"/>
  <c r="I3065" i="11" a="1"/>
  <c r="I3065" i="11" s="1"/>
  <c r="U3064" i="11"/>
  <c r="T3064" i="11"/>
  <c r="R3064" i="11"/>
  <c r="Q3064" i="11"/>
  <c r="O3064" i="11"/>
  <c r="P3064" i="11" s="1"/>
  <c r="N3064" i="11"/>
  <c r="M3064" i="11"/>
  <c r="L3064" i="11"/>
  <c r="K3064" i="11"/>
  <c r="I3064" i="11" a="1"/>
  <c r="I3064" i="11"/>
  <c r="U3063" i="11"/>
  <c r="T3063" i="11"/>
  <c r="R3063" i="11"/>
  <c r="Q3063" i="11"/>
  <c r="P3063" i="11"/>
  <c r="O3063" i="11"/>
  <c r="N3063" i="11"/>
  <c r="M3063" i="11"/>
  <c r="L3063" i="11"/>
  <c r="K3063" i="11"/>
  <c r="I3063" i="11" a="1"/>
  <c r="I3063" i="11"/>
  <c r="U3062" i="11"/>
  <c r="T3062" i="11"/>
  <c r="R3062" i="11"/>
  <c r="Q3062" i="11"/>
  <c r="P3062" i="11"/>
  <c r="O3062" i="11"/>
  <c r="N3062" i="11"/>
  <c r="M3062" i="11"/>
  <c r="L3062" i="11"/>
  <c r="K3062" i="11"/>
  <c r="I3062" i="11" a="1"/>
  <c r="I3062" i="11" s="1"/>
  <c r="U3061" i="11"/>
  <c r="T3061" i="11"/>
  <c r="R3061" i="11"/>
  <c r="Q3061" i="11"/>
  <c r="O3061" i="11"/>
  <c r="P3061" i="11" s="1"/>
  <c r="N3061" i="11"/>
  <c r="M3061" i="11"/>
  <c r="L3061" i="11"/>
  <c r="K3061" i="11"/>
  <c r="I3061" i="11" a="1"/>
  <c r="I3061" i="11"/>
  <c r="U3060" i="11"/>
  <c r="T3060" i="11"/>
  <c r="R3060" i="11"/>
  <c r="Q3060" i="11"/>
  <c r="O3060" i="11"/>
  <c r="P3060" i="11" s="1"/>
  <c r="N3060" i="11"/>
  <c r="M3060" i="11"/>
  <c r="L3060" i="11"/>
  <c r="K3060" i="11"/>
  <c r="I3060" i="11" a="1"/>
  <c r="I3060" i="11"/>
  <c r="U3059" i="11"/>
  <c r="T3059" i="11"/>
  <c r="R3059" i="11"/>
  <c r="Q3059" i="11"/>
  <c r="P3059" i="11"/>
  <c r="O3059" i="11"/>
  <c r="N3059" i="11"/>
  <c r="M3059" i="11"/>
  <c r="L3059" i="11"/>
  <c r="K3059" i="11"/>
  <c r="I3059" i="11" a="1"/>
  <c r="I3059" i="11" s="1"/>
  <c r="U3058" i="11"/>
  <c r="T3058" i="11"/>
  <c r="R3058" i="11"/>
  <c r="Q3058" i="11"/>
  <c r="O3058" i="11"/>
  <c r="P3058" i="11" s="1"/>
  <c r="N3058" i="11"/>
  <c r="M3058" i="11"/>
  <c r="L3058" i="11"/>
  <c r="K3058" i="11"/>
  <c r="I3058" i="11" a="1"/>
  <c r="I3058" i="11" s="1"/>
  <c r="U3057" i="11"/>
  <c r="T3057" i="11"/>
  <c r="R3057" i="11"/>
  <c r="Q3057" i="11"/>
  <c r="O3057" i="11"/>
  <c r="P3057" i="11" s="1"/>
  <c r="N3057" i="11"/>
  <c r="M3057" i="11"/>
  <c r="L3057" i="11"/>
  <c r="K3057" i="11"/>
  <c r="I3057" i="11" a="1"/>
  <c r="I3057" i="11"/>
  <c r="U3056" i="11"/>
  <c r="T3056" i="11"/>
  <c r="R3056" i="11"/>
  <c r="Q3056" i="11"/>
  <c r="P3056" i="11"/>
  <c r="O3056" i="11"/>
  <c r="N3056" i="11"/>
  <c r="M3056" i="11"/>
  <c r="L3056" i="11"/>
  <c r="K3056" i="11"/>
  <c r="I3056" i="11" a="1"/>
  <c r="I3056" i="11"/>
  <c r="U3055" i="11"/>
  <c r="T3055" i="11"/>
  <c r="R3055" i="11"/>
  <c r="Q3055" i="11"/>
  <c r="P3055" i="11"/>
  <c r="O3055" i="11"/>
  <c r="N3055" i="11"/>
  <c r="M3055" i="11"/>
  <c r="L3055" i="11"/>
  <c r="K3055" i="11"/>
  <c r="I3055" i="11" a="1"/>
  <c r="I3055" i="11"/>
  <c r="U3054" i="11"/>
  <c r="T3054" i="11"/>
  <c r="R3054" i="11"/>
  <c r="Q3054" i="11"/>
  <c r="O3054" i="11"/>
  <c r="P3054" i="11" s="1"/>
  <c r="N3054" i="11"/>
  <c r="M3054" i="11"/>
  <c r="L3054" i="11"/>
  <c r="K3054" i="11"/>
  <c r="I3054" i="11" a="1"/>
  <c r="I3054" i="11"/>
  <c r="U3053" i="11"/>
  <c r="T3053" i="11"/>
  <c r="R3053" i="11"/>
  <c r="Q3053" i="11"/>
  <c r="O3053" i="11"/>
  <c r="P3053" i="11" s="1"/>
  <c r="N3053" i="11"/>
  <c r="M3053" i="11"/>
  <c r="L3053" i="11"/>
  <c r="K3053" i="11"/>
  <c r="I3053" i="11" a="1"/>
  <c r="I3053" i="11" s="1"/>
  <c r="U3052" i="11"/>
  <c r="T3052" i="11"/>
  <c r="R3052" i="11"/>
  <c r="Q3052" i="11"/>
  <c r="O3052" i="11"/>
  <c r="P3052" i="11" s="1"/>
  <c r="N3052" i="11"/>
  <c r="M3052" i="11"/>
  <c r="L3052" i="11"/>
  <c r="K3052" i="11"/>
  <c r="I3052" i="11" a="1"/>
  <c r="I3052" i="11" s="1"/>
  <c r="U3051" i="11"/>
  <c r="T3051" i="11"/>
  <c r="R3051" i="11"/>
  <c r="Q3051" i="11"/>
  <c r="O3051" i="11"/>
  <c r="P3051" i="11" s="1"/>
  <c r="N3051" i="11"/>
  <c r="M3051" i="11"/>
  <c r="L3051" i="11"/>
  <c r="K3051" i="11"/>
  <c r="I3051" i="11" a="1"/>
  <c r="I3051" i="11"/>
  <c r="U3050" i="11"/>
  <c r="T3050" i="11"/>
  <c r="R3050" i="11"/>
  <c r="Q3050" i="11"/>
  <c r="P3050" i="11"/>
  <c r="O3050" i="11"/>
  <c r="N3050" i="11"/>
  <c r="M3050" i="11"/>
  <c r="L3050" i="11"/>
  <c r="K3050" i="11"/>
  <c r="I3050" i="11" a="1"/>
  <c r="I3050" i="11" s="1"/>
  <c r="U3049" i="11"/>
  <c r="T3049" i="11"/>
  <c r="R3049" i="11"/>
  <c r="Q3049" i="11"/>
  <c r="P3049" i="11"/>
  <c r="O3049" i="11"/>
  <c r="N3049" i="11"/>
  <c r="M3049" i="11"/>
  <c r="L3049" i="11"/>
  <c r="K3049" i="11"/>
  <c r="I3049" i="11" a="1"/>
  <c r="I3049" i="11" s="1"/>
  <c r="U3048" i="11"/>
  <c r="T3048" i="11"/>
  <c r="R3048" i="11"/>
  <c r="Q3048" i="11"/>
  <c r="O3048" i="11"/>
  <c r="P3048" i="11" s="1"/>
  <c r="N3048" i="11"/>
  <c r="M3048" i="11"/>
  <c r="L3048" i="11"/>
  <c r="K3048" i="11"/>
  <c r="I3048" i="11" a="1"/>
  <c r="I3048" i="11"/>
  <c r="U3047" i="11"/>
  <c r="T3047" i="11"/>
  <c r="R3047" i="11"/>
  <c r="Q3047" i="11"/>
  <c r="P3047" i="11"/>
  <c r="O3047" i="11"/>
  <c r="N3047" i="11"/>
  <c r="M3047" i="11"/>
  <c r="L3047" i="11"/>
  <c r="K3047" i="11"/>
  <c r="I3047" i="11" a="1"/>
  <c r="I3047" i="11"/>
  <c r="U3046" i="11"/>
  <c r="T3046" i="11"/>
  <c r="R3046" i="11"/>
  <c r="Q3046" i="11"/>
  <c r="P3046" i="11"/>
  <c r="O3046" i="11"/>
  <c r="N3046" i="11"/>
  <c r="M3046" i="11"/>
  <c r="L3046" i="11"/>
  <c r="K3046" i="11"/>
  <c r="I3046" i="11" a="1"/>
  <c r="I3046" i="11" s="1"/>
  <c r="U3045" i="11"/>
  <c r="T3045" i="11"/>
  <c r="R3045" i="11"/>
  <c r="Q3045" i="11"/>
  <c r="O3045" i="11"/>
  <c r="P3045" i="11" s="1"/>
  <c r="N3045" i="11"/>
  <c r="M3045" i="11"/>
  <c r="L3045" i="11"/>
  <c r="K3045" i="11"/>
  <c r="I3045" i="11" a="1"/>
  <c r="I3045" i="11"/>
  <c r="U3044" i="11"/>
  <c r="T3044" i="11"/>
  <c r="R3044" i="11"/>
  <c r="Q3044" i="11"/>
  <c r="O3044" i="11"/>
  <c r="P3044" i="11" s="1"/>
  <c r="N3044" i="11"/>
  <c r="M3044" i="11"/>
  <c r="L3044" i="11"/>
  <c r="K3044" i="11"/>
  <c r="I3044" i="11" a="1"/>
  <c r="I3044" i="11"/>
  <c r="U3043" i="11"/>
  <c r="T3043" i="11"/>
  <c r="R3043" i="11"/>
  <c r="Q3043" i="11"/>
  <c r="P3043" i="11"/>
  <c r="O3043" i="11"/>
  <c r="N3043" i="11"/>
  <c r="M3043" i="11"/>
  <c r="L3043" i="11"/>
  <c r="K3043" i="11"/>
  <c r="I3043" i="11" a="1"/>
  <c r="I3043" i="11" s="1"/>
  <c r="U3042" i="11"/>
  <c r="T3042" i="11"/>
  <c r="R3042" i="11"/>
  <c r="Q3042" i="11"/>
  <c r="O3042" i="11"/>
  <c r="P3042" i="11" s="1"/>
  <c r="N3042" i="11"/>
  <c r="M3042" i="11"/>
  <c r="L3042" i="11"/>
  <c r="K3042" i="11"/>
  <c r="I3042" i="11" a="1"/>
  <c r="I3042" i="11" s="1"/>
  <c r="U3041" i="11"/>
  <c r="T3041" i="11"/>
  <c r="R3041" i="11"/>
  <c r="Q3041" i="11"/>
  <c r="O3041" i="11"/>
  <c r="P3041" i="11" s="1"/>
  <c r="N3041" i="11"/>
  <c r="M3041" i="11"/>
  <c r="L3041" i="11"/>
  <c r="K3041" i="11"/>
  <c r="I3041" i="11" a="1"/>
  <c r="I3041" i="11"/>
  <c r="U3040" i="11"/>
  <c r="T3040" i="11"/>
  <c r="R3040" i="11"/>
  <c r="Q3040" i="11"/>
  <c r="P3040" i="11"/>
  <c r="O3040" i="11"/>
  <c r="N3040" i="11"/>
  <c r="M3040" i="11"/>
  <c r="L3040" i="11"/>
  <c r="K3040" i="11"/>
  <c r="I3040" i="11" a="1"/>
  <c r="I3040" i="11"/>
  <c r="U3039" i="11"/>
  <c r="T3039" i="11"/>
  <c r="R3039" i="11"/>
  <c r="Q3039" i="11"/>
  <c r="P3039" i="11"/>
  <c r="O3039" i="11"/>
  <c r="N3039" i="11"/>
  <c r="M3039" i="11"/>
  <c r="L3039" i="11"/>
  <c r="K3039" i="11"/>
  <c r="I3039" i="11" a="1"/>
  <c r="I3039" i="11"/>
  <c r="U3038" i="11"/>
  <c r="T3038" i="11"/>
  <c r="R3038" i="11"/>
  <c r="Q3038" i="11"/>
  <c r="O3038" i="11"/>
  <c r="P3038" i="11" s="1"/>
  <c r="N3038" i="11"/>
  <c r="M3038" i="11"/>
  <c r="L3038" i="11"/>
  <c r="K3038" i="11"/>
  <c r="I3038" i="11" a="1"/>
  <c r="I3038" i="11"/>
  <c r="U3037" i="11"/>
  <c r="T3037" i="11"/>
  <c r="R3037" i="11"/>
  <c r="Q3037" i="11"/>
  <c r="O3037" i="11"/>
  <c r="P3037" i="11" s="1"/>
  <c r="N3037" i="11"/>
  <c r="M3037" i="11"/>
  <c r="L3037" i="11"/>
  <c r="K3037" i="11"/>
  <c r="I3037" i="11" a="1"/>
  <c r="I3037" i="11" s="1"/>
  <c r="U3036" i="11"/>
  <c r="T3036" i="11"/>
  <c r="R3036" i="11"/>
  <c r="Q3036" i="11"/>
  <c r="O3036" i="11"/>
  <c r="P3036" i="11" s="1"/>
  <c r="N3036" i="11"/>
  <c r="M3036" i="11"/>
  <c r="L3036" i="11"/>
  <c r="K3036" i="11"/>
  <c r="I3036" i="11" a="1"/>
  <c r="I3036" i="11" s="1"/>
  <c r="U3035" i="11"/>
  <c r="T3035" i="11"/>
  <c r="R3035" i="11"/>
  <c r="Q3035" i="11"/>
  <c r="O3035" i="11"/>
  <c r="P3035" i="11" s="1"/>
  <c r="N3035" i="11"/>
  <c r="M3035" i="11"/>
  <c r="L3035" i="11"/>
  <c r="K3035" i="11"/>
  <c r="I3035" i="11" a="1"/>
  <c r="I3035" i="11"/>
  <c r="U3034" i="11"/>
  <c r="T3034" i="11"/>
  <c r="R3034" i="11"/>
  <c r="Q3034" i="11"/>
  <c r="P3034" i="11"/>
  <c r="O3034" i="11"/>
  <c r="N3034" i="11"/>
  <c r="M3034" i="11"/>
  <c r="L3034" i="11"/>
  <c r="K3034" i="11"/>
  <c r="I3034" i="11" a="1"/>
  <c r="I3034" i="11" s="1"/>
  <c r="U3033" i="11"/>
  <c r="T3033" i="11"/>
  <c r="R3033" i="11"/>
  <c r="Q3033" i="11"/>
  <c r="P3033" i="11"/>
  <c r="O3033" i="11"/>
  <c r="N3033" i="11"/>
  <c r="M3033" i="11"/>
  <c r="L3033" i="11"/>
  <c r="K3033" i="11"/>
  <c r="I3033" i="11" a="1"/>
  <c r="I3033" i="11" s="1"/>
  <c r="U3032" i="11"/>
  <c r="T3032" i="11"/>
  <c r="R3032" i="11"/>
  <c r="Q3032" i="11"/>
  <c r="O3032" i="11"/>
  <c r="P3032" i="11" s="1"/>
  <c r="N3032" i="11"/>
  <c r="M3032" i="11"/>
  <c r="L3032" i="11"/>
  <c r="K3032" i="11"/>
  <c r="I3032" i="11" a="1"/>
  <c r="I3032" i="11"/>
  <c r="U3031" i="11"/>
  <c r="T3031" i="11"/>
  <c r="R3031" i="11"/>
  <c r="Q3031" i="11"/>
  <c r="P3031" i="11"/>
  <c r="O3031" i="11"/>
  <c r="N3031" i="11"/>
  <c r="M3031" i="11"/>
  <c r="L3031" i="11"/>
  <c r="K3031" i="11"/>
  <c r="I3031" i="11" a="1"/>
  <c r="I3031" i="11"/>
  <c r="U3030" i="11"/>
  <c r="T3030" i="11"/>
  <c r="R3030" i="11"/>
  <c r="Q3030" i="11"/>
  <c r="P3030" i="11"/>
  <c r="O3030" i="11"/>
  <c r="N3030" i="11"/>
  <c r="M3030" i="11"/>
  <c r="L3030" i="11"/>
  <c r="K3030" i="11"/>
  <c r="I3030" i="11" a="1"/>
  <c r="I3030" i="11" s="1"/>
  <c r="U3029" i="11"/>
  <c r="T3029" i="11"/>
  <c r="R3029" i="11"/>
  <c r="Q3029" i="11"/>
  <c r="O3029" i="11"/>
  <c r="P3029" i="11" s="1"/>
  <c r="N3029" i="11"/>
  <c r="M3029" i="11"/>
  <c r="L3029" i="11"/>
  <c r="K3029" i="11"/>
  <c r="I3029" i="11" a="1"/>
  <c r="I3029" i="11"/>
  <c r="U3028" i="11"/>
  <c r="T3028" i="11"/>
  <c r="R3028" i="11"/>
  <c r="Q3028" i="11"/>
  <c r="O3028" i="11"/>
  <c r="P3028" i="11" s="1"/>
  <c r="N3028" i="11"/>
  <c r="M3028" i="11"/>
  <c r="L3028" i="11"/>
  <c r="K3028" i="11"/>
  <c r="I3028" i="11" a="1"/>
  <c r="I3028" i="11"/>
  <c r="U3027" i="11"/>
  <c r="T3027" i="11"/>
  <c r="R3027" i="11"/>
  <c r="Q3027" i="11"/>
  <c r="P3027" i="11"/>
  <c r="O3027" i="11"/>
  <c r="N3027" i="11"/>
  <c r="M3027" i="11"/>
  <c r="L3027" i="11"/>
  <c r="K3027" i="11"/>
  <c r="I3027" i="11" a="1"/>
  <c r="I3027" i="11" s="1"/>
  <c r="U3026" i="11"/>
  <c r="T3026" i="11"/>
  <c r="R3026" i="11"/>
  <c r="Q3026" i="11"/>
  <c r="O3026" i="11"/>
  <c r="P3026" i="11" s="1"/>
  <c r="N3026" i="11"/>
  <c r="M3026" i="11"/>
  <c r="L3026" i="11"/>
  <c r="K3026" i="11"/>
  <c r="I3026" i="11" a="1"/>
  <c r="I3026" i="11" s="1"/>
  <c r="U3025" i="11"/>
  <c r="T3025" i="11"/>
  <c r="R3025" i="11"/>
  <c r="Q3025" i="11"/>
  <c r="O3025" i="11"/>
  <c r="P3025" i="11" s="1"/>
  <c r="N3025" i="11"/>
  <c r="M3025" i="11"/>
  <c r="L3025" i="11"/>
  <c r="K3025" i="11"/>
  <c r="I3025" i="11" a="1"/>
  <c r="I3025" i="11"/>
  <c r="U3024" i="11"/>
  <c r="T3024" i="11"/>
  <c r="R3024" i="11"/>
  <c r="Q3024" i="11"/>
  <c r="P3024" i="11"/>
  <c r="O3024" i="11"/>
  <c r="N3024" i="11"/>
  <c r="M3024" i="11"/>
  <c r="L3024" i="11"/>
  <c r="K3024" i="11"/>
  <c r="I3024" i="11" a="1"/>
  <c r="I3024" i="11"/>
  <c r="U3023" i="11"/>
  <c r="T3023" i="11"/>
  <c r="R3023" i="11"/>
  <c r="Q3023" i="11"/>
  <c r="P3023" i="11"/>
  <c r="O3023" i="11"/>
  <c r="N3023" i="11"/>
  <c r="M3023" i="11"/>
  <c r="L3023" i="11"/>
  <c r="K3023" i="11"/>
  <c r="I3023" i="11" a="1"/>
  <c r="I3023" i="11"/>
  <c r="U3022" i="11"/>
  <c r="T3022" i="11"/>
  <c r="R3022" i="11"/>
  <c r="Q3022" i="11"/>
  <c r="O3022" i="11"/>
  <c r="P3022" i="11" s="1"/>
  <c r="N3022" i="11"/>
  <c r="M3022" i="11"/>
  <c r="L3022" i="11"/>
  <c r="K3022" i="11"/>
  <c r="I3022" i="11" a="1"/>
  <c r="I3022" i="11"/>
  <c r="U3021" i="11"/>
  <c r="T3021" i="11"/>
  <c r="R3021" i="11"/>
  <c r="Q3021" i="11"/>
  <c r="O3021" i="11"/>
  <c r="P3021" i="11" s="1"/>
  <c r="N3021" i="11"/>
  <c r="M3021" i="11"/>
  <c r="L3021" i="11"/>
  <c r="K3021" i="11"/>
  <c r="I3021" i="11" a="1"/>
  <c r="I3021" i="11" s="1"/>
  <c r="U3020" i="11"/>
  <c r="T3020" i="11"/>
  <c r="R3020" i="11"/>
  <c r="Q3020" i="11"/>
  <c r="O3020" i="11"/>
  <c r="P3020" i="11" s="1"/>
  <c r="N3020" i="11"/>
  <c r="M3020" i="11"/>
  <c r="L3020" i="11"/>
  <c r="K3020" i="11"/>
  <c r="I3020" i="11" a="1"/>
  <c r="I3020" i="11" s="1"/>
  <c r="U3019" i="11"/>
  <c r="T3019" i="11"/>
  <c r="R3019" i="11"/>
  <c r="Q3019" i="11"/>
  <c r="O3019" i="11"/>
  <c r="P3019" i="11" s="1"/>
  <c r="N3019" i="11"/>
  <c r="M3019" i="11"/>
  <c r="L3019" i="11"/>
  <c r="K3019" i="11"/>
  <c r="I3019" i="11" a="1"/>
  <c r="I3019" i="11"/>
  <c r="U3018" i="11"/>
  <c r="T3018" i="11"/>
  <c r="R3018" i="11"/>
  <c r="Q3018" i="11"/>
  <c r="P3018" i="11"/>
  <c r="O3018" i="11"/>
  <c r="N3018" i="11"/>
  <c r="M3018" i="11"/>
  <c r="L3018" i="11"/>
  <c r="K3018" i="11"/>
  <c r="I3018" i="11" a="1"/>
  <c r="I3018" i="11" s="1"/>
  <c r="U3017" i="11"/>
  <c r="T3017" i="11"/>
  <c r="R3017" i="11"/>
  <c r="Q3017" i="11"/>
  <c r="P3017" i="11"/>
  <c r="O3017" i="11"/>
  <c r="N3017" i="11"/>
  <c r="M3017" i="11"/>
  <c r="L3017" i="11"/>
  <c r="K3017" i="11"/>
  <c r="I3017" i="11" a="1"/>
  <c r="I3017" i="11" s="1"/>
  <c r="U3016" i="11"/>
  <c r="T3016" i="11"/>
  <c r="R3016" i="11"/>
  <c r="Q3016" i="11"/>
  <c r="O3016" i="11"/>
  <c r="P3016" i="11" s="1"/>
  <c r="N3016" i="11"/>
  <c r="M3016" i="11"/>
  <c r="L3016" i="11"/>
  <c r="K3016" i="11"/>
  <c r="I3016" i="11" a="1"/>
  <c r="I3016" i="11"/>
  <c r="U3015" i="11"/>
  <c r="T3015" i="11"/>
  <c r="R3015" i="11"/>
  <c r="Q3015" i="11"/>
  <c r="P3015" i="11"/>
  <c r="O3015" i="11"/>
  <c r="N3015" i="11"/>
  <c r="M3015" i="11"/>
  <c r="L3015" i="11"/>
  <c r="K3015" i="11"/>
  <c r="I3015" i="11" a="1"/>
  <c r="I3015" i="11"/>
  <c r="U3014" i="11"/>
  <c r="T3014" i="11"/>
  <c r="R3014" i="11"/>
  <c r="Q3014" i="11"/>
  <c r="P3014" i="11"/>
  <c r="O3014" i="11"/>
  <c r="N3014" i="11"/>
  <c r="M3014" i="11"/>
  <c r="L3014" i="11"/>
  <c r="K3014" i="11"/>
  <c r="I3014" i="11" a="1"/>
  <c r="I3014" i="11" s="1"/>
  <c r="U3013" i="11"/>
  <c r="T3013" i="11"/>
  <c r="R3013" i="11"/>
  <c r="Q3013" i="11"/>
  <c r="O3013" i="11"/>
  <c r="P3013" i="11" s="1"/>
  <c r="N3013" i="11"/>
  <c r="M3013" i="11"/>
  <c r="L3013" i="11"/>
  <c r="K3013" i="11"/>
  <c r="I3013" i="11" a="1"/>
  <c r="I3013" i="11"/>
  <c r="U3012" i="11"/>
  <c r="T3012" i="11"/>
  <c r="R3012" i="11"/>
  <c r="Q3012" i="11"/>
  <c r="O3012" i="11"/>
  <c r="P3012" i="11" s="1"/>
  <c r="N3012" i="11"/>
  <c r="M3012" i="11"/>
  <c r="L3012" i="11"/>
  <c r="K3012" i="11"/>
  <c r="I3012" i="11" a="1"/>
  <c r="I3012" i="11"/>
  <c r="U3011" i="11"/>
  <c r="T3011" i="11"/>
  <c r="R3011" i="11"/>
  <c r="Q3011" i="11"/>
  <c r="P3011" i="11"/>
  <c r="O3011" i="11"/>
  <c r="N3011" i="11"/>
  <c r="M3011" i="11"/>
  <c r="L3011" i="11"/>
  <c r="K3011" i="11"/>
  <c r="I3011" i="11" a="1"/>
  <c r="I3011" i="11" s="1"/>
  <c r="U3010" i="11"/>
  <c r="T3010" i="11"/>
  <c r="R3010" i="11"/>
  <c r="Q3010" i="11"/>
  <c r="O3010" i="11"/>
  <c r="P3010" i="11" s="1"/>
  <c r="N3010" i="11"/>
  <c r="M3010" i="11"/>
  <c r="L3010" i="11"/>
  <c r="K3010" i="11"/>
  <c r="I3010" i="11" a="1"/>
  <c r="I3010" i="11" s="1"/>
  <c r="U3009" i="11"/>
  <c r="T3009" i="11"/>
  <c r="R3009" i="11"/>
  <c r="Q3009" i="11"/>
  <c r="O3009" i="11"/>
  <c r="P3009" i="11" s="1"/>
  <c r="N3009" i="11"/>
  <c r="M3009" i="11"/>
  <c r="L3009" i="11"/>
  <c r="K3009" i="11"/>
  <c r="I3009" i="11" a="1"/>
  <c r="I3009" i="11"/>
  <c r="U3008" i="11"/>
  <c r="T3008" i="11"/>
  <c r="R3008" i="11"/>
  <c r="Q3008" i="11"/>
  <c r="P3008" i="11"/>
  <c r="O3008" i="11"/>
  <c r="N3008" i="11"/>
  <c r="M3008" i="11"/>
  <c r="L3008" i="11"/>
  <c r="K3008" i="11"/>
  <c r="I3008" i="11" a="1"/>
  <c r="I3008" i="11"/>
  <c r="U3007" i="11"/>
  <c r="T3007" i="11"/>
  <c r="R3007" i="11"/>
  <c r="Q3007" i="11"/>
  <c r="P3007" i="11"/>
  <c r="O3007" i="11"/>
  <c r="N3007" i="11"/>
  <c r="M3007" i="11"/>
  <c r="L3007" i="11"/>
  <c r="K3007" i="11"/>
  <c r="I3007" i="11" a="1"/>
  <c r="I3007" i="11"/>
  <c r="U3006" i="11"/>
  <c r="T3006" i="11"/>
  <c r="R3006" i="11"/>
  <c r="Q3006" i="11"/>
  <c r="O3006" i="11"/>
  <c r="P3006" i="11" s="1"/>
  <c r="N3006" i="11"/>
  <c r="M3006" i="11"/>
  <c r="L3006" i="11"/>
  <c r="K3006" i="11"/>
  <c r="I3006" i="11" a="1"/>
  <c r="I3006" i="11"/>
  <c r="U3005" i="11"/>
  <c r="T3005" i="11"/>
  <c r="R3005" i="11"/>
  <c r="Q3005" i="11"/>
  <c r="O3005" i="11"/>
  <c r="P3005" i="11" s="1"/>
  <c r="N3005" i="11"/>
  <c r="M3005" i="11"/>
  <c r="L3005" i="11"/>
  <c r="K3005" i="11"/>
  <c r="I3005" i="11" a="1"/>
  <c r="I3005" i="11" s="1"/>
  <c r="U3004" i="11"/>
  <c r="T3004" i="11"/>
  <c r="R3004" i="11"/>
  <c r="Q3004" i="11"/>
  <c r="O3004" i="11"/>
  <c r="P3004" i="11" s="1"/>
  <c r="N3004" i="11"/>
  <c r="M3004" i="11"/>
  <c r="L3004" i="11"/>
  <c r="K3004" i="11"/>
  <c r="I3004" i="11" a="1"/>
  <c r="I3004" i="11" s="1"/>
  <c r="U3003" i="11"/>
  <c r="T3003" i="11"/>
  <c r="R3003" i="11"/>
  <c r="Q3003" i="11"/>
  <c r="O3003" i="11"/>
  <c r="P3003" i="11" s="1"/>
  <c r="N3003" i="11"/>
  <c r="M3003" i="11"/>
  <c r="L3003" i="11"/>
  <c r="K3003" i="11"/>
  <c r="I3003" i="11" a="1"/>
  <c r="I3003" i="11"/>
  <c r="U3002" i="11"/>
  <c r="T3002" i="11"/>
  <c r="R3002" i="11"/>
  <c r="Q3002" i="11"/>
  <c r="P3002" i="11"/>
  <c r="O3002" i="11"/>
  <c r="N3002" i="11"/>
  <c r="M3002" i="11"/>
  <c r="L3002" i="11"/>
  <c r="K3002" i="11"/>
  <c r="I3002" i="11" a="1"/>
  <c r="I3002" i="11" s="1"/>
  <c r="U3001" i="11"/>
  <c r="T3001" i="11"/>
  <c r="R3001" i="11"/>
  <c r="Q3001" i="11"/>
  <c r="P3001" i="11"/>
  <c r="O3001" i="11"/>
  <c r="N3001" i="11"/>
  <c r="M3001" i="11"/>
  <c r="L3001" i="11"/>
  <c r="K3001" i="11"/>
  <c r="I3001" i="11" a="1"/>
  <c r="I3001" i="11" s="1"/>
  <c r="U3000" i="11"/>
  <c r="T3000" i="11"/>
  <c r="R3000" i="11"/>
  <c r="Q3000" i="11"/>
  <c r="O3000" i="11"/>
  <c r="P3000" i="11" s="1"/>
  <c r="N3000" i="11"/>
  <c r="M3000" i="11"/>
  <c r="L3000" i="11"/>
  <c r="K3000" i="11"/>
  <c r="I3000" i="11" a="1"/>
  <c r="I3000" i="11"/>
  <c r="U2999" i="11"/>
  <c r="T2999" i="11"/>
  <c r="R2999" i="11"/>
  <c r="Q2999" i="11"/>
  <c r="P2999" i="11"/>
  <c r="O2999" i="11"/>
  <c r="N2999" i="11"/>
  <c r="M2999" i="11"/>
  <c r="L2999" i="11"/>
  <c r="K2999" i="11"/>
  <c r="I2999" i="11" a="1"/>
  <c r="I2999" i="11"/>
  <c r="U2998" i="11"/>
  <c r="T2998" i="11"/>
  <c r="R2998" i="11"/>
  <c r="Q2998" i="11"/>
  <c r="P2998" i="11"/>
  <c r="O2998" i="11"/>
  <c r="N2998" i="11"/>
  <c r="M2998" i="11"/>
  <c r="L2998" i="11"/>
  <c r="K2998" i="11"/>
  <c r="I2998" i="11" a="1"/>
  <c r="I2998" i="11" s="1"/>
  <c r="U2997" i="11"/>
  <c r="T2997" i="11"/>
  <c r="R2997" i="11"/>
  <c r="Q2997" i="11"/>
  <c r="O2997" i="11"/>
  <c r="P2997" i="11" s="1"/>
  <c r="N2997" i="11"/>
  <c r="M2997" i="11"/>
  <c r="L2997" i="11"/>
  <c r="K2997" i="11"/>
  <c r="I2997" i="11" a="1"/>
  <c r="I2997" i="11"/>
  <c r="U2996" i="11"/>
  <c r="T2996" i="11"/>
  <c r="R2996" i="11"/>
  <c r="Q2996" i="11"/>
  <c r="O2996" i="11"/>
  <c r="P2996" i="11" s="1"/>
  <c r="N2996" i="11"/>
  <c r="M2996" i="11"/>
  <c r="L2996" i="11"/>
  <c r="K2996" i="11"/>
  <c r="I2996" i="11" a="1"/>
  <c r="I2996" i="11"/>
  <c r="U2995" i="11"/>
  <c r="T2995" i="11"/>
  <c r="R2995" i="11"/>
  <c r="Q2995" i="11"/>
  <c r="P2995" i="11"/>
  <c r="O2995" i="11"/>
  <c r="N2995" i="11"/>
  <c r="M2995" i="11"/>
  <c r="L2995" i="11"/>
  <c r="K2995" i="11"/>
  <c r="I2995" i="11" a="1"/>
  <c r="I2995" i="11" s="1"/>
  <c r="U2994" i="11"/>
  <c r="T2994" i="11"/>
  <c r="R2994" i="11"/>
  <c r="Q2994" i="11"/>
  <c r="O2994" i="11"/>
  <c r="P2994" i="11" s="1"/>
  <c r="N2994" i="11"/>
  <c r="M2994" i="11"/>
  <c r="L2994" i="11"/>
  <c r="K2994" i="11"/>
  <c r="I2994" i="11" a="1"/>
  <c r="I2994" i="11" s="1"/>
  <c r="U2993" i="11"/>
  <c r="T2993" i="11"/>
  <c r="R2993" i="11"/>
  <c r="Q2993" i="11"/>
  <c r="O2993" i="11"/>
  <c r="P2993" i="11" s="1"/>
  <c r="N2993" i="11"/>
  <c r="M2993" i="11"/>
  <c r="L2993" i="11"/>
  <c r="K2993" i="11"/>
  <c r="I2993" i="11" a="1"/>
  <c r="I2993" i="11"/>
  <c r="U2992" i="11"/>
  <c r="T2992" i="11"/>
  <c r="R2992" i="11"/>
  <c r="Q2992" i="11"/>
  <c r="P2992" i="11"/>
  <c r="O2992" i="11"/>
  <c r="N2992" i="11"/>
  <c r="M2992" i="11"/>
  <c r="L2992" i="11"/>
  <c r="K2992" i="11"/>
  <c r="I2992" i="11" a="1"/>
  <c r="I2992" i="11"/>
  <c r="U2991" i="11"/>
  <c r="T2991" i="11"/>
  <c r="R2991" i="11"/>
  <c r="Q2991" i="11"/>
  <c r="P2991" i="11"/>
  <c r="O2991" i="11"/>
  <c r="N2991" i="11"/>
  <c r="M2991" i="11"/>
  <c r="L2991" i="11"/>
  <c r="K2991" i="11"/>
  <c r="I2991" i="11" a="1"/>
  <c r="I2991" i="11"/>
  <c r="U2990" i="11"/>
  <c r="T2990" i="11"/>
  <c r="R2990" i="11"/>
  <c r="Q2990" i="11"/>
  <c r="O2990" i="11"/>
  <c r="P2990" i="11" s="1"/>
  <c r="N2990" i="11"/>
  <c r="M2990" i="11"/>
  <c r="L2990" i="11"/>
  <c r="K2990" i="11"/>
  <c r="I2990" i="11" a="1"/>
  <c r="I2990" i="11"/>
  <c r="U2989" i="11"/>
  <c r="T2989" i="11"/>
  <c r="R2989" i="11"/>
  <c r="Q2989" i="11"/>
  <c r="O2989" i="11"/>
  <c r="P2989" i="11" s="1"/>
  <c r="N2989" i="11"/>
  <c r="M2989" i="11"/>
  <c r="L2989" i="11"/>
  <c r="K2989" i="11"/>
  <c r="I2989" i="11" a="1"/>
  <c r="I2989" i="11" s="1"/>
  <c r="U2988" i="11"/>
  <c r="T2988" i="11"/>
  <c r="R2988" i="11"/>
  <c r="Q2988" i="11"/>
  <c r="O2988" i="11"/>
  <c r="P2988" i="11" s="1"/>
  <c r="N2988" i="11"/>
  <c r="M2988" i="11"/>
  <c r="L2988" i="11"/>
  <c r="K2988" i="11"/>
  <c r="I2988" i="11" a="1"/>
  <c r="I2988" i="11" s="1"/>
  <c r="U2987" i="11"/>
  <c r="T2987" i="11"/>
  <c r="R2987" i="11"/>
  <c r="Q2987" i="11"/>
  <c r="O2987" i="11"/>
  <c r="P2987" i="11" s="1"/>
  <c r="N2987" i="11"/>
  <c r="M2987" i="11"/>
  <c r="L2987" i="11"/>
  <c r="K2987" i="11"/>
  <c r="I2987" i="11" a="1"/>
  <c r="I2987" i="11"/>
  <c r="U2986" i="11"/>
  <c r="T2986" i="11"/>
  <c r="R2986" i="11"/>
  <c r="Q2986" i="11"/>
  <c r="P2986" i="11"/>
  <c r="O2986" i="11"/>
  <c r="N2986" i="11"/>
  <c r="M2986" i="11"/>
  <c r="L2986" i="11"/>
  <c r="K2986" i="11"/>
  <c r="I2986" i="11" a="1"/>
  <c r="I2986" i="11" s="1"/>
  <c r="U2985" i="11"/>
  <c r="T2985" i="11"/>
  <c r="R2985" i="11"/>
  <c r="Q2985" i="11"/>
  <c r="P2985" i="11"/>
  <c r="O2985" i="11"/>
  <c r="N2985" i="11"/>
  <c r="M2985" i="11"/>
  <c r="L2985" i="11"/>
  <c r="K2985" i="11"/>
  <c r="I2985" i="11" a="1"/>
  <c r="I2985" i="11" s="1"/>
  <c r="U2984" i="11"/>
  <c r="T2984" i="11"/>
  <c r="R2984" i="11"/>
  <c r="Q2984" i="11"/>
  <c r="O2984" i="11"/>
  <c r="P2984" i="11" s="1"/>
  <c r="N2984" i="11"/>
  <c r="M2984" i="11"/>
  <c r="L2984" i="11"/>
  <c r="K2984" i="11"/>
  <c r="I2984" i="11" a="1"/>
  <c r="I2984" i="11"/>
  <c r="U2983" i="11"/>
  <c r="T2983" i="11"/>
  <c r="R2983" i="11"/>
  <c r="Q2983" i="11"/>
  <c r="P2983" i="11"/>
  <c r="O2983" i="11"/>
  <c r="N2983" i="11"/>
  <c r="M2983" i="11"/>
  <c r="L2983" i="11"/>
  <c r="K2983" i="11"/>
  <c r="I2983" i="11" a="1"/>
  <c r="I2983" i="11"/>
  <c r="U2982" i="11"/>
  <c r="T2982" i="11"/>
  <c r="R2982" i="11"/>
  <c r="Q2982" i="11"/>
  <c r="P2982" i="11"/>
  <c r="O2982" i="11"/>
  <c r="N2982" i="11"/>
  <c r="M2982" i="11"/>
  <c r="L2982" i="11"/>
  <c r="K2982" i="11"/>
  <c r="I2982" i="11" a="1"/>
  <c r="I2982" i="11" s="1"/>
  <c r="U2981" i="11"/>
  <c r="T2981" i="11"/>
  <c r="R2981" i="11"/>
  <c r="Q2981" i="11"/>
  <c r="O2981" i="11"/>
  <c r="P2981" i="11" s="1"/>
  <c r="N2981" i="11"/>
  <c r="M2981" i="11"/>
  <c r="L2981" i="11"/>
  <c r="K2981" i="11"/>
  <c r="I2981" i="11" a="1"/>
  <c r="I2981" i="11"/>
  <c r="U2980" i="11"/>
  <c r="T2980" i="11"/>
  <c r="R2980" i="11"/>
  <c r="Q2980" i="11"/>
  <c r="O2980" i="11"/>
  <c r="P2980" i="11" s="1"/>
  <c r="N2980" i="11"/>
  <c r="M2980" i="11"/>
  <c r="L2980" i="11"/>
  <c r="K2980" i="11"/>
  <c r="I2980" i="11" a="1"/>
  <c r="I2980" i="11"/>
  <c r="U2979" i="11"/>
  <c r="T2979" i="11"/>
  <c r="R2979" i="11"/>
  <c r="Q2979" i="11"/>
  <c r="P2979" i="11"/>
  <c r="O2979" i="11"/>
  <c r="N2979" i="11"/>
  <c r="M2979" i="11"/>
  <c r="L2979" i="11"/>
  <c r="K2979" i="11"/>
  <c r="I2979" i="11" a="1"/>
  <c r="I2979" i="11" s="1"/>
  <c r="U2978" i="11"/>
  <c r="T2978" i="11"/>
  <c r="R2978" i="11"/>
  <c r="Q2978" i="11"/>
  <c r="O2978" i="11"/>
  <c r="P2978" i="11" s="1"/>
  <c r="N2978" i="11"/>
  <c r="M2978" i="11"/>
  <c r="L2978" i="11"/>
  <c r="K2978" i="11"/>
  <c r="I2978" i="11" a="1"/>
  <c r="I2978" i="11" s="1"/>
  <c r="U2977" i="11"/>
  <c r="T2977" i="11"/>
  <c r="R2977" i="11"/>
  <c r="Q2977" i="11"/>
  <c r="P2977" i="11"/>
  <c r="O2977" i="11"/>
  <c r="N2977" i="11"/>
  <c r="M2977" i="11"/>
  <c r="L2977" i="11"/>
  <c r="K2977" i="11"/>
  <c r="I2977" i="11" a="1"/>
  <c r="I2977" i="11"/>
  <c r="U2976" i="11"/>
  <c r="T2976" i="11"/>
  <c r="R2976" i="11"/>
  <c r="Q2976" i="11"/>
  <c r="P2976" i="11"/>
  <c r="O2976" i="11"/>
  <c r="N2976" i="11"/>
  <c r="M2976" i="11"/>
  <c r="L2976" i="11"/>
  <c r="K2976" i="11"/>
  <c r="I2976" i="11" a="1"/>
  <c r="I2976" i="11"/>
  <c r="U2975" i="11"/>
  <c r="T2975" i="11"/>
  <c r="R2975" i="11"/>
  <c r="Q2975" i="11"/>
  <c r="P2975" i="11"/>
  <c r="O2975" i="11"/>
  <c r="N2975" i="11"/>
  <c r="M2975" i="11"/>
  <c r="L2975" i="11"/>
  <c r="K2975" i="11"/>
  <c r="I2975" i="11" a="1"/>
  <c r="I2975" i="11"/>
  <c r="U2974" i="11"/>
  <c r="T2974" i="11"/>
  <c r="R2974" i="11"/>
  <c r="Q2974" i="11"/>
  <c r="O2974" i="11"/>
  <c r="P2974" i="11" s="1"/>
  <c r="N2974" i="11"/>
  <c r="M2974" i="11"/>
  <c r="L2974" i="11"/>
  <c r="K2974" i="11"/>
  <c r="I2974" i="11" a="1"/>
  <c r="I2974" i="11"/>
  <c r="U2973" i="11"/>
  <c r="T2973" i="11"/>
  <c r="R2973" i="11"/>
  <c r="Q2973" i="11"/>
  <c r="O2973" i="11"/>
  <c r="P2973" i="11" s="1"/>
  <c r="N2973" i="11"/>
  <c r="M2973" i="11"/>
  <c r="L2973" i="11"/>
  <c r="K2973" i="11"/>
  <c r="I2973" i="11" a="1"/>
  <c r="I2973" i="11" s="1"/>
  <c r="U2972" i="11"/>
  <c r="T2972" i="11"/>
  <c r="R2972" i="11"/>
  <c r="Q2972" i="11"/>
  <c r="O2972" i="11"/>
  <c r="P2972" i="11" s="1"/>
  <c r="N2972" i="11"/>
  <c r="M2972" i="11"/>
  <c r="L2972" i="11"/>
  <c r="K2972" i="11"/>
  <c r="I2972" i="11" a="1"/>
  <c r="I2972" i="11" s="1"/>
  <c r="U2971" i="11"/>
  <c r="T2971" i="11"/>
  <c r="R2971" i="11"/>
  <c r="Q2971" i="11"/>
  <c r="O2971" i="11"/>
  <c r="P2971" i="11" s="1"/>
  <c r="N2971" i="11"/>
  <c r="M2971" i="11"/>
  <c r="L2971" i="11"/>
  <c r="K2971" i="11"/>
  <c r="I2971" i="11" a="1"/>
  <c r="I2971" i="11"/>
  <c r="U2970" i="11"/>
  <c r="T2970" i="11"/>
  <c r="R2970" i="11"/>
  <c r="Q2970" i="11"/>
  <c r="P2970" i="11"/>
  <c r="O2970" i="11"/>
  <c r="N2970" i="11"/>
  <c r="M2970" i="11"/>
  <c r="L2970" i="11"/>
  <c r="K2970" i="11"/>
  <c r="I2970" i="11" a="1"/>
  <c r="I2970" i="11" s="1"/>
  <c r="U2969" i="11"/>
  <c r="T2969" i="11"/>
  <c r="R2969" i="11"/>
  <c r="Q2969" i="11"/>
  <c r="P2969" i="11"/>
  <c r="O2969" i="11"/>
  <c r="N2969" i="11"/>
  <c r="M2969" i="11"/>
  <c r="L2969" i="11"/>
  <c r="K2969" i="11"/>
  <c r="I2969" i="11" a="1"/>
  <c r="I2969" i="11" s="1"/>
  <c r="U2968" i="11"/>
  <c r="T2968" i="11"/>
  <c r="R2968" i="11"/>
  <c r="Q2968" i="11"/>
  <c r="O2968" i="11"/>
  <c r="P2968" i="11" s="1"/>
  <c r="N2968" i="11"/>
  <c r="M2968" i="11"/>
  <c r="L2968" i="11"/>
  <c r="K2968" i="11"/>
  <c r="I2968" i="11" a="1"/>
  <c r="I2968" i="11"/>
  <c r="U2967" i="11"/>
  <c r="T2967" i="11"/>
  <c r="R2967" i="11"/>
  <c r="Q2967" i="11"/>
  <c r="P2967" i="11"/>
  <c r="O2967" i="11"/>
  <c r="N2967" i="11"/>
  <c r="M2967" i="11"/>
  <c r="L2967" i="11"/>
  <c r="K2967" i="11"/>
  <c r="I2967" i="11" a="1"/>
  <c r="I2967" i="11"/>
  <c r="U2966" i="11"/>
  <c r="T2966" i="11"/>
  <c r="R2966" i="11"/>
  <c r="Q2966" i="11"/>
  <c r="P2966" i="11"/>
  <c r="O2966" i="11"/>
  <c r="N2966" i="11"/>
  <c r="M2966" i="11"/>
  <c r="L2966" i="11"/>
  <c r="K2966" i="11"/>
  <c r="I2966" i="11" a="1"/>
  <c r="I2966" i="11" s="1"/>
  <c r="U2965" i="11"/>
  <c r="T2965" i="11"/>
  <c r="R2965" i="11"/>
  <c r="Q2965" i="11"/>
  <c r="O2965" i="11"/>
  <c r="P2965" i="11" s="1"/>
  <c r="N2965" i="11"/>
  <c r="M2965" i="11"/>
  <c r="L2965" i="11"/>
  <c r="K2965" i="11"/>
  <c r="I2965" i="11" a="1"/>
  <c r="I2965" i="11"/>
  <c r="U2964" i="11"/>
  <c r="T2964" i="11"/>
  <c r="R2964" i="11"/>
  <c r="Q2964" i="11"/>
  <c r="O2964" i="11"/>
  <c r="P2964" i="11" s="1"/>
  <c r="N2964" i="11"/>
  <c r="M2964" i="11"/>
  <c r="L2964" i="11"/>
  <c r="K2964" i="11"/>
  <c r="I2964" i="11" a="1"/>
  <c r="I2964" i="11" s="1"/>
  <c r="U2963" i="11"/>
  <c r="T2963" i="11"/>
  <c r="R2963" i="11"/>
  <c r="Q2963" i="11"/>
  <c r="P2963" i="11"/>
  <c r="O2963" i="11"/>
  <c r="N2963" i="11"/>
  <c r="M2963" i="11"/>
  <c r="L2963" i="11"/>
  <c r="K2963" i="11"/>
  <c r="I2963" i="11" a="1"/>
  <c r="I2963" i="11" s="1"/>
  <c r="U2962" i="11"/>
  <c r="T2962" i="11"/>
  <c r="R2962" i="11"/>
  <c r="Q2962" i="11"/>
  <c r="O2962" i="11"/>
  <c r="P2962" i="11" s="1"/>
  <c r="N2962" i="11"/>
  <c r="M2962" i="11"/>
  <c r="L2962" i="11"/>
  <c r="K2962" i="11"/>
  <c r="I2962" i="11" a="1"/>
  <c r="I2962" i="11" s="1"/>
  <c r="U2961" i="11"/>
  <c r="T2961" i="11"/>
  <c r="R2961" i="11"/>
  <c r="Q2961" i="11"/>
  <c r="O2961" i="11"/>
  <c r="P2961" i="11" s="1"/>
  <c r="N2961" i="11"/>
  <c r="M2961" i="11"/>
  <c r="L2961" i="11"/>
  <c r="K2961" i="11"/>
  <c r="I2961" i="11" a="1"/>
  <c r="I2961" i="11"/>
  <c r="U2960" i="11"/>
  <c r="T2960" i="11"/>
  <c r="R2960" i="11"/>
  <c r="Q2960" i="11"/>
  <c r="P2960" i="11"/>
  <c r="O2960" i="11"/>
  <c r="N2960" i="11"/>
  <c r="M2960" i="11"/>
  <c r="L2960" i="11"/>
  <c r="K2960" i="11"/>
  <c r="I2960" i="11" a="1"/>
  <c r="I2960" i="11"/>
  <c r="U2959" i="11"/>
  <c r="T2959" i="11"/>
  <c r="R2959" i="11"/>
  <c r="Q2959" i="11"/>
  <c r="P2959" i="11"/>
  <c r="O2959" i="11"/>
  <c r="N2959" i="11"/>
  <c r="M2959" i="11"/>
  <c r="L2959" i="11"/>
  <c r="K2959" i="11"/>
  <c r="I2959" i="11" a="1"/>
  <c r="I2959" i="11"/>
  <c r="U2958" i="11"/>
  <c r="T2958" i="11"/>
  <c r="R2958" i="11"/>
  <c r="Q2958" i="11"/>
  <c r="O2958" i="11"/>
  <c r="P2958" i="11" s="1"/>
  <c r="N2958" i="11"/>
  <c r="M2958" i="11"/>
  <c r="L2958" i="11"/>
  <c r="K2958" i="11"/>
  <c r="I2958" i="11" a="1"/>
  <c r="I2958" i="11"/>
  <c r="U2957" i="11"/>
  <c r="T2957" i="11"/>
  <c r="R2957" i="11"/>
  <c r="Q2957" i="11"/>
  <c r="O2957" i="11"/>
  <c r="P2957" i="11" s="1"/>
  <c r="N2957" i="11"/>
  <c r="M2957" i="11"/>
  <c r="L2957" i="11"/>
  <c r="K2957" i="11"/>
  <c r="I2957" i="11" a="1"/>
  <c r="I2957" i="11" s="1"/>
  <c r="U2956" i="11"/>
  <c r="T2956" i="11"/>
  <c r="R2956" i="11"/>
  <c r="Q2956" i="11"/>
  <c r="O2956" i="11"/>
  <c r="P2956" i="11" s="1"/>
  <c r="N2956" i="11"/>
  <c r="M2956" i="11"/>
  <c r="L2956" i="11"/>
  <c r="K2956" i="11"/>
  <c r="I2956" i="11" a="1"/>
  <c r="I2956" i="11" s="1"/>
  <c r="U2955" i="11"/>
  <c r="T2955" i="11"/>
  <c r="R2955" i="11"/>
  <c r="Q2955" i="11"/>
  <c r="O2955" i="11"/>
  <c r="P2955" i="11" s="1"/>
  <c r="N2955" i="11"/>
  <c r="M2955" i="11"/>
  <c r="L2955" i="11"/>
  <c r="K2955" i="11"/>
  <c r="I2955" i="11" a="1"/>
  <c r="I2955" i="11"/>
  <c r="U2954" i="11"/>
  <c r="T2954" i="11"/>
  <c r="R2954" i="11"/>
  <c r="Q2954" i="11"/>
  <c r="P2954" i="11"/>
  <c r="O2954" i="11"/>
  <c r="N2954" i="11"/>
  <c r="M2954" i="11"/>
  <c r="L2954" i="11"/>
  <c r="K2954" i="11"/>
  <c r="I2954" i="11" a="1"/>
  <c r="I2954" i="11" s="1"/>
  <c r="U2953" i="11"/>
  <c r="T2953" i="11"/>
  <c r="R2953" i="11"/>
  <c r="Q2953" i="11"/>
  <c r="P2953" i="11"/>
  <c r="O2953" i="11"/>
  <c r="N2953" i="11"/>
  <c r="M2953" i="11"/>
  <c r="L2953" i="11"/>
  <c r="K2953" i="11"/>
  <c r="I2953" i="11" a="1"/>
  <c r="I2953" i="11" s="1"/>
  <c r="U2952" i="11"/>
  <c r="T2952" i="11"/>
  <c r="R2952" i="11"/>
  <c r="Q2952" i="11"/>
  <c r="O2952" i="11"/>
  <c r="P2952" i="11" s="1"/>
  <c r="N2952" i="11"/>
  <c r="M2952" i="11"/>
  <c r="L2952" i="11"/>
  <c r="K2952" i="11"/>
  <c r="I2952" i="11" a="1"/>
  <c r="I2952" i="11"/>
  <c r="U2951" i="11"/>
  <c r="T2951" i="11"/>
  <c r="R2951" i="11"/>
  <c r="Q2951" i="11"/>
  <c r="P2951" i="11"/>
  <c r="O2951" i="11"/>
  <c r="N2951" i="11"/>
  <c r="M2951" i="11"/>
  <c r="L2951" i="11"/>
  <c r="K2951" i="11"/>
  <c r="I2951" i="11" a="1"/>
  <c r="I2951" i="11"/>
  <c r="U2950" i="11"/>
  <c r="T2950" i="11"/>
  <c r="R2950" i="11"/>
  <c r="Q2950" i="11"/>
  <c r="P2950" i="11"/>
  <c r="O2950" i="11"/>
  <c r="N2950" i="11"/>
  <c r="M2950" i="11"/>
  <c r="L2950" i="11"/>
  <c r="K2950" i="11"/>
  <c r="I2950" i="11" a="1"/>
  <c r="I2950" i="11" s="1"/>
  <c r="U2949" i="11"/>
  <c r="T2949" i="11"/>
  <c r="R2949" i="11"/>
  <c r="Q2949" i="11"/>
  <c r="O2949" i="11"/>
  <c r="P2949" i="11" s="1"/>
  <c r="N2949" i="11"/>
  <c r="M2949" i="11"/>
  <c r="L2949" i="11"/>
  <c r="K2949" i="11"/>
  <c r="I2949" i="11" a="1"/>
  <c r="I2949" i="11"/>
  <c r="U2948" i="11"/>
  <c r="T2948" i="11"/>
  <c r="R2948" i="11"/>
  <c r="Q2948" i="11"/>
  <c r="O2948" i="11"/>
  <c r="P2948" i="11" s="1"/>
  <c r="N2948" i="11"/>
  <c r="M2948" i="11"/>
  <c r="L2948" i="11"/>
  <c r="K2948" i="11"/>
  <c r="I2948" i="11" a="1"/>
  <c r="I2948" i="11" s="1"/>
  <c r="U2947" i="11"/>
  <c r="T2947" i="11"/>
  <c r="R2947" i="11"/>
  <c r="Q2947" i="11"/>
  <c r="P2947" i="11"/>
  <c r="O2947" i="11"/>
  <c r="N2947" i="11"/>
  <c r="M2947" i="11"/>
  <c r="L2947" i="11"/>
  <c r="K2947" i="11"/>
  <c r="I2947" i="11" a="1"/>
  <c r="I2947" i="11" s="1"/>
  <c r="U2946" i="11"/>
  <c r="T2946" i="11"/>
  <c r="R2946" i="11"/>
  <c r="Q2946" i="11"/>
  <c r="O2946" i="11"/>
  <c r="P2946" i="11" s="1"/>
  <c r="N2946" i="11"/>
  <c r="M2946" i="11"/>
  <c r="L2946" i="11"/>
  <c r="K2946" i="11"/>
  <c r="I2946" i="11" a="1"/>
  <c r="I2946" i="11" s="1"/>
  <c r="U2945" i="11"/>
  <c r="T2945" i="11"/>
  <c r="R2945" i="11"/>
  <c r="Q2945" i="11"/>
  <c r="O2945" i="11"/>
  <c r="P2945" i="11" s="1"/>
  <c r="N2945" i="11"/>
  <c r="M2945" i="11"/>
  <c r="L2945" i="11"/>
  <c r="K2945" i="11"/>
  <c r="I2945" i="11" a="1"/>
  <c r="I2945" i="11"/>
  <c r="U2944" i="11"/>
  <c r="T2944" i="11"/>
  <c r="R2944" i="11"/>
  <c r="Q2944" i="11"/>
  <c r="P2944" i="11"/>
  <c r="O2944" i="11"/>
  <c r="N2944" i="11"/>
  <c r="M2944" i="11"/>
  <c r="L2944" i="11"/>
  <c r="K2944" i="11"/>
  <c r="I2944" i="11" a="1"/>
  <c r="I2944" i="11"/>
  <c r="U2943" i="11"/>
  <c r="T2943" i="11"/>
  <c r="R2943" i="11"/>
  <c r="Q2943" i="11"/>
  <c r="P2943" i="11"/>
  <c r="O2943" i="11"/>
  <c r="N2943" i="11"/>
  <c r="M2943" i="11"/>
  <c r="L2943" i="11"/>
  <c r="K2943" i="11"/>
  <c r="I2943" i="11" a="1"/>
  <c r="I2943" i="11"/>
  <c r="U2942" i="11"/>
  <c r="T2942" i="11"/>
  <c r="R2942" i="11"/>
  <c r="Q2942" i="11"/>
  <c r="O2942" i="11"/>
  <c r="P2942" i="11" s="1"/>
  <c r="N2942" i="11"/>
  <c r="M2942" i="11"/>
  <c r="L2942" i="11"/>
  <c r="K2942" i="11"/>
  <c r="I2942" i="11" a="1"/>
  <c r="I2942" i="11"/>
  <c r="U2941" i="11"/>
  <c r="T2941" i="11"/>
  <c r="R2941" i="11"/>
  <c r="Q2941" i="11"/>
  <c r="O2941" i="11"/>
  <c r="P2941" i="11" s="1"/>
  <c r="N2941" i="11"/>
  <c r="M2941" i="11"/>
  <c r="L2941" i="11"/>
  <c r="K2941" i="11"/>
  <c r="I2941" i="11" a="1"/>
  <c r="I2941" i="11" s="1"/>
  <c r="U2940" i="11"/>
  <c r="T2940" i="11"/>
  <c r="R2940" i="11"/>
  <c r="Q2940" i="11"/>
  <c r="O2940" i="11"/>
  <c r="P2940" i="11" s="1"/>
  <c r="N2940" i="11"/>
  <c r="M2940" i="11"/>
  <c r="L2940" i="11"/>
  <c r="K2940" i="11"/>
  <c r="I2940" i="11" a="1"/>
  <c r="I2940" i="11" s="1"/>
  <c r="U2939" i="11"/>
  <c r="T2939" i="11"/>
  <c r="R2939" i="11"/>
  <c r="Q2939" i="11"/>
  <c r="O2939" i="11"/>
  <c r="P2939" i="11" s="1"/>
  <c r="N2939" i="11"/>
  <c r="M2939" i="11"/>
  <c r="L2939" i="11"/>
  <c r="K2939" i="11"/>
  <c r="I2939" i="11" a="1"/>
  <c r="I2939" i="11"/>
  <c r="U2938" i="11"/>
  <c r="T2938" i="11"/>
  <c r="R2938" i="11"/>
  <c r="Q2938" i="11"/>
  <c r="P2938" i="11"/>
  <c r="O2938" i="11"/>
  <c r="N2938" i="11"/>
  <c r="M2938" i="11"/>
  <c r="L2938" i="11"/>
  <c r="K2938" i="11"/>
  <c r="I2938" i="11" a="1"/>
  <c r="I2938" i="11" s="1"/>
  <c r="U2937" i="11"/>
  <c r="T2937" i="11"/>
  <c r="R2937" i="11"/>
  <c r="Q2937" i="11"/>
  <c r="P2937" i="11"/>
  <c r="O2937" i="11"/>
  <c r="N2937" i="11"/>
  <c r="M2937" i="11"/>
  <c r="L2937" i="11"/>
  <c r="K2937" i="11"/>
  <c r="I2937" i="11" a="1"/>
  <c r="I2937" i="11" s="1"/>
  <c r="U2936" i="11"/>
  <c r="T2936" i="11"/>
  <c r="R2936" i="11"/>
  <c r="Q2936" i="11"/>
  <c r="O2936" i="11"/>
  <c r="P2936" i="11" s="1"/>
  <c r="N2936" i="11"/>
  <c r="M2936" i="11"/>
  <c r="L2936" i="11"/>
  <c r="K2936" i="11"/>
  <c r="I2936" i="11" a="1"/>
  <c r="I2936" i="11"/>
  <c r="U2935" i="11"/>
  <c r="T2935" i="11"/>
  <c r="R2935" i="11"/>
  <c r="Q2935" i="11"/>
  <c r="P2935" i="11"/>
  <c r="O2935" i="11"/>
  <c r="N2935" i="11"/>
  <c r="M2935" i="11"/>
  <c r="L2935" i="11"/>
  <c r="K2935" i="11"/>
  <c r="I2935" i="11" a="1"/>
  <c r="I2935" i="11"/>
  <c r="U2934" i="11"/>
  <c r="T2934" i="11"/>
  <c r="R2934" i="11"/>
  <c r="Q2934" i="11"/>
  <c r="P2934" i="11"/>
  <c r="O2934" i="11"/>
  <c r="N2934" i="11"/>
  <c r="M2934" i="11"/>
  <c r="L2934" i="11"/>
  <c r="K2934" i="11"/>
  <c r="I2934" i="11" a="1"/>
  <c r="I2934" i="11" s="1"/>
  <c r="U2933" i="11"/>
  <c r="T2933" i="11"/>
  <c r="R2933" i="11"/>
  <c r="Q2933" i="11"/>
  <c r="O2933" i="11"/>
  <c r="P2933" i="11" s="1"/>
  <c r="N2933" i="11"/>
  <c r="M2933" i="11"/>
  <c r="L2933" i="11"/>
  <c r="K2933" i="11"/>
  <c r="I2933" i="11" a="1"/>
  <c r="I2933" i="11"/>
  <c r="U2932" i="11"/>
  <c r="T2932" i="11"/>
  <c r="R2932" i="11"/>
  <c r="Q2932" i="11"/>
  <c r="O2932" i="11"/>
  <c r="P2932" i="11" s="1"/>
  <c r="N2932" i="11"/>
  <c r="M2932" i="11"/>
  <c r="L2932" i="11"/>
  <c r="K2932" i="11"/>
  <c r="I2932" i="11" a="1"/>
  <c r="I2932" i="11"/>
  <c r="U2931" i="11"/>
  <c r="T2931" i="11"/>
  <c r="R2931" i="11"/>
  <c r="Q2931" i="11"/>
  <c r="P2931" i="11"/>
  <c r="O2931" i="11"/>
  <c r="N2931" i="11"/>
  <c r="M2931" i="11"/>
  <c r="L2931" i="11"/>
  <c r="K2931" i="11"/>
  <c r="I2931" i="11" a="1"/>
  <c r="I2931" i="11" s="1"/>
  <c r="U2930" i="11"/>
  <c r="T2930" i="11"/>
  <c r="R2930" i="11"/>
  <c r="Q2930" i="11"/>
  <c r="O2930" i="11"/>
  <c r="P2930" i="11" s="1"/>
  <c r="N2930" i="11"/>
  <c r="M2930" i="11"/>
  <c r="L2930" i="11"/>
  <c r="K2930" i="11"/>
  <c r="I2930" i="11" a="1"/>
  <c r="I2930" i="11" s="1"/>
  <c r="U2929" i="11"/>
  <c r="T2929" i="11"/>
  <c r="R2929" i="11"/>
  <c r="Q2929" i="11"/>
  <c r="O2929" i="11"/>
  <c r="P2929" i="11" s="1"/>
  <c r="N2929" i="11"/>
  <c r="M2929" i="11"/>
  <c r="L2929" i="11"/>
  <c r="K2929" i="11"/>
  <c r="I2929" i="11" a="1"/>
  <c r="I2929" i="11"/>
  <c r="U2928" i="11"/>
  <c r="T2928" i="11"/>
  <c r="R2928" i="11"/>
  <c r="Q2928" i="11"/>
  <c r="P2928" i="11"/>
  <c r="O2928" i="11"/>
  <c r="N2928" i="11"/>
  <c r="M2928" i="11"/>
  <c r="L2928" i="11"/>
  <c r="K2928" i="11"/>
  <c r="I2928" i="11" a="1"/>
  <c r="I2928" i="11"/>
  <c r="U2927" i="11"/>
  <c r="T2927" i="11"/>
  <c r="R2927" i="11"/>
  <c r="Q2927" i="11"/>
  <c r="P2927" i="11"/>
  <c r="O2927" i="11"/>
  <c r="N2927" i="11"/>
  <c r="M2927" i="11"/>
  <c r="L2927" i="11"/>
  <c r="K2927" i="11"/>
  <c r="I2927" i="11" a="1"/>
  <c r="I2927" i="11"/>
  <c r="U2926" i="11"/>
  <c r="T2926" i="11"/>
  <c r="R2926" i="11"/>
  <c r="Q2926" i="11"/>
  <c r="O2926" i="11"/>
  <c r="P2926" i="11" s="1"/>
  <c r="N2926" i="11"/>
  <c r="M2926" i="11"/>
  <c r="L2926" i="11"/>
  <c r="K2926" i="11"/>
  <c r="I2926" i="11" a="1"/>
  <c r="I2926" i="11"/>
  <c r="U2925" i="11"/>
  <c r="T2925" i="11"/>
  <c r="R2925" i="11"/>
  <c r="Q2925" i="11"/>
  <c r="O2925" i="11"/>
  <c r="P2925" i="11" s="1"/>
  <c r="N2925" i="11"/>
  <c r="M2925" i="11"/>
  <c r="L2925" i="11"/>
  <c r="K2925" i="11"/>
  <c r="I2925" i="11" a="1"/>
  <c r="I2925" i="11" s="1"/>
  <c r="U2924" i="11"/>
  <c r="T2924" i="11"/>
  <c r="R2924" i="11"/>
  <c r="Q2924" i="11"/>
  <c r="O2924" i="11"/>
  <c r="P2924" i="11" s="1"/>
  <c r="N2924" i="11"/>
  <c r="M2924" i="11"/>
  <c r="L2924" i="11"/>
  <c r="K2924" i="11"/>
  <c r="I2924" i="11" a="1"/>
  <c r="I2924" i="11" s="1"/>
  <c r="U2923" i="11"/>
  <c r="T2923" i="11"/>
  <c r="R2923" i="11"/>
  <c r="Q2923" i="11"/>
  <c r="O2923" i="11"/>
  <c r="P2923" i="11" s="1"/>
  <c r="N2923" i="11"/>
  <c r="M2923" i="11"/>
  <c r="L2923" i="11"/>
  <c r="K2923" i="11"/>
  <c r="I2923" i="11" a="1"/>
  <c r="I2923" i="11"/>
  <c r="U2922" i="11"/>
  <c r="T2922" i="11"/>
  <c r="R2922" i="11"/>
  <c r="Q2922" i="11"/>
  <c r="P2922" i="11"/>
  <c r="O2922" i="11"/>
  <c r="N2922" i="11"/>
  <c r="M2922" i="11"/>
  <c r="L2922" i="11"/>
  <c r="K2922" i="11"/>
  <c r="I2922" i="11" a="1"/>
  <c r="I2922" i="11" s="1"/>
  <c r="U2921" i="11"/>
  <c r="T2921" i="11"/>
  <c r="R2921" i="11"/>
  <c r="Q2921" i="11"/>
  <c r="P2921" i="11"/>
  <c r="O2921" i="11"/>
  <c r="N2921" i="11"/>
  <c r="M2921" i="11"/>
  <c r="L2921" i="11"/>
  <c r="K2921" i="11"/>
  <c r="I2921" i="11" a="1"/>
  <c r="I2921" i="11" s="1"/>
  <c r="U2920" i="11"/>
  <c r="T2920" i="11"/>
  <c r="R2920" i="11"/>
  <c r="Q2920" i="11"/>
  <c r="O2920" i="11"/>
  <c r="P2920" i="11" s="1"/>
  <c r="N2920" i="11"/>
  <c r="M2920" i="11"/>
  <c r="L2920" i="11"/>
  <c r="K2920" i="11"/>
  <c r="I2920" i="11" a="1"/>
  <c r="I2920" i="11"/>
  <c r="U2919" i="11"/>
  <c r="T2919" i="11"/>
  <c r="R2919" i="11"/>
  <c r="Q2919" i="11"/>
  <c r="P2919" i="11"/>
  <c r="O2919" i="11"/>
  <c r="N2919" i="11"/>
  <c r="M2919" i="11"/>
  <c r="L2919" i="11"/>
  <c r="K2919" i="11"/>
  <c r="I2919" i="11" a="1"/>
  <c r="I2919" i="11"/>
  <c r="U2918" i="11"/>
  <c r="T2918" i="11"/>
  <c r="R2918" i="11"/>
  <c r="Q2918" i="11"/>
  <c r="P2918" i="11"/>
  <c r="O2918" i="11"/>
  <c r="N2918" i="11"/>
  <c r="M2918" i="11"/>
  <c r="L2918" i="11"/>
  <c r="K2918" i="11"/>
  <c r="I2918" i="11" a="1"/>
  <c r="I2918" i="11" s="1"/>
  <c r="U2917" i="11"/>
  <c r="T2917" i="11"/>
  <c r="R2917" i="11"/>
  <c r="Q2917" i="11"/>
  <c r="O2917" i="11"/>
  <c r="P2917" i="11" s="1"/>
  <c r="N2917" i="11"/>
  <c r="M2917" i="11"/>
  <c r="L2917" i="11"/>
  <c r="K2917" i="11"/>
  <c r="I2917" i="11" a="1"/>
  <c r="I2917" i="11"/>
  <c r="U2916" i="11"/>
  <c r="T2916" i="11"/>
  <c r="R2916" i="11"/>
  <c r="Q2916" i="11"/>
  <c r="O2916" i="11"/>
  <c r="P2916" i="11" s="1"/>
  <c r="N2916" i="11"/>
  <c r="M2916" i="11"/>
  <c r="L2916" i="11"/>
  <c r="K2916" i="11"/>
  <c r="I2916" i="11" a="1"/>
  <c r="I2916" i="11"/>
  <c r="U2915" i="11"/>
  <c r="T2915" i="11"/>
  <c r="R2915" i="11"/>
  <c r="Q2915" i="11"/>
  <c r="P2915" i="11"/>
  <c r="O2915" i="11"/>
  <c r="N2915" i="11"/>
  <c r="M2915" i="11"/>
  <c r="L2915" i="11"/>
  <c r="K2915" i="11"/>
  <c r="I2915" i="11" a="1"/>
  <c r="I2915" i="11" s="1"/>
  <c r="U2914" i="11"/>
  <c r="T2914" i="11"/>
  <c r="R2914" i="11"/>
  <c r="Q2914" i="11"/>
  <c r="O2914" i="11"/>
  <c r="P2914" i="11" s="1"/>
  <c r="N2914" i="11"/>
  <c r="M2914" i="11"/>
  <c r="L2914" i="11"/>
  <c r="K2914" i="11"/>
  <c r="I2914" i="11" a="1"/>
  <c r="I2914" i="11" s="1"/>
  <c r="U2913" i="11"/>
  <c r="T2913" i="11"/>
  <c r="R2913" i="11"/>
  <c r="Q2913" i="11"/>
  <c r="O2913" i="11"/>
  <c r="P2913" i="11" s="1"/>
  <c r="N2913" i="11"/>
  <c r="M2913" i="11"/>
  <c r="L2913" i="11"/>
  <c r="K2913" i="11"/>
  <c r="I2913" i="11" a="1"/>
  <c r="I2913" i="11"/>
  <c r="U2912" i="11"/>
  <c r="T2912" i="11"/>
  <c r="R2912" i="11"/>
  <c r="Q2912" i="11"/>
  <c r="P2912" i="11"/>
  <c r="O2912" i="11"/>
  <c r="N2912" i="11"/>
  <c r="M2912" i="11"/>
  <c r="L2912" i="11"/>
  <c r="K2912" i="11"/>
  <c r="I2912" i="11" a="1"/>
  <c r="I2912" i="11"/>
  <c r="U2911" i="11"/>
  <c r="T2911" i="11"/>
  <c r="R2911" i="11"/>
  <c r="Q2911" i="11"/>
  <c r="P2911" i="11"/>
  <c r="O2911" i="11"/>
  <c r="N2911" i="11"/>
  <c r="M2911" i="11"/>
  <c r="L2911" i="11"/>
  <c r="K2911" i="11"/>
  <c r="I2911" i="11" a="1"/>
  <c r="I2911" i="11"/>
  <c r="U2910" i="11"/>
  <c r="T2910" i="11"/>
  <c r="R2910" i="11"/>
  <c r="Q2910" i="11"/>
  <c r="O2910" i="11"/>
  <c r="P2910" i="11" s="1"/>
  <c r="N2910" i="11"/>
  <c r="M2910" i="11"/>
  <c r="L2910" i="11"/>
  <c r="K2910" i="11"/>
  <c r="I2910" i="11" a="1"/>
  <c r="I2910" i="11"/>
  <c r="U2909" i="11"/>
  <c r="T2909" i="11"/>
  <c r="R2909" i="11"/>
  <c r="Q2909" i="11"/>
  <c r="O2909" i="11"/>
  <c r="P2909" i="11" s="1"/>
  <c r="N2909" i="11"/>
  <c r="M2909" i="11"/>
  <c r="L2909" i="11"/>
  <c r="K2909" i="11"/>
  <c r="I2909" i="11" a="1"/>
  <c r="I2909" i="11" s="1"/>
  <c r="U2908" i="11"/>
  <c r="T2908" i="11"/>
  <c r="R2908" i="11"/>
  <c r="Q2908" i="11"/>
  <c r="O2908" i="11"/>
  <c r="P2908" i="11" s="1"/>
  <c r="N2908" i="11"/>
  <c r="M2908" i="11"/>
  <c r="L2908" i="11"/>
  <c r="K2908" i="11"/>
  <c r="I2908" i="11" a="1"/>
  <c r="I2908" i="11" s="1"/>
  <c r="U2907" i="11"/>
  <c r="T2907" i="11"/>
  <c r="R2907" i="11"/>
  <c r="Q2907" i="11"/>
  <c r="O2907" i="11"/>
  <c r="P2907" i="11" s="1"/>
  <c r="N2907" i="11"/>
  <c r="M2907" i="11"/>
  <c r="L2907" i="11"/>
  <c r="K2907" i="11"/>
  <c r="I2907" i="11" a="1"/>
  <c r="I2907" i="11"/>
  <c r="U2906" i="11"/>
  <c r="T2906" i="11"/>
  <c r="R2906" i="11"/>
  <c r="Q2906" i="11"/>
  <c r="P2906" i="11"/>
  <c r="O2906" i="11"/>
  <c r="N2906" i="11"/>
  <c r="M2906" i="11"/>
  <c r="L2906" i="11"/>
  <c r="K2906" i="11"/>
  <c r="I2906" i="11" a="1"/>
  <c r="I2906" i="11" s="1"/>
  <c r="U2905" i="11"/>
  <c r="T2905" i="11"/>
  <c r="R2905" i="11"/>
  <c r="Q2905" i="11"/>
  <c r="P2905" i="11"/>
  <c r="O2905" i="11"/>
  <c r="N2905" i="11"/>
  <c r="M2905" i="11"/>
  <c r="L2905" i="11"/>
  <c r="K2905" i="11"/>
  <c r="I2905" i="11" a="1"/>
  <c r="I2905" i="11" s="1"/>
  <c r="U2904" i="11"/>
  <c r="T2904" i="11"/>
  <c r="R2904" i="11"/>
  <c r="Q2904" i="11"/>
  <c r="O2904" i="11"/>
  <c r="P2904" i="11" s="1"/>
  <c r="N2904" i="11"/>
  <c r="M2904" i="11"/>
  <c r="L2904" i="11"/>
  <c r="K2904" i="11"/>
  <c r="I2904" i="11" a="1"/>
  <c r="I2904" i="11"/>
  <c r="U2903" i="11"/>
  <c r="T2903" i="11"/>
  <c r="R2903" i="11"/>
  <c r="Q2903" i="11"/>
  <c r="P2903" i="11"/>
  <c r="O2903" i="11"/>
  <c r="N2903" i="11"/>
  <c r="M2903" i="11"/>
  <c r="L2903" i="11"/>
  <c r="K2903" i="11"/>
  <c r="I2903" i="11" a="1"/>
  <c r="I2903" i="11"/>
  <c r="U2902" i="11"/>
  <c r="T2902" i="11"/>
  <c r="R2902" i="11"/>
  <c r="Q2902" i="11"/>
  <c r="P2902" i="11"/>
  <c r="O2902" i="11"/>
  <c r="N2902" i="11"/>
  <c r="M2902" i="11"/>
  <c r="L2902" i="11"/>
  <c r="K2902" i="11"/>
  <c r="I2902" i="11" a="1"/>
  <c r="I2902" i="11" s="1"/>
  <c r="U2901" i="11"/>
  <c r="T2901" i="11"/>
  <c r="R2901" i="11"/>
  <c r="Q2901" i="11"/>
  <c r="O2901" i="11"/>
  <c r="P2901" i="11" s="1"/>
  <c r="N2901" i="11"/>
  <c r="M2901" i="11"/>
  <c r="L2901" i="11"/>
  <c r="K2901" i="11"/>
  <c r="I2901" i="11" a="1"/>
  <c r="I2901" i="11"/>
  <c r="U2900" i="11"/>
  <c r="T2900" i="11"/>
  <c r="R2900" i="11"/>
  <c r="Q2900" i="11"/>
  <c r="O2900" i="11"/>
  <c r="P2900" i="11" s="1"/>
  <c r="N2900" i="11"/>
  <c r="M2900" i="11"/>
  <c r="L2900" i="11"/>
  <c r="K2900" i="11"/>
  <c r="I2900" i="11" a="1"/>
  <c r="I2900" i="11"/>
  <c r="U2899" i="11"/>
  <c r="T2899" i="11"/>
  <c r="R2899" i="11"/>
  <c r="Q2899" i="11"/>
  <c r="P2899" i="11"/>
  <c r="O2899" i="11"/>
  <c r="N2899" i="11"/>
  <c r="M2899" i="11"/>
  <c r="L2899" i="11"/>
  <c r="K2899" i="11"/>
  <c r="I2899" i="11" a="1"/>
  <c r="I2899" i="11" s="1"/>
  <c r="U2898" i="11"/>
  <c r="T2898" i="11"/>
  <c r="R2898" i="11"/>
  <c r="Q2898" i="11"/>
  <c r="O2898" i="11"/>
  <c r="P2898" i="11" s="1"/>
  <c r="N2898" i="11"/>
  <c r="M2898" i="11"/>
  <c r="L2898" i="11"/>
  <c r="K2898" i="11"/>
  <c r="I2898" i="11" a="1"/>
  <c r="I2898" i="11" s="1"/>
  <c r="U2897" i="11"/>
  <c r="T2897" i="11"/>
  <c r="R2897" i="11"/>
  <c r="Q2897" i="11"/>
  <c r="O2897" i="11"/>
  <c r="P2897" i="11" s="1"/>
  <c r="N2897" i="11"/>
  <c r="M2897" i="11"/>
  <c r="L2897" i="11"/>
  <c r="K2897" i="11"/>
  <c r="I2897" i="11" a="1"/>
  <c r="I2897" i="11"/>
  <c r="U2896" i="11"/>
  <c r="T2896" i="11"/>
  <c r="R2896" i="11"/>
  <c r="Q2896" i="11"/>
  <c r="P2896" i="11"/>
  <c r="O2896" i="11"/>
  <c r="N2896" i="11"/>
  <c r="M2896" i="11"/>
  <c r="L2896" i="11"/>
  <c r="K2896" i="11"/>
  <c r="I2896" i="11" a="1"/>
  <c r="I2896" i="11"/>
  <c r="U2895" i="11"/>
  <c r="T2895" i="11"/>
  <c r="R2895" i="11"/>
  <c r="Q2895" i="11"/>
  <c r="P2895" i="11"/>
  <c r="O2895" i="11"/>
  <c r="N2895" i="11"/>
  <c r="M2895" i="11"/>
  <c r="L2895" i="11"/>
  <c r="K2895" i="11"/>
  <c r="I2895" i="11" a="1"/>
  <c r="I2895" i="11"/>
  <c r="U2894" i="11"/>
  <c r="T2894" i="11"/>
  <c r="R2894" i="11"/>
  <c r="Q2894" i="11"/>
  <c r="O2894" i="11"/>
  <c r="P2894" i="11" s="1"/>
  <c r="N2894" i="11"/>
  <c r="M2894" i="11"/>
  <c r="L2894" i="11"/>
  <c r="K2894" i="11"/>
  <c r="I2894" i="11" a="1"/>
  <c r="I2894" i="11"/>
  <c r="U2893" i="11"/>
  <c r="T2893" i="11"/>
  <c r="R2893" i="11"/>
  <c r="Q2893" i="11"/>
  <c r="O2893" i="11"/>
  <c r="P2893" i="11" s="1"/>
  <c r="N2893" i="11"/>
  <c r="M2893" i="11"/>
  <c r="L2893" i="11"/>
  <c r="K2893" i="11"/>
  <c r="I2893" i="11" a="1"/>
  <c r="I2893" i="11" s="1"/>
  <c r="U2892" i="11"/>
  <c r="T2892" i="11"/>
  <c r="R2892" i="11"/>
  <c r="Q2892" i="11"/>
  <c r="O2892" i="11"/>
  <c r="P2892" i="11" s="1"/>
  <c r="N2892" i="11"/>
  <c r="M2892" i="11"/>
  <c r="L2892" i="11"/>
  <c r="K2892" i="11"/>
  <c r="I2892" i="11" a="1"/>
  <c r="I2892" i="11" s="1"/>
  <c r="U2891" i="11"/>
  <c r="T2891" i="11"/>
  <c r="R2891" i="11"/>
  <c r="Q2891" i="11"/>
  <c r="O2891" i="11"/>
  <c r="P2891" i="11" s="1"/>
  <c r="N2891" i="11"/>
  <c r="M2891" i="11"/>
  <c r="L2891" i="11"/>
  <c r="K2891" i="11"/>
  <c r="I2891" i="11" a="1"/>
  <c r="I2891" i="11"/>
  <c r="U2890" i="11"/>
  <c r="T2890" i="11"/>
  <c r="R2890" i="11"/>
  <c r="Q2890" i="11"/>
  <c r="P2890" i="11"/>
  <c r="O2890" i="11"/>
  <c r="N2890" i="11"/>
  <c r="M2890" i="11"/>
  <c r="L2890" i="11"/>
  <c r="K2890" i="11"/>
  <c r="I2890" i="11" a="1"/>
  <c r="I2890" i="11" s="1"/>
  <c r="U2889" i="11"/>
  <c r="T2889" i="11"/>
  <c r="R2889" i="11"/>
  <c r="Q2889" i="11"/>
  <c r="P2889" i="11"/>
  <c r="O2889" i="11"/>
  <c r="N2889" i="11"/>
  <c r="M2889" i="11"/>
  <c r="L2889" i="11"/>
  <c r="K2889" i="11"/>
  <c r="I2889" i="11" a="1"/>
  <c r="I2889" i="11" s="1"/>
  <c r="U2888" i="11"/>
  <c r="T2888" i="11"/>
  <c r="R2888" i="11"/>
  <c r="Q2888" i="11"/>
  <c r="O2888" i="11"/>
  <c r="P2888" i="11" s="1"/>
  <c r="N2888" i="11"/>
  <c r="M2888" i="11"/>
  <c r="L2888" i="11"/>
  <c r="K2888" i="11"/>
  <c r="I2888" i="11" a="1"/>
  <c r="I2888" i="11"/>
  <c r="U2887" i="11"/>
  <c r="T2887" i="11"/>
  <c r="R2887" i="11"/>
  <c r="Q2887" i="11"/>
  <c r="P2887" i="11"/>
  <c r="O2887" i="11"/>
  <c r="N2887" i="11"/>
  <c r="M2887" i="11"/>
  <c r="L2887" i="11"/>
  <c r="K2887" i="11"/>
  <c r="I2887" i="11" a="1"/>
  <c r="I2887" i="11"/>
  <c r="U2886" i="11"/>
  <c r="T2886" i="11"/>
  <c r="R2886" i="11"/>
  <c r="Q2886" i="11"/>
  <c r="P2886" i="11"/>
  <c r="O2886" i="11"/>
  <c r="N2886" i="11"/>
  <c r="M2886" i="11"/>
  <c r="L2886" i="11"/>
  <c r="K2886" i="11"/>
  <c r="I2886" i="11" a="1"/>
  <c r="I2886" i="11" s="1"/>
  <c r="U2885" i="11"/>
  <c r="T2885" i="11"/>
  <c r="R2885" i="11"/>
  <c r="Q2885" i="11"/>
  <c r="O2885" i="11"/>
  <c r="P2885" i="11" s="1"/>
  <c r="N2885" i="11"/>
  <c r="M2885" i="11"/>
  <c r="L2885" i="11"/>
  <c r="K2885" i="11"/>
  <c r="I2885" i="11" a="1"/>
  <c r="I2885" i="11"/>
  <c r="U2884" i="11"/>
  <c r="T2884" i="11"/>
  <c r="R2884" i="11"/>
  <c r="Q2884" i="11"/>
  <c r="O2884" i="11"/>
  <c r="P2884" i="11" s="1"/>
  <c r="N2884" i="11"/>
  <c r="M2884" i="11"/>
  <c r="L2884" i="11"/>
  <c r="K2884" i="11"/>
  <c r="I2884" i="11" a="1"/>
  <c r="I2884" i="11"/>
  <c r="U2883" i="11"/>
  <c r="T2883" i="11"/>
  <c r="R2883" i="11"/>
  <c r="Q2883" i="11"/>
  <c r="P2883" i="11"/>
  <c r="O2883" i="11"/>
  <c r="N2883" i="11"/>
  <c r="M2883" i="11"/>
  <c r="L2883" i="11"/>
  <c r="K2883" i="11"/>
  <c r="I2883" i="11" a="1"/>
  <c r="I2883" i="11" s="1"/>
  <c r="U2882" i="11"/>
  <c r="T2882" i="11"/>
  <c r="R2882" i="11"/>
  <c r="Q2882" i="11"/>
  <c r="O2882" i="11"/>
  <c r="P2882" i="11" s="1"/>
  <c r="N2882" i="11"/>
  <c r="M2882" i="11"/>
  <c r="L2882" i="11"/>
  <c r="K2882" i="11"/>
  <c r="I2882" i="11" a="1"/>
  <c r="I2882" i="11" s="1"/>
  <c r="U2881" i="11"/>
  <c r="T2881" i="11"/>
  <c r="R2881" i="11"/>
  <c r="Q2881" i="11"/>
  <c r="O2881" i="11"/>
  <c r="P2881" i="11" s="1"/>
  <c r="N2881" i="11"/>
  <c r="M2881" i="11"/>
  <c r="L2881" i="11"/>
  <c r="K2881" i="11"/>
  <c r="I2881" i="11" a="1"/>
  <c r="I2881" i="11"/>
  <c r="U2880" i="11"/>
  <c r="T2880" i="11"/>
  <c r="R2880" i="11"/>
  <c r="Q2880" i="11"/>
  <c r="P2880" i="11"/>
  <c r="O2880" i="11"/>
  <c r="N2880" i="11"/>
  <c r="M2880" i="11"/>
  <c r="L2880" i="11"/>
  <c r="K2880" i="11"/>
  <c r="I2880" i="11" a="1"/>
  <c r="I2880" i="11"/>
  <c r="U2879" i="11"/>
  <c r="T2879" i="11"/>
  <c r="R2879" i="11"/>
  <c r="Q2879" i="11"/>
  <c r="P2879" i="11"/>
  <c r="O2879" i="11"/>
  <c r="N2879" i="11"/>
  <c r="M2879" i="11"/>
  <c r="L2879" i="11"/>
  <c r="K2879" i="11"/>
  <c r="I2879" i="11" a="1"/>
  <c r="I2879" i="11"/>
  <c r="U2878" i="11"/>
  <c r="T2878" i="11"/>
  <c r="R2878" i="11"/>
  <c r="Q2878" i="11"/>
  <c r="O2878" i="11"/>
  <c r="P2878" i="11" s="1"/>
  <c r="N2878" i="11"/>
  <c r="M2878" i="11"/>
  <c r="L2878" i="11"/>
  <c r="K2878" i="11"/>
  <c r="I2878" i="11" a="1"/>
  <c r="I2878" i="11"/>
  <c r="U2877" i="11"/>
  <c r="T2877" i="11"/>
  <c r="R2877" i="11"/>
  <c r="Q2877" i="11"/>
  <c r="O2877" i="11"/>
  <c r="P2877" i="11" s="1"/>
  <c r="N2877" i="11"/>
  <c r="M2877" i="11"/>
  <c r="L2877" i="11"/>
  <c r="K2877" i="11"/>
  <c r="I2877" i="11" a="1"/>
  <c r="I2877" i="11" s="1"/>
  <c r="U2876" i="11"/>
  <c r="T2876" i="11"/>
  <c r="R2876" i="11"/>
  <c r="Q2876" i="11"/>
  <c r="O2876" i="11"/>
  <c r="P2876" i="11" s="1"/>
  <c r="N2876" i="11"/>
  <c r="M2876" i="11"/>
  <c r="L2876" i="11"/>
  <c r="K2876" i="11"/>
  <c r="I2876" i="11" a="1"/>
  <c r="I2876" i="11" s="1"/>
  <c r="U2875" i="11"/>
  <c r="T2875" i="11"/>
  <c r="R2875" i="11"/>
  <c r="Q2875" i="11"/>
  <c r="O2875" i="11"/>
  <c r="P2875" i="11" s="1"/>
  <c r="N2875" i="11"/>
  <c r="M2875" i="11"/>
  <c r="L2875" i="11"/>
  <c r="K2875" i="11"/>
  <c r="I2875" i="11" a="1"/>
  <c r="I2875" i="11"/>
  <c r="U2874" i="11"/>
  <c r="T2874" i="11"/>
  <c r="R2874" i="11"/>
  <c r="Q2874" i="11"/>
  <c r="P2874" i="11"/>
  <c r="O2874" i="11"/>
  <c r="N2874" i="11"/>
  <c r="M2874" i="11"/>
  <c r="L2874" i="11"/>
  <c r="K2874" i="11"/>
  <c r="I2874" i="11" a="1"/>
  <c r="I2874" i="11" s="1"/>
  <c r="U2873" i="11"/>
  <c r="T2873" i="11"/>
  <c r="R2873" i="11"/>
  <c r="Q2873" i="11"/>
  <c r="P2873" i="11"/>
  <c r="O2873" i="11"/>
  <c r="N2873" i="11"/>
  <c r="M2873" i="11"/>
  <c r="L2873" i="11"/>
  <c r="K2873" i="11"/>
  <c r="I2873" i="11" a="1"/>
  <c r="I2873" i="11" s="1"/>
  <c r="U2872" i="11"/>
  <c r="T2872" i="11"/>
  <c r="R2872" i="11"/>
  <c r="Q2872" i="11"/>
  <c r="O2872" i="11"/>
  <c r="P2872" i="11" s="1"/>
  <c r="N2872" i="11"/>
  <c r="M2872" i="11"/>
  <c r="L2872" i="11"/>
  <c r="K2872" i="11"/>
  <c r="I2872" i="11" a="1"/>
  <c r="I2872" i="11"/>
  <c r="U2871" i="11"/>
  <c r="T2871" i="11"/>
  <c r="R2871" i="11"/>
  <c r="Q2871" i="11"/>
  <c r="P2871" i="11"/>
  <c r="O2871" i="11"/>
  <c r="N2871" i="11"/>
  <c r="M2871" i="11"/>
  <c r="L2871" i="11"/>
  <c r="K2871" i="11"/>
  <c r="I2871" i="11" a="1"/>
  <c r="I2871" i="11"/>
  <c r="U2870" i="11"/>
  <c r="T2870" i="11"/>
  <c r="R2870" i="11"/>
  <c r="Q2870" i="11"/>
  <c r="P2870" i="11"/>
  <c r="O2870" i="11"/>
  <c r="N2870" i="11"/>
  <c r="M2870" i="11"/>
  <c r="L2870" i="11"/>
  <c r="K2870" i="11"/>
  <c r="I2870" i="11" a="1"/>
  <c r="I2870" i="11" s="1"/>
  <c r="U2869" i="11"/>
  <c r="T2869" i="11"/>
  <c r="R2869" i="11"/>
  <c r="Q2869" i="11"/>
  <c r="O2869" i="11"/>
  <c r="P2869" i="11" s="1"/>
  <c r="N2869" i="11"/>
  <c r="M2869" i="11"/>
  <c r="L2869" i="11"/>
  <c r="K2869" i="11"/>
  <c r="I2869" i="11" a="1"/>
  <c r="I2869" i="11"/>
  <c r="U2868" i="11"/>
  <c r="T2868" i="11"/>
  <c r="R2868" i="11"/>
  <c r="Q2868" i="11"/>
  <c r="O2868" i="11"/>
  <c r="P2868" i="11" s="1"/>
  <c r="N2868" i="11"/>
  <c r="M2868" i="11"/>
  <c r="L2868" i="11"/>
  <c r="K2868" i="11"/>
  <c r="I2868" i="11" a="1"/>
  <c r="I2868" i="11" s="1"/>
  <c r="U2867" i="11"/>
  <c r="T2867" i="11"/>
  <c r="R2867" i="11"/>
  <c r="Q2867" i="11"/>
  <c r="P2867" i="11"/>
  <c r="O2867" i="11"/>
  <c r="N2867" i="11"/>
  <c r="M2867" i="11"/>
  <c r="L2867" i="11"/>
  <c r="K2867" i="11"/>
  <c r="I2867" i="11" a="1"/>
  <c r="I2867" i="11" s="1"/>
  <c r="U2866" i="11"/>
  <c r="T2866" i="11"/>
  <c r="R2866" i="11"/>
  <c r="Q2866" i="11"/>
  <c r="O2866" i="11"/>
  <c r="P2866" i="11" s="1"/>
  <c r="N2866" i="11"/>
  <c r="M2866" i="11"/>
  <c r="L2866" i="11"/>
  <c r="K2866" i="11"/>
  <c r="I2866" i="11" a="1"/>
  <c r="I2866" i="11"/>
  <c r="U2865" i="11"/>
  <c r="T2865" i="11"/>
  <c r="R2865" i="11"/>
  <c r="Q2865" i="11"/>
  <c r="P2865" i="11"/>
  <c r="O2865" i="11"/>
  <c r="N2865" i="11"/>
  <c r="M2865" i="11"/>
  <c r="L2865" i="11"/>
  <c r="K2865" i="11"/>
  <c r="I2865" i="11" a="1"/>
  <c r="I2865" i="11"/>
  <c r="U2864" i="11"/>
  <c r="T2864" i="11"/>
  <c r="R2864" i="11"/>
  <c r="Q2864" i="11"/>
  <c r="P2864" i="11"/>
  <c r="O2864" i="11"/>
  <c r="N2864" i="11"/>
  <c r="M2864" i="11"/>
  <c r="L2864" i="11"/>
  <c r="K2864" i="11"/>
  <c r="I2864" i="11" a="1"/>
  <c r="I2864" i="11"/>
  <c r="U2863" i="11"/>
  <c r="T2863" i="11"/>
  <c r="R2863" i="11"/>
  <c r="Q2863" i="11"/>
  <c r="O2863" i="11"/>
  <c r="P2863" i="11" s="1"/>
  <c r="N2863" i="11"/>
  <c r="M2863" i="11"/>
  <c r="L2863" i="11"/>
  <c r="K2863" i="11"/>
  <c r="I2863" i="11" a="1"/>
  <c r="I2863" i="11"/>
  <c r="U2862" i="11"/>
  <c r="T2862" i="11"/>
  <c r="R2862" i="11"/>
  <c r="Q2862" i="11"/>
  <c r="O2862" i="11"/>
  <c r="P2862" i="11" s="1"/>
  <c r="N2862" i="11"/>
  <c r="M2862" i="11"/>
  <c r="L2862" i="11"/>
  <c r="K2862" i="11"/>
  <c r="I2862" i="11" a="1"/>
  <c r="I2862" i="11"/>
  <c r="U2861" i="11"/>
  <c r="T2861" i="11"/>
  <c r="R2861" i="11"/>
  <c r="Q2861" i="11"/>
  <c r="O2861" i="11"/>
  <c r="P2861" i="11" s="1"/>
  <c r="N2861" i="11"/>
  <c r="M2861" i="11"/>
  <c r="L2861" i="11"/>
  <c r="K2861" i="11"/>
  <c r="I2861" i="11" a="1"/>
  <c r="I2861" i="11" s="1"/>
  <c r="U2860" i="11"/>
  <c r="T2860" i="11"/>
  <c r="R2860" i="11"/>
  <c r="Q2860" i="11"/>
  <c r="O2860" i="11"/>
  <c r="P2860" i="11" s="1"/>
  <c r="N2860" i="11"/>
  <c r="M2860" i="11"/>
  <c r="L2860" i="11"/>
  <c r="K2860" i="11"/>
  <c r="I2860" i="11" a="1"/>
  <c r="I2860" i="11" s="1"/>
  <c r="U2859" i="11"/>
  <c r="T2859" i="11"/>
  <c r="R2859" i="11"/>
  <c r="Q2859" i="11"/>
  <c r="O2859" i="11"/>
  <c r="P2859" i="11" s="1"/>
  <c r="N2859" i="11"/>
  <c r="M2859" i="11"/>
  <c r="L2859" i="11"/>
  <c r="K2859" i="11"/>
  <c r="I2859" i="11" a="1"/>
  <c r="I2859" i="11"/>
  <c r="U2858" i="11"/>
  <c r="T2858" i="11"/>
  <c r="R2858" i="11"/>
  <c r="Q2858" i="11"/>
  <c r="P2858" i="11"/>
  <c r="O2858" i="11"/>
  <c r="N2858" i="11"/>
  <c r="M2858" i="11"/>
  <c r="L2858" i="11"/>
  <c r="K2858" i="11"/>
  <c r="I2858" i="11" a="1"/>
  <c r="I2858" i="11" s="1"/>
  <c r="U2857" i="11"/>
  <c r="T2857" i="11"/>
  <c r="R2857" i="11"/>
  <c r="Q2857" i="11"/>
  <c r="P2857" i="11"/>
  <c r="O2857" i="11"/>
  <c r="N2857" i="11"/>
  <c r="M2857" i="11"/>
  <c r="L2857" i="11"/>
  <c r="K2857" i="11"/>
  <c r="I2857" i="11" a="1"/>
  <c r="I2857" i="11" s="1"/>
  <c r="U2856" i="11"/>
  <c r="T2856" i="11"/>
  <c r="R2856" i="11"/>
  <c r="Q2856" i="11"/>
  <c r="O2856" i="11"/>
  <c r="P2856" i="11" s="1"/>
  <c r="N2856" i="11"/>
  <c r="M2856" i="11"/>
  <c r="L2856" i="11"/>
  <c r="K2856" i="11"/>
  <c r="I2856" i="11" a="1"/>
  <c r="I2856" i="11"/>
  <c r="U2855" i="11"/>
  <c r="T2855" i="11"/>
  <c r="R2855" i="11"/>
  <c r="Q2855" i="11"/>
  <c r="P2855" i="11"/>
  <c r="O2855" i="11"/>
  <c r="N2855" i="11"/>
  <c r="M2855" i="11"/>
  <c r="L2855" i="11"/>
  <c r="K2855" i="11"/>
  <c r="I2855" i="11" a="1"/>
  <c r="I2855" i="11" s="1"/>
  <c r="U2854" i="11"/>
  <c r="T2854" i="11"/>
  <c r="R2854" i="11"/>
  <c r="Q2854" i="11"/>
  <c r="P2854" i="11"/>
  <c r="O2854" i="11"/>
  <c r="N2854" i="11"/>
  <c r="M2854" i="11"/>
  <c r="L2854" i="11"/>
  <c r="K2854" i="11"/>
  <c r="I2854" i="11" a="1"/>
  <c r="I2854" i="11" s="1"/>
  <c r="U2853" i="11"/>
  <c r="T2853" i="11"/>
  <c r="R2853" i="11"/>
  <c r="Q2853" i="11"/>
  <c r="O2853" i="11"/>
  <c r="P2853" i="11" s="1"/>
  <c r="N2853" i="11"/>
  <c r="M2853" i="11"/>
  <c r="L2853" i="11"/>
  <c r="K2853" i="11"/>
  <c r="I2853" i="11" a="1"/>
  <c r="I2853" i="11"/>
  <c r="U2852" i="11"/>
  <c r="T2852" i="11"/>
  <c r="R2852" i="11"/>
  <c r="Q2852" i="11"/>
  <c r="P2852" i="11"/>
  <c r="O2852" i="11"/>
  <c r="N2852" i="11"/>
  <c r="M2852" i="11"/>
  <c r="L2852" i="11"/>
  <c r="K2852" i="11"/>
  <c r="I2852" i="11" a="1"/>
  <c r="I2852" i="11" s="1"/>
  <c r="U2851" i="11"/>
  <c r="T2851" i="11"/>
  <c r="R2851" i="11"/>
  <c r="Q2851" i="11"/>
  <c r="P2851" i="11"/>
  <c r="O2851" i="11"/>
  <c r="N2851" i="11"/>
  <c r="M2851" i="11"/>
  <c r="L2851" i="11"/>
  <c r="K2851" i="11"/>
  <c r="I2851" i="11" a="1"/>
  <c r="I2851" i="11" s="1"/>
  <c r="U2850" i="11"/>
  <c r="T2850" i="11"/>
  <c r="R2850" i="11"/>
  <c r="Q2850" i="11"/>
  <c r="O2850" i="11"/>
  <c r="P2850" i="11" s="1"/>
  <c r="N2850" i="11"/>
  <c r="M2850" i="11"/>
  <c r="L2850" i="11"/>
  <c r="K2850" i="11"/>
  <c r="I2850" i="11" a="1"/>
  <c r="I2850" i="11"/>
  <c r="U2849" i="11"/>
  <c r="T2849" i="11"/>
  <c r="R2849" i="11"/>
  <c r="Q2849" i="11"/>
  <c r="P2849" i="11"/>
  <c r="O2849" i="11"/>
  <c r="N2849" i="11"/>
  <c r="M2849" i="11"/>
  <c r="L2849" i="11"/>
  <c r="K2849" i="11"/>
  <c r="I2849" i="11" a="1"/>
  <c r="I2849" i="11"/>
  <c r="U2848" i="11"/>
  <c r="T2848" i="11"/>
  <c r="R2848" i="11"/>
  <c r="Q2848" i="11"/>
  <c r="P2848" i="11"/>
  <c r="O2848" i="11"/>
  <c r="N2848" i="11"/>
  <c r="M2848" i="11"/>
  <c r="L2848" i="11"/>
  <c r="K2848" i="11"/>
  <c r="I2848" i="11" a="1"/>
  <c r="I2848" i="11"/>
  <c r="U2847" i="11"/>
  <c r="T2847" i="11"/>
  <c r="R2847" i="11"/>
  <c r="Q2847" i="11"/>
  <c r="O2847" i="11"/>
  <c r="P2847" i="11" s="1"/>
  <c r="N2847" i="11"/>
  <c r="M2847" i="11"/>
  <c r="L2847" i="11"/>
  <c r="K2847" i="11"/>
  <c r="I2847" i="11" a="1"/>
  <c r="I2847" i="11"/>
  <c r="U2846" i="11"/>
  <c r="T2846" i="11"/>
  <c r="R2846" i="11"/>
  <c r="Q2846" i="11"/>
  <c r="O2846" i="11"/>
  <c r="P2846" i="11" s="1"/>
  <c r="N2846" i="11"/>
  <c r="M2846" i="11"/>
  <c r="L2846" i="11"/>
  <c r="K2846" i="11"/>
  <c r="I2846" i="11" a="1"/>
  <c r="I2846" i="11"/>
  <c r="U2845" i="11"/>
  <c r="T2845" i="11"/>
  <c r="R2845" i="11"/>
  <c r="Q2845" i="11"/>
  <c r="O2845" i="11"/>
  <c r="P2845" i="11" s="1"/>
  <c r="N2845" i="11"/>
  <c r="M2845" i="11"/>
  <c r="L2845" i="11"/>
  <c r="K2845" i="11"/>
  <c r="I2845" i="11" a="1"/>
  <c r="I2845" i="11" s="1"/>
  <c r="U2844" i="11"/>
  <c r="T2844" i="11"/>
  <c r="R2844" i="11"/>
  <c r="Q2844" i="11"/>
  <c r="O2844" i="11"/>
  <c r="P2844" i="11" s="1"/>
  <c r="N2844" i="11"/>
  <c r="M2844" i="11"/>
  <c r="L2844" i="11"/>
  <c r="K2844" i="11"/>
  <c r="I2844" i="11" a="1"/>
  <c r="I2844" i="11" s="1"/>
  <c r="U2843" i="11"/>
  <c r="T2843" i="11"/>
  <c r="R2843" i="11"/>
  <c r="Q2843" i="11"/>
  <c r="O2843" i="11"/>
  <c r="P2843" i="11" s="1"/>
  <c r="N2843" i="11"/>
  <c r="M2843" i="11"/>
  <c r="L2843" i="11"/>
  <c r="K2843" i="11"/>
  <c r="I2843" i="11" a="1"/>
  <c r="I2843" i="11"/>
  <c r="U2842" i="11"/>
  <c r="T2842" i="11"/>
  <c r="R2842" i="11"/>
  <c r="Q2842" i="11"/>
  <c r="P2842" i="11"/>
  <c r="O2842" i="11"/>
  <c r="N2842" i="11"/>
  <c r="M2842" i="11"/>
  <c r="L2842" i="11"/>
  <c r="K2842" i="11"/>
  <c r="I2842" i="11" a="1"/>
  <c r="I2842" i="11" s="1"/>
  <c r="U2841" i="11"/>
  <c r="T2841" i="11"/>
  <c r="R2841" i="11"/>
  <c r="Q2841" i="11"/>
  <c r="O2841" i="11"/>
  <c r="P2841" i="11" s="1"/>
  <c r="N2841" i="11"/>
  <c r="M2841" i="11"/>
  <c r="L2841" i="11"/>
  <c r="K2841" i="11"/>
  <c r="I2841" i="11" a="1"/>
  <c r="I2841" i="11" s="1"/>
  <c r="U2840" i="11"/>
  <c r="T2840" i="11"/>
  <c r="R2840" i="11"/>
  <c r="Q2840" i="11"/>
  <c r="O2840" i="11"/>
  <c r="P2840" i="11" s="1"/>
  <c r="N2840" i="11"/>
  <c r="M2840" i="11"/>
  <c r="L2840" i="11"/>
  <c r="K2840" i="11"/>
  <c r="I2840" i="11" a="1"/>
  <c r="I2840" i="11"/>
  <c r="U2839" i="11"/>
  <c r="T2839" i="11"/>
  <c r="R2839" i="11"/>
  <c r="Q2839" i="11"/>
  <c r="P2839" i="11"/>
  <c r="O2839" i="11"/>
  <c r="N2839" i="11"/>
  <c r="M2839" i="11"/>
  <c r="L2839" i="11"/>
  <c r="K2839" i="11"/>
  <c r="I2839" i="11" a="1"/>
  <c r="I2839" i="11" s="1"/>
  <c r="U2838" i="11"/>
  <c r="T2838" i="11"/>
  <c r="R2838" i="11"/>
  <c r="Q2838" i="11"/>
  <c r="P2838" i="11"/>
  <c r="O2838" i="11"/>
  <c r="N2838" i="11"/>
  <c r="M2838" i="11"/>
  <c r="L2838" i="11"/>
  <c r="K2838" i="11"/>
  <c r="I2838" i="11" a="1"/>
  <c r="I2838" i="11" s="1"/>
  <c r="U2837" i="11"/>
  <c r="T2837" i="11"/>
  <c r="R2837" i="11"/>
  <c r="Q2837" i="11"/>
  <c r="O2837" i="11"/>
  <c r="P2837" i="11" s="1"/>
  <c r="N2837" i="11"/>
  <c r="M2837" i="11"/>
  <c r="L2837" i="11"/>
  <c r="K2837" i="11"/>
  <c r="I2837" i="11" a="1"/>
  <c r="I2837" i="11" s="1"/>
  <c r="U2836" i="11"/>
  <c r="T2836" i="11"/>
  <c r="R2836" i="11"/>
  <c r="Q2836" i="11"/>
  <c r="P2836" i="11"/>
  <c r="O2836" i="11"/>
  <c r="N2836" i="11"/>
  <c r="M2836" i="11"/>
  <c r="L2836" i="11"/>
  <c r="K2836" i="11"/>
  <c r="I2836" i="11" a="1"/>
  <c r="I2836" i="11" s="1"/>
  <c r="U2835" i="11"/>
  <c r="T2835" i="11"/>
  <c r="R2835" i="11"/>
  <c r="Q2835" i="11"/>
  <c r="P2835" i="11"/>
  <c r="O2835" i="11"/>
  <c r="N2835" i="11"/>
  <c r="M2835" i="11"/>
  <c r="L2835" i="11"/>
  <c r="K2835" i="11"/>
  <c r="I2835" i="11" a="1"/>
  <c r="I2835" i="11" s="1"/>
  <c r="U2834" i="11"/>
  <c r="T2834" i="11"/>
  <c r="R2834" i="11"/>
  <c r="Q2834" i="11"/>
  <c r="O2834" i="11"/>
  <c r="P2834" i="11" s="1"/>
  <c r="N2834" i="11"/>
  <c r="M2834" i="11"/>
  <c r="L2834" i="11"/>
  <c r="K2834" i="11"/>
  <c r="I2834" i="11" a="1"/>
  <c r="I2834" i="11"/>
  <c r="U2833" i="11"/>
  <c r="T2833" i="11"/>
  <c r="R2833" i="11"/>
  <c r="Q2833" i="11"/>
  <c r="P2833" i="11"/>
  <c r="O2833" i="11"/>
  <c r="N2833" i="11"/>
  <c r="M2833" i="11"/>
  <c r="L2833" i="11"/>
  <c r="K2833" i="11"/>
  <c r="I2833" i="11" a="1"/>
  <c r="I2833" i="11"/>
  <c r="U2832" i="11"/>
  <c r="T2832" i="11"/>
  <c r="R2832" i="11"/>
  <c r="Q2832" i="11"/>
  <c r="P2832" i="11"/>
  <c r="O2832" i="11"/>
  <c r="N2832" i="11"/>
  <c r="M2832" i="11"/>
  <c r="L2832" i="11"/>
  <c r="K2832" i="11"/>
  <c r="I2832" i="11" a="1"/>
  <c r="I2832" i="11"/>
  <c r="U2831" i="11"/>
  <c r="T2831" i="11"/>
  <c r="R2831" i="11"/>
  <c r="Q2831" i="11"/>
  <c r="O2831" i="11"/>
  <c r="P2831" i="11" s="1"/>
  <c r="N2831" i="11"/>
  <c r="M2831" i="11"/>
  <c r="L2831" i="11"/>
  <c r="K2831" i="11"/>
  <c r="I2831" i="11" a="1"/>
  <c r="I2831" i="11"/>
  <c r="U2830" i="11"/>
  <c r="T2830" i="11"/>
  <c r="R2830" i="11"/>
  <c r="Q2830" i="11"/>
  <c r="O2830" i="11"/>
  <c r="P2830" i="11" s="1"/>
  <c r="N2830" i="11"/>
  <c r="M2830" i="11"/>
  <c r="L2830" i="11"/>
  <c r="K2830" i="11"/>
  <c r="I2830" i="11" a="1"/>
  <c r="I2830" i="11"/>
  <c r="U2829" i="11"/>
  <c r="T2829" i="11"/>
  <c r="R2829" i="11"/>
  <c r="Q2829" i="11"/>
  <c r="O2829" i="11"/>
  <c r="P2829" i="11" s="1"/>
  <c r="N2829" i="11"/>
  <c r="M2829" i="11"/>
  <c r="L2829" i="11"/>
  <c r="K2829" i="11"/>
  <c r="I2829" i="11" a="1"/>
  <c r="I2829" i="11" s="1"/>
  <c r="U2828" i="11"/>
  <c r="T2828" i="11"/>
  <c r="R2828" i="11"/>
  <c r="Q2828" i="11"/>
  <c r="O2828" i="11"/>
  <c r="P2828" i="11" s="1"/>
  <c r="N2828" i="11"/>
  <c r="M2828" i="11"/>
  <c r="L2828" i="11"/>
  <c r="K2828" i="11"/>
  <c r="I2828" i="11" a="1"/>
  <c r="I2828" i="11"/>
  <c r="U2827" i="11"/>
  <c r="T2827" i="11"/>
  <c r="R2827" i="11"/>
  <c r="Q2827" i="11"/>
  <c r="O2827" i="11"/>
  <c r="P2827" i="11" s="1"/>
  <c r="N2827" i="11"/>
  <c r="M2827" i="11"/>
  <c r="L2827" i="11"/>
  <c r="K2827" i="11"/>
  <c r="I2827" i="11" a="1"/>
  <c r="I2827" i="11"/>
  <c r="U2826" i="11"/>
  <c r="T2826" i="11"/>
  <c r="R2826" i="11"/>
  <c r="Q2826" i="11"/>
  <c r="P2826" i="11"/>
  <c r="O2826" i="11"/>
  <c r="N2826" i="11"/>
  <c r="M2826" i="11"/>
  <c r="L2826" i="11"/>
  <c r="K2826" i="11"/>
  <c r="I2826" i="11" a="1"/>
  <c r="I2826" i="11" s="1"/>
  <c r="U2825" i="11"/>
  <c r="T2825" i="11"/>
  <c r="R2825" i="11"/>
  <c r="Q2825" i="11"/>
  <c r="O2825" i="11"/>
  <c r="P2825" i="11" s="1"/>
  <c r="N2825" i="11"/>
  <c r="M2825" i="11"/>
  <c r="L2825" i="11"/>
  <c r="K2825" i="11"/>
  <c r="I2825" i="11" a="1"/>
  <c r="I2825" i="11" s="1"/>
  <c r="U2824" i="11"/>
  <c r="T2824" i="11"/>
  <c r="R2824" i="11"/>
  <c r="Q2824" i="11"/>
  <c r="O2824" i="11"/>
  <c r="P2824" i="11" s="1"/>
  <c r="N2824" i="11"/>
  <c r="M2824" i="11"/>
  <c r="L2824" i="11"/>
  <c r="K2824" i="11"/>
  <c r="I2824" i="11" a="1"/>
  <c r="I2824" i="11"/>
  <c r="U2823" i="11"/>
  <c r="T2823" i="11"/>
  <c r="R2823" i="11"/>
  <c r="Q2823" i="11"/>
  <c r="P2823" i="11"/>
  <c r="O2823" i="11"/>
  <c r="N2823" i="11"/>
  <c r="M2823" i="11"/>
  <c r="L2823" i="11"/>
  <c r="K2823" i="11"/>
  <c r="I2823" i="11" a="1"/>
  <c r="I2823" i="11" s="1"/>
  <c r="U2822" i="11"/>
  <c r="T2822" i="11"/>
  <c r="R2822" i="11"/>
  <c r="Q2822" i="11"/>
  <c r="P2822" i="11"/>
  <c r="O2822" i="11"/>
  <c r="N2822" i="11"/>
  <c r="M2822" i="11"/>
  <c r="L2822" i="11"/>
  <c r="K2822" i="11"/>
  <c r="I2822" i="11" a="1"/>
  <c r="I2822" i="11" s="1"/>
  <c r="U2821" i="11"/>
  <c r="T2821" i="11"/>
  <c r="R2821" i="11"/>
  <c r="Q2821" i="11"/>
  <c r="O2821" i="11"/>
  <c r="P2821" i="11" s="1"/>
  <c r="N2821" i="11"/>
  <c r="M2821" i="11"/>
  <c r="L2821" i="11"/>
  <c r="K2821" i="11"/>
  <c r="I2821" i="11" a="1"/>
  <c r="I2821" i="11" s="1"/>
  <c r="U2820" i="11"/>
  <c r="T2820" i="11"/>
  <c r="R2820" i="11"/>
  <c r="Q2820" i="11"/>
  <c r="P2820" i="11"/>
  <c r="O2820" i="11"/>
  <c r="N2820" i="11"/>
  <c r="M2820" i="11"/>
  <c r="L2820" i="11"/>
  <c r="K2820" i="11"/>
  <c r="I2820" i="11" a="1"/>
  <c r="I2820" i="11" s="1"/>
  <c r="U2819" i="11"/>
  <c r="T2819" i="11"/>
  <c r="R2819" i="11"/>
  <c r="Q2819" i="11"/>
  <c r="P2819" i="11"/>
  <c r="O2819" i="11"/>
  <c r="N2819" i="11"/>
  <c r="M2819" i="11"/>
  <c r="L2819" i="11"/>
  <c r="K2819" i="11"/>
  <c r="I2819" i="11" a="1"/>
  <c r="I2819" i="11" s="1"/>
  <c r="U2818" i="11"/>
  <c r="T2818" i="11"/>
  <c r="R2818" i="11"/>
  <c r="Q2818" i="11"/>
  <c r="P2818" i="11"/>
  <c r="O2818" i="11"/>
  <c r="N2818" i="11"/>
  <c r="M2818" i="11"/>
  <c r="L2818" i="11"/>
  <c r="K2818" i="11"/>
  <c r="I2818" i="11" a="1"/>
  <c r="I2818" i="11"/>
  <c r="U2817" i="11"/>
  <c r="T2817" i="11"/>
  <c r="R2817" i="11"/>
  <c r="Q2817" i="11"/>
  <c r="P2817" i="11"/>
  <c r="O2817" i="11"/>
  <c r="N2817" i="11"/>
  <c r="M2817" i="11"/>
  <c r="L2817" i="11"/>
  <c r="K2817" i="11"/>
  <c r="I2817" i="11" a="1"/>
  <c r="I2817" i="11"/>
  <c r="U2816" i="11"/>
  <c r="T2816" i="11"/>
  <c r="R2816" i="11"/>
  <c r="Q2816" i="11"/>
  <c r="P2816" i="11"/>
  <c r="O2816" i="11"/>
  <c r="N2816" i="11"/>
  <c r="M2816" i="11"/>
  <c r="L2816" i="11"/>
  <c r="K2816" i="11"/>
  <c r="I2816" i="11" a="1"/>
  <c r="I2816" i="11"/>
  <c r="U2815" i="11"/>
  <c r="T2815" i="11"/>
  <c r="R2815" i="11"/>
  <c r="Q2815" i="11"/>
  <c r="O2815" i="11"/>
  <c r="P2815" i="11" s="1"/>
  <c r="N2815" i="11"/>
  <c r="M2815" i="11"/>
  <c r="L2815" i="11"/>
  <c r="K2815" i="11"/>
  <c r="I2815" i="11" a="1"/>
  <c r="I2815" i="11"/>
  <c r="U2814" i="11"/>
  <c r="T2814" i="11"/>
  <c r="R2814" i="11"/>
  <c r="Q2814" i="11"/>
  <c r="O2814" i="11"/>
  <c r="P2814" i="11" s="1"/>
  <c r="N2814" i="11"/>
  <c r="M2814" i="11"/>
  <c r="L2814" i="11"/>
  <c r="K2814" i="11"/>
  <c r="I2814" i="11" a="1"/>
  <c r="I2814" i="11"/>
  <c r="U2813" i="11"/>
  <c r="T2813" i="11"/>
  <c r="R2813" i="11"/>
  <c r="Q2813" i="11"/>
  <c r="O2813" i="11"/>
  <c r="P2813" i="11" s="1"/>
  <c r="N2813" i="11"/>
  <c r="M2813" i="11"/>
  <c r="L2813" i="11"/>
  <c r="K2813" i="11"/>
  <c r="I2813" i="11" a="1"/>
  <c r="I2813" i="11" s="1"/>
  <c r="U2812" i="11"/>
  <c r="T2812" i="11"/>
  <c r="R2812" i="11"/>
  <c r="Q2812" i="11"/>
  <c r="O2812" i="11"/>
  <c r="P2812" i="11" s="1"/>
  <c r="N2812" i="11"/>
  <c r="M2812" i="11"/>
  <c r="L2812" i="11"/>
  <c r="K2812" i="11"/>
  <c r="I2812" i="11" a="1"/>
  <c r="I2812" i="11"/>
  <c r="U2811" i="11"/>
  <c r="T2811" i="11"/>
  <c r="R2811" i="11"/>
  <c r="Q2811" i="11"/>
  <c r="O2811" i="11"/>
  <c r="P2811" i="11" s="1"/>
  <c r="N2811" i="11"/>
  <c r="M2811" i="11"/>
  <c r="L2811" i="11"/>
  <c r="K2811" i="11"/>
  <c r="I2811" i="11" a="1"/>
  <c r="I2811" i="11"/>
  <c r="U2810" i="11"/>
  <c r="T2810" i="11"/>
  <c r="R2810" i="11"/>
  <c r="Q2810" i="11"/>
  <c r="P2810" i="11"/>
  <c r="O2810" i="11"/>
  <c r="N2810" i="11"/>
  <c r="M2810" i="11"/>
  <c r="L2810" i="11"/>
  <c r="K2810" i="11"/>
  <c r="I2810" i="11" a="1"/>
  <c r="I2810" i="11" s="1"/>
  <c r="U2809" i="11"/>
  <c r="T2809" i="11"/>
  <c r="R2809" i="11"/>
  <c r="Q2809" i="11"/>
  <c r="O2809" i="11"/>
  <c r="P2809" i="11" s="1"/>
  <c r="N2809" i="11"/>
  <c r="M2809" i="11"/>
  <c r="L2809" i="11"/>
  <c r="K2809" i="11"/>
  <c r="I2809" i="11" a="1"/>
  <c r="I2809" i="11" s="1"/>
  <c r="U2808" i="11"/>
  <c r="T2808" i="11"/>
  <c r="R2808" i="11"/>
  <c r="Q2808" i="11"/>
  <c r="O2808" i="11"/>
  <c r="P2808" i="11" s="1"/>
  <c r="N2808" i="11"/>
  <c r="M2808" i="11"/>
  <c r="L2808" i="11"/>
  <c r="K2808" i="11"/>
  <c r="I2808" i="11" a="1"/>
  <c r="I2808" i="11"/>
  <c r="U2807" i="11"/>
  <c r="T2807" i="11"/>
  <c r="R2807" i="11"/>
  <c r="Q2807" i="11"/>
  <c r="P2807" i="11"/>
  <c r="O2807" i="11"/>
  <c r="N2807" i="11"/>
  <c r="M2807" i="11"/>
  <c r="L2807" i="11"/>
  <c r="K2807" i="11"/>
  <c r="I2807" i="11" a="1"/>
  <c r="I2807" i="11" s="1"/>
  <c r="U2806" i="11"/>
  <c r="T2806" i="11"/>
  <c r="R2806" i="11"/>
  <c r="Q2806" i="11"/>
  <c r="P2806" i="11"/>
  <c r="O2806" i="11"/>
  <c r="N2806" i="11"/>
  <c r="M2806" i="11"/>
  <c r="L2806" i="11"/>
  <c r="K2806" i="11"/>
  <c r="I2806" i="11" a="1"/>
  <c r="I2806" i="11" s="1"/>
  <c r="U2805" i="11"/>
  <c r="T2805" i="11"/>
  <c r="R2805" i="11"/>
  <c r="Q2805" i="11"/>
  <c r="O2805" i="11"/>
  <c r="P2805" i="11" s="1"/>
  <c r="N2805" i="11"/>
  <c r="M2805" i="11"/>
  <c r="L2805" i="11"/>
  <c r="K2805" i="11"/>
  <c r="I2805" i="11" a="1"/>
  <c r="I2805" i="11" s="1"/>
  <c r="U2804" i="11"/>
  <c r="T2804" i="11"/>
  <c r="R2804" i="11"/>
  <c r="Q2804" i="11"/>
  <c r="P2804" i="11"/>
  <c r="O2804" i="11"/>
  <c r="N2804" i="11"/>
  <c r="M2804" i="11"/>
  <c r="L2804" i="11"/>
  <c r="K2804" i="11"/>
  <c r="I2804" i="11" a="1"/>
  <c r="I2804" i="11" s="1"/>
  <c r="U2803" i="11"/>
  <c r="T2803" i="11"/>
  <c r="R2803" i="11"/>
  <c r="Q2803" i="11"/>
  <c r="P2803" i="11"/>
  <c r="O2803" i="11"/>
  <c r="N2803" i="11"/>
  <c r="M2803" i="11"/>
  <c r="L2803" i="11"/>
  <c r="K2803" i="11"/>
  <c r="I2803" i="11" a="1"/>
  <c r="I2803" i="11" s="1"/>
  <c r="U2802" i="11"/>
  <c r="T2802" i="11"/>
  <c r="R2802" i="11"/>
  <c r="Q2802" i="11"/>
  <c r="P2802" i="11"/>
  <c r="O2802" i="11"/>
  <c r="N2802" i="11"/>
  <c r="M2802" i="11"/>
  <c r="L2802" i="11"/>
  <c r="K2802" i="11"/>
  <c r="I2802" i="11" a="1"/>
  <c r="I2802" i="11"/>
  <c r="U2801" i="11"/>
  <c r="T2801" i="11"/>
  <c r="R2801" i="11"/>
  <c r="Q2801" i="11"/>
  <c r="P2801" i="11"/>
  <c r="O2801" i="11"/>
  <c r="N2801" i="11"/>
  <c r="M2801" i="11"/>
  <c r="L2801" i="11"/>
  <c r="K2801" i="11"/>
  <c r="I2801" i="11" a="1"/>
  <c r="I2801" i="11"/>
  <c r="U2800" i="11"/>
  <c r="T2800" i="11"/>
  <c r="R2800" i="11"/>
  <c r="Q2800" i="11"/>
  <c r="P2800" i="11"/>
  <c r="O2800" i="11"/>
  <c r="N2800" i="11"/>
  <c r="M2800" i="11"/>
  <c r="L2800" i="11"/>
  <c r="K2800" i="11"/>
  <c r="I2800" i="11" a="1"/>
  <c r="I2800" i="11"/>
  <c r="U2799" i="11"/>
  <c r="T2799" i="11"/>
  <c r="R2799" i="11"/>
  <c r="Q2799" i="11"/>
  <c r="O2799" i="11"/>
  <c r="P2799" i="11" s="1"/>
  <c r="N2799" i="11"/>
  <c r="M2799" i="11"/>
  <c r="L2799" i="11"/>
  <c r="K2799" i="11"/>
  <c r="I2799" i="11" a="1"/>
  <c r="I2799" i="11"/>
  <c r="U2798" i="11"/>
  <c r="T2798" i="11"/>
  <c r="R2798" i="11"/>
  <c r="Q2798" i="11"/>
  <c r="O2798" i="11"/>
  <c r="P2798" i="11" s="1"/>
  <c r="N2798" i="11"/>
  <c r="M2798" i="11"/>
  <c r="L2798" i="11"/>
  <c r="K2798" i="11"/>
  <c r="I2798" i="11" a="1"/>
  <c r="I2798" i="11"/>
  <c r="U2797" i="11"/>
  <c r="T2797" i="11"/>
  <c r="R2797" i="11"/>
  <c r="Q2797" i="11"/>
  <c r="O2797" i="11"/>
  <c r="P2797" i="11" s="1"/>
  <c r="N2797" i="11"/>
  <c r="M2797" i="11"/>
  <c r="L2797" i="11"/>
  <c r="K2797" i="11"/>
  <c r="I2797" i="11" a="1"/>
  <c r="I2797" i="11" s="1"/>
  <c r="U2796" i="11"/>
  <c r="T2796" i="11"/>
  <c r="R2796" i="11"/>
  <c r="Q2796" i="11"/>
  <c r="O2796" i="11"/>
  <c r="P2796" i="11" s="1"/>
  <c r="N2796" i="11"/>
  <c r="M2796" i="11"/>
  <c r="L2796" i="11"/>
  <c r="K2796" i="11"/>
  <c r="I2796" i="11" a="1"/>
  <c r="I2796" i="11"/>
  <c r="U2795" i="11"/>
  <c r="T2795" i="11"/>
  <c r="R2795" i="11"/>
  <c r="Q2795" i="11"/>
  <c r="O2795" i="11"/>
  <c r="P2795" i="11" s="1"/>
  <c r="N2795" i="11"/>
  <c r="M2795" i="11"/>
  <c r="L2795" i="11"/>
  <c r="K2795" i="11"/>
  <c r="I2795" i="11" a="1"/>
  <c r="I2795" i="11"/>
  <c r="U2794" i="11"/>
  <c r="T2794" i="11"/>
  <c r="R2794" i="11"/>
  <c r="Q2794" i="11"/>
  <c r="P2794" i="11"/>
  <c r="O2794" i="11"/>
  <c r="N2794" i="11"/>
  <c r="M2794" i="11"/>
  <c r="L2794" i="11"/>
  <c r="K2794" i="11"/>
  <c r="I2794" i="11" a="1"/>
  <c r="I2794" i="11" s="1"/>
  <c r="U2793" i="11"/>
  <c r="T2793" i="11"/>
  <c r="R2793" i="11"/>
  <c r="Q2793" i="11"/>
  <c r="O2793" i="11"/>
  <c r="P2793" i="11" s="1"/>
  <c r="N2793" i="11"/>
  <c r="M2793" i="11"/>
  <c r="L2793" i="11"/>
  <c r="K2793" i="11"/>
  <c r="I2793" i="11" a="1"/>
  <c r="I2793" i="11" s="1"/>
  <c r="U2792" i="11"/>
  <c r="T2792" i="11"/>
  <c r="R2792" i="11"/>
  <c r="Q2792" i="11"/>
  <c r="O2792" i="11"/>
  <c r="P2792" i="11" s="1"/>
  <c r="N2792" i="11"/>
  <c r="M2792" i="11"/>
  <c r="L2792" i="11"/>
  <c r="K2792" i="11"/>
  <c r="I2792" i="11" a="1"/>
  <c r="I2792" i="11"/>
  <c r="U2791" i="11"/>
  <c r="T2791" i="11"/>
  <c r="R2791" i="11"/>
  <c r="Q2791" i="11"/>
  <c r="P2791" i="11"/>
  <c r="O2791" i="11"/>
  <c r="N2791" i="11"/>
  <c r="M2791" i="11"/>
  <c r="L2791" i="11"/>
  <c r="K2791" i="11"/>
  <c r="I2791" i="11" a="1"/>
  <c r="I2791" i="11" s="1"/>
  <c r="U2790" i="11"/>
  <c r="T2790" i="11"/>
  <c r="R2790" i="11"/>
  <c r="Q2790" i="11"/>
  <c r="P2790" i="11"/>
  <c r="O2790" i="11"/>
  <c r="N2790" i="11"/>
  <c r="M2790" i="11"/>
  <c r="L2790" i="11"/>
  <c r="K2790" i="11"/>
  <c r="I2790" i="11" a="1"/>
  <c r="I2790" i="11" s="1"/>
  <c r="U2789" i="11"/>
  <c r="T2789" i="11"/>
  <c r="R2789" i="11"/>
  <c r="Q2789" i="11"/>
  <c r="O2789" i="11"/>
  <c r="P2789" i="11" s="1"/>
  <c r="N2789" i="11"/>
  <c r="M2789" i="11"/>
  <c r="L2789" i="11"/>
  <c r="K2789" i="11"/>
  <c r="I2789" i="11" a="1"/>
  <c r="I2789" i="11" s="1"/>
  <c r="U2788" i="11"/>
  <c r="T2788" i="11"/>
  <c r="R2788" i="11"/>
  <c r="Q2788" i="11"/>
  <c r="P2788" i="11"/>
  <c r="O2788" i="11"/>
  <c r="N2788" i="11"/>
  <c r="M2788" i="11"/>
  <c r="L2788" i="11"/>
  <c r="K2788" i="11"/>
  <c r="I2788" i="11" a="1"/>
  <c r="I2788" i="11" s="1"/>
  <c r="U2787" i="11"/>
  <c r="T2787" i="11"/>
  <c r="R2787" i="11"/>
  <c r="Q2787" i="11"/>
  <c r="P2787" i="11"/>
  <c r="O2787" i="11"/>
  <c r="N2787" i="11"/>
  <c r="M2787" i="11"/>
  <c r="L2787" i="11"/>
  <c r="K2787" i="11"/>
  <c r="I2787" i="11" a="1"/>
  <c r="I2787" i="11" s="1"/>
  <c r="U2786" i="11"/>
  <c r="T2786" i="11"/>
  <c r="R2786" i="11"/>
  <c r="Q2786" i="11"/>
  <c r="P2786" i="11"/>
  <c r="O2786" i="11"/>
  <c r="N2786" i="11"/>
  <c r="M2786" i="11"/>
  <c r="L2786" i="11"/>
  <c r="K2786" i="11"/>
  <c r="I2786" i="11" a="1"/>
  <c r="I2786" i="11"/>
  <c r="U2785" i="11"/>
  <c r="T2785" i="11"/>
  <c r="R2785" i="11"/>
  <c r="Q2785" i="11"/>
  <c r="P2785" i="11"/>
  <c r="O2785" i="11"/>
  <c r="N2785" i="11"/>
  <c r="M2785" i="11"/>
  <c r="L2785" i="11"/>
  <c r="K2785" i="11"/>
  <c r="I2785" i="11" a="1"/>
  <c r="I2785" i="11"/>
  <c r="U2784" i="11"/>
  <c r="T2784" i="11"/>
  <c r="R2784" i="11"/>
  <c r="Q2784" i="11"/>
  <c r="P2784" i="11"/>
  <c r="O2784" i="11"/>
  <c r="N2784" i="11"/>
  <c r="M2784" i="11"/>
  <c r="L2784" i="11"/>
  <c r="K2784" i="11"/>
  <c r="I2784" i="11" a="1"/>
  <c r="I2784" i="11"/>
  <c r="U2783" i="11"/>
  <c r="T2783" i="11"/>
  <c r="R2783" i="11"/>
  <c r="Q2783" i="11"/>
  <c r="O2783" i="11"/>
  <c r="P2783" i="11" s="1"/>
  <c r="N2783" i="11"/>
  <c r="M2783" i="11"/>
  <c r="L2783" i="11"/>
  <c r="K2783" i="11"/>
  <c r="I2783" i="11" a="1"/>
  <c r="I2783" i="11"/>
  <c r="U2782" i="11"/>
  <c r="T2782" i="11"/>
  <c r="R2782" i="11"/>
  <c r="Q2782" i="11"/>
  <c r="O2782" i="11"/>
  <c r="P2782" i="11" s="1"/>
  <c r="N2782" i="11"/>
  <c r="M2782" i="11"/>
  <c r="L2782" i="11"/>
  <c r="K2782" i="11"/>
  <c r="I2782" i="11" a="1"/>
  <c r="I2782" i="11"/>
  <c r="U2781" i="11"/>
  <c r="T2781" i="11"/>
  <c r="R2781" i="11"/>
  <c r="Q2781" i="11"/>
  <c r="O2781" i="11"/>
  <c r="P2781" i="11" s="1"/>
  <c r="N2781" i="11"/>
  <c r="M2781" i="11"/>
  <c r="L2781" i="11"/>
  <c r="K2781" i="11"/>
  <c r="I2781" i="11" a="1"/>
  <c r="I2781" i="11" s="1"/>
  <c r="U2780" i="11"/>
  <c r="T2780" i="11"/>
  <c r="R2780" i="11"/>
  <c r="Q2780" i="11"/>
  <c r="O2780" i="11"/>
  <c r="P2780" i="11" s="1"/>
  <c r="N2780" i="11"/>
  <c r="M2780" i="11"/>
  <c r="L2780" i="11"/>
  <c r="K2780" i="11"/>
  <c r="I2780" i="11" a="1"/>
  <c r="I2780" i="11"/>
  <c r="U2779" i="11"/>
  <c r="T2779" i="11"/>
  <c r="R2779" i="11"/>
  <c r="Q2779" i="11"/>
  <c r="O2779" i="11"/>
  <c r="P2779" i="11" s="1"/>
  <c r="N2779" i="11"/>
  <c r="M2779" i="11"/>
  <c r="L2779" i="11"/>
  <c r="K2779" i="11"/>
  <c r="I2779" i="11" a="1"/>
  <c r="I2779" i="11"/>
  <c r="U2778" i="11"/>
  <c r="T2778" i="11"/>
  <c r="R2778" i="11"/>
  <c r="Q2778" i="11"/>
  <c r="P2778" i="11"/>
  <c r="O2778" i="11"/>
  <c r="N2778" i="11"/>
  <c r="M2778" i="11"/>
  <c r="L2778" i="11"/>
  <c r="K2778" i="11"/>
  <c r="I2778" i="11" a="1"/>
  <c r="I2778" i="11" s="1"/>
  <c r="U2777" i="11"/>
  <c r="T2777" i="11"/>
  <c r="R2777" i="11"/>
  <c r="Q2777" i="11"/>
  <c r="O2777" i="11"/>
  <c r="P2777" i="11" s="1"/>
  <c r="N2777" i="11"/>
  <c r="M2777" i="11"/>
  <c r="L2777" i="11"/>
  <c r="K2777" i="11"/>
  <c r="I2777" i="11" a="1"/>
  <c r="I2777" i="11" s="1"/>
  <c r="U2776" i="11"/>
  <c r="T2776" i="11"/>
  <c r="R2776" i="11"/>
  <c r="Q2776" i="11"/>
  <c r="O2776" i="11"/>
  <c r="P2776" i="11" s="1"/>
  <c r="N2776" i="11"/>
  <c r="M2776" i="11"/>
  <c r="L2776" i="11"/>
  <c r="K2776" i="11"/>
  <c r="I2776" i="11" a="1"/>
  <c r="I2776" i="11"/>
  <c r="U2775" i="11"/>
  <c r="T2775" i="11"/>
  <c r="R2775" i="11"/>
  <c r="Q2775" i="11"/>
  <c r="P2775" i="11"/>
  <c r="O2775" i="11"/>
  <c r="N2775" i="11"/>
  <c r="M2775" i="11"/>
  <c r="L2775" i="11"/>
  <c r="K2775" i="11"/>
  <c r="I2775" i="11" a="1"/>
  <c r="I2775" i="11" s="1"/>
  <c r="U2774" i="11"/>
  <c r="T2774" i="11"/>
  <c r="R2774" i="11"/>
  <c r="Q2774" i="11"/>
  <c r="P2774" i="11"/>
  <c r="O2774" i="11"/>
  <c r="N2774" i="11"/>
  <c r="M2774" i="11"/>
  <c r="L2774" i="11"/>
  <c r="K2774" i="11"/>
  <c r="I2774" i="11" a="1"/>
  <c r="I2774" i="11" s="1"/>
  <c r="U2773" i="11"/>
  <c r="T2773" i="11"/>
  <c r="R2773" i="11"/>
  <c r="Q2773" i="11"/>
  <c r="O2773" i="11"/>
  <c r="P2773" i="11" s="1"/>
  <c r="N2773" i="11"/>
  <c r="M2773" i="11"/>
  <c r="L2773" i="11"/>
  <c r="K2773" i="11"/>
  <c r="I2773" i="11" a="1"/>
  <c r="I2773" i="11" s="1"/>
  <c r="U2772" i="11"/>
  <c r="T2772" i="11"/>
  <c r="R2772" i="11"/>
  <c r="Q2772" i="11"/>
  <c r="P2772" i="11"/>
  <c r="O2772" i="11"/>
  <c r="N2772" i="11"/>
  <c r="M2772" i="11"/>
  <c r="L2772" i="11"/>
  <c r="K2772" i="11"/>
  <c r="I2772" i="11" a="1"/>
  <c r="I2772" i="11" s="1"/>
  <c r="U2771" i="11"/>
  <c r="T2771" i="11"/>
  <c r="R2771" i="11"/>
  <c r="Q2771" i="11"/>
  <c r="P2771" i="11"/>
  <c r="O2771" i="11"/>
  <c r="N2771" i="11"/>
  <c r="M2771" i="11"/>
  <c r="L2771" i="11"/>
  <c r="K2771" i="11"/>
  <c r="I2771" i="11" a="1"/>
  <c r="I2771" i="11" s="1"/>
  <c r="U2770" i="11"/>
  <c r="T2770" i="11"/>
  <c r="R2770" i="11"/>
  <c r="Q2770" i="11"/>
  <c r="P2770" i="11"/>
  <c r="O2770" i="11"/>
  <c r="N2770" i="11"/>
  <c r="M2770" i="11"/>
  <c r="L2770" i="11"/>
  <c r="K2770" i="11"/>
  <c r="I2770" i="11" a="1"/>
  <c r="I2770" i="11"/>
  <c r="U2769" i="11"/>
  <c r="T2769" i="11"/>
  <c r="R2769" i="11"/>
  <c r="Q2769" i="11"/>
  <c r="P2769" i="11"/>
  <c r="O2769" i="11"/>
  <c r="N2769" i="11"/>
  <c r="M2769" i="11"/>
  <c r="L2769" i="11"/>
  <c r="K2769" i="11"/>
  <c r="I2769" i="11" a="1"/>
  <c r="I2769" i="11"/>
  <c r="U2768" i="11"/>
  <c r="T2768" i="11"/>
  <c r="R2768" i="11"/>
  <c r="Q2768" i="11"/>
  <c r="P2768" i="11"/>
  <c r="O2768" i="11"/>
  <c r="N2768" i="11"/>
  <c r="M2768" i="11"/>
  <c r="L2768" i="11"/>
  <c r="K2768" i="11"/>
  <c r="I2768" i="11" a="1"/>
  <c r="I2768" i="11"/>
  <c r="U2767" i="11"/>
  <c r="T2767" i="11"/>
  <c r="R2767" i="11"/>
  <c r="Q2767" i="11"/>
  <c r="O2767" i="11"/>
  <c r="P2767" i="11" s="1"/>
  <c r="N2767" i="11"/>
  <c r="M2767" i="11"/>
  <c r="L2767" i="11"/>
  <c r="K2767" i="11"/>
  <c r="I2767" i="11" a="1"/>
  <c r="I2767" i="11"/>
  <c r="U2766" i="11"/>
  <c r="T2766" i="11"/>
  <c r="R2766" i="11"/>
  <c r="Q2766" i="11"/>
  <c r="O2766" i="11"/>
  <c r="P2766" i="11" s="1"/>
  <c r="N2766" i="11"/>
  <c r="M2766" i="11"/>
  <c r="L2766" i="11"/>
  <c r="K2766" i="11"/>
  <c r="I2766" i="11" a="1"/>
  <c r="I2766" i="11"/>
  <c r="U2765" i="11"/>
  <c r="T2765" i="11"/>
  <c r="R2765" i="11"/>
  <c r="Q2765" i="11"/>
  <c r="O2765" i="11"/>
  <c r="P2765" i="11" s="1"/>
  <c r="N2765" i="11"/>
  <c r="M2765" i="11"/>
  <c r="L2765" i="11"/>
  <c r="K2765" i="11"/>
  <c r="I2765" i="11" a="1"/>
  <c r="I2765" i="11" s="1"/>
  <c r="U2764" i="11"/>
  <c r="T2764" i="11"/>
  <c r="R2764" i="11"/>
  <c r="Q2764" i="11"/>
  <c r="O2764" i="11"/>
  <c r="P2764" i="11" s="1"/>
  <c r="N2764" i="11"/>
  <c r="M2764" i="11"/>
  <c r="L2764" i="11"/>
  <c r="K2764" i="11"/>
  <c r="I2764" i="11" a="1"/>
  <c r="I2764" i="11"/>
  <c r="U2763" i="11"/>
  <c r="T2763" i="11"/>
  <c r="R2763" i="11"/>
  <c r="Q2763" i="11"/>
  <c r="O2763" i="11"/>
  <c r="P2763" i="11" s="1"/>
  <c r="N2763" i="11"/>
  <c r="M2763" i="11"/>
  <c r="L2763" i="11"/>
  <c r="K2763" i="11"/>
  <c r="I2763" i="11" a="1"/>
  <c r="I2763" i="11"/>
  <c r="U2762" i="11"/>
  <c r="T2762" i="11"/>
  <c r="R2762" i="11"/>
  <c r="Q2762" i="11"/>
  <c r="P2762" i="11"/>
  <c r="O2762" i="11"/>
  <c r="N2762" i="11"/>
  <c r="M2762" i="11"/>
  <c r="L2762" i="11"/>
  <c r="K2762" i="11"/>
  <c r="I2762" i="11" a="1"/>
  <c r="I2762" i="11" s="1"/>
  <c r="U2761" i="11"/>
  <c r="T2761" i="11"/>
  <c r="R2761" i="11"/>
  <c r="Q2761" i="11"/>
  <c r="O2761" i="11"/>
  <c r="P2761" i="11" s="1"/>
  <c r="N2761" i="11"/>
  <c r="M2761" i="11"/>
  <c r="L2761" i="11"/>
  <c r="K2761" i="11"/>
  <c r="I2761" i="11" a="1"/>
  <c r="I2761" i="11" s="1"/>
  <c r="U2760" i="11"/>
  <c r="T2760" i="11"/>
  <c r="R2760" i="11"/>
  <c r="Q2760" i="11"/>
  <c r="O2760" i="11"/>
  <c r="P2760" i="11" s="1"/>
  <c r="N2760" i="11"/>
  <c r="M2760" i="11"/>
  <c r="L2760" i="11"/>
  <c r="K2760" i="11"/>
  <c r="I2760" i="11" a="1"/>
  <c r="I2760" i="11"/>
  <c r="U2759" i="11"/>
  <c r="T2759" i="11"/>
  <c r="R2759" i="11"/>
  <c r="Q2759" i="11"/>
  <c r="P2759" i="11"/>
  <c r="O2759" i="11"/>
  <c r="N2759" i="11"/>
  <c r="M2759" i="11"/>
  <c r="L2759" i="11"/>
  <c r="K2759" i="11"/>
  <c r="I2759" i="11" a="1"/>
  <c r="I2759" i="11" s="1"/>
  <c r="U2758" i="11"/>
  <c r="T2758" i="11"/>
  <c r="R2758" i="11"/>
  <c r="Q2758" i="11"/>
  <c r="P2758" i="11"/>
  <c r="O2758" i="11"/>
  <c r="N2758" i="11"/>
  <c r="M2758" i="11"/>
  <c r="L2758" i="11"/>
  <c r="K2758" i="11"/>
  <c r="I2758" i="11" a="1"/>
  <c r="I2758" i="11" s="1"/>
  <c r="U2757" i="11"/>
  <c r="T2757" i="11"/>
  <c r="R2757" i="11"/>
  <c r="Q2757" i="11"/>
  <c r="O2757" i="11"/>
  <c r="P2757" i="11" s="1"/>
  <c r="N2757" i="11"/>
  <c r="M2757" i="11"/>
  <c r="L2757" i="11"/>
  <c r="K2757" i="11"/>
  <c r="I2757" i="11" a="1"/>
  <c r="I2757" i="11"/>
  <c r="U2756" i="11"/>
  <c r="T2756" i="11"/>
  <c r="R2756" i="11"/>
  <c r="Q2756" i="11"/>
  <c r="P2756" i="11"/>
  <c r="O2756" i="11"/>
  <c r="N2756" i="11"/>
  <c r="M2756" i="11"/>
  <c r="L2756" i="11"/>
  <c r="K2756" i="11"/>
  <c r="I2756" i="11" a="1"/>
  <c r="I2756" i="11" s="1"/>
  <c r="U2755" i="11"/>
  <c r="T2755" i="11"/>
  <c r="R2755" i="11"/>
  <c r="Q2755" i="11"/>
  <c r="P2755" i="11"/>
  <c r="O2755" i="11"/>
  <c r="N2755" i="11"/>
  <c r="M2755" i="11"/>
  <c r="L2755" i="11"/>
  <c r="K2755" i="11"/>
  <c r="I2755" i="11" a="1"/>
  <c r="I2755" i="11" s="1"/>
  <c r="U2754" i="11"/>
  <c r="T2754" i="11"/>
  <c r="R2754" i="11"/>
  <c r="Q2754" i="11"/>
  <c r="O2754" i="11"/>
  <c r="P2754" i="11" s="1"/>
  <c r="N2754" i="11"/>
  <c r="M2754" i="11"/>
  <c r="L2754" i="11"/>
  <c r="K2754" i="11"/>
  <c r="I2754" i="11" a="1"/>
  <c r="I2754" i="11"/>
  <c r="U2753" i="11"/>
  <c r="T2753" i="11"/>
  <c r="R2753" i="11"/>
  <c r="Q2753" i="11"/>
  <c r="P2753" i="11"/>
  <c r="O2753" i="11"/>
  <c r="N2753" i="11"/>
  <c r="M2753" i="11"/>
  <c r="L2753" i="11"/>
  <c r="K2753" i="11"/>
  <c r="I2753" i="11" a="1"/>
  <c r="I2753" i="11"/>
  <c r="U2752" i="11"/>
  <c r="T2752" i="11"/>
  <c r="R2752" i="11"/>
  <c r="Q2752" i="11"/>
  <c r="P2752" i="11"/>
  <c r="O2752" i="11"/>
  <c r="N2752" i="11"/>
  <c r="M2752" i="11"/>
  <c r="L2752" i="11"/>
  <c r="K2752" i="11"/>
  <c r="I2752" i="11" a="1"/>
  <c r="I2752" i="11"/>
  <c r="U2751" i="11"/>
  <c r="T2751" i="11"/>
  <c r="R2751" i="11"/>
  <c r="Q2751" i="11"/>
  <c r="O2751" i="11"/>
  <c r="P2751" i="11" s="1"/>
  <c r="N2751" i="11"/>
  <c r="M2751" i="11"/>
  <c r="L2751" i="11"/>
  <c r="K2751" i="11"/>
  <c r="I2751" i="11" a="1"/>
  <c r="I2751" i="11"/>
  <c r="U2750" i="11"/>
  <c r="T2750" i="11"/>
  <c r="R2750" i="11"/>
  <c r="Q2750" i="11"/>
  <c r="O2750" i="11"/>
  <c r="P2750" i="11" s="1"/>
  <c r="N2750" i="11"/>
  <c r="M2750" i="11"/>
  <c r="L2750" i="11"/>
  <c r="K2750" i="11"/>
  <c r="I2750" i="11" a="1"/>
  <c r="I2750" i="11"/>
  <c r="U2749" i="11"/>
  <c r="T2749" i="11"/>
  <c r="R2749" i="11"/>
  <c r="Q2749" i="11"/>
  <c r="O2749" i="11"/>
  <c r="P2749" i="11" s="1"/>
  <c r="N2749" i="11"/>
  <c r="M2749" i="11"/>
  <c r="L2749" i="11"/>
  <c r="K2749" i="11"/>
  <c r="I2749" i="11" a="1"/>
  <c r="I2749" i="11" s="1"/>
  <c r="U2748" i="11"/>
  <c r="T2748" i="11"/>
  <c r="R2748" i="11"/>
  <c r="Q2748" i="11"/>
  <c r="O2748" i="11"/>
  <c r="P2748" i="11" s="1"/>
  <c r="N2748" i="11"/>
  <c r="M2748" i="11"/>
  <c r="L2748" i="11"/>
  <c r="K2748" i="11"/>
  <c r="I2748" i="11" a="1"/>
  <c r="I2748" i="11"/>
  <c r="U2747" i="11"/>
  <c r="T2747" i="11"/>
  <c r="R2747" i="11"/>
  <c r="Q2747" i="11"/>
  <c r="O2747" i="11"/>
  <c r="P2747" i="11" s="1"/>
  <c r="N2747" i="11"/>
  <c r="M2747" i="11"/>
  <c r="L2747" i="11"/>
  <c r="K2747" i="11"/>
  <c r="I2747" i="11" a="1"/>
  <c r="I2747" i="11"/>
  <c r="U2746" i="11"/>
  <c r="T2746" i="11"/>
  <c r="R2746" i="11"/>
  <c r="Q2746" i="11"/>
  <c r="P2746" i="11"/>
  <c r="O2746" i="11"/>
  <c r="N2746" i="11"/>
  <c r="M2746" i="11"/>
  <c r="L2746" i="11"/>
  <c r="K2746" i="11"/>
  <c r="I2746" i="11" a="1"/>
  <c r="I2746" i="11" s="1"/>
  <c r="U2745" i="11"/>
  <c r="T2745" i="11"/>
  <c r="R2745" i="11"/>
  <c r="Q2745" i="11"/>
  <c r="O2745" i="11"/>
  <c r="P2745" i="11" s="1"/>
  <c r="N2745" i="11"/>
  <c r="M2745" i="11"/>
  <c r="L2745" i="11"/>
  <c r="K2745" i="11"/>
  <c r="I2745" i="11" a="1"/>
  <c r="I2745" i="11" s="1"/>
  <c r="U2744" i="11"/>
  <c r="T2744" i="11"/>
  <c r="R2744" i="11"/>
  <c r="Q2744" i="11"/>
  <c r="O2744" i="11"/>
  <c r="P2744" i="11" s="1"/>
  <c r="N2744" i="11"/>
  <c r="M2744" i="11"/>
  <c r="L2744" i="11"/>
  <c r="K2744" i="11"/>
  <c r="I2744" i="11" a="1"/>
  <c r="I2744" i="11"/>
  <c r="U2743" i="11"/>
  <c r="T2743" i="11"/>
  <c r="R2743" i="11"/>
  <c r="Q2743" i="11"/>
  <c r="P2743" i="11"/>
  <c r="O2743" i="11"/>
  <c r="N2743" i="11"/>
  <c r="M2743" i="11"/>
  <c r="L2743" i="11"/>
  <c r="K2743" i="11"/>
  <c r="I2743" i="11" a="1"/>
  <c r="I2743" i="11" s="1"/>
  <c r="U2742" i="11"/>
  <c r="T2742" i="11"/>
  <c r="R2742" i="11"/>
  <c r="Q2742" i="11"/>
  <c r="P2742" i="11"/>
  <c r="O2742" i="11"/>
  <c r="N2742" i="11"/>
  <c r="M2742" i="11"/>
  <c r="L2742" i="11"/>
  <c r="K2742" i="11"/>
  <c r="I2742" i="11" a="1"/>
  <c r="I2742" i="11" s="1"/>
  <c r="U2741" i="11"/>
  <c r="T2741" i="11"/>
  <c r="R2741" i="11"/>
  <c r="Q2741" i="11"/>
  <c r="O2741" i="11"/>
  <c r="P2741" i="11" s="1"/>
  <c r="N2741" i="11"/>
  <c r="M2741" i="11"/>
  <c r="L2741" i="11"/>
  <c r="K2741" i="11"/>
  <c r="I2741" i="11" a="1"/>
  <c r="I2741" i="11"/>
  <c r="U2740" i="11"/>
  <c r="T2740" i="11"/>
  <c r="R2740" i="11"/>
  <c r="Q2740" i="11"/>
  <c r="P2740" i="11"/>
  <c r="O2740" i="11"/>
  <c r="N2740" i="11"/>
  <c r="M2740" i="11"/>
  <c r="L2740" i="11"/>
  <c r="K2740" i="11"/>
  <c r="I2740" i="11" a="1"/>
  <c r="I2740" i="11" s="1"/>
  <c r="U2739" i="11"/>
  <c r="T2739" i="11"/>
  <c r="R2739" i="11"/>
  <c r="Q2739" i="11"/>
  <c r="P2739" i="11"/>
  <c r="O2739" i="11"/>
  <c r="N2739" i="11"/>
  <c r="M2739" i="11"/>
  <c r="L2739" i="11"/>
  <c r="K2739" i="11"/>
  <c r="I2739" i="11" a="1"/>
  <c r="I2739" i="11" s="1"/>
  <c r="U2738" i="11"/>
  <c r="T2738" i="11"/>
  <c r="R2738" i="11"/>
  <c r="Q2738" i="11"/>
  <c r="O2738" i="11"/>
  <c r="P2738" i="11" s="1"/>
  <c r="N2738" i="11"/>
  <c r="M2738" i="11"/>
  <c r="L2738" i="11"/>
  <c r="K2738" i="11"/>
  <c r="I2738" i="11" a="1"/>
  <c r="I2738" i="11"/>
  <c r="U2737" i="11"/>
  <c r="T2737" i="11"/>
  <c r="R2737" i="11"/>
  <c r="Q2737" i="11"/>
  <c r="P2737" i="11"/>
  <c r="O2737" i="11"/>
  <c r="N2737" i="11"/>
  <c r="M2737" i="11"/>
  <c r="L2737" i="11"/>
  <c r="K2737" i="11"/>
  <c r="I2737" i="11" a="1"/>
  <c r="I2737" i="11"/>
  <c r="U2736" i="11"/>
  <c r="T2736" i="11"/>
  <c r="R2736" i="11"/>
  <c r="Q2736" i="11"/>
  <c r="P2736" i="11"/>
  <c r="O2736" i="11"/>
  <c r="N2736" i="11"/>
  <c r="M2736" i="11"/>
  <c r="L2736" i="11"/>
  <c r="K2736" i="11"/>
  <c r="I2736" i="11" a="1"/>
  <c r="I2736" i="11"/>
  <c r="U2735" i="11"/>
  <c r="T2735" i="11"/>
  <c r="R2735" i="11"/>
  <c r="Q2735" i="11"/>
  <c r="P2735" i="11"/>
  <c r="O2735" i="11"/>
  <c r="N2735" i="11"/>
  <c r="M2735" i="11"/>
  <c r="L2735" i="11"/>
  <c r="K2735" i="11"/>
  <c r="I2735" i="11" a="1"/>
  <c r="I2735" i="11"/>
  <c r="U2734" i="11"/>
  <c r="T2734" i="11"/>
  <c r="R2734" i="11"/>
  <c r="Q2734" i="11"/>
  <c r="O2734" i="11"/>
  <c r="P2734" i="11" s="1"/>
  <c r="N2734" i="11"/>
  <c r="M2734" i="11"/>
  <c r="L2734" i="11"/>
  <c r="K2734" i="11"/>
  <c r="I2734" i="11" a="1"/>
  <c r="I2734" i="11"/>
  <c r="U2733" i="11"/>
  <c r="T2733" i="11"/>
  <c r="R2733" i="11"/>
  <c r="Q2733" i="11"/>
  <c r="O2733" i="11"/>
  <c r="P2733" i="11" s="1"/>
  <c r="N2733" i="11"/>
  <c r="M2733" i="11"/>
  <c r="L2733" i="11"/>
  <c r="K2733" i="11"/>
  <c r="I2733" i="11" a="1"/>
  <c r="I2733" i="11" s="1"/>
  <c r="U2732" i="11"/>
  <c r="T2732" i="11"/>
  <c r="R2732" i="11"/>
  <c r="Q2732" i="11"/>
  <c r="O2732" i="11"/>
  <c r="P2732" i="11" s="1"/>
  <c r="N2732" i="11"/>
  <c r="M2732" i="11"/>
  <c r="L2732" i="11"/>
  <c r="K2732" i="11"/>
  <c r="I2732" i="11" a="1"/>
  <c r="I2732" i="11" s="1"/>
  <c r="U2731" i="11"/>
  <c r="T2731" i="11"/>
  <c r="R2731" i="11"/>
  <c r="Q2731" i="11"/>
  <c r="P2731" i="11"/>
  <c r="O2731" i="11"/>
  <c r="N2731" i="11"/>
  <c r="M2731" i="11"/>
  <c r="L2731" i="11"/>
  <c r="K2731" i="11"/>
  <c r="I2731" i="11" a="1"/>
  <c r="I2731" i="11"/>
  <c r="U2730" i="11"/>
  <c r="T2730" i="11"/>
  <c r="R2730" i="11"/>
  <c r="Q2730" i="11"/>
  <c r="P2730" i="11"/>
  <c r="O2730" i="11"/>
  <c r="N2730" i="11"/>
  <c r="M2730" i="11"/>
  <c r="L2730" i="11"/>
  <c r="K2730" i="11"/>
  <c r="I2730" i="11" a="1"/>
  <c r="I2730" i="11" s="1"/>
  <c r="U2729" i="11"/>
  <c r="T2729" i="11"/>
  <c r="R2729" i="11"/>
  <c r="Q2729" i="11"/>
  <c r="P2729" i="11"/>
  <c r="O2729" i="11"/>
  <c r="N2729" i="11"/>
  <c r="M2729" i="11"/>
  <c r="L2729" i="11"/>
  <c r="K2729" i="11"/>
  <c r="I2729" i="11" a="1"/>
  <c r="I2729" i="11"/>
  <c r="U2728" i="11"/>
  <c r="T2728" i="11"/>
  <c r="R2728" i="11"/>
  <c r="Q2728" i="11"/>
  <c r="O2728" i="11"/>
  <c r="P2728" i="11" s="1"/>
  <c r="N2728" i="11"/>
  <c r="M2728" i="11"/>
  <c r="L2728" i="11"/>
  <c r="K2728" i="11"/>
  <c r="I2728" i="11" a="1"/>
  <c r="I2728" i="11"/>
  <c r="U2727" i="11"/>
  <c r="T2727" i="11"/>
  <c r="R2727" i="11"/>
  <c r="Q2727" i="11"/>
  <c r="P2727" i="11"/>
  <c r="O2727" i="11"/>
  <c r="N2727" i="11"/>
  <c r="M2727" i="11"/>
  <c r="L2727" i="11"/>
  <c r="K2727" i="11"/>
  <c r="I2727" i="11" a="1"/>
  <c r="I2727" i="11"/>
  <c r="U2726" i="11"/>
  <c r="T2726" i="11"/>
  <c r="R2726" i="11"/>
  <c r="Q2726" i="11"/>
  <c r="O2726" i="11"/>
  <c r="P2726" i="11" s="1"/>
  <c r="N2726" i="11"/>
  <c r="M2726" i="11"/>
  <c r="L2726" i="11"/>
  <c r="K2726" i="11"/>
  <c r="I2726" i="11" a="1"/>
  <c r="I2726" i="11" s="1"/>
  <c r="U2725" i="11"/>
  <c r="T2725" i="11"/>
  <c r="R2725" i="11"/>
  <c r="Q2725" i="11"/>
  <c r="O2725" i="11"/>
  <c r="P2725" i="11" s="1"/>
  <c r="N2725" i="11"/>
  <c r="M2725" i="11"/>
  <c r="L2725" i="11"/>
  <c r="K2725" i="11"/>
  <c r="I2725" i="11" a="1"/>
  <c r="I2725" i="11" s="1"/>
  <c r="U2724" i="11"/>
  <c r="T2724" i="11"/>
  <c r="R2724" i="11"/>
  <c r="Q2724" i="11"/>
  <c r="P2724" i="11"/>
  <c r="O2724" i="11"/>
  <c r="N2724" i="11"/>
  <c r="M2724" i="11"/>
  <c r="L2724" i="11"/>
  <c r="K2724" i="11"/>
  <c r="I2724" i="11" a="1"/>
  <c r="I2724" i="11"/>
  <c r="U2723" i="11"/>
  <c r="T2723" i="11"/>
  <c r="R2723" i="11"/>
  <c r="Q2723" i="11"/>
  <c r="O2723" i="11"/>
  <c r="P2723" i="11" s="1"/>
  <c r="N2723" i="11"/>
  <c r="M2723" i="11"/>
  <c r="L2723" i="11"/>
  <c r="K2723" i="11"/>
  <c r="I2723" i="11" a="1"/>
  <c r="I2723" i="11"/>
  <c r="U2722" i="11"/>
  <c r="T2722" i="11"/>
  <c r="R2722" i="11"/>
  <c r="Q2722" i="11"/>
  <c r="P2722" i="11"/>
  <c r="O2722" i="11"/>
  <c r="N2722" i="11"/>
  <c r="M2722" i="11"/>
  <c r="L2722" i="11"/>
  <c r="K2722" i="11"/>
  <c r="I2722" i="11" a="1"/>
  <c r="I2722" i="11"/>
  <c r="U2721" i="11"/>
  <c r="T2721" i="11"/>
  <c r="R2721" i="11"/>
  <c r="Q2721" i="11"/>
  <c r="O2721" i="11"/>
  <c r="P2721" i="11" s="1"/>
  <c r="N2721" i="11"/>
  <c r="M2721" i="11"/>
  <c r="L2721" i="11"/>
  <c r="K2721" i="11"/>
  <c r="I2721" i="11" a="1"/>
  <c r="I2721" i="11" s="1"/>
  <c r="U2720" i="11"/>
  <c r="T2720" i="11"/>
  <c r="R2720" i="11"/>
  <c r="Q2720" i="11"/>
  <c r="O2720" i="11"/>
  <c r="P2720" i="11" s="1"/>
  <c r="N2720" i="11"/>
  <c r="M2720" i="11"/>
  <c r="L2720" i="11"/>
  <c r="K2720" i="11"/>
  <c r="I2720" i="11" a="1"/>
  <c r="I2720" i="11"/>
  <c r="U2719" i="11"/>
  <c r="T2719" i="11"/>
  <c r="R2719" i="11"/>
  <c r="Q2719" i="11"/>
  <c r="O2719" i="11"/>
  <c r="P2719" i="11" s="1"/>
  <c r="N2719" i="11"/>
  <c r="M2719" i="11"/>
  <c r="L2719" i="11"/>
  <c r="K2719" i="11"/>
  <c r="I2719" i="11" a="1"/>
  <c r="I2719" i="11" s="1"/>
  <c r="U2718" i="11"/>
  <c r="T2718" i="11"/>
  <c r="R2718" i="11"/>
  <c r="Q2718" i="11"/>
  <c r="P2718" i="11"/>
  <c r="O2718" i="11"/>
  <c r="N2718" i="11"/>
  <c r="M2718" i="11"/>
  <c r="L2718" i="11"/>
  <c r="K2718" i="11"/>
  <c r="I2718" i="11" a="1"/>
  <c r="I2718" i="11" s="1"/>
  <c r="U2717" i="11"/>
  <c r="T2717" i="11"/>
  <c r="R2717" i="11"/>
  <c r="Q2717" i="11"/>
  <c r="O2717" i="11"/>
  <c r="P2717" i="11" s="1"/>
  <c r="N2717" i="11"/>
  <c r="M2717" i="11"/>
  <c r="L2717" i="11"/>
  <c r="K2717" i="11"/>
  <c r="I2717" i="11" a="1"/>
  <c r="I2717" i="11" s="1"/>
  <c r="U2716" i="11"/>
  <c r="T2716" i="11"/>
  <c r="R2716" i="11"/>
  <c r="Q2716" i="11"/>
  <c r="P2716" i="11"/>
  <c r="O2716" i="11"/>
  <c r="N2716" i="11"/>
  <c r="M2716" i="11"/>
  <c r="L2716" i="11"/>
  <c r="K2716" i="11"/>
  <c r="I2716" i="11" a="1"/>
  <c r="I2716" i="11"/>
  <c r="U2715" i="11"/>
  <c r="T2715" i="11"/>
  <c r="R2715" i="11"/>
  <c r="Q2715" i="11"/>
  <c r="P2715" i="11"/>
  <c r="O2715" i="11"/>
  <c r="N2715" i="11"/>
  <c r="M2715" i="11"/>
  <c r="L2715" i="11"/>
  <c r="K2715" i="11"/>
  <c r="I2715" i="11" a="1"/>
  <c r="I2715" i="11" s="1"/>
  <c r="U2714" i="11"/>
  <c r="T2714" i="11"/>
  <c r="R2714" i="11"/>
  <c r="Q2714" i="11"/>
  <c r="P2714" i="11"/>
  <c r="O2714" i="11"/>
  <c r="N2714" i="11"/>
  <c r="M2714" i="11"/>
  <c r="L2714" i="11"/>
  <c r="K2714" i="11"/>
  <c r="I2714" i="11" a="1"/>
  <c r="I2714" i="11"/>
  <c r="U2713" i="11"/>
  <c r="T2713" i="11"/>
  <c r="R2713" i="11"/>
  <c r="Q2713" i="11"/>
  <c r="O2713" i="11"/>
  <c r="P2713" i="11" s="1"/>
  <c r="N2713" i="11"/>
  <c r="M2713" i="11"/>
  <c r="L2713" i="11"/>
  <c r="K2713" i="11"/>
  <c r="I2713" i="11" a="1"/>
  <c r="I2713" i="11"/>
  <c r="U2712" i="11"/>
  <c r="T2712" i="11"/>
  <c r="R2712" i="11"/>
  <c r="Q2712" i="11"/>
  <c r="P2712" i="11"/>
  <c r="O2712" i="11"/>
  <c r="N2712" i="11"/>
  <c r="M2712" i="11"/>
  <c r="L2712" i="11"/>
  <c r="K2712" i="11"/>
  <c r="I2712" i="11" a="1"/>
  <c r="I2712" i="11"/>
  <c r="U2711" i="11"/>
  <c r="T2711" i="11"/>
  <c r="R2711" i="11"/>
  <c r="Q2711" i="11"/>
  <c r="O2711" i="11"/>
  <c r="P2711" i="11" s="1"/>
  <c r="N2711" i="11"/>
  <c r="M2711" i="11"/>
  <c r="L2711" i="11"/>
  <c r="K2711" i="11"/>
  <c r="I2711" i="11" a="1"/>
  <c r="I2711" i="11" s="1"/>
  <c r="U2710" i="11"/>
  <c r="T2710" i="11"/>
  <c r="R2710" i="11"/>
  <c r="Q2710" i="11"/>
  <c r="O2710" i="11"/>
  <c r="P2710" i="11" s="1"/>
  <c r="N2710" i="11"/>
  <c r="M2710" i="11"/>
  <c r="L2710" i="11"/>
  <c r="K2710" i="11"/>
  <c r="I2710" i="11" a="1"/>
  <c r="I2710" i="11"/>
  <c r="U2709" i="11"/>
  <c r="T2709" i="11"/>
  <c r="R2709" i="11"/>
  <c r="Q2709" i="11"/>
  <c r="O2709" i="11"/>
  <c r="P2709" i="11" s="1"/>
  <c r="N2709" i="11"/>
  <c r="M2709" i="11"/>
  <c r="L2709" i="11"/>
  <c r="K2709" i="11"/>
  <c r="I2709" i="11" a="1"/>
  <c r="I2709" i="11" s="1"/>
  <c r="U2708" i="11"/>
  <c r="T2708" i="11"/>
  <c r="R2708" i="11"/>
  <c r="Q2708" i="11"/>
  <c r="P2708" i="11"/>
  <c r="O2708" i="11"/>
  <c r="N2708" i="11"/>
  <c r="M2708" i="11"/>
  <c r="L2708" i="11"/>
  <c r="K2708" i="11"/>
  <c r="I2708" i="11" a="1"/>
  <c r="I2708" i="11"/>
  <c r="U2707" i="11"/>
  <c r="T2707" i="11"/>
  <c r="R2707" i="11"/>
  <c r="Q2707" i="11"/>
  <c r="O2707" i="11"/>
  <c r="P2707" i="11" s="1"/>
  <c r="N2707" i="11"/>
  <c r="M2707" i="11"/>
  <c r="L2707" i="11"/>
  <c r="K2707" i="11"/>
  <c r="I2707" i="11" a="1"/>
  <c r="I2707" i="11"/>
  <c r="U2706" i="11"/>
  <c r="T2706" i="11"/>
  <c r="R2706" i="11"/>
  <c r="Q2706" i="11"/>
  <c r="P2706" i="11"/>
  <c r="O2706" i="11"/>
  <c r="N2706" i="11"/>
  <c r="M2706" i="11"/>
  <c r="L2706" i="11"/>
  <c r="K2706" i="11"/>
  <c r="I2706" i="11" a="1"/>
  <c r="I2706" i="11"/>
  <c r="U2705" i="11"/>
  <c r="T2705" i="11"/>
  <c r="R2705" i="11"/>
  <c r="Q2705" i="11"/>
  <c r="O2705" i="11"/>
  <c r="P2705" i="11" s="1"/>
  <c r="N2705" i="11"/>
  <c r="M2705" i="11"/>
  <c r="L2705" i="11"/>
  <c r="K2705" i="11"/>
  <c r="I2705" i="11" a="1"/>
  <c r="I2705" i="11" s="1"/>
  <c r="U2704" i="11"/>
  <c r="T2704" i="11"/>
  <c r="R2704" i="11"/>
  <c r="Q2704" i="11"/>
  <c r="O2704" i="11"/>
  <c r="P2704" i="11" s="1"/>
  <c r="N2704" i="11"/>
  <c r="M2704" i="11"/>
  <c r="L2704" i="11"/>
  <c r="K2704" i="11"/>
  <c r="I2704" i="11" a="1"/>
  <c r="I2704" i="11"/>
  <c r="U2703" i="11"/>
  <c r="T2703" i="11"/>
  <c r="R2703" i="11"/>
  <c r="Q2703" i="11"/>
  <c r="O2703" i="11"/>
  <c r="P2703" i="11" s="1"/>
  <c r="N2703" i="11"/>
  <c r="M2703" i="11"/>
  <c r="L2703" i="11"/>
  <c r="K2703" i="11"/>
  <c r="I2703" i="11" a="1"/>
  <c r="I2703" i="11" s="1"/>
  <c r="U2702" i="11"/>
  <c r="T2702" i="11"/>
  <c r="R2702" i="11"/>
  <c r="Q2702" i="11"/>
  <c r="P2702" i="11"/>
  <c r="O2702" i="11"/>
  <c r="N2702" i="11"/>
  <c r="M2702" i="11"/>
  <c r="L2702" i="11"/>
  <c r="K2702" i="11"/>
  <c r="I2702" i="11" a="1"/>
  <c r="I2702" i="11" s="1"/>
  <c r="U2701" i="11"/>
  <c r="T2701" i="11"/>
  <c r="R2701" i="11"/>
  <c r="Q2701" i="11"/>
  <c r="O2701" i="11"/>
  <c r="P2701" i="11" s="1"/>
  <c r="N2701" i="11"/>
  <c r="M2701" i="11"/>
  <c r="L2701" i="11"/>
  <c r="K2701" i="11"/>
  <c r="I2701" i="11" a="1"/>
  <c r="I2701" i="11" s="1"/>
  <c r="U2700" i="11"/>
  <c r="T2700" i="11"/>
  <c r="R2700" i="11"/>
  <c r="Q2700" i="11"/>
  <c r="P2700" i="11"/>
  <c r="O2700" i="11"/>
  <c r="N2700" i="11"/>
  <c r="M2700" i="11"/>
  <c r="L2700" i="11"/>
  <c r="K2700" i="11"/>
  <c r="I2700" i="11" a="1"/>
  <c r="I2700" i="11"/>
  <c r="U2699" i="11"/>
  <c r="T2699" i="11"/>
  <c r="R2699" i="11"/>
  <c r="Q2699" i="11"/>
  <c r="P2699" i="11"/>
  <c r="O2699" i="11"/>
  <c r="N2699" i="11"/>
  <c r="M2699" i="11"/>
  <c r="L2699" i="11"/>
  <c r="K2699" i="11"/>
  <c r="I2699" i="11" a="1"/>
  <c r="I2699" i="11" s="1"/>
  <c r="U2698" i="11"/>
  <c r="T2698" i="11"/>
  <c r="R2698" i="11"/>
  <c r="Q2698" i="11"/>
  <c r="P2698" i="11"/>
  <c r="O2698" i="11"/>
  <c r="N2698" i="11"/>
  <c r="M2698" i="11"/>
  <c r="L2698" i="11"/>
  <c r="K2698" i="11"/>
  <c r="I2698" i="11" a="1"/>
  <c r="I2698" i="11"/>
  <c r="U2697" i="11"/>
  <c r="T2697" i="11"/>
  <c r="R2697" i="11"/>
  <c r="Q2697" i="11"/>
  <c r="O2697" i="11"/>
  <c r="P2697" i="11" s="1"/>
  <c r="N2697" i="11"/>
  <c r="M2697" i="11"/>
  <c r="L2697" i="11"/>
  <c r="K2697" i="11"/>
  <c r="I2697" i="11" a="1"/>
  <c r="I2697" i="11"/>
  <c r="U2696" i="11"/>
  <c r="T2696" i="11"/>
  <c r="R2696" i="11"/>
  <c r="Q2696" i="11"/>
  <c r="P2696" i="11"/>
  <c r="O2696" i="11"/>
  <c r="N2696" i="11"/>
  <c r="M2696" i="11"/>
  <c r="L2696" i="11"/>
  <c r="K2696" i="11"/>
  <c r="I2696" i="11" a="1"/>
  <c r="I2696" i="11"/>
  <c r="U2695" i="11"/>
  <c r="T2695" i="11"/>
  <c r="R2695" i="11"/>
  <c r="Q2695" i="11"/>
  <c r="O2695" i="11"/>
  <c r="P2695" i="11" s="1"/>
  <c r="N2695" i="11"/>
  <c r="M2695" i="11"/>
  <c r="L2695" i="11"/>
  <c r="K2695" i="11"/>
  <c r="I2695" i="11" a="1"/>
  <c r="I2695" i="11" s="1"/>
  <c r="U2694" i="11"/>
  <c r="T2694" i="11"/>
  <c r="R2694" i="11"/>
  <c r="Q2694" i="11"/>
  <c r="O2694" i="11"/>
  <c r="P2694" i="11" s="1"/>
  <c r="N2694" i="11"/>
  <c r="M2694" i="11"/>
  <c r="L2694" i="11"/>
  <c r="K2694" i="11"/>
  <c r="I2694" i="11" a="1"/>
  <c r="I2694" i="11"/>
  <c r="U2693" i="11"/>
  <c r="T2693" i="11"/>
  <c r="R2693" i="11"/>
  <c r="Q2693" i="11"/>
  <c r="O2693" i="11"/>
  <c r="P2693" i="11" s="1"/>
  <c r="N2693" i="11"/>
  <c r="M2693" i="11"/>
  <c r="L2693" i="11"/>
  <c r="K2693" i="11"/>
  <c r="I2693" i="11" a="1"/>
  <c r="I2693" i="11" s="1"/>
  <c r="U2692" i="11"/>
  <c r="T2692" i="11"/>
  <c r="R2692" i="11"/>
  <c r="Q2692" i="11"/>
  <c r="P2692" i="11"/>
  <c r="O2692" i="11"/>
  <c r="N2692" i="11"/>
  <c r="M2692" i="11"/>
  <c r="L2692" i="11"/>
  <c r="K2692" i="11"/>
  <c r="I2692" i="11" a="1"/>
  <c r="I2692" i="11"/>
  <c r="U2691" i="11"/>
  <c r="T2691" i="11"/>
  <c r="R2691" i="11"/>
  <c r="Q2691" i="11"/>
  <c r="O2691" i="11"/>
  <c r="P2691" i="11" s="1"/>
  <c r="N2691" i="11"/>
  <c r="M2691" i="11"/>
  <c r="L2691" i="11"/>
  <c r="K2691" i="11"/>
  <c r="I2691" i="11" a="1"/>
  <c r="I2691" i="11"/>
  <c r="U2690" i="11"/>
  <c r="T2690" i="11"/>
  <c r="R2690" i="11"/>
  <c r="Q2690" i="11"/>
  <c r="P2690" i="11"/>
  <c r="O2690" i="11"/>
  <c r="N2690" i="11"/>
  <c r="M2690" i="11"/>
  <c r="L2690" i="11"/>
  <c r="K2690" i="11"/>
  <c r="I2690" i="11" a="1"/>
  <c r="I2690" i="11"/>
  <c r="U2689" i="11"/>
  <c r="T2689" i="11"/>
  <c r="R2689" i="11"/>
  <c r="Q2689" i="11"/>
  <c r="O2689" i="11"/>
  <c r="P2689" i="11" s="1"/>
  <c r="N2689" i="11"/>
  <c r="M2689" i="11"/>
  <c r="L2689" i="11"/>
  <c r="K2689" i="11"/>
  <c r="I2689" i="11" a="1"/>
  <c r="I2689" i="11" s="1"/>
  <c r="U2688" i="11"/>
  <c r="T2688" i="11"/>
  <c r="R2688" i="11"/>
  <c r="Q2688" i="11"/>
  <c r="O2688" i="11"/>
  <c r="P2688" i="11" s="1"/>
  <c r="N2688" i="11"/>
  <c r="M2688" i="11"/>
  <c r="L2688" i="11"/>
  <c r="K2688" i="11"/>
  <c r="I2688" i="11" a="1"/>
  <c r="I2688" i="11"/>
  <c r="U2687" i="11"/>
  <c r="T2687" i="11"/>
  <c r="R2687" i="11"/>
  <c r="Q2687" i="11"/>
  <c r="O2687" i="11"/>
  <c r="P2687" i="11" s="1"/>
  <c r="N2687" i="11"/>
  <c r="M2687" i="11"/>
  <c r="L2687" i="11"/>
  <c r="K2687" i="11"/>
  <c r="I2687" i="11" a="1"/>
  <c r="I2687" i="11" s="1"/>
  <c r="U2686" i="11"/>
  <c r="T2686" i="11"/>
  <c r="R2686" i="11"/>
  <c r="Q2686" i="11"/>
  <c r="P2686" i="11"/>
  <c r="O2686" i="11"/>
  <c r="N2686" i="11"/>
  <c r="M2686" i="11"/>
  <c r="L2686" i="11"/>
  <c r="K2686" i="11"/>
  <c r="I2686" i="11" a="1"/>
  <c r="I2686" i="11" s="1"/>
  <c r="U2685" i="11"/>
  <c r="T2685" i="11"/>
  <c r="R2685" i="11"/>
  <c r="Q2685" i="11"/>
  <c r="O2685" i="11"/>
  <c r="P2685" i="11" s="1"/>
  <c r="N2685" i="11"/>
  <c r="M2685" i="11"/>
  <c r="L2685" i="11"/>
  <c r="K2685" i="11"/>
  <c r="I2685" i="11" a="1"/>
  <c r="I2685" i="11" s="1"/>
  <c r="U2684" i="11"/>
  <c r="T2684" i="11"/>
  <c r="R2684" i="11"/>
  <c r="Q2684" i="11"/>
  <c r="P2684" i="11"/>
  <c r="O2684" i="11"/>
  <c r="N2684" i="11"/>
  <c r="M2684" i="11"/>
  <c r="L2684" i="11"/>
  <c r="K2684" i="11"/>
  <c r="I2684" i="11" a="1"/>
  <c r="I2684" i="11"/>
  <c r="U2683" i="11"/>
  <c r="T2683" i="11"/>
  <c r="R2683" i="11"/>
  <c r="Q2683" i="11"/>
  <c r="P2683" i="11"/>
  <c r="O2683" i="11"/>
  <c r="N2683" i="11"/>
  <c r="M2683" i="11"/>
  <c r="L2683" i="11"/>
  <c r="K2683" i="11"/>
  <c r="I2683" i="11" a="1"/>
  <c r="I2683" i="11" s="1"/>
  <c r="U2682" i="11"/>
  <c r="T2682" i="11"/>
  <c r="R2682" i="11"/>
  <c r="Q2682" i="11"/>
  <c r="P2682" i="11"/>
  <c r="O2682" i="11"/>
  <c r="N2682" i="11"/>
  <c r="M2682" i="11"/>
  <c r="L2682" i="11"/>
  <c r="K2682" i="11"/>
  <c r="I2682" i="11" a="1"/>
  <c r="I2682" i="11"/>
  <c r="U2681" i="11"/>
  <c r="T2681" i="11"/>
  <c r="R2681" i="11"/>
  <c r="Q2681" i="11"/>
  <c r="O2681" i="11"/>
  <c r="P2681" i="11" s="1"/>
  <c r="N2681" i="11"/>
  <c r="M2681" i="11"/>
  <c r="L2681" i="11"/>
  <c r="K2681" i="11"/>
  <c r="I2681" i="11" a="1"/>
  <c r="I2681" i="11"/>
  <c r="U2680" i="11"/>
  <c r="T2680" i="11"/>
  <c r="R2680" i="11"/>
  <c r="Q2680" i="11"/>
  <c r="P2680" i="11"/>
  <c r="O2680" i="11"/>
  <c r="N2680" i="11"/>
  <c r="M2680" i="11"/>
  <c r="L2680" i="11"/>
  <c r="K2680" i="11"/>
  <c r="I2680" i="11" a="1"/>
  <c r="I2680" i="11"/>
  <c r="U2679" i="11"/>
  <c r="T2679" i="11"/>
  <c r="R2679" i="11"/>
  <c r="Q2679" i="11"/>
  <c r="O2679" i="11"/>
  <c r="P2679" i="11" s="1"/>
  <c r="N2679" i="11"/>
  <c r="M2679" i="11"/>
  <c r="L2679" i="11"/>
  <c r="K2679" i="11"/>
  <c r="I2679" i="11" a="1"/>
  <c r="I2679" i="11" s="1"/>
  <c r="U2678" i="11"/>
  <c r="T2678" i="11"/>
  <c r="R2678" i="11"/>
  <c r="Q2678" i="11"/>
  <c r="O2678" i="11"/>
  <c r="P2678" i="11" s="1"/>
  <c r="N2678" i="11"/>
  <c r="M2678" i="11"/>
  <c r="L2678" i="11"/>
  <c r="K2678" i="11"/>
  <c r="I2678" i="11" a="1"/>
  <c r="I2678" i="11"/>
  <c r="U2677" i="11"/>
  <c r="T2677" i="11"/>
  <c r="R2677" i="11"/>
  <c r="Q2677" i="11"/>
  <c r="O2677" i="11"/>
  <c r="P2677" i="11" s="1"/>
  <c r="N2677" i="11"/>
  <c r="M2677" i="11"/>
  <c r="L2677" i="11"/>
  <c r="K2677" i="11"/>
  <c r="I2677" i="11" a="1"/>
  <c r="I2677" i="11" s="1"/>
  <c r="U2676" i="11"/>
  <c r="T2676" i="11"/>
  <c r="R2676" i="11"/>
  <c r="Q2676" i="11"/>
  <c r="P2676" i="11"/>
  <c r="O2676" i="11"/>
  <c r="N2676" i="11"/>
  <c r="M2676" i="11"/>
  <c r="L2676" i="11"/>
  <c r="K2676" i="11"/>
  <c r="I2676" i="11" a="1"/>
  <c r="I2676" i="11"/>
  <c r="U2675" i="11"/>
  <c r="T2675" i="11"/>
  <c r="R2675" i="11"/>
  <c r="Q2675" i="11"/>
  <c r="O2675" i="11"/>
  <c r="P2675" i="11" s="1"/>
  <c r="N2675" i="11"/>
  <c r="M2675" i="11"/>
  <c r="L2675" i="11"/>
  <c r="K2675" i="11"/>
  <c r="I2675" i="11" a="1"/>
  <c r="I2675" i="11"/>
  <c r="U2674" i="11"/>
  <c r="T2674" i="11"/>
  <c r="R2674" i="11"/>
  <c r="Q2674" i="11"/>
  <c r="P2674" i="11"/>
  <c r="O2674" i="11"/>
  <c r="N2674" i="11"/>
  <c r="M2674" i="11"/>
  <c r="L2674" i="11"/>
  <c r="K2674" i="11"/>
  <c r="I2674" i="11" a="1"/>
  <c r="I2674" i="11"/>
  <c r="U2673" i="11"/>
  <c r="T2673" i="11"/>
  <c r="R2673" i="11"/>
  <c r="Q2673" i="11"/>
  <c r="O2673" i="11"/>
  <c r="P2673" i="11" s="1"/>
  <c r="N2673" i="11"/>
  <c r="M2673" i="11"/>
  <c r="L2673" i="11"/>
  <c r="K2673" i="11"/>
  <c r="I2673" i="11" a="1"/>
  <c r="I2673" i="11" s="1"/>
  <c r="U2672" i="11"/>
  <c r="T2672" i="11"/>
  <c r="R2672" i="11"/>
  <c r="Q2672" i="11"/>
  <c r="O2672" i="11"/>
  <c r="P2672" i="11" s="1"/>
  <c r="N2672" i="11"/>
  <c r="M2672" i="11"/>
  <c r="L2672" i="11"/>
  <c r="K2672" i="11"/>
  <c r="I2672" i="11" a="1"/>
  <c r="I2672" i="11"/>
  <c r="U2671" i="11"/>
  <c r="T2671" i="11"/>
  <c r="R2671" i="11"/>
  <c r="Q2671" i="11"/>
  <c r="O2671" i="11"/>
  <c r="P2671" i="11" s="1"/>
  <c r="N2671" i="11"/>
  <c r="M2671" i="11"/>
  <c r="L2671" i="11"/>
  <c r="K2671" i="11"/>
  <c r="I2671" i="11" a="1"/>
  <c r="I2671" i="11" s="1"/>
  <c r="U2670" i="11"/>
  <c r="T2670" i="11"/>
  <c r="R2670" i="11"/>
  <c r="Q2670" i="11"/>
  <c r="P2670" i="11"/>
  <c r="O2670" i="11"/>
  <c r="N2670" i="11"/>
  <c r="M2670" i="11"/>
  <c r="L2670" i="11"/>
  <c r="K2670" i="11"/>
  <c r="I2670" i="11" a="1"/>
  <c r="I2670" i="11" s="1"/>
  <c r="U2669" i="11"/>
  <c r="T2669" i="11"/>
  <c r="R2669" i="11"/>
  <c r="Q2669" i="11"/>
  <c r="O2669" i="11"/>
  <c r="P2669" i="11" s="1"/>
  <c r="N2669" i="11"/>
  <c r="M2669" i="11"/>
  <c r="L2669" i="11"/>
  <c r="K2669" i="11"/>
  <c r="I2669" i="11" a="1"/>
  <c r="I2669" i="11" s="1"/>
  <c r="U2668" i="11"/>
  <c r="T2668" i="11"/>
  <c r="R2668" i="11"/>
  <c r="Q2668" i="11"/>
  <c r="P2668" i="11"/>
  <c r="O2668" i="11"/>
  <c r="N2668" i="11"/>
  <c r="M2668" i="11"/>
  <c r="L2668" i="11"/>
  <c r="K2668" i="11"/>
  <c r="I2668" i="11" a="1"/>
  <c r="I2668" i="11"/>
  <c r="U2667" i="11"/>
  <c r="T2667" i="11"/>
  <c r="R2667" i="11"/>
  <c r="Q2667" i="11"/>
  <c r="P2667" i="11"/>
  <c r="O2667" i="11"/>
  <c r="N2667" i="11"/>
  <c r="M2667" i="11"/>
  <c r="L2667" i="11"/>
  <c r="K2667" i="11"/>
  <c r="I2667" i="11" a="1"/>
  <c r="I2667" i="11" s="1"/>
  <c r="U2666" i="11"/>
  <c r="T2666" i="11"/>
  <c r="R2666" i="11"/>
  <c r="Q2666" i="11"/>
  <c r="P2666" i="11"/>
  <c r="O2666" i="11"/>
  <c r="N2666" i="11"/>
  <c r="M2666" i="11"/>
  <c r="L2666" i="11"/>
  <c r="K2666" i="11"/>
  <c r="I2666" i="11" a="1"/>
  <c r="I2666" i="11"/>
  <c r="U2665" i="11"/>
  <c r="T2665" i="11"/>
  <c r="R2665" i="11"/>
  <c r="Q2665" i="11"/>
  <c r="O2665" i="11"/>
  <c r="P2665" i="11" s="1"/>
  <c r="N2665" i="11"/>
  <c r="M2665" i="11"/>
  <c r="L2665" i="11"/>
  <c r="K2665" i="11"/>
  <c r="I2665" i="11" a="1"/>
  <c r="I2665" i="11" s="1"/>
  <c r="U2664" i="11"/>
  <c r="T2664" i="11"/>
  <c r="R2664" i="11"/>
  <c r="Q2664" i="11"/>
  <c r="P2664" i="11"/>
  <c r="O2664" i="11"/>
  <c r="N2664" i="11"/>
  <c r="M2664" i="11"/>
  <c r="L2664" i="11"/>
  <c r="K2664" i="11"/>
  <c r="I2664" i="11" a="1"/>
  <c r="I2664" i="11"/>
  <c r="U2663" i="11"/>
  <c r="T2663" i="11"/>
  <c r="R2663" i="11"/>
  <c r="Q2663" i="11"/>
  <c r="O2663" i="11"/>
  <c r="P2663" i="11" s="1"/>
  <c r="N2663" i="11"/>
  <c r="M2663" i="11"/>
  <c r="L2663" i="11"/>
  <c r="K2663" i="11"/>
  <c r="I2663" i="11" a="1"/>
  <c r="I2663" i="11" s="1"/>
  <c r="U2662" i="11"/>
  <c r="T2662" i="11"/>
  <c r="R2662" i="11"/>
  <c r="Q2662" i="11"/>
  <c r="O2662" i="11"/>
  <c r="P2662" i="11" s="1"/>
  <c r="N2662" i="11"/>
  <c r="M2662" i="11"/>
  <c r="L2662" i="11"/>
  <c r="K2662" i="11"/>
  <c r="I2662" i="11" a="1"/>
  <c r="I2662" i="11"/>
  <c r="U2661" i="11"/>
  <c r="T2661" i="11"/>
  <c r="R2661" i="11"/>
  <c r="Q2661" i="11"/>
  <c r="O2661" i="11"/>
  <c r="P2661" i="11" s="1"/>
  <c r="N2661" i="11"/>
  <c r="M2661" i="11"/>
  <c r="L2661" i="11"/>
  <c r="K2661" i="11"/>
  <c r="I2661" i="11" a="1"/>
  <c r="I2661" i="11" s="1"/>
  <c r="U2660" i="11"/>
  <c r="T2660" i="11"/>
  <c r="R2660" i="11"/>
  <c r="Q2660" i="11"/>
  <c r="P2660" i="11"/>
  <c r="O2660" i="11"/>
  <c r="N2660" i="11"/>
  <c r="M2660" i="11"/>
  <c r="L2660" i="11"/>
  <c r="K2660" i="11"/>
  <c r="I2660" i="11" a="1"/>
  <c r="I2660" i="11"/>
  <c r="U2659" i="11"/>
  <c r="T2659" i="11"/>
  <c r="R2659" i="11"/>
  <c r="Q2659" i="11"/>
  <c r="O2659" i="11"/>
  <c r="P2659" i="11" s="1"/>
  <c r="N2659" i="11"/>
  <c r="M2659" i="11"/>
  <c r="L2659" i="11"/>
  <c r="K2659" i="11"/>
  <c r="I2659" i="11" a="1"/>
  <c r="I2659" i="11"/>
  <c r="U2658" i="11"/>
  <c r="T2658" i="11"/>
  <c r="R2658" i="11"/>
  <c r="Q2658" i="11"/>
  <c r="P2658" i="11"/>
  <c r="O2658" i="11"/>
  <c r="N2658" i="11"/>
  <c r="M2658" i="11"/>
  <c r="L2658" i="11"/>
  <c r="K2658" i="11"/>
  <c r="I2658" i="11" a="1"/>
  <c r="I2658" i="11"/>
  <c r="U2657" i="11"/>
  <c r="T2657" i="11"/>
  <c r="R2657" i="11"/>
  <c r="Q2657" i="11"/>
  <c r="O2657" i="11"/>
  <c r="P2657" i="11" s="1"/>
  <c r="N2657" i="11"/>
  <c r="M2657" i="11"/>
  <c r="L2657" i="11"/>
  <c r="K2657" i="11"/>
  <c r="I2657" i="11" a="1"/>
  <c r="I2657" i="11" s="1"/>
  <c r="U2656" i="11"/>
  <c r="T2656" i="11"/>
  <c r="R2656" i="11"/>
  <c r="Q2656" i="11"/>
  <c r="O2656" i="11"/>
  <c r="P2656" i="11" s="1"/>
  <c r="N2656" i="11"/>
  <c r="M2656" i="11"/>
  <c r="L2656" i="11"/>
  <c r="K2656" i="11"/>
  <c r="I2656" i="11" a="1"/>
  <c r="I2656" i="11"/>
  <c r="U2655" i="11"/>
  <c r="T2655" i="11"/>
  <c r="R2655" i="11"/>
  <c r="Q2655" i="11"/>
  <c r="O2655" i="11"/>
  <c r="P2655" i="11" s="1"/>
  <c r="N2655" i="11"/>
  <c r="M2655" i="11"/>
  <c r="L2655" i="11"/>
  <c r="K2655" i="11"/>
  <c r="I2655" i="11" a="1"/>
  <c r="I2655" i="11" s="1"/>
  <c r="U2654" i="11"/>
  <c r="T2654" i="11"/>
  <c r="R2654" i="11"/>
  <c r="Q2654" i="11"/>
  <c r="P2654" i="11"/>
  <c r="O2654" i="11"/>
  <c r="N2654" i="11"/>
  <c r="M2654" i="11"/>
  <c r="L2654" i="11"/>
  <c r="K2654" i="11"/>
  <c r="I2654" i="11" a="1"/>
  <c r="I2654" i="11" s="1"/>
  <c r="U2653" i="11"/>
  <c r="T2653" i="11"/>
  <c r="R2653" i="11"/>
  <c r="Q2653" i="11"/>
  <c r="O2653" i="11"/>
  <c r="P2653" i="11" s="1"/>
  <c r="N2653" i="11"/>
  <c r="M2653" i="11"/>
  <c r="L2653" i="11"/>
  <c r="K2653" i="11"/>
  <c r="I2653" i="11" a="1"/>
  <c r="I2653" i="11" s="1"/>
  <c r="U2652" i="11"/>
  <c r="T2652" i="11"/>
  <c r="R2652" i="11"/>
  <c r="Q2652" i="11"/>
  <c r="P2652" i="11"/>
  <c r="O2652" i="11"/>
  <c r="N2652" i="11"/>
  <c r="M2652" i="11"/>
  <c r="L2652" i="11"/>
  <c r="K2652" i="11"/>
  <c r="I2652" i="11" a="1"/>
  <c r="I2652" i="11"/>
  <c r="U2651" i="11"/>
  <c r="T2651" i="11"/>
  <c r="R2651" i="11"/>
  <c r="Q2651" i="11"/>
  <c r="P2651" i="11"/>
  <c r="O2651" i="11"/>
  <c r="N2651" i="11"/>
  <c r="M2651" i="11"/>
  <c r="L2651" i="11"/>
  <c r="K2651" i="11"/>
  <c r="I2651" i="11" a="1"/>
  <c r="I2651" i="11" s="1"/>
  <c r="U2650" i="11"/>
  <c r="T2650" i="11"/>
  <c r="R2650" i="11"/>
  <c r="Q2650" i="11"/>
  <c r="P2650" i="11"/>
  <c r="O2650" i="11"/>
  <c r="N2650" i="11"/>
  <c r="M2650" i="11"/>
  <c r="L2650" i="11"/>
  <c r="K2650" i="11"/>
  <c r="I2650" i="11" a="1"/>
  <c r="I2650" i="11"/>
  <c r="U2649" i="11"/>
  <c r="T2649" i="11"/>
  <c r="R2649" i="11"/>
  <c r="Q2649" i="11"/>
  <c r="O2649" i="11"/>
  <c r="P2649" i="11" s="1"/>
  <c r="N2649" i="11"/>
  <c r="M2649" i="11"/>
  <c r="L2649" i="11"/>
  <c r="K2649" i="11"/>
  <c r="I2649" i="11" a="1"/>
  <c r="I2649" i="11"/>
  <c r="U2648" i="11"/>
  <c r="T2648" i="11"/>
  <c r="R2648" i="11"/>
  <c r="Q2648" i="11"/>
  <c r="P2648" i="11"/>
  <c r="O2648" i="11"/>
  <c r="N2648" i="11"/>
  <c r="M2648" i="11"/>
  <c r="L2648" i="11"/>
  <c r="K2648" i="11"/>
  <c r="I2648" i="11" a="1"/>
  <c r="I2648" i="11" s="1"/>
  <c r="U2647" i="11"/>
  <c r="T2647" i="11"/>
  <c r="R2647" i="11"/>
  <c r="Q2647" i="11"/>
  <c r="O2647" i="11"/>
  <c r="P2647" i="11" s="1"/>
  <c r="N2647" i="11"/>
  <c r="M2647" i="11"/>
  <c r="L2647" i="11"/>
  <c r="K2647" i="11"/>
  <c r="I2647" i="11" a="1"/>
  <c r="I2647" i="11" s="1"/>
  <c r="U2646" i="11"/>
  <c r="T2646" i="11"/>
  <c r="R2646" i="11"/>
  <c r="Q2646" i="11"/>
  <c r="O2646" i="11"/>
  <c r="P2646" i="11" s="1"/>
  <c r="N2646" i="11"/>
  <c r="M2646" i="11"/>
  <c r="L2646" i="11"/>
  <c r="K2646" i="11"/>
  <c r="I2646" i="11" a="1"/>
  <c r="I2646" i="11"/>
  <c r="U2645" i="11"/>
  <c r="T2645" i="11"/>
  <c r="R2645" i="11"/>
  <c r="Q2645" i="11"/>
  <c r="O2645" i="11"/>
  <c r="P2645" i="11" s="1"/>
  <c r="N2645" i="11"/>
  <c r="M2645" i="11"/>
  <c r="L2645" i="11"/>
  <c r="K2645" i="11"/>
  <c r="I2645" i="11" a="1"/>
  <c r="I2645" i="11" s="1"/>
  <c r="U2644" i="11"/>
  <c r="T2644" i="11"/>
  <c r="R2644" i="11"/>
  <c r="Q2644" i="11"/>
  <c r="P2644" i="11"/>
  <c r="O2644" i="11"/>
  <c r="N2644" i="11"/>
  <c r="M2644" i="11"/>
  <c r="L2644" i="11"/>
  <c r="K2644" i="11"/>
  <c r="I2644" i="11" a="1"/>
  <c r="I2644" i="11"/>
  <c r="U2643" i="11"/>
  <c r="T2643" i="11"/>
  <c r="R2643" i="11"/>
  <c r="Q2643" i="11"/>
  <c r="O2643" i="11"/>
  <c r="P2643" i="11" s="1"/>
  <c r="N2643" i="11"/>
  <c r="M2643" i="11"/>
  <c r="L2643" i="11"/>
  <c r="K2643" i="11"/>
  <c r="I2643" i="11" a="1"/>
  <c r="I2643" i="11"/>
  <c r="U2642" i="11"/>
  <c r="T2642" i="11"/>
  <c r="R2642" i="11"/>
  <c r="Q2642" i="11"/>
  <c r="P2642" i="11"/>
  <c r="O2642" i="11"/>
  <c r="N2642" i="11"/>
  <c r="M2642" i="11"/>
  <c r="L2642" i="11"/>
  <c r="K2642" i="11"/>
  <c r="I2642" i="11" a="1"/>
  <c r="I2642" i="11"/>
  <c r="U2641" i="11"/>
  <c r="T2641" i="11"/>
  <c r="R2641" i="11"/>
  <c r="Q2641" i="11"/>
  <c r="O2641" i="11"/>
  <c r="P2641" i="11" s="1"/>
  <c r="N2641" i="11"/>
  <c r="M2641" i="11"/>
  <c r="L2641" i="11"/>
  <c r="K2641" i="11"/>
  <c r="I2641" i="11" a="1"/>
  <c r="I2641" i="11" s="1"/>
  <c r="U2640" i="11"/>
  <c r="T2640" i="11"/>
  <c r="R2640" i="11"/>
  <c r="Q2640" i="11"/>
  <c r="O2640" i="11"/>
  <c r="P2640" i="11" s="1"/>
  <c r="N2640" i="11"/>
  <c r="M2640" i="11"/>
  <c r="L2640" i="11"/>
  <c r="K2640" i="11"/>
  <c r="I2640" i="11" a="1"/>
  <c r="I2640" i="11"/>
  <c r="U2639" i="11"/>
  <c r="T2639" i="11"/>
  <c r="R2639" i="11"/>
  <c r="Q2639" i="11"/>
  <c r="O2639" i="11"/>
  <c r="P2639" i="11" s="1"/>
  <c r="N2639" i="11"/>
  <c r="M2639" i="11"/>
  <c r="L2639" i="11"/>
  <c r="K2639" i="11"/>
  <c r="I2639" i="11" a="1"/>
  <c r="I2639" i="11" s="1"/>
  <c r="U2638" i="11"/>
  <c r="T2638" i="11"/>
  <c r="R2638" i="11"/>
  <c r="Q2638" i="11"/>
  <c r="P2638" i="11"/>
  <c r="O2638" i="11"/>
  <c r="N2638" i="11"/>
  <c r="M2638" i="11"/>
  <c r="L2638" i="11"/>
  <c r="K2638" i="11"/>
  <c r="I2638" i="11" a="1"/>
  <c r="I2638" i="11" s="1"/>
  <c r="U2637" i="11"/>
  <c r="T2637" i="11"/>
  <c r="R2637" i="11"/>
  <c r="Q2637" i="11"/>
  <c r="O2637" i="11"/>
  <c r="P2637" i="11" s="1"/>
  <c r="N2637" i="11"/>
  <c r="M2637" i="11"/>
  <c r="L2637" i="11"/>
  <c r="K2637" i="11"/>
  <c r="I2637" i="11" a="1"/>
  <c r="I2637" i="11" s="1"/>
  <c r="U2636" i="11"/>
  <c r="T2636" i="11"/>
  <c r="R2636" i="11"/>
  <c r="Q2636" i="11"/>
  <c r="P2636" i="11"/>
  <c r="O2636" i="11"/>
  <c r="N2636" i="11"/>
  <c r="M2636" i="11"/>
  <c r="L2636" i="11"/>
  <c r="K2636" i="11"/>
  <c r="I2636" i="11" a="1"/>
  <c r="I2636" i="11"/>
  <c r="U2635" i="11"/>
  <c r="T2635" i="11"/>
  <c r="R2635" i="11"/>
  <c r="Q2635" i="11"/>
  <c r="P2635" i="11"/>
  <c r="O2635" i="11"/>
  <c r="N2635" i="11"/>
  <c r="M2635" i="11"/>
  <c r="L2635" i="11"/>
  <c r="K2635" i="11"/>
  <c r="I2635" i="11" a="1"/>
  <c r="I2635" i="11" s="1"/>
  <c r="U2634" i="11"/>
  <c r="T2634" i="11"/>
  <c r="R2634" i="11"/>
  <c r="Q2634" i="11"/>
  <c r="P2634" i="11"/>
  <c r="O2634" i="11"/>
  <c r="N2634" i="11"/>
  <c r="M2634" i="11"/>
  <c r="L2634" i="11"/>
  <c r="K2634" i="11"/>
  <c r="I2634" i="11" a="1"/>
  <c r="I2634" i="11"/>
  <c r="U2633" i="11"/>
  <c r="T2633" i="11"/>
  <c r="R2633" i="11"/>
  <c r="Q2633" i="11"/>
  <c r="O2633" i="11"/>
  <c r="P2633" i="11" s="1"/>
  <c r="N2633" i="11"/>
  <c r="M2633" i="11"/>
  <c r="L2633" i="11"/>
  <c r="K2633" i="11"/>
  <c r="I2633" i="11" a="1"/>
  <c r="I2633" i="11"/>
  <c r="U2632" i="11"/>
  <c r="T2632" i="11"/>
  <c r="R2632" i="11"/>
  <c r="Q2632" i="11"/>
  <c r="P2632" i="11"/>
  <c r="O2632" i="11"/>
  <c r="N2632" i="11"/>
  <c r="M2632" i="11"/>
  <c r="L2632" i="11"/>
  <c r="K2632" i="11"/>
  <c r="I2632" i="11" a="1"/>
  <c r="I2632" i="11"/>
  <c r="U2631" i="11"/>
  <c r="T2631" i="11"/>
  <c r="R2631" i="11"/>
  <c r="Q2631" i="11"/>
  <c r="O2631" i="11"/>
  <c r="P2631" i="11" s="1"/>
  <c r="N2631" i="11"/>
  <c r="M2631" i="11"/>
  <c r="L2631" i="11"/>
  <c r="K2631" i="11"/>
  <c r="I2631" i="11" a="1"/>
  <c r="I2631" i="11" s="1"/>
  <c r="U2630" i="11"/>
  <c r="T2630" i="11"/>
  <c r="R2630" i="11"/>
  <c r="Q2630" i="11"/>
  <c r="P2630" i="11"/>
  <c r="O2630" i="11"/>
  <c r="N2630" i="11"/>
  <c r="M2630" i="11"/>
  <c r="L2630" i="11"/>
  <c r="K2630" i="11"/>
  <c r="I2630" i="11" a="1"/>
  <c r="I2630" i="11" s="1"/>
  <c r="U2629" i="11"/>
  <c r="T2629" i="11"/>
  <c r="R2629" i="11"/>
  <c r="Q2629" i="11"/>
  <c r="O2629" i="11"/>
  <c r="P2629" i="11" s="1"/>
  <c r="N2629" i="11"/>
  <c r="M2629" i="11"/>
  <c r="L2629" i="11"/>
  <c r="K2629" i="11"/>
  <c r="I2629" i="11" a="1"/>
  <c r="I2629" i="11" s="1"/>
  <c r="U2628" i="11"/>
  <c r="T2628" i="11"/>
  <c r="R2628" i="11"/>
  <c r="Q2628" i="11"/>
  <c r="P2628" i="11"/>
  <c r="O2628" i="11"/>
  <c r="N2628" i="11"/>
  <c r="M2628" i="11"/>
  <c r="L2628" i="11"/>
  <c r="K2628" i="11"/>
  <c r="I2628" i="11" a="1"/>
  <c r="I2628" i="11"/>
  <c r="U2627" i="11"/>
  <c r="T2627" i="11"/>
  <c r="R2627" i="11"/>
  <c r="Q2627" i="11"/>
  <c r="P2627" i="11"/>
  <c r="O2627" i="11"/>
  <c r="N2627" i="11"/>
  <c r="M2627" i="11"/>
  <c r="L2627" i="11"/>
  <c r="K2627" i="11"/>
  <c r="I2627" i="11" a="1"/>
  <c r="I2627" i="11"/>
  <c r="U2626" i="11"/>
  <c r="T2626" i="11"/>
  <c r="R2626" i="11"/>
  <c r="Q2626" i="11"/>
  <c r="P2626" i="11"/>
  <c r="O2626" i="11"/>
  <c r="N2626" i="11"/>
  <c r="M2626" i="11"/>
  <c r="L2626" i="11"/>
  <c r="K2626" i="11"/>
  <c r="I2626" i="11" a="1"/>
  <c r="I2626" i="11"/>
  <c r="U2625" i="11"/>
  <c r="T2625" i="11"/>
  <c r="R2625" i="11"/>
  <c r="Q2625" i="11"/>
  <c r="O2625" i="11"/>
  <c r="P2625" i="11" s="1"/>
  <c r="N2625" i="11"/>
  <c r="M2625" i="11"/>
  <c r="L2625" i="11"/>
  <c r="K2625" i="11"/>
  <c r="I2625" i="11" a="1"/>
  <c r="I2625" i="11" s="1"/>
  <c r="U2624" i="11"/>
  <c r="T2624" i="11"/>
  <c r="R2624" i="11"/>
  <c r="Q2624" i="11"/>
  <c r="O2624" i="11"/>
  <c r="P2624" i="11" s="1"/>
  <c r="N2624" i="11"/>
  <c r="M2624" i="11"/>
  <c r="L2624" i="11"/>
  <c r="K2624" i="11"/>
  <c r="I2624" i="11" a="1"/>
  <c r="I2624" i="11"/>
  <c r="U2623" i="11"/>
  <c r="T2623" i="11"/>
  <c r="R2623" i="11"/>
  <c r="Q2623" i="11"/>
  <c r="O2623" i="11"/>
  <c r="P2623" i="11" s="1"/>
  <c r="N2623" i="11"/>
  <c r="M2623" i="11"/>
  <c r="L2623" i="11"/>
  <c r="K2623" i="11"/>
  <c r="I2623" i="11" a="1"/>
  <c r="I2623" i="11" s="1"/>
  <c r="U2622" i="11"/>
  <c r="T2622" i="11"/>
  <c r="R2622" i="11"/>
  <c r="Q2622" i="11"/>
  <c r="P2622" i="11"/>
  <c r="O2622" i="11"/>
  <c r="N2622" i="11"/>
  <c r="M2622" i="11"/>
  <c r="L2622" i="11"/>
  <c r="K2622" i="11"/>
  <c r="I2622" i="11" a="1"/>
  <c r="I2622" i="11" s="1"/>
  <c r="U2621" i="11"/>
  <c r="T2621" i="11"/>
  <c r="R2621" i="11"/>
  <c r="Q2621" i="11"/>
  <c r="O2621" i="11"/>
  <c r="P2621" i="11" s="1"/>
  <c r="N2621" i="11"/>
  <c r="M2621" i="11"/>
  <c r="L2621" i="11"/>
  <c r="K2621" i="11"/>
  <c r="I2621" i="11" a="1"/>
  <c r="I2621" i="11" s="1"/>
  <c r="U2620" i="11"/>
  <c r="T2620" i="11"/>
  <c r="R2620" i="11"/>
  <c r="Q2620" i="11"/>
  <c r="P2620" i="11"/>
  <c r="O2620" i="11"/>
  <c r="N2620" i="11"/>
  <c r="M2620" i="11"/>
  <c r="L2620" i="11"/>
  <c r="K2620" i="11"/>
  <c r="I2620" i="11" a="1"/>
  <c r="I2620" i="11"/>
  <c r="U2619" i="11"/>
  <c r="T2619" i="11"/>
  <c r="R2619" i="11"/>
  <c r="Q2619" i="11"/>
  <c r="P2619" i="11"/>
  <c r="O2619" i="11"/>
  <c r="N2619" i="11"/>
  <c r="M2619" i="11"/>
  <c r="L2619" i="11"/>
  <c r="K2619" i="11"/>
  <c r="I2619" i="11" a="1"/>
  <c r="I2619" i="11" s="1"/>
  <c r="U2618" i="11"/>
  <c r="T2618" i="11"/>
  <c r="R2618" i="11"/>
  <c r="Q2618" i="11"/>
  <c r="P2618" i="11"/>
  <c r="O2618" i="11"/>
  <c r="N2618" i="11"/>
  <c r="M2618" i="11"/>
  <c r="L2618" i="11"/>
  <c r="K2618" i="11"/>
  <c r="I2618" i="11" a="1"/>
  <c r="I2618" i="11"/>
  <c r="U2617" i="11"/>
  <c r="T2617" i="11"/>
  <c r="R2617" i="11"/>
  <c r="Q2617" i="11"/>
  <c r="O2617" i="11"/>
  <c r="P2617" i="11" s="1"/>
  <c r="N2617" i="11"/>
  <c r="M2617" i="11"/>
  <c r="L2617" i="11"/>
  <c r="K2617" i="11"/>
  <c r="I2617" i="11" a="1"/>
  <c r="I2617" i="11" s="1"/>
  <c r="U2616" i="11"/>
  <c r="T2616" i="11"/>
  <c r="R2616" i="11"/>
  <c r="Q2616" i="11"/>
  <c r="P2616" i="11"/>
  <c r="O2616" i="11"/>
  <c r="N2616" i="11"/>
  <c r="M2616" i="11"/>
  <c r="L2616" i="11"/>
  <c r="K2616" i="11"/>
  <c r="I2616" i="11" a="1"/>
  <c r="I2616" i="11"/>
  <c r="U2615" i="11"/>
  <c r="T2615" i="11"/>
  <c r="R2615" i="11"/>
  <c r="Q2615" i="11"/>
  <c r="O2615" i="11"/>
  <c r="P2615" i="11" s="1"/>
  <c r="N2615" i="11"/>
  <c r="M2615" i="11"/>
  <c r="L2615" i="11"/>
  <c r="K2615" i="11"/>
  <c r="I2615" i="11" a="1"/>
  <c r="I2615" i="11" s="1"/>
  <c r="U2614" i="11"/>
  <c r="T2614" i="11"/>
  <c r="R2614" i="11"/>
  <c r="Q2614" i="11"/>
  <c r="P2614" i="11"/>
  <c r="O2614" i="11"/>
  <c r="N2614" i="11"/>
  <c r="M2614" i="11"/>
  <c r="L2614" i="11"/>
  <c r="K2614" i="11"/>
  <c r="I2614" i="11" a="1"/>
  <c r="I2614" i="11"/>
  <c r="U2613" i="11"/>
  <c r="T2613" i="11"/>
  <c r="R2613" i="11"/>
  <c r="Q2613" i="11"/>
  <c r="O2613" i="11"/>
  <c r="P2613" i="11" s="1"/>
  <c r="N2613" i="11"/>
  <c r="M2613" i="11"/>
  <c r="L2613" i="11"/>
  <c r="K2613" i="11"/>
  <c r="I2613" i="11" a="1"/>
  <c r="I2613" i="11" s="1"/>
  <c r="U2612" i="11"/>
  <c r="T2612" i="11"/>
  <c r="R2612" i="11"/>
  <c r="Q2612" i="11"/>
  <c r="P2612" i="11"/>
  <c r="O2612" i="11"/>
  <c r="N2612" i="11"/>
  <c r="M2612" i="11"/>
  <c r="L2612" i="11"/>
  <c r="K2612" i="11"/>
  <c r="I2612" i="11" a="1"/>
  <c r="I2612" i="11"/>
  <c r="U2611" i="11"/>
  <c r="T2611" i="11"/>
  <c r="R2611" i="11"/>
  <c r="Q2611" i="11"/>
  <c r="O2611" i="11"/>
  <c r="P2611" i="11" s="1"/>
  <c r="N2611" i="11"/>
  <c r="M2611" i="11"/>
  <c r="L2611" i="11"/>
  <c r="K2611" i="11"/>
  <c r="I2611" i="11" a="1"/>
  <c r="I2611" i="11"/>
  <c r="U2610" i="11"/>
  <c r="T2610" i="11"/>
  <c r="R2610" i="11"/>
  <c r="Q2610" i="11"/>
  <c r="P2610" i="11"/>
  <c r="O2610" i="11"/>
  <c r="N2610" i="11"/>
  <c r="M2610" i="11"/>
  <c r="L2610" i="11"/>
  <c r="K2610" i="11"/>
  <c r="I2610" i="11" a="1"/>
  <c r="I2610" i="11"/>
  <c r="U2609" i="11"/>
  <c r="T2609" i="11"/>
  <c r="R2609" i="11"/>
  <c r="Q2609" i="11"/>
  <c r="O2609" i="11"/>
  <c r="P2609" i="11" s="1"/>
  <c r="N2609" i="11"/>
  <c r="M2609" i="11"/>
  <c r="L2609" i="11"/>
  <c r="K2609" i="11"/>
  <c r="I2609" i="11" a="1"/>
  <c r="I2609" i="11" s="1"/>
  <c r="U2608" i="11"/>
  <c r="T2608" i="11"/>
  <c r="R2608" i="11"/>
  <c r="Q2608" i="11"/>
  <c r="O2608" i="11"/>
  <c r="P2608" i="11" s="1"/>
  <c r="N2608" i="11"/>
  <c r="M2608" i="11"/>
  <c r="L2608" i="11"/>
  <c r="K2608" i="11"/>
  <c r="I2608" i="11" a="1"/>
  <c r="I2608" i="11"/>
  <c r="U2607" i="11"/>
  <c r="T2607" i="11"/>
  <c r="R2607" i="11"/>
  <c r="Q2607" i="11"/>
  <c r="O2607" i="11"/>
  <c r="P2607" i="11" s="1"/>
  <c r="N2607" i="11"/>
  <c r="M2607" i="11"/>
  <c r="L2607" i="11"/>
  <c r="K2607" i="11"/>
  <c r="I2607" i="11" a="1"/>
  <c r="I2607" i="11" s="1"/>
  <c r="U2606" i="11"/>
  <c r="T2606" i="11"/>
  <c r="R2606" i="11"/>
  <c r="Q2606" i="11"/>
  <c r="P2606" i="11"/>
  <c r="O2606" i="11"/>
  <c r="N2606" i="11"/>
  <c r="M2606" i="11"/>
  <c r="L2606" i="11"/>
  <c r="K2606" i="11"/>
  <c r="I2606" i="11" a="1"/>
  <c r="I2606" i="11" s="1"/>
  <c r="U2605" i="11"/>
  <c r="T2605" i="11"/>
  <c r="R2605" i="11"/>
  <c r="Q2605" i="11"/>
  <c r="O2605" i="11"/>
  <c r="P2605" i="11" s="1"/>
  <c r="N2605" i="11"/>
  <c r="M2605" i="11"/>
  <c r="L2605" i="11"/>
  <c r="K2605" i="11"/>
  <c r="I2605" i="11" a="1"/>
  <c r="I2605" i="11" s="1"/>
  <c r="U2604" i="11"/>
  <c r="T2604" i="11"/>
  <c r="R2604" i="11"/>
  <c r="Q2604" i="11"/>
  <c r="P2604" i="11"/>
  <c r="O2604" i="11"/>
  <c r="N2604" i="11"/>
  <c r="M2604" i="11"/>
  <c r="L2604" i="11"/>
  <c r="K2604" i="11"/>
  <c r="I2604" i="11" a="1"/>
  <c r="I2604" i="11"/>
  <c r="U2603" i="11"/>
  <c r="T2603" i="11"/>
  <c r="R2603" i="11"/>
  <c r="Q2603" i="11"/>
  <c r="P2603" i="11"/>
  <c r="O2603" i="11"/>
  <c r="N2603" i="11"/>
  <c r="M2603" i="11"/>
  <c r="L2603" i="11"/>
  <c r="K2603" i="11"/>
  <c r="I2603" i="11" a="1"/>
  <c r="I2603" i="11" s="1"/>
  <c r="U2602" i="11"/>
  <c r="T2602" i="11"/>
  <c r="R2602" i="11"/>
  <c r="Q2602" i="11"/>
  <c r="P2602" i="11"/>
  <c r="O2602" i="11"/>
  <c r="N2602" i="11"/>
  <c r="M2602" i="11"/>
  <c r="L2602" i="11"/>
  <c r="K2602" i="11"/>
  <c r="I2602" i="11" a="1"/>
  <c r="I2602" i="11"/>
  <c r="U2601" i="11"/>
  <c r="T2601" i="11"/>
  <c r="R2601" i="11"/>
  <c r="Q2601" i="11"/>
  <c r="O2601" i="11"/>
  <c r="P2601" i="11" s="1"/>
  <c r="N2601" i="11"/>
  <c r="M2601" i="11"/>
  <c r="L2601" i="11"/>
  <c r="K2601" i="11"/>
  <c r="I2601" i="11" a="1"/>
  <c r="I2601" i="11" s="1"/>
  <c r="U2600" i="11"/>
  <c r="T2600" i="11"/>
  <c r="R2600" i="11"/>
  <c r="Q2600" i="11"/>
  <c r="P2600" i="11"/>
  <c r="O2600" i="11"/>
  <c r="N2600" i="11"/>
  <c r="M2600" i="11"/>
  <c r="L2600" i="11"/>
  <c r="K2600" i="11"/>
  <c r="I2600" i="11" a="1"/>
  <c r="I2600" i="11"/>
  <c r="U2599" i="11"/>
  <c r="T2599" i="11"/>
  <c r="R2599" i="11"/>
  <c r="Q2599" i="11"/>
  <c r="O2599" i="11"/>
  <c r="P2599" i="11" s="1"/>
  <c r="N2599" i="11"/>
  <c r="M2599" i="11"/>
  <c r="L2599" i="11"/>
  <c r="K2599" i="11"/>
  <c r="I2599" i="11" a="1"/>
  <c r="I2599" i="11" s="1"/>
  <c r="U2598" i="11"/>
  <c r="T2598" i="11"/>
  <c r="R2598" i="11"/>
  <c r="Q2598" i="11"/>
  <c r="P2598" i="11"/>
  <c r="O2598" i="11"/>
  <c r="N2598" i="11"/>
  <c r="M2598" i="11"/>
  <c r="L2598" i="11"/>
  <c r="K2598" i="11"/>
  <c r="I2598" i="11" a="1"/>
  <c r="I2598" i="11"/>
  <c r="U2597" i="11"/>
  <c r="T2597" i="11"/>
  <c r="R2597" i="11"/>
  <c r="Q2597" i="11"/>
  <c r="O2597" i="11"/>
  <c r="P2597" i="11" s="1"/>
  <c r="N2597" i="11"/>
  <c r="M2597" i="11"/>
  <c r="L2597" i="11"/>
  <c r="K2597" i="11"/>
  <c r="I2597" i="11" a="1"/>
  <c r="I2597" i="11" s="1"/>
  <c r="U2596" i="11"/>
  <c r="T2596" i="11"/>
  <c r="R2596" i="11"/>
  <c r="Q2596" i="11"/>
  <c r="P2596" i="11"/>
  <c r="O2596" i="11"/>
  <c r="N2596" i="11"/>
  <c r="M2596" i="11"/>
  <c r="L2596" i="11"/>
  <c r="K2596" i="11"/>
  <c r="I2596" i="11" a="1"/>
  <c r="I2596" i="11"/>
  <c r="U2595" i="11"/>
  <c r="T2595" i="11"/>
  <c r="R2595" i="11"/>
  <c r="Q2595" i="11"/>
  <c r="O2595" i="11"/>
  <c r="P2595" i="11" s="1"/>
  <c r="N2595" i="11"/>
  <c r="M2595" i="11"/>
  <c r="L2595" i="11"/>
  <c r="K2595" i="11"/>
  <c r="I2595" i="11" a="1"/>
  <c r="I2595" i="11"/>
  <c r="U2594" i="11"/>
  <c r="T2594" i="11"/>
  <c r="R2594" i="11"/>
  <c r="Q2594" i="11"/>
  <c r="P2594" i="11"/>
  <c r="O2594" i="11"/>
  <c r="N2594" i="11"/>
  <c r="M2594" i="11"/>
  <c r="L2594" i="11"/>
  <c r="K2594" i="11"/>
  <c r="I2594" i="11" a="1"/>
  <c r="I2594" i="11"/>
  <c r="U2593" i="11"/>
  <c r="T2593" i="11"/>
  <c r="R2593" i="11"/>
  <c r="Q2593" i="11"/>
  <c r="O2593" i="11"/>
  <c r="P2593" i="11" s="1"/>
  <c r="N2593" i="11"/>
  <c r="M2593" i="11"/>
  <c r="L2593" i="11"/>
  <c r="K2593" i="11"/>
  <c r="I2593" i="11" a="1"/>
  <c r="I2593" i="11" s="1"/>
  <c r="U2592" i="11"/>
  <c r="T2592" i="11"/>
  <c r="R2592" i="11"/>
  <c r="Q2592" i="11"/>
  <c r="O2592" i="11"/>
  <c r="P2592" i="11" s="1"/>
  <c r="N2592" i="11"/>
  <c r="M2592" i="11"/>
  <c r="L2592" i="11"/>
  <c r="K2592" i="11"/>
  <c r="I2592" i="11" a="1"/>
  <c r="I2592" i="11"/>
  <c r="U2591" i="11"/>
  <c r="T2591" i="11"/>
  <c r="R2591" i="11"/>
  <c r="Q2591" i="11"/>
  <c r="O2591" i="11"/>
  <c r="P2591" i="11" s="1"/>
  <c r="N2591" i="11"/>
  <c r="M2591" i="11"/>
  <c r="L2591" i="11"/>
  <c r="K2591" i="11"/>
  <c r="I2591" i="11" a="1"/>
  <c r="I2591" i="11" s="1"/>
  <c r="U2590" i="11"/>
  <c r="T2590" i="11"/>
  <c r="R2590" i="11"/>
  <c r="Q2590" i="11"/>
  <c r="P2590" i="11"/>
  <c r="O2590" i="11"/>
  <c r="N2590" i="11"/>
  <c r="M2590" i="11"/>
  <c r="L2590" i="11"/>
  <c r="K2590" i="11"/>
  <c r="I2590" i="11" a="1"/>
  <c r="I2590" i="11" s="1"/>
  <c r="U2589" i="11"/>
  <c r="T2589" i="11"/>
  <c r="R2589" i="11"/>
  <c r="Q2589" i="11"/>
  <c r="O2589" i="11"/>
  <c r="P2589" i="11" s="1"/>
  <c r="N2589" i="11"/>
  <c r="M2589" i="11"/>
  <c r="L2589" i="11"/>
  <c r="K2589" i="11"/>
  <c r="I2589" i="11" a="1"/>
  <c r="I2589" i="11" s="1"/>
  <c r="U2588" i="11"/>
  <c r="T2588" i="11"/>
  <c r="R2588" i="11"/>
  <c r="Q2588" i="11"/>
  <c r="P2588" i="11"/>
  <c r="O2588" i="11"/>
  <c r="N2588" i="11"/>
  <c r="M2588" i="11"/>
  <c r="L2588" i="11"/>
  <c r="K2588" i="11"/>
  <c r="I2588" i="11" a="1"/>
  <c r="I2588" i="11"/>
  <c r="U2587" i="11"/>
  <c r="T2587" i="11"/>
  <c r="R2587" i="11"/>
  <c r="Q2587" i="11"/>
  <c r="P2587" i="11"/>
  <c r="O2587" i="11"/>
  <c r="N2587" i="11"/>
  <c r="M2587" i="11"/>
  <c r="L2587" i="11"/>
  <c r="K2587" i="11"/>
  <c r="I2587" i="11" a="1"/>
  <c r="I2587" i="11" s="1"/>
  <c r="U2586" i="11"/>
  <c r="T2586" i="11"/>
  <c r="R2586" i="11"/>
  <c r="Q2586" i="11"/>
  <c r="P2586" i="11"/>
  <c r="O2586" i="11"/>
  <c r="N2586" i="11"/>
  <c r="M2586" i="11"/>
  <c r="L2586" i="11"/>
  <c r="K2586" i="11"/>
  <c r="I2586" i="11" a="1"/>
  <c r="I2586" i="11"/>
  <c r="U2585" i="11"/>
  <c r="T2585" i="11"/>
  <c r="R2585" i="11"/>
  <c r="Q2585" i="11"/>
  <c r="O2585" i="11"/>
  <c r="P2585" i="11" s="1"/>
  <c r="N2585" i="11"/>
  <c r="M2585" i="11"/>
  <c r="L2585" i="11"/>
  <c r="K2585" i="11"/>
  <c r="I2585" i="11" a="1"/>
  <c r="I2585" i="11" s="1"/>
  <c r="U2584" i="11"/>
  <c r="T2584" i="11"/>
  <c r="R2584" i="11"/>
  <c r="Q2584" i="11"/>
  <c r="P2584" i="11"/>
  <c r="O2584" i="11"/>
  <c r="N2584" i="11"/>
  <c r="M2584" i="11"/>
  <c r="L2584" i="11"/>
  <c r="K2584" i="11"/>
  <c r="I2584" i="11" a="1"/>
  <c r="I2584" i="11"/>
  <c r="U2583" i="11"/>
  <c r="T2583" i="11"/>
  <c r="R2583" i="11"/>
  <c r="Q2583" i="11"/>
  <c r="O2583" i="11"/>
  <c r="P2583" i="11" s="1"/>
  <c r="N2583" i="11"/>
  <c r="M2583" i="11"/>
  <c r="L2583" i="11"/>
  <c r="K2583" i="11"/>
  <c r="I2583" i="11" a="1"/>
  <c r="I2583" i="11" s="1"/>
  <c r="U2582" i="11"/>
  <c r="T2582" i="11"/>
  <c r="R2582" i="11"/>
  <c r="Q2582" i="11"/>
  <c r="P2582" i="11"/>
  <c r="O2582" i="11"/>
  <c r="N2582" i="11"/>
  <c r="M2582" i="11"/>
  <c r="L2582" i="11"/>
  <c r="K2582" i="11"/>
  <c r="I2582" i="11" a="1"/>
  <c r="I2582" i="11"/>
  <c r="U2581" i="11"/>
  <c r="T2581" i="11"/>
  <c r="R2581" i="11"/>
  <c r="Q2581" i="11"/>
  <c r="O2581" i="11"/>
  <c r="P2581" i="11" s="1"/>
  <c r="N2581" i="11"/>
  <c r="M2581" i="11"/>
  <c r="L2581" i="11"/>
  <c r="K2581" i="11"/>
  <c r="I2581" i="11" a="1"/>
  <c r="I2581" i="11" s="1"/>
  <c r="U2580" i="11"/>
  <c r="T2580" i="11"/>
  <c r="R2580" i="11"/>
  <c r="Q2580" i="11"/>
  <c r="P2580" i="11"/>
  <c r="O2580" i="11"/>
  <c r="N2580" i="11"/>
  <c r="M2580" i="11"/>
  <c r="L2580" i="11"/>
  <c r="K2580" i="11"/>
  <c r="I2580" i="11" a="1"/>
  <c r="I2580" i="11"/>
  <c r="U2579" i="11"/>
  <c r="T2579" i="11"/>
  <c r="R2579" i="11"/>
  <c r="Q2579" i="11"/>
  <c r="O2579" i="11"/>
  <c r="P2579" i="11" s="1"/>
  <c r="N2579" i="11"/>
  <c r="M2579" i="11"/>
  <c r="L2579" i="11"/>
  <c r="K2579" i="11"/>
  <c r="I2579" i="11" a="1"/>
  <c r="I2579" i="11" s="1"/>
  <c r="U2578" i="11"/>
  <c r="T2578" i="11"/>
  <c r="R2578" i="11"/>
  <c r="Q2578" i="11"/>
  <c r="P2578" i="11"/>
  <c r="O2578" i="11"/>
  <c r="N2578" i="11"/>
  <c r="M2578" i="11"/>
  <c r="L2578" i="11"/>
  <c r="K2578" i="11"/>
  <c r="I2578" i="11" a="1"/>
  <c r="I2578" i="11"/>
  <c r="U2577" i="11"/>
  <c r="T2577" i="11"/>
  <c r="R2577" i="11"/>
  <c r="Q2577" i="11"/>
  <c r="O2577" i="11"/>
  <c r="P2577" i="11" s="1"/>
  <c r="N2577" i="11"/>
  <c r="M2577" i="11"/>
  <c r="L2577" i="11"/>
  <c r="K2577" i="11"/>
  <c r="I2577" i="11" a="1"/>
  <c r="I2577" i="11" s="1"/>
  <c r="U2576" i="11"/>
  <c r="T2576" i="11"/>
  <c r="R2576" i="11"/>
  <c r="Q2576" i="11"/>
  <c r="P2576" i="11"/>
  <c r="O2576" i="11"/>
  <c r="N2576" i="11"/>
  <c r="M2576" i="11"/>
  <c r="L2576" i="11"/>
  <c r="K2576" i="11"/>
  <c r="I2576" i="11" a="1"/>
  <c r="I2576" i="11"/>
  <c r="U2575" i="11"/>
  <c r="T2575" i="11"/>
  <c r="R2575" i="11"/>
  <c r="Q2575" i="11"/>
  <c r="O2575" i="11"/>
  <c r="P2575" i="11" s="1"/>
  <c r="N2575" i="11"/>
  <c r="M2575" i="11"/>
  <c r="L2575" i="11"/>
  <c r="K2575" i="11"/>
  <c r="I2575" i="11" a="1"/>
  <c r="I2575" i="11" s="1"/>
  <c r="U2574" i="11"/>
  <c r="T2574" i="11"/>
  <c r="R2574" i="11"/>
  <c r="Q2574" i="11"/>
  <c r="P2574" i="11"/>
  <c r="O2574" i="11"/>
  <c r="N2574" i="11"/>
  <c r="M2574" i="11"/>
  <c r="L2574" i="11"/>
  <c r="K2574" i="11"/>
  <c r="I2574" i="11" a="1"/>
  <c r="I2574" i="11" s="1"/>
  <c r="U2573" i="11"/>
  <c r="T2573" i="11"/>
  <c r="R2573" i="11"/>
  <c r="Q2573" i="11"/>
  <c r="O2573" i="11"/>
  <c r="P2573" i="11" s="1"/>
  <c r="N2573" i="11"/>
  <c r="M2573" i="11"/>
  <c r="L2573" i="11"/>
  <c r="K2573" i="11"/>
  <c r="I2573" i="11" a="1"/>
  <c r="I2573" i="11" s="1"/>
  <c r="U2572" i="11"/>
  <c r="T2572" i="11"/>
  <c r="R2572" i="11"/>
  <c r="Q2572" i="11"/>
  <c r="P2572" i="11"/>
  <c r="O2572" i="11"/>
  <c r="N2572" i="11"/>
  <c r="M2572" i="11"/>
  <c r="L2572" i="11"/>
  <c r="K2572" i="11"/>
  <c r="I2572" i="11" a="1"/>
  <c r="I2572" i="11"/>
  <c r="U2571" i="11"/>
  <c r="T2571" i="11"/>
  <c r="R2571" i="11"/>
  <c r="Q2571" i="11"/>
  <c r="P2571" i="11"/>
  <c r="O2571" i="11"/>
  <c r="N2571" i="11"/>
  <c r="M2571" i="11"/>
  <c r="L2571" i="11"/>
  <c r="K2571" i="11"/>
  <c r="I2571" i="11" a="1"/>
  <c r="I2571" i="11" s="1"/>
  <c r="U2570" i="11"/>
  <c r="T2570" i="11"/>
  <c r="R2570" i="11"/>
  <c r="Q2570" i="11"/>
  <c r="P2570" i="11"/>
  <c r="O2570" i="11"/>
  <c r="N2570" i="11"/>
  <c r="M2570" i="11"/>
  <c r="L2570" i="11"/>
  <c r="K2570" i="11"/>
  <c r="I2570" i="11" a="1"/>
  <c r="I2570" i="11"/>
  <c r="U2569" i="11"/>
  <c r="T2569" i="11"/>
  <c r="R2569" i="11"/>
  <c r="Q2569" i="11"/>
  <c r="O2569" i="11"/>
  <c r="P2569" i="11" s="1"/>
  <c r="N2569" i="11"/>
  <c r="M2569" i="11"/>
  <c r="L2569" i="11"/>
  <c r="K2569" i="11"/>
  <c r="I2569" i="11" a="1"/>
  <c r="I2569" i="11"/>
  <c r="U2568" i="11"/>
  <c r="T2568" i="11"/>
  <c r="R2568" i="11"/>
  <c r="Q2568" i="11"/>
  <c r="P2568" i="11"/>
  <c r="O2568" i="11"/>
  <c r="N2568" i="11"/>
  <c r="M2568" i="11"/>
  <c r="L2568" i="11"/>
  <c r="K2568" i="11"/>
  <c r="I2568" i="11" a="1"/>
  <c r="I2568" i="11"/>
  <c r="U2567" i="11"/>
  <c r="T2567" i="11"/>
  <c r="R2567" i="11"/>
  <c r="Q2567" i="11"/>
  <c r="O2567" i="11"/>
  <c r="P2567" i="11" s="1"/>
  <c r="N2567" i="11"/>
  <c r="M2567" i="11"/>
  <c r="L2567" i="11"/>
  <c r="K2567" i="11"/>
  <c r="I2567" i="11" a="1"/>
  <c r="I2567" i="11" s="1"/>
  <c r="U2566" i="11"/>
  <c r="T2566" i="11"/>
  <c r="R2566" i="11"/>
  <c r="Q2566" i="11"/>
  <c r="O2566" i="11"/>
  <c r="P2566" i="11" s="1"/>
  <c r="N2566" i="11"/>
  <c r="M2566" i="11"/>
  <c r="L2566" i="11"/>
  <c r="K2566" i="11"/>
  <c r="I2566" i="11" a="1"/>
  <c r="I2566" i="11"/>
  <c r="U2565" i="11"/>
  <c r="T2565" i="11"/>
  <c r="R2565" i="11"/>
  <c r="Q2565" i="11"/>
  <c r="O2565" i="11"/>
  <c r="P2565" i="11" s="1"/>
  <c r="N2565" i="11"/>
  <c r="M2565" i="11"/>
  <c r="L2565" i="11"/>
  <c r="K2565" i="11"/>
  <c r="I2565" i="11" a="1"/>
  <c r="I2565" i="11" s="1"/>
  <c r="U2564" i="11"/>
  <c r="T2564" i="11"/>
  <c r="R2564" i="11"/>
  <c r="Q2564" i="11"/>
  <c r="P2564" i="11"/>
  <c r="O2564" i="11"/>
  <c r="N2564" i="11"/>
  <c r="M2564" i="11"/>
  <c r="L2564" i="11"/>
  <c r="K2564" i="11"/>
  <c r="I2564" i="11" a="1"/>
  <c r="I2564" i="11"/>
  <c r="U2563" i="11"/>
  <c r="T2563" i="11"/>
  <c r="R2563" i="11"/>
  <c r="Q2563" i="11"/>
  <c r="O2563" i="11"/>
  <c r="P2563" i="11" s="1"/>
  <c r="N2563" i="11"/>
  <c r="M2563" i="11"/>
  <c r="L2563" i="11"/>
  <c r="K2563" i="11"/>
  <c r="I2563" i="11" a="1"/>
  <c r="I2563" i="11" s="1"/>
  <c r="U2562" i="11"/>
  <c r="T2562" i="11"/>
  <c r="R2562" i="11"/>
  <c r="Q2562" i="11"/>
  <c r="P2562" i="11"/>
  <c r="O2562" i="11"/>
  <c r="N2562" i="11"/>
  <c r="M2562" i="11"/>
  <c r="L2562" i="11"/>
  <c r="K2562" i="11"/>
  <c r="I2562" i="11" a="1"/>
  <c r="I2562" i="11"/>
  <c r="U2561" i="11"/>
  <c r="T2561" i="11"/>
  <c r="R2561" i="11"/>
  <c r="Q2561" i="11"/>
  <c r="O2561" i="11"/>
  <c r="P2561" i="11" s="1"/>
  <c r="N2561" i="11"/>
  <c r="M2561" i="11"/>
  <c r="L2561" i="11"/>
  <c r="K2561" i="11"/>
  <c r="I2561" i="11" a="1"/>
  <c r="I2561" i="11" s="1"/>
  <c r="U2560" i="11"/>
  <c r="T2560" i="11"/>
  <c r="R2560" i="11"/>
  <c r="Q2560" i="11"/>
  <c r="P2560" i="11"/>
  <c r="O2560" i="11"/>
  <c r="N2560" i="11"/>
  <c r="M2560" i="11"/>
  <c r="L2560" i="11"/>
  <c r="K2560" i="11"/>
  <c r="I2560" i="11" a="1"/>
  <c r="I2560" i="11"/>
  <c r="U2559" i="11"/>
  <c r="T2559" i="11"/>
  <c r="R2559" i="11"/>
  <c r="Q2559" i="11"/>
  <c r="O2559" i="11"/>
  <c r="P2559" i="11" s="1"/>
  <c r="N2559" i="11"/>
  <c r="M2559" i="11"/>
  <c r="L2559" i="11"/>
  <c r="K2559" i="11"/>
  <c r="I2559" i="11" a="1"/>
  <c r="I2559" i="11" s="1"/>
  <c r="U2558" i="11"/>
  <c r="T2558" i="11"/>
  <c r="R2558" i="11"/>
  <c r="Q2558" i="11"/>
  <c r="P2558" i="11"/>
  <c r="O2558" i="11"/>
  <c r="N2558" i="11"/>
  <c r="M2558" i="11"/>
  <c r="L2558" i="11"/>
  <c r="K2558" i="11"/>
  <c r="I2558" i="11" a="1"/>
  <c r="I2558" i="11" s="1"/>
  <c r="U2557" i="11"/>
  <c r="T2557" i="11"/>
  <c r="R2557" i="11"/>
  <c r="Q2557" i="11"/>
  <c r="O2557" i="11"/>
  <c r="P2557" i="11" s="1"/>
  <c r="N2557" i="11"/>
  <c r="M2557" i="11"/>
  <c r="L2557" i="11"/>
  <c r="K2557" i="11"/>
  <c r="I2557" i="11" a="1"/>
  <c r="I2557" i="11" s="1"/>
  <c r="U2556" i="11"/>
  <c r="T2556" i="11"/>
  <c r="R2556" i="11"/>
  <c r="Q2556" i="11"/>
  <c r="P2556" i="11"/>
  <c r="O2556" i="11"/>
  <c r="N2556" i="11"/>
  <c r="M2556" i="11"/>
  <c r="L2556" i="11"/>
  <c r="K2556" i="11"/>
  <c r="I2556" i="11" a="1"/>
  <c r="I2556" i="11"/>
  <c r="U2555" i="11"/>
  <c r="T2555" i="11"/>
  <c r="R2555" i="11"/>
  <c r="Q2555" i="11"/>
  <c r="P2555" i="11"/>
  <c r="O2555" i="11"/>
  <c r="N2555" i="11"/>
  <c r="M2555" i="11"/>
  <c r="L2555" i="11"/>
  <c r="K2555" i="11"/>
  <c r="I2555" i="11" a="1"/>
  <c r="I2555" i="11" s="1"/>
  <c r="U2554" i="11"/>
  <c r="T2554" i="11"/>
  <c r="R2554" i="11"/>
  <c r="Q2554" i="11"/>
  <c r="P2554" i="11"/>
  <c r="O2554" i="11"/>
  <c r="N2554" i="11"/>
  <c r="M2554" i="11"/>
  <c r="L2554" i="11"/>
  <c r="K2554" i="11"/>
  <c r="I2554" i="11" a="1"/>
  <c r="I2554" i="11"/>
  <c r="U2553" i="11"/>
  <c r="T2553" i="11"/>
  <c r="R2553" i="11"/>
  <c r="Q2553" i="11"/>
  <c r="O2553" i="11"/>
  <c r="P2553" i="11" s="1"/>
  <c r="N2553" i="11"/>
  <c r="M2553" i="11"/>
  <c r="L2553" i="11"/>
  <c r="K2553" i="11"/>
  <c r="I2553" i="11" a="1"/>
  <c r="I2553" i="11" s="1"/>
  <c r="U2552" i="11"/>
  <c r="T2552" i="11"/>
  <c r="R2552" i="11"/>
  <c r="Q2552" i="11"/>
  <c r="P2552" i="11"/>
  <c r="O2552" i="11"/>
  <c r="N2552" i="11"/>
  <c r="M2552" i="11"/>
  <c r="L2552" i="11"/>
  <c r="K2552" i="11"/>
  <c r="I2552" i="11" a="1"/>
  <c r="I2552" i="11"/>
  <c r="U2551" i="11"/>
  <c r="T2551" i="11"/>
  <c r="R2551" i="11"/>
  <c r="Q2551" i="11"/>
  <c r="O2551" i="11"/>
  <c r="P2551" i="11" s="1"/>
  <c r="N2551" i="11"/>
  <c r="M2551" i="11"/>
  <c r="L2551" i="11"/>
  <c r="K2551" i="11"/>
  <c r="I2551" i="11" a="1"/>
  <c r="I2551" i="11" s="1"/>
  <c r="U2550" i="11"/>
  <c r="T2550" i="11"/>
  <c r="R2550" i="11"/>
  <c r="Q2550" i="11"/>
  <c r="P2550" i="11"/>
  <c r="O2550" i="11"/>
  <c r="N2550" i="11"/>
  <c r="M2550" i="11"/>
  <c r="L2550" i="11"/>
  <c r="K2550" i="11"/>
  <c r="I2550" i="11" a="1"/>
  <c r="I2550" i="11"/>
  <c r="U2549" i="11"/>
  <c r="T2549" i="11"/>
  <c r="R2549" i="11"/>
  <c r="Q2549" i="11"/>
  <c r="O2549" i="11"/>
  <c r="P2549" i="11" s="1"/>
  <c r="N2549" i="11"/>
  <c r="M2549" i="11"/>
  <c r="L2549" i="11"/>
  <c r="K2549" i="11"/>
  <c r="I2549" i="11" a="1"/>
  <c r="I2549" i="11" s="1"/>
  <c r="U2548" i="11"/>
  <c r="T2548" i="11"/>
  <c r="R2548" i="11"/>
  <c r="Q2548" i="11"/>
  <c r="P2548" i="11"/>
  <c r="O2548" i="11"/>
  <c r="N2548" i="11"/>
  <c r="M2548" i="11"/>
  <c r="L2548" i="11"/>
  <c r="K2548" i="11"/>
  <c r="I2548" i="11" a="1"/>
  <c r="I2548" i="11"/>
  <c r="U2547" i="11"/>
  <c r="T2547" i="11"/>
  <c r="R2547" i="11"/>
  <c r="Q2547" i="11"/>
  <c r="O2547" i="11"/>
  <c r="P2547" i="11" s="1"/>
  <c r="N2547" i="11"/>
  <c r="M2547" i="11"/>
  <c r="L2547" i="11"/>
  <c r="K2547" i="11"/>
  <c r="I2547" i="11" a="1"/>
  <c r="I2547" i="11" s="1"/>
  <c r="U2546" i="11"/>
  <c r="T2546" i="11"/>
  <c r="R2546" i="11"/>
  <c r="Q2546" i="11"/>
  <c r="P2546" i="11"/>
  <c r="O2546" i="11"/>
  <c r="N2546" i="11"/>
  <c r="M2546" i="11"/>
  <c r="L2546" i="11"/>
  <c r="K2546" i="11"/>
  <c r="I2546" i="11" a="1"/>
  <c r="I2546" i="11"/>
  <c r="U2545" i="11"/>
  <c r="T2545" i="11"/>
  <c r="R2545" i="11"/>
  <c r="Q2545" i="11"/>
  <c r="O2545" i="11"/>
  <c r="P2545" i="11" s="1"/>
  <c r="N2545" i="11"/>
  <c r="M2545" i="11"/>
  <c r="L2545" i="11"/>
  <c r="K2545" i="11"/>
  <c r="I2545" i="11" a="1"/>
  <c r="I2545" i="11" s="1"/>
  <c r="U2544" i="11"/>
  <c r="T2544" i="11"/>
  <c r="R2544" i="11"/>
  <c r="Q2544" i="11"/>
  <c r="P2544" i="11"/>
  <c r="O2544" i="11"/>
  <c r="N2544" i="11"/>
  <c r="M2544" i="11"/>
  <c r="L2544" i="11"/>
  <c r="K2544" i="11"/>
  <c r="I2544" i="11" a="1"/>
  <c r="I2544" i="11" s="1"/>
  <c r="U2543" i="11"/>
  <c r="T2543" i="11"/>
  <c r="R2543" i="11"/>
  <c r="Q2543" i="11"/>
  <c r="O2543" i="11"/>
  <c r="P2543" i="11" s="1"/>
  <c r="N2543" i="11"/>
  <c r="M2543" i="11"/>
  <c r="L2543" i="11"/>
  <c r="K2543" i="11"/>
  <c r="I2543" i="11" a="1"/>
  <c r="I2543" i="11" s="1"/>
  <c r="U2542" i="11"/>
  <c r="T2542" i="11"/>
  <c r="R2542" i="11"/>
  <c r="Q2542" i="11"/>
  <c r="P2542" i="11"/>
  <c r="O2542" i="11"/>
  <c r="N2542" i="11"/>
  <c r="M2542" i="11"/>
  <c r="L2542" i="11"/>
  <c r="K2542" i="11"/>
  <c r="I2542" i="11" a="1"/>
  <c r="I2542" i="11" s="1"/>
  <c r="U2541" i="11"/>
  <c r="T2541" i="11"/>
  <c r="R2541" i="11"/>
  <c r="Q2541" i="11"/>
  <c r="P2541" i="11"/>
  <c r="O2541" i="11"/>
  <c r="N2541" i="11"/>
  <c r="M2541" i="11"/>
  <c r="L2541" i="11"/>
  <c r="K2541" i="11"/>
  <c r="I2541" i="11" a="1"/>
  <c r="I2541" i="11" s="1"/>
  <c r="U2540" i="11"/>
  <c r="T2540" i="11"/>
  <c r="R2540" i="11"/>
  <c r="Q2540" i="11"/>
  <c r="P2540" i="11"/>
  <c r="O2540" i="11"/>
  <c r="N2540" i="11"/>
  <c r="M2540" i="11"/>
  <c r="L2540" i="11"/>
  <c r="K2540" i="11"/>
  <c r="I2540" i="11" a="1"/>
  <c r="I2540" i="11"/>
  <c r="U2539" i="11"/>
  <c r="T2539" i="11"/>
  <c r="R2539" i="11"/>
  <c r="Q2539" i="11"/>
  <c r="P2539" i="11"/>
  <c r="O2539" i="11"/>
  <c r="N2539" i="11"/>
  <c r="M2539" i="11"/>
  <c r="L2539" i="11"/>
  <c r="K2539" i="11"/>
  <c r="I2539" i="11" a="1"/>
  <c r="I2539" i="11" s="1"/>
  <c r="U2538" i="11"/>
  <c r="T2538" i="11"/>
  <c r="R2538" i="11"/>
  <c r="Q2538" i="11"/>
  <c r="P2538" i="11"/>
  <c r="O2538" i="11"/>
  <c r="N2538" i="11"/>
  <c r="M2538" i="11"/>
  <c r="L2538" i="11"/>
  <c r="K2538" i="11"/>
  <c r="I2538" i="11" a="1"/>
  <c r="I2538" i="11"/>
  <c r="U2537" i="11"/>
  <c r="T2537" i="11"/>
  <c r="R2537" i="11"/>
  <c r="Q2537" i="11"/>
  <c r="O2537" i="11"/>
  <c r="P2537" i="11" s="1"/>
  <c r="N2537" i="11"/>
  <c r="M2537" i="11"/>
  <c r="L2537" i="11"/>
  <c r="K2537" i="11"/>
  <c r="I2537" i="11" a="1"/>
  <c r="I2537" i="11" s="1"/>
  <c r="U2536" i="11"/>
  <c r="T2536" i="11"/>
  <c r="R2536" i="11"/>
  <c r="Q2536" i="11"/>
  <c r="P2536" i="11"/>
  <c r="O2536" i="11"/>
  <c r="N2536" i="11"/>
  <c r="M2536" i="11"/>
  <c r="L2536" i="11"/>
  <c r="K2536" i="11"/>
  <c r="I2536" i="11" a="1"/>
  <c r="I2536" i="11"/>
  <c r="U2535" i="11"/>
  <c r="T2535" i="11"/>
  <c r="R2535" i="11"/>
  <c r="Q2535" i="11"/>
  <c r="O2535" i="11"/>
  <c r="P2535" i="11" s="1"/>
  <c r="N2535" i="11"/>
  <c r="M2535" i="11"/>
  <c r="L2535" i="11"/>
  <c r="K2535" i="11"/>
  <c r="I2535" i="11" a="1"/>
  <c r="I2535" i="11" s="1"/>
  <c r="U2534" i="11"/>
  <c r="T2534" i="11"/>
  <c r="R2534" i="11"/>
  <c r="Q2534" i="11"/>
  <c r="P2534" i="11"/>
  <c r="O2534" i="11"/>
  <c r="N2534" i="11"/>
  <c r="M2534" i="11"/>
  <c r="L2534" i="11"/>
  <c r="K2534" i="11"/>
  <c r="I2534" i="11" a="1"/>
  <c r="I2534" i="11"/>
  <c r="U2533" i="11"/>
  <c r="T2533" i="11"/>
  <c r="R2533" i="11"/>
  <c r="Q2533" i="11"/>
  <c r="O2533" i="11"/>
  <c r="P2533" i="11" s="1"/>
  <c r="N2533" i="11"/>
  <c r="M2533" i="11"/>
  <c r="L2533" i="11"/>
  <c r="K2533" i="11"/>
  <c r="I2533" i="11" a="1"/>
  <c r="I2533" i="11" s="1"/>
  <c r="U2532" i="11"/>
  <c r="T2532" i="11"/>
  <c r="R2532" i="11"/>
  <c r="Q2532" i="11"/>
  <c r="P2532" i="11"/>
  <c r="O2532" i="11"/>
  <c r="N2532" i="11"/>
  <c r="M2532" i="11"/>
  <c r="L2532" i="11"/>
  <c r="K2532" i="11"/>
  <c r="I2532" i="11" a="1"/>
  <c r="I2532" i="11"/>
  <c r="U2531" i="11"/>
  <c r="T2531" i="11"/>
  <c r="R2531" i="11"/>
  <c r="Q2531" i="11"/>
  <c r="O2531" i="11"/>
  <c r="P2531" i="11" s="1"/>
  <c r="N2531" i="11"/>
  <c r="M2531" i="11"/>
  <c r="L2531" i="11"/>
  <c r="K2531" i="11"/>
  <c r="I2531" i="11" a="1"/>
  <c r="I2531" i="11" s="1"/>
  <c r="U2530" i="11"/>
  <c r="T2530" i="11"/>
  <c r="R2530" i="11"/>
  <c r="Q2530" i="11"/>
  <c r="P2530" i="11"/>
  <c r="O2530" i="11"/>
  <c r="N2530" i="11"/>
  <c r="M2530" i="11"/>
  <c r="L2530" i="11"/>
  <c r="K2530" i="11"/>
  <c r="I2530" i="11" a="1"/>
  <c r="I2530" i="11"/>
  <c r="U2529" i="11"/>
  <c r="T2529" i="11"/>
  <c r="R2529" i="11"/>
  <c r="Q2529" i="11"/>
  <c r="O2529" i="11"/>
  <c r="P2529" i="11" s="1"/>
  <c r="N2529" i="11"/>
  <c r="M2529" i="11"/>
  <c r="L2529" i="11"/>
  <c r="K2529" i="11"/>
  <c r="I2529" i="11" a="1"/>
  <c r="I2529" i="11" s="1"/>
  <c r="U2528" i="11"/>
  <c r="T2528" i="11"/>
  <c r="R2528" i="11"/>
  <c r="Q2528" i="11"/>
  <c r="P2528" i="11"/>
  <c r="O2528" i="11"/>
  <c r="N2528" i="11"/>
  <c r="M2528" i="11"/>
  <c r="L2528" i="11"/>
  <c r="K2528" i="11"/>
  <c r="I2528" i="11" a="1"/>
  <c r="I2528" i="11" s="1"/>
  <c r="U2527" i="11"/>
  <c r="T2527" i="11"/>
  <c r="R2527" i="11"/>
  <c r="Q2527" i="11"/>
  <c r="O2527" i="11"/>
  <c r="P2527" i="11" s="1"/>
  <c r="N2527" i="11"/>
  <c r="M2527" i="11"/>
  <c r="L2527" i="11"/>
  <c r="K2527" i="11"/>
  <c r="I2527" i="11" a="1"/>
  <c r="I2527" i="11" s="1"/>
  <c r="U2526" i="11"/>
  <c r="T2526" i="11"/>
  <c r="R2526" i="11"/>
  <c r="Q2526" i="11"/>
  <c r="P2526" i="11"/>
  <c r="O2526" i="11"/>
  <c r="N2526" i="11"/>
  <c r="M2526" i="11"/>
  <c r="L2526" i="11"/>
  <c r="K2526" i="11"/>
  <c r="I2526" i="11" a="1"/>
  <c r="I2526" i="11" s="1"/>
  <c r="U2525" i="11"/>
  <c r="T2525" i="11"/>
  <c r="R2525" i="11"/>
  <c r="Q2525" i="11"/>
  <c r="P2525" i="11"/>
  <c r="O2525" i="11"/>
  <c r="N2525" i="11"/>
  <c r="M2525" i="11"/>
  <c r="L2525" i="11"/>
  <c r="K2525" i="11"/>
  <c r="I2525" i="11" a="1"/>
  <c r="I2525" i="11" s="1"/>
  <c r="U2524" i="11"/>
  <c r="T2524" i="11"/>
  <c r="R2524" i="11"/>
  <c r="Q2524" i="11"/>
  <c r="P2524" i="11"/>
  <c r="O2524" i="11"/>
  <c r="N2524" i="11"/>
  <c r="M2524" i="11"/>
  <c r="L2524" i="11"/>
  <c r="K2524" i="11"/>
  <c r="I2524" i="11" a="1"/>
  <c r="I2524" i="11"/>
  <c r="U2523" i="11"/>
  <c r="T2523" i="11"/>
  <c r="R2523" i="11"/>
  <c r="Q2523" i="11"/>
  <c r="P2523" i="11"/>
  <c r="O2523" i="11"/>
  <c r="N2523" i="11"/>
  <c r="M2523" i="11"/>
  <c r="L2523" i="11"/>
  <c r="K2523" i="11"/>
  <c r="I2523" i="11" a="1"/>
  <c r="I2523" i="11" s="1"/>
  <c r="U2522" i="11"/>
  <c r="T2522" i="11"/>
  <c r="R2522" i="11"/>
  <c r="Q2522" i="11"/>
  <c r="P2522" i="11"/>
  <c r="O2522" i="11"/>
  <c r="N2522" i="11"/>
  <c r="M2522" i="11"/>
  <c r="L2522" i="11"/>
  <c r="K2522" i="11"/>
  <c r="I2522" i="11" a="1"/>
  <c r="I2522" i="11"/>
  <c r="U2521" i="11"/>
  <c r="T2521" i="11"/>
  <c r="R2521" i="11"/>
  <c r="Q2521" i="11"/>
  <c r="O2521" i="11"/>
  <c r="P2521" i="11" s="1"/>
  <c r="N2521" i="11"/>
  <c r="M2521" i="11"/>
  <c r="L2521" i="11"/>
  <c r="K2521" i="11"/>
  <c r="I2521" i="11" a="1"/>
  <c r="I2521" i="11" s="1"/>
  <c r="U2520" i="11"/>
  <c r="T2520" i="11"/>
  <c r="R2520" i="11"/>
  <c r="Q2520" i="11"/>
  <c r="P2520" i="11"/>
  <c r="O2520" i="11"/>
  <c r="N2520" i="11"/>
  <c r="M2520" i="11"/>
  <c r="L2520" i="11"/>
  <c r="K2520" i="11"/>
  <c r="I2520" i="11" a="1"/>
  <c r="I2520" i="11"/>
  <c r="U2519" i="11"/>
  <c r="T2519" i="11"/>
  <c r="R2519" i="11"/>
  <c r="Q2519" i="11"/>
  <c r="O2519" i="11"/>
  <c r="P2519" i="11" s="1"/>
  <c r="N2519" i="11"/>
  <c r="M2519" i="11"/>
  <c r="L2519" i="11"/>
  <c r="K2519" i="11"/>
  <c r="I2519" i="11" a="1"/>
  <c r="I2519" i="11" s="1"/>
  <c r="U2518" i="11"/>
  <c r="T2518" i="11"/>
  <c r="R2518" i="11"/>
  <c r="Q2518" i="11"/>
  <c r="P2518" i="11"/>
  <c r="O2518" i="11"/>
  <c r="N2518" i="11"/>
  <c r="M2518" i="11"/>
  <c r="L2518" i="11"/>
  <c r="K2518" i="11"/>
  <c r="I2518" i="11" a="1"/>
  <c r="I2518" i="11"/>
  <c r="U2517" i="11"/>
  <c r="T2517" i="11"/>
  <c r="R2517" i="11"/>
  <c r="Q2517" i="11"/>
  <c r="O2517" i="11"/>
  <c r="P2517" i="11" s="1"/>
  <c r="N2517" i="11"/>
  <c r="M2517" i="11"/>
  <c r="L2517" i="11"/>
  <c r="K2517" i="11"/>
  <c r="I2517" i="11" a="1"/>
  <c r="I2517" i="11" s="1"/>
  <c r="U2516" i="11"/>
  <c r="T2516" i="11"/>
  <c r="R2516" i="11"/>
  <c r="Q2516" i="11"/>
  <c r="P2516" i="11"/>
  <c r="O2516" i="11"/>
  <c r="N2516" i="11"/>
  <c r="M2516" i="11"/>
  <c r="L2516" i="11"/>
  <c r="K2516" i="11"/>
  <c r="I2516" i="11" a="1"/>
  <c r="I2516" i="11"/>
  <c r="U2515" i="11"/>
  <c r="T2515" i="11"/>
  <c r="R2515" i="11"/>
  <c r="Q2515" i="11"/>
  <c r="O2515" i="11"/>
  <c r="P2515" i="11" s="1"/>
  <c r="N2515" i="11"/>
  <c r="M2515" i="11"/>
  <c r="L2515" i="11"/>
  <c r="K2515" i="11"/>
  <c r="I2515" i="11" a="1"/>
  <c r="I2515" i="11" s="1"/>
  <c r="U2514" i="11"/>
  <c r="T2514" i="11"/>
  <c r="R2514" i="11"/>
  <c r="Q2514" i="11"/>
  <c r="P2514" i="11"/>
  <c r="O2514" i="11"/>
  <c r="N2514" i="11"/>
  <c r="M2514" i="11"/>
  <c r="L2514" i="11"/>
  <c r="K2514" i="11"/>
  <c r="I2514" i="11" a="1"/>
  <c r="I2514" i="11"/>
  <c r="U2513" i="11"/>
  <c r="T2513" i="11"/>
  <c r="R2513" i="11"/>
  <c r="Q2513" i="11"/>
  <c r="O2513" i="11"/>
  <c r="P2513" i="11" s="1"/>
  <c r="N2513" i="11"/>
  <c r="M2513" i="11"/>
  <c r="L2513" i="11"/>
  <c r="K2513" i="11"/>
  <c r="I2513" i="11" a="1"/>
  <c r="I2513" i="11" s="1"/>
  <c r="U2512" i="11"/>
  <c r="T2512" i="11"/>
  <c r="R2512" i="11"/>
  <c r="Q2512" i="11"/>
  <c r="P2512" i="11"/>
  <c r="O2512" i="11"/>
  <c r="N2512" i="11"/>
  <c r="M2512" i="11"/>
  <c r="L2512" i="11"/>
  <c r="K2512" i="11"/>
  <c r="I2512" i="11" a="1"/>
  <c r="I2512" i="11" s="1"/>
  <c r="U2511" i="11"/>
  <c r="T2511" i="11"/>
  <c r="R2511" i="11"/>
  <c r="Q2511" i="11"/>
  <c r="O2511" i="11"/>
  <c r="P2511" i="11" s="1"/>
  <c r="N2511" i="11"/>
  <c r="M2511" i="11"/>
  <c r="L2511" i="11"/>
  <c r="K2511" i="11"/>
  <c r="I2511" i="11" a="1"/>
  <c r="I2511" i="11" s="1"/>
  <c r="U2510" i="11"/>
  <c r="T2510" i="11"/>
  <c r="R2510" i="11"/>
  <c r="Q2510" i="11"/>
  <c r="P2510" i="11"/>
  <c r="O2510" i="11"/>
  <c r="N2510" i="11"/>
  <c r="M2510" i="11"/>
  <c r="L2510" i="11"/>
  <c r="K2510" i="11"/>
  <c r="I2510" i="11" a="1"/>
  <c r="I2510" i="11" s="1"/>
  <c r="U2509" i="11"/>
  <c r="T2509" i="11"/>
  <c r="R2509" i="11"/>
  <c r="Q2509" i="11"/>
  <c r="P2509" i="11"/>
  <c r="O2509" i="11"/>
  <c r="N2509" i="11"/>
  <c r="M2509" i="11"/>
  <c r="L2509" i="11"/>
  <c r="K2509" i="11"/>
  <c r="I2509" i="11" a="1"/>
  <c r="I2509" i="11" s="1"/>
  <c r="U2508" i="11"/>
  <c r="T2508" i="11"/>
  <c r="R2508" i="11"/>
  <c r="Q2508" i="11"/>
  <c r="P2508" i="11"/>
  <c r="O2508" i="11"/>
  <c r="N2508" i="11"/>
  <c r="M2508" i="11"/>
  <c r="L2508" i="11"/>
  <c r="K2508" i="11"/>
  <c r="I2508" i="11" a="1"/>
  <c r="I2508" i="11"/>
  <c r="U2507" i="11"/>
  <c r="T2507" i="11"/>
  <c r="R2507" i="11"/>
  <c r="Q2507" i="11"/>
  <c r="P2507" i="11"/>
  <c r="O2507" i="11"/>
  <c r="N2507" i="11"/>
  <c r="M2507" i="11"/>
  <c r="L2507" i="11"/>
  <c r="K2507" i="11"/>
  <c r="I2507" i="11" a="1"/>
  <c r="I2507" i="11" s="1"/>
  <c r="U2506" i="11"/>
  <c r="T2506" i="11"/>
  <c r="R2506" i="11"/>
  <c r="Q2506" i="11"/>
  <c r="P2506" i="11"/>
  <c r="O2506" i="11"/>
  <c r="N2506" i="11"/>
  <c r="M2506" i="11"/>
  <c r="L2506" i="11"/>
  <c r="K2506" i="11"/>
  <c r="I2506" i="11" a="1"/>
  <c r="I2506" i="11"/>
  <c r="U2505" i="11"/>
  <c r="T2505" i="11"/>
  <c r="R2505" i="11"/>
  <c r="Q2505" i="11"/>
  <c r="O2505" i="11"/>
  <c r="P2505" i="11" s="1"/>
  <c r="N2505" i="11"/>
  <c r="M2505" i="11"/>
  <c r="L2505" i="11"/>
  <c r="K2505" i="11"/>
  <c r="I2505" i="11" a="1"/>
  <c r="I2505" i="11" s="1"/>
  <c r="U2504" i="11"/>
  <c r="T2504" i="11"/>
  <c r="R2504" i="11"/>
  <c r="Q2504" i="11"/>
  <c r="P2504" i="11"/>
  <c r="O2504" i="11"/>
  <c r="N2504" i="11"/>
  <c r="M2504" i="11"/>
  <c r="L2504" i="11"/>
  <c r="K2504" i="11"/>
  <c r="I2504" i="11" a="1"/>
  <c r="I2504" i="11"/>
  <c r="U2503" i="11"/>
  <c r="T2503" i="11"/>
  <c r="R2503" i="11"/>
  <c r="Q2503" i="11"/>
  <c r="O2503" i="11"/>
  <c r="P2503" i="11" s="1"/>
  <c r="N2503" i="11"/>
  <c r="M2503" i="11"/>
  <c r="L2503" i="11"/>
  <c r="K2503" i="11"/>
  <c r="I2503" i="11" a="1"/>
  <c r="I2503" i="11" s="1"/>
  <c r="U2502" i="11"/>
  <c r="T2502" i="11"/>
  <c r="R2502" i="11"/>
  <c r="Q2502" i="11"/>
  <c r="P2502" i="11"/>
  <c r="O2502" i="11"/>
  <c r="N2502" i="11"/>
  <c r="M2502" i="11"/>
  <c r="L2502" i="11"/>
  <c r="K2502" i="11"/>
  <c r="I2502" i="11" a="1"/>
  <c r="I2502" i="11"/>
  <c r="U2501" i="11"/>
  <c r="T2501" i="11"/>
  <c r="R2501" i="11"/>
  <c r="Q2501" i="11"/>
  <c r="O2501" i="11"/>
  <c r="P2501" i="11" s="1"/>
  <c r="N2501" i="11"/>
  <c r="M2501" i="11"/>
  <c r="L2501" i="11"/>
  <c r="K2501" i="11"/>
  <c r="I2501" i="11" a="1"/>
  <c r="I2501" i="11" s="1"/>
  <c r="U2500" i="11"/>
  <c r="T2500" i="11"/>
  <c r="R2500" i="11"/>
  <c r="Q2500" i="11"/>
  <c r="P2500" i="11"/>
  <c r="O2500" i="11"/>
  <c r="N2500" i="11"/>
  <c r="M2500" i="11"/>
  <c r="L2500" i="11"/>
  <c r="K2500" i="11"/>
  <c r="I2500" i="11" a="1"/>
  <c r="I2500" i="11"/>
  <c r="U2499" i="11"/>
  <c r="T2499" i="11"/>
  <c r="R2499" i="11"/>
  <c r="Q2499" i="11"/>
  <c r="O2499" i="11"/>
  <c r="P2499" i="11" s="1"/>
  <c r="N2499" i="11"/>
  <c r="M2499" i="11"/>
  <c r="L2499" i="11"/>
  <c r="K2499" i="11"/>
  <c r="I2499" i="11" a="1"/>
  <c r="I2499" i="11" s="1"/>
  <c r="U2498" i="11"/>
  <c r="T2498" i="11"/>
  <c r="R2498" i="11"/>
  <c r="Q2498" i="11"/>
  <c r="P2498" i="11"/>
  <c r="O2498" i="11"/>
  <c r="N2498" i="11"/>
  <c r="M2498" i="11"/>
  <c r="L2498" i="11"/>
  <c r="K2498" i="11"/>
  <c r="I2498" i="11" a="1"/>
  <c r="I2498" i="11"/>
  <c r="U2497" i="11"/>
  <c r="T2497" i="11"/>
  <c r="R2497" i="11"/>
  <c r="Q2497" i="11"/>
  <c r="O2497" i="11"/>
  <c r="P2497" i="11" s="1"/>
  <c r="N2497" i="11"/>
  <c r="M2497" i="11"/>
  <c r="L2497" i="11"/>
  <c r="K2497" i="11"/>
  <c r="I2497" i="11" a="1"/>
  <c r="I2497" i="11" s="1"/>
  <c r="U2496" i="11"/>
  <c r="T2496" i="11"/>
  <c r="R2496" i="11"/>
  <c r="Q2496" i="11"/>
  <c r="P2496" i="11"/>
  <c r="O2496" i="11"/>
  <c r="N2496" i="11"/>
  <c r="M2496" i="11"/>
  <c r="L2496" i="11"/>
  <c r="K2496" i="11"/>
  <c r="I2496" i="11" a="1"/>
  <c r="I2496" i="11" s="1"/>
  <c r="U2495" i="11"/>
  <c r="T2495" i="11"/>
  <c r="R2495" i="11"/>
  <c r="Q2495" i="11"/>
  <c r="O2495" i="11"/>
  <c r="P2495" i="11" s="1"/>
  <c r="N2495" i="11"/>
  <c r="M2495" i="11"/>
  <c r="L2495" i="11"/>
  <c r="K2495" i="11"/>
  <c r="I2495" i="11" a="1"/>
  <c r="I2495" i="11" s="1"/>
  <c r="U2494" i="11"/>
  <c r="T2494" i="11"/>
  <c r="R2494" i="11"/>
  <c r="Q2494" i="11"/>
  <c r="P2494" i="11"/>
  <c r="O2494" i="11"/>
  <c r="N2494" i="11"/>
  <c r="M2494" i="11"/>
  <c r="L2494" i="11"/>
  <c r="K2494" i="11"/>
  <c r="I2494" i="11" a="1"/>
  <c r="I2494" i="11" s="1"/>
  <c r="U2493" i="11"/>
  <c r="T2493" i="11"/>
  <c r="R2493" i="11"/>
  <c r="Q2493" i="11"/>
  <c r="P2493" i="11"/>
  <c r="O2493" i="11"/>
  <c r="N2493" i="11"/>
  <c r="M2493" i="11"/>
  <c r="L2493" i="11"/>
  <c r="K2493" i="11"/>
  <c r="I2493" i="11" a="1"/>
  <c r="I2493" i="11" s="1"/>
  <c r="U2492" i="11"/>
  <c r="T2492" i="11"/>
  <c r="R2492" i="11"/>
  <c r="Q2492" i="11"/>
  <c r="P2492" i="11"/>
  <c r="O2492" i="11"/>
  <c r="N2492" i="11"/>
  <c r="M2492" i="11"/>
  <c r="L2492" i="11"/>
  <c r="K2492" i="11"/>
  <c r="I2492" i="11" a="1"/>
  <c r="I2492" i="11"/>
  <c r="U2491" i="11"/>
  <c r="T2491" i="11"/>
  <c r="R2491" i="11"/>
  <c r="Q2491" i="11"/>
  <c r="P2491" i="11"/>
  <c r="O2491" i="11"/>
  <c r="N2491" i="11"/>
  <c r="M2491" i="11"/>
  <c r="L2491" i="11"/>
  <c r="K2491" i="11"/>
  <c r="I2491" i="11" a="1"/>
  <c r="I2491" i="11" s="1"/>
  <c r="U2490" i="11"/>
  <c r="T2490" i="11"/>
  <c r="R2490" i="11"/>
  <c r="Q2490" i="11"/>
  <c r="P2490" i="11"/>
  <c r="O2490" i="11"/>
  <c r="N2490" i="11"/>
  <c r="M2490" i="11"/>
  <c r="L2490" i="11"/>
  <c r="K2490" i="11"/>
  <c r="I2490" i="11" a="1"/>
  <c r="I2490" i="11"/>
  <c r="U2489" i="11"/>
  <c r="T2489" i="11"/>
  <c r="R2489" i="11"/>
  <c r="Q2489" i="11"/>
  <c r="O2489" i="11"/>
  <c r="P2489" i="11" s="1"/>
  <c r="N2489" i="11"/>
  <c r="M2489" i="11"/>
  <c r="L2489" i="11"/>
  <c r="K2489" i="11"/>
  <c r="I2489" i="11" a="1"/>
  <c r="I2489" i="11" s="1"/>
  <c r="U2488" i="11"/>
  <c r="T2488" i="11"/>
  <c r="R2488" i="11"/>
  <c r="Q2488" i="11"/>
  <c r="P2488" i="11"/>
  <c r="O2488" i="11"/>
  <c r="N2488" i="11"/>
  <c r="M2488" i="11"/>
  <c r="L2488" i="11"/>
  <c r="K2488" i="11"/>
  <c r="I2488" i="11" a="1"/>
  <c r="I2488" i="11"/>
  <c r="U2487" i="11"/>
  <c r="T2487" i="11"/>
  <c r="R2487" i="11"/>
  <c r="Q2487" i="11"/>
  <c r="O2487" i="11"/>
  <c r="P2487" i="11" s="1"/>
  <c r="N2487" i="11"/>
  <c r="M2487" i="11"/>
  <c r="L2487" i="11"/>
  <c r="K2487" i="11"/>
  <c r="I2487" i="11" a="1"/>
  <c r="I2487" i="11" s="1"/>
  <c r="U2486" i="11"/>
  <c r="T2486" i="11"/>
  <c r="R2486" i="11"/>
  <c r="Q2486" i="11"/>
  <c r="P2486" i="11"/>
  <c r="O2486" i="11"/>
  <c r="N2486" i="11"/>
  <c r="M2486" i="11"/>
  <c r="L2486" i="11"/>
  <c r="K2486" i="11"/>
  <c r="I2486" i="11" a="1"/>
  <c r="I2486" i="11"/>
  <c r="U2485" i="11"/>
  <c r="T2485" i="11"/>
  <c r="R2485" i="11"/>
  <c r="Q2485" i="11"/>
  <c r="O2485" i="11"/>
  <c r="P2485" i="11" s="1"/>
  <c r="N2485" i="11"/>
  <c r="M2485" i="11"/>
  <c r="L2485" i="11"/>
  <c r="K2485" i="11"/>
  <c r="I2485" i="11" a="1"/>
  <c r="I2485" i="11" s="1"/>
  <c r="U2484" i="11"/>
  <c r="T2484" i="11"/>
  <c r="R2484" i="11"/>
  <c r="Q2484" i="11"/>
  <c r="P2484" i="11"/>
  <c r="O2484" i="11"/>
  <c r="N2484" i="11"/>
  <c r="M2484" i="11"/>
  <c r="L2484" i="11"/>
  <c r="K2484" i="11"/>
  <c r="I2484" i="11" a="1"/>
  <c r="I2484" i="11"/>
  <c r="U2483" i="11"/>
  <c r="T2483" i="11"/>
  <c r="R2483" i="11"/>
  <c r="Q2483" i="11"/>
  <c r="O2483" i="11"/>
  <c r="P2483" i="11" s="1"/>
  <c r="N2483" i="11"/>
  <c r="M2483" i="11"/>
  <c r="L2483" i="11"/>
  <c r="K2483" i="11"/>
  <c r="I2483" i="11" a="1"/>
  <c r="I2483" i="11" s="1"/>
  <c r="U2482" i="11"/>
  <c r="T2482" i="11"/>
  <c r="R2482" i="11"/>
  <c r="Q2482" i="11"/>
  <c r="P2482" i="11"/>
  <c r="O2482" i="11"/>
  <c r="N2482" i="11"/>
  <c r="M2482" i="11"/>
  <c r="L2482" i="11"/>
  <c r="K2482" i="11"/>
  <c r="I2482" i="11" a="1"/>
  <c r="I2482" i="11"/>
  <c r="U2481" i="11"/>
  <c r="T2481" i="11"/>
  <c r="R2481" i="11"/>
  <c r="Q2481" i="11"/>
  <c r="O2481" i="11"/>
  <c r="P2481" i="11" s="1"/>
  <c r="N2481" i="11"/>
  <c r="M2481" i="11"/>
  <c r="L2481" i="11"/>
  <c r="K2481" i="11"/>
  <c r="I2481" i="11" a="1"/>
  <c r="I2481" i="11" s="1"/>
  <c r="U2480" i="11"/>
  <c r="T2480" i="11"/>
  <c r="R2480" i="11"/>
  <c r="Q2480" i="11"/>
  <c r="P2480" i="11"/>
  <c r="O2480" i="11"/>
  <c r="N2480" i="11"/>
  <c r="M2480" i="11"/>
  <c r="L2480" i="11"/>
  <c r="K2480" i="11"/>
  <c r="I2480" i="11" a="1"/>
  <c r="I2480" i="11" s="1"/>
  <c r="U2479" i="11"/>
  <c r="T2479" i="11"/>
  <c r="R2479" i="11"/>
  <c r="Q2479" i="11"/>
  <c r="O2479" i="11"/>
  <c r="P2479" i="11" s="1"/>
  <c r="N2479" i="11"/>
  <c r="M2479" i="11"/>
  <c r="L2479" i="11"/>
  <c r="K2479" i="11"/>
  <c r="I2479" i="11" a="1"/>
  <c r="I2479" i="11" s="1"/>
  <c r="U2478" i="11"/>
  <c r="T2478" i="11"/>
  <c r="R2478" i="11"/>
  <c r="Q2478" i="11"/>
  <c r="P2478" i="11"/>
  <c r="O2478" i="11"/>
  <c r="N2478" i="11"/>
  <c r="M2478" i="11"/>
  <c r="L2478" i="11"/>
  <c r="K2478" i="11"/>
  <c r="I2478" i="11" a="1"/>
  <c r="I2478" i="11" s="1"/>
  <c r="U2477" i="11"/>
  <c r="T2477" i="11"/>
  <c r="R2477" i="11"/>
  <c r="Q2477" i="11"/>
  <c r="P2477" i="11"/>
  <c r="O2477" i="11"/>
  <c r="N2477" i="11"/>
  <c r="M2477" i="11"/>
  <c r="L2477" i="11"/>
  <c r="K2477" i="11"/>
  <c r="I2477" i="11" a="1"/>
  <c r="I2477" i="11" s="1"/>
  <c r="U2476" i="11"/>
  <c r="T2476" i="11"/>
  <c r="R2476" i="11"/>
  <c r="Q2476" i="11"/>
  <c r="P2476" i="11"/>
  <c r="O2476" i="11"/>
  <c r="N2476" i="11"/>
  <c r="M2476" i="11"/>
  <c r="L2476" i="11"/>
  <c r="K2476" i="11"/>
  <c r="I2476" i="11" a="1"/>
  <c r="I2476" i="11"/>
  <c r="U2475" i="11"/>
  <c r="T2475" i="11"/>
  <c r="R2475" i="11"/>
  <c r="Q2475" i="11"/>
  <c r="P2475" i="11"/>
  <c r="O2475" i="11"/>
  <c r="N2475" i="11"/>
  <c r="M2475" i="11"/>
  <c r="L2475" i="11"/>
  <c r="K2475" i="11"/>
  <c r="I2475" i="11" a="1"/>
  <c r="I2475" i="11" s="1"/>
  <c r="U2474" i="11"/>
  <c r="T2474" i="11"/>
  <c r="R2474" i="11"/>
  <c r="Q2474" i="11"/>
  <c r="P2474" i="11"/>
  <c r="O2474" i="11"/>
  <c r="N2474" i="11"/>
  <c r="M2474" i="11"/>
  <c r="L2474" i="11"/>
  <c r="K2474" i="11"/>
  <c r="I2474" i="11" a="1"/>
  <c r="I2474" i="11"/>
  <c r="U2473" i="11"/>
  <c r="T2473" i="11"/>
  <c r="R2473" i="11"/>
  <c r="Q2473" i="11"/>
  <c r="O2473" i="11"/>
  <c r="P2473" i="11" s="1"/>
  <c r="N2473" i="11"/>
  <c r="M2473" i="11"/>
  <c r="L2473" i="11"/>
  <c r="K2473" i="11"/>
  <c r="I2473" i="11" a="1"/>
  <c r="I2473" i="11" s="1"/>
  <c r="U2472" i="11"/>
  <c r="T2472" i="11"/>
  <c r="R2472" i="11"/>
  <c r="Q2472" i="11"/>
  <c r="P2472" i="11"/>
  <c r="O2472" i="11"/>
  <c r="N2472" i="11"/>
  <c r="M2472" i="11"/>
  <c r="L2472" i="11"/>
  <c r="K2472" i="11"/>
  <c r="I2472" i="11" a="1"/>
  <c r="I2472" i="11"/>
  <c r="U2471" i="11"/>
  <c r="T2471" i="11"/>
  <c r="R2471" i="11"/>
  <c r="Q2471" i="11"/>
  <c r="O2471" i="11"/>
  <c r="P2471" i="11" s="1"/>
  <c r="N2471" i="11"/>
  <c r="M2471" i="11"/>
  <c r="L2471" i="11"/>
  <c r="K2471" i="11"/>
  <c r="I2471" i="11" a="1"/>
  <c r="I2471" i="11" s="1"/>
  <c r="U2470" i="11"/>
  <c r="T2470" i="11"/>
  <c r="R2470" i="11"/>
  <c r="Q2470" i="11"/>
  <c r="P2470" i="11"/>
  <c r="O2470" i="11"/>
  <c r="N2470" i="11"/>
  <c r="M2470" i="11"/>
  <c r="L2470" i="11"/>
  <c r="K2470" i="11"/>
  <c r="I2470" i="11" a="1"/>
  <c r="I2470" i="11"/>
  <c r="U2469" i="11"/>
  <c r="T2469" i="11"/>
  <c r="R2469" i="11"/>
  <c r="Q2469" i="11"/>
  <c r="O2469" i="11"/>
  <c r="P2469" i="11" s="1"/>
  <c r="N2469" i="11"/>
  <c r="M2469" i="11"/>
  <c r="L2469" i="11"/>
  <c r="K2469" i="11"/>
  <c r="I2469" i="11" a="1"/>
  <c r="I2469" i="11" s="1"/>
  <c r="U2468" i="11"/>
  <c r="T2468" i="11"/>
  <c r="R2468" i="11"/>
  <c r="Q2468" i="11"/>
  <c r="P2468" i="11"/>
  <c r="O2468" i="11"/>
  <c r="N2468" i="11"/>
  <c r="M2468" i="11"/>
  <c r="L2468" i="11"/>
  <c r="K2468" i="11"/>
  <c r="I2468" i="11" a="1"/>
  <c r="I2468" i="11"/>
  <c r="U2467" i="11"/>
  <c r="T2467" i="11"/>
  <c r="R2467" i="11"/>
  <c r="Q2467" i="11"/>
  <c r="O2467" i="11"/>
  <c r="P2467" i="11" s="1"/>
  <c r="N2467" i="11"/>
  <c r="M2467" i="11"/>
  <c r="L2467" i="11"/>
  <c r="K2467" i="11"/>
  <c r="I2467" i="11" a="1"/>
  <c r="I2467" i="11" s="1"/>
  <c r="U2466" i="11"/>
  <c r="T2466" i="11"/>
  <c r="R2466" i="11"/>
  <c r="Q2466" i="11"/>
  <c r="P2466" i="11"/>
  <c r="O2466" i="11"/>
  <c r="N2466" i="11"/>
  <c r="M2466" i="11"/>
  <c r="L2466" i="11"/>
  <c r="K2466" i="11"/>
  <c r="I2466" i="11" a="1"/>
  <c r="I2466" i="11"/>
  <c r="U2465" i="11"/>
  <c r="T2465" i="11"/>
  <c r="R2465" i="11"/>
  <c r="Q2465" i="11"/>
  <c r="O2465" i="11"/>
  <c r="P2465" i="11" s="1"/>
  <c r="N2465" i="11"/>
  <c r="M2465" i="11"/>
  <c r="L2465" i="11"/>
  <c r="K2465" i="11"/>
  <c r="I2465" i="11" a="1"/>
  <c r="I2465" i="11" s="1"/>
  <c r="U2464" i="11"/>
  <c r="T2464" i="11"/>
  <c r="R2464" i="11"/>
  <c r="Q2464" i="11"/>
  <c r="P2464" i="11"/>
  <c r="O2464" i="11"/>
  <c r="N2464" i="11"/>
  <c r="M2464" i="11"/>
  <c r="L2464" i="11"/>
  <c r="K2464" i="11"/>
  <c r="I2464" i="11" a="1"/>
  <c r="I2464" i="11" s="1"/>
  <c r="U2463" i="11"/>
  <c r="T2463" i="11"/>
  <c r="R2463" i="11"/>
  <c r="Q2463" i="11"/>
  <c r="O2463" i="11"/>
  <c r="P2463" i="11" s="1"/>
  <c r="N2463" i="11"/>
  <c r="M2463" i="11"/>
  <c r="L2463" i="11"/>
  <c r="K2463" i="11"/>
  <c r="I2463" i="11" a="1"/>
  <c r="I2463" i="11" s="1"/>
  <c r="U2462" i="11"/>
  <c r="T2462" i="11"/>
  <c r="R2462" i="11"/>
  <c r="Q2462" i="11"/>
  <c r="P2462" i="11"/>
  <c r="O2462" i="11"/>
  <c r="N2462" i="11"/>
  <c r="M2462" i="11"/>
  <c r="L2462" i="11"/>
  <c r="K2462" i="11"/>
  <c r="I2462" i="11" a="1"/>
  <c r="I2462" i="11" s="1"/>
  <c r="U2461" i="11"/>
  <c r="T2461" i="11"/>
  <c r="R2461" i="11"/>
  <c r="Q2461" i="11"/>
  <c r="P2461" i="11"/>
  <c r="O2461" i="11"/>
  <c r="N2461" i="11"/>
  <c r="M2461" i="11"/>
  <c r="L2461" i="11"/>
  <c r="K2461" i="11"/>
  <c r="I2461" i="11" a="1"/>
  <c r="I2461" i="11" s="1"/>
  <c r="U2460" i="11"/>
  <c r="T2460" i="11"/>
  <c r="R2460" i="11"/>
  <c r="Q2460" i="11"/>
  <c r="P2460" i="11"/>
  <c r="O2460" i="11"/>
  <c r="N2460" i="11"/>
  <c r="M2460" i="11"/>
  <c r="L2460" i="11"/>
  <c r="K2460" i="11"/>
  <c r="I2460" i="11" a="1"/>
  <c r="I2460" i="11"/>
  <c r="U2459" i="11"/>
  <c r="T2459" i="11"/>
  <c r="R2459" i="11"/>
  <c r="Q2459" i="11"/>
  <c r="P2459" i="11"/>
  <c r="O2459" i="11"/>
  <c r="N2459" i="11"/>
  <c r="M2459" i="11"/>
  <c r="L2459" i="11"/>
  <c r="K2459" i="11"/>
  <c r="I2459" i="11" a="1"/>
  <c r="I2459" i="11" s="1"/>
  <c r="U2458" i="11"/>
  <c r="T2458" i="11"/>
  <c r="R2458" i="11"/>
  <c r="Q2458" i="11"/>
  <c r="P2458" i="11"/>
  <c r="O2458" i="11"/>
  <c r="N2458" i="11"/>
  <c r="M2458" i="11"/>
  <c r="L2458" i="11"/>
  <c r="K2458" i="11"/>
  <c r="I2458" i="11" a="1"/>
  <c r="I2458" i="11"/>
  <c r="U2457" i="11"/>
  <c r="T2457" i="11"/>
  <c r="R2457" i="11"/>
  <c r="Q2457" i="11"/>
  <c r="O2457" i="11"/>
  <c r="P2457" i="11" s="1"/>
  <c r="N2457" i="11"/>
  <c r="M2457" i="11"/>
  <c r="L2457" i="11"/>
  <c r="K2457" i="11"/>
  <c r="I2457" i="11" a="1"/>
  <c r="I2457" i="11" s="1"/>
  <c r="U2456" i="11"/>
  <c r="T2456" i="11"/>
  <c r="R2456" i="11"/>
  <c r="Q2456" i="11"/>
  <c r="P2456" i="11"/>
  <c r="O2456" i="11"/>
  <c r="N2456" i="11"/>
  <c r="M2456" i="11"/>
  <c r="L2456" i="11"/>
  <c r="K2456" i="11"/>
  <c r="I2456" i="11" a="1"/>
  <c r="I2456" i="11"/>
  <c r="U2455" i="11"/>
  <c r="T2455" i="11"/>
  <c r="R2455" i="11"/>
  <c r="Q2455" i="11"/>
  <c r="O2455" i="11"/>
  <c r="P2455" i="11" s="1"/>
  <c r="N2455" i="11"/>
  <c r="M2455" i="11"/>
  <c r="L2455" i="11"/>
  <c r="K2455" i="11"/>
  <c r="I2455" i="11" a="1"/>
  <c r="I2455" i="11" s="1"/>
  <c r="U2454" i="11"/>
  <c r="T2454" i="11"/>
  <c r="R2454" i="11"/>
  <c r="Q2454" i="11"/>
  <c r="P2454" i="11"/>
  <c r="O2454" i="11"/>
  <c r="N2454" i="11"/>
  <c r="M2454" i="11"/>
  <c r="L2454" i="11"/>
  <c r="K2454" i="11"/>
  <c r="I2454" i="11" a="1"/>
  <c r="I2454" i="11"/>
  <c r="U2453" i="11"/>
  <c r="T2453" i="11"/>
  <c r="R2453" i="11"/>
  <c r="Q2453" i="11"/>
  <c r="O2453" i="11"/>
  <c r="P2453" i="11" s="1"/>
  <c r="N2453" i="11"/>
  <c r="M2453" i="11"/>
  <c r="L2453" i="11"/>
  <c r="K2453" i="11"/>
  <c r="I2453" i="11" a="1"/>
  <c r="I2453" i="11" s="1"/>
  <c r="U2452" i="11"/>
  <c r="T2452" i="11"/>
  <c r="R2452" i="11"/>
  <c r="Q2452" i="11"/>
  <c r="P2452" i="11"/>
  <c r="O2452" i="11"/>
  <c r="N2452" i="11"/>
  <c r="M2452" i="11"/>
  <c r="L2452" i="11"/>
  <c r="K2452" i="11"/>
  <c r="I2452" i="11" a="1"/>
  <c r="I2452" i="11"/>
  <c r="U2451" i="11"/>
  <c r="T2451" i="11"/>
  <c r="R2451" i="11"/>
  <c r="Q2451" i="11"/>
  <c r="O2451" i="11"/>
  <c r="P2451" i="11" s="1"/>
  <c r="N2451" i="11"/>
  <c r="M2451" i="11"/>
  <c r="L2451" i="11"/>
  <c r="K2451" i="11"/>
  <c r="I2451" i="11" a="1"/>
  <c r="I2451" i="11" s="1"/>
  <c r="U2450" i="11"/>
  <c r="T2450" i="11"/>
  <c r="R2450" i="11"/>
  <c r="Q2450" i="11"/>
  <c r="P2450" i="11"/>
  <c r="O2450" i="11"/>
  <c r="N2450" i="11"/>
  <c r="M2450" i="11"/>
  <c r="L2450" i="11"/>
  <c r="K2450" i="11"/>
  <c r="I2450" i="11" a="1"/>
  <c r="I2450" i="11"/>
  <c r="U2449" i="11"/>
  <c r="T2449" i="11"/>
  <c r="R2449" i="11"/>
  <c r="Q2449" i="11"/>
  <c r="O2449" i="11"/>
  <c r="P2449" i="11" s="1"/>
  <c r="N2449" i="11"/>
  <c r="M2449" i="11"/>
  <c r="L2449" i="11"/>
  <c r="K2449" i="11"/>
  <c r="I2449" i="11" a="1"/>
  <c r="I2449" i="11" s="1"/>
  <c r="U2448" i="11"/>
  <c r="T2448" i="11"/>
  <c r="R2448" i="11"/>
  <c r="Q2448" i="11"/>
  <c r="P2448" i="11"/>
  <c r="O2448" i="11"/>
  <c r="N2448" i="11"/>
  <c r="M2448" i="11"/>
  <c r="L2448" i="11"/>
  <c r="K2448" i="11"/>
  <c r="I2448" i="11" a="1"/>
  <c r="I2448" i="11" s="1"/>
  <c r="U2447" i="11"/>
  <c r="T2447" i="11"/>
  <c r="R2447" i="11"/>
  <c r="Q2447" i="11"/>
  <c r="O2447" i="11"/>
  <c r="P2447" i="11" s="1"/>
  <c r="N2447" i="11"/>
  <c r="M2447" i="11"/>
  <c r="L2447" i="11"/>
  <c r="K2447" i="11"/>
  <c r="I2447" i="11" a="1"/>
  <c r="I2447" i="11" s="1"/>
  <c r="U2446" i="11"/>
  <c r="T2446" i="11"/>
  <c r="R2446" i="11"/>
  <c r="Q2446" i="11"/>
  <c r="P2446" i="11"/>
  <c r="O2446" i="11"/>
  <c r="N2446" i="11"/>
  <c r="M2446" i="11"/>
  <c r="L2446" i="11"/>
  <c r="K2446" i="11"/>
  <c r="I2446" i="11" a="1"/>
  <c r="I2446" i="11" s="1"/>
  <c r="U2445" i="11"/>
  <c r="T2445" i="11"/>
  <c r="R2445" i="11"/>
  <c r="Q2445" i="11"/>
  <c r="P2445" i="11"/>
  <c r="O2445" i="11"/>
  <c r="N2445" i="11"/>
  <c r="M2445" i="11"/>
  <c r="L2445" i="11"/>
  <c r="K2445" i="11"/>
  <c r="I2445" i="11" a="1"/>
  <c r="I2445" i="11" s="1"/>
  <c r="U2444" i="11"/>
  <c r="T2444" i="11"/>
  <c r="R2444" i="11"/>
  <c r="Q2444" i="11"/>
  <c r="P2444" i="11"/>
  <c r="O2444" i="11"/>
  <c r="N2444" i="11"/>
  <c r="M2444" i="11"/>
  <c r="L2444" i="11"/>
  <c r="K2444" i="11"/>
  <c r="I2444" i="11" a="1"/>
  <c r="I2444" i="11"/>
  <c r="U2443" i="11"/>
  <c r="T2443" i="11"/>
  <c r="R2443" i="11"/>
  <c r="Q2443" i="11"/>
  <c r="P2443" i="11"/>
  <c r="O2443" i="11"/>
  <c r="N2443" i="11"/>
  <c r="M2443" i="11"/>
  <c r="L2443" i="11"/>
  <c r="K2443" i="11"/>
  <c r="I2443" i="11" a="1"/>
  <c r="I2443" i="11" s="1"/>
  <c r="U2442" i="11"/>
  <c r="T2442" i="11"/>
  <c r="R2442" i="11"/>
  <c r="Q2442" i="11"/>
  <c r="P2442" i="11"/>
  <c r="O2442" i="11"/>
  <c r="N2442" i="11"/>
  <c r="M2442" i="11"/>
  <c r="L2442" i="11"/>
  <c r="K2442" i="11"/>
  <c r="I2442" i="11" a="1"/>
  <c r="I2442" i="11"/>
  <c r="U2441" i="11"/>
  <c r="T2441" i="11"/>
  <c r="R2441" i="11"/>
  <c r="Q2441" i="11"/>
  <c r="O2441" i="11"/>
  <c r="P2441" i="11" s="1"/>
  <c r="N2441" i="11"/>
  <c r="M2441" i="11"/>
  <c r="L2441" i="11"/>
  <c r="K2441" i="11"/>
  <c r="I2441" i="11" a="1"/>
  <c r="I2441" i="11" s="1"/>
  <c r="U2440" i="11"/>
  <c r="T2440" i="11"/>
  <c r="R2440" i="11"/>
  <c r="Q2440" i="11"/>
  <c r="P2440" i="11"/>
  <c r="O2440" i="11"/>
  <c r="N2440" i="11"/>
  <c r="M2440" i="11"/>
  <c r="L2440" i="11"/>
  <c r="K2440" i="11"/>
  <c r="I2440" i="11" a="1"/>
  <c r="I2440" i="11"/>
  <c r="U2439" i="11"/>
  <c r="T2439" i="11"/>
  <c r="R2439" i="11"/>
  <c r="Q2439" i="11"/>
  <c r="O2439" i="11"/>
  <c r="P2439" i="11" s="1"/>
  <c r="N2439" i="11"/>
  <c r="M2439" i="11"/>
  <c r="L2439" i="11"/>
  <c r="K2439" i="11"/>
  <c r="I2439" i="11" a="1"/>
  <c r="I2439" i="11" s="1"/>
  <c r="U2438" i="11"/>
  <c r="T2438" i="11"/>
  <c r="R2438" i="11"/>
  <c r="Q2438" i="11"/>
  <c r="P2438" i="11"/>
  <c r="O2438" i="11"/>
  <c r="N2438" i="11"/>
  <c r="M2438" i="11"/>
  <c r="L2438" i="11"/>
  <c r="K2438" i="11"/>
  <c r="I2438" i="11" a="1"/>
  <c r="I2438" i="11"/>
  <c r="U2437" i="11"/>
  <c r="T2437" i="11"/>
  <c r="R2437" i="11"/>
  <c r="Q2437" i="11"/>
  <c r="O2437" i="11"/>
  <c r="P2437" i="11" s="1"/>
  <c r="N2437" i="11"/>
  <c r="M2437" i="11"/>
  <c r="L2437" i="11"/>
  <c r="K2437" i="11"/>
  <c r="I2437" i="11" a="1"/>
  <c r="I2437" i="11" s="1"/>
  <c r="U2436" i="11"/>
  <c r="T2436" i="11"/>
  <c r="R2436" i="11"/>
  <c r="Q2436" i="11"/>
  <c r="P2436" i="11"/>
  <c r="O2436" i="11"/>
  <c r="N2436" i="11"/>
  <c r="M2436" i="11"/>
  <c r="L2436" i="11"/>
  <c r="K2436" i="11"/>
  <c r="I2436" i="11" a="1"/>
  <c r="I2436" i="11"/>
  <c r="U2435" i="11"/>
  <c r="T2435" i="11"/>
  <c r="R2435" i="11"/>
  <c r="Q2435" i="11"/>
  <c r="O2435" i="11"/>
  <c r="P2435" i="11" s="1"/>
  <c r="N2435" i="11"/>
  <c r="M2435" i="11"/>
  <c r="L2435" i="11"/>
  <c r="K2435" i="11"/>
  <c r="I2435" i="11" a="1"/>
  <c r="I2435" i="11" s="1"/>
  <c r="U2434" i="11"/>
  <c r="T2434" i="11"/>
  <c r="R2434" i="11"/>
  <c r="Q2434" i="11"/>
  <c r="P2434" i="11"/>
  <c r="O2434" i="11"/>
  <c r="N2434" i="11"/>
  <c r="M2434" i="11"/>
  <c r="L2434" i="11"/>
  <c r="K2434" i="11"/>
  <c r="I2434" i="11" a="1"/>
  <c r="I2434" i="11"/>
  <c r="U2433" i="11"/>
  <c r="T2433" i="11"/>
  <c r="R2433" i="11"/>
  <c r="Q2433" i="11"/>
  <c r="O2433" i="11"/>
  <c r="P2433" i="11" s="1"/>
  <c r="N2433" i="11"/>
  <c r="M2433" i="11"/>
  <c r="L2433" i="11"/>
  <c r="K2433" i="11"/>
  <c r="I2433" i="11" a="1"/>
  <c r="I2433" i="11" s="1"/>
  <c r="U2432" i="11"/>
  <c r="T2432" i="11"/>
  <c r="R2432" i="11"/>
  <c r="Q2432" i="11"/>
  <c r="P2432" i="11"/>
  <c r="O2432" i="11"/>
  <c r="N2432" i="11"/>
  <c r="M2432" i="11"/>
  <c r="L2432" i="11"/>
  <c r="K2432" i="11"/>
  <c r="I2432" i="11" a="1"/>
  <c r="I2432" i="11" s="1"/>
  <c r="U2431" i="11"/>
  <c r="T2431" i="11"/>
  <c r="R2431" i="11"/>
  <c r="Q2431" i="11"/>
  <c r="O2431" i="11"/>
  <c r="P2431" i="11" s="1"/>
  <c r="N2431" i="11"/>
  <c r="M2431" i="11"/>
  <c r="L2431" i="11"/>
  <c r="K2431" i="11"/>
  <c r="I2431" i="11" a="1"/>
  <c r="I2431" i="11" s="1"/>
  <c r="U2430" i="11"/>
  <c r="T2430" i="11"/>
  <c r="R2430" i="11"/>
  <c r="Q2430" i="11"/>
  <c r="P2430" i="11"/>
  <c r="O2430" i="11"/>
  <c r="N2430" i="11"/>
  <c r="M2430" i="11"/>
  <c r="L2430" i="11"/>
  <c r="K2430" i="11"/>
  <c r="I2430" i="11" a="1"/>
  <c r="I2430" i="11" s="1"/>
  <c r="U2429" i="11"/>
  <c r="T2429" i="11"/>
  <c r="R2429" i="11"/>
  <c r="Q2429" i="11"/>
  <c r="P2429" i="11"/>
  <c r="O2429" i="11"/>
  <c r="N2429" i="11"/>
  <c r="M2429" i="11"/>
  <c r="L2429" i="11"/>
  <c r="K2429" i="11"/>
  <c r="I2429" i="11" a="1"/>
  <c r="I2429" i="11" s="1"/>
  <c r="U2428" i="11"/>
  <c r="T2428" i="11"/>
  <c r="R2428" i="11"/>
  <c r="Q2428" i="11"/>
  <c r="P2428" i="11"/>
  <c r="O2428" i="11"/>
  <c r="N2428" i="11"/>
  <c r="M2428" i="11"/>
  <c r="L2428" i="11"/>
  <c r="K2428" i="11"/>
  <c r="I2428" i="11" a="1"/>
  <c r="I2428" i="11"/>
  <c r="U2427" i="11"/>
  <c r="T2427" i="11"/>
  <c r="R2427" i="11"/>
  <c r="Q2427" i="11"/>
  <c r="P2427" i="11"/>
  <c r="O2427" i="11"/>
  <c r="N2427" i="11"/>
  <c r="M2427" i="11"/>
  <c r="L2427" i="11"/>
  <c r="K2427" i="11"/>
  <c r="I2427" i="11" a="1"/>
  <c r="I2427" i="11" s="1"/>
  <c r="U2426" i="11"/>
  <c r="T2426" i="11"/>
  <c r="R2426" i="11"/>
  <c r="Q2426" i="11"/>
  <c r="P2426" i="11"/>
  <c r="O2426" i="11"/>
  <c r="N2426" i="11"/>
  <c r="M2426" i="11"/>
  <c r="L2426" i="11"/>
  <c r="K2426" i="11"/>
  <c r="I2426" i="11" a="1"/>
  <c r="I2426" i="11"/>
  <c r="U2425" i="11"/>
  <c r="T2425" i="11"/>
  <c r="R2425" i="11"/>
  <c r="Q2425" i="11"/>
  <c r="O2425" i="11"/>
  <c r="P2425" i="11" s="1"/>
  <c r="N2425" i="11"/>
  <c r="M2425" i="11"/>
  <c r="L2425" i="11"/>
  <c r="K2425" i="11"/>
  <c r="I2425" i="11" a="1"/>
  <c r="I2425" i="11" s="1"/>
  <c r="U2424" i="11"/>
  <c r="T2424" i="11"/>
  <c r="R2424" i="11"/>
  <c r="Q2424" i="11"/>
  <c r="P2424" i="11"/>
  <c r="O2424" i="11"/>
  <c r="N2424" i="11"/>
  <c r="M2424" i="11"/>
  <c r="L2424" i="11"/>
  <c r="K2424" i="11"/>
  <c r="I2424" i="11" a="1"/>
  <c r="I2424" i="11"/>
  <c r="U2423" i="11"/>
  <c r="T2423" i="11"/>
  <c r="R2423" i="11"/>
  <c r="Q2423" i="11"/>
  <c r="O2423" i="11"/>
  <c r="P2423" i="11" s="1"/>
  <c r="N2423" i="11"/>
  <c r="M2423" i="11"/>
  <c r="L2423" i="11"/>
  <c r="K2423" i="11"/>
  <c r="I2423" i="11" a="1"/>
  <c r="I2423" i="11" s="1"/>
  <c r="U2422" i="11"/>
  <c r="T2422" i="11"/>
  <c r="R2422" i="11"/>
  <c r="Q2422" i="11"/>
  <c r="P2422" i="11"/>
  <c r="O2422" i="11"/>
  <c r="N2422" i="11"/>
  <c r="M2422" i="11"/>
  <c r="L2422" i="11"/>
  <c r="K2422" i="11"/>
  <c r="I2422" i="11" a="1"/>
  <c r="I2422" i="11"/>
  <c r="U2421" i="11"/>
  <c r="T2421" i="11"/>
  <c r="R2421" i="11"/>
  <c r="Q2421" i="11"/>
  <c r="O2421" i="11"/>
  <c r="P2421" i="11" s="1"/>
  <c r="N2421" i="11"/>
  <c r="M2421" i="11"/>
  <c r="L2421" i="11"/>
  <c r="K2421" i="11"/>
  <c r="I2421" i="11" a="1"/>
  <c r="I2421" i="11" s="1"/>
  <c r="U2420" i="11"/>
  <c r="T2420" i="11"/>
  <c r="R2420" i="11"/>
  <c r="Q2420" i="11"/>
  <c r="P2420" i="11"/>
  <c r="O2420" i="11"/>
  <c r="N2420" i="11"/>
  <c r="M2420" i="11"/>
  <c r="L2420" i="11"/>
  <c r="K2420" i="11"/>
  <c r="I2420" i="11" a="1"/>
  <c r="I2420" i="11"/>
  <c r="U2419" i="11"/>
  <c r="T2419" i="11"/>
  <c r="R2419" i="11"/>
  <c r="Q2419" i="11"/>
  <c r="O2419" i="11"/>
  <c r="P2419" i="11" s="1"/>
  <c r="N2419" i="11"/>
  <c r="M2419" i="11"/>
  <c r="L2419" i="11"/>
  <c r="K2419" i="11"/>
  <c r="I2419" i="11" a="1"/>
  <c r="I2419" i="11" s="1"/>
  <c r="U2418" i="11"/>
  <c r="T2418" i="11"/>
  <c r="R2418" i="11"/>
  <c r="Q2418" i="11"/>
  <c r="P2418" i="11"/>
  <c r="O2418" i="11"/>
  <c r="N2418" i="11"/>
  <c r="M2418" i="11"/>
  <c r="L2418" i="11"/>
  <c r="K2418" i="11"/>
  <c r="I2418" i="11" a="1"/>
  <c r="I2418" i="11"/>
  <c r="U2417" i="11"/>
  <c r="T2417" i="11"/>
  <c r="R2417" i="11"/>
  <c r="Q2417" i="11"/>
  <c r="O2417" i="11"/>
  <c r="P2417" i="11" s="1"/>
  <c r="N2417" i="11"/>
  <c r="M2417" i="11"/>
  <c r="L2417" i="11"/>
  <c r="K2417" i="11"/>
  <c r="I2417" i="11" a="1"/>
  <c r="I2417" i="11" s="1"/>
  <c r="U2416" i="11"/>
  <c r="T2416" i="11"/>
  <c r="R2416" i="11"/>
  <c r="Q2416" i="11"/>
  <c r="P2416" i="11"/>
  <c r="O2416" i="11"/>
  <c r="N2416" i="11"/>
  <c r="M2416" i="11"/>
  <c r="L2416" i="11"/>
  <c r="K2416" i="11"/>
  <c r="I2416" i="11" a="1"/>
  <c r="I2416" i="11" s="1"/>
  <c r="U2415" i="11"/>
  <c r="T2415" i="11"/>
  <c r="R2415" i="11"/>
  <c r="Q2415" i="11"/>
  <c r="O2415" i="11"/>
  <c r="P2415" i="11" s="1"/>
  <c r="N2415" i="11"/>
  <c r="M2415" i="11"/>
  <c r="L2415" i="11"/>
  <c r="K2415" i="11"/>
  <c r="I2415" i="11" a="1"/>
  <c r="I2415" i="11"/>
  <c r="U2414" i="11"/>
  <c r="T2414" i="11"/>
  <c r="R2414" i="11"/>
  <c r="Q2414" i="11"/>
  <c r="P2414" i="11"/>
  <c r="O2414" i="11"/>
  <c r="N2414" i="11"/>
  <c r="M2414" i="11"/>
  <c r="L2414" i="11"/>
  <c r="K2414" i="11"/>
  <c r="I2414" i="11" a="1"/>
  <c r="I2414" i="11" s="1"/>
  <c r="U2413" i="11"/>
  <c r="T2413" i="11"/>
  <c r="R2413" i="11"/>
  <c r="Q2413" i="11"/>
  <c r="P2413" i="11"/>
  <c r="O2413" i="11"/>
  <c r="N2413" i="11"/>
  <c r="M2413" i="11"/>
  <c r="L2413" i="11"/>
  <c r="K2413" i="11"/>
  <c r="I2413" i="11" a="1"/>
  <c r="I2413" i="11" s="1"/>
  <c r="U2412" i="11"/>
  <c r="T2412" i="11"/>
  <c r="R2412" i="11"/>
  <c r="Q2412" i="11"/>
  <c r="O2412" i="11"/>
  <c r="P2412" i="11" s="1"/>
  <c r="N2412" i="11"/>
  <c r="M2412" i="11"/>
  <c r="L2412" i="11"/>
  <c r="K2412" i="11"/>
  <c r="I2412" i="11" a="1"/>
  <c r="I2412" i="11"/>
  <c r="U2411" i="11"/>
  <c r="T2411" i="11"/>
  <c r="R2411" i="11"/>
  <c r="Q2411" i="11"/>
  <c r="P2411" i="11"/>
  <c r="O2411" i="11"/>
  <c r="N2411" i="11"/>
  <c r="M2411" i="11"/>
  <c r="L2411" i="11"/>
  <c r="K2411" i="11"/>
  <c r="I2411" i="11" a="1"/>
  <c r="I2411" i="11" s="1"/>
  <c r="U2410" i="11"/>
  <c r="T2410" i="11"/>
  <c r="R2410" i="11"/>
  <c r="Q2410" i="11"/>
  <c r="P2410" i="11"/>
  <c r="O2410" i="11"/>
  <c r="N2410" i="11"/>
  <c r="M2410" i="11"/>
  <c r="L2410" i="11"/>
  <c r="K2410" i="11"/>
  <c r="I2410" i="11" a="1"/>
  <c r="I2410" i="11"/>
  <c r="U2409" i="11"/>
  <c r="T2409" i="11"/>
  <c r="R2409" i="11"/>
  <c r="Q2409" i="11"/>
  <c r="O2409" i="11"/>
  <c r="P2409" i="11" s="1"/>
  <c r="N2409" i="11"/>
  <c r="M2409" i="11"/>
  <c r="L2409" i="11"/>
  <c r="K2409" i="11"/>
  <c r="I2409" i="11" a="1"/>
  <c r="I2409" i="11" s="1"/>
  <c r="U2408" i="11"/>
  <c r="T2408" i="11"/>
  <c r="R2408" i="11"/>
  <c r="Q2408" i="11"/>
  <c r="P2408" i="11"/>
  <c r="O2408" i="11"/>
  <c r="N2408" i="11"/>
  <c r="M2408" i="11"/>
  <c r="L2408" i="11"/>
  <c r="K2408" i="11"/>
  <c r="I2408" i="11" a="1"/>
  <c r="I2408" i="11"/>
  <c r="U2407" i="11"/>
  <c r="T2407" i="11"/>
  <c r="R2407" i="11"/>
  <c r="Q2407" i="11"/>
  <c r="O2407" i="11"/>
  <c r="P2407" i="11" s="1"/>
  <c r="N2407" i="11"/>
  <c r="M2407" i="11"/>
  <c r="L2407" i="11"/>
  <c r="K2407" i="11"/>
  <c r="I2407" i="11" a="1"/>
  <c r="I2407" i="11" s="1"/>
  <c r="U2406" i="11"/>
  <c r="T2406" i="11"/>
  <c r="R2406" i="11"/>
  <c r="Q2406" i="11"/>
  <c r="P2406" i="11"/>
  <c r="O2406" i="11"/>
  <c r="N2406" i="11"/>
  <c r="M2406" i="11"/>
  <c r="L2406" i="11"/>
  <c r="K2406" i="11"/>
  <c r="I2406" i="11" a="1"/>
  <c r="I2406" i="11"/>
  <c r="U2405" i="11"/>
  <c r="T2405" i="11"/>
  <c r="R2405" i="11"/>
  <c r="Q2405" i="11"/>
  <c r="O2405" i="11"/>
  <c r="P2405" i="11" s="1"/>
  <c r="N2405" i="11"/>
  <c r="M2405" i="11"/>
  <c r="L2405" i="11"/>
  <c r="K2405" i="11"/>
  <c r="I2405" i="11" a="1"/>
  <c r="I2405" i="11" s="1"/>
  <c r="U2404" i="11"/>
  <c r="T2404" i="11"/>
  <c r="R2404" i="11"/>
  <c r="Q2404" i="11"/>
  <c r="P2404" i="11"/>
  <c r="O2404" i="11"/>
  <c r="N2404" i="11"/>
  <c r="M2404" i="11"/>
  <c r="L2404" i="11"/>
  <c r="K2404" i="11"/>
  <c r="I2404" i="11" a="1"/>
  <c r="I2404" i="11"/>
  <c r="U2403" i="11"/>
  <c r="T2403" i="11"/>
  <c r="R2403" i="11"/>
  <c r="Q2403" i="11"/>
  <c r="O2403" i="11"/>
  <c r="P2403" i="11" s="1"/>
  <c r="N2403" i="11"/>
  <c r="M2403" i="11"/>
  <c r="L2403" i="11"/>
  <c r="K2403" i="11"/>
  <c r="I2403" i="11" a="1"/>
  <c r="I2403" i="11" s="1"/>
  <c r="U2402" i="11"/>
  <c r="T2402" i="11"/>
  <c r="R2402" i="11"/>
  <c r="Q2402" i="11"/>
  <c r="P2402" i="11"/>
  <c r="O2402" i="11"/>
  <c r="N2402" i="11"/>
  <c r="M2402" i="11"/>
  <c r="L2402" i="11"/>
  <c r="K2402" i="11"/>
  <c r="I2402" i="11" a="1"/>
  <c r="I2402" i="11"/>
  <c r="U2401" i="11"/>
  <c r="T2401" i="11"/>
  <c r="R2401" i="11"/>
  <c r="Q2401" i="11"/>
  <c r="O2401" i="11"/>
  <c r="P2401" i="11" s="1"/>
  <c r="N2401" i="11"/>
  <c r="M2401" i="11"/>
  <c r="L2401" i="11"/>
  <c r="K2401" i="11"/>
  <c r="I2401" i="11" a="1"/>
  <c r="I2401" i="11" s="1"/>
  <c r="U2400" i="11"/>
  <c r="T2400" i="11"/>
  <c r="R2400" i="11"/>
  <c r="Q2400" i="11"/>
  <c r="P2400" i="11"/>
  <c r="O2400" i="11"/>
  <c r="N2400" i="11"/>
  <c r="M2400" i="11"/>
  <c r="L2400" i="11"/>
  <c r="K2400" i="11"/>
  <c r="I2400" i="11" a="1"/>
  <c r="I2400" i="11" s="1"/>
  <c r="U2399" i="11"/>
  <c r="T2399" i="11"/>
  <c r="R2399" i="11"/>
  <c r="Q2399" i="11"/>
  <c r="O2399" i="11"/>
  <c r="P2399" i="11" s="1"/>
  <c r="N2399" i="11"/>
  <c r="M2399" i="11"/>
  <c r="L2399" i="11"/>
  <c r="K2399" i="11"/>
  <c r="I2399" i="11" a="1"/>
  <c r="I2399" i="11" s="1"/>
  <c r="U2398" i="11"/>
  <c r="T2398" i="11"/>
  <c r="R2398" i="11"/>
  <c r="Q2398" i="11"/>
  <c r="P2398" i="11"/>
  <c r="O2398" i="11"/>
  <c r="N2398" i="11"/>
  <c r="M2398" i="11"/>
  <c r="L2398" i="11"/>
  <c r="K2398" i="11"/>
  <c r="I2398" i="11" a="1"/>
  <c r="I2398" i="11" s="1"/>
  <c r="U2397" i="11"/>
  <c r="T2397" i="11"/>
  <c r="R2397" i="11"/>
  <c r="Q2397" i="11"/>
  <c r="P2397" i="11"/>
  <c r="O2397" i="11"/>
  <c r="N2397" i="11"/>
  <c r="M2397" i="11"/>
  <c r="L2397" i="11"/>
  <c r="K2397" i="11"/>
  <c r="I2397" i="11" a="1"/>
  <c r="I2397" i="11" s="1"/>
  <c r="U2396" i="11"/>
  <c r="T2396" i="11"/>
  <c r="R2396" i="11"/>
  <c r="Q2396" i="11"/>
  <c r="P2396" i="11"/>
  <c r="O2396" i="11"/>
  <c r="N2396" i="11"/>
  <c r="M2396" i="11"/>
  <c r="L2396" i="11"/>
  <c r="K2396" i="11"/>
  <c r="I2396" i="11" a="1"/>
  <c r="I2396" i="11"/>
  <c r="U2395" i="11"/>
  <c r="T2395" i="11"/>
  <c r="R2395" i="11"/>
  <c r="Q2395" i="11"/>
  <c r="P2395" i="11"/>
  <c r="O2395" i="11"/>
  <c r="N2395" i="11"/>
  <c r="M2395" i="11"/>
  <c r="L2395" i="11"/>
  <c r="K2395" i="11"/>
  <c r="I2395" i="11" a="1"/>
  <c r="I2395" i="11" s="1"/>
  <c r="U2394" i="11"/>
  <c r="T2394" i="11"/>
  <c r="R2394" i="11"/>
  <c r="Q2394" i="11"/>
  <c r="P2394" i="11"/>
  <c r="O2394" i="11"/>
  <c r="N2394" i="11"/>
  <c r="M2394" i="11"/>
  <c r="L2394" i="11"/>
  <c r="K2394" i="11"/>
  <c r="I2394" i="11" a="1"/>
  <c r="I2394" i="11"/>
  <c r="U2393" i="11"/>
  <c r="T2393" i="11"/>
  <c r="R2393" i="11"/>
  <c r="Q2393" i="11"/>
  <c r="O2393" i="11"/>
  <c r="P2393" i="11" s="1"/>
  <c r="N2393" i="11"/>
  <c r="M2393" i="11"/>
  <c r="L2393" i="11"/>
  <c r="K2393" i="11"/>
  <c r="I2393" i="11" a="1"/>
  <c r="I2393" i="11" s="1"/>
  <c r="U2392" i="11"/>
  <c r="T2392" i="11"/>
  <c r="R2392" i="11"/>
  <c r="Q2392" i="11"/>
  <c r="P2392" i="11"/>
  <c r="O2392" i="11"/>
  <c r="N2392" i="11"/>
  <c r="M2392" i="11"/>
  <c r="L2392" i="11"/>
  <c r="K2392" i="11"/>
  <c r="I2392" i="11" a="1"/>
  <c r="I2392" i="11"/>
  <c r="U2391" i="11"/>
  <c r="T2391" i="11"/>
  <c r="R2391" i="11"/>
  <c r="Q2391" i="11"/>
  <c r="O2391" i="11"/>
  <c r="P2391" i="11" s="1"/>
  <c r="N2391" i="11"/>
  <c r="M2391" i="11"/>
  <c r="L2391" i="11"/>
  <c r="K2391" i="11"/>
  <c r="I2391" i="11" a="1"/>
  <c r="I2391" i="11" s="1"/>
  <c r="U2390" i="11"/>
  <c r="T2390" i="11"/>
  <c r="R2390" i="11"/>
  <c r="Q2390" i="11"/>
  <c r="P2390" i="11"/>
  <c r="O2390" i="11"/>
  <c r="N2390" i="11"/>
  <c r="M2390" i="11"/>
  <c r="L2390" i="11"/>
  <c r="K2390" i="11"/>
  <c r="I2390" i="11" a="1"/>
  <c r="I2390" i="11"/>
  <c r="U2389" i="11"/>
  <c r="T2389" i="11"/>
  <c r="R2389" i="11"/>
  <c r="Q2389" i="11"/>
  <c r="O2389" i="11"/>
  <c r="P2389" i="11" s="1"/>
  <c r="N2389" i="11"/>
  <c r="M2389" i="11"/>
  <c r="L2389" i="11"/>
  <c r="K2389" i="11"/>
  <c r="I2389" i="11" a="1"/>
  <c r="I2389" i="11" s="1"/>
  <c r="U2388" i="11"/>
  <c r="T2388" i="11"/>
  <c r="R2388" i="11"/>
  <c r="Q2388" i="11"/>
  <c r="P2388" i="11"/>
  <c r="O2388" i="11"/>
  <c r="N2388" i="11"/>
  <c r="M2388" i="11"/>
  <c r="L2388" i="11"/>
  <c r="K2388" i="11"/>
  <c r="I2388" i="11" a="1"/>
  <c r="I2388" i="11"/>
  <c r="U2387" i="11"/>
  <c r="T2387" i="11"/>
  <c r="R2387" i="11"/>
  <c r="Q2387" i="11"/>
  <c r="O2387" i="11"/>
  <c r="P2387" i="11" s="1"/>
  <c r="N2387" i="11"/>
  <c r="M2387" i="11"/>
  <c r="L2387" i="11"/>
  <c r="K2387" i="11"/>
  <c r="I2387" i="11" a="1"/>
  <c r="I2387" i="11" s="1"/>
  <c r="U2386" i="11"/>
  <c r="T2386" i="11"/>
  <c r="R2386" i="11"/>
  <c r="Q2386" i="11"/>
  <c r="P2386" i="11"/>
  <c r="O2386" i="11"/>
  <c r="N2386" i="11"/>
  <c r="M2386" i="11"/>
  <c r="L2386" i="11"/>
  <c r="K2386" i="11"/>
  <c r="I2386" i="11" a="1"/>
  <c r="I2386" i="11"/>
  <c r="U2385" i="11"/>
  <c r="T2385" i="11"/>
  <c r="R2385" i="11"/>
  <c r="Q2385" i="11"/>
  <c r="O2385" i="11"/>
  <c r="P2385" i="11" s="1"/>
  <c r="N2385" i="11"/>
  <c r="M2385" i="11"/>
  <c r="L2385" i="11"/>
  <c r="K2385" i="11"/>
  <c r="I2385" i="11" a="1"/>
  <c r="I2385" i="11" s="1"/>
  <c r="U2384" i="11"/>
  <c r="T2384" i="11"/>
  <c r="R2384" i="11"/>
  <c r="Q2384" i="11"/>
  <c r="O2384" i="11"/>
  <c r="P2384" i="11" s="1"/>
  <c r="N2384" i="11"/>
  <c r="M2384" i="11"/>
  <c r="L2384" i="11"/>
  <c r="K2384" i="11"/>
  <c r="I2384" i="11" a="1"/>
  <c r="I2384" i="11" s="1"/>
  <c r="U2383" i="11"/>
  <c r="T2383" i="11"/>
  <c r="R2383" i="11"/>
  <c r="Q2383" i="11"/>
  <c r="O2383" i="11"/>
  <c r="P2383" i="11" s="1"/>
  <c r="N2383" i="11"/>
  <c r="M2383" i="11"/>
  <c r="L2383" i="11"/>
  <c r="K2383" i="11"/>
  <c r="I2383" i="11" a="1"/>
  <c r="I2383" i="11" s="1"/>
  <c r="U2382" i="11"/>
  <c r="T2382" i="11"/>
  <c r="R2382" i="11"/>
  <c r="Q2382" i="11"/>
  <c r="P2382" i="11"/>
  <c r="O2382" i="11"/>
  <c r="N2382" i="11"/>
  <c r="M2382" i="11"/>
  <c r="L2382" i="11"/>
  <c r="K2382" i="11"/>
  <c r="I2382" i="11" a="1"/>
  <c r="I2382" i="11" s="1"/>
  <c r="U2381" i="11"/>
  <c r="T2381" i="11"/>
  <c r="R2381" i="11"/>
  <c r="Q2381" i="11"/>
  <c r="P2381" i="11"/>
  <c r="O2381" i="11"/>
  <c r="N2381" i="11"/>
  <c r="M2381" i="11"/>
  <c r="L2381" i="11"/>
  <c r="K2381" i="11"/>
  <c r="I2381" i="11" a="1"/>
  <c r="I2381" i="11" s="1"/>
  <c r="U2380" i="11"/>
  <c r="T2380" i="11"/>
  <c r="R2380" i="11"/>
  <c r="Q2380" i="11"/>
  <c r="P2380" i="11"/>
  <c r="O2380" i="11"/>
  <c r="N2380" i="11"/>
  <c r="M2380" i="11"/>
  <c r="L2380" i="11"/>
  <c r="K2380" i="11"/>
  <c r="I2380" i="11" a="1"/>
  <c r="I2380" i="11"/>
  <c r="U2379" i="11"/>
  <c r="T2379" i="11"/>
  <c r="R2379" i="11"/>
  <c r="Q2379" i="11"/>
  <c r="P2379" i="11"/>
  <c r="O2379" i="11"/>
  <c r="N2379" i="11"/>
  <c r="M2379" i="11"/>
  <c r="L2379" i="11"/>
  <c r="K2379" i="11"/>
  <c r="I2379" i="11" a="1"/>
  <c r="I2379" i="11" s="1"/>
  <c r="U2378" i="11"/>
  <c r="T2378" i="11"/>
  <c r="R2378" i="11"/>
  <c r="Q2378" i="11"/>
  <c r="P2378" i="11"/>
  <c r="O2378" i="11"/>
  <c r="N2378" i="11"/>
  <c r="M2378" i="11"/>
  <c r="L2378" i="11"/>
  <c r="K2378" i="11"/>
  <c r="I2378" i="11" a="1"/>
  <c r="I2378" i="11"/>
  <c r="U2377" i="11"/>
  <c r="T2377" i="11"/>
  <c r="R2377" i="11"/>
  <c r="Q2377" i="11"/>
  <c r="O2377" i="11"/>
  <c r="P2377" i="11" s="1"/>
  <c r="N2377" i="11"/>
  <c r="M2377" i="11"/>
  <c r="L2377" i="11"/>
  <c r="K2377" i="11"/>
  <c r="I2377" i="11" a="1"/>
  <c r="I2377" i="11" s="1"/>
  <c r="U2376" i="11"/>
  <c r="T2376" i="11"/>
  <c r="R2376" i="11"/>
  <c r="Q2376" i="11"/>
  <c r="P2376" i="11"/>
  <c r="O2376" i="11"/>
  <c r="N2376" i="11"/>
  <c r="M2376" i="11"/>
  <c r="L2376" i="11"/>
  <c r="K2376" i="11"/>
  <c r="I2376" i="11" a="1"/>
  <c r="I2376" i="11"/>
  <c r="U2375" i="11"/>
  <c r="T2375" i="11"/>
  <c r="R2375" i="11"/>
  <c r="Q2375" i="11"/>
  <c r="O2375" i="11"/>
  <c r="P2375" i="11" s="1"/>
  <c r="N2375" i="11"/>
  <c r="M2375" i="11"/>
  <c r="L2375" i="11"/>
  <c r="K2375" i="11"/>
  <c r="I2375" i="11" a="1"/>
  <c r="I2375" i="11" s="1"/>
  <c r="U2374" i="11"/>
  <c r="T2374" i="11"/>
  <c r="R2374" i="11"/>
  <c r="Q2374" i="11"/>
  <c r="P2374" i="11"/>
  <c r="O2374" i="11"/>
  <c r="N2374" i="11"/>
  <c r="M2374" i="11"/>
  <c r="L2374" i="11"/>
  <c r="K2374" i="11"/>
  <c r="I2374" i="11" a="1"/>
  <c r="I2374" i="11"/>
  <c r="U2373" i="11"/>
  <c r="T2373" i="11"/>
  <c r="R2373" i="11"/>
  <c r="Q2373" i="11"/>
  <c r="O2373" i="11"/>
  <c r="P2373" i="11" s="1"/>
  <c r="N2373" i="11"/>
  <c r="M2373" i="11"/>
  <c r="L2373" i="11"/>
  <c r="K2373" i="11"/>
  <c r="I2373" i="11" a="1"/>
  <c r="I2373" i="11" s="1"/>
  <c r="U2372" i="11"/>
  <c r="T2372" i="11"/>
  <c r="R2372" i="11"/>
  <c r="Q2372" i="11"/>
  <c r="P2372" i="11"/>
  <c r="O2372" i="11"/>
  <c r="N2372" i="11"/>
  <c r="M2372" i="11"/>
  <c r="L2372" i="11"/>
  <c r="K2372" i="11"/>
  <c r="I2372" i="11" a="1"/>
  <c r="I2372" i="11"/>
  <c r="U2371" i="11"/>
  <c r="T2371" i="11"/>
  <c r="R2371" i="11"/>
  <c r="Q2371" i="11"/>
  <c r="O2371" i="11"/>
  <c r="P2371" i="11" s="1"/>
  <c r="N2371" i="11"/>
  <c r="M2371" i="11"/>
  <c r="L2371" i="11"/>
  <c r="K2371" i="11"/>
  <c r="I2371" i="11" a="1"/>
  <c r="I2371" i="11" s="1"/>
  <c r="U2370" i="11"/>
  <c r="T2370" i="11"/>
  <c r="R2370" i="11"/>
  <c r="Q2370" i="11"/>
  <c r="P2370" i="11"/>
  <c r="O2370" i="11"/>
  <c r="N2370" i="11"/>
  <c r="M2370" i="11"/>
  <c r="L2370" i="11"/>
  <c r="K2370" i="11"/>
  <c r="I2370" i="11" a="1"/>
  <c r="I2370" i="11"/>
  <c r="U2369" i="11"/>
  <c r="T2369" i="11"/>
  <c r="R2369" i="11"/>
  <c r="Q2369" i="11"/>
  <c r="O2369" i="11"/>
  <c r="P2369" i="11" s="1"/>
  <c r="N2369" i="11"/>
  <c r="M2369" i="11"/>
  <c r="L2369" i="11"/>
  <c r="K2369" i="11"/>
  <c r="I2369" i="11" a="1"/>
  <c r="I2369" i="11" s="1"/>
  <c r="U2368" i="11"/>
  <c r="T2368" i="11"/>
  <c r="R2368" i="11"/>
  <c r="Q2368" i="11"/>
  <c r="O2368" i="11"/>
  <c r="P2368" i="11" s="1"/>
  <c r="N2368" i="11"/>
  <c r="M2368" i="11"/>
  <c r="L2368" i="11"/>
  <c r="K2368" i="11"/>
  <c r="I2368" i="11" a="1"/>
  <c r="I2368" i="11" s="1"/>
  <c r="U2367" i="11"/>
  <c r="T2367" i="11"/>
  <c r="R2367" i="11"/>
  <c r="Q2367" i="11"/>
  <c r="O2367" i="11"/>
  <c r="P2367" i="11" s="1"/>
  <c r="N2367" i="11"/>
  <c r="M2367" i="11"/>
  <c r="L2367" i="11"/>
  <c r="K2367" i="11"/>
  <c r="I2367" i="11" a="1"/>
  <c r="I2367" i="11" s="1"/>
  <c r="U2366" i="11"/>
  <c r="T2366" i="11"/>
  <c r="R2366" i="11"/>
  <c r="Q2366" i="11"/>
  <c r="P2366" i="11"/>
  <c r="O2366" i="11"/>
  <c r="N2366" i="11"/>
  <c r="M2366" i="11"/>
  <c r="L2366" i="11"/>
  <c r="K2366" i="11"/>
  <c r="I2366" i="11" a="1"/>
  <c r="I2366" i="11" s="1"/>
  <c r="U2365" i="11"/>
  <c r="T2365" i="11"/>
  <c r="R2365" i="11"/>
  <c r="Q2365" i="11"/>
  <c r="P2365" i="11"/>
  <c r="O2365" i="11"/>
  <c r="N2365" i="11"/>
  <c r="M2365" i="11"/>
  <c r="L2365" i="11"/>
  <c r="K2365" i="11"/>
  <c r="I2365" i="11" a="1"/>
  <c r="I2365" i="11" s="1"/>
  <c r="U2364" i="11"/>
  <c r="T2364" i="11"/>
  <c r="R2364" i="11"/>
  <c r="Q2364" i="11"/>
  <c r="P2364" i="11"/>
  <c r="O2364" i="11"/>
  <c r="N2364" i="11"/>
  <c r="M2364" i="11"/>
  <c r="L2364" i="11"/>
  <c r="K2364" i="11"/>
  <c r="I2364" i="11" a="1"/>
  <c r="I2364" i="11"/>
  <c r="U2363" i="11"/>
  <c r="T2363" i="11"/>
  <c r="R2363" i="11"/>
  <c r="Q2363" i="11"/>
  <c r="P2363" i="11"/>
  <c r="O2363" i="11"/>
  <c r="N2363" i="11"/>
  <c r="M2363" i="11"/>
  <c r="L2363" i="11"/>
  <c r="K2363" i="11"/>
  <c r="I2363" i="11" a="1"/>
  <c r="I2363" i="11" s="1"/>
  <c r="U2362" i="11"/>
  <c r="T2362" i="11"/>
  <c r="R2362" i="11"/>
  <c r="Q2362" i="11"/>
  <c r="P2362" i="11"/>
  <c r="O2362" i="11"/>
  <c r="N2362" i="11"/>
  <c r="M2362" i="11"/>
  <c r="L2362" i="11"/>
  <c r="K2362" i="11"/>
  <c r="I2362" i="11" a="1"/>
  <c r="I2362" i="11"/>
  <c r="U2361" i="11"/>
  <c r="T2361" i="11"/>
  <c r="R2361" i="11"/>
  <c r="Q2361" i="11"/>
  <c r="O2361" i="11"/>
  <c r="P2361" i="11" s="1"/>
  <c r="N2361" i="11"/>
  <c r="M2361" i="11"/>
  <c r="L2361" i="11"/>
  <c r="K2361" i="11"/>
  <c r="I2361" i="11" a="1"/>
  <c r="I2361" i="11" s="1"/>
  <c r="U2360" i="11"/>
  <c r="T2360" i="11"/>
  <c r="R2360" i="11"/>
  <c r="Q2360" i="11"/>
  <c r="P2360" i="11"/>
  <c r="O2360" i="11"/>
  <c r="N2360" i="11"/>
  <c r="M2360" i="11"/>
  <c r="L2360" i="11"/>
  <c r="K2360" i="11"/>
  <c r="I2360" i="11" a="1"/>
  <c r="I2360" i="11"/>
  <c r="U2359" i="11"/>
  <c r="T2359" i="11"/>
  <c r="R2359" i="11"/>
  <c r="Q2359" i="11"/>
  <c r="O2359" i="11"/>
  <c r="P2359" i="11" s="1"/>
  <c r="N2359" i="11"/>
  <c r="M2359" i="11"/>
  <c r="L2359" i="11"/>
  <c r="K2359" i="11"/>
  <c r="I2359" i="11" a="1"/>
  <c r="I2359" i="11" s="1"/>
  <c r="U2358" i="11"/>
  <c r="T2358" i="11"/>
  <c r="R2358" i="11"/>
  <c r="Q2358" i="11"/>
  <c r="P2358" i="11"/>
  <c r="O2358" i="11"/>
  <c r="N2358" i="11"/>
  <c r="M2358" i="11"/>
  <c r="L2358" i="11"/>
  <c r="K2358" i="11"/>
  <c r="I2358" i="11" a="1"/>
  <c r="I2358" i="11"/>
  <c r="U2357" i="11"/>
  <c r="T2357" i="11"/>
  <c r="R2357" i="11"/>
  <c r="Q2357" i="11"/>
  <c r="O2357" i="11"/>
  <c r="P2357" i="11" s="1"/>
  <c r="N2357" i="11"/>
  <c r="M2357" i="11"/>
  <c r="L2357" i="11"/>
  <c r="K2357" i="11"/>
  <c r="I2357" i="11" a="1"/>
  <c r="I2357" i="11" s="1"/>
  <c r="U2356" i="11"/>
  <c r="T2356" i="11"/>
  <c r="R2356" i="11"/>
  <c r="Q2356" i="11"/>
  <c r="P2356" i="11"/>
  <c r="O2356" i="11"/>
  <c r="N2356" i="11"/>
  <c r="M2356" i="11"/>
  <c r="L2356" i="11"/>
  <c r="K2356" i="11"/>
  <c r="I2356" i="11" a="1"/>
  <c r="I2356" i="11"/>
  <c r="U2355" i="11"/>
  <c r="T2355" i="11"/>
  <c r="R2355" i="11"/>
  <c r="Q2355" i="11"/>
  <c r="O2355" i="11"/>
  <c r="P2355" i="11" s="1"/>
  <c r="N2355" i="11"/>
  <c r="M2355" i="11"/>
  <c r="L2355" i="11"/>
  <c r="K2355" i="11"/>
  <c r="I2355" i="11" a="1"/>
  <c r="I2355" i="11" s="1"/>
  <c r="U2354" i="11"/>
  <c r="T2354" i="11"/>
  <c r="R2354" i="11"/>
  <c r="Q2354" i="11"/>
  <c r="O2354" i="11"/>
  <c r="P2354" i="11" s="1"/>
  <c r="N2354" i="11"/>
  <c r="M2354" i="11"/>
  <c r="L2354" i="11"/>
  <c r="K2354" i="11"/>
  <c r="I2354" i="11" a="1"/>
  <c r="I2354" i="11"/>
  <c r="U2353" i="11"/>
  <c r="T2353" i="11"/>
  <c r="R2353" i="11"/>
  <c r="Q2353" i="11"/>
  <c r="O2353" i="11"/>
  <c r="P2353" i="11" s="1"/>
  <c r="N2353" i="11"/>
  <c r="M2353" i="11"/>
  <c r="L2353" i="11"/>
  <c r="K2353" i="11"/>
  <c r="I2353" i="11" a="1"/>
  <c r="I2353" i="11" s="1"/>
  <c r="U2352" i="11"/>
  <c r="T2352" i="11"/>
  <c r="R2352" i="11"/>
  <c r="Q2352" i="11"/>
  <c r="O2352" i="11"/>
  <c r="P2352" i="11" s="1"/>
  <c r="N2352" i="11"/>
  <c r="M2352" i="11"/>
  <c r="L2352" i="11"/>
  <c r="K2352" i="11"/>
  <c r="I2352" i="11" a="1"/>
  <c r="I2352" i="11" s="1"/>
  <c r="U2351" i="11"/>
  <c r="T2351" i="11"/>
  <c r="R2351" i="11"/>
  <c r="Q2351" i="11"/>
  <c r="O2351" i="11"/>
  <c r="P2351" i="11" s="1"/>
  <c r="N2351" i="11"/>
  <c r="M2351" i="11"/>
  <c r="L2351" i="11"/>
  <c r="K2351" i="11"/>
  <c r="I2351" i="11" a="1"/>
  <c r="I2351" i="11" s="1"/>
  <c r="U2350" i="11"/>
  <c r="T2350" i="11"/>
  <c r="R2350" i="11"/>
  <c r="Q2350" i="11"/>
  <c r="P2350" i="11"/>
  <c r="O2350" i="11"/>
  <c r="N2350" i="11"/>
  <c r="M2350" i="11"/>
  <c r="L2350" i="11"/>
  <c r="K2350" i="11"/>
  <c r="I2350" i="11" a="1"/>
  <c r="I2350" i="11" s="1"/>
  <c r="U2349" i="11"/>
  <c r="T2349" i="11"/>
  <c r="R2349" i="11"/>
  <c r="Q2349" i="11"/>
  <c r="P2349" i="11"/>
  <c r="O2349" i="11"/>
  <c r="N2349" i="11"/>
  <c r="M2349" i="11"/>
  <c r="L2349" i="11"/>
  <c r="K2349" i="11"/>
  <c r="I2349" i="11" a="1"/>
  <c r="I2349" i="11" s="1"/>
  <c r="U2348" i="11"/>
  <c r="T2348" i="11"/>
  <c r="R2348" i="11"/>
  <c r="Q2348" i="11"/>
  <c r="P2348" i="11"/>
  <c r="O2348" i="11"/>
  <c r="N2348" i="11"/>
  <c r="M2348" i="11"/>
  <c r="L2348" i="11"/>
  <c r="K2348" i="11"/>
  <c r="I2348" i="11" a="1"/>
  <c r="I2348" i="11"/>
  <c r="U2347" i="11"/>
  <c r="T2347" i="11"/>
  <c r="R2347" i="11"/>
  <c r="Q2347" i="11"/>
  <c r="P2347" i="11"/>
  <c r="O2347" i="11"/>
  <c r="N2347" i="11"/>
  <c r="M2347" i="11"/>
  <c r="L2347" i="11"/>
  <c r="K2347" i="11"/>
  <c r="I2347" i="11" a="1"/>
  <c r="I2347" i="11" s="1"/>
  <c r="U2346" i="11"/>
  <c r="T2346" i="11"/>
  <c r="R2346" i="11"/>
  <c r="Q2346" i="11"/>
  <c r="P2346" i="11"/>
  <c r="O2346" i="11"/>
  <c r="N2346" i="11"/>
  <c r="M2346" i="11"/>
  <c r="L2346" i="11"/>
  <c r="K2346" i="11"/>
  <c r="I2346" i="11" a="1"/>
  <c r="I2346" i="11"/>
  <c r="U2345" i="11"/>
  <c r="T2345" i="11"/>
  <c r="R2345" i="11"/>
  <c r="Q2345" i="11"/>
  <c r="O2345" i="11"/>
  <c r="P2345" i="11" s="1"/>
  <c r="N2345" i="11"/>
  <c r="M2345" i="11"/>
  <c r="L2345" i="11"/>
  <c r="K2345" i="11"/>
  <c r="I2345" i="11" a="1"/>
  <c r="I2345" i="11" s="1"/>
  <c r="U2344" i="11"/>
  <c r="T2344" i="11"/>
  <c r="R2344" i="11"/>
  <c r="Q2344" i="11"/>
  <c r="P2344" i="11"/>
  <c r="O2344" i="11"/>
  <c r="N2344" i="11"/>
  <c r="M2344" i="11"/>
  <c r="L2344" i="11"/>
  <c r="K2344" i="11"/>
  <c r="I2344" i="11" a="1"/>
  <c r="I2344" i="11"/>
  <c r="U2343" i="11"/>
  <c r="T2343" i="11"/>
  <c r="R2343" i="11"/>
  <c r="Q2343" i="11"/>
  <c r="O2343" i="11"/>
  <c r="P2343" i="11" s="1"/>
  <c r="N2343" i="11"/>
  <c r="M2343" i="11"/>
  <c r="L2343" i="11"/>
  <c r="K2343" i="11"/>
  <c r="I2343" i="11" a="1"/>
  <c r="I2343" i="11"/>
  <c r="U2342" i="11"/>
  <c r="T2342" i="11"/>
  <c r="R2342" i="11"/>
  <c r="Q2342" i="11"/>
  <c r="P2342" i="11"/>
  <c r="O2342" i="11"/>
  <c r="N2342" i="11"/>
  <c r="M2342" i="11"/>
  <c r="L2342" i="11"/>
  <c r="K2342" i="11"/>
  <c r="I2342" i="11" a="1"/>
  <c r="I2342" i="11"/>
  <c r="U2341" i="11"/>
  <c r="T2341" i="11"/>
  <c r="R2341" i="11"/>
  <c r="Q2341" i="11"/>
  <c r="O2341" i="11"/>
  <c r="P2341" i="11" s="1"/>
  <c r="N2341" i="11"/>
  <c r="M2341" i="11"/>
  <c r="L2341" i="11"/>
  <c r="K2341" i="11"/>
  <c r="I2341" i="11" a="1"/>
  <c r="I2341" i="11" s="1"/>
  <c r="U2340" i="11"/>
  <c r="T2340" i="11"/>
  <c r="R2340" i="11"/>
  <c r="Q2340" i="11"/>
  <c r="O2340" i="11"/>
  <c r="P2340" i="11" s="1"/>
  <c r="N2340" i="11"/>
  <c r="M2340" i="11"/>
  <c r="L2340" i="11"/>
  <c r="K2340" i="11"/>
  <c r="I2340" i="11" a="1"/>
  <c r="I2340" i="11"/>
  <c r="U2339" i="11"/>
  <c r="T2339" i="11"/>
  <c r="R2339" i="11"/>
  <c r="Q2339" i="11"/>
  <c r="O2339" i="11"/>
  <c r="P2339" i="11" s="1"/>
  <c r="N2339" i="11"/>
  <c r="M2339" i="11"/>
  <c r="L2339" i="11"/>
  <c r="K2339" i="11"/>
  <c r="I2339" i="11" a="1"/>
  <c r="I2339" i="11"/>
  <c r="U2338" i="11"/>
  <c r="T2338" i="11"/>
  <c r="R2338" i="11"/>
  <c r="Q2338" i="11"/>
  <c r="P2338" i="11"/>
  <c r="O2338" i="11"/>
  <c r="N2338" i="11"/>
  <c r="M2338" i="11"/>
  <c r="L2338" i="11"/>
  <c r="K2338" i="11"/>
  <c r="I2338" i="11" a="1"/>
  <c r="I2338" i="11" s="1"/>
  <c r="U2337" i="11"/>
  <c r="T2337" i="11"/>
  <c r="R2337" i="11"/>
  <c r="Q2337" i="11"/>
  <c r="O2337" i="11"/>
  <c r="P2337" i="11" s="1"/>
  <c r="N2337" i="11"/>
  <c r="M2337" i="11"/>
  <c r="L2337" i="11"/>
  <c r="K2337" i="11"/>
  <c r="I2337" i="11" a="1"/>
  <c r="I2337" i="11" s="1"/>
  <c r="U2336" i="11"/>
  <c r="T2336" i="11"/>
  <c r="R2336" i="11"/>
  <c r="Q2336" i="11"/>
  <c r="P2336" i="11"/>
  <c r="O2336" i="11"/>
  <c r="N2336" i="11"/>
  <c r="M2336" i="11"/>
  <c r="L2336" i="11"/>
  <c r="K2336" i="11"/>
  <c r="I2336" i="11" a="1"/>
  <c r="I2336" i="11" s="1"/>
  <c r="U2335" i="11"/>
  <c r="T2335" i="11"/>
  <c r="R2335" i="11"/>
  <c r="Q2335" i="11"/>
  <c r="P2335" i="11"/>
  <c r="O2335" i="11"/>
  <c r="N2335" i="11"/>
  <c r="M2335" i="11"/>
  <c r="L2335" i="11"/>
  <c r="K2335" i="11"/>
  <c r="I2335" i="11" a="1"/>
  <c r="I2335" i="11" s="1"/>
  <c r="U2334" i="11"/>
  <c r="T2334" i="11"/>
  <c r="R2334" i="11"/>
  <c r="Q2334" i="11"/>
  <c r="P2334" i="11"/>
  <c r="O2334" i="11"/>
  <c r="N2334" i="11"/>
  <c r="M2334" i="11"/>
  <c r="L2334" i="11"/>
  <c r="K2334" i="11"/>
  <c r="I2334" i="11" a="1"/>
  <c r="I2334" i="11" s="1"/>
  <c r="U2333" i="11"/>
  <c r="T2333" i="11"/>
  <c r="R2333" i="11"/>
  <c r="Q2333" i="11"/>
  <c r="P2333" i="11"/>
  <c r="O2333" i="11"/>
  <c r="N2333" i="11"/>
  <c r="M2333" i="11"/>
  <c r="L2333" i="11"/>
  <c r="K2333" i="11"/>
  <c r="I2333" i="11" a="1"/>
  <c r="I2333" i="11" s="1"/>
  <c r="U2332" i="11"/>
  <c r="T2332" i="11"/>
  <c r="R2332" i="11"/>
  <c r="Q2332" i="11"/>
  <c r="P2332" i="11"/>
  <c r="O2332" i="11"/>
  <c r="N2332" i="11"/>
  <c r="M2332" i="11"/>
  <c r="L2332" i="11"/>
  <c r="K2332" i="11"/>
  <c r="I2332" i="11" a="1"/>
  <c r="I2332" i="11"/>
  <c r="U2331" i="11"/>
  <c r="T2331" i="11"/>
  <c r="R2331" i="11"/>
  <c r="Q2331" i="11"/>
  <c r="P2331" i="11"/>
  <c r="O2331" i="11"/>
  <c r="N2331" i="11"/>
  <c r="M2331" i="11"/>
  <c r="L2331" i="11"/>
  <c r="K2331" i="11"/>
  <c r="I2331" i="11" a="1"/>
  <c r="I2331" i="11" s="1"/>
  <c r="U2330" i="11"/>
  <c r="T2330" i="11"/>
  <c r="R2330" i="11"/>
  <c r="Q2330" i="11"/>
  <c r="P2330" i="11"/>
  <c r="O2330" i="11"/>
  <c r="N2330" i="11"/>
  <c r="M2330" i="11"/>
  <c r="L2330" i="11"/>
  <c r="K2330" i="11"/>
  <c r="I2330" i="11" a="1"/>
  <c r="I2330" i="11" s="1"/>
  <c r="U2329" i="11"/>
  <c r="T2329" i="11"/>
  <c r="R2329" i="11"/>
  <c r="Q2329" i="11"/>
  <c r="O2329" i="11"/>
  <c r="P2329" i="11" s="1"/>
  <c r="N2329" i="11"/>
  <c r="M2329" i="11"/>
  <c r="L2329" i="11"/>
  <c r="K2329" i="11"/>
  <c r="I2329" i="11" a="1"/>
  <c r="I2329" i="11" s="1"/>
  <c r="U2328" i="11"/>
  <c r="T2328" i="11"/>
  <c r="R2328" i="11"/>
  <c r="Q2328" i="11"/>
  <c r="P2328" i="11"/>
  <c r="O2328" i="11"/>
  <c r="N2328" i="11"/>
  <c r="M2328" i="11"/>
  <c r="L2328" i="11"/>
  <c r="K2328" i="11"/>
  <c r="I2328" i="11" a="1"/>
  <c r="I2328" i="11"/>
  <c r="U2327" i="11"/>
  <c r="T2327" i="11"/>
  <c r="R2327" i="11"/>
  <c r="Q2327" i="11"/>
  <c r="P2327" i="11"/>
  <c r="O2327" i="11"/>
  <c r="N2327" i="11"/>
  <c r="M2327" i="11"/>
  <c r="L2327" i="11"/>
  <c r="K2327" i="11"/>
  <c r="I2327" i="11" a="1"/>
  <c r="I2327" i="11" s="1"/>
  <c r="U2326" i="11"/>
  <c r="T2326" i="11"/>
  <c r="R2326" i="11"/>
  <c r="Q2326" i="11"/>
  <c r="P2326" i="11"/>
  <c r="O2326" i="11"/>
  <c r="N2326" i="11"/>
  <c r="M2326" i="11"/>
  <c r="L2326" i="11"/>
  <c r="K2326" i="11"/>
  <c r="I2326" i="11" a="1"/>
  <c r="I2326" i="11"/>
  <c r="U2325" i="11"/>
  <c r="T2325" i="11"/>
  <c r="R2325" i="11"/>
  <c r="Q2325" i="11"/>
  <c r="P2325" i="11"/>
  <c r="O2325" i="11"/>
  <c r="N2325" i="11"/>
  <c r="M2325" i="11"/>
  <c r="L2325" i="11"/>
  <c r="K2325" i="11"/>
  <c r="I2325" i="11" a="1"/>
  <c r="I2325" i="11" s="1"/>
  <c r="U2324" i="11"/>
  <c r="T2324" i="11"/>
  <c r="R2324" i="11"/>
  <c r="Q2324" i="11"/>
  <c r="O2324" i="11"/>
  <c r="P2324" i="11" s="1"/>
  <c r="N2324" i="11"/>
  <c r="M2324" i="11"/>
  <c r="L2324" i="11"/>
  <c r="K2324" i="11"/>
  <c r="I2324" i="11" a="1"/>
  <c r="I2324" i="11"/>
  <c r="U2323" i="11"/>
  <c r="T2323" i="11"/>
  <c r="R2323" i="11"/>
  <c r="Q2323" i="11"/>
  <c r="O2323" i="11"/>
  <c r="P2323" i="11" s="1"/>
  <c r="N2323" i="11"/>
  <c r="M2323" i="11"/>
  <c r="L2323" i="11"/>
  <c r="K2323" i="11"/>
  <c r="I2323" i="11" a="1"/>
  <c r="I2323" i="11"/>
  <c r="U2322" i="11"/>
  <c r="T2322" i="11"/>
  <c r="R2322" i="11"/>
  <c r="Q2322" i="11"/>
  <c r="O2322" i="11"/>
  <c r="P2322" i="11" s="1"/>
  <c r="N2322" i="11"/>
  <c r="M2322" i="11"/>
  <c r="L2322" i="11"/>
  <c r="K2322" i="11"/>
  <c r="I2322" i="11" a="1"/>
  <c r="I2322" i="11"/>
  <c r="U2321" i="11"/>
  <c r="T2321" i="11"/>
  <c r="R2321" i="11"/>
  <c r="Q2321" i="11"/>
  <c r="O2321" i="11"/>
  <c r="P2321" i="11" s="1"/>
  <c r="N2321" i="11"/>
  <c r="M2321" i="11"/>
  <c r="L2321" i="11"/>
  <c r="K2321" i="11"/>
  <c r="I2321" i="11" a="1"/>
  <c r="I2321" i="11" s="1"/>
  <c r="U2320" i="11"/>
  <c r="T2320" i="11"/>
  <c r="R2320" i="11"/>
  <c r="Q2320" i="11"/>
  <c r="O2320" i="11"/>
  <c r="P2320" i="11" s="1"/>
  <c r="N2320" i="11"/>
  <c r="M2320" i="11"/>
  <c r="L2320" i="11"/>
  <c r="K2320" i="11"/>
  <c r="I2320" i="11" a="1"/>
  <c r="I2320" i="11" s="1"/>
  <c r="U2319" i="11"/>
  <c r="T2319" i="11"/>
  <c r="R2319" i="11"/>
  <c r="Q2319" i="11"/>
  <c r="P2319" i="11"/>
  <c r="O2319" i="11"/>
  <c r="N2319" i="11"/>
  <c r="M2319" i="11"/>
  <c r="L2319" i="11"/>
  <c r="K2319" i="11"/>
  <c r="I2319" i="11" a="1"/>
  <c r="I2319" i="11" s="1"/>
  <c r="U2318" i="11"/>
  <c r="T2318" i="11"/>
  <c r="R2318" i="11"/>
  <c r="Q2318" i="11"/>
  <c r="P2318" i="11"/>
  <c r="O2318" i="11"/>
  <c r="N2318" i="11"/>
  <c r="M2318" i="11"/>
  <c r="L2318" i="11"/>
  <c r="K2318" i="11"/>
  <c r="I2318" i="11" a="1"/>
  <c r="I2318" i="11"/>
  <c r="U2317" i="11"/>
  <c r="T2317" i="11"/>
  <c r="R2317" i="11"/>
  <c r="Q2317" i="11"/>
  <c r="P2317" i="11"/>
  <c r="O2317" i="11"/>
  <c r="N2317" i="11"/>
  <c r="M2317" i="11"/>
  <c r="L2317" i="11"/>
  <c r="K2317" i="11"/>
  <c r="I2317" i="11" a="1"/>
  <c r="I2317" i="11" s="1"/>
  <c r="U2316" i="11"/>
  <c r="T2316" i="11"/>
  <c r="R2316" i="11"/>
  <c r="Q2316" i="11"/>
  <c r="O2316" i="11"/>
  <c r="P2316" i="11" s="1"/>
  <c r="N2316" i="11"/>
  <c r="M2316" i="11"/>
  <c r="L2316" i="11"/>
  <c r="K2316" i="11"/>
  <c r="I2316" i="11" a="1"/>
  <c r="I2316" i="11" s="1"/>
  <c r="U2315" i="11"/>
  <c r="T2315" i="11"/>
  <c r="R2315" i="11"/>
  <c r="Q2315" i="11"/>
  <c r="O2315" i="11"/>
  <c r="P2315" i="11" s="1"/>
  <c r="N2315" i="11"/>
  <c r="M2315" i="11"/>
  <c r="L2315" i="11"/>
  <c r="K2315" i="11"/>
  <c r="I2315" i="11" a="1"/>
  <c r="I2315" i="11" s="1"/>
  <c r="U2314" i="11"/>
  <c r="T2314" i="11"/>
  <c r="R2314" i="11"/>
  <c r="Q2314" i="11"/>
  <c r="O2314" i="11"/>
  <c r="P2314" i="11" s="1"/>
  <c r="N2314" i="11"/>
  <c r="M2314" i="11"/>
  <c r="L2314" i="11"/>
  <c r="K2314" i="11"/>
  <c r="I2314" i="11" a="1"/>
  <c r="I2314" i="11" s="1"/>
  <c r="U2313" i="11"/>
  <c r="T2313" i="11"/>
  <c r="R2313" i="11"/>
  <c r="Q2313" i="11"/>
  <c r="O2313" i="11"/>
  <c r="P2313" i="11" s="1"/>
  <c r="N2313" i="11"/>
  <c r="M2313" i="11"/>
  <c r="L2313" i="11"/>
  <c r="K2313" i="11"/>
  <c r="I2313" i="11" a="1"/>
  <c r="I2313" i="11" s="1"/>
  <c r="U2312" i="11"/>
  <c r="T2312" i="11"/>
  <c r="R2312" i="11"/>
  <c r="Q2312" i="11"/>
  <c r="P2312" i="11"/>
  <c r="O2312" i="11"/>
  <c r="N2312" i="11"/>
  <c r="M2312" i="11"/>
  <c r="L2312" i="11"/>
  <c r="K2312" i="11"/>
  <c r="I2312" i="11" a="1"/>
  <c r="I2312" i="11"/>
  <c r="U2311" i="11"/>
  <c r="T2311" i="11"/>
  <c r="R2311" i="11"/>
  <c r="Q2311" i="11"/>
  <c r="O2311" i="11"/>
  <c r="P2311" i="11" s="1"/>
  <c r="N2311" i="11"/>
  <c r="M2311" i="11"/>
  <c r="L2311" i="11"/>
  <c r="K2311" i="11"/>
  <c r="I2311" i="11" a="1"/>
  <c r="I2311" i="11"/>
  <c r="U2310" i="11"/>
  <c r="T2310" i="11"/>
  <c r="R2310" i="11"/>
  <c r="Q2310" i="11"/>
  <c r="P2310" i="11"/>
  <c r="O2310" i="11"/>
  <c r="N2310" i="11"/>
  <c r="M2310" i="11"/>
  <c r="L2310" i="11"/>
  <c r="K2310" i="11"/>
  <c r="I2310" i="11" a="1"/>
  <c r="I2310" i="11"/>
  <c r="U2309" i="11"/>
  <c r="T2309" i="11"/>
  <c r="R2309" i="11"/>
  <c r="Q2309" i="11"/>
  <c r="O2309" i="11"/>
  <c r="P2309" i="11" s="1"/>
  <c r="N2309" i="11"/>
  <c r="M2309" i="11"/>
  <c r="L2309" i="11"/>
  <c r="K2309" i="11"/>
  <c r="I2309" i="11" a="1"/>
  <c r="I2309" i="11" s="1"/>
  <c r="U2308" i="11"/>
  <c r="T2308" i="11"/>
  <c r="R2308" i="11"/>
  <c r="Q2308" i="11"/>
  <c r="O2308" i="11"/>
  <c r="P2308" i="11" s="1"/>
  <c r="N2308" i="11"/>
  <c r="M2308" i="11"/>
  <c r="L2308" i="11"/>
  <c r="K2308" i="11"/>
  <c r="I2308" i="11" a="1"/>
  <c r="I2308" i="11"/>
  <c r="U2307" i="11"/>
  <c r="T2307" i="11"/>
  <c r="R2307" i="11"/>
  <c r="Q2307" i="11"/>
  <c r="O2307" i="11"/>
  <c r="P2307" i="11" s="1"/>
  <c r="N2307" i="11"/>
  <c r="M2307" i="11"/>
  <c r="L2307" i="11"/>
  <c r="K2307" i="11"/>
  <c r="I2307" i="11" a="1"/>
  <c r="I2307" i="11"/>
  <c r="U2306" i="11"/>
  <c r="T2306" i="11"/>
  <c r="R2306" i="11"/>
  <c r="Q2306" i="11"/>
  <c r="O2306" i="11"/>
  <c r="P2306" i="11" s="1"/>
  <c r="N2306" i="11"/>
  <c r="M2306" i="11"/>
  <c r="L2306" i="11"/>
  <c r="K2306" i="11"/>
  <c r="I2306" i="11" a="1"/>
  <c r="I2306" i="11"/>
  <c r="U2305" i="11"/>
  <c r="T2305" i="11"/>
  <c r="R2305" i="11"/>
  <c r="Q2305" i="11"/>
  <c r="P2305" i="11"/>
  <c r="O2305" i="11"/>
  <c r="N2305" i="11"/>
  <c r="M2305" i="11"/>
  <c r="L2305" i="11"/>
  <c r="K2305" i="11"/>
  <c r="I2305" i="11" a="1"/>
  <c r="I2305" i="11" s="1"/>
  <c r="U2304" i="11"/>
  <c r="T2304" i="11"/>
  <c r="R2304" i="11"/>
  <c r="Q2304" i="11"/>
  <c r="O2304" i="11"/>
  <c r="P2304" i="11" s="1"/>
  <c r="N2304" i="11"/>
  <c r="M2304" i="11"/>
  <c r="L2304" i="11"/>
  <c r="K2304" i="11"/>
  <c r="I2304" i="11" a="1"/>
  <c r="I2304" i="11" s="1"/>
  <c r="U2303" i="11"/>
  <c r="T2303" i="11"/>
  <c r="R2303" i="11"/>
  <c r="Q2303" i="11"/>
  <c r="O2303" i="11"/>
  <c r="P2303" i="11" s="1"/>
  <c r="N2303" i="11"/>
  <c r="M2303" i="11"/>
  <c r="L2303" i="11"/>
  <c r="K2303" i="11"/>
  <c r="I2303" i="11" a="1"/>
  <c r="I2303" i="11"/>
  <c r="U2302" i="11"/>
  <c r="T2302" i="11"/>
  <c r="R2302" i="11"/>
  <c r="Q2302" i="11"/>
  <c r="P2302" i="11"/>
  <c r="O2302" i="11"/>
  <c r="N2302" i="11"/>
  <c r="M2302" i="11"/>
  <c r="L2302" i="11"/>
  <c r="K2302" i="11"/>
  <c r="I2302" i="11" a="1"/>
  <c r="I2302" i="11" s="1"/>
  <c r="U2301" i="11"/>
  <c r="T2301" i="11"/>
  <c r="R2301" i="11"/>
  <c r="Q2301" i="11"/>
  <c r="P2301" i="11"/>
  <c r="O2301" i="11"/>
  <c r="N2301" i="11"/>
  <c r="M2301" i="11"/>
  <c r="L2301" i="11"/>
  <c r="K2301" i="11"/>
  <c r="I2301" i="11" a="1"/>
  <c r="I2301" i="11" s="1"/>
  <c r="U2300" i="11"/>
  <c r="T2300" i="11"/>
  <c r="R2300" i="11"/>
  <c r="Q2300" i="11"/>
  <c r="O2300" i="11"/>
  <c r="P2300" i="11" s="1"/>
  <c r="N2300" i="11"/>
  <c r="M2300" i="11"/>
  <c r="L2300" i="11"/>
  <c r="K2300" i="11"/>
  <c r="I2300" i="11" a="1"/>
  <c r="I2300" i="11" s="1"/>
  <c r="U2299" i="11"/>
  <c r="T2299" i="11"/>
  <c r="R2299" i="11"/>
  <c r="Q2299" i="11"/>
  <c r="P2299" i="11"/>
  <c r="O2299" i="11"/>
  <c r="N2299" i="11"/>
  <c r="M2299" i="11"/>
  <c r="L2299" i="11"/>
  <c r="K2299" i="11"/>
  <c r="I2299" i="11" a="1"/>
  <c r="I2299" i="11" s="1"/>
  <c r="U2298" i="11"/>
  <c r="T2298" i="11"/>
  <c r="R2298" i="11"/>
  <c r="Q2298" i="11"/>
  <c r="P2298" i="11"/>
  <c r="O2298" i="11"/>
  <c r="N2298" i="11"/>
  <c r="M2298" i="11"/>
  <c r="L2298" i="11"/>
  <c r="K2298" i="11"/>
  <c r="I2298" i="11" a="1"/>
  <c r="I2298" i="11" s="1"/>
  <c r="U2297" i="11"/>
  <c r="T2297" i="11"/>
  <c r="R2297" i="11"/>
  <c r="Q2297" i="11"/>
  <c r="P2297" i="11"/>
  <c r="O2297" i="11"/>
  <c r="N2297" i="11"/>
  <c r="M2297" i="11"/>
  <c r="L2297" i="11"/>
  <c r="K2297" i="11"/>
  <c r="I2297" i="11" a="1"/>
  <c r="I2297" i="11"/>
  <c r="U2296" i="11"/>
  <c r="T2296" i="11"/>
  <c r="R2296" i="11"/>
  <c r="Q2296" i="11"/>
  <c r="P2296" i="11"/>
  <c r="O2296" i="11"/>
  <c r="N2296" i="11"/>
  <c r="M2296" i="11"/>
  <c r="L2296" i="11"/>
  <c r="K2296" i="11"/>
  <c r="I2296" i="11" a="1"/>
  <c r="I2296" i="11" s="1"/>
  <c r="U2295" i="11"/>
  <c r="T2295" i="11"/>
  <c r="R2295" i="11"/>
  <c r="Q2295" i="11"/>
  <c r="P2295" i="11"/>
  <c r="O2295" i="11"/>
  <c r="N2295" i="11"/>
  <c r="M2295" i="11"/>
  <c r="L2295" i="11"/>
  <c r="K2295" i="11"/>
  <c r="I2295" i="11" a="1"/>
  <c r="I2295" i="11"/>
  <c r="U2294" i="11"/>
  <c r="T2294" i="11"/>
  <c r="R2294" i="11"/>
  <c r="Q2294" i="11"/>
  <c r="O2294" i="11"/>
  <c r="P2294" i="11" s="1"/>
  <c r="N2294" i="11"/>
  <c r="M2294" i="11"/>
  <c r="L2294" i="11"/>
  <c r="K2294" i="11"/>
  <c r="I2294" i="11" a="1"/>
  <c r="I2294" i="11"/>
  <c r="U2293" i="11"/>
  <c r="T2293" i="11"/>
  <c r="R2293" i="11"/>
  <c r="Q2293" i="11"/>
  <c r="P2293" i="11"/>
  <c r="O2293" i="11"/>
  <c r="N2293" i="11"/>
  <c r="M2293" i="11"/>
  <c r="L2293" i="11"/>
  <c r="K2293" i="11"/>
  <c r="I2293" i="11" a="1"/>
  <c r="I2293" i="11"/>
  <c r="U2292" i="11"/>
  <c r="T2292" i="11"/>
  <c r="R2292" i="11"/>
  <c r="Q2292" i="11"/>
  <c r="O2292" i="11"/>
  <c r="P2292" i="11" s="1"/>
  <c r="N2292" i="11"/>
  <c r="M2292" i="11"/>
  <c r="L2292" i="11"/>
  <c r="K2292" i="11"/>
  <c r="I2292" i="11" a="1"/>
  <c r="I2292" i="11" s="1"/>
  <c r="U2291" i="11"/>
  <c r="T2291" i="11"/>
  <c r="R2291" i="11"/>
  <c r="Q2291" i="11"/>
  <c r="O2291" i="11"/>
  <c r="P2291" i="11" s="1"/>
  <c r="N2291" i="11"/>
  <c r="M2291" i="11"/>
  <c r="L2291" i="11"/>
  <c r="K2291" i="11"/>
  <c r="I2291" i="11" a="1"/>
  <c r="I2291" i="11"/>
  <c r="U2290" i="11"/>
  <c r="T2290" i="11"/>
  <c r="R2290" i="11"/>
  <c r="Q2290" i="11"/>
  <c r="O2290" i="11"/>
  <c r="P2290" i="11" s="1"/>
  <c r="N2290" i="11"/>
  <c r="M2290" i="11"/>
  <c r="L2290" i="11"/>
  <c r="K2290" i="11"/>
  <c r="I2290" i="11" a="1"/>
  <c r="I2290" i="11"/>
  <c r="U2289" i="11"/>
  <c r="T2289" i="11"/>
  <c r="R2289" i="11"/>
  <c r="Q2289" i="11"/>
  <c r="P2289" i="11"/>
  <c r="O2289" i="11"/>
  <c r="N2289" i="11"/>
  <c r="M2289" i="11"/>
  <c r="L2289" i="11"/>
  <c r="K2289" i="11"/>
  <c r="I2289" i="11" a="1"/>
  <c r="I2289" i="11" s="1"/>
  <c r="U2288" i="11"/>
  <c r="T2288" i="11"/>
  <c r="R2288" i="11"/>
  <c r="Q2288" i="11"/>
  <c r="O2288" i="11"/>
  <c r="P2288" i="11" s="1"/>
  <c r="N2288" i="11"/>
  <c r="M2288" i="11"/>
  <c r="L2288" i="11"/>
  <c r="K2288" i="11"/>
  <c r="I2288" i="11" a="1"/>
  <c r="I2288" i="11"/>
  <c r="U2287" i="11"/>
  <c r="T2287" i="11"/>
  <c r="R2287" i="11"/>
  <c r="Q2287" i="11"/>
  <c r="O2287" i="11"/>
  <c r="P2287" i="11" s="1"/>
  <c r="N2287" i="11"/>
  <c r="M2287" i="11"/>
  <c r="L2287" i="11"/>
  <c r="K2287" i="11"/>
  <c r="I2287" i="11" a="1"/>
  <c r="I2287" i="11"/>
  <c r="U2286" i="11"/>
  <c r="T2286" i="11"/>
  <c r="R2286" i="11"/>
  <c r="Q2286" i="11"/>
  <c r="P2286" i="11"/>
  <c r="O2286" i="11"/>
  <c r="N2286" i="11"/>
  <c r="M2286" i="11"/>
  <c r="L2286" i="11"/>
  <c r="K2286" i="11"/>
  <c r="I2286" i="11" a="1"/>
  <c r="I2286" i="11" s="1"/>
  <c r="U2285" i="11"/>
  <c r="T2285" i="11"/>
  <c r="R2285" i="11"/>
  <c r="Q2285" i="11"/>
  <c r="P2285" i="11"/>
  <c r="O2285" i="11"/>
  <c r="N2285" i="11"/>
  <c r="M2285" i="11"/>
  <c r="L2285" i="11"/>
  <c r="K2285" i="11"/>
  <c r="I2285" i="11" a="1"/>
  <c r="I2285" i="11" s="1"/>
  <c r="U2284" i="11"/>
  <c r="T2284" i="11"/>
  <c r="R2284" i="11"/>
  <c r="Q2284" i="11"/>
  <c r="O2284" i="11"/>
  <c r="P2284" i="11" s="1"/>
  <c r="N2284" i="11"/>
  <c r="M2284" i="11"/>
  <c r="L2284" i="11"/>
  <c r="K2284" i="11"/>
  <c r="I2284" i="11" a="1"/>
  <c r="I2284" i="11" s="1"/>
  <c r="U2283" i="11"/>
  <c r="T2283" i="11"/>
  <c r="R2283" i="11"/>
  <c r="Q2283" i="11"/>
  <c r="P2283" i="11"/>
  <c r="O2283" i="11"/>
  <c r="N2283" i="11"/>
  <c r="M2283" i="11"/>
  <c r="L2283" i="11"/>
  <c r="K2283" i="11"/>
  <c r="I2283" i="11" a="1"/>
  <c r="I2283" i="11" s="1"/>
  <c r="U2282" i="11"/>
  <c r="T2282" i="11"/>
  <c r="R2282" i="11"/>
  <c r="Q2282" i="11"/>
  <c r="P2282" i="11"/>
  <c r="O2282" i="11"/>
  <c r="N2282" i="11"/>
  <c r="M2282" i="11"/>
  <c r="L2282" i="11"/>
  <c r="K2282" i="11"/>
  <c r="I2282" i="11" a="1"/>
  <c r="I2282" i="11" s="1"/>
  <c r="U2281" i="11"/>
  <c r="T2281" i="11"/>
  <c r="R2281" i="11"/>
  <c r="Q2281" i="11"/>
  <c r="P2281" i="11"/>
  <c r="O2281" i="11"/>
  <c r="N2281" i="11"/>
  <c r="M2281" i="11"/>
  <c r="L2281" i="11"/>
  <c r="K2281" i="11"/>
  <c r="I2281" i="11" a="1"/>
  <c r="I2281" i="11"/>
  <c r="U2280" i="11"/>
  <c r="T2280" i="11"/>
  <c r="R2280" i="11"/>
  <c r="Q2280" i="11"/>
  <c r="P2280" i="11"/>
  <c r="O2280" i="11"/>
  <c r="N2280" i="11"/>
  <c r="M2280" i="11"/>
  <c r="L2280" i="11"/>
  <c r="K2280" i="11"/>
  <c r="I2280" i="11" a="1"/>
  <c r="I2280" i="11" s="1"/>
  <c r="U2279" i="11"/>
  <c r="T2279" i="11"/>
  <c r="R2279" i="11"/>
  <c r="Q2279" i="11"/>
  <c r="P2279" i="11"/>
  <c r="O2279" i="11"/>
  <c r="N2279" i="11"/>
  <c r="M2279" i="11"/>
  <c r="L2279" i="11"/>
  <c r="K2279" i="11"/>
  <c r="I2279" i="11" a="1"/>
  <c r="I2279" i="11"/>
  <c r="U2278" i="11"/>
  <c r="T2278" i="11"/>
  <c r="R2278" i="11"/>
  <c r="Q2278" i="11"/>
  <c r="O2278" i="11"/>
  <c r="P2278" i="11" s="1"/>
  <c r="N2278" i="11"/>
  <c r="M2278" i="11"/>
  <c r="L2278" i="11"/>
  <c r="K2278" i="11"/>
  <c r="I2278" i="11" a="1"/>
  <c r="I2278" i="11"/>
  <c r="U2277" i="11"/>
  <c r="T2277" i="11"/>
  <c r="R2277" i="11"/>
  <c r="Q2277" i="11"/>
  <c r="P2277" i="11"/>
  <c r="O2277" i="11"/>
  <c r="N2277" i="11"/>
  <c r="M2277" i="11"/>
  <c r="L2277" i="11"/>
  <c r="K2277" i="11"/>
  <c r="I2277" i="11" a="1"/>
  <c r="I2277" i="11"/>
  <c r="U2276" i="11"/>
  <c r="T2276" i="11"/>
  <c r="R2276" i="11"/>
  <c r="Q2276" i="11"/>
  <c r="O2276" i="11"/>
  <c r="P2276" i="11" s="1"/>
  <c r="N2276" i="11"/>
  <c r="M2276" i="11"/>
  <c r="L2276" i="11"/>
  <c r="K2276" i="11"/>
  <c r="I2276" i="11" a="1"/>
  <c r="I2276" i="11" s="1"/>
  <c r="U2275" i="11"/>
  <c r="T2275" i="11"/>
  <c r="R2275" i="11"/>
  <c r="Q2275" i="11"/>
  <c r="O2275" i="11"/>
  <c r="P2275" i="11" s="1"/>
  <c r="N2275" i="11"/>
  <c r="M2275" i="11"/>
  <c r="L2275" i="11"/>
  <c r="K2275" i="11"/>
  <c r="I2275" i="11" a="1"/>
  <c r="I2275" i="11"/>
  <c r="U2274" i="11"/>
  <c r="T2274" i="11"/>
  <c r="R2274" i="11"/>
  <c r="Q2274" i="11"/>
  <c r="O2274" i="11"/>
  <c r="P2274" i="11" s="1"/>
  <c r="N2274" i="11"/>
  <c r="M2274" i="11"/>
  <c r="L2274" i="11"/>
  <c r="K2274" i="11"/>
  <c r="I2274" i="11" a="1"/>
  <c r="I2274" i="11"/>
  <c r="U2273" i="11"/>
  <c r="T2273" i="11"/>
  <c r="R2273" i="11"/>
  <c r="Q2273" i="11"/>
  <c r="P2273" i="11"/>
  <c r="O2273" i="11"/>
  <c r="N2273" i="11"/>
  <c r="M2273" i="11"/>
  <c r="L2273" i="11"/>
  <c r="K2273" i="11"/>
  <c r="I2273" i="11" a="1"/>
  <c r="I2273" i="11" s="1"/>
  <c r="U2272" i="11"/>
  <c r="T2272" i="11"/>
  <c r="R2272" i="11"/>
  <c r="Q2272" i="11"/>
  <c r="O2272" i="11"/>
  <c r="P2272" i="11" s="1"/>
  <c r="N2272" i="11"/>
  <c r="M2272" i="11"/>
  <c r="L2272" i="11"/>
  <c r="K2272" i="11"/>
  <c r="I2272" i="11" a="1"/>
  <c r="I2272" i="11"/>
  <c r="U2271" i="11"/>
  <c r="T2271" i="11"/>
  <c r="R2271" i="11"/>
  <c r="Q2271" i="11"/>
  <c r="O2271" i="11"/>
  <c r="P2271" i="11" s="1"/>
  <c r="N2271" i="11"/>
  <c r="M2271" i="11"/>
  <c r="L2271" i="11"/>
  <c r="K2271" i="11"/>
  <c r="I2271" i="11" a="1"/>
  <c r="I2271" i="11"/>
  <c r="U2270" i="11"/>
  <c r="T2270" i="11"/>
  <c r="R2270" i="11"/>
  <c r="Q2270" i="11"/>
  <c r="P2270" i="11"/>
  <c r="O2270" i="11"/>
  <c r="N2270" i="11"/>
  <c r="M2270" i="11"/>
  <c r="L2270" i="11"/>
  <c r="K2270" i="11"/>
  <c r="I2270" i="11" a="1"/>
  <c r="I2270" i="11" s="1"/>
  <c r="U2269" i="11"/>
  <c r="T2269" i="11"/>
  <c r="R2269" i="11"/>
  <c r="Q2269" i="11"/>
  <c r="O2269" i="11"/>
  <c r="P2269" i="11" s="1"/>
  <c r="N2269" i="11"/>
  <c r="M2269" i="11"/>
  <c r="L2269" i="11"/>
  <c r="K2269" i="11"/>
  <c r="I2269" i="11" a="1"/>
  <c r="I2269" i="11" s="1"/>
  <c r="U2268" i="11"/>
  <c r="T2268" i="11"/>
  <c r="R2268" i="11"/>
  <c r="Q2268" i="11"/>
  <c r="O2268" i="11"/>
  <c r="P2268" i="11" s="1"/>
  <c r="N2268" i="11"/>
  <c r="M2268" i="11"/>
  <c r="L2268" i="11"/>
  <c r="K2268" i="11"/>
  <c r="I2268" i="11" a="1"/>
  <c r="I2268" i="11" s="1"/>
  <c r="U2267" i="11"/>
  <c r="T2267" i="11"/>
  <c r="R2267" i="11"/>
  <c r="Q2267" i="11"/>
  <c r="P2267" i="11"/>
  <c r="O2267" i="11"/>
  <c r="N2267" i="11"/>
  <c r="M2267" i="11"/>
  <c r="L2267" i="11"/>
  <c r="K2267" i="11"/>
  <c r="I2267" i="11" a="1"/>
  <c r="I2267" i="11" s="1"/>
  <c r="U2266" i="11"/>
  <c r="T2266" i="11"/>
  <c r="R2266" i="11"/>
  <c r="Q2266" i="11"/>
  <c r="P2266" i="11"/>
  <c r="O2266" i="11"/>
  <c r="N2266" i="11"/>
  <c r="M2266" i="11"/>
  <c r="L2266" i="11"/>
  <c r="K2266" i="11"/>
  <c r="I2266" i="11" a="1"/>
  <c r="I2266" i="11" s="1"/>
  <c r="U2265" i="11"/>
  <c r="T2265" i="11"/>
  <c r="R2265" i="11"/>
  <c r="Q2265" i="11"/>
  <c r="P2265" i="11"/>
  <c r="O2265" i="11"/>
  <c r="N2265" i="11"/>
  <c r="M2265" i="11"/>
  <c r="L2265" i="11"/>
  <c r="K2265" i="11"/>
  <c r="I2265" i="11" a="1"/>
  <c r="I2265" i="11"/>
  <c r="U2264" i="11"/>
  <c r="T2264" i="11"/>
  <c r="R2264" i="11"/>
  <c r="Q2264" i="11"/>
  <c r="P2264" i="11"/>
  <c r="O2264" i="11"/>
  <c r="N2264" i="11"/>
  <c r="M2264" i="11"/>
  <c r="L2264" i="11"/>
  <c r="K2264" i="11"/>
  <c r="I2264" i="11" a="1"/>
  <c r="I2264" i="11" s="1"/>
  <c r="U2263" i="11"/>
  <c r="T2263" i="11"/>
  <c r="R2263" i="11"/>
  <c r="Q2263" i="11"/>
  <c r="P2263" i="11"/>
  <c r="O2263" i="11"/>
  <c r="N2263" i="11"/>
  <c r="M2263" i="11"/>
  <c r="L2263" i="11"/>
  <c r="K2263" i="11"/>
  <c r="I2263" i="11" a="1"/>
  <c r="I2263" i="11"/>
  <c r="U2262" i="11"/>
  <c r="T2262" i="11"/>
  <c r="R2262" i="11"/>
  <c r="Q2262" i="11"/>
  <c r="O2262" i="11"/>
  <c r="P2262" i="11" s="1"/>
  <c r="N2262" i="11"/>
  <c r="M2262" i="11"/>
  <c r="L2262" i="11"/>
  <c r="K2262" i="11"/>
  <c r="I2262" i="11" a="1"/>
  <c r="I2262" i="11"/>
  <c r="U2261" i="11"/>
  <c r="T2261" i="11"/>
  <c r="R2261" i="11"/>
  <c r="Q2261" i="11"/>
  <c r="P2261" i="11"/>
  <c r="O2261" i="11"/>
  <c r="N2261" i="11"/>
  <c r="M2261" i="11"/>
  <c r="L2261" i="11"/>
  <c r="K2261" i="11"/>
  <c r="I2261" i="11" a="1"/>
  <c r="I2261" i="11"/>
  <c r="U2260" i="11"/>
  <c r="T2260" i="11"/>
  <c r="R2260" i="11"/>
  <c r="Q2260" i="11"/>
  <c r="O2260" i="11"/>
  <c r="P2260" i="11" s="1"/>
  <c r="N2260" i="11"/>
  <c r="M2260" i="11"/>
  <c r="L2260" i="11"/>
  <c r="K2260" i="11"/>
  <c r="I2260" i="11" a="1"/>
  <c r="I2260" i="11" s="1"/>
  <c r="U2259" i="11"/>
  <c r="T2259" i="11"/>
  <c r="R2259" i="11"/>
  <c r="Q2259" i="11"/>
  <c r="O2259" i="11"/>
  <c r="P2259" i="11" s="1"/>
  <c r="N2259" i="11"/>
  <c r="M2259" i="11"/>
  <c r="L2259" i="11"/>
  <c r="K2259" i="11"/>
  <c r="I2259" i="11" a="1"/>
  <c r="I2259" i="11"/>
  <c r="U2258" i="11"/>
  <c r="T2258" i="11"/>
  <c r="R2258" i="11"/>
  <c r="Q2258" i="11"/>
  <c r="O2258" i="11"/>
  <c r="P2258" i="11" s="1"/>
  <c r="N2258" i="11"/>
  <c r="M2258" i="11"/>
  <c r="L2258" i="11"/>
  <c r="K2258" i="11"/>
  <c r="I2258" i="11" a="1"/>
  <c r="I2258" i="11"/>
  <c r="U2257" i="11"/>
  <c r="T2257" i="11"/>
  <c r="R2257" i="11"/>
  <c r="Q2257" i="11"/>
  <c r="P2257" i="11"/>
  <c r="O2257" i="11"/>
  <c r="N2257" i="11"/>
  <c r="M2257" i="11"/>
  <c r="L2257" i="11"/>
  <c r="K2257" i="11"/>
  <c r="I2257" i="11" a="1"/>
  <c r="I2257" i="11" s="1"/>
  <c r="U2256" i="11"/>
  <c r="T2256" i="11"/>
  <c r="R2256" i="11"/>
  <c r="Q2256" i="11"/>
  <c r="O2256" i="11"/>
  <c r="P2256" i="11" s="1"/>
  <c r="N2256" i="11"/>
  <c r="M2256" i="11"/>
  <c r="L2256" i="11"/>
  <c r="K2256" i="11"/>
  <c r="I2256" i="11" a="1"/>
  <c r="I2256" i="11"/>
  <c r="U2255" i="11"/>
  <c r="T2255" i="11"/>
  <c r="R2255" i="11"/>
  <c r="Q2255" i="11"/>
  <c r="O2255" i="11"/>
  <c r="P2255" i="11" s="1"/>
  <c r="N2255" i="11"/>
  <c r="M2255" i="11"/>
  <c r="L2255" i="11"/>
  <c r="K2255" i="11"/>
  <c r="I2255" i="11" a="1"/>
  <c r="I2255" i="11"/>
  <c r="U2254" i="11"/>
  <c r="T2254" i="11"/>
  <c r="R2254" i="11"/>
  <c r="Q2254" i="11"/>
  <c r="P2254" i="11"/>
  <c r="O2254" i="11"/>
  <c r="N2254" i="11"/>
  <c r="M2254" i="11"/>
  <c r="L2254" i="11"/>
  <c r="K2254" i="11"/>
  <c r="I2254" i="11" a="1"/>
  <c r="I2254" i="11" s="1"/>
  <c r="U2253" i="11"/>
  <c r="T2253" i="11"/>
  <c r="R2253" i="11"/>
  <c r="Q2253" i="11"/>
  <c r="O2253" i="11"/>
  <c r="P2253" i="11" s="1"/>
  <c r="N2253" i="11"/>
  <c r="M2253" i="11"/>
  <c r="L2253" i="11"/>
  <c r="K2253" i="11"/>
  <c r="I2253" i="11" a="1"/>
  <c r="I2253" i="11" s="1"/>
  <c r="U2252" i="11"/>
  <c r="T2252" i="11"/>
  <c r="R2252" i="11"/>
  <c r="Q2252" i="11"/>
  <c r="O2252" i="11"/>
  <c r="P2252" i="11" s="1"/>
  <c r="N2252" i="11"/>
  <c r="M2252" i="11"/>
  <c r="L2252" i="11"/>
  <c r="K2252" i="11"/>
  <c r="I2252" i="11" a="1"/>
  <c r="I2252" i="11" s="1"/>
  <c r="U2251" i="11"/>
  <c r="T2251" i="11"/>
  <c r="R2251" i="11"/>
  <c r="Q2251" i="11"/>
  <c r="P2251" i="11"/>
  <c r="O2251" i="11"/>
  <c r="N2251" i="11"/>
  <c r="M2251" i="11"/>
  <c r="L2251" i="11"/>
  <c r="K2251" i="11"/>
  <c r="I2251" i="11" a="1"/>
  <c r="I2251" i="11" s="1"/>
  <c r="U2250" i="11"/>
  <c r="T2250" i="11"/>
  <c r="R2250" i="11"/>
  <c r="Q2250" i="11"/>
  <c r="P2250" i="11"/>
  <c r="O2250" i="11"/>
  <c r="N2250" i="11"/>
  <c r="M2250" i="11"/>
  <c r="L2250" i="11"/>
  <c r="K2250" i="11"/>
  <c r="I2250" i="11" a="1"/>
  <c r="I2250" i="11" s="1"/>
  <c r="U2249" i="11"/>
  <c r="T2249" i="11"/>
  <c r="R2249" i="11"/>
  <c r="Q2249" i="11"/>
  <c r="P2249" i="11"/>
  <c r="O2249" i="11"/>
  <c r="N2249" i="11"/>
  <c r="M2249" i="11"/>
  <c r="L2249" i="11"/>
  <c r="K2249" i="11"/>
  <c r="I2249" i="11" a="1"/>
  <c r="I2249" i="11"/>
  <c r="U2248" i="11"/>
  <c r="T2248" i="11"/>
  <c r="R2248" i="11"/>
  <c r="Q2248" i="11"/>
  <c r="P2248" i="11"/>
  <c r="O2248" i="11"/>
  <c r="N2248" i="11"/>
  <c r="M2248" i="11"/>
  <c r="L2248" i="11"/>
  <c r="K2248" i="11"/>
  <c r="I2248" i="11" a="1"/>
  <c r="I2248" i="11" s="1"/>
  <c r="U2247" i="11"/>
  <c r="T2247" i="11"/>
  <c r="R2247" i="11"/>
  <c r="Q2247" i="11"/>
  <c r="P2247" i="11"/>
  <c r="O2247" i="11"/>
  <c r="N2247" i="11"/>
  <c r="M2247" i="11"/>
  <c r="L2247" i="11"/>
  <c r="K2247" i="11"/>
  <c r="I2247" i="11" a="1"/>
  <c r="I2247" i="11"/>
  <c r="U2246" i="11"/>
  <c r="T2246" i="11"/>
  <c r="R2246" i="11"/>
  <c r="Q2246" i="11"/>
  <c r="O2246" i="11"/>
  <c r="P2246" i="11" s="1"/>
  <c r="N2246" i="11"/>
  <c r="M2246" i="11"/>
  <c r="L2246" i="11"/>
  <c r="K2246" i="11"/>
  <c r="I2246" i="11" a="1"/>
  <c r="I2246" i="11"/>
  <c r="U2245" i="11"/>
  <c r="T2245" i="11"/>
  <c r="R2245" i="11"/>
  <c r="Q2245" i="11"/>
  <c r="P2245" i="11"/>
  <c r="O2245" i="11"/>
  <c r="N2245" i="11"/>
  <c r="M2245" i="11"/>
  <c r="L2245" i="11"/>
  <c r="K2245" i="11"/>
  <c r="I2245" i="11" a="1"/>
  <c r="I2245" i="11"/>
  <c r="U2244" i="11"/>
  <c r="T2244" i="11"/>
  <c r="R2244" i="11"/>
  <c r="Q2244" i="11"/>
  <c r="O2244" i="11"/>
  <c r="P2244" i="11" s="1"/>
  <c r="N2244" i="11"/>
  <c r="M2244" i="11"/>
  <c r="L2244" i="11"/>
  <c r="K2244" i="11"/>
  <c r="I2244" i="11" a="1"/>
  <c r="I2244" i="11" s="1"/>
  <c r="U2243" i="11"/>
  <c r="T2243" i="11"/>
  <c r="R2243" i="11"/>
  <c r="Q2243" i="11"/>
  <c r="O2243" i="11"/>
  <c r="P2243" i="11" s="1"/>
  <c r="N2243" i="11"/>
  <c r="M2243" i="11"/>
  <c r="L2243" i="11"/>
  <c r="K2243" i="11"/>
  <c r="I2243" i="11" a="1"/>
  <c r="I2243" i="11"/>
  <c r="U2242" i="11"/>
  <c r="T2242" i="11"/>
  <c r="R2242" i="11"/>
  <c r="Q2242" i="11"/>
  <c r="O2242" i="11"/>
  <c r="P2242" i="11" s="1"/>
  <c r="N2242" i="11"/>
  <c r="M2242" i="11"/>
  <c r="L2242" i="11"/>
  <c r="K2242" i="11"/>
  <c r="I2242" i="11" a="1"/>
  <c r="I2242" i="11"/>
  <c r="U2241" i="11"/>
  <c r="T2241" i="11"/>
  <c r="R2241" i="11"/>
  <c r="Q2241" i="11"/>
  <c r="P2241" i="11"/>
  <c r="O2241" i="11"/>
  <c r="N2241" i="11"/>
  <c r="M2241" i="11"/>
  <c r="L2241" i="11"/>
  <c r="K2241" i="11"/>
  <c r="I2241" i="11" a="1"/>
  <c r="I2241" i="11" s="1"/>
  <c r="U2240" i="11"/>
  <c r="T2240" i="11"/>
  <c r="R2240" i="11"/>
  <c r="Q2240" i="11"/>
  <c r="O2240" i="11"/>
  <c r="P2240" i="11" s="1"/>
  <c r="N2240" i="11"/>
  <c r="M2240" i="11"/>
  <c r="L2240" i="11"/>
  <c r="K2240" i="11"/>
  <c r="I2240" i="11" a="1"/>
  <c r="I2240" i="11" s="1"/>
  <c r="U2239" i="11"/>
  <c r="T2239" i="11"/>
  <c r="R2239" i="11"/>
  <c r="Q2239" i="11"/>
  <c r="O2239" i="11"/>
  <c r="P2239" i="11" s="1"/>
  <c r="N2239" i="11"/>
  <c r="M2239" i="11"/>
  <c r="L2239" i="11"/>
  <c r="K2239" i="11"/>
  <c r="I2239" i="11" a="1"/>
  <c r="I2239" i="11"/>
  <c r="U2238" i="11"/>
  <c r="T2238" i="11"/>
  <c r="R2238" i="11"/>
  <c r="Q2238" i="11"/>
  <c r="P2238" i="11"/>
  <c r="O2238" i="11"/>
  <c r="N2238" i="11"/>
  <c r="M2238" i="11"/>
  <c r="L2238" i="11"/>
  <c r="K2238" i="11"/>
  <c r="I2238" i="11" a="1"/>
  <c r="I2238" i="11" s="1"/>
  <c r="U2237" i="11"/>
  <c r="T2237" i="11"/>
  <c r="R2237" i="11"/>
  <c r="Q2237" i="11"/>
  <c r="O2237" i="11"/>
  <c r="P2237" i="11" s="1"/>
  <c r="N2237" i="11"/>
  <c r="M2237" i="11"/>
  <c r="L2237" i="11"/>
  <c r="K2237" i="11"/>
  <c r="I2237" i="11" a="1"/>
  <c r="I2237" i="11" s="1"/>
  <c r="U2236" i="11"/>
  <c r="T2236" i="11"/>
  <c r="R2236" i="11"/>
  <c r="Q2236" i="11"/>
  <c r="O2236" i="11"/>
  <c r="P2236" i="11" s="1"/>
  <c r="N2236" i="11"/>
  <c r="M2236" i="11"/>
  <c r="L2236" i="11"/>
  <c r="K2236" i="11"/>
  <c r="I2236" i="11" a="1"/>
  <c r="I2236" i="11" s="1"/>
  <c r="U2235" i="11"/>
  <c r="T2235" i="11"/>
  <c r="R2235" i="11"/>
  <c r="Q2235" i="11"/>
  <c r="P2235" i="11"/>
  <c r="O2235" i="11"/>
  <c r="N2235" i="11"/>
  <c r="M2235" i="11"/>
  <c r="L2235" i="11"/>
  <c r="K2235" i="11"/>
  <c r="I2235" i="11" a="1"/>
  <c r="I2235" i="11" s="1"/>
  <c r="U2234" i="11"/>
  <c r="T2234" i="11"/>
  <c r="R2234" i="11"/>
  <c r="Q2234" i="11"/>
  <c r="P2234" i="11"/>
  <c r="O2234" i="11"/>
  <c r="N2234" i="11"/>
  <c r="M2234" i="11"/>
  <c r="L2234" i="11"/>
  <c r="K2234" i="11"/>
  <c r="I2234" i="11" a="1"/>
  <c r="I2234" i="11" s="1"/>
  <c r="U2233" i="11"/>
  <c r="T2233" i="11"/>
  <c r="R2233" i="11"/>
  <c r="Q2233" i="11"/>
  <c r="P2233" i="11"/>
  <c r="O2233" i="11"/>
  <c r="N2233" i="11"/>
  <c r="M2233" i="11"/>
  <c r="L2233" i="11"/>
  <c r="K2233" i="11"/>
  <c r="I2233" i="11" a="1"/>
  <c r="I2233" i="11"/>
  <c r="U2232" i="11"/>
  <c r="T2232" i="11"/>
  <c r="R2232" i="11"/>
  <c r="Q2232" i="11"/>
  <c r="P2232" i="11"/>
  <c r="O2232" i="11"/>
  <c r="N2232" i="11"/>
  <c r="M2232" i="11"/>
  <c r="L2232" i="11"/>
  <c r="K2232" i="11"/>
  <c r="I2232" i="11" a="1"/>
  <c r="I2232" i="11" s="1"/>
  <c r="U2231" i="11"/>
  <c r="T2231" i="11"/>
  <c r="R2231" i="11"/>
  <c r="Q2231" i="11"/>
  <c r="P2231" i="11"/>
  <c r="O2231" i="11"/>
  <c r="N2231" i="11"/>
  <c r="M2231" i="11"/>
  <c r="L2231" i="11"/>
  <c r="K2231" i="11"/>
  <c r="I2231" i="11" a="1"/>
  <c r="I2231" i="11"/>
  <c r="U2230" i="11"/>
  <c r="T2230" i="11"/>
  <c r="R2230" i="11"/>
  <c r="Q2230" i="11"/>
  <c r="O2230" i="11"/>
  <c r="P2230" i="11" s="1"/>
  <c r="N2230" i="11"/>
  <c r="M2230" i="11"/>
  <c r="L2230" i="11"/>
  <c r="K2230" i="11"/>
  <c r="I2230" i="11" a="1"/>
  <c r="I2230" i="11"/>
  <c r="U2229" i="11"/>
  <c r="T2229" i="11"/>
  <c r="R2229" i="11"/>
  <c r="Q2229" i="11"/>
  <c r="P2229" i="11"/>
  <c r="O2229" i="11"/>
  <c r="N2229" i="11"/>
  <c r="M2229" i="11"/>
  <c r="L2229" i="11"/>
  <c r="K2229" i="11"/>
  <c r="I2229" i="11" a="1"/>
  <c r="I2229" i="11"/>
  <c r="U2228" i="11"/>
  <c r="T2228" i="11"/>
  <c r="R2228" i="11"/>
  <c r="Q2228" i="11"/>
  <c r="O2228" i="11"/>
  <c r="P2228" i="11" s="1"/>
  <c r="N2228" i="11"/>
  <c r="M2228" i="11"/>
  <c r="L2228" i="11"/>
  <c r="K2228" i="11"/>
  <c r="I2228" i="11" a="1"/>
  <c r="I2228" i="11" s="1"/>
  <c r="U2227" i="11"/>
  <c r="T2227" i="11"/>
  <c r="R2227" i="11"/>
  <c r="Q2227" i="11"/>
  <c r="O2227" i="11"/>
  <c r="P2227" i="11" s="1"/>
  <c r="N2227" i="11"/>
  <c r="M2227" i="11"/>
  <c r="L2227" i="11"/>
  <c r="K2227" i="11"/>
  <c r="I2227" i="11" a="1"/>
  <c r="I2227" i="11"/>
  <c r="U2226" i="11"/>
  <c r="T2226" i="11"/>
  <c r="R2226" i="11"/>
  <c r="Q2226" i="11"/>
  <c r="O2226" i="11"/>
  <c r="P2226" i="11" s="1"/>
  <c r="N2226" i="11"/>
  <c r="M2226" i="11"/>
  <c r="L2226" i="11"/>
  <c r="K2226" i="11"/>
  <c r="I2226" i="11" a="1"/>
  <c r="I2226" i="11"/>
  <c r="U2225" i="11"/>
  <c r="T2225" i="11"/>
  <c r="R2225" i="11"/>
  <c r="Q2225" i="11"/>
  <c r="P2225" i="11"/>
  <c r="O2225" i="11"/>
  <c r="N2225" i="11"/>
  <c r="M2225" i="11"/>
  <c r="L2225" i="11"/>
  <c r="K2225" i="11"/>
  <c r="I2225" i="11" a="1"/>
  <c r="I2225" i="11" s="1"/>
  <c r="U2224" i="11"/>
  <c r="T2224" i="11"/>
  <c r="R2224" i="11"/>
  <c r="Q2224" i="11"/>
  <c r="O2224" i="11"/>
  <c r="P2224" i="11" s="1"/>
  <c r="N2224" i="11"/>
  <c r="M2224" i="11"/>
  <c r="L2224" i="11"/>
  <c r="K2224" i="11"/>
  <c r="I2224" i="11" a="1"/>
  <c r="I2224" i="11"/>
  <c r="U2223" i="11"/>
  <c r="T2223" i="11"/>
  <c r="R2223" i="11"/>
  <c r="Q2223" i="11"/>
  <c r="O2223" i="11"/>
  <c r="P2223" i="11" s="1"/>
  <c r="N2223" i="11"/>
  <c r="M2223" i="11"/>
  <c r="L2223" i="11"/>
  <c r="K2223" i="11"/>
  <c r="I2223" i="11" a="1"/>
  <c r="I2223" i="11"/>
  <c r="U2222" i="11"/>
  <c r="T2222" i="11"/>
  <c r="R2222" i="11"/>
  <c r="Q2222" i="11"/>
  <c r="P2222" i="11"/>
  <c r="O2222" i="11"/>
  <c r="N2222" i="11"/>
  <c r="M2222" i="11"/>
  <c r="L2222" i="11"/>
  <c r="K2222" i="11"/>
  <c r="I2222" i="11" a="1"/>
  <c r="I2222" i="11" s="1"/>
  <c r="U2221" i="11"/>
  <c r="T2221" i="11"/>
  <c r="R2221" i="11"/>
  <c r="Q2221" i="11"/>
  <c r="P2221" i="11"/>
  <c r="O2221" i="11"/>
  <c r="N2221" i="11"/>
  <c r="M2221" i="11"/>
  <c r="L2221" i="11"/>
  <c r="K2221" i="11"/>
  <c r="I2221" i="11" a="1"/>
  <c r="I2221" i="11" s="1"/>
  <c r="U2220" i="11"/>
  <c r="T2220" i="11"/>
  <c r="R2220" i="11"/>
  <c r="Q2220" i="11"/>
  <c r="O2220" i="11"/>
  <c r="P2220" i="11" s="1"/>
  <c r="N2220" i="11"/>
  <c r="M2220" i="11"/>
  <c r="L2220" i="11"/>
  <c r="K2220" i="11"/>
  <c r="I2220" i="11" a="1"/>
  <c r="I2220" i="11" s="1"/>
  <c r="U2219" i="11"/>
  <c r="T2219" i="11"/>
  <c r="R2219" i="11"/>
  <c r="Q2219" i="11"/>
  <c r="P2219" i="11"/>
  <c r="O2219" i="11"/>
  <c r="N2219" i="11"/>
  <c r="M2219" i="11"/>
  <c r="L2219" i="11"/>
  <c r="K2219" i="11"/>
  <c r="I2219" i="11" a="1"/>
  <c r="I2219" i="11" s="1"/>
  <c r="U2218" i="11"/>
  <c r="T2218" i="11"/>
  <c r="R2218" i="11"/>
  <c r="Q2218" i="11"/>
  <c r="P2218" i="11"/>
  <c r="O2218" i="11"/>
  <c r="N2218" i="11"/>
  <c r="M2218" i="11"/>
  <c r="L2218" i="11"/>
  <c r="K2218" i="11"/>
  <c r="I2218" i="11" a="1"/>
  <c r="I2218" i="11" s="1"/>
  <c r="U2217" i="11"/>
  <c r="T2217" i="11"/>
  <c r="R2217" i="11"/>
  <c r="Q2217" i="11"/>
  <c r="P2217" i="11"/>
  <c r="O2217" i="11"/>
  <c r="N2217" i="11"/>
  <c r="M2217" i="11"/>
  <c r="L2217" i="11"/>
  <c r="K2217" i="11"/>
  <c r="I2217" i="11" a="1"/>
  <c r="I2217" i="11"/>
  <c r="U2216" i="11"/>
  <c r="T2216" i="11"/>
  <c r="R2216" i="11"/>
  <c r="Q2216" i="11"/>
  <c r="P2216" i="11"/>
  <c r="O2216" i="11"/>
  <c r="N2216" i="11"/>
  <c r="M2216" i="11"/>
  <c r="L2216" i="11"/>
  <c r="K2216" i="11"/>
  <c r="I2216" i="11" a="1"/>
  <c r="I2216" i="11" s="1"/>
  <c r="U2215" i="11"/>
  <c r="T2215" i="11"/>
  <c r="R2215" i="11"/>
  <c r="Q2215" i="11"/>
  <c r="P2215" i="11"/>
  <c r="O2215" i="11"/>
  <c r="N2215" i="11"/>
  <c r="M2215" i="11"/>
  <c r="L2215" i="11"/>
  <c r="K2215" i="11"/>
  <c r="I2215" i="11" a="1"/>
  <c r="I2215" i="11"/>
  <c r="U2214" i="11"/>
  <c r="T2214" i="11"/>
  <c r="R2214" i="11"/>
  <c r="Q2214" i="11"/>
  <c r="O2214" i="11"/>
  <c r="P2214" i="11" s="1"/>
  <c r="N2214" i="11"/>
  <c r="M2214" i="11"/>
  <c r="L2214" i="11"/>
  <c r="K2214" i="11"/>
  <c r="I2214" i="11" a="1"/>
  <c r="I2214" i="11"/>
  <c r="U2213" i="11"/>
  <c r="T2213" i="11"/>
  <c r="R2213" i="11"/>
  <c r="Q2213" i="11"/>
  <c r="P2213" i="11"/>
  <c r="O2213" i="11"/>
  <c r="N2213" i="11"/>
  <c r="M2213" i="11"/>
  <c r="L2213" i="11"/>
  <c r="K2213" i="11"/>
  <c r="I2213" i="11" a="1"/>
  <c r="I2213" i="11"/>
  <c r="U2212" i="11"/>
  <c r="T2212" i="11"/>
  <c r="R2212" i="11"/>
  <c r="Q2212" i="11"/>
  <c r="O2212" i="11"/>
  <c r="P2212" i="11" s="1"/>
  <c r="N2212" i="11"/>
  <c r="M2212" i="11"/>
  <c r="L2212" i="11"/>
  <c r="K2212" i="11"/>
  <c r="I2212" i="11" a="1"/>
  <c r="I2212" i="11" s="1"/>
  <c r="U2211" i="11"/>
  <c r="T2211" i="11"/>
  <c r="R2211" i="11"/>
  <c r="Q2211" i="11"/>
  <c r="O2211" i="11"/>
  <c r="P2211" i="11" s="1"/>
  <c r="N2211" i="11"/>
  <c r="M2211" i="11"/>
  <c r="L2211" i="11"/>
  <c r="K2211" i="11"/>
  <c r="I2211" i="11" a="1"/>
  <c r="I2211" i="11"/>
  <c r="U2210" i="11"/>
  <c r="T2210" i="11"/>
  <c r="R2210" i="11"/>
  <c r="Q2210" i="11"/>
  <c r="O2210" i="11"/>
  <c r="P2210" i="11" s="1"/>
  <c r="N2210" i="11"/>
  <c r="M2210" i="11"/>
  <c r="L2210" i="11"/>
  <c r="K2210" i="11"/>
  <c r="I2210" i="11" a="1"/>
  <c r="I2210" i="11"/>
  <c r="U2209" i="11"/>
  <c r="T2209" i="11"/>
  <c r="R2209" i="11"/>
  <c r="Q2209" i="11"/>
  <c r="P2209" i="11"/>
  <c r="O2209" i="11"/>
  <c r="N2209" i="11"/>
  <c r="M2209" i="11"/>
  <c r="L2209" i="11"/>
  <c r="K2209" i="11"/>
  <c r="I2209" i="11" a="1"/>
  <c r="I2209" i="11" s="1"/>
  <c r="U2208" i="11"/>
  <c r="T2208" i="11"/>
  <c r="R2208" i="11"/>
  <c r="Q2208" i="11"/>
  <c r="O2208" i="11"/>
  <c r="P2208" i="11" s="1"/>
  <c r="N2208" i="11"/>
  <c r="M2208" i="11"/>
  <c r="L2208" i="11"/>
  <c r="K2208" i="11"/>
  <c r="I2208" i="11" a="1"/>
  <c r="I2208" i="11"/>
  <c r="U2207" i="11"/>
  <c r="T2207" i="11"/>
  <c r="R2207" i="11"/>
  <c r="Q2207" i="11"/>
  <c r="O2207" i="11"/>
  <c r="P2207" i="11" s="1"/>
  <c r="N2207" i="11"/>
  <c r="M2207" i="11"/>
  <c r="L2207" i="11"/>
  <c r="K2207" i="11"/>
  <c r="I2207" i="11" a="1"/>
  <c r="I2207" i="11"/>
  <c r="U2206" i="11"/>
  <c r="T2206" i="11"/>
  <c r="R2206" i="11"/>
  <c r="Q2206" i="11"/>
  <c r="P2206" i="11"/>
  <c r="O2206" i="11"/>
  <c r="N2206" i="11"/>
  <c r="M2206" i="11"/>
  <c r="L2206" i="11"/>
  <c r="K2206" i="11"/>
  <c r="I2206" i="11" a="1"/>
  <c r="I2206" i="11" s="1"/>
  <c r="U2205" i="11"/>
  <c r="T2205" i="11"/>
  <c r="R2205" i="11"/>
  <c r="Q2205" i="11"/>
  <c r="O2205" i="11"/>
  <c r="P2205" i="11" s="1"/>
  <c r="N2205" i="11"/>
  <c r="M2205" i="11"/>
  <c r="L2205" i="11"/>
  <c r="K2205" i="11"/>
  <c r="I2205" i="11" a="1"/>
  <c r="I2205" i="11" s="1"/>
  <c r="U2204" i="11"/>
  <c r="T2204" i="11"/>
  <c r="R2204" i="11"/>
  <c r="Q2204" i="11"/>
  <c r="O2204" i="11"/>
  <c r="P2204" i="11" s="1"/>
  <c r="N2204" i="11"/>
  <c r="M2204" i="11"/>
  <c r="L2204" i="11"/>
  <c r="K2204" i="11"/>
  <c r="I2204" i="11" a="1"/>
  <c r="I2204" i="11" s="1"/>
  <c r="U2203" i="11"/>
  <c r="T2203" i="11"/>
  <c r="R2203" i="11"/>
  <c r="Q2203" i="11"/>
  <c r="P2203" i="11"/>
  <c r="O2203" i="11"/>
  <c r="N2203" i="11"/>
  <c r="M2203" i="11"/>
  <c r="L2203" i="11"/>
  <c r="K2203" i="11"/>
  <c r="I2203" i="11" a="1"/>
  <c r="I2203" i="11" s="1"/>
  <c r="U2202" i="11"/>
  <c r="T2202" i="11"/>
  <c r="R2202" i="11"/>
  <c r="Q2202" i="11"/>
  <c r="P2202" i="11"/>
  <c r="O2202" i="11"/>
  <c r="N2202" i="11"/>
  <c r="M2202" i="11"/>
  <c r="L2202" i="11"/>
  <c r="K2202" i="11"/>
  <c r="I2202" i="11" a="1"/>
  <c r="I2202" i="11" s="1"/>
  <c r="U2201" i="11"/>
  <c r="T2201" i="11"/>
  <c r="R2201" i="11"/>
  <c r="Q2201" i="11"/>
  <c r="P2201" i="11"/>
  <c r="O2201" i="11"/>
  <c r="N2201" i="11"/>
  <c r="M2201" i="11"/>
  <c r="L2201" i="11"/>
  <c r="K2201" i="11"/>
  <c r="I2201" i="11" a="1"/>
  <c r="I2201" i="11"/>
  <c r="U2200" i="11"/>
  <c r="T2200" i="11"/>
  <c r="R2200" i="11"/>
  <c r="Q2200" i="11"/>
  <c r="P2200" i="11"/>
  <c r="O2200" i="11"/>
  <c r="N2200" i="11"/>
  <c r="M2200" i="11"/>
  <c r="L2200" i="11"/>
  <c r="K2200" i="11"/>
  <c r="I2200" i="11" a="1"/>
  <c r="I2200" i="11" s="1"/>
  <c r="U2199" i="11"/>
  <c r="T2199" i="11"/>
  <c r="R2199" i="11"/>
  <c r="Q2199" i="11"/>
  <c r="P2199" i="11"/>
  <c r="O2199" i="11"/>
  <c r="N2199" i="11"/>
  <c r="M2199" i="11"/>
  <c r="L2199" i="11"/>
  <c r="K2199" i="11"/>
  <c r="I2199" i="11" a="1"/>
  <c r="I2199" i="11"/>
  <c r="U2198" i="11"/>
  <c r="T2198" i="11"/>
  <c r="R2198" i="11"/>
  <c r="Q2198" i="11"/>
  <c r="O2198" i="11"/>
  <c r="P2198" i="11" s="1"/>
  <c r="N2198" i="11"/>
  <c r="M2198" i="11"/>
  <c r="L2198" i="11"/>
  <c r="K2198" i="11"/>
  <c r="I2198" i="11" a="1"/>
  <c r="I2198" i="11"/>
  <c r="U2197" i="11"/>
  <c r="T2197" i="11"/>
  <c r="R2197" i="11"/>
  <c r="Q2197" i="11"/>
  <c r="P2197" i="11"/>
  <c r="O2197" i="11"/>
  <c r="N2197" i="11"/>
  <c r="M2197" i="11"/>
  <c r="L2197" i="11"/>
  <c r="K2197" i="11"/>
  <c r="I2197" i="11" a="1"/>
  <c r="I2197" i="11"/>
  <c r="U2196" i="11"/>
  <c r="T2196" i="11"/>
  <c r="R2196" i="11"/>
  <c r="Q2196" i="11"/>
  <c r="O2196" i="11"/>
  <c r="P2196" i="11" s="1"/>
  <c r="N2196" i="11"/>
  <c r="M2196" i="11"/>
  <c r="L2196" i="11"/>
  <c r="K2196" i="11"/>
  <c r="I2196" i="11" a="1"/>
  <c r="I2196" i="11" s="1"/>
  <c r="U2195" i="11"/>
  <c r="T2195" i="11"/>
  <c r="R2195" i="11"/>
  <c r="Q2195" i="11"/>
  <c r="O2195" i="11"/>
  <c r="P2195" i="11" s="1"/>
  <c r="N2195" i="11"/>
  <c r="M2195" i="11"/>
  <c r="L2195" i="11"/>
  <c r="K2195" i="11"/>
  <c r="I2195" i="11" a="1"/>
  <c r="I2195" i="11"/>
  <c r="U2194" i="11"/>
  <c r="T2194" i="11"/>
  <c r="R2194" i="11"/>
  <c r="Q2194" i="11"/>
  <c r="O2194" i="11"/>
  <c r="P2194" i="11" s="1"/>
  <c r="N2194" i="11"/>
  <c r="M2194" i="11"/>
  <c r="L2194" i="11"/>
  <c r="K2194" i="11"/>
  <c r="I2194" i="11" a="1"/>
  <c r="I2194" i="11"/>
  <c r="U2193" i="11"/>
  <c r="T2193" i="11"/>
  <c r="R2193" i="11"/>
  <c r="Q2193" i="11"/>
  <c r="P2193" i="11"/>
  <c r="O2193" i="11"/>
  <c r="N2193" i="11"/>
  <c r="M2193" i="11"/>
  <c r="L2193" i="11"/>
  <c r="K2193" i="11"/>
  <c r="I2193" i="11" a="1"/>
  <c r="I2193" i="11" s="1"/>
  <c r="U2192" i="11"/>
  <c r="T2192" i="11"/>
  <c r="R2192" i="11"/>
  <c r="Q2192" i="11"/>
  <c r="O2192" i="11"/>
  <c r="P2192" i="11" s="1"/>
  <c r="N2192" i="11"/>
  <c r="M2192" i="11"/>
  <c r="L2192" i="11"/>
  <c r="K2192" i="11"/>
  <c r="I2192" i="11" a="1"/>
  <c r="I2192" i="11"/>
  <c r="U2191" i="11"/>
  <c r="T2191" i="11"/>
  <c r="R2191" i="11"/>
  <c r="Q2191" i="11"/>
  <c r="O2191" i="11"/>
  <c r="P2191" i="11" s="1"/>
  <c r="N2191" i="11"/>
  <c r="M2191" i="11"/>
  <c r="L2191" i="11"/>
  <c r="K2191" i="11"/>
  <c r="I2191" i="11" a="1"/>
  <c r="I2191" i="11"/>
  <c r="U2190" i="11"/>
  <c r="T2190" i="11"/>
  <c r="R2190" i="11"/>
  <c r="Q2190" i="11"/>
  <c r="P2190" i="11"/>
  <c r="O2190" i="11"/>
  <c r="N2190" i="11"/>
  <c r="M2190" i="11"/>
  <c r="L2190" i="11"/>
  <c r="K2190" i="11"/>
  <c r="I2190" i="11" a="1"/>
  <c r="I2190" i="11" s="1"/>
  <c r="U2189" i="11"/>
  <c r="T2189" i="11"/>
  <c r="R2189" i="11"/>
  <c r="Q2189" i="11"/>
  <c r="O2189" i="11"/>
  <c r="P2189" i="11" s="1"/>
  <c r="N2189" i="11"/>
  <c r="M2189" i="11"/>
  <c r="L2189" i="11"/>
  <c r="K2189" i="11"/>
  <c r="I2189" i="11" a="1"/>
  <c r="I2189" i="11" s="1"/>
  <c r="U2188" i="11"/>
  <c r="T2188" i="11"/>
  <c r="R2188" i="11"/>
  <c r="Q2188" i="11"/>
  <c r="O2188" i="11"/>
  <c r="P2188" i="11" s="1"/>
  <c r="N2188" i="11"/>
  <c r="M2188" i="11"/>
  <c r="L2188" i="11"/>
  <c r="K2188" i="11"/>
  <c r="I2188" i="11" a="1"/>
  <c r="I2188" i="11" s="1"/>
  <c r="U2187" i="11"/>
  <c r="T2187" i="11"/>
  <c r="R2187" i="11"/>
  <c r="Q2187" i="11"/>
  <c r="P2187" i="11"/>
  <c r="O2187" i="11"/>
  <c r="N2187" i="11"/>
  <c r="M2187" i="11"/>
  <c r="L2187" i="11"/>
  <c r="K2187" i="11"/>
  <c r="I2187" i="11" a="1"/>
  <c r="I2187" i="11" s="1"/>
  <c r="U2186" i="11"/>
  <c r="T2186" i="11"/>
  <c r="R2186" i="11"/>
  <c r="Q2186" i="11"/>
  <c r="P2186" i="11"/>
  <c r="O2186" i="11"/>
  <c r="N2186" i="11"/>
  <c r="M2186" i="11"/>
  <c r="L2186" i="11"/>
  <c r="K2186" i="11"/>
  <c r="I2186" i="11" a="1"/>
  <c r="I2186" i="11" s="1"/>
  <c r="U2185" i="11"/>
  <c r="T2185" i="11"/>
  <c r="R2185" i="11"/>
  <c r="Q2185" i="11"/>
  <c r="P2185" i="11"/>
  <c r="O2185" i="11"/>
  <c r="N2185" i="11"/>
  <c r="M2185" i="11"/>
  <c r="L2185" i="11"/>
  <c r="K2185" i="11"/>
  <c r="I2185" i="11" a="1"/>
  <c r="I2185" i="11"/>
  <c r="U2184" i="11"/>
  <c r="T2184" i="11"/>
  <c r="R2184" i="11"/>
  <c r="Q2184" i="11"/>
  <c r="P2184" i="11"/>
  <c r="O2184" i="11"/>
  <c r="N2184" i="11"/>
  <c r="M2184" i="11"/>
  <c r="L2184" i="11"/>
  <c r="K2184" i="11"/>
  <c r="I2184" i="11" a="1"/>
  <c r="I2184" i="11" s="1"/>
  <c r="U2183" i="11"/>
  <c r="T2183" i="11"/>
  <c r="R2183" i="11"/>
  <c r="Q2183" i="11"/>
  <c r="P2183" i="11"/>
  <c r="O2183" i="11"/>
  <c r="N2183" i="11"/>
  <c r="M2183" i="11"/>
  <c r="L2183" i="11"/>
  <c r="K2183" i="11"/>
  <c r="I2183" i="11" a="1"/>
  <c r="I2183" i="11"/>
  <c r="U2182" i="11"/>
  <c r="T2182" i="11"/>
  <c r="R2182" i="11"/>
  <c r="Q2182" i="11"/>
  <c r="O2182" i="11"/>
  <c r="P2182" i="11" s="1"/>
  <c r="N2182" i="11"/>
  <c r="M2182" i="11"/>
  <c r="L2182" i="11"/>
  <c r="K2182" i="11"/>
  <c r="I2182" i="11" a="1"/>
  <c r="I2182" i="11"/>
  <c r="U2181" i="11"/>
  <c r="T2181" i="11"/>
  <c r="R2181" i="11"/>
  <c r="Q2181" i="11"/>
  <c r="P2181" i="11"/>
  <c r="O2181" i="11"/>
  <c r="N2181" i="11"/>
  <c r="M2181" i="11"/>
  <c r="L2181" i="11"/>
  <c r="K2181" i="11"/>
  <c r="I2181" i="11" a="1"/>
  <c r="I2181" i="11"/>
  <c r="U2180" i="11"/>
  <c r="T2180" i="11"/>
  <c r="R2180" i="11"/>
  <c r="Q2180" i="11"/>
  <c r="O2180" i="11"/>
  <c r="P2180" i="11" s="1"/>
  <c r="N2180" i="11"/>
  <c r="M2180" i="11"/>
  <c r="L2180" i="11"/>
  <c r="K2180" i="11"/>
  <c r="I2180" i="11" a="1"/>
  <c r="I2180" i="11" s="1"/>
  <c r="U2179" i="11"/>
  <c r="T2179" i="11"/>
  <c r="R2179" i="11"/>
  <c r="Q2179" i="11"/>
  <c r="O2179" i="11"/>
  <c r="P2179" i="11" s="1"/>
  <c r="N2179" i="11"/>
  <c r="M2179" i="11"/>
  <c r="L2179" i="11"/>
  <c r="K2179" i="11"/>
  <c r="I2179" i="11" a="1"/>
  <c r="I2179" i="11"/>
  <c r="U2178" i="11"/>
  <c r="T2178" i="11"/>
  <c r="R2178" i="11"/>
  <c r="Q2178" i="11"/>
  <c r="O2178" i="11"/>
  <c r="P2178" i="11" s="1"/>
  <c r="N2178" i="11"/>
  <c r="M2178" i="11"/>
  <c r="L2178" i="11"/>
  <c r="K2178" i="11"/>
  <c r="I2178" i="11" a="1"/>
  <c r="I2178" i="11"/>
  <c r="U2177" i="11"/>
  <c r="T2177" i="11"/>
  <c r="R2177" i="11"/>
  <c r="Q2177" i="11"/>
  <c r="P2177" i="11"/>
  <c r="O2177" i="11"/>
  <c r="N2177" i="11"/>
  <c r="M2177" i="11"/>
  <c r="L2177" i="11"/>
  <c r="K2177" i="11"/>
  <c r="I2177" i="11" a="1"/>
  <c r="I2177" i="11" s="1"/>
  <c r="U2176" i="11"/>
  <c r="T2176" i="11"/>
  <c r="R2176" i="11"/>
  <c r="Q2176" i="11"/>
  <c r="O2176" i="11"/>
  <c r="P2176" i="11" s="1"/>
  <c r="N2176" i="11"/>
  <c r="M2176" i="11"/>
  <c r="L2176" i="11"/>
  <c r="K2176" i="11"/>
  <c r="I2176" i="11" a="1"/>
  <c r="I2176" i="11" s="1"/>
  <c r="U2175" i="11"/>
  <c r="T2175" i="11"/>
  <c r="R2175" i="11"/>
  <c r="Q2175" i="11"/>
  <c r="O2175" i="11"/>
  <c r="P2175" i="11" s="1"/>
  <c r="N2175" i="11"/>
  <c r="M2175" i="11"/>
  <c r="L2175" i="11"/>
  <c r="K2175" i="11"/>
  <c r="I2175" i="11" a="1"/>
  <c r="I2175" i="11"/>
  <c r="U2174" i="11"/>
  <c r="T2174" i="11"/>
  <c r="R2174" i="11"/>
  <c r="Q2174" i="11"/>
  <c r="P2174" i="11"/>
  <c r="O2174" i="11"/>
  <c r="N2174" i="11"/>
  <c r="M2174" i="11"/>
  <c r="L2174" i="11"/>
  <c r="K2174" i="11"/>
  <c r="I2174" i="11" a="1"/>
  <c r="I2174" i="11" s="1"/>
  <c r="U2173" i="11"/>
  <c r="T2173" i="11"/>
  <c r="R2173" i="11"/>
  <c r="Q2173" i="11"/>
  <c r="O2173" i="11"/>
  <c r="P2173" i="11" s="1"/>
  <c r="N2173" i="11"/>
  <c r="M2173" i="11"/>
  <c r="L2173" i="11"/>
  <c r="K2173" i="11"/>
  <c r="I2173" i="11" a="1"/>
  <c r="I2173" i="11" s="1"/>
  <c r="U2172" i="11"/>
  <c r="T2172" i="11"/>
  <c r="R2172" i="11"/>
  <c r="Q2172" i="11"/>
  <c r="O2172" i="11"/>
  <c r="P2172" i="11" s="1"/>
  <c r="N2172" i="11"/>
  <c r="M2172" i="11"/>
  <c r="L2172" i="11"/>
  <c r="K2172" i="11"/>
  <c r="I2172" i="11" a="1"/>
  <c r="I2172" i="11" s="1"/>
  <c r="U2171" i="11"/>
  <c r="T2171" i="11"/>
  <c r="R2171" i="11"/>
  <c r="Q2171" i="11"/>
  <c r="P2171" i="11"/>
  <c r="O2171" i="11"/>
  <c r="N2171" i="11"/>
  <c r="M2171" i="11"/>
  <c r="L2171" i="11"/>
  <c r="K2171" i="11"/>
  <c r="I2171" i="11" a="1"/>
  <c r="I2171" i="11" s="1"/>
  <c r="U2170" i="11"/>
  <c r="T2170" i="11"/>
  <c r="R2170" i="11"/>
  <c r="Q2170" i="11"/>
  <c r="P2170" i="11"/>
  <c r="O2170" i="11"/>
  <c r="N2170" i="11"/>
  <c r="M2170" i="11"/>
  <c r="L2170" i="11"/>
  <c r="K2170" i="11"/>
  <c r="I2170" i="11" a="1"/>
  <c r="I2170" i="11" s="1"/>
  <c r="U2169" i="11"/>
  <c r="T2169" i="11"/>
  <c r="R2169" i="11"/>
  <c r="Q2169" i="11"/>
  <c r="P2169" i="11"/>
  <c r="O2169" i="11"/>
  <c r="N2169" i="11"/>
  <c r="M2169" i="11"/>
  <c r="L2169" i="11"/>
  <c r="K2169" i="11"/>
  <c r="I2169" i="11" a="1"/>
  <c r="I2169" i="11"/>
  <c r="U2168" i="11"/>
  <c r="T2168" i="11"/>
  <c r="R2168" i="11"/>
  <c r="Q2168" i="11"/>
  <c r="P2168" i="11"/>
  <c r="O2168" i="11"/>
  <c r="N2168" i="11"/>
  <c r="M2168" i="11"/>
  <c r="L2168" i="11"/>
  <c r="K2168" i="11"/>
  <c r="I2168" i="11" a="1"/>
  <c r="I2168" i="11" s="1"/>
  <c r="U2167" i="11"/>
  <c r="T2167" i="11"/>
  <c r="R2167" i="11"/>
  <c r="Q2167" i="11"/>
  <c r="P2167" i="11"/>
  <c r="O2167" i="11"/>
  <c r="N2167" i="11"/>
  <c r="M2167" i="11"/>
  <c r="L2167" i="11"/>
  <c r="K2167" i="11"/>
  <c r="I2167" i="11" a="1"/>
  <c r="I2167" i="11"/>
  <c r="U2166" i="11"/>
  <c r="T2166" i="11"/>
  <c r="R2166" i="11"/>
  <c r="Q2166" i="11"/>
  <c r="O2166" i="11"/>
  <c r="P2166" i="11" s="1"/>
  <c r="N2166" i="11"/>
  <c r="M2166" i="11"/>
  <c r="L2166" i="11"/>
  <c r="K2166" i="11"/>
  <c r="I2166" i="11" a="1"/>
  <c r="I2166" i="11"/>
  <c r="U2165" i="11"/>
  <c r="T2165" i="11"/>
  <c r="R2165" i="11"/>
  <c r="Q2165" i="11"/>
  <c r="P2165" i="11"/>
  <c r="O2165" i="11"/>
  <c r="N2165" i="11"/>
  <c r="M2165" i="11"/>
  <c r="L2165" i="11"/>
  <c r="K2165" i="11"/>
  <c r="I2165" i="11" a="1"/>
  <c r="I2165" i="11"/>
  <c r="U2164" i="11"/>
  <c r="T2164" i="11"/>
  <c r="R2164" i="11"/>
  <c r="Q2164" i="11"/>
  <c r="O2164" i="11"/>
  <c r="P2164" i="11" s="1"/>
  <c r="N2164" i="11"/>
  <c r="M2164" i="11"/>
  <c r="L2164" i="11"/>
  <c r="K2164" i="11"/>
  <c r="I2164" i="11" a="1"/>
  <c r="I2164" i="11" s="1"/>
  <c r="U2163" i="11"/>
  <c r="T2163" i="11"/>
  <c r="R2163" i="11"/>
  <c r="Q2163" i="11"/>
  <c r="O2163" i="11"/>
  <c r="P2163" i="11" s="1"/>
  <c r="N2163" i="11"/>
  <c r="M2163" i="11"/>
  <c r="L2163" i="11"/>
  <c r="K2163" i="11"/>
  <c r="I2163" i="11" a="1"/>
  <c r="I2163" i="11"/>
  <c r="U2162" i="11"/>
  <c r="T2162" i="11"/>
  <c r="R2162" i="11"/>
  <c r="Q2162" i="11"/>
  <c r="O2162" i="11"/>
  <c r="P2162" i="11" s="1"/>
  <c r="N2162" i="11"/>
  <c r="M2162" i="11"/>
  <c r="L2162" i="11"/>
  <c r="K2162" i="11"/>
  <c r="I2162" i="11" a="1"/>
  <c r="I2162" i="11"/>
  <c r="U2161" i="11"/>
  <c r="T2161" i="11"/>
  <c r="R2161" i="11"/>
  <c r="Q2161" i="11"/>
  <c r="P2161" i="11"/>
  <c r="O2161" i="11"/>
  <c r="N2161" i="11"/>
  <c r="M2161" i="11"/>
  <c r="L2161" i="11"/>
  <c r="K2161" i="11"/>
  <c r="I2161" i="11" a="1"/>
  <c r="I2161" i="11" s="1"/>
  <c r="U2160" i="11"/>
  <c r="T2160" i="11"/>
  <c r="R2160" i="11"/>
  <c r="Q2160" i="11"/>
  <c r="O2160" i="11"/>
  <c r="P2160" i="11" s="1"/>
  <c r="N2160" i="11"/>
  <c r="M2160" i="11"/>
  <c r="L2160" i="11"/>
  <c r="K2160" i="11"/>
  <c r="I2160" i="11" a="1"/>
  <c r="I2160" i="11"/>
  <c r="U2159" i="11"/>
  <c r="T2159" i="11"/>
  <c r="R2159" i="11"/>
  <c r="Q2159" i="11"/>
  <c r="O2159" i="11"/>
  <c r="P2159" i="11" s="1"/>
  <c r="N2159" i="11"/>
  <c r="M2159" i="11"/>
  <c r="L2159" i="11"/>
  <c r="K2159" i="11"/>
  <c r="I2159" i="11" a="1"/>
  <c r="I2159" i="11"/>
  <c r="U2158" i="11"/>
  <c r="T2158" i="11"/>
  <c r="R2158" i="11"/>
  <c r="Q2158" i="11"/>
  <c r="P2158" i="11"/>
  <c r="O2158" i="11"/>
  <c r="N2158" i="11"/>
  <c r="M2158" i="11"/>
  <c r="L2158" i="11"/>
  <c r="K2158" i="11"/>
  <c r="I2158" i="11" a="1"/>
  <c r="I2158" i="11" s="1"/>
  <c r="U2157" i="11"/>
  <c r="T2157" i="11"/>
  <c r="R2157" i="11"/>
  <c r="Q2157" i="11"/>
  <c r="P2157" i="11"/>
  <c r="O2157" i="11"/>
  <c r="N2157" i="11"/>
  <c r="M2157" i="11"/>
  <c r="L2157" i="11"/>
  <c r="K2157" i="11"/>
  <c r="I2157" i="11" a="1"/>
  <c r="I2157" i="11" s="1"/>
  <c r="U2156" i="11"/>
  <c r="T2156" i="11"/>
  <c r="R2156" i="11"/>
  <c r="Q2156" i="11"/>
  <c r="O2156" i="11"/>
  <c r="P2156" i="11" s="1"/>
  <c r="N2156" i="11"/>
  <c r="M2156" i="11"/>
  <c r="L2156" i="11"/>
  <c r="K2156" i="11"/>
  <c r="I2156" i="11" a="1"/>
  <c r="I2156" i="11" s="1"/>
  <c r="U2155" i="11"/>
  <c r="T2155" i="11"/>
  <c r="R2155" i="11"/>
  <c r="Q2155" i="11"/>
  <c r="P2155" i="11"/>
  <c r="O2155" i="11"/>
  <c r="N2155" i="11"/>
  <c r="M2155" i="11"/>
  <c r="L2155" i="11"/>
  <c r="K2155" i="11"/>
  <c r="I2155" i="11" a="1"/>
  <c r="I2155" i="11" s="1"/>
  <c r="U2154" i="11"/>
  <c r="T2154" i="11"/>
  <c r="R2154" i="11"/>
  <c r="Q2154" i="11"/>
  <c r="P2154" i="11"/>
  <c r="O2154" i="11"/>
  <c r="N2154" i="11"/>
  <c r="M2154" i="11"/>
  <c r="L2154" i="11"/>
  <c r="K2154" i="11"/>
  <c r="I2154" i="11" a="1"/>
  <c r="I2154" i="11" s="1"/>
  <c r="U2153" i="11"/>
  <c r="T2153" i="11"/>
  <c r="R2153" i="11"/>
  <c r="Q2153" i="11"/>
  <c r="P2153" i="11"/>
  <c r="O2153" i="11"/>
  <c r="N2153" i="11"/>
  <c r="M2153" i="11"/>
  <c r="L2153" i="11"/>
  <c r="K2153" i="11"/>
  <c r="I2153" i="11" a="1"/>
  <c r="I2153" i="11"/>
  <c r="U2152" i="11"/>
  <c r="T2152" i="11"/>
  <c r="R2152" i="11"/>
  <c r="Q2152" i="11"/>
  <c r="P2152" i="11"/>
  <c r="O2152" i="11"/>
  <c r="N2152" i="11"/>
  <c r="M2152" i="11"/>
  <c r="L2152" i="11"/>
  <c r="K2152" i="11"/>
  <c r="I2152" i="11" a="1"/>
  <c r="I2152" i="11" s="1"/>
  <c r="U2151" i="11"/>
  <c r="T2151" i="11"/>
  <c r="R2151" i="11"/>
  <c r="Q2151" i="11"/>
  <c r="P2151" i="11"/>
  <c r="O2151" i="11"/>
  <c r="N2151" i="11"/>
  <c r="M2151" i="11"/>
  <c r="L2151" i="11"/>
  <c r="K2151" i="11"/>
  <c r="I2151" i="11" a="1"/>
  <c r="I2151" i="11"/>
  <c r="U2150" i="11"/>
  <c r="T2150" i="11"/>
  <c r="R2150" i="11"/>
  <c r="Q2150" i="11"/>
  <c r="O2150" i="11"/>
  <c r="P2150" i="11" s="1"/>
  <c r="N2150" i="11"/>
  <c r="M2150" i="11"/>
  <c r="L2150" i="11"/>
  <c r="K2150" i="11"/>
  <c r="I2150" i="11" a="1"/>
  <c r="I2150" i="11"/>
  <c r="U2149" i="11"/>
  <c r="T2149" i="11"/>
  <c r="R2149" i="11"/>
  <c r="Q2149" i="11"/>
  <c r="P2149" i="11"/>
  <c r="O2149" i="11"/>
  <c r="N2149" i="11"/>
  <c r="M2149" i="11"/>
  <c r="L2149" i="11"/>
  <c r="K2149" i="11"/>
  <c r="I2149" i="11" a="1"/>
  <c r="I2149" i="11"/>
  <c r="U2148" i="11"/>
  <c r="T2148" i="11"/>
  <c r="R2148" i="11"/>
  <c r="Q2148" i="11"/>
  <c r="O2148" i="11"/>
  <c r="P2148" i="11" s="1"/>
  <c r="N2148" i="11"/>
  <c r="M2148" i="11"/>
  <c r="L2148" i="11"/>
  <c r="K2148" i="11"/>
  <c r="I2148" i="11" a="1"/>
  <c r="I2148" i="11" s="1"/>
  <c r="U2147" i="11"/>
  <c r="T2147" i="11"/>
  <c r="R2147" i="11"/>
  <c r="Q2147" i="11"/>
  <c r="P2147" i="11"/>
  <c r="O2147" i="11"/>
  <c r="N2147" i="11"/>
  <c r="M2147" i="11"/>
  <c r="L2147" i="11"/>
  <c r="K2147" i="11"/>
  <c r="I2147" i="11" a="1"/>
  <c r="I2147" i="11"/>
  <c r="U2146" i="11"/>
  <c r="T2146" i="11"/>
  <c r="R2146" i="11"/>
  <c r="Q2146" i="11"/>
  <c r="O2146" i="11"/>
  <c r="P2146" i="11" s="1"/>
  <c r="N2146" i="11"/>
  <c r="M2146" i="11"/>
  <c r="L2146" i="11"/>
  <c r="K2146" i="11"/>
  <c r="I2146" i="11" a="1"/>
  <c r="I2146" i="11"/>
  <c r="U2145" i="11"/>
  <c r="T2145" i="11"/>
  <c r="R2145" i="11"/>
  <c r="Q2145" i="11"/>
  <c r="P2145" i="11"/>
  <c r="O2145" i="11"/>
  <c r="N2145" i="11"/>
  <c r="M2145" i="11"/>
  <c r="L2145" i="11"/>
  <c r="K2145" i="11"/>
  <c r="I2145" i="11" a="1"/>
  <c r="I2145" i="11" s="1"/>
  <c r="U2144" i="11"/>
  <c r="T2144" i="11"/>
  <c r="R2144" i="11"/>
  <c r="Q2144" i="11"/>
  <c r="O2144" i="11"/>
  <c r="P2144" i="11" s="1"/>
  <c r="N2144" i="11"/>
  <c r="M2144" i="11"/>
  <c r="L2144" i="11"/>
  <c r="K2144" i="11"/>
  <c r="I2144" i="11" a="1"/>
  <c r="I2144" i="11" s="1"/>
  <c r="U2143" i="11"/>
  <c r="T2143" i="11"/>
  <c r="R2143" i="11"/>
  <c r="Q2143" i="11"/>
  <c r="O2143" i="11"/>
  <c r="P2143" i="11" s="1"/>
  <c r="N2143" i="11"/>
  <c r="M2143" i="11"/>
  <c r="L2143" i="11"/>
  <c r="K2143" i="11"/>
  <c r="I2143" i="11" a="1"/>
  <c r="I2143" i="11"/>
  <c r="U2142" i="11"/>
  <c r="T2142" i="11"/>
  <c r="R2142" i="11"/>
  <c r="Q2142" i="11"/>
  <c r="P2142" i="11"/>
  <c r="O2142" i="11"/>
  <c r="N2142" i="11"/>
  <c r="M2142" i="11"/>
  <c r="L2142" i="11"/>
  <c r="K2142" i="11"/>
  <c r="I2142" i="11" a="1"/>
  <c r="I2142" i="11" s="1"/>
  <c r="U2141" i="11"/>
  <c r="T2141" i="11"/>
  <c r="R2141" i="11"/>
  <c r="Q2141" i="11"/>
  <c r="P2141" i="11"/>
  <c r="O2141" i="11"/>
  <c r="N2141" i="11"/>
  <c r="M2141" i="11"/>
  <c r="L2141" i="11"/>
  <c r="K2141" i="11"/>
  <c r="I2141" i="11" a="1"/>
  <c r="I2141" i="11" s="1"/>
  <c r="U2140" i="11"/>
  <c r="T2140" i="11"/>
  <c r="R2140" i="11"/>
  <c r="Q2140" i="11"/>
  <c r="O2140" i="11"/>
  <c r="P2140" i="11" s="1"/>
  <c r="N2140" i="11"/>
  <c r="M2140" i="11"/>
  <c r="L2140" i="11"/>
  <c r="K2140" i="11"/>
  <c r="I2140" i="11" a="1"/>
  <c r="I2140" i="11" s="1"/>
  <c r="U2139" i="11"/>
  <c r="T2139" i="11"/>
  <c r="R2139" i="11"/>
  <c r="Q2139" i="11"/>
  <c r="P2139" i="11"/>
  <c r="O2139" i="11"/>
  <c r="N2139" i="11"/>
  <c r="M2139" i="11"/>
  <c r="L2139" i="11"/>
  <c r="K2139" i="11"/>
  <c r="I2139" i="11" a="1"/>
  <c r="I2139" i="11"/>
  <c r="U2138" i="11"/>
  <c r="T2138" i="11"/>
  <c r="R2138" i="11"/>
  <c r="Q2138" i="11"/>
  <c r="P2138" i="11"/>
  <c r="O2138" i="11"/>
  <c r="N2138" i="11"/>
  <c r="M2138" i="11"/>
  <c r="L2138" i="11"/>
  <c r="K2138" i="11"/>
  <c r="I2138" i="11" a="1"/>
  <c r="I2138" i="11" s="1"/>
  <c r="U2137" i="11"/>
  <c r="T2137" i="11"/>
  <c r="R2137" i="11"/>
  <c r="Q2137" i="11"/>
  <c r="P2137" i="11"/>
  <c r="O2137" i="11"/>
  <c r="N2137" i="11"/>
  <c r="M2137" i="11"/>
  <c r="L2137" i="11"/>
  <c r="K2137" i="11"/>
  <c r="I2137" i="11" a="1"/>
  <c r="I2137" i="11"/>
  <c r="U2136" i="11"/>
  <c r="T2136" i="11"/>
  <c r="R2136" i="11"/>
  <c r="Q2136" i="11"/>
  <c r="P2136" i="11"/>
  <c r="O2136" i="11"/>
  <c r="N2136" i="11"/>
  <c r="M2136" i="11"/>
  <c r="L2136" i="11"/>
  <c r="K2136" i="11"/>
  <c r="I2136" i="11" a="1"/>
  <c r="I2136" i="11" s="1"/>
  <c r="U2135" i="11"/>
  <c r="T2135" i="11"/>
  <c r="R2135" i="11"/>
  <c r="Q2135" i="11"/>
  <c r="P2135" i="11"/>
  <c r="O2135" i="11"/>
  <c r="N2135" i="11"/>
  <c r="M2135" i="11"/>
  <c r="L2135" i="11"/>
  <c r="K2135" i="11"/>
  <c r="I2135" i="11" a="1"/>
  <c r="I2135" i="11" s="1"/>
  <c r="U2134" i="11"/>
  <c r="T2134" i="11"/>
  <c r="R2134" i="11"/>
  <c r="Q2134" i="11"/>
  <c r="O2134" i="11"/>
  <c r="P2134" i="11" s="1"/>
  <c r="N2134" i="11"/>
  <c r="M2134" i="11"/>
  <c r="L2134" i="11"/>
  <c r="K2134" i="11"/>
  <c r="I2134" i="11" a="1"/>
  <c r="I2134" i="11"/>
  <c r="U2133" i="11"/>
  <c r="T2133" i="11"/>
  <c r="R2133" i="11"/>
  <c r="Q2133" i="11"/>
  <c r="P2133" i="11"/>
  <c r="O2133" i="11"/>
  <c r="N2133" i="11"/>
  <c r="M2133" i="11"/>
  <c r="L2133" i="11"/>
  <c r="K2133" i="11"/>
  <c r="I2133" i="11" a="1"/>
  <c r="I2133" i="11"/>
  <c r="U2132" i="11"/>
  <c r="T2132" i="11"/>
  <c r="R2132" i="11"/>
  <c r="Q2132" i="11"/>
  <c r="P2132" i="11"/>
  <c r="O2132" i="11"/>
  <c r="N2132" i="11"/>
  <c r="M2132" i="11"/>
  <c r="L2132" i="11"/>
  <c r="K2132" i="11"/>
  <c r="I2132" i="11" a="1"/>
  <c r="I2132" i="11" s="1"/>
  <c r="U2131" i="11"/>
  <c r="T2131" i="11"/>
  <c r="R2131" i="11"/>
  <c r="Q2131" i="11"/>
  <c r="O2131" i="11"/>
  <c r="P2131" i="11" s="1"/>
  <c r="N2131" i="11"/>
  <c r="M2131" i="11"/>
  <c r="L2131" i="11"/>
  <c r="K2131" i="11"/>
  <c r="I2131" i="11" a="1"/>
  <c r="I2131" i="11"/>
  <c r="U2130" i="11"/>
  <c r="T2130" i="11"/>
  <c r="R2130" i="11"/>
  <c r="Q2130" i="11"/>
  <c r="O2130" i="11"/>
  <c r="P2130" i="11" s="1"/>
  <c r="N2130" i="11"/>
  <c r="M2130" i="11"/>
  <c r="L2130" i="11"/>
  <c r="K2130" i="11"/>
  <c r="I2130" i="11" a="1"/>
  <c r="I2130" i="11"/>
  <c r="U2129" i="11"/>
  <c r="T2129" i="11"/>
  <c r="R2129" i="11"/>
  <c r="Q2129" i="11"/>
  <c r="P2129" i="11"/>
  <c r="O2129" i="11"/>
  <c r="N2129" i="11"/>
  <c r="M2129" i="11"/>
  <c r="L2129" i="11"/>
  <c r="K2129" i="11"/>
  <c r="I2129" i="11" a="1"/>
  <c r="I2129" i="11" s="1"/>
  <c r="U2128" i="11"/>
  <c r="T2128" i="11"/>
  <c r="R2128" i="11"/>
  <c r="Q2128" i="11"/>
  <c r="O2128" i="11"/>
  <c r="P2128" i="11" s="1"/>
  <c r="N2128" i="11"/>
  <c r="M2128" i="11"/>
  <c r="L2128" i="11"/>
  <c r="K2128" i="11"/>
  <c r="I2128" i="11" a="1"/>
  <c r="I2128" i="11" s="1"/>
  <c r="U2127" i="11"/>
  <c r="T2127" i="11"/>
  <c r="R2127" i="11"/>
  <c r="Q2127" i="11"/>
  <c r="O2127" i="11"/>
  <c r="P2127" i="11" s="1"/>
  <c r="N2127" i="11"/>
  <c r="M2127" i="11"/>
  <c r="L2127" i="11"/>
  <c r="K2127" i="11"/>
  <c r="I2127" i="11" a="1"/>
  <c r="I2127" i="11"/>
  <c r="U2126" i="11"/>
  <c r="T2126" i="11"/>
  <c r="R2126" i="11"/>
  <c r="Q2126" i="11"/>
  <c r="P2126" i="11"/>
  <c r="O2126" i="11"/>
  <c r="N2126" i="11"/>
  <c r="M2126" i="11"/>
  <c r="L2126" i="11"/>
  <c r="K2126" i="11"/>
  <c r="I2126" i="11" a="1"/>
  <c r="I2126" i="11" s="1"/>
  <c r="U2125" i="11"/>
  <c r="T2125" i="11"/>
  <c r="R2125" i="11"/>
  <c r="Q2125" i="11"/>
  <c r="P2125" i="11"/>
  <c r="O2125" i="11"/>
  <c r="N2125" i="11"/>
  <c r="M2125" i="11"/>
  <c r="L2125" i="11"/>
  <c r="K2125" i="11"/>
  <c r="I2125" i="11" a="1"/>
  <c r="I2125" i="11" s="1"/>
  <c r="U2124" i="11"/>
  <c r="T2124" i="11"/>
  <c r="R2124" i="11"/>
  <c r="Q2124" i="11"/>
  <c r="O2124" i="11"/>
  <c r="P2124" i="11" s="1"/>
  <c r="N2124" i="11"/>
  <c r="M2124" i="11"/>
  <c r="L2124" i="11"/>
  <c r="K2124" i="11"/>
  <c r="I2124" i="11" a="1"/>
  <c r="I2124" i="11" s="1"/>
  <c r="U2123" i="11"/>
  <c r="T2123" i="11"/>
  <c r="R2123" i="11"/>
  <c r="Q2123" i="11"/>
  <c r="P2123" i="11"/>
  <c r="O2123" i="11"/>
  <c r="N2123" i="11"/>
  <c r="M2123" i="11"/>
  <c r="L2123" i="11"/>
  <c r="K2123" i="11"/>
  <c r="I2123" i="11" a="1"/>
  <c r="I2123" i="11" s="1"/>
  <c r="U2122" i="11"/>
  <c r="T2122" i="11"/>
  <c r="R2122" i="11"/>
  <c r="Q2122" i="11"/>
  <c r="P2122" i="11"/>
  <c r="O2122" i="11"/>
  <c r="N2122" i="11"/>
  <c r="M2122" i="11"/>
  <c r="L2122" i="11"/>
  <c r="K2122" i="11"/>
  <c r="I2122" i="11" a="1"/>
  <c r="I2122" i="11" s="1"/>
  <c r="U2121" i="11"/>
  <c r="T2121" i="11"/>
  <c r="R2121" i="11"/>
  <c r="Q2121" i="11"/>
  <c r="P2121" i="11"/>
  <c r="O2121" i="11"/>
  <c r="N2121" i="11"/>
  <c r="M2121" i="11"/>
  <c r="L2121" i="11"/>
  <c r="K2121" i="11"/>
  <c r="I2121" i="11" a="1"/>
  <c r="I2121" i="11"/>
  <c r="U2120" i="11"/>
  <c r="T2120" i="11"/>
  <c r="R2120" i="11"/>
  <c r="Q2120" i="11"/>
  <c r="O2120" i="11"/>
  <c r="P2120" i="11" s="1"/>
  <c r="N2120" i="11"/>
  <c r="M2120" i="11"/>
  <c r="L2120" i="11"/>
  <c r="K2120" i="11"/>
  <c r="I2120" i="11" a="1"/>
  <c r="I2120" i="11" s="1"/>
  <c r="U2119" i="11"/>
  <c r="T2119" i="11"/>
  <c r="R2119" i="11"/>
  <c r="Q2119" i="11"/>
  <c r="P2119" i="11"/>
  <c r="O2119" i="11"/>
  <c r="N2119" i="11"/>
  <c r="M2119" i="11"/>
  <c r="L2119" i="11"/>
  <c r="K2119" i="11"/>
  <c r="I2119" i="11" a="1"/>
  <c r="I2119" i="11" s="1"/>
  <c r="U2118" i="11"/>
  <c r="T2118" i="11"/>
  <c r="R2118" i="11"/>
  <c r="Q2118" i="11"/>
  <c r="O2118" i="11"/>
  <c r="P2118" i="11" s="1"/>
  <c r="N2118" i="11"/>
  <c r="M2118" i="11"/>
  <c r="L2118" i="11"/>
  <c r="K2118" i="11"/>
  <c r="I2118" i="11" a="1"/>
  <c r="I2118" i="11"/>
  <c r="U2117" i="11"/>
  <c r="T2117" i="11"/>
  <c r="R2117" i="11"/>
  <c r="Q2117" i="11"/>
  <c r="P2117" i="11"/>
  <c r="O2117" i="11"/>
  <c r="N2117" i="11"/>
  <c r="M2117" i="11"/>
  <c r="L2117" i="11"/>
  <c r="K2117" i="11"/>
  <c r="I2117" i="11" a="1"/>
  <c r="I2117" i="11"/>
  <c r="U2116" i="11"/>
  <c r="T2116" i="11"/>
  <c r="R2116" i="11"/>
  <c r="Q2116" i="11"/>
  <c r="P2116" i="11"/>
  <c r="O2116" i="11"/>
  <c r="N2116" i="11"/>
  <c r="M2116" i="11"/>
  <c r="L2116" i="11"/>
  <c r="K2116" i="11"/>
  <c r="I2116" i="11" a="1"/>
  <c r="I2116" i="11" s="1"/>
  <c r="U2115" i="11"/>
  <c r="T2115" i="11"/>
  <c r="R2115" i="11"/>
  <c r="Q2115" i="11"/>
  <c r="P2115" i="11"/>
  <c r="O2115" i="11"/>
  <c r="N2115" i="11"/>
  <c r="M2115" i="11"/>
  <c r="L2115" i="11"/>
  <c r="K2115" i="11"/>
  <c r="I2115" i="11" a="1"/>
  <c r="I2115" i="11"/>
  <c r="U2114" i="11"/>
  <c r="T2114" i="11"/>
  <c r="R2114" i="11"/>
  <c r="Q2114" i="11"/>
  <c r="O2114" i="11"/>
  <c r="P2114" i="11" s="1"/>
  <c r="N2114" i="11"/>
  <c r="M2114" i="11"/>
  <c r="L2114" i="11"/>
  <c r="K2114" i="11"/>
  <c r="I2114" i="11" a="1"/>
  <c r="I2114" i="11"/>
  <c r="U2113" i="11"/>
  <c r="T2113" i="11"/>
  <c r="R2113" i="11"/>
  <c r="Q2113" i="11"/>
  <c r="P2113" i="11"/>
  <c r="O2113" i="11"/>
  <c r="N2113" i="11"/>
  <c r="M2113" i="11"/>
  <c r="L2113" i="11"/>
  <c r="K2113" i="11"/>
  <c r="I2113" i="11" a="1"/>
  <c r="I2113" i="11" s="1"/>
  <c r="U2112" i="11"/>
  <c r="T2112" i="11"/>
  <c r="R2112" i="11"/>
  <c r="Q2112" i="11"/>
  <c r="O2112" i="11"/>
  <c r="P2112" i="11" s="1"/>
  <c r="N2112" i="11"/>
  <c r="M2112" i="11"/>
  <c r="L2112" i="11"/>
  <c r="K2112" i="11"/>
  <c r="I2112" i="11" a="1"/>
  <c r="I2112" i="11" s="1"/>
  <c r="U2111" i="11"/>
  <c r="T2111" i="11"/>
  <c r="R2111" i="11"/>
  <c r="Q2111" i="11"/>
  <c r="O2111" i="11"/>
  <c r="P2111" i="11" s="1"/>
  <c r="N2111" i="11"/>
  <c r="M2111" i="11"/>
  <c r="L2111" i="11"/>
  <c r="K2111" i="11"/>
  <c r="I2111" i="11" a="1"/>
  <c r="I2111" i="11"/>
  <c r="U2110" i="11"/>
  <c r="T2110" i="11"/>
  <c r="R2110" i="11"/>
  <c r="Q2110" i="11"/>
  <c r="P2110" i="11"/>
  <c r="O2110" i="11"/>
  <c r="N2110" i="11"/>
  <c r="M2110" i="11"/>
  <c r="L2110" i="11"/>
  <c r="K2110" i="11"/>
  <c r="I2110" i="11" a="1"/>
  <c r="I2110" i="11" s="1"/>
  <c r="U2109" i="11"/>
  <c r="T2109" i="11"/>
  <c r="R2109" i="11"/>
  <c r="Q2109" i="11"/>
  <c r="O2109" i="11"/>
  <c r="P2109" i="11" s="1"/>
  <c r="N2109" i="11"/>
  <c r="M2109" i="11"/>
  <c r="L2109" i="11"/>
  <c r="K2109" i="11"/>
  <c r="I2109" i="11" a="1"/>
  <c r="I2109" i="11" s="1"/>
  <c r="U2108" i="11"/>
  <c r="T2108" i="11"/>
  <c r="R2108" i="11"/>
  <c r="Q2108" i="11"/>
  <c r="O2108" i="11"/>
  <c r="P2108" i="11" s="1"/>
  <c r="N2108" i="11"/>
  <c r="M2108" i="11"/>
  <c r="L2108" i="11"/>
  <c r="K2108" i="11"/>
  <c r="I2108" i="11" a="1"/>
  <c r="I2108" i="11" s="1"/>
  <c r="U2107" i="11"/>
  <c r="T2107" i="11"/>
  <c r="R2107" i="11"/>
  <c r="Q2107" i="11"/>
  <c r="P2107" i="11"/>
  <c r="O2107" i="11"/>
  <c r="N2107" i="11"/>
  <c r="M2107" i="11"/>
  <c r="L2107" i="11"/>
  <c r="K2107" i="11"/>
  <c r="I2107" i="11" a="1"/>
  <c r="I2107" i="11" s="1"/>
  <c r="U2106" i="11"/>
  <c r="T2106" i="11"/>
  <c r="R2106" i="11"/>
  <c r="Q2106" i="11"/>
  <c r="P2106" i="11"/>
  <c r="O2106" i="11"/>
  <c r="N2106" i="11"/>
  <c r="M2106" i="11"/>
  <c r="L2106" i="11"/>
  <c r="K2106" i="11"/>
  <c r="I2106" i="11" a="1"/>
  <c r="I2106" i="11" s="1"/>
  <c r="U2105" i="11"/>
  <c r="T2105" i="11"/>
  <c r="R2105" i="11"/>
  <c r="Q2105" i="11"/>
  <c r="P2105" i="11"/>
  <c r="O2105" i="11"/>
  <c r="N2105" i="11"/>
  <c r="M2105" i="11"/>
  <c r="L2105" i="11"/>
  <c r="K2105" i="11"/>
  <c r="I2105" i="11" a="1"/>
  <c r="I2105" i="11"/>
  <c r="U2104" i="11"/>
  <c r="T2104" i="11"/>
  <c r="R2104" i="11"/>
  <c r="Q2104" i="11"/>
  <c r="P2104" i="11"/>
  <c r="O2104" i="11"/>
  <c r="N2104" i="11"/>
  <c r="M2104" i="11"/>
  <c r="L2104" i="11"/>
  <c r="K2104" i="11"/>
  <c r="I2104" i="11" a="1"/>
  <c r="I2104" i="11" s="1"/>
  <c r="U2103" i="11"/>
  <c r="T2103" i="11"/>
  <c r="R2103" i="11"/>
  <c r="Q2103" i="11"/>
  <c r="P2103" i="11"/>
  <c r="O2103" i="11"/>
  <c r="N2103" i="11"/>
  <c r="M2103" i="11"/>
  <c r="L2103" i="11"/>
  <c r="K2103" i="11"/>
  <c r="I2103" i="11" a="1"/>
  <c r="I2103" i="11" s="1"/>
  <c r="U2102" i="11"/>
  <c r="T2102" i="11"/>
  <c r="R2102" i="11"/>
  <c r="Q2102" i="11"/>
  <c r="O2102" i="11"/>
  <c r="P2102" i="11" s="1"/>
  <c r="N2102" i="11"/>
  <c r="M2102" i="11"/>
  <c r="L2102" i="11"/>
  <c r="K2102" i="11"/>
  <c r="I2102" i="11" a="1"/>
  <c r="I2102" i="11" s="1"/>
  <c r="U2101" i="11"/>
  <c r="T2101" i="11"/>
  <c r="R2101" i="11"/>
  <c r="Q2101" i="11"/>
  <c r="P2101" i="11"/>
  <c r="O2101" i="11"/>
  <c r="N2101" i="11"/>
  <c r="M2101" i="11"/>
  <c r="L2101" i="11"/>
  <c r="K2101" i="11"/>
  <c r="I2101" i="11" a="1"/>
  <c r="I2101" i="11"/>
  <c r="U2100" i="11"/>
  <c r="T2100" i="11"/>
  <c r="R2100" i="11"/>
  <c r="Q2100" i="11"/>
  <c r="P2100" i="11"/>
  <c r="O2100" i="11"/>
  <c r="N2100" i="11"/>
  <c r="M2100" i="11"/>
  <c r="L2100" i="11"/>
  <c r="K2100" i="11"/>
  <c r="I2100" i="11" a="1"/>
  <c r="I2100" i="11" s="1"/>
  <c r="U2099" i="11"/>
  <c r="T2099" i="11"/>
  <c r="R2099" i="11"/>
  <c r="Q2099" i="11"/>
  <c r="O2099" i="11"/>
  <c r="P2099" i="11" s="1"/>
  <c r="N2099" i="11"/>
  <c r="M2099" i="11"/>
  <c r="L2099" i="11"/>
  <c r="K2099" i="11"/>
  <c r="I2099" i="11" a="1"/>
  <c r="I2099" i="11"/>
  <c r="U2098" i="11"/>
  <c r="T2098" i="11"/>
  <c r="R2098" i="11"/>
  <c r="Q2098" i="11"/>
  <c r="O2098" i="11"/>
  <c r="P2098" i="11" s="1"/>
  <c r="N2098" i="11"/>
  <c r="M2098" i="11"/>
  <c r="L2098" i="11"/>
  <c r="K2098" i="11"/>
  <c r="I2098" i="11" a="1"/>
  <c r="I2098" i="11"/>
  <c r="U2097" i="11"/>
  <c r="T2097" i="11"/>
  <c r="R2097" i="11"/>
  <c r="Q2097" i="11"/>
  <c r="P2097" i="11"/>
  <c r="O2097" i="11"/>
  <c r="N2097" i="11"/>
  <c r="M2097" i="11"/>
  <c r="L2097" i="11"/>
  <c r="K2097" i="11"/>
  <c r="I2097" i="11" a="1"/>
  <c r="I2097" i="11" s="1"/>
  <c r="U2096" i="11"/>
  <c r="T2096" i="11"/>
  <c r="R2096" i="11"/>
  <c r="Q2096" i="11"/>
  <c r="O2096" i="11"/>
  <c r="P2096" i="11" s="1"/>
  <c r="N2096" i="11"/>
  <c r="M2096" i="11"/>
  <c r="L2096" i="11"/>
  <c r="K2096" i="11"/>
  <c r="I2096" i="11" a="1"/>
  <c r="I2096" i="11"/>
  <c r="U2095" i="11"/>
  <c r="T2095" i="11"/>
  <c r="R2095" i="11"/>
  <c r="Q2095" i="11"/>
  <c r="O2095" i="11"/>
  <c r="P2095" i="11" s="1"/>
  <c r="N2095" i="11"/>
  <c r="M2095" i="11"/>
  <c r="L2095" i="11"/>
  <c r="K2095" i="11"/>
  <c r="I2095" i="11" a="1"/>
  <c r="I2095" i="11"/>
  <c r="U2094" i="11"/>
  <c r="T2094" i="11"/>
  <c r="R2094" i="11"/>
  <c r="Q2094" i="11"/>
  <c r="P2094" i="11"/>
  <c r="O2094" i="11"/>
  <c r="N2094" i="11"/>
  <c r="M2094" i="11"/>
  <c r="L2094" i="11"/>
  <c r="K2094" i="11"/>
  <c r="I2094" i="11" a="1"/>
  <c r="I2094" i="11" s="1"/>
  <c r="U2093" i="11"/>
  <c r="T2093" i="11"/>
  <c r="R2093" i="11"/>
  <c r="Q2093" i="11"/>
  <c r="P2093" i="11"/>
  <c r="O2093" i="11"/>
  <c r="N2093" i="11"/>
  <c r="M2093" i="11"/>
  <c r="L2093" i="11"/>
  <c r="K2093" i="11"/>
  <c r="I2093" i="11" a="1"/>
  <c r="I2093" i="11" s="1"/>
  <c r="U2092" i="11"/>
  <c r="T2092" i="11"/>
  <c r="R2092" i="11"/>
  <c r="Q2092" i="11"/>
  <c r="O2092" i="11"/>
  <c r="P2092" i="11" s="1"/>
  <c r="N2092" i="11"/>
  <c r="M2092" i="11"/>
  <c r="L2092" i="11"/>
  <c r="K2092" i="11"/>
  <c r="I2092" i="11" a="1"/>
  <c r="I2092" i="11" s="1"/>
  <c r="U2091" i="11"/>
  <c r="T2091" i="11"/>
  <c r="R2091" i="11"/>
  <c r="Q2091" i="11"/>
  <c r="P2091" i="11"/>
  <c r="O2091" i="11"/>
  <c r="N2091" i="11"/>
  <c r="M2091" i="11"/>
  <c r="L2091" i="11"/>
  <c r="K2091" i="11"/>
  <c r="I2091" i="11" a="1"/>
  <c r="I2091" i="11" s="1"/>
  <c r="U2090" i="11"/>
  <c r="T2090" i="11"/>
  <c r="R2090" i="11"/>
  <c r="Q2090" i="11"/>
  <c r="P2090" i="11"/>
  <c r="O2090" i="11"/>
  <c r="N2090" i="11"/>
  <c r="M2090" i="11"/>
  <c r="L2090" i="11"/>
  <c r="K2090" i="11"/>
  <c r="I2090" i="11" a="1"/>
  <c r="I2090" i="11" s="1"/>
  <c r="U2089" i="11"/>
  <c r="T2089" i="11"/>
  <c r="R2089" i="11"/>
  <c r="Q2089" i="11"/>
  <c r="P2089" i="11"/>
  <c r="O2089" i="11"/>
  <c r="N2089" i="11"/>
  <c r="M2089" i="11"/>
  <c r="L2089" i="11"/>
  <c r="K2089" i="11"/>
  <c r="I2089" i="11" a="1"/>
  <c r="I2089" i="11"/>
  <c r="U2088" i="11"/>
  <c r="T2088" i="11"/>
  <c r="R2088" i="11"/>
  <c r="Q2088" i="11"/>
  <c r="P2088" i="11"/>
  <c r="O2088" i="11"/>
  <c r="N2088" i="11"/>
  <c r="M2088" i="11"/>
  <c r="L2088" i="11"/>
  <c r="K2088" i="11"/>
  <c r="I2088" i="11" a="1"/>
  <c r="I2088" i="11" s="1"/>
  <c r="U2087" i="11"/>
  <c r="T2087" i="11"/>
  <c r="R2087" i="11"/>
  <c r="Q2087" i="11"/>
  <c r="P2087" i="11"/>
  <c r="O2087" i="11"/>
  <c r="N2087" i="11"/>
  <c r="M2087" i="11"/>
  <c r="L2087" i="11"/>
  <c r="K2087" i="11"/>
  <c r="I2087" i="11" a="1"/>
  <c r="I2087" i="11" s="1"/>
  <c r="U2086" i="11"/>
  <c r="T2086" i="11"/>
  <c r="R2086" i="11"/>
  <c r="Q2086" i="11"/>
  <c r="O2086" i="11"/>
  <c r="P2086" i="11" s="1"/>
  <c r="N2086" i="11"/>
  <c r="M2086" i="11"/>
  <c r="L2086" i="11"/>
  <c r="K2086" i="11"/>
  <c r="I2086" i="11" a="1"/>
  <c r="I2086" i="11" s="1"/>
  <c r="U2085" i="11"/>
  <c r="T2085" i="11"/>
  <c r="R2085" i="11"/>
  <c r="Q2085" i="11"/>
  <c r="P2085" i="11"/>
  <c r="O2085" i="11"/>
  <c r="N2085" i="11"/>
  <c r="M2085" i="11"/>
  <c r="L2085" i="11"/>
  <c r="K2085" i="11"/>
  <c r="I2085" i="11" a="1"/>
  <c r="I2085" i="11"/>
  <c r="U2084" i="11"/>
  <c r="T2084" i="11"/>
  <c r="R2084" i="11"/>
  <c r="Q2084" i="11"/>
  <c r="P2084" i="11"/>
  <c r="O2084" i="11"/>
  <c r="N2084" i="11"/>
  <c r="M2084" i="11"/>
  <c r="L2084" i="11"/>
  <c r="K2084" i="11"/>
  <c r="I2084" i="11" a="1"/>
  <c r="I2084" i="11" s="1"/>
  <c r="U2083" i="11"/>
  <c r="T2083" i="11"/>
  <c r="R2083" i="11"/>
  <c r="Q2083" i="11"/>
  <c r="P2083" i="11"/>
  <c r="O2083" i="11"/>
  <c r="N2083" i="11"/>
  <c r="M2083" i="11"/>
  <c r="L2083" i="11"/>
  <c r="K2083" i="11"/>
  <c r="I2083" i="11" a="1"/>
  <c r="I2083" i="11"/>
  <c r="U2082" i="11"/>
  <c r="T2082" i="11"/>
  <c r="R2082" i="11"/>
  <c r="Q2082" i="11"/>
  <c r="O2082" i="11"/>
  <c r="P2082" i="11" s="1"/>
  <c r="N2082" i="11"/>
  <c r="M2082" i="11"/>
  <c r="L2082" i="11"/>
  <c r="K2082" i="11"/>
  <c r="I2082" i="11" a="1"/>
  <c r="I2082" i="11"/>
  <c r="U2081" i="11"/>
  <c r="T2081" i="11"/>
  <c r="R2081" i="11"/>
  <c r="Q2081" i="11"/>
  <c r="P2081" i="11"/>
  <c r="O2081" i="11"/>
  <c r="N2081" i="11"/>
  <c r="M2081" i="11"/>
  <c r="L2081" i="11"/>
  <c r="K2081" i="11"/>
  <c r="I2081" i="11" a="1"/>
  <c r="I2081" i="11" s="1"/>
  <c r="U2080" i="11"/>
  <c r="T2080" i="11"/>
  <c r="R2080" i="11"/>
  <c r="Q2080" i="11"/>
  <c r="O2080" i="11"/>
  <c r="P2080" i="11" s="1"/>
  <c r="N2080" i="11"/>
  <c r="M2080" i="11"/>
  <c r="L2080" i="11"/>
  <c r="K2080" i="11"/>
  <c r="I2080" i="11" a="1"/>
  <c r="I2080" i="11" s="1"/>
  <c r="U2079" i="11"/>
  <c r="T2079" i="11"/>
  <c r="R2079" i="11"/>
  <c r="Q2079" i="11"/>
  <c r="O2079" i="11"/>
  <c r="P2079" i="11" s="1"/>
  <c r="N2079" i="11"/>
  <c r="M2079" i="11"/>
  <c r="L2079" i="11"/>
  <c r="K2079" i="11"/>
  <c r="I2079" i="11" a="1"/>
  <c r="I2079" i="11"/>
  <c r="U2078" i="11"/>
  <c r="T2078" i="11"/>
  <c r="R2078" i="11"/>
  <c r="Q2078" i="11"/>
  <c r="P2078" i="11"/>
  <c r="O2078" i="11"/>
  <c r="N2078" i="11"/>
  <c r="M2078" i="11"/>
  <c r="L2078" i="11"/>
  <c r="K2078" i="11"/>
  <c r="I2078" i="11" a="1"/>
  <c r="I2078" i="11" s="1"/>
  <c r="U2077" i="11"/>
  <c r="T2077" i="11"/>
  <c r="R2077" i="11"/>
  <c r="Q2077" i="11"/>
  <c r="P2077" i="11"/>
  <c r="O2077" i="11"/>
  <c r="N2077" i="11"/>
  <c r="M2077" i="11"/>
  <c r="L2077" i="11"/>
  <c r="K2077" i="11"/>
  <c r="I2077" i="11" a="1"/>
  <c r="I2077" i="11" s="1"/>
  <c r="U2076" i="11"/>
  <c r="T2076" i="11"/>
  <c r="R2076" i="11"/>
  <c r="Q2076" i="11"/>
  <c r="O2076" i="11"/>
  <c r="P2076" i="11" s="1"/>
  <c r="N2076" i="11"/>
  <c r="M2076" i="11"/>
  <c r="L2076" i="11"/>
  <c r="K2076" i="11"/>
  <c r="I2076" i="11" a="1"/>
  <c r="I2076" i="11" s="1"/>
  <c r="U2075" i="11"/>
  <c r="T2075" i="11"/>
  <c r="R2075" i="11"/>
  <c r="Q2075" i="11"/>
  <c r="P2075" i="11"/>
  <c r="O2075" i="11"/>
  <c r="N2075" i="11"/>
  <c r="M2075" i="11"/>
  <c r="L2075" i="11"/>
  <c r="K2075" i="11"/>
  <c r="I2075" i="11" a="1"/>
  <c r="I2075" i="11"/>
  <c r="U2074" i="11"/>
  <c r="T2074" i="11"/>
  <c r="R2074" i="11"/>
  <c r="Q2074" i="11"/>
  <c r="P2074" i="11"/>
  <c r="O2074" i="11"/>
  <c r="N2074" i="11"/>
  <c r="M2074" i="11"/>
  <c r="L2074" i="11"/>
  <c r="K2074" i="11"/>
  <c r="I2074" i="11" a="1"/>
  <c r="I2074" i="11" s="1"/>
  <c r="U2073" i="11"/>
  <c r="T2073" i="11"/>
  <c r="R2073" i="11"/>
  <c r="Q2073" i="11"/>
  <c r="P2073" i="11"/>
  <c r="O2073" i="11"/>
  <c r="N2073" i="11"/>
  <c r="M2073" i="11"/>
  <c r="L2073" i="11"/>
  <c r="K2073" i="11"/>
  <c r="I2073" i="11" a="1"/>
  <c r="I2073" i="11"/>
  <c r="U2072" i="11"/>
  <c r="T2072" i="11"/>
  <c r="R2072" i="11"/>
  <c r="Q2072" i="11"/>
  <c r="O2072" i="11"/>
  <c r="P2072" i="11" s="1"/>
  <c r="N2072" i="11"/>
  <c r="M2072" i="11"/>
  <c r="L2072" i="11"/>
  <c r="K2072" i="11"/>
  <c r="I2072" i="11" a="1"/>
  <c r="I2072" i="11" s="1"/>
  <c r="U2071" i="11"/>
  <c r="T2071" i="11"/>
  <c r="R2071" i="11"/>
  <c r="Q2071" i="11"/>
  <c r="P2071" i="11"/>
  <c r="O2071" i="11"/>
  <c r="N2071" i="11"/>
  <c r="M2071" i="11"/>
  <c r="L2071" i="11"/>
  <c r="K2071" i="11"/>
  <c r="I2071" i="11" a="1"/>
  <c r="I2071" i="11" s="1"/>
  <c r="U2070" i="11"/>
  <c r="T2070" i="11"/>
  <c r="R2070" i="11"/>
  <c r="Q2070" i="11"/>
  <c r="O2070" i="11"/>
  <c r="P2070" i="11" s="1"/>
  <c r="N2070" i="11"/>
  <c r="M2070" i="11"/>
  <c r="L2070" i="11"/>
  <c r="K2070" i="11"/>
  <c r="I2070" i="11" a="1"/>
  <c r="I2070" i="11" s="1"/>
  <c r="U2069" i="11"/>
  <c r="T2069" i="11"/>
  <c r="R2069" i="11"/>
  <c r="Q2069" i="11"/>
  <c r="P2069" i="11"/>
  <c r="O2069" i="11"/>
  <c r="N2069" i="11"/>
  <c r="M2069" i="11"/>
  <c r="L2069" i="11"/>
  <c r="K2069" i="11"/>
  <c r="I2069" i="11" a="1"/>
  <c r="I2069" i="11"/>
  <c r="U2068" i="11"/>
  <c r="T2068" i="11"/>
  <c r="R2068" i="11"/>
  <c r="Q2068" i="11"/>
  <c r="P2068" i="11"/>
  <c r="O2068" i="11"/>
  <c r="N2068" i="11"/>
  <c r="M2068" i="11"/>
  <c r="L2068" i="11"/>
  <c r="K2068" i="11"/>
  <c r="I2068" i="11" a="1"/>
  <c r="I2068" i="11" s="1"/>
  <c r="U2067" i="11"/>
  <c r="T2067" i="11"/>
  <c r="R2067" i="11"/>
  <c r="Q2067" i="11"/>
  <c r="P2067" i="11"/>
  <c r="O2067" i="11"/>
  <c r="N2067" i="11"/>
  <c r="M2067" i="11"/>
  <c r="L2067" i="11"/>
  <c r="K2067" i="11"/>
  <c r="I2067" i="11" a="1"/>
  <c r="I2067" i="11"/>
  <c r="U2066" i="11"/>
  <c r="T2066" i="11"/>
  <c r="R2066" i="11"/>
  <c r="Q2066" i="11"/>
  <c r="O2066" i="11"/>
  <c r="P2066" i="11" s="1"/>
  <c r="N2066" i="11"/>
  <c r="M2066" i="11"/>
  <c r="L2066" i="11"/>
  <c r="K2066" i="11"/>
  <c r="I2066" i="11" a="1"/>
  <c r="I2066" i="11"/>
  <c r="U2065" i="11"/>
  <c r="T2065" i="11"/>
  <c r="R2065" i="11"/>
  <c r="Q2065" i="11"/>
  <c r="P2065" i="11"/>
  <c r="O2065" i="11"/>
  <c r="N2065" i="11"/>
  <c r="M2065" i="11"/>
  <c r="L2065" i="11"/>
  <c r="K2065" i="11"/>
  <c r="I2065" i="11" a="1"/>
  <c r="I2065" i="11" s="1"/>
  <c r="U2064" i="11"/>
  <c r="T2064" i="11"/>
  <c r="R2064" i="11"/>
  <c r="Q2064" i="11"/>
  <c r="O2064" i="11"/>
  <c r="P2064" i="11" s="1"/>
  <c r="N2064" i="11"/>
  <c r="M2064" i="11"/>
  <c r="L2064" i="11"/>
  <c r="K2064" i="11"/>
  <c r="I2064" i="11" a="1"/>
  <c r="I2064" i="11" s="1"/>
  <c r="U2063" i="11"/>
  <c r="T2063" i="11"/>
  <c r="R2063" i="11"/>
  <c r="Q2063" i="11"/>
  <c r="O2063" i="11"/>
  <c r="P2063" i="11" s="1"/>
  <c r="N2063" i="11"/>
  <c r="M2063" i="11"/>
  <c r="L2063" i="11"/>
  <c r="K2063" i="11"/>
  <c r="I2063" i="11" a="1"/>
  <c r="I2063" i="11"/>
  <c r="U2062" i="11"/>
  <c r="T2062" i="11"/>
  <c r="R2062" i="11"/>
  <c r="Q2062" i="11"/>
  <c r="P2062" i="11"/>
  <c r="O2062" i="11"/>
  <c r="N2062" i="11"/>
  <c r="M2062" i="11"/>
  <c r="L2062" i="11"/>
  <c r="K2062" i="11"/>
  <c r="I2062" i="11" a="1"/>
  <c r="I2062" i="11" s="1"/>
  <c r="U2061" i="11"/>
  <c r="T2061" i="11"/>
  <c r="R2061" i="11"/>
  <c r="Q2061" i="11"/>
  <c r="O2061" i="11"/>
  <c r="P2061" i="11" s="1"/>
  <c r="N2061" i="11"/>
  <c r="M2061" i="11"/>
  <c r="L2061" i="11"/>
  <c r="K2061" i="11"/>
  <c r="I2061" i="11" a="1"/>
  <c r="I2061" i="11" s="1"/>
  <c r="U2060" i="11"/>
  <c r="T2060" i="11"/>
  <c r="R2060" i="11"/>
  <c r="Q2060" i="11"/>
  <c r="O2060" i="11"/>
  <c r="P2060" i="11" s="1"/>
  <c r="N2060" i="11"/>
  <c r="M2060" i="11"/>
  <c r="L2060" i="11"/>
  <c r="K2060" i="11"/>
  <c r="I2060" i="11" a="1"/>
  <c r="I2060" i="11" s="1"/>
  <c r="U2059" i="11"/>
  <c r="T2059" i="11"/>
  <c r="R2059" i="11"/>
  <c r="Q2059" i="11"/>
  <c r="P2059" i="11"/>
  <c r="O2059" i="11"/>
  <c r="N2059" i="11"/>
  <c r="M2059" i="11"/>
  <c r="L2059" i="11"/>
  <c r="K2059" i="11"/>
  <c r="I2059" i="11" a="1"/>
  <c r="I2059" i="11" s="1"/>
  <c r="U2058" i="11"/>
  <c r="T2058" i="11"/>
  <c r="R2058" i="11"/>
  <c r="Q2058" i="11"/>
  <c r="P2058" i="11"/>
  <c r="O2058" i="11"/>
  <c r="N2058" i="11"/>
  <c r="M2058" i="11"/>
  <c r="L2058" i="11"/>
  <c r="K2058" i="11"/>
  <c r="I2058" i="11" a="1"/>
  <c r="I2058" i="11" s="1"/>
  <c r="U2057" i="11"/>
  <c r="T2057" i="11"/>
  <c r="R2057" i="11"/>
  <c r="Q2057" i="11"/>
  <c r="P2057" i="11"/>
  <c r="O2057" i="11"/>
  <c r="N2057" i="11"/>
  <c r="M2057" i="11"/>
  <c r="L2057" i="11"/>
  <c r="K2057" i="11"/>
  <c r="I2057" i="11" a="1"/>
  <c r="I2057" i="11"/>
  <c r="U2056" i="11"/>
  <c r="T2056" i="11"/>
  <c r="R2056" i="11"/>
  <c r="Q2056" i="11"/>
  <c r="O2056" i="11"/>
  <c r="P2056" i="11" s="1"/>
  <c r="N2056" i="11"/>
  <c r="M2056" i="11"/>
  <c r="L2056" i="11"/>
  <c r="K2056" i="11"/>
  <c r="I2056" i="11" a="1"/>
  <c r="I2056" i="11" s="1"/>
  <c r="U2055" i="11"/>
  <c r="T2055" i="11"/>
  <c r="R2055" i="11"/>
  <c r="Q2055" i="11"/>
  <c r="P2055" i="11"/>
  <c r="O2055" i="11"/>
  <c r="N2055" i="11"/>
  <c r="M2055" i="11"/>
  <c r="L2055" i="11"/>
  <c r="K2055" i="11"/>
  <c r="I2055" i="11" a="1"/>
  <c r="I2055" i="11" s="1"/>
  <c r="U2054" i="11"/>
  <c r="T2054" i="11"/>
  <c r="R2054" i="11"/>
  <c r="Q2054" i="11"/>
  <c r="O2054" i="11"/>
  <c r="P2054" i="11" s="1"/>
  <c r="N2054" i="11"/>
  <c r="M2054" i="11"/>
  <c r="L2054" i="11"/>
  <c r="K2054" i="11"/>
  <c r="I2054" i="11" a="1"/>
  <c r="I2054" i="11"/>
  <c r="U2053" i="11"/>
  <c r="T2053" i="11"/>
  <c r="R2053" i="11"/>
  <c r="Q2053" i="11"/>
  <c r="P2053" i="11"/>
  <c r="O2053" i="11"/>
  <c r="N2053" i="11"/>
  <c r="M2053" i="11"/>
  <c r="L2053" i="11"/>
  <c r="K2053" i="11"/>
  <c r="I2053" i="11" a="1"/>
  <c r="I2053" i="11"/>
  <c r="U2052" i="11"/>
  <c r="T2052" i="11"/>
  <c r="R2052" i="11"/>
  <c r="Q2052" i="11"/>
  <c r="P2052" i="11"/>
  <c r="O2052" i="11"/>
  <c r="N2052" i="11"/>
  <c r="M2052" i="11"/>
  <c r="L2052" i="11"/>
  <c r="K2052" i="11"/>
  <c r="I2052" i="11" a="1"/>
  <c r="I2052" i="11" s="1"/>
  <c r="U2051" i="11"/>
  <c r="T2051" i="11"/>
  <c r="R2051" i="11"/>
  <c r="Q2051" i="11"/>
  <c r="O2051" i="11"/>
  <c r="P2051" i="11" s="1"/>
  <c r="N2051" i="11"/>
  <c r="M2051" i="11"/>
  <c r="L2051" i="11"/>
  <c r="K2051" i="11"/>
  <c r="I2051" i="11" a="1"/>
  <c r="I2051" i="11"/>
  <c r="U2050" i="11"/>
  <c r="T2050" i="11"/>
  <c r="R2050" i="11"/>
  <c r="Q2050" i="11"/>
  <c r="O2050" i="11"/>
  <c r="P2050" i="11" s="1"/>
  <c r="N2050" i="11"/>
  <c r="M2050" i="11"/>
  <c r="L2050" i="11"/>
  <c r="K2050" i="11"/>
  <c r="I2050" i="11" a="1"/>
  <c r="I2050" i="11"/>
  <c r="U2049" i="11"/>
  <c r="T2049" i="11"/>
  <c r="R2049" i="11"/>
  <c r="Q2049" i="11"/>
  <c r="P2049" i="11"/>
  <c r="O2049" i="11"/>
  <c r="N2049" i="11"/>
  <c r="M2049" i="11"/>
  <c r="L2049" i="11"/>
  <c r="K2049" i="11"/>
  <c r="I2049" i="11" a="1"/>
  <c r="I2049" i="11" s="1"/>
  <c r="U2048" i="11"/>
  <c r="T2048" i="11"/>
  <c r="R2048" i="11"/>
  <c r="Q2048" i="11"/>
  <c r="O2048" i="11"/>
  <c r="P2048" i="11" s="1"/>
  <c r="N2048" i="11"/>
  <c r="M2048" i="11"/>
  <c r="L2048" i="11"/>
  <c r="K2048" i="11"/>
  <c r="I2048" i="11" a="1"/>
  <c r="I2048" i="11"/>
  <c r="U2047" i="11"/>
  <c r="T2047" i="11"/>
  <c r="R2047" i="11"/>
  <c r="Q2047" i="11"/>
  <c r="O2047" i="11"/>
  <c r="P2047" i="11" s="1"/>
  <c r="N2047" i="11"/>
  <c r="M2047" i="11"/>
  <c r="L2047" i="11"/>
  <c r="K2047" i="11"/>
  <c r="I2047" i="11" a="1"/>
  <c r="I2047" i="11"/>
  <c r="U2046" i="11"/>
  <c r="T2046" i="11"/>
  <c r="R2046" i="11"/>
  <c r="Q2046" i="11"/>
  <c r="P2046" i="11"/>
  <c r="O2046" i="11"/>
  <c r="N2046" i="11"/>
  <c r="M2046" i="11"/>
  <c r="L2046" i="11"/>
  <c r="K2046" i="11"/>
  <c r="I2046" i="11" a="1"/>
  <c r="I2046" i="11" s="1"/>
  <c r="U2045" i="11"/>
  <c r="T2045" i="11"/>
  <c r="R2045" i="11"/>
  <c r="Q2045" i="11"/>
  <c r="O2045" i="11"/>
  <c r="P2045" i="11" s="1"/>
  <c r="N2045" i="11"/>
  <c r="M2045" i="11"/>
  <c r="L2045" i="11"/>
  <c r="K2045" i="11"/>
  <c r="I2045" i="11" a="1"/>
  <c r="I2045" i="11" s="1"/>
  <c r="U2044" i="11"/>
  <c r="T2044" i="11"/>
  <c r="R2044" i="11"/>
  <c r="Q2044" i="11"/>
  <c r="O2044" i="11"/>
  <c r="P2044" i="11" s="1"/>
  <c r="N2044" i="11"/>
  <c r="M2044" i="11"/>
  <c r="L2044" i="11"/>
  <c r="K2044" i="11"/>
  <c r="I2044" i="11" a="1"/>
  <c r="I2044" i="11" s="1"/>
  <c r="U2043" i="11"/>
  <c r="T2043" i="11"/>
  <c r="R2043" i="11"/>
  <c r="Q2043" i="11"/>
  <c r="P2043" i="11"/>
  <c r="O2043" i="11"/>
  <c r="N2043" i="11"/>
  <c r="M2043" i="11"/>
  <c r="L2043" i="11"/>
  <c r="K2043" i="11"/>
  <c r="I2043" i="11" a="1"/>
  <c r="I2043" i="11" s="1"/>
  <c r="U2042" i="11"/>
  <c r="T2042" i="11"/>
  <c r="R2042" i="11"/>
  <c r="Q2042" i="11"/>
  <c r="P2042" i="11"/>
  <c r="O2042" i="11"/>
  <c r="N2042" i="11"/>
  <c r="M2042" i="11"/>
  <c r="L2042" i="11"/>
  <c r="K2042" i="11"/>
  <c r="I2042" i="11" a="1"/>
  <c r="I2042" i="11" s="1"/>
  <c r="U2041" i="11"/>
  <c r="T2041" i="11"/>
  <c r="R2041" i="11"/>
  <c r="Q2041" i="11"/>
  <c r="P2041" i="11"/>
  <c r="O2041" i="11"/>
  <c r="N2041" i="11"/>
  <c r="M2041" i="11"/>
  <c r="L2041" i="11"/>
  <c r="K2041" i="11"/>
  <c r="I2041" i="11" a="1"/>
  <c r="I2041" i="11"/>
  <c r="U2040" i="11"/>
  <c r="T2040" i="11"/>
  <c r="R2040" i="11"/>
  <c r="Q2040" i="11"/>
  <c r="O2040" i="11"/>
  <c r="P2040" i="11" s="1"/>
  <c r="N2040" i="11"/>
  <c r="M2040" i="11"/>
  <c r="L2040" i="11"/>
  <c r="K2040" i="11"/>
  <c r="I2040" i="11" a="1"/>
  <c r="I2040" i="11" s="1"/>
  <c r="U2039" i="11"/>
  <c r="T2039" i="11"/>
  <c r="R2039" i="11"/>
  <c r="Q2039" i="11"/>
  <c r="P2039" i="11"/>
  <c r="O2039" i="11"/>
  <c r="N2039" i="11"/>
  <c r="M2039" i="11"/>
  <c r="L2039" i="11"/>
  <c r="K2039" i="11"/>
  <c r="I2039" i="11" a="1"/>
  <c r="I2039" i="11" s="1"/>
  <c r="U2038" i="11"/>
  <c r="T2038" i="11"/>
  <c r="R2038" i="11"/>
  <c r="Q2038" i="11"/>
  <c r="O2038" i="11"/>
  <c r="P2038" i="11" s="1"/>
  <c r="N2038" i="11"/>
  <c r="M2038" i="11"/>
  <c r="L2038" i="11"/>
  <c r="K2038" i="11"/>
  <c r="I2038" i="11" a="1"/>
  <c r="I2038" i="11" s="1"/>
  <c r="U2037" i="11"/>
  <c r="T2037" i="11"/>
  <c r="R2037" i="11"/>
  <c r="Q2037" i="11"/>
  <c r="P2037" i="11"/>
  <c r="O2037" i="11"/>
  <c r="N2037" i="11"/>
  <c r="M2037" i="11"/>
  <c r="L2037" i="11"/>
  <c r="K2037" i="11"/>
  <c r="I2037" i="11" a="1"/>
  <c r="I2037" i="11"/>
  <c r="U2036" i="11"/>
  <c r="T2036" i="11"/>
  <c r="R2036" i="11"/>
  <c r="Q2036" i="11"/>
  <c r="P2036" i="11"/>
  <c r="O2036" i="11"/>
  <c r="N2036" i="11"/>
  <c r="M2036" i="11"/>
  <c r="L2036" i="11"/>
  <c r="K2036" i="11"/>
  <c r="I2036" i="11" a="1"/>
  <c r="I2036" i="11" s="1"/>
  <c r="U2035" i="11"/>
  <c r="T2035" i="11"/>
  <c r="R2035" i="11"/>
  <c r="Q2035" i="11"/>
  <c r="O2035" i="11"/>
  <c r="P2035" i="11" s="1"/>
  <c r="N2035" i="11"/>
  <c r="M2035" i="11"/>
  <c r="L2035" i="11"/>
  <c r="K2035" i="11"/>
  <c r="I2035" i="11" a="1"/>
  <c r="I2035" i="11"/>
  <c r="U2034" i="11"/>
  <c r="T2034" i="11"/>
  <c r="R2034" i="11"/>
  <c r="Q2034" i="11"/>
  <c r="O2034" i="11"/>
  <c r="P2034" i="11" s="1"/>
  <c r="N2034" i="11"/>
  <c r="M2034" i="11"/>
  <c r="L2034" i="11"/>
  <c r="K2034" i="11"/>
  <c r="I2034" i="11" a="1"/>
  <c r="I2034" i="11"/>
  <c r="U2033" i="11"/>
  <c r="T2033" i="11"/>
  <c r="R2033" i="11"/>
  <c r="Q2033" i="11"/>
  <c r="P2033" i="11"/>
  <c r="O2033" i="11"/>
  <c r="N2033" i="11"/>
  <c r="M2033" i="11"/>
  <c r="L2033" i="11"/>
  <c r="K2033" i="11"/>
  <c r="I2033" i="11" a="1"/>
  <c r="I2033" i="11" s="1"/>
  <c r="U2032" i="11"/>
  <c r="T2032" i="11"/>
  <c r="R2032" i="11"/>
  <c r="Q2032" i="11"/>
  <c r="O2032" i="11"/>
  <c r="P2032" i="11" s="1"/>
  <c r="N2032" i="11"/>
  <c r="M2032" i="11"/>
  <c r="L2032" i="11"/>
  <c r="K2032" i="11"/>
  <c r="I2032" i="11" a="1"/>
  <c r="I2032" i="11" s="1"/>
  <c r="U2031" i="11"/>
  <c r="T2031" i="11"/>
  <c r="R2031" i="11"/>
  <c r="Q2031" i="11"/>
  <c r="O2031" i="11"/>
  <c r="P2031" i="11" s="1"/>
  <c r="N2031" i="11"/>
  <c r="M2031" i="11"/>
  <c r="L2031" i="11"/>
  <c r="K2031" i="11"/>
  <c r="I2031" i="11" a="1"/>
  <c r="I2031" i="11"/>
  <c r="U2030" i="11"/>
  <c r="T2030" i="11"/>
  <c r="R2030" i="11"/>
  <c r="Q2030" i="11"/>
  <c r="P2030" i="11"/>
  <c r="O2030" i="11"/>
  <c r="N2030" i="11"/>
  <c r="M2030" i="11"/>
  <c r="L2030" i="11"/>
  <c r="K2030" i="11"/>
  <c r="I2030" i="11" a="1"/>
  <c r="I2030" i="11" s="1"/>
  <c r="U2029" i="11"/>
  <c r="T2029" i="11"/>
  <c r="R2029" i="11"/>
  <c r="Q2029" i="11"/>
  <c r="O2029" i="11"/>
  <c r="P2029" i="11" s="1"/>
  <c r="N2029" i="11"/>
  <c r="M2029" i="11"/>
  <c r="L2029" i="11"/>
  <c r="K2029" i="11"/>
  <c r="I2029" i="11" a="1"/>
  <c r="I2029" i="11" s="1"/>
  <c r="U2028" i="11"/>
  <c r="T2028" i="11"/>
  <c r="R2028" i="11"/>
  <c r="Q2028" i="11"/>
  <c r="O2028" i="11"/>
  <c r="P2028" i="11" s="1"/>
  <c r="N2028" i="11"/>
  <c r="M2028" i="11"/>
  <c r="L2028" i="11"/>
  <c r="K2028" i="11"/>
  <c r="I2028" i="11" a="1"/>
  <c r="I2028" i="11" s="1"/>
  <c r="U2027" i="11"/>
  <c r="T2027" i="11"/>
  <c r="R2027" i="11"/>
  <c r="Q2027" i="11"/>
  <c r="P2027" i="11"/>
  <c r="O2027" i="11"/>
  <c r="N2027" i="11"/>
  <c r="M2027" i="11"/>
  <c r="L2027" i="11"/>
  <c r="K2027" i="11"/>
  <c r="I2027" i="11" a="1"/>
  <c r="I2027" i="11"/>
  <c r="U2026" i="11"/>
  <c r="T2026" i="11"/>
  <c r="R2026" i="11"/>
  <c r="Q2026" i="11"/>
  <c r="P2026" i="11"/>
  <c r="O2026" i="11"/>
  <c r="N2026" i="11"/>
  <c r="M2026" i="11"/>
  <c r="L2026" i="11"/>
  <c r="K2026" i="11"/>
  <c r="I2026" i="11" a="1"/>
  <c r="I2026" i="11" s="1"/>
  <c r="U2025" i="11"/>
  <c r="T2025" i="11"/>
  <c r="R2025" i="11"/>
  <c r="Q2025" i="11"/>
  <c r="P2025" i="11"/>
  <c r="O2025" i="11"/>
  <c r="N2025" i="11"/>
  <c r="M2025" i="11"/>
  <c r="L2025" i="11"/>
  <c r="K2025" i="11"/>
  <c r="I2025" i="11" a="1"/>
  <c r="I2025" i="11"/>
  <c r="U2024" i="11"/>
  <c r="T2024" i="11"/>
  <c r="R2024" i="11"/>
  <c r="Q2024" i="11"/>
  <c r="P2024" i="11"/>
  <c r="O2024" i="11"/>
  <c r="N2024" i="11"/>
  <c r="M2024" i="11"/>
  <c r="L2024" i="11"/>
  <c r="K2024" i="11"/>
  <c r="I2024" i="11" a="1"/>
  <c r="I2024" i="11" s="1"/>
  <c r="U2023" i="11"/>
  <c r="T2023" i="11"/>
  <c r="R2023" i="11"/>
  <c r="Q2023" i="11"/>
  <c r="P2023" i="11"/>
  <c r="O2023" i="11"/>
  <c r="N2023" i="11"/>
  <c r="M2023" i="11"/>
  <c r="L2023" i="11"/>
  <c r="K2023" i="11"/>
  <c r="I2023" i="11" a="1"/>
  <c r="I2023" i="11" s="1"/>
  <c r="U2022" i="11"/>
  <c r="T2022" i="11"/>
  <c r="R2022" i="11"/>
  <c r="Q2022" i="11"/>
  <c r="O2022" i="11"/>
  <c r="P2022" i="11" s="1"/>
  <c r="N2022" i="11"/>
  <c r="M2022" i="11"/>
  <c r="L2022" i="11"/>
  <c r="K2022" i="11"/>
  <c r="I2022" i="11" a="1"/>
  <c r="I2022" i="11" s="1"/>
  <c r="U2021" i="11"/>
  <c r="T2021" i="11"/>
  <c r="R2021" i="11"/>
  <c r="Q2021" i="11"/>
  <c r="P2021" i="11"/>
  <c r="O2021" i="11"/>
  <c r="N2021" i="11"/>
  <c r="M2021" i="11"/>
  <c r="L2021" i="11"/>
  <c r="K2021" i="11"/>
  <c r="I2021" i="11" a="1"/>
  <c r="I2021" i="11"/>
  <c r="U2020" i="11"/>
  <c r="T2020" i="11"/>
  <c r="R2020" i="11"/>
  <c r="Q2020" i="11"/>
  <c r="P2020" i="11"/>
  <c r="O2020" i="11"/>
  <c r="N2020" i="11"/>
  <c r="M2020" i="11"/>
  <c r="L2020" i="11"/>
  <c r="K2020" i="11"/>
  <c r="I2020" i="11" a="1"/>
  <c r="I2020" i="11" s="1"/>
  <c r="U2019" i="11"/>
  <c r="T2019" i="11"/>
  <c r="R2019" i="11"/>
  <c r="Q2019" i="11"/>
  <c r="O2019" i="11"/>
  <c r="P2019" i="11" s="1"/>
  <c r="N2019" i="11"/>
  <c r="M2019" i="11"/>
  <c r="L2019" i="11"/>
  <c r="K2019" i="11"/>
  <c r="I2019" i="11" a="1"/>
  <c r="I2019" i="11"/>
  <c r="U2018" i="11"/>
  <c r="T2018" i="11"/>
  <c r="R2018" i="11"/>
  <c r="Q2018" i="11"/>
  <c r="O2018" i="11"/>
  <c r="P2018" i="11" s="1"/>
  <c r="N2018" i="11"/>
  <c r="M2018" i="11"/>
  <c r="L2018" i="11"/>
  <c r="K2018" i="11"/>
  <c r="I2018" i="11" a="1"/>
  <c r="I2018" i="11"/>
  <c r="U2017" i="11"/>
  <c r="T2017" i="11"/>
  <c r="R2017" i="11"/>
  <c r="Q2017" i="11"/>
  <c r="P2017" i="11"/>
  <c r="O2017" i="11"/>
  <c r="N2017" i="11"/>
  <c r="M2017" i="11"/>
  <c r="L2017" i="11"/>
  <c r="K2017" i="11"/>
  <c r="I2017" i="11" a="1"/>
  <c r="I2017" i="11" s="1"/>
  <c r="U2016" i="11"/>
  <c r="T2016" i="11"/>
  <c r="R2016" i="11"/>
  <c r="Q2016" i="11"/>
  <c r="O2016" i="11"/>
  <c r="P2016" i="11" s="1"/>
  <c r="N2016" i="11"/>
  <c r="M2016" i="11"/>
  <c r="L2016" i="11"/>
  <c r="K2016" i="11"/>
  <c r="I2016" i="11" a="1"/>
  <c r="I2016" i="11" s="1"/>
  <c r="U2015" i="11"/>
  <c r="T2015" i="11"/>
  <c r="R2015" i="11"/>
  <c r="Q2015" i="11"/>
  <c r="O2015" i="11"/>
  <c r="P2015" i="11" s="1"/>
  <c r="N2015" i="11"/>
  <c r="M2015" i="11"/>
  <c r="L2015" i="11"/>
  <c r="K2015" i="11"/>
  <c r="I2015" i="11" a="1"/>
  <c r="I2015" i="11"/>
  <c r="U2014" i="11"/>
  <c r="T2014" i="11"/>
  <c r="R2014" i="11"/>
  <c r="Q2014" i="11"/>
  <c r="P2014" i="11"/>
  <c r="O2014" i="11"/>
  <c r="N2014" i="11"/>
  <c r="M2014" i="11"/>
  <c r="L2014" i="11"/>
  <c r="K2014" i="11"/>
  <c r="I2014" i="11" a="1"/>
  <c r="I2014" i="11" s="1"/>
  <c r="U2013" i="11"/>
  <c r="T2013" i="11"/>
  <c r="R2013" i="11"/>
  <c r="Q2013" i="11"/>
  <c r="P2013" i="11"/>
  <c r="O2013" i="11"/>
  <c r="N2013" i="11"/>
  <c r="M2013" i="11"/>
  <c r="L2013" i="11"/>
  <c r="K2013" i="11"/>
  <c r="I2013" i="11" a="1"/>
  <c r="I2013" i="11" s="1"/>
  <c r="U2012" i="11"/>
  <c r="T2012" i="11"/>
  <c r="R2012" i="11"/>
  <c r="Q2012" i="11"/>
  <c r="O2012" i="11"/>
  <c r="P2012" i="11" s="1"/>
  <c r="N2012" i="11"/>
  <c r="M2012" i="11"/>
  <c r="L2012" i="11"/>
  <c r="K2012" i="11"/>
  <c r="I2012" i="11" a="1"/>
  <c r="I2012" i="11" s="1"/>
  <c r="U2011" i="11"/>
  <c r="T2011" i="11"/>
  <c r="R2011" i="11"/>
  <c r="Q2011" i="11"/>
  <c r="P2011" i="11"/>
  <c r="O2011" i="11"/>
  <c r="N2011" i="11"/>
  <c r="M2011" i="11"/>
  <c r="L2011" i="11"/>
  <c r="K2011" i="11"/>
  <c r="I2011" i="11" a="1"/>
  <c r="I2011" i="11" s="1"/>
  <c r="U2010" i="11"/>
  <c r="T2010" i="11"/>
  <c r="R2010" i="11"/>
  <c r="Q2010" i="11"/>
  <c r="P2010" i="11"/>
  <c r="O2010" i="11"/>
  <c r="N2010" i="11"/>
  <c r="M2010" i="11"/>
  <c r="L2010" i="11"/>
  <c r="K2010" i="11"/>
  <c r="I2010" i="11" a="1"/>
  <c r="I2010" i="11" s="1"/>
  <c r="U2009" i="11"/>
  <c r="T2009" i="11"/>
  <c r="R2009" i="11"/>
  <c r="Q2009" i="11"/>
  <c r="P2009" i="11"/>
  <c r="O2009" i="11"/>
  <c r="N2009" i="11"/>
  <c r="M2009" i="11"/>
  <c r="L2009" i="11"/>
  <c r="K2009" i="11"/>
  <c r="I2009" i="11" a="1"/>
  <c r="I2009" i="11"/>
  <c r="U2008" i="11"/>
  <c r="T2008" i="11"/>
  <c r="R2008" i="11"/>
  <c r="Q2008" i="11"/>
  <c r="P2008" i="11"/>
  <c r="O2008" i="11"/>
  <c r="N2008" i="11"/>
  <c r="M2008" i="11"/>
  <c r="L2008" i="11"/>
  <c r="K2008" i="11"/>
  <c r="I2008" i="11" a="1"/>
  <c r="I2008" i="11" s="1"/>
  <c r="U2007" i="11"/>
  <c r="T2007" i="11"/>
  <c r="R2007" i="11"/>
  <c r="Q2007" i="11"/>
  <c r="P2007" i="11"/>
  <c r="O2007" i="11"/>
  <c r="N2007" i="11"/>
  <c r="M2007" i="11"/>
  <c r="L2007" i="11"/>
  <c r="K2007" i="11"/>
  <c r="I2007" i="11" a="1"/>
  <c r="I2007" i="11" s="1"/>
  <c r="U2006" i="11"/>
  <c r="T2006" i="11"/>
  <c r="R2006" i="11"/>
  <c r="Q2006" i="11"/>
  <c r="O2006" i="11"/>
  <c r="P2006" i="11" s="1"/>
  <c r="N2006" i="11"/>
  <c r="M2006" i="11"/>
  <c r="L2006" i="11"/>
  <c r="K2006" i="11"/>
  <c r="I2006" i="11" a="1"/>
  <c r="I2006" i="11"/>
  <c r="U2005" i="11"/>
  <c r="T2005" i="11"/>
  <c r="R2005" i="11"/>
  <c r="Q2005" i="11"/>
  <c r="P2005" i="11"/>
  <c r="O2005" i="11"/>
  <c r="N2005" i="11"/>
  <c r="M2005" i="11"/>
  <c r="L2005" i="11"/>
  <c r="K2005" i="11"/>
  <c r="I2005" i="11" a="1"/>
  <c r="I2005" i="11"/>
  <c r="U2004" i="11"/>
  <c r="T2004" i="11"/>
  <c r="R2004" i="11"/>
  <c r="Q2004" i="11"/>
  <c r="P2004" i="11"/>
  <c r="O2004" i="11"/>
  <c r="N2004" i="11"/>
  <c r="M2004" i="11"/>
  <c r="L2004" i="11"/>
  <c r="K2004" i="11"/>
  <c r="I2004" i="11" a="1"/>
  <c r="I2004" i="11" s="1"/>
  <c r="U2003" i="11"/>
  <c r="T2003" i="11"/>
  <c r="R2003" i="11"/>
  <c r="Q2003" i="11"/>
  <c r="P2003" i="11"/>
  <c r="O2003" i="11"/>
  <c r="N2003" i="11"/>
  <c r="M2003" i="11"/>
  <c r="L2003" i="11"/>
  <c r="K2003" i="11"/>
  <c r="I2003" i="11" a="1"/>
  <c r="I2003" i="11"/>
  <c r="U2002" i="11"/>
  <c r="T2002" i="11"/>
  <c r="R2002" i="11"/>
  <c r="Q2002" i="11"/>
  <c r="O2002" i="11"/>
  <c r="P2002" i="11" s="1"/>
  <c r="N2002" i="11"/>
  <c r="M2002" i="11"/>
  <c r="L2002" i="11"/>
  <c r="K2002" i="11"/>
  <c r="I2002" i="11" a="1"/>
  <c r="I2002" i="11"/>
  <c r="U2001" i="11"/>
  <c r="T2001" i="11"/>
  <c r="R2001" i="11"/>
  <c r="Q2001" i="11"/>
  <c r="P2001" i="11"/>
  <c r="O2001" i="11"/>
  <c r="N2001" i="11"/>
  <c r="M2001" i="11"/>
  <c r="L2001" i="11"/>
  <c r="K2001" i="11"/>
  <c r="I2001" i="11" a="1"/>
  <c r="I2001" i="11" s="1"/>
  <c r="U2000" i="11"/>
  <c r="T2000" i="11"/>
  <c r="R2000" i="11"/>
  <c r="Q2000" i="11"/>
  <c r="O2000" i="11"/>
  <c r="P2000" i="11" s="1"/>
  <c r="N2000" i="11"/>
  <c r="M2000" i="11"/>
  <c r="L2000" i="11"/>
  <c r="K2000" i="11"/>
  <c r="I2000" i="11" a="1"/>
  <c r="I2000" i="11" s="1"/>
  <c r="U1999" i="11"/>
  <c r="T1999" i="11"/>
  <c r="R1999" i="11"/>
  <c r="Q1999" i="11"/>
  <c r="O1999" i="11"/>
  <c r="P1999" i="11" s="1"/>
  <c r="N1999" i="11"/>
  <c r="M1999" i="11"/>
  <c r="L1999" i="11"/>
  <c r="K1999" i="11"/>
  <c r="I1999" i="11" a="1"/>
  <c r="I1999" i="11"/>
  <c r="U1998" i="11"/>
  <c r="T1998" i="11"/>
  <c r="R1998" i="11"/>
  <c r="Q1998" i="11"/>
  <c r="P1998" i="11"/>
  <c r="O1998" i="11"/>
  <c r="N1998" i="11"/>
  <c r="M1998" i="11"/>
  <c r="L1998" i="11"/>
  <c r="K1998" i="11"/>
  <c r="I1998" i="11" a="1"/>
  <c r="I1998" i="11" s="1"/>
  <c r="U1997" i="11"/>
  <c r="T1997" i="11"/>
  <c r="R1997" i="11"/>
  <c r="Q1997" i="11"/>
  <c r="P1997" i="11"/>
  <c r="O1997" i="11"/>
  <c r="N1997" i="11"/>
  <c r="M1997" i="11"/>
  <c r="L1997" i="11"/>
  <c r="K1997" i="11"/>
  <c r="I1997" i="11" a="1"/>
  <c r="I1997" i="11" s="1"/>
  <c r="U1996" i="11"/>
  <c r="T1996" i="11"/>
  <c r="R1996" i="11"/>
  <c r="Q1996" i="11"/>
  <c r="O1996" i="11"/>
  <c r="P1996" i="11" s="1"/>
  <c r="N1996" i="11"/>
  <c r="M1996" i="11"/>
  <c r="L1996" i="11"/>
  <c r="K1996" i="11"/>
  <c r="I1996" i="11" a="1"/>
  <c r="I1996" i="11" s="1"/>
  <c r="U1995" i="11"/>
  <c r="T1995" i="11"/>
  <c r="R1995" i="11"/>
  <c r="Q1995" i="11"/>
  <c r="P1995" i="11"/>
  <c r="O1995" i="11"/>
  <c r="N1995" i="11"/>
  <c r="M1995" i="11"/>
  <c r="L1995" i="11"/>
  <c r="K1995" i="11"/>
  <c r="I1995" i="11" a="1"/>
  <c r="I1995" i="11"/>
  <c r="U1994" i="11"/>
  <c r="T1994" i="11"/>
  <c r="R1994" i="11"/>
  <c r="Q1994" i="11"/>
  <c r="P1994" i="11"/>
  <c r="O1994" i="11"/>
  <c r="N1994" i="11"/>
  <c r="M1994" i="11"/>
  <c r="L1994" i="11"/>
  <c r="K1994" i="11"/>
  <c r="I1994" i="11" a="1"/>
  <c r="I1994" i="11" s="1"/>
  <c r="U1993" i="11"/>
  <c r="T1993" i="11"/>
  <c r="R1993" i="11"/>
  <c r="Q1993" i="11"/>
  <c r="P1993" i="11"/>
  <c r="O1993" i="11"/>
  <c r="N1993" i="11"/>
  <c r="M1993" i="11"/>
  <c r="L1993" i="11"/>
  <c r="K1993" i="11"/>
  <c r="I1993" i="11" a="1"/>
  <c r="I1993" i="11"/>
  <c r="U1992" i="11"/>
  <c r="T1992" i="11"/>
  <c r="R1992" i="11"/>
  <c r="Q1992" i="11"/>
  <c r="P1992" i="11"/>
  <c r="O1992" i="11"/>
  <c r="N1992" i="11"/>
  <c r="M1992" i="11"/>
  <c r="L1992" i="11"/>
  <c r="K1992" i="11"/>
  <c r="I1992" i="11" a="1"/>
  <c r="I1992" i="11" s="1"/>
  <c r="U1991" i="11"/>
  <c r="T1991" i="11"/>
  <c r="R1991" i="11"/>
  <c r="Q1991" i="11"/>
  <c r="P1991" i="11"/>
  <c r="O1991" i="11"/>
  <c r="N1991" i="11"/>
  <c r="M1991" i="11"/>
  <c r="L1991" i="11"/>
  <c r="K1991" i="11"/>
  <c r="I1991" i="11" a="1"/>
  <c r="I1991" i="11" s="1"/>
  <c r="U1990" i="11"/>
  <c r="T1990" i="11"/>
  <c r="R1990" i="11"/>
  <c r="Q1990" i="11"/>
  <c r="O1990" i="11"/>
  <c r="P1990" i="11" s="1"/>
  <c r="N1990" i="11"/>
  <c r="M1990" i="11"/>
  <c r="L1990" i="11"/>
  <c r="K1990" i="11"/>
  <c r="I1990" i="11" a="1"/>
  <c r="I1990" i="11" s="1"/>
  <c r="U1989" i="11"/>
  <c r="T1989" i="11"/>
  <c r="R1989" i="11"/>
  <c r="Q1989" i="11"/>
  <c r="P1989" i="11"/>
  <c r="O1989" i="11"/>
  <c r="N1989" i="11"/>
  <c r="M1989" i="11"/>
  <c r="L1989" i="11"/>
  <c r="K1989" i="11"/>
  <c r="I1989" i="11" a="1"/>
  <c r="I1989" i="11"/>
  <c r="U1988" i="11"/>
  <c r="T1988" i="11"/>
  <c r="R1988" i="11"/>
  <c r="Q1988" i="11"/>
  <c r="P1988" i="11"/>
  <c r="O1988" i="11"/>
  <c r="N1988" i="11"/>
  <c r="M1988" i="11"/>
  <c r="L1988" i="11"/>
  <c r="K1988" i="11"/>
  <c r="I1988" i="11" a="1"/>
  <c r="I1988" i="11" s="1"/>
  <c r="U1987" i="11"/>
  <c r="T1987" i="11"/>
  <c r="R1987" i="11"/>
  <c r="Q1987" i="11"/>
  <c r="O1987" i="11"/>
  <c r="P1987" i="11" s="1"/>
  <c r="N1987" i="11"/>
  <c r="M1987" i="11"/>
  <c r="L1987" i="11"/>
  <c r="K1987" i="11"/>
  <c r="I1987" i="11" a="1"/>
  <c r="I1987" i="11"/>
  <c r="U1986" i="11"/>
  <c r="T1986" i="11"/>
  <c r="R1986" i="11"/>
  <c r="Q1986" i="11"/>
  <c r="O1986" i="11"/>
  <c r="P1986" i="11" s="1"/>
  <c r="N1986" i="11"/>
  <c r="M1986" i="11"/>
  <c r="L1986" i="11"/>
  <c r="K1986" i="11"/>
  <c r="I1986" i="11" a="1"/>
  <c r="I1986" i="11"/>
  <c r="U1985" i="11"/>
  <c r="T1985" i="11"/>
  <c r="R1985" i="11"/>
  <c r="Q1985" i="11"/>
  <c r="P1985" i="11"/>
  <c r="O1985" i="11"/>
  <c r="N1985" i="11"/>
  <c r="M1985" i="11"/>
  <c r="L1985" i="11"/>
  <c r="K1985" i="11"/>
  <c r="I1985" i="11" a="1"/>
  <c r="I1985" i="11"/>
  <c r="U1984" i="11"/>
  <c r="T1984" i="11"/>
  <c r="R1984" i="11"/>
  <c r="Q1984" i="11"/>
  <c r="O1984" i="11"/>
  <c r="P1984" i="11" s="1"/>
  <c r="N1984" i="11"/>
  <c r="M1984" i="11"/>
  <c r="L1984" i="11"/>
  <c r="K1984" i="11"/>
  <c r="I1984" i="11" a="1"/>
  <c r="I1984" i="11" s="1"/>
  <c r="U1983" i="11"/>
  <c r="T1983" i="11"/>
  <c r="R1983" i="11"/>
  <c r="Q1983" i="11"/>
  <c r="O1983" i="11"/>
  <c r="P1983" i="11" s="1"/>
  <c r="N1983" i="11"/>
  <c r="M1983" i="11"/>
  <c r="L1983" i="11"/>
  <c r="K1983" i="11"/>
  <c r="I1983" i="11" a="1"/>
  <c r="I1983" i="11"/>
  <c r="U1982" i="11"/>
  <c r="T1982" i="11"/>
  <c r="R1982" i="11"/>
  <c r="Q1982" i="11"/>
  <c r="P1982" i="11"/>
  <c r="O1982" i="11"/>
  <c r="N1982" i="11"/>
  <c r="M1982" i="11"/>
  <c r="L1982" i="11"/>
  <c r="K1982" i="11"/>
  <c r="I1982" i="11" a="1"/>
  <c r="I1982" i="11" s="1"/>
  <c r="U1981" i="11"/>
  <c r="T1981" i="11"/>
  <c r="R1981" i="11"/>
  <c r="Q1981" i="11"/>
  <c r="P1981" i="11"/>
  <c r="O1981" i="11"/>
  <c r="N1981" i="11"/>
  <c r="M1981" i="11"/>
  <c r="L1981" i="11"/>
  <c r="K1981" i="11"/>
  <c r="I1981" i="11" a="1"/>
  <c r="I1981" i="11" s="1"/>
  <c r="U1980" i="11"/>
  <c r="T1980" i="11"/>
  <c r="R1980" i="11"/>
  <c r="Q1980" i="11"/>
  <c r="O1980" i="11"/>
  <c r="P1980" i="11" s="1"/>
  <c r="N1980" i="11"/>
  <c r="M1980" i="11"/>
  <c r="L1980" i="11"/>
  <c r="K1980" i="11"/>
  <c r="I1980" i="11" a="1"/>
  <c r="I1980" i="11" s="1"/>
  <c r="U1979" i="11"/>
  <c r="T1979" i="11"/>
  <c r="R1979" i="11"/>
  <c r="Q1979" i="11"/>
  <c r="P1979" i="11"/>
  <c r="O1979" i="11"/>
  <c r="N1979" i="11"/>
  <c r="M1979" i="11"/>
  <c r="L1979" i="11"/>
  <c r="K1979" i="11"/>
  <c r="I1979" i="11" a="1"/>
  <c r="I1979" i="11" s="1"/>
  <c r="U1978" i="11"/>
  <c r="T1978" i="11"/>
  <c r="R1978" i="11"/>
  <c r="Q1978" i="11"/>
  <c r="P1978" i="11"/>
  <c r="O1978" i="11"/>
  <c r="N1978" i="11"/>
  <c r="M1978" i="11"/>
  <c r="L1978" i="11"/>
  <c r="K1978" i="11"/>
  <c r="I1978" i="11" a="1"/>
  <c r="I1978" i="11" s="1"/>
  <c r="U1977" i="11"/>
  <c r="T1977" i="11"/>
  <c r="R1977" i="11"/>
  <c r="Q1977" i="11"/>
  <c r="P1977" i="11"/>
  <c r="O1977" i="11"/>
  <c r="N1977" i="11"/>
  <c r="M1977" i="11"/>
  <c r="L1977" i="11"/>
  <c r="K1977" i="11"/>
  <c r="I1977" i="11" a="1"/>
  <c r="I1977" i="11"/>
  <c r="U1976" i="11"/>
  <c r="T1976" i="11"/>
  <c r="R1976" i="11"/>
  <c r="Q1976" i="11"/>
  <c r="O1976" i="11"/>
  <c r="P1976" i="11" s="1"/>
  <c r="N1976" i="11"/>
  <c r="M1976" i="11"/>
  <c r="L1976" i="11"/>
  <c r="K1976" i="11"/>
  <c r="I1976" i="11" a="1"/>
  <c r="I1976" i="11" s="1"/>
  <c r="U1975" i="11"/>
  <c r="T1975" i="11"/>
  <c r="R1975" i="11"/>
  <c r="Q1975" i="11"/>
  <c r="P1975" i="11"/>
  <c r="O1975" i="11"/>
  <c r="N1975" i="11"/>
  <c r="M1975" i="11"/>
  <c r="L1975" i="11"/>
  <c r="K1975" i="11"/>
  <c r="I1975" i="11" a="1"/>
  <c r="I1975" i="11" s="1"/>
  <c r="U1974" i="11"/>
  <c r="T1974" i="11"/>
  <c r="R1974" i="11"/>
  <c r="Q1974" i="11"/>
  <c r="O1974" i="11"/>
  <c r="P1974" i="11" s="1"/>
  <c r="N1974" i="11"/>
  <c r="M1974" i="11"/>
  <c r="L1974" i="11"/>
  <c r="K1974" i="11"/>
  <c r="I1974" i="11" a="1"/>
  <c r="I1974" i="11" s="1"/>
  <c r="U1973" i="11"/>
  <c r="T1973" i="11"/>
  <c r="R1973" i="11"/>
  <c r="Q1973" i="11"/>
  <c r="P1973" i="11"/>
  <c r="O1973" i="11"/>
  <c r="N1973" i="11"/>
  <c r="M1973" i="11"/>
  <c r="L1973" i="11"/>
  <c r="K1973" i="11"/>
  <c r="I1973" i="11" a="1"/>
  <c r="I1973" i="11"/>
  <c r="U1972" i="11"/>
  <c r="T1972" i="11"/>
  <c r="R1972" i="11"/>
  <c r="Q1972" i="11"/>
  <c r="P1972" i="11"/>
  <c r="O1972" i="11"/>
  <c r="N1972" i="11"/>
  <c r="M1972" i="11"/>
  <c r="L1972" i="11"/>
  <c r="K1972" i="11"/>
  <c r="I1972" i="11" a="1"/>
  <c r="I1972" i="11" s="1"/>
  <c r="U1971" i="11"/>
  <c r="T1971" i="11"/>
  <c r="R1971" i="11"/>
  <c r="Q1971" i="11"/>
  <c r="P1971" i="11"/>
  <c r="O1971" i="11"/>
  <c r="N1971" i="11"/>
  <c r="M1971" i="11"/>
  <c r="L1971" i="11"/>
  <c r="K1971" i="11"/>
  <c r="I1971" i="11" a="1"/>
  <c r="I1971" i="11"/>
  <c r="U1970" i="11"/>
  <c r="T1970" i="11"/>
  <c r="R1970" i="11"/>
  <c r="Q1970" i="11"/>
  <c r="O1970" i="11"/>
  <c r="P1970" i="11" s="1"/>
  <c r="N1970" i="11"/>
  <c r="M1970" i="11"/>
  <c r="L1970" i="11"/>
  <c r="K1970" i="11"/>
  <c r="I1970" i="11" a="1"/>
  <c r="I1970" i="11"/>
  <c r="U1969" i="11"/>
  <c r="T1969" i="11"/>
  <c r="R1969" i="11"/>
  <c r="Q1969" i="11"/>
  <c r="P1969" i="11"/>
  <c r="O1969" i="11"/>
  <c r="N1969" i="11"/>
  <c r="M1969" i="11"/>
  <c r="L1969" i="11"/>
  <c r="K1969" i="11"/>
  <c r="I1969" i="11" a="1"/>
  <c r="I1969" i="11" s="1"/>
  <c r="U1968" i="11"/>
  <c r="T1968" i="11"/>
  <c r="R1968" i="11"/>
  <c r="Q1968" i="11"/>
  <c r="O1968" i="11"/>
  <c r="P1968" i="11" s="1"/>
  <c r="N1968" i="11"/>
  <c r="M1968" i="11"/>
  <c r="L1968" i="11"/>
  <c r="K1968" i="11"/>
  <c r="I1968" i="11" a="1"/>
  <c r="I1968" i="11" s="1"/>
  <c r="U1967" i="11"/>
  <c r="T1967" i="11"/>
  <c r="R1967" i="11"/>
  <c r="Q1967" i="11"/>
  <c r="O1967" i="11"/>
  <c r="P1967" i="11" s="1"/>
  <c r="N1967" i="11"/>
  <c r="M1967" i="11"/>
  <c r="L1967" i="11"/>
  <c r="K1967" i="11"/>
  <c r="I1967" i="11" a="1"/>
  <c r="I1967" i="11"/>
  <c r="U1966" i="11"/>
  <c r="T1966" i="11"/>
  <c r="R1966" i="11"/>
  <c r="Q1966" i="11"/>
  <c r="P1966" i="11"/>
  <c r="O1966" i="11"/>
  <c r="N1966" i="11"/>
  <c r="M1966" i="11"/>
  <c r="L1966" i="11"/>
  <c r="K1966" i="11"/>
  <c r="I1966" i="11" a="1"/>
  <c r="I1966" i="11" s="1"/>
  <c r="U1965" i="11"/>
  <c r="T1965" i="11"/>
  <c r="R1965" i="11"/>
  <c r="Q1965" i="11"/>
  <c r="P1965" i="11"/>
  <c r="O1965" i="11"/>
  <c r="N1965" i="11"/>
  <c r="M1965" i="11"/>
  <c r="L1965" i="11"/>
  <c r="K1965" i="11"/>
  <c r="I1965" i="11" a="1"/>
  <c r="I1965" i="11" s="1"/>
  <c r="U1964" i="11"/>
  <c r="T1964" i="11"/>
  <c r="R1964" i="11"/>
  <c r="Q1964" i="11"/>
  <c r="O1964" i="11"/>
  <c r="P1964" i="11" s="1"/>
  <c r="N1964" i="11"/>
  <c r="M1964" i="11"/>
  <c r="L1964" i="11"/>
  <c r="K1964" i="11"/>
  <c r="I1964" i="11" a="1"/>
  <c r="I1964" i="11" s="1"/>
  <c r="U1963" i="11"/>
  <c r="T1963" i="11"/>
  <c r="R1963" i="11"/>
  <c r="Q1963" i="11"/>
  <c r="P1963" i="11"/>
  <c r="O1963" i="11"/>
  <c r="N1963" i="11"/>
  <c r="M1963" i="11"/>
  <c r="L1963" i="11"/>
  <c r="K1963" i="11"/>
  <c r="I1963" i="11" a="1"/>
  <c r="I1963" i="11"/>
  <c r="U1962" i="11"/>
  <c r="T1962" i="11"/>
  <c r="R1962" i="11"/>
  <c r="Q1962" i="11"/>
  <c r="P1962" i="11"/>
  <c r="O1962" i="11"/>
  <c r="N1962" i="11"/>
  <c r="M1962" i="11"/>
  <c r="L1962" i="11"/>
  <c r="K1962" i="11"/>
  <c r="I1962" i="11" a="1"/>
  <c r="I1962" i="11" s="1"/>
  <c r="U1961" i="11"/>
  <c r="T1961" i="11"/>
  <c r="R1961" i="11"/>
  <c r="Q1961" i="11"/>
  <c r="P1961" i="11"/>
  <c r="O1961" i="11"/>
  <c r="N1961" i="11"/>
  <c r="M1961" i="11"/>
  <c r="L1961" i="11"/>
  <c r="K1961" i="11"/>
  <c r="I1961" i="11" a="1"/>
  <c r="I1961" i="11"/>
  <c r="U1960" i="11"/>
  <c r="T1960" i="11"/>
  <c r="R1960" i="11"/>
  <c r="Q1960" i="11"/>
  <c r="P1960" i="11"/>
  <c r="O1960" i="11"/>
  <c r="N1960" i="11"/>
  <c r="M1960" i="11"/>
  <c r="L1960" i="11"/>
  <c r="K1960" i="11"/>
  <c r="I1960" i="11" a="1"/>
  <c r="I1960" i="11" s="1"/>
  <c r="U1959" i="11"/>
  <c r="T1959" i="11"/>
  <c r="R1959" i="11"/>
  <c r="Q1959" i="11"/>
  <c r="P1959" i="11"/>
  <c r="O1959" i="11"/>
  <c r="N1959" i="11"/>
  <c r="M1959" i="11"/>
  <c r="L1959" i="11"/>
  <c r="K1959" i="11"/>
  <c r="I1959" i="11" a="1"/>
  <c r="I1959" i="11" s="1"/>
  <c r="U1958" i="11"/>
  <c r="T1958" i="11"/>
  <c r="R1958" i="11"/>
  <c r="Q1958" i="11"/>
  <c r="O1958" i="11"/>
  <c r="P1958" i="11" s="1"/>
  <c r="N1958" i="11"/>
  <c r="M1958" i="11"/>
  <c r="L1958" i="11"/>
  <c r="K1958" i="11"/>
  <c r="I1958" i="11" a="1"/>
  <c r="I1958" i="11" s="1"/>
  <c r="U1957" i="11"/>
  <c r="T1957" i="11"/>
  <c r="R1957" i="11"/>
  <c r="Q1957" i="11"/>
  <c r="P1957" i="11"/>
  <c r="O1957" i="11"/>
  <c r="N1957" i="11"/>
  <c r="M1957" i="11"/>
  <c r="L1957" i="11"/>
  <c r="K1957" i="11"/>
  <c r="I1957" i="11" a="1"/>
  <c r="I1957" i="11"/>
  <c r="U1956" i="11"/>
  <c r="T1956" i="11"/>
  <c r="R1956" i="11"/>
  <c r="Q1956" i="11"/>
  <c r="P1956" i="11"/>
  <c r="O1956" i="11"/>
  <c r="N1956" i="11"/>
  <c r="M1956" i="11"/>
  <c r="L1956" i="11"/>
  <c r="K1956" i="11"/>
  <c r="I1956" i="11" a="1"/>
  <c r="I1956" i="11" s="1"/>
  <c r="U1955" i="11"/>
  <c r="T1955" i="11"/>
  <c r="R1955" i="11"/>
  <c r="Q1955" i="11"/>
  <c r="P1955" i="11"/>
  <c r="O1955" i="11"/>
  <c r="N1955" i="11"/>
  <c r="M1955" i="11"/>
  <c r="L1955" i="11"/>
  <c r="K1955" i="11"/>
  <c r="I1955" i="11" a="1"/>
  <c r="I1955" i="11"/>
  <c r="U1954" i="11"/>
  <c r="T1954" i="11"/>
  <c r="R1954" i="11"/>
  <c r="Q1954" i="11"/>
  <c r="O1954" i="11"/>
  <c r="P1954" i="11" s="1"/>
  <c r="N1954" i="11"/>
  <c r="M1954" i="11"/>
  <c r="L1954" i="11"/>
  <c r="K1954" i="11"/>
  <c r="I1954" i="11" a="1"/>
  <c r="I1954" i="11"/>
  <c r="U1953" i="11"/>
  <c r="T1953" i="11"/>
  <c r="R1953" i="11"/>
  <c r="Q1953" i="11"/>
  <c r="P1953" i="11"/>
  <c r="O1953" i="11"/>
  <c r="N1953" i="11"/>
  <c r="M1953" i="11"/>
  <c r="L1953" i="11"/>
  <c r="K1953" i="11"/>
  <c r="I1953" i="11" a="1"/>
  <c r="I1953" i="11" s="1"/>
  <c r="U1952" i="11"/>
  <c r="T1952" i="11"/>
  <c r="R1952" i="11"/>
  <c r="Q1952" i="11"/>
  <c r="O1952" i="11"/>
  <c r="P1952" i="11" s="1"/>
  <c r="N1952" i="11"/>
  <c r="M1952" i="11"/>
  <c r="L1952" i="11"/>
  <c r="K1952" i="11"/>
  <c r="I1952" i="11" a="1"/>
  <c r="I1952" i="11" s="1"/>
  <c r="U1951" i="11"/>
  <c r="T1951" i="11"/>
  <c r="R1951" i="11"/>
  <c r="Q1951" i="11"/>
  <c r="O1951" i="11"/>
  <c r="P1951" i="11" s="1"/>
  <c r="N1951" i="11"/>
  <c r="M1951" i="11"/>
  <c r="L1951" i="11"/>
  <c r="K1951" i="11"/>
  <c r="I1951" i="11" a="1"/>
  <c r="I1951" i="11"/>
  <c r="U1950" i="11"/>
  <c r="T1950" i="11"/>
  <c r="R1950" i="11"/>
  <c r="Q1950" i="11"/>
  <c r="O1950" i="11"/>
  <c r="P1950" i="11" s="1"/>
  <c r="N1950" i="11"/>
  <c r="M1950" i="11"/>
  <c r="L1950" i="11"/>
  <c r="K1950" i="11"/>
  <c r="I1950" i="11" a="1"/>
  <c r="I1950" i="11" s="1"/>
  <c r="U1949" i="11"/>
  <c r="T1949" i="11"/>
  <c r="R1949" i="11"/>
  <c r="Q1949" i="11"/>
  <c r="P1949" i="11"/>
  <c r="O1949" i="11"/>
  <c r="N1949" i="11"/>
  <c r="M1949" i="11"/>
  <c r="L1949" i="11"/>
  <c r="K1949" i="11"/>
  <c r="I1949" i="11" a="1"/>
  <c r="I1949" i="11" s="1"/>
  <c r="U1948" i="11"/>
  <c r="T1948" i="11"/>
  <c r="R1948" i="11"/>
  <c r="Q1948" i="11"/>
  <c r="O1948" i="11"/>
  <c r="P1948" i="11" s="1"/>
  <c r="N1948" i="11"/>
  <c r="M1948" i="11"/>
  <c r="L1948" i="11"/>
  <c r="K1948" i="11"/>
  <c r="I1948" i="11" a="1"/>
  <c r="I1948" i="11" s="1"/>
  <c r="U1947" i="11"/>
  <c r="T1947" i="11"/>
  <c r="R1947" i="11"/>
  <c r="Q1947" i="11"/>
  <c r="P1947" i="11"/>
  <c r="O1947" i="11"/>
  <c r="N1947" i="11"/>
  <c r="M1947" i="11"/>
  <c r="L1947" i="11"/>
  <c r="K1947" i="11"/>
  <c r="I1947" i="11" a="1"/>
  <c r="I1947" i="11" s="1"/>
  <c r="U1946" i="11"/>
  <c r="T1946" i="11"/>
  <c r="R1946" i="11"/>
  <c r="Q1946" i="11"/>
  <c r="P1946" i="11"/>
  <c r="O1946" i="11"/>
  <c r="N1946" i="11"/>
  <c r="M1946" i="11"/>
  <c r="L1946" i="11"/>
  <c r="K1946" i="11"/>
  <c r="I1946" i="11" a="1"/>
  <c r="I1946" i="11" s="1"/>
  <c r="U1945" i="11"/>
  <c r="T1945" i="11"/>
  <c r="R1945" i="11"/>
  <c r="Q1945" i="11"/>
  <c r="P1945" i="11"/>
  <c r="O1945" i="11"/>
  <c r="N1945" i="11"/>
  <c r="M1945" i="11"/>
  <c r="L1945" i="11"/>
  <c r="K1945" i="11"/>
  <c r="I1945" i="11" a="1"/>
  <c r="I1945" i="11"/>
  <c r="U1944" i="11"/>
  <c r="T1944" i="11"/>
  <c r="R1944" i="11"/>
  <c r="Q1944" i="11"/>
  <c r="P1944" i="11"/>
  <c r="O1944" i="11"/>
  <c r="N1944" i="11"/>
  <c r="M1944" i="11"/>
  <c r="L1944" i="11"/>
  <c r="K1944" i="11"/>
  <c r="I1944" i="11" a="1"/>
  <c r="I1944" i="11" s="1"/>
  <c r="U1943" i="11"/>
  <c r="T1943" i="11"/>
  <c r="R1943" i="11"/>
  <c r="Q1943" i="11"/>
  <c r="P1943" i="11"/>
  <c r="O1943" i="11"/>
  <c r="N1943" i="11"/>
  <c r="M1943" i="11"/>
  <c r="L1943" i="11"/>
  <c r="K1943" i="11"/>
  <c r="I1943" i="11" a="1"/>
  <c r="I1943" i="11" s="1"/>
  <c r="U1942" i="11"/>
  <c r="T1942" i="11"/>
  <c r="R1942" i="11"/>
  <c r="Q1942" i="11"/>
  <c r="O1942" i="11"/>
  <c r="P1942" i="11" s="1"/>
  <c r="N1942" i="11"/>
  <c r="M1942" i="11"/>
  <c r="L1942" i="11"/>
  <c r="K1942" i="11"/>
  <c r="I1942" i="11" a="1"/>
  <c r="I1942" i="11"/>
  <c r="U1941" i="11"/>
  <c r="T1941" i="11"/>
  <c r="R1941" i="11"/>
  <c r="Q1941" i="11"/>
  <c r="P1941" i="11"/>
  <c r="O1941" i="11"/>
  <c r="N1941" i="11"/>
  <c r="M1941" i="11"/>
  <c r="L1941" i="11"/>
  <c r="K1941" i="11"/>
  <c r="I1941" i="11" a="1"/>
  <c r="I1941" i="11"/>
  <c r="U1940" i="11"/>
  <c r="T1940" i="11"/>
  <c r="R1940" i="11"/>
  <c r="Q1940" i="11"/>
  <c r="P1940" i="11"/>
  <c r="O1940" i="11"/>
  <c r="N1940" i="11"/>
  <c r="M1940" i="11"/>
  <c r="L1940" i="11"/>
  <c r="K1940" i="11"/>
  <c r="I1940" i="11" a="1"/>
  <c r="I1940" i="11" s="1"/>
  <c r="U1939" i="11"/>
  <c r="T1939" i="11"/>
  <c r="R1939" i="11"/>
  <c r="Q1939" i="11"/>
  <c r="P1939" i="11"/>
  <c r="O1939" i="11"/>
  <c r="N1939" i="11"/>
  <c r="M1939" i="11"/>
  <c r="L1939" i="11"/>
  <c r="K1939" i="11"/>
  <c r="I1939" i="11" a="1"/>
  <c r="I1939" i="11"/>
  <c r="U1938" i="11"/>
  <c r="T1938" i="11"/>
  <c r="R1938" i="11"/>
  <c r="Q1938" i="11"/>
  <c r="O1938" i="11"/>
  <c r="P1938" i="11" s="1"/>
  <c r="N1938" i="11"/>
  <c r="M1938" i="11"/>
  <c r="L1938" i="11"/>
  <c r="K1938" i="11"/>
  <c r="I1938" i="11" a="1"/>
  <c r="I1938" i="11"/>
  <c r="U1937" i="11"/>
  <c r="T1937" i="11"/>
  <c r="R1937" i="11"/>
  <c r="Q1937" i="11"/>
  <c r="P1937" i="11"/>
  <c r="O1937" i="11"/>
  <c r="N1937" i="11"/>
  <c r="M1937" i="11"/>
  <c r="L1937" i="11"/>
  <c r="K1937" i="11"/>
  <c r="I1937" i="11" a="1"/>
  <c r="I1937" i="11" s="1"/>
  <c r="U1936" i="11"/>
  <c r="T1936" i="11"/>
  <c r="R1936" i="11"/>
  <c r="Q1936" i="11"/>
  <c r="O1936" i="11"/>
  <c r="P1936" i="11" s="1"/>
  <c r="N1936" i="11"/>
  <c r="M1936" i="11"/>
  <c r="L1936" i="11"/>
  <c r="K1936" i="11"/>
  <c r="I1936" i="11" a="1"/>
  <c r="I1936" i="11" s="1"/>
  <c r="U1935" i="11"/>
  <c r="T1935" i="11"/>
  <c r="R1935" i="11"/>
  <c r="Q1935" i="11"/>
  <c r="O1935" i="11"/>
  <c r="P1935" i="11" s="1"/>
  <c r="N1935" i="11"/>
  <c r="M1935" i="11"/>
  <c r="L1935" i="11"/>
  <c r="K1935" i="11"/>
  <c r="I1935" i="11" a="1"/>
  <c r="I1935" i="11"/>
  <c r="U1934" i="11"/>
  <c r="T1934" i="11"/>
  <c r="R1934" i="11"/>
  <c r="Q1934" i="11"/>
  <c r="O1934" i="11"/>
  <c r="P1934" i="11" s="1"/>
  <c r="N1934" i="11"/>
  <c r="M1934" i="11"/>
  <c r="L1934" i="11"/>
  <c r="K1934" i="11"/>
  <c r="I1934" i="11" a="1"/>
  <c r="I1934" i="11" s="1"/>
  <c r="U1933" i="11"/>
  <c r="T1933" i="11"/>
  <c r="R1933" i="11"/>
  <c r="Q1933" i="11"/>
  <c r="P1933" i="11"/>
  <c r="O1933" i="11"/>
  <c r="N1933" i="11"/>
  <c r="M1933" i="11"/>
  <c r="L1933" i="11"/>
  <c r="K1933" i="11"/>
  <c r="I1933" i="11" a="1"/>
  <c r="I1933" i="11" s="1"/>
  <c r="U1932" i="11"/>
  <c r="T1932" i="11"/>
  <c r="R1932" i="11"/>
  <c r="Q1932" i="11"/>
  <c r="O1932" i="11"/>
  <c r="P1932" i="11" s="1"/>
  <c r="N1932" i="11"/>
  <c r="M1932" i="11"/>
  <c r="L1932" i="11"/>
  <c r="K1932" i="11"/>
  <c r="I1932" i="11" a="1"/>
  <c r="I1932" i="11" s="1"/>
  <c r="U1931" i="11"/>
  <c r="T1931" i="11"/>
  <c r="R1931" i="11"/>
  <c r="Q1931" i="11"/>
  <c r="P1931" i="11"/>
  <c r="O1931" i="11"/>
  <c r="N1931" i="11"/>
  <c r="M1931" i="11"/>
  <c r="L1931" i="11"/>
  <c r="K1931" i="11"/>
  <c r="I1931" i="11" a="1"/>
  <c r="I1931" i="11" s="1"/>
  <c r="U1930" i="11"/>
  <c r="T1930" i="11"/>
  <c r="R1930" i="11"/>
  <c r="Q1930" i="11"/>
  <c r="P1930" i="11"/>
  <c r="O1930" i="11"/>
  <c r="N1930" i="11"/>
  <c r="M1930" i="11"/>
  <c r="L1930" i="11"/>
  <c r="K1930" i="11"/>
  <c r="I1930" i="11" a="1"/>
  <c r="I1930" i="11" s="1"/>
  <c r="U1929" i="11"/>
  <c r="T1929" i="11"/>
  <c r="R1929" i="11"/>
  <c r="Q1929" i="11"/>
  <c r="P1929" i="11"/>
  <c r="O1929" i="11"/>
  <c r="N1929" i="11"/>
  <c r="M1929" i="11"/>
  <c r="L1929" i="11"/>
  <c r="K1929" i="11"/>
  <c r="I1929" i="11" a="1"/>
  <c r="I1929" i="11" s="1"/>
  <c r="U1928" i="11"/>
  <c r="T1928" i="11"/>
  <c r="R1928" i="11"/>
  <c r="Q1928" i="11"/>
  <c r="O1928" i="11"/>
  <c r="P1928" i="11" s="1"/>
  <c r="N1928" i="11"/>
  <c r="M1928" i="11"/>
  <c r="L1928" i="11"/>
  <c r="K1928" i="11"/>
  <c r="I1928" i="11" a="1"/>
  <c r="I1928" i="11" s="1"/>
  <c r="U1927" i="11"/>
  <c r="T1927" i="11"/>
  <c r="R1927" i="11"/>
  <c r="Q1927" i="11"/>
  <c r="P1927" i="11"/>
  <c r="O1927" i="11"/>
  <c r="N1927" i="11"/>
  <c r="M1927" i="11"/>
  <c r="L1927" i="11"/>
  <c r="K1927" i="11"/>
  <c r="I1927" i="11" a="1"/>
  <c r="I1927" i="11" s="1"/>
  <c r="U1926" i="11"/>
  <c r="T1926" i="11"/>
  <c r="R1926" i="11"/>
  <c r="Q1926" i="11"/>
  <c r="O1926" i="11"/>
  <c r="P1926" i="11" s="1"/>
  <c r="N1926" i="11"/>
  <c r="M1926" i="11"/>
  <c r="L1926" i="11"/>
  <c r="K1926" i="11"/>
  <c r="I1926" i="11" a="1"/>
  <c r="I1926" i="11"/>
  <c r="U1925" i="11"/>
  <c r="T1925" i="11"/>
  <c r="R1925" i="11"/>
  <c r="Q1925" i="11"/>
  <c r="P1925" i="11"/>
  <c r="O1925" i="11"/>
  <c r="N1925" i="11"/>
  <c r="M1925" i="11"/>
  <c r="L1925" i="11"/>
  <c r="K1925" i="11"/>
  <c r="I1925" i="11" a="1"/>
  <c r="I1925" i="11"/>
  <c r="U1924" i="11"/>
  <c r="T1924" i="11"/>
  <c r="R1924" i="11"/>
  <c r="Q1924" i="11"/>
  <c r="P1924" i="11"/>
  <c r="O1924" i="11"/>
  <c r="N1924" i="11"/>
  <c r="M1924" i="11"/>
  <c r="L1924" i="11"/>
  <c r="K1924" i="11"/>
  <c r="I1924" i="11" a="1"/>
  <c r="I1924" i="11" s="1"/>
  <c r="U1923" i="11"/>
  <c r="T1923" i="11"/>
  <c r="R1923" i="11"/>
  <c r="Q1923" i="11"/>
  <c r="P1923" i="11"/>
  <c r="O1923" i="11"/>
  <c r="N1923" i="11"/>
  <c r="M1923" i="11"/>
  <c r="L1923" i="11"/>
  <c r="K1923" i="11"/>
  <c r="I1923" i="11" a="1"/>
  <c r="I1923" i="11" s="1"/>
  <c r="U1922" i="11"/>
  <c r="T1922" i="11"/>
  <c r="R1922" i="11"/>
  <c r="Q1922" i="11"/>
  <c r="O1922" i="11"/>
  <c r="P1922" i="11" s="1"/>
  <c r="N1922" i="11"/>
  <c r="M1922" i="11"/>
  <c r="L1922" i="11"/>
  <c r="K1922" i="11"/>
  <c r="I1922" i="11" a="1"/>
  <c r="I1922" i="11" s="1"/>
  <c r="U1921" i="11"/>
  <c r="T1921" i="11"/>
  <c r="R1921" i="11"/>
  <c r="Q1921" i="11"/>
  <c r="P1921" i="11"/>
  <c r="O1921" i="11"/>
  <c r="N1921" i="11"/>
  <c r="M1921" i="11"/>
  <c r="L1921" i="11"/>
  <c r="K1921" i="11"/>
  <c r="I1921" i="11" a="1"/>
  <c r="I1921" i="11" s="1"/>
  <c r="U1920" i="11"/>
  <c r="T1920" i="11"/>
  <c r="R1920" i="11"/>
  <c r="Q1920" i="11"/>
  <c r="P1920" i="11"/>
  <c r="O1920" i="11"/>
  <c r="N1920" i="11"/>
  <c r="M1920" i="11"/>
  <c r="L1920" i="11"/>
  <c r="K1920" i="11"/>
  <c r="I1920" i="11" a="1"/>
  <c r="I1920" i="11" s="1"/>
  <c r="U1919" i="11"/>
  <c r="T1919" i="11"/>
  <c r="R1919" i="11"/>
  <c r="Q1919" i="11"/>
  <c r="P1919" i="11"/>
  <c r="O1919" i="11"/>
  <c r="N1919" i="11"/>
  <c r="M1919" i="11"/>
  <c r="L1919" i="11"/>
  <c r="K1919" i="11"/>
  <c r="I1919" i="11" a="1"/>
  <c r="I1919" i="11" s="1"/>
  <c r="U1918" i="11"/>
  <c r="T1918" i="11"/>
  <c r="R1918" i="11"/>
  <c r="Q1918" i="11"/>
  <c r="P1918" i="11"/>
  <c r="O1918" i="11"/>
  <c r="N1918" i="11"/>
  <c r="M1918" i="11"/>
  <c r="L1918" i="11"/>
  <c r="K1918" i="11"/>
  <c r="I1918" i="11" a="1"/>
  <c r="I1918" i="11" s="1"/>
  <c r="U1917" i="11"/>
  <c r="T1917" i="11"/>
  <c r="R1917" i="11"/>
  <c r="Q1917" i="11"/>
  <c r="P1917" i="11"/>
  <c r="O1917" i="11"/>
  <c r="N1917" i="11"/>
  <c r="M1917" i="11"/>
  <c r="L1917" i="11"/>
  <c r="K1917" i="11"/>
  <c r="I1917" i="11" a="1"/>
  <c r="I1917" i="11"/>
  <c r="U1916" i="11"/>
  <c r="T1916" i="11"/>
  <c r="R1916" i="11"/>
  <c r="Q1916" i="11"/>
  <c r="P1916" i="11"/>
  <c r="O1916" i="11"/>
  <c r="N1916" i="11"/>
  <c r="M1916" i="11"/>
  <c r="L1916" i="11"/>
  <c r="K1916" i="11"/>
  <c r="I1916" i="11" a="1"/>
  <c r="I1916" i="11"/>
  <c r="U1915" i="11"/>
  <c r="T1915" i="11"/>
  <c r="R1915" i="11"/>
  <c r="Q1915" i="11"/>
  <c r="P1915" i="11"/>
  <c r="O1915" i="11"/>
  <c r="N1915" i="11"/>
  <c r="M1915" i="11"/>
  <c r="L1915" i="11"/>
  <c r="K1915" i="11"/>
  <c r="I1915" i="11" a="1"/>
  <c r="I1915" i="11"/>
  <c r="U1914" i="11"/>
  <c r="T1914" i="11"/>
  <c r="R1914" i="11"/>
  <c r="Q1914" i="11"/>
  <c r="O1914" i="11"/>
  <c r="P1914" i="11" s="1"/>
  <c r="N1914" i="11"/>
  <c r="M1914" i="11"/>
  <c r="L1914" i="11"/>
  <c r="K1914" i="11"/>
  <c r="I1914" i="11" a="1"/>
  <c r="I1914" i="11" s="1"/>
  <c r="U1913" i="11"/>
  <c r="T1913" i="11"/>
  <c r="R1913" i="11"/>
  <c r="Q1913" i="11"/>
  <c r="O1913" i="11"/>
  <c r="P1913" i="11" s="1"/>
  <c r="N1913" i="11"/>
  <c r="M1913" i="11"/>
  <c r="L1913" i="11"/>
  <c r="K1913" i="11"/>
  <c r="I1913" i="11" a="1"/>
  <c r="I1913" i="11"/>
  <c r="U1912" i="11"/>
  <c r="T1912" i="11"/>
  <c r="R1912" i="11"/>
  <c r="Q1912" i="11"/>
  <c r="O1912" i="11"/>
  <c r="P1912" i="11" s="1"/>
  <c r="N1912" i="11"/>
  <c r="M1912" i="11"/>
  <c r="L1912" i="11"/>
  <c r="K1912" i="11"/>
  <c r="I1912" i="11" a="1"/>
  <c r="I1912" i="11" s="1"/>
  <c r="U1911" i="11"/>
  <c r="T1911" i="11"/>
  <c r="R1911" i="11"/>
  <c r="Q1911" i="11"/>
  <c r="P1911" i="11"/>
  <c r="O1911" i="11"/>
  <c r="N1911" i="11"/>
  <c r="M1911" i="11"/>
  <c r="L1911" i="11"/>
  <c r="K1911" i="11"/>
  <c r="I1911" i="11" a="1"/>
  <c r="I1911" i="11" s="1"/>
  <c r="U1910" i="11"/>
  <c r="T1910" i="11"/>
  <c r="R1910" i="11"/>
  <c r="Q1910" i="11"/>
  <c r="O1910" i="11"/>
  <c r="P1910" i="11" s="1"/>
  <c r="N1910" i="11"/>
  <c r="M1910" i="11"/>
  <c r="L1910" i="11"/>
  <c r="K1910" i="11"/>
  <c r="I1910" i="11" a="1"/>
  <c r="I1910" i="11"/>
  <c r="U1909" i="11"/>
  <c r="T1909" i="11"/>
  <c r="R1909" i="11"/>
  <c r="Q1909" i="11"/>
  <c r="P1909" i="11"/>
  <c r="O1909" i="11"/>
  <c r="N1909" i="11"/>
  <c r="M1909" i="11"/>
  <c r="L1909" i="11"/>
  <c r="K1909" i="11"/>
  <c r="I1909" i="11" a="1"/>
  <c r="I1909" i="11"/>
  <c r="U1908" i="11"/>
  <c r="T1908" i="11"/>
  <c r="R1908" i="11"/>
  <c r="Q1908" i="11"/>
  <c r="P1908" i="11"/>
  <c r="O1908" i="11"/>
  <c r="N1908" i="11"/>
  <c r="M1908" i="11"/>
  <c r="L1908" i="11"/>
  <c r="K1908" i="11"/>
  <c r="I1908" i="11" a="1"/>
  <c r="I1908" i="11" s="1"/>
  <c r="U1907" i="11"/>
  <c r="T1907" i="11"/>
  <c r="R1907" i="11"/>
  <c r="Q1907" i="11"/>
  <c r="O1907" i="11"/>
  <c r="P1907" i="11" s="1"/>
  <c r="N1907" i="11"/>
  <c r="M1907" i="11"/>
  <c r="L1907" i="11"/>
  <c r="K1907" i="11"/>
  <c r="I1907" i="11" a="1"/>
  <c r="I1907" i="11" s="1"/>
  <c r="U1906" i="11"/>
  <c r="T1906" i="11"/>
  <c r="R1906" i="11"/>
  <c r="Q1906" i="11"/>
  <c r="O1906" i="11"/>
  <c r="P1906" i="11" s="1"/>
  <c r="N1906" i="11"/>
  <c r="M1906" i="11"/>
  <c r="L1906" i="11"/>
  <c r="K1906" i="11"/>
  <c r="I1906" i="11" a="1"/>
  <c r="I1906" i="11" s="1"/>
  <c r="U1905" i="11"/>
  <c r="T1905" i="11"/>
  <c r="R1905" i="11"/>
  <c r="Q1905" i="11"/>
  <c r="P1905" i="11"/>
  <c r="O1905" i="11"/>
  <c r="N1905" i="11"/>
  <c r="M1905" i="11"/>
  <c r="L1905" i="11"/>
  <c r="K1905" i="11"/>
  <c r="I1905" i="11" a="1"/>
  <c r="I1905" i="11" s="1"/>
  <c r="U1904" i="11"/>
  <c r="T1904" i="11"/>
  <c r="R1904" i="11"/>
  <c r="Q1904" i="11"/>
  <c r="P1904" i="11"/>
  <c r="O1904" i="11"/>
  <c r="N1904" i="11"/>
  <c r="M1904" i="11"/>
  <c r="L1904" i="11"/>
  <c r="K1904" i="11"/>
  <c r="I1904" i="11" a="1"/>
  <c r="I1904" i="11" s="1"/>
  <c r="U1903" i="11"/>
  <c r="T1903" i="11"/>
  <c r="R1903" i="11"/>
  <c r="Q1903" i="11"/>
  <c r="P1903" i="11"/>
  <c r="O1903" i="11"/>
  <c r="N1903" i="11"/>
  <c r="M1903" i="11"/>
  <c r="L1903" i="11"/>
  <c r="K1903" i="11"/>
  <c r="I1903" i="11" a="1"/>
  <c r="I1903" i="11" s="1"/>
  <c r="U1902" i="11"/>
  <c r="T1902" i="11"/>
  <c r="R1902" i="11"/>
  <c r="Q1902" i="11"/>
  <c r="P1902" i="11"/>
  <c r="O1902" i="11"/>
  <c r="N1902" i="11"/>
  <c r="M1902" i="11"/>
  <c r="L1902" i="11"/>
  <c r="K1902" i="11"/>
  <c r="I1902" i="11" a="1"/>
  <c r="I1902" i="11" s="1"/>
  <c r="U1901" i="11"/>
  <c r="T1901" i="11"/>
  <c r="R1901" i="11"/>
  <c r="Q1901" i="11"/>
  <c r="P1901" i="11"/>
  <c r="O1901" i="11"/>
  <c r="N1901" i="11"/>
  <c r="M1901" i="11"/>
  <c r="L1901" i="11"/>
  <c r="K1901" i="11"/>
  <c r="I1901" i="11" a="1"/>
  <c r="I1901" i="11"/>
  <c r="U1900" i="11"/>
  <c r="T1900" i="11"/>
  <c r="R1900" i="11"/>
  <c r="Q1900" i="11"/>
  <c r="P1900" i="11"/>
  <c r="O1900" i="11"/>
  <c r="N1900" i="11"/>
  <c r="M1900" i="11"/>
  <c r="L1900" i="11"/>
  <c r="K1900" i="11"/>
  <c r="I1900" i="11" a="1"/>
  <c r="I1900" i="11"/>
  <c r="U1899" i="11"/>
  <c r="T1899" i="11"/>
  <c r="R1899" i="11"/>
  <c r="Q1899" i="11"/>
  <c r="P1899" i="11"/>
  <c r="O1899" i="11"/>
  <c r="N1899" i="11"/>
  <c r="M1899" i="11"/>
  <c r="L1899" i="11"/>
  <c r="K1899" i="11"/>
  <c r="I1899" i="11" a="1"/>
  <c r="I1899" i="11"/>
  <c r="U1898" i="11"/>
  <c r="T1898" i="11"/>
  <c r="R1898" i="11"/>
  <c r="Q1898" i="11"/>
  <c r="O1898" i="11"/>
  <c r="P1898" i="11" s="1"/>
  <c r="N1898" i="11"/>
  <c r="M1898" i="11"/>
  <c r="L1898" i="11"/>
  <c r="K1898" i="11"/>
  <c r="I1898" i="11" a="1"/>
  <c r="I1898" i="11" s="1"/>
  <c r="U1897" i="11"/>
  <c r="T1897" i="11"/>
  <c r="R1897" i="11"/>
  <c r="Q1897" i="11"/>
  <c r="O1897" i="11"/>
  <c r="P1897" i="11" s="1"/>
  <c r="N1897" i="11"/>
  <c r="M1897" i="11"/>
  <c r="L1897" i="11"/>
  <c r="K1897" i="11"/>
  <c r="I1897" i="11" a="1"/>
  <c r="I1897" i="11"/>
  <c r="U1896" i="11"/>
  <c r="T1896" i="11"/>
  <c r="R1896" i="11"/>
  <c r="Q1896" i="11"/>
  <c r="O1896" i="11"/>
  <c r="P1896" i="11" s="1"/>
  <c r="N1896" i="11"/>
  <c r="M1896" i="11"/>
  <c r="L1896" i="11"/>
  <c r="K1896" i="11"/>
  <c r="I1896" i="11" a="1"/>
  <c r="I1896" i="11" s="1"/>
  <c r="U1895" i="11"/>
  <c r="T1895" i="11"/>
  <c r="R1895" i="11"/>
  <c r="Q1895" i="11"/>
  <c r="P1895" i="11"/>
  <c r="O1895" i="11"/>
  <c r="N1895" i="11"/>
  <c r="M1895" i="11"/>
  <c r="L1895" i="11"/>
  <c r="K1895" i="11"/>
  <c r="I1895" i="11" a="1"/>
  <c r="I1895" i="11" s="1"/>
  <c r="U1894" i="11"/>
  <c r="T1894" i="11"/>
  <c r="R1894" i="11"/>
  <c r="Q1894" i="11"/>
  <c r="O1894" i="11"/>
  <c r="P1894" i="11" s="1"/>
  <c r="N1894" i="11"/>
  <c r="M1894" i="11"/>
  <c r="L1894" i="11"/>
  <c r="K1894" i="11"/>
  <c r="I1894" i="11" a="1"/>
  <c r="I1894" i="11"/>
  <c r="U1893" i="11"/>
  <c r="T1893" i="11"/>
  <c r="R1893" i="11"/>
  <c r="Q1893" i="11"/>
  <c r="P1893" i="11"/>
  <c r="O1893" i="11"/>
  <c r="N1893" i="11"/>
  <c r="M1893" i="11"/>
  <c r="L1893" i="11"/>
  <c r="K1893" i="11"/>
  <c r="I1893" i="11" a="1"/>
  <c r="I1893" i="11"/>
  <c r="U1892" i="11"/>
  <c r="T1892" i="11"/>
  <c r="R1892" i="11"/>
  <c r="Q1892" i="11"/>
  <c r="P1892" i="11"/>
  <c r="O1892" i="11"/>
  <c r="N1892" i="11"/>
  <c r="M1892" i="11"/>
  <c r="L1892" i="11"/>
  <c r="K1892" i="11"/>
  <c r="I1892" i="11" a="1"/>
  <c r="I1892" i="11" s="1"/>
  <c r="U1891" i="11"/>
  <c r="T1891" i="11"/>
  <c r="R1891" i="11"/>
  <c r="Q1891" i="11"/>
  <c r="P1891" i="11"/>
  <c r="O1891" i="11"/>
  <c r="N1891" i="11"/>
  <c r="M1891" i="11"/>
  <c r="L1891" i="11"/>
  <c r="K1891" i="11"/>
  <c r="I1891" i="11" a="1"/>
  <c r="I1891" i="11" s="1"/>
  <c r="U1890" i="11"/>
  <c r="T1890" i="11"/>
  <c r="R1890" i="11"/>
  <c r="Q1890" i="11"/>
  <c r="O1890" i="11"/>
  <c r="P1890" i="11" s="1"/>
  <c r="N1890" i="11"/>
  <c r="M1890" i="11"/>
  <c r="L1890" i="11"/>
  <c r="K1890" i="11"/>
  <c r="I1890" i="11" a="1"/>
  <c r="I1890" i="11" s="1"/>
  <c r="U1889" i="11"/>
  <c r="T1889" i="11"/>
  <c r="R1889" i="11"/>
  <c r="Q1889" i="11"/>
  <c r="P1889" i="11"/>
  <c r="O1889" i="11"/>
  <c r="N1889" i="11"/>
  <c r="M1889" i="11"/>
  <c r="L1889" i="11"/>
  <c r="K1889" i="11"/>
  <c r="I1889" i="11" a="1"/>
  <c r="I1889" i="11" s="1"/>
  <c r="U1888" i="11"/>
  <c r="T1888" i="11"/>
  <c r="R1888" i="11"/>
  <c r="Q1888" i="11"/>
  <c r="P1888" i="11"/>
  <c r="O1888" i="11"/>
  <c r="N1888" i="11"/>
  <c r="M1888" i="11"/>
  <c r="L1888" i="11"/>
  <c r="K1888" i="11"/>
  <c r="I1888" i="11" a="1"/>
  <c r="I1888" i="11" s="1"/>
  <c r="U1887" i="11"/>
  <c r="T1887" i="11"/>
  <c r="R1887" i="11"/>
  <c r="Q1887" i="11"/>
  <c r="P1887" i="11"/>
  <c r="O1887" i="11"/>
  <c r="N1887" i="11"/>
  <c r="M1887" i="11"/>
  <c r="L1887" i="11"/>
  <c r="K1887" i="11"/>
  <c r="I1887" i="11" a="1"/>
  <c r="I1887" i="11" s="1"/>
  <c r="U1886" i="11"/>
  <c r="T1886" i="11"/>
  <c r="R1886" i="11"/>
  <c r="Q1886" i="11"/>
  <c r="P1886" i="11"/>
  <c r="O1886" i="11"/>
  <c r="N1886" i="11"/>
  <c r="M1886" i="11"/>
  <c r="L1886" i="11"/>
  <c r="K1886" i="11"/>
  <c r="I1886" i="11" a="1"/>
  <c r="I1886" i="11" s="1"/>
  <c r="U1885" i="11"/>
  <c r="T1885" i="11"/>
  <c r="R1885" i="11"/>
  <c r="Q1885" i="11"/>
  <c r="P1885" i="11"/>
  <c r="O1885" i="11"/>
  <c r="N1885" i="11"/>
  <c r="M1885" i="11"/>
  <c r="L1885" i="11"/>
  <c r="K1885" i="11"/>
  <c r="I1885" i="11" a="1"/>
  <c r="I1885" i="11"/>
  <c r="U1884" i="11"/>
  <c r="T1884" i="11"/>
  <c r="R1884" i="11"/>
  <c r="Q1884" i="11"/>
  <c r="P1884" i="11"/>
  <c r="O1884" i="11"/>
  <c r="N1884" i="11"/>
  <c r="M1884" i="11"/>
  <c r="L1884" i="11"/>
  <c r="K1884" i="11"/>
  <c r="I1884" i="11" a="1"/>
  <c r="I1884" i="11"/>
  <c r="U1883" i="11"/>
  <c r="T1883" i="11"/>
  <c r="R1883" i="11"/>
  <c r="Q1883" i="11"/>
  <c r="P1883" i="11"/>
  <c r="O1883" i="11"/>
  <c r="N1883" i="11"/>
  <c r="M1883" i="11"/>
  <c r="L1883" i="11"/>
  <c r="K1883" i="11"/>
  <c r="I1883" i="11" a="1"/>
  <c r="I1883" i="11"/>
  <c r="U1882" i="11"/>
  <c r="T1882" i="11"/>
  <c r="R1882" i="11"/>
  <c r="Q1882" i="11"/>
  <c r="O1882" i="11"/>
  <c r="P1882" i="11" s="1"/>
  <c r="N1882" i="11"/>
  <c r="M1882" i="11"/>
  <c r="L1882" i="11"/>
  <c r="K1882" i="11"/>
  <c r="I1882" i="11" a="1"/>
  <c r="I1882" i="11" s="1"/>
  <c r="U1881" i="11"/>
  <c r="T1881" i="11"/>
  <c r="R1881" i="11"/>
  <c r="Q1881" i="11"/>
  <c r="O1881" i="11"/>
  <c r="P1881" i="11" s="1"/>
  <c r="N1881" i="11"/>
  <c r="M1881" i="11"/>
  <c r="L1881" i="11"/>
  <c r="K1881" i="11"/>
  <c r="I1881" i="11" a="1"/>
  <c r="I1881" i="11"/>
  <c r="U1880" i="11"/>
  <c r="T1880" i="11"/>
  <c r="R1880" i="11"/>
  <c r="Q1880" i="11"/>
  <c r="O1880" i="11"/>
  <c r="P1880" i="11" s="1"/>
  <c r="N1880" i="11"/>
  <c r="M1880" i="11"/>
  <c r="L1880" i="11"/>
  <c r="K1880" i="11"/>
  <c r="I1880" i="11" a="1"/>
  <c r="I1880" i="11" s="1"/>
  <c r="U1879" i="11"/>
  <c r="T1879" i="11"/>
  <c r="R1879" i="11"/>
  <c r="Q1879" i="11"/>
  <c r="P1879" i="11"/>
  <c r="O1879" i="11"/>
  <c r="N1879" i="11"/>
  <c r="M1879" i="11"/>
  <c r="L1879" i="11"/>
  <c r="K1879" i="11"/>
  <c r="I1879" i="11" a="1"/>
  <c r="I1879" i="11" s="1"/>
  <c r="U1878" i="11"/>
  <c r="T1878" i="11"/>
  <c r="R1878" i="11"/>
  <c r="Q1878" i="11"/>
  <c r="O1878" i="11"/>
  <c r="P1878" i="11" s="1"/>
  <c r="N1878" i="11"/>
  <c r="M1878" i="11"/>
  <c r="L1878" i="11"/>
  <c r="K1878" i="11"/>
  <c r="I1878" i="11" a="1"/>
  <c r="I1878" i="11"/>
  <c r="U1877" i="11"/>
  <c r="T1877" i="11"/>
  <c r="R1877" i="11"/>
  <c r="Q1877" i="11"/>
  <c r="P1877" i="11"/>
  <c r="O1877" i="11"/>
  <c r="N1877" i="11"/>
  <c r="M1877" i="11"/>
  <c r="L1877" i="11"/>
  <c r="K1877" i="11"/>
  <c r="I1877" i="11" a="1"/>
  <c r="I1877" i="11"/>
  <c r="U1876" i="11"/>
  <c r="T1876" i="11"/>
  <c r="R1876" i="11"/>
  <c r="Q1876" i="11"/>
  <c r="P1876" i="11"/>
  <c r="O1876" i="11"/>
  <c r="N1876" i="11"/>
  <c r="M1876" i="11"/>
  <c r="L1876" i="11"/>
  <c r="K1876" i="11"/>
  <c r="I1876" i="11" a="1"/>
  <c r="I1876" i="11" s="1"/>
  <c r="U1875" i="11"/>
  <c r="T1875" i="11"/>
  <c r="R1875" i="11"/>
  <c r="Q1875" i="11"/>
  <c r="O1875" i="11"/>
  <c r="P1875" i="11" s="1"/>
  <c r="N1875" i="11"/>
  <c r="M1875" i="11"/>
  <c r="L1875" i="11"/>
  <c r="K1875" i="11"/>
  <c r="I1875" i="11" a="1"/>
  <c r="I1875" i="11" s="1"/>
  <c r="U1874" i="11"/>
  <c r="T1874" i="11"/>
  <c r="R1874" i="11"/>
  <c r="Q1874" i="11"/>
  <c r="O1874" i="11"/>
  <c r="P1874" i="11" s="1"/>
  <c r="N1874" i="11"/>
  <c r="M1874" i="11"/>
  <c r="L1874" i="11"/>
  <c r="K1874" i="11"/>
  <c r="I1874" i="11" a="1"/>
  <c r="I1874" i="11" s="1"/>
  <c r="U1873" i="11"/>
  <c r="T1873" i="11"/>
  <c r="R1873" i="11"/>
  <c r="Q1873" i="11"/>
  <c r="P1873" i="11"/>
  <c r="O1873" i="11"/>
  <c r="N1873" i="11"/>
  <c r="M1873" i="11"/>
  <c r="L1873" i="11"/>
  <c r="K1873" i="11"/>
  <c r="I1873" i="11" a="1"/>
  <c r="I1873" i="11" s="1"/>
  <c r="U1872" i="11"/>
  <c r="T1872" i="11"/>
  <c r="R1872" i="11"/>
  <c r="Q1872" i="11"/>
  <c r="P1872" i="11"/>
  <c r="O1872" i="11"/>
  <c r="N1872" i="11"/>
  <c r="M1872" i="11"/>
  <c r="L1872" i="11"/>
  <c r="K1872" i="11"/>
  <c r="I1872" i="11" a="1"/>
  <c r="I1872" i="11" s="1"/>
  <c r="U1871" i="11"/>
  <c r="T1871" i="11"/>
  <c r="R1871" i="11"/>
  <c r="Q1871" i="11"/>
  <c r="P1871" i="11"/>
  <c r="O1871" i="11"/>
  <c r="N1871" i="11"/>
  <c r="M1871" i="11"/>
  <c r="L1871" i="11"/>
  <c r="K1871" i="11"/>
  <c r="I1871" i="11" a="1"/>
  <c r="I1871" i="11" s="1"/>
  <c r="U1870" i="11"/>
  <c r="T1870" i="11"/>
  <c r="R1870" i="11"/>
  <c r="Q1870" i="11"/>
  <c r="P1870" i="11"/>
  <c r="O1870" i="11"/>
  <c r="N1870" i="11"/>
  <c r="M1870" i="11"/>
  <c r="L1870" i="11"/>
  <c r="K1870" i="11"/>
  <c r="I1870" i="11" a="1"/>
  <c r="I1870" i="11" s="1"/>
  <c r="U1869" i="11"/>
  <c r="T1869" i="11"/>
  <c r="R1869" i="11"/>
  <c r="Q1869" i="11"/>
  <c r="P1869" i="11"/>
  <c r="O1869" i="11"/>
  <c r="N1869" i="11"/>
  <c r="M1869" i="11"/>
  <c r="L1869" i="11"/>
  <c r="K1869" i="11"/>
  <c r="I1869" i="11" a="1"/>
  <c r="I1869" i="11"/>
  <c r="U1868" i="11"/>
  <c r="T1868" i="11"/>
  <c r="R1868" i="11"/>
  <c r="Q1868" i="11"/>
  <c r="P1868" i="11"/>
  <c r="O1868" i="11"/>
  <c r="N1868" i="11"/>
  <c r="M1868" i="11"/>
  <c r="L1868" i="11"/>
  <c r="K1868" i="11"/>
  <c r="I1868" i="11" a="1"/>
  <c r="I1868" i="11"/>
  <c r="U1867" i="11"/>
  <c r="T1867" i="11"/>
  <c r="R1867" i="11"/>
  <c r="Q1867" i="11"/>
  <c r="P1867" i="11"/>
  <c r="O1867" i="11"/>
  <c r="N1867" i="11"/>
  <c r="M1867" i="11"/>
  <c r="L1867" i="11"/>
  <c r="K1867" i="11"/>
  <c r="I1867" i="11" a="1"/>
  <c r="I1867" i="11"/>
  <c r="U1866" i="11"/>
  <c r="T1866" i="11"/>
  <c r="R1866" i="11"/>
  <c r="Q1866" i="11"/>
  <c r="O1866" i="11"/>
  <c r="P1866" i="11" s="1"/>
  <c r="N1866" i="11"/>
  <c r="M1866" i="11"/>
  <c r="L1866" i="11"/>
  <c r="K1866" i="11"/>
  <c r="I1866" i="11" a="1"/>
  <c r="I1866" i="11" s="1"/>
  <c r="U1865" i="11"/>
  <c r="T1865" i="11"/>
  <c r="R1865" i="11"/>
  <c r="Q1865" i="11"/>
  <c r="O1865" i="11"/>
  <c r="P1865" i="11" s="1"/>
  <c r="N1865" i="11"/>
  <c r="M1865" i="11"/>
  <c r="L1865" i="11"/>
  <c r="K1865" i="11"/>
  <c r="I1865" i="11" a="1"/>
  <c r="I1865" i="11"/>
  <c r="U1864" i="11"/>
  <c r="T1864" i="11"/>
  <c r="R1864" i="11"/>
  <c r="Q1864" i="11"/>
  <c r="O1864" i="11"/>
  <c r="P1864" i="11" s="1"/>
  <c r="N1864" i="11"/>
  <c r="M1864" i="11"/>
  <c r="L1864" i="11"/>
  <c r="K1864" i="11"/>
  <c r="I1864" i="11" a="1"/>
  <c r="I1864" i="11" s="1"/>
  <c r="U1863" i="11"/>
  <c r="T1863" i="11"/>
  <c r="R1863" i="11"/>
  <c r="Q1863" i="11"/>
  <c r="P1863" i="11"/>
  <c r="O1863" i="11"/>
  <c r="N1863" i="11"/>
  <c r="M1863" i="11"/>
  <c r="L1863" i="11"/>
  <c r="K1863" i="11"/>
  <c r="I1863" i="11" a="1"/>
  <c r="I1863" i="11" s="1"/>
  <c r="U1862" i="11"/>
  <c r="T1862" i="11"/>
  <c r="R1862" i="11"/>
  <c r="Q1862" i="11"/>
  <c r="O1862" i="11"/>
  <c r="P1862" i="11" s="1"/>
  <c r="N1862" i="11"/>
  <c r="M1862" i="11"/>
  <c r="L1862" i="11"/>
  <c r="K1862" i="11"/>
  <c r="I1862" i="11" a="1"/>
  <c r="I1862" i="11" s="1"/>
  <c r="U1861" i="11"/>
  <c r="T1861" i="11"/>
  <c r="R1861" i="11"/>
  <c r="Q1861" i="11"/>
  <c r="P1861" i="11"/>
  <c r="O1861" i="11"/>
  <c r="N1861" i="11"/>
  <c r="M1861" i="11"/>
  <c r="L1861" i="11"/>
  <c r="K1861" i="11"/>
  <c r="I1861" i="11" a="1"/>
  <c r="I1861" i="11"/>
  <c r="U1860" i="11"/>
  <c r="T1860" i="11"/>
  <c r="R1860" i="11"/>
  <c r="Q1860" i="11"/>
  <c r="P1860" i="11"/>
  <c r="O1860" i="11"/>
  <c r="N1860" i="11"/>
  <c r="M1860" i="11"/>
  <c r="L1860" i="11"/>
  <c r="K1860" i="11"/>
  <c r="I1860" i="11" a="1"/>
  <c r="I1860" i="11" s="1"/>
  <c r="U1859" i="11"/>
  <c r="T1859" i="11"/>
  <c r="R1859" i="11"/>
  <c r="Q1859" i="11"/>
  <c r="O1859" i="11"/>
  <c r="P1859" i="11" s="1"/>
  <c r="N1859" i="11"/>
  <c r="M1859" i="11"/>
  <c r="L1859" i="11"/>
  <c r="K1859" i="11"/>
  <c r="I1859" i="11" a="1"/>
  <c r="I1859" i="11" s="1"/>
  <c r="U1858" i="11"/>
  <c r="T1858" i="11"/>
  <c r="R1858" i="11"/>
  <c r="Q1858" i="11"/>
  <c r="O1858" i="11"/>
  <c r="P1858" i="11" s="1"/>
  <c r="N1858" i="11"/>
  <c r="M1858" i="11"/>
  <c r="L1858" i="11"/>
  <c r="K1858" i="11"/>
  <c r="I1858" i="11" a="1"/>
  <c r="I1858" i="11" s="1"/>
  <c r="U1857" i="11"/>
  <c r="T1857" i="11"/>
  <c r="R1857" i="11"/>
  <c r="Q1857" i="11"/>
  <c r="P1857" i="11"/>
  <c r="O1857" i="11"/>
  <c r="N1857" i="11"/>
  <c r="M1857" i="11"/>
  <c r="L1857" i="11"/>
  <c r="K1857" i="11"/>
  <c r="I1857" i="11" a="1"/>
  <c r="I1857" i="11" s="1"/>
  <c r="U1856" i="11"/>
  <c r="T1856" i="11"/>
  <c r="R1856" i="11"/>
  <c r="Q1856" i="11"/>
  <c r="P1856" i="11"/>
  <c r="O1856" i="11"/>
  <c r="N1856" i="11"/>
  <c r="M1856" i="11"/>
  <c r="L1856" i="11"/>
  <c r="K1856" i="11"/>
  <c r="I1856" i="11" a="1"/>
  <c r="I1856" i="11" s="1"/>
  <c r="U1855" i="11"/>
  <c r="T1855" i="11"/>
  <c r="R1855" i="11"/>
  <c r="Q1855" i="11"/>
  <c r="P1855" i="11"/>
  <c r="O1855" i="11"/>
  <c r="N1855" i="11"/>
  <c r="M1855" i="11"/>
  <c r="L1855" i="11"/>
  <c r="K1855" i="11"/>
  <c r="I1855" i="11" a="1"/>
  <c r="I1855" i="11" s="1"/>
  <c r="U1854" i="11"/>
  <c r="T1854" i="11"/>
  <c r="R1854" i="11"/>
  <c r="Q1854" i="11"/>
  <c r="P1854" i="11"/>
  <c r="O1854" i="11"/>
  <c r="N1854" i="11"/>
  <c r="M1854" i="11"/>
  <c r="L1854" i="11"/>
  <c r="K1854" i="11"/>
  <c r="I1854" i="11" a="1"/>
  <c r="I1854" i="11" s="1"/>
  <c r="U1853" i="11"/>
  <c r="T1853" i="11"/>
  <c r="R1853" i="11"/>
  <c r="Q1853" i="11"/>
  <c r="P1853" i="11"/>
  <c r="O1853" i="11"/>
  <c r="N1853" i="11"/>
  <c r="M1853" i="11"/>
  <c r="L1853" i="11"/>
  <c r="K1853" i="11"/>
  <c r="I1853" i="11" a="1"/>
  <c r="I1853" i="11"/>
  <c r="U1852" i="11"/>
  <c r="T1852" i="11"/>
  <c r="R1852" i="11"/>
  <c r="Q1852" i="11"/>
  <c r="P1852" i="11"/>
  <c r="O1852" i="11"/>
  <c r="N1852" i="11"/>
  <c r="M1852" i="11"/>
  <c r="L1852" i="11"/>
  <c r="K1852" i="11"/>
  <c r="I1852" i="11" a="1"/>
  <c r="I1852" i="11"/>
  <c r="U1851" i="11"/>
  <c r="T1851" i="11"/>
  <c r="R1851" i="11"/>
  <c r="Q1851" i="11"/>
  <c r="P1851" i="11"/>
  <c r="O1851" i="11"/>
  <c r="N1851" i="11"/>
  <c r="M1851" i="11"/>
  <c r="L1851" i="11"/>
  <c r="K1851" i="11"/>
  <c r="I1851" i="11" a="1"/>
  <c r="I1851" i="11"/>
  <c r="U1850" i="11"/>
  <c r="T1850" i="11"/>
  <c r="R1850" i="11"/>
  <c r="Q1850" i="11"/>
  <c r="O1850" i="11"/>
  <c r="P1850" i="11" s="1"/>
  <c r="N1850" i="11"/>
  <c r="M1850" i="11"/>
  <c r="L1850" i="11"/>
  <c r="K1850" i="11"/>
  <c r="I1850" i="11" a="1"/>
  <c r="I1850" i="11" s="1"/>
  <c r="U1849" i="11"/>
  <c r="T1849" i="11"/>
  <c r="R1849" i="11"/>
  <c r="Q1849" i="11"/>
  <c r="O1849" i="11"/>
  <c r="P1849" i="11" s="1"/>
  <c r="N1849" i="11"/>
  <c r="M1849" i="11"/>
  <c r="L1849" i="11"/>
  <c r="K1849" i="11"/>
  <c r="I1849" i="11" a="1"/>
  <c r="I1849" i="11"/>
  <c r="U1848" i="11"/>
  <c r="T1848" i="11"/>
  <c r="R1848" i="11"/>
  <c r="Q1848" i="11"/>
  <c r="O1848" i="11"/>
  <c r="P1848" i="11" s="1"/>
  <c r="N1848" i="11"/>
  <c r="M1848" i="11"/>
  <c r="L1848" i="11"/>
  <c r="K1848" i="11"/>
  <c r="I1848" i="11" a="1"/>
  <c r="I1848" i="11" s="1"/>
  <c r="U1847" i="11"/>
  <c r="T1847" i="11"/>
  <c r="R1847" i="11"/>
  <c r="Q1847" i="11"/>
  <c r="P1847" i="11"/>
  <c r="O1847" i="11"/>
  <c r="N1847" i="11"/>
  <c r="M1847" i="11"/>
  <c r="L1847" i="11"/>
  <c r="K1847" i="11"/>
  <c r="I1847" i="11" a="1"/>
  <c r="I1847" i="11" s="1"/>
  <c r="U1846" i="11"/>
  <c r="T1846" i="11"/>
  <c r="R1846" i="11"/>
  <c r="Q1846" i="11"/>
  <c r="O1846" i="11"/>
  <c r="P1846" i="11" s="1"/>
  <c r="N1846" i="11"/>
  <c r="M1846" i="11"/>
  <c r="L1846" i="11"/>
  <c r="K1846" i="11"/>
  <c r="I1846" i="11" a="1"/>
  <c r="I1846" i="11" s="1"/>
  <c r="U1845" i="11"/>
  <c r="T1845" i="11"/>
  <c r="R1845" i="11"/>
  <c r="Q1845" i="11"/>
  <c r="P1845" i="11"/>
  <c r="O1845" i="11"/>
  <c r="N1845" i="11"/>
  <c r="M1845" i="11"/>
  <c r="L1845" i="11"/>
  <c r="K1845" i="11"/>
  <c r="I1845" i="11" a="1"/>
  <c r="I1845" i="11"/>
  <c r="U1844" i="11"/>
  <c r="T1844" i="11"/>
  <c r="R1844" i="11"/>
  <c r="Q1844" i="11"/>
  <c r="P1844" i="11"/>
  <c r="O1844" i="11"/>
  <c r="N1844" i="11"/>
  <c r="M1844" i="11"/>
  <c r="L1844" i="11"/>
  <c r="K1844" i="11"/>
  <c r="I1844" i="11" a="1"/>
  <c r="I1844" i="11" s="1"/>
  <c r="U1843" i="11"/>
  <c r="T1843" i="11"/>
  <c r="R1843" i="11"/>
  <c r="Q1843" i="11"/>
  <c r="P1843" i="11"/>
  <c r="O1843" i="11"/>
  <c r="N1843" i="11"/>
  <c r="M1843" i="11"/>
  <c r="L1843" i="11"/>
  <c r="K1843" i="11"/>
  <c r="I1843" i="11" a="1"/>
  <c r="I1843" i="11" s="1"/>
  <c r="U1842" i="11"/>
  <c r="T1842" i="11"/>
  <c r="R1842" i="11"/>
  <c r="Q1842" i="11"/>
  <c r="O1842" i="11"/>
  <c r="P1842" i="11" s="1"/>
  <c r="N1842" i="11"/>
  <c r="M1842" i="11"/>
  <c r="L1842" i="11"/>
  <c r="K1842" i="11"/>
  <c r="I1842" i="11" a="1"/>
  <c r="I1842" i="11" s="1"/>
  <c r="U1841" i="11"/>
  <c r="T1841" i="11"/>
  <c r="R1841" i="11"/>
  <c r="Q1841" i="11"/>
  <c r="P1841" i="11"/>
  <c r="O1841" i="11"/>
  <c r="N1841" i="11"/>
  <c r="M1841" i="11"/>
  <c r="L1841" i="11"/>
  <c r="K1841" i="11"/>
  <c r="I1841" i="11" a="1"/>
  <c r="I1841" i="11" s="1"/>
  <c r="U1840" i="11"/>
  <c r="T1840" i="11"/>
  <c r="R1840" i="11"/>
  <c r="Q1840" i="11"/>
  <c r="P1840" i="11"/>
  <c r="O1840" i="11"/>
  <c r="N1840" i="11"/>
  <c r="M1840" i="11"/>
  <c r="L1840" i="11"/>
  <c r="K1840" i="11"/>
  <c r="I1840" i="11" a="1"/>
  <c r="I1840" i="11" s="1"/>
  <c r="U1839" i="11"/>
  <c r="T1839" i="11"/>
  <c r="R1839" i="11"/>
  <c r="Q1839" i="11"/>
  <c r="P1839" i="11"/>
  <c r="O1839" i="11"/>
  <c r="N1839" i="11"/>
  <c r="M1839" i="11"/>
  <c r="L1839" i="11"/>
  <c r="K1839" i="11"/>
  <c r="I1839" i="11" a="1"/>
  <c r="I1839" i="11" s="1"/>
  <c r="U1838" i="11"/>
  <c r="T1838" i="11"/>
  <c r="R1838" i="11"/>
  <c r="Q1838" i="11"/>
  <c r="P1838" i="11"/>
  <c r="O1838" i="11"/>
  <c r="N1838" i="11"/>
  <c r="M1838" i="11"/>
  <c r="L1838" i="11"/>
  <c r="K1838" i="11"/>
  <c r="I1838" i="11" a="1"/>
  <c r="I1838" i="11" s="1"/>
  <c r="U1837" i="11"/>
  <c r="T1837" i="11"/>
  <c r="R1837" i="11"/>
  <c r="Q1837" i="11"/>
  <c r="P1837" i="11"/>
  <c r="O1837" i="11"/>
  <c r="N1837" i="11"/>
  <c r="M1837" i="11"/>
  <c r="L1837" i="11"/>
  <c r="K1837" i="11"/>
  <c r="I1837" i="11" a="1"/>
  <c r="I1837" i="11"/>
  <c r="U1836" i="11"/>
  <c r="T1836" i="11"/>
  <c r="R1836" i="11"/>
  <c r="Q1836" i="11"/>
  <c r="P1836" i="11"/>
  <c r="O1836" i="11"/>
  <c r="N1836" i="11"/>
  <c r="M1836" i="11"/>
  <c r="L1836" i="11"/>
  <c r="K1836" i="11"/>
  <c r="I1836" i="11" a="1"/>
  <c r="I1836" i="11"/>
  <c r="U1835" i="11"/>
  <c r="T1835" i="11"/>
  <c r="R1835" i="11"/>
  <c r="Q1835" i="11"/>
  <c r="P1835" i="11"/>
  <c r="O1835" i="11"/>
  <c r="N1835" i="11"/>
  <c r="M1835" i="11"/>
  <c r="L1835" i="11"/>
  <c r="K1835" i="11"/>
  <c r="I1835" i="11" a="1"/>
  <c r="I1835" i="11"/>
  <c r="U1834" i="11"/>
  <c r="T1834" i="11"/>
  <c r="R1834" i="11"/>
  <c r="Q1834" i="11"/>
  <c r="O1834" i="11"/>
  <c r="P1834" i="11" s="1"/>
  <c r="N1834" i="11"/>
  <c r="M1834" i="11"/>
  <c r="L1834" i="11"/>
  <c r="K1834" i="11"/>
  <c r="I1834" i="11" a="1"/>
  <c r="I1834" i="11" s="1"/>
  <c r="U1833" i="11"/>
  <c r="T1833" i="11"/>
  <c r="R1833" i="11"/>
  <c r="Q1833" i="11"/>
  <c r="O1833" i="11"/>
  <c r="P1833" i="11" s="1"/>
  <c r="N1833" i="11"/>
  <c r="M1833" i="11"/>
  <c r="L1833" i="11"/>
  <c r="K1833" i="11"/>
  <c r="I1833" i="11" a="1"/>
  <c r="I1833" i="11"/>
  <c r="U1832" i="11"/>
  <c r="T1832" i="11"/>
  <c r="R1832" i="11"/>
  <c r="Q1832" i="11"/>
  <c r="O1832" i="11"/>
  <c r="P1832" i="11" s="1"/>
  <c r="N1832" i="11"/>
  <c r="M1832" i="11"/>
  <c r="L1832" i="11"/>
  <c r="K1832" i="11"/>
  <c r="I1832" i="11" a="1"/>
  <c r="I1832" i="11" s="1"/>
  <c r="U1831" i="11"/>
  <c r="T1831" i="11"/>
  <c r="R1831" i="11"/>
  <c r="Q1831" i="11"/>
  <c r="P1831" i="11"/>
  <c r="O1831" i="11"/>
  <c r="N1831" i="11"/>
  <c r="M1831" i="11"/>
  <c r="L1831" i="11"/>
  <c r="K1831" i="11"/>
  <c r="I1831" i="11" a="1"/>
  <c r="I1831" i="11" s="1"/>
  <c r="U1830" i="11"/>
  <c r="T1830" i="11"/>
  <c r="R1830" i="11"/>
  <c r="Q1830" i="11"/>
  <c r="O1830" i="11"/>
  <c r="P1830" i="11" s="1"/>
  <c r="N1830" i="11"/>
  <c r="M1830" i="11"/>
  <c r="L1830" i="11"/>
  <c r="K1830" i="11"/>
  <c r="I1830" i="11" a="1"/>
  <c r="I1830" i="11" s="1"/>
  <c r="U1829" i="11"/>
  <c r="T1829" i="11"/>
  <c r="R1829" i="11"/>
  <c r="Q1829" i="11"/>
  <c r="P1829" i="11"/>
  <c r="O1829" i="11"/>
  <c r="N1829" i="11"/>
  <c r="M1829" i="11"/>
  <c r="L1829" i="11"/>
  <c r="K1829" i="11"/>
  <c r="I1829" i="11" a="1"/>
  <c r="I1829" i="11"/>
  <c r="U1828" i="11"/>
  <c r="T1828" i="11"/>
  <c r="R1828" i="11"/>
  <c r="Q1828" i="11"/>
  <c r="P1828" i="11"/>
  <c r="O1828" i="11"/>
  <c r="N1828" i="11"/>
  <c r="M1828" i="11"/>
  <c r="L1828" i="11"/>
  <c r="K1828" i="11"/>
  <c r="I1828" i="11" a="1"/>
  <c r="I1828" i="11" s="1"/>
  <c r="U1827" i="11"/>
  <c r="T1827" i="11"/>
  <c r="R1827" i="11"/>
  <c r="Q1827" i="11"/>
  <c r="P1827" i="11"/>
  <c r="O1827" i="11"/>
  <c r="N1827" i="11"/>
  <c r="M1827" i="11"/>
  <c r="L1827" i="11"/>
  <c r="K1827" i="11"/>
  <c r="I1827" i="11" a="1"/>
  <c r="I1827" i="11" s="1"/>
  <c r="U1826" i="11"/>
  <c r="T1826" i="11"/>
  <c r="R1826" i="11"/>
  <c r="Q1826" i="11"/>
  <c r="O1826" i="11"/>
  <c r="P1826" i="11" s="1"/>
  <c r="N1826" i="11"/>
  <c r="M1826" i="11"/>
  <c r="L1826" i="11"/>
  <c r="K1826" i="11"/>
  <c r="I1826" i="11" a="1"/>
  <c r="I1826" i="11" s="1"/>
  <c r="U1825" i="11"/>
  <c r="T1825" i="11"/>
  <c r="R1825" i="11"/>
  <c r="Q1825" i="11"/>
  <c r="P1825" i="11"/>
  <c r="O1825" i="11"/>
  <c r="N1825" i="11"/>
  <c r="M1825" i="11"/>
  <c r="L1825" i="11"/>
  <c r="K1825" i="11"/>
  <c r="I1825" i="11" a="1"/>
  <c r="I1825" i="11" s="1"/>
  <c r="U1824" i="11"/>
  <c r="T1824" i="11"/>
  <c r="R1824" i="11"/>
  <c r="Q1824" i="11"/>
  <c r="P1824" i="11"/>
  <c r="O1824" i="11"/>
  <c r="N1824" i="11"/>
  <c r="M1824" i="11"/>
  <c r="L1824" i="11"/>
  <c r="K1824" i="11"/>
  <c r="I1824" i="11" a="1"/>
  <c r="I1824" i="11" s="1"/>
  <c r="U1823" i="11"/>
  <c r="T1823" i="11"/>
  <c r="R1823" i="11"/>
  <c r="Q1823" i="11"/>
  <c r="P1823" i="11"/>
  <c r="O1823" i="11"/>
  <c r="N1823" i="11"/>
  <c r="M1823" i="11"/>
  <c r="L1823" i="11"/>
  <c r="K1823" i="11"/>
  <c r="I1823" i="11" a="1"/>
  <c r="I1823" i="11" s="1"/>
  <c r="U1822" i="11"/>
  <c r="T1822" i="11"/>
  <c r="R1822" i="11"/>
  <c r="Q1822" i="11"/>
  <c r="P1822" i="11"/>
  <c r="O1822" i="11"/>
  <c r="N1822" i="11"/>
  <c r="M1822" i="11"/>
  <c r="L1822" i="11"/>
  <c r="K1822" i="11"/>
  <c r="I1822" i="11" a="1"/>
  <c r="I1822" i="11" s="1"/>
  <c r="U1821" i="11"/>
  <c r="T1821" i="11"/>
  <c r="R1821" i="11"/>
  <c r="Q1821" i="11"/>
  <c r="P1821" i="11"/>
  <c r="O1821" i="11"/>
  <c r="N1821" i="11"/>
  <c r="M1821" i="11"/>
  <c r="L1821" i="11"/>
  <c r="K1821" i="11"/>
  <c r="I1821" i="11" a="1"/>
  <c r="I1821" i="11"/>
  <c r="U1820" i="11"/>
  <c r="T1820" i="11"/>
  <c r="R1820" i="11"/>
  <c r="Q1820" i="11"/>
  <c r="P1820" i="11"/>
  <c r="O1820" i="11"/>
  <c r="N1820" i="11"/>
  <c r="M1820" i="11"/>
  <c r="L1820" i="11"/>
  <c r="K1820" i="11"/>
  <c r="I1820" i="11" a="1"/>
  <c r="I1820" i="11"/>
  <c r="U1819" i="11"/>
  <c r="T1819" i="11"/>
  <c r="R1819" i="11"/>
  <c r="Q1819" i="11"/>
  <c r="P1819" i="11"/>
  <c r="O1819" i="11"/>
  <c r="N1819" i="11"/>
  <c r="M1819" i="11"/>
  <c r="L1819" i="11"/>
  <c r="K1819" i="11"/>
  <c r="I1819" i="11" a="1"/>
  <c r="I1819" i="11"/>
  <c r="U1818" i="11"/>
  <c r="T1818" i="11"/>
  <c r="R1818" i="11"/>
  <c r="Q1818" i="11"/>
  <c r="O1818" i="11"/>
  <c r="P1818" i="11" s="1"/>
  <c r="N1818" i="11"/>
  <c r="M1818" i="11"/>
  <c r="L1818" i="11"/>
  <c r="K1818" i="11"/>
  <c r="I1818" i="11" a="1"/>
  <c r="I1818" i="11" s="1"/>
  <c r="U1817" i="11"/>
  <c r="T1817" i="11"/>
  <c r="R1817" i="11"/>
  <c r="Q1817" i="11"/>
  <c r="O1817" i="11"/>
  <c r="P1817" i="11" s="1"/>
  <c r="N1817" i="11"/>
  <c r="M1817" i="11"/>
  <c r="L1817" i="11"/>
  <c r="K1817" i="11"/>
  <c r="I1817" i="11" a="1"/>
  <c r="I1817" i="11"/>
  <c r="U1816" i="11"/>
  <c r="T1816" i="11"/>
  <c r="R1816" i="11"/>
  <c r="Q1816" i="11"/>
  <c r="O1816" i="11"/>
  <c r="P1816" i="11" s="1"/>
  <c r="N1816" i="11"/>
  <c r="M1816" i="11"/>
  <c r="L1816" i="11"/>
  <c r="K1816" i="11"/>
  <c r="I1816" i="11" a="1"/>
  <c r="I1816" i="11" s="1"/>
  <c r="U1815" i="11"/>
  <c r="T1815" i="11"/>
  <c r="R1815" i="11"/>
  <c r="Q1815" i="11"/>
  <c r="P1815" i="11"/>
  <c r="O1815" i="11"/>
  <c r="N1815" i="11"/>
  <c r="M1815" i="11"/>
  <c r="L1815" i="11"/>
  <c r="K1815" i="11"/>
  <c r="I1815" i="11" a="1"/>
  <c r="I1815" i="11" s="1"/>
  <c r="U1814" i="11"/>
  <c r="T1814" i="11"/>
  <c r="R1814" i="11"/>
  <c r="Q1814" i="11"/>
  <c r="O1814" i="11"/>
  <c r="P1814" i="11" s="1"/>
  <c r="N1814" i="11"/>
  <c r="M1814" i="11"/>
  <c r="L1814" i="11"/>
  <c r="K1814" i="11"/>
  <c r="I1814" i="11" a="1"/>
  <c r="I1814" i="11"/>
  <c r="U1813" i="11"/>
  <c r="T1813" i="11"/>
  <c r="R1813" i="11"/>
  <c r="Q1813" i="11"/>
  <c r="P1813" i="11"/>
  <c r="O1813" i="11"/>
  <c r="N1813" i="11"/>
  <c r="M1813" i="11"/>
  <c r="L1813" i="11"/>
  <c r="K1813" i="11"/>
  <c r="I1813" i="11" a="1"/>
  <c r="I1813" i="11"/>
  <c r="U1812" i="11"/>
  <c r="T1812" i="11"/>
  <c r="R1812" i="11"/>
  <c r="Q1812" i="11"/>
  <c r="P1812" i="11"/>
  <c r="O1812" i="11"/>
  <c r="N1812" i="11"/>
  <c r="M1812" i="11"/>
  <c r="L1812" i="11"/>
  <c r="K1812" i="11"/>
  <c r="I1812" i="11" a="1"/>
  <c r="I1812" i="11" s="1"/>
  <c r="U1811" i="11"/>
  <c r="T1811" i="11"/>
  <c r="R1811" i="11"/>
  <c r="Q1811" i="11"/>
  <c r="P1811" i="11"/>
  <c r="O1811" i="11"/>
  <c r="N1811" i="11"/>
  <c r="M1811" i="11"/>
  <c r="L1811" i="11"/>
  <c r="K1811" i="11"/>
  <c r="I1811" i="11" a="1"/>
  <c r="I1811" i="11" s="1"/>
  <c r="U1810" i="11"/>
  <c r="T1810" i="11"/>
  <c r="R1810" i="11"/>
  <c r="Q1810" i="11"/>
  <c r="O1810" i="11"/>
  <c r="P1810" i="11" s="1"/>
  <c r="N1810" i="11"/>
  <c r="M1810" i="11"/>
  <c r="L1810" i="11"/>
  <c r="K1810" i="11"/>
  <c r="I1810" i="11" a="1"/>
  <c r="I1810" i="11" s="1"/>
  <c r="U1809" i="11"/>
  <c r="T1809" i="11"/>
  <c r="R1809" i="11"/>
  <c r="Q1809" i="11"/>
  <c r="P1809" i="11"/>
  <c r="O1809" i="11"/>
  <c r="N1809" i="11"/>
  <c r="M1809" i="11"/>
  <c r="L1809" i="11"/>
  <c r="K1809" i="11"/>
  <c r="I1809" i="11" a="1"/>
  <c r="I1809" i="11" s="1"/>
  <c r="U1808" i="11"/>
  <c r="T1808" i="11"/>
  <c r="R1808" i="11"/>
  <c r="Q1808" i="11"/>
  <c r="P1808" i="11"/>
  <c r="O1808" i="11"/>
  <c r="N1808" i="11"/>
  <c r="M1808" i="11"/>
  <c r="L1808" i="11"/>
  <c r="K1808" i="11"/>
  <c r="I1808" i="11" a="1"/>
  <c r="I1808" i="11" s="1"/>
  <c r="U1807" i="11"/>
  <c r="T1807" i="11"/>
  <c r="R1807" i="11"/>
  <c r="Q1807" i="11"/>
  <c r="P1807" i="11"/>
  <c r="O1807" i="11"/>
  <c r="N1807" i="11"/>
  <c r="M1807" i="11"/>
  <c r="L1807" i="11"/>
  <c r="K1807" i="11"/>
  <c r="I1807" i="11" a="1"/>
  <c r="I1807" i="11" s="1"/>
  <c r="U1806" i="11"/>
  <c r="T1806" i="11"/>
  <c r="R1806" i="11"/>
  <c r="Q1806" i="11"/>
  <c r="P1806" i="11"/>
  <c r="O1806" i="11"/>
  <c r="N1806" i="11"/>
  <c r="M1806" i="11"/>
  <c r="L1806" i="11"/>
  <c r="K1806" i="11"/>
  <c r="I1806" i="11" a="1"/>
  <c r="I1806" i="11" s="1"/>
  <c r="U1805" i="11"/>
  <c r="T1805" i="11"/>
  <c r="R1805" i="11"/>
  <c r="Q1805" i="11"/>
  <c r="P1805" i="11"/>
  <c r="O1805" i="11"/>
  <c r="N1805" i="11"/>
  <c r="M1805" i="11"/>
  <c r="L1805" i="11"/>
  <c r="K1805" i="11"/>
  <c r="I1805" i="11" a="1"/>
  <c r="I1805" i="11"/>
  <c r="U1804" i="11"/>
  <c r="T1804" i="11"/>
  <c r="R1804" i="11"/>
  <c r="Q1804" i="11"/>
  <c r="P1804" i="11"/>
  <c r="O1804" i="11"/>
  <c r="N1804" i="11"/>
  <c r="M1804" i="11"/>
  <c r="L1804" i="11"/>
  <c r="K1804" i="11"/>
  <c r="I1804" i="11" a="1"/>
  <c r="I1804" i="11"/>
  <c r="U1803" i="11"/>
  <c r="T1803" i="11"/>
  <c r="R1803" i="11"/>
  <c r="Q1803" i="11"/>
  <c r="P1803" i="11"/>
  <c r="O1803" i="11"/>
  <c r="N1803" i="11"/>
  <c r="M1803" i="11"/>
  <c r="L1803" i="11"/>
  <c r="K1803" i="11"/>
  <c r="I1803" i="11" a="1"/>
  <c r="I1803" i="11"/>
  <c r="U1802" i="11"/>
  <c r="T1802" i="11"/>
  <c r="R1802" i="11"/>
  <c r="Q1802" i="11"/>
  <c r="O1802" i="11"/>
  <c r="P1802" i="11" s="1"/>
  <c r="N1802" i="11"/>
  <c r="M1802" i="11"/>
  <c r="L1802" i="11"/>
  <c r="K1802" i="11"/>
  <c r="I1802" i="11" a="1"/>
  <c r="I1802" i="11" s="1"/>
  <c r="U1801" i="11"/>
  <c r="T1801" i="11"/>
  <c r="R1801" i="11"/>
  <c r="Q1801" i="11"/>
  <c r="O1801" i="11"/>
  <c r="P1801" i="11" s="1"/>
  <c r="N1801" i="11"/>
  <c r="M1801" i="11"/>
  <c r="L1801" i="11"/>
  <c r="K1801" i="11"/>
  <c r="I1801" i="11" a="1"/>
  <c r="I1801" i="11"/>
  <c r="U1800" i="11"/>
  <c r="T1800" i="11"/>
  <c r="R1800" i="11"/>
  <c r="Q1800" i="11"/>
  <c r="O1800" i="11"/>
  <c r="P1800" i="11" s="1"/>
  <c r="N1800" i="11"/>
  <c r="M1800" i="11"/>
  <c r="L1800" i="11"/>
  <c r="K1800" i="11"/>
  <c r="I1800" i="11" a="1"/>
  <c r="I1800" i="11" s="1"/>
  <c r="U1799" i="11"/>
  <c r="T1799" i="11"/>
  <c r="R1799" i="11"/>
  <c r="Q1799" i="11"/>
  <c r="P1799" i="11"/>
  <c r="O1799" i="11"/>
  <c r="N1799" i="11"/>
  <c r="M1799" i="11"/>
  <c r="L1799" i="11"/>
  <c r="K1799" i="11"/>
  <c r="I1799" i="11" a="1"/>
  <c r="I1799" i="11" s="1"/>
  <c r="U1798" i="11"/>
  <c r="T1798" i="11"/>
  <c r="R1798" i="11"/>
  <c r="Q1798" i="11"/>
  <c r="O1798" i="11"/>
  <c r="P1798" i="11" s="1"/>
  <c r="N1798" i="11"/>
  <c r="M1798" i="11"/>
  <c r="L1798" i="11"/>
  <c r="K1798" i="11"/>
  <c r="I1798" i="11" a="1"/>
  <c r="I1798" i="11" s="1"/>
  <c r="U1797" i="11"/>
  <c r="T1797" i="11"/>
  <c r="R1797" i="11"/>
  <c r="Q1797" i="11"/>
  <c r="P1797" i="11"/>
  <c r="O1797" i="11"/>
  <c r="N1797" i="11"/>
  <c r="M1797" i="11"/>
  <c r="L1797" i="11"/>
  <c r="K1797" i="11"/>
  <c r="I1797" i="11" a="1"/>
  <c r="I1797" i="11"/>
  <c r="U1796" i="11"/>
  <c r="T1796" i="11"/>
  <c r="R1796" i="11"/>
  <c r="Q1796" i="11"/>
  <c r="P1796" i="11"/>
  <c r="O1796" i="11"/>
  <c r="N1796" i="11"/>
  <c r="M1796" i="11"/>
  <c r="L1796" i="11"/>
  <c r="K1796" i="11"/>
  <c r="I1796" i="11" a="1"/>
  <c r="I1796" i="11" s="1"/>
  <c r="U1795" i="11"/>
  <c r="T1795" i="11"/>
  <c r="R1795" i="11"/>
  <c r="Q1795" i="11"/>
  <c r="O1795" i="11"/>
  <c r="P1795" i="11" s="1"/>
  <c r="N1795" i="11"/>
  <c r="M1795" i="11"/>
  <c r="L1795" i="11"/>
  <c r="K1795" i="11"/>
  <c r="I1795" i="11" a="1"/>
  <c r="I1795" i="11" s="1"/>
  <c r="U1794" i="11"/>
  <c r="T1794" i="11"/>
  <c r="R1794" i="11"/>
  <c r="Q1794" i="11"/>
  <c r="O1794" i="11"/>
  <c r="P1794" i="11" s="1"/>
  <c r="N1794" i="11"/>
  <c r="M1794" i="11"/>
  <c r="L1794" i="11"/>
  <c r="K1794" i="11"/>
  <c r="I1794" i="11" a="1"/>
  <c r="I1794" i="11" s="1"/>
  <c r="U1793" i="11"/>
  <c r="T1793" i="11"/>
  <c r="R1793" i="11"/>
  <c r="Q1793" i="11"/>
  <c r="P1793" i="11"/>
  <c r="O1793" i="11"/>
  <c r="N1793" i="11"/>
  <c r="M1793" i="11"/>
  <c r="L1793" i="11"/>
  <c r="K1793" i="11"/>
  <c r="I1793" i="11" a="1"/>
  <c r="I1793" i="11" s="1"/>
  <c r="U1792" i="11"/>
  <c r="T1792" i="11"/>
  <c r="R1792" i="11"/>
  <c r="Q1792" i="11"/>
  <c r="P1792" i="11"/>
  <c r="O1792" i="11"/>
  <c r="N1792" i="11"/>
  <c r="M1792" i="11"/>
  <c r="L1792" i="11"/>
  <c r="K1792" i="11"/>
  <c r="I1792" i="11" a="1"/>
  <c r="I1792" i="11" s="1"/>
  <c r="U1791" i="11"/>
  <c r="T1791" i="11"/>
  <c r="R1791" i="11"/>
  <c r="Q1791" i="11"/>
  <c r="P1791" i="11"/>
  <c r="O1791" i="11"/>
  <c r="N1791" i="11"/>
  <c r="M1791" i="11"/>
  <c r="L1791" i="11"/>
  <c r="K1791" i="11"/>
  <c r="I1791" i="11" a="1"/>
  <c r="I1791" i="11" s="1"/>
  <c r="U1790" i="11"/>
  <c r="T1790" i="11"/>
  <c r="R1790" i="11"/>
  <c r="Q1790" i="11"/>
  <c r="P1790" i="11"/>
  <c r="O1790" i="11"/>
  <c r="N1790" i="11"/>
  <c r="M1790" i="11"/>
  <c r="L1790" i="11"/>
  <c r="K1790" i="11"/>
  <c r="I1790" i="11" a="1"/>
  <c r="I1790" i="11" s="1"/>
  <c r="U1789" i="11"/>
  <c r="T1789" i="11"/>
  <c r="R1789" i="11"/>
  <c r="Q1789" i="11"/>
  <c r="P1789" i="11"/>
  <c r="O1789" i="11"/>
  <c r="N1789" i="11"/>
  <c r="M1789" i="11"/>
  <c r="L1789" i="11"/>
  <c r="K1789" i="11"/>
  <c r="I1789" i="11" a="1"/>
  <c r="I1789" i="11"/>
  <c r="U1788" i="11"/>
  <c r="T1788" i="11"/>
  <c r="R1788" i="11"/>
  <c r="Q1788" i="11"/>
  <c r="P1788" i="11"/>
  <c r="O1788" i="11"/>
  <c r="N1788" i="11"/>
  <c r="M1788" i="11"/>
  <c r="L1788" i="11"/>
  <c r="K1788" i="11"/>
  <c r="I1788" i="11" a="1"/>
  <c r="I1788" i="11"/>
  <c r="U1787" i="11"/>
  <c r="T1787" i="11"/>
  <c r="R1787" i="11"/>
  <c r="Q1787" i="11"/>
  <c r="P1787" i="11"/>
  <c r="O1787" i="11"/>
  <c r="N1787" i="11"/>
  <c r="M1787" i="11"/>
  <c r="L1787" i="11"/>
  <c r="K1787" i="11"/>
  <c r="I1787" i="11" a="1"/>
  <c r="I1787" i="11"/>
  <c r="U1786" i="11"/>
  <c r="T1786" i="11"/>
  <c r="R1786" i="11"/>
  <c r="Q1786" i="11"/>
  <c r="O1786" i="11"/>
  <c r="P1786" i="11" s="1"/>
  <c r="N1786" i="11"/>
  <c r="M1786" i="11"/>
  <c r="L1786" i="11"/>
  <c r="K1786" i="11"/>
  <c r="I1786" i="11" a="1"/>
  <c r="I1786" i="11" s="1"/>
  <c r="U1785" i="11"/>
  <c r="T1785" i="11"/>
  <c r="R1785" i="11"/>
  <c r="Q1785" i="11"/>
  <c r="O1785" i="11"/>
  <c r="P1785" i="11" s="1"/>
  <c r="N1785" i="11"/>
  <c r="M1785" i="11"/>
  <c r="L1785" i="11"/>
  <c r="K1785" i="11"/>
  <c r="I1785" i="11" a="1"/>
  <c r="I1785" i="11"/>
  <c r="U1784" i="11"/>
  <c r="T1784" i="11"/>
  <c r="R1784" i="11"/>
  <c r="Q1784" i="11"/>
  <c r="O1784" i="11"/>
  <c r="P1784" i="11" s="1"/>
  <c r="N1784" i="11"/>
  <c r="M1784" i="11"/>
  <c r="L1784" i="11"/>
  <c r="K1784" i="11"/>
  <c r="I1784" i="11" a="1"/>
  <c r="I1784" i="11" s="1"/>
  <c r="U1783" i="11"/>
  <c r="T1783" i="11"/>
  <c r="R1783" i="11"/>
  <c r="Q1783" i="11"/>
  <c r="P1783" i="11"/>
  <c r="O1783" i="11"/>
  <c r="N1783" i="11"/>
  <c r="M1783" i="11"/>
  <c r="L1783" i="11"/>
  <c r="K1783" i="11"/>
  <c r="I1783" i="11" a="1"/>
  <c r="I1783" i="11" s="1"/>
  <c r="U1782" i="11"/>
  <c r="T1782" i="11"/>
  <c r="R1782" i="11"/>
  <c r="Q1782" i="11"/>
  <c r="O1782" i="11"/>
  <c r="P1782" i="11" s="1"/>
  <c r="N1782" i="11"/>
  <c r="M1782" i="11"/>
  <c r="L1782" i="11"/>
  <c r="K1782" i="11"/>
  <c r="I1782" i="11" a="1"/>
  <c r="I1782" i="11"/>
  <c r="U1781" i="11"/>
  <c r="T1781" i="11"/>
  <c r="R1781" i="11"/>
  <c r="Q1781" i="11"/>
  <c r="P1781" i="11"/>
  <c r="O1781" i="11"/>
  <c r="N1781" i="11"/>
  <c r="M1781" i="11"/>
  <c r="L1781" i="11"/>
  <c r="K1781" i="11"/>
  <c r="I1781" i="11" a="1"/>
  <c r="I1781" i="11"/>
  <c r="U1780" i="11"/>
  <c r="T1780" i="11"/>
  <c r="R1780" i="11"/>
  <c r="Q1780" i="11"/>
  <c r="P1780" i="11"/>
  <c r="O1780" i="11"/>
  <c r="N1780" i="11"/>
  <c r="M1780" i="11"/>
  <c r="L1780" i="11"/>
  <c r="K1780" i="11"/>
  <c r="I1780" i="11" a="1"/>
  <c r="I1780" i="11" s="1"/>
  <c r="U1779" i="11"/>
  <c r="T1779" i="11"/>
  <c r="R1779" i="11"/>
  <c r="Q1779" i="11"/>
  <c r="P1779" i="11"/>
  <c r="O1779" i="11"/>
  <c r="N1779" i="11"/>
  <c r="M1779" i="11"/>
  <c r="L1779" i="11"/>
  <c r="K1779" i="11"/>
  <c r="I1779" i="11" a="1"/>
  <c r="I1779" i="11" s="1"/>
  <c r="U1778" i="11"/>
  <c r="T1778" i="11"/>
  <c r="R1778" i="11"/>
  <c r="Q1778" i="11"/>
  <c r="O1778" i="11"/>
  <c r="P1778" i="11" s="1"/>
  <c r="N1778" i="11"/>
  <c r="M1778" i="11"/>
  <c r="L1778" i="11"/>
  <c r="K1778" i="11"/>
  <c r="I1778" i="11" a="1"/>
  <c r="I1778" i="11" s="1"/>
  <c r="U1777" i="11"/>
  <c r="T1777" i="11"/>
  <c r="R1777" i="11"/>
  <c r="Q1777" i="11"/>
  <c r="P1777" i="11"/>
  <c r="O1777" i="11"/>
  <c r="N1777" i="11"/>
  <c r="M1777" i="11"/>
  <c r="L1777" i="11"/>
  <c r="K1777" i="11"/>
  <c r="I1777" i="11" a="1"/>
  <c r="I1777" i="11" s="1"/>
  <c r="U1776" i="11"/>
  <c r="T1776" i="11"/>
  <c r="R1776" i="11"/>
  <c r="Q1776" i="11"/>
  <c r="P1776" i="11"/>
  <c r="O1776" i="11"/>
  <c r="N1776" i="11"/>
  <c r="M1776" i="11"/>
  <c r="L1776" i="11"/>
  <c r="K1776" i="11"/>
  <c r="I1776" i="11" a="1"/>
  <c r="I1776" i="11" s="1"/>
  <c r="U1775" i="11"/>
  <c r="T1775" i="11"/>
  <c r="R1775" i="11"/>
  <c r="Q1775" i="11"/>
  <c r="P1775" i="11"/>
  <c r="O1775" i="11"/>
  <c r="N1775" i="11"/>
  <c r="M1775" i="11"/>
  <c r="L1775" i="11"/>
  <c r="K1775" i="11"/>
  <c r="I1775" i="11" a="1"/>
  <c r="I1775" i="11" s="1"/>
  <c r="U1774" i="11"/>
  <c r="T1774" i="11"/>
  <c r="R1774" i="11"/>
  <c r="Q1774" i="11"/>
  <c r="P1774" i="11"/>
  <c r="O1774" i="11"/>
  <c r="N1774" i="11"/>
  <c r="M1774" i="11"/>
  <c r="L1774" i="11"/>
  <c r="K1774" i="11"/>
  <c r="I1774" i="11" a="1"/>
  <c r="I1774" i="11" s="1"/>
  <c r="U1773" i="11"/>
  <c r="T1773" i="11"/>
  <c r="R1773" i="11"/>
  <c r="Q1773" i="11"/>
  <c r="P1773" i="11"/>
  <c r="O1773" i="11"/>
  <c r="N1773" i="11"/>
  <c r="M1773" i="11"/>
  <c r="L1773" i="11"/>
  <c r="K1773" i="11"/>
  <c r="I1773" i="11" a="1"/>
  <c r="I1773" i="11"/>
  <c r="U1772" i="11"/>
  <c r="T1772" i="11"/>
  <c r="R1772" i="11"/>
  <c r="Q1772" i="11"/>
  <c r="P1772" i="11"/>
  <c r="O1772" i="11"/>
  <c r="N1772" i="11"/>
  <c r="M1772" i="11"/>
  <c r="L1772" i="11"/>
  <c r="K1772" i="11"/>
  <c r="I1772" i="11" a="1"/>
  <c r="I1772" i="11"/>
  <c r="U1771" i="11"/>
  <c r="T1771" i="11"/>
  <c r="R1771" i="11"/>
  <c r="Q1771" i="11"/>
  <c r="P1771" i="11"/>
  <c r="O1771" i="11"/>
  <c r="N1771" i="11"/>
  <c r="M1771" i="11"/>
  <c r="L1771" i="11"/>
  <c r="K1771" i="11"/>
  <c r="I1771" i="11" a="1"/>
  <c r="I1771" i="11"/>
  <c r="U1770" i="11"/>
  <c r="T1770" i="11"/>
  <c r="R1770" i="11"/>
  <c r="Q1770" i="11"/>
  <c r="O1770" i="11"/>
  <c r="P1770" i="11" s="1"/>
  <c r="N1770" i="11"/>
  <c r="M1770" i="11"/>
  <c r="L1770" i="11"/>
  <c r="K1770" i="11"/>
  <c r="I1770" i="11" a="1"/>
  <c r="I1770" i="11" s="1"/>
  <c r="U1769" i="11"/>
  <c r="T1769" i="11"/>
  <c r="R1769" i="11"/>
  <c r="Q1769" i="11"/>
  <c r="O1769" i="11"/>
  <c r="P1769" i="11" s="1"/>
  <c r="N1769" i="11"/>
  <c r="M1769" i="11"/>
  <c r="L1769" i="11"/>
  <c r="K1769" i="11"/>
  <c r="I1769" i="11" a="1"/>
  <c r="I1769" i="11"/>
  <c r="U1768" i="11"/>
  <c r="T1768" i="11"/>
  <c r="R1768" i="11"/>
  <c r="Q1768" i="11"/>
  <c r="O1768" i="11"/>
  <c r="P1768" i="11" s="1"/>
  <c r="N1768" i="11"/>
  <c r="M1768" i="11"/>
  <c r="L1768" i="11"/>
  <c r="K1768" i="11"/>
  <c r="I1768" i="11" a="1"/>
  <c r="I1768" i="11" s="1"/>
  <c r="U1767" i="11"/>
  <c r="T1767" i="11"/>
  <c r="R1767" i="11"/>
  <c r="Q1767" i="11"/>
  <c r="P1767" i="11"/>
  <c r="O1767" i="11"/>
  <c r="N1767" i="11"/>
  <c r="M1767" i="11"/>
  <c r="L1767" i="11"/>
  <c r="K1767" i="11"/>
  <c r="I1767" i="11" a="1"/>
  <c r="I1767" i="11" s="1"/>
  <c r="U1766" i="11"/>
  <c r="T1766" i="11"/>
  <c r="R1766" i="11"/>
  <c r="Q1766" i="11"/>
  <c r="O1766" i="11"/>
  <c r="P1766" i="11" s="1"/>
  <c r="N1766" i="11"/>
  <c r="M1766" i="11"/>
  <c r="L1766" i="11"/>
  <c r="K1766" i="11"/>
  <c r="I1766" i="11" a="1"/>
  <c r="I1766" i="11"/>
  <c r="U1765" i="11"/>
  <c r="T1765" i="11"/>
  <c r="R1765" i="11"/>
  <c r="Q1765" i="11"/>
  <c r="P1765" i="11"/>
  <c r="O1765" i="11"/>
  <c r="N1765" i="11"/>
  <c r="M1765" i="11"/>
  <c r="L1765" i="11"/>
  <c r="K1765" i="11"/>
  <c r="I1765" i="11" a="1"/>
  <c r="I1765" i="11"/>
  <c r="U1764" i="11"/>
  <c r="T1764" i="11"/>
  <c r="R1764" i="11"/>
  <c r="Q1764" i="11"/>
  <c r="P1764" i="11"/>
  <c r="O1764" i="11"/>
  <c r="N1764" i="11"/>
  <c r="M1764" i="11"/>
  <c r="L1764" i="11"/>
  <c r="K1764" i="11"/>
  <c r="I1764" i="11" a="1"/>
  <c r="I1764" i="11" s="1"/>
  <c r="U1763" i="11"/>
  <c r="T1763" i="11"/>
  <c r="R1763" i="11"/>
  <c r="Q1763" i="11"/>
  <c r="O1763" i="11"/>
  <c r="P1763" i="11" s="1"/>
  <c r="N1763" i="11"/>
  <c r="M1763" i="11"/>
  <c r="L1763" i="11"/>
  <c r="K1763" i="11"/>
  <c r="I1763" i="11" a="1"/>
  <c r="I1763" i="11" s="1"/>
  <c r="U1762" i="11"/>
  <c r="T1762" i="11"/>
  <c r="R1762" i="11"/>
  <c r="Q1762" i="11"/>
  <c r="O1762" i="11"/>
  <c r="P1762" i="11" s="1"/>
  <c r="N1762" i="11"/>
  <c r="M1762" i="11"/>
  <c r="L1762" i="11"/>
  <c r="K1762" i="11"/>
  <c r="I1762" i="11" a="1"/>
  <c r="I1762" i="11" s="1"/>
  <c r="U1761" i="11"/>
  <c r="T1761" i="11"/>
  <c r="R1761" i="11"/>
  <c r="Q1761" i="11"/>
  <c r="P1761" i="11"/>
  <c r="O1761" i="11"/>
  <c r="N1761" i="11"/>
  <c r="M1761" i="11"/>
  <c r="L1761" i="11"/>
  <c r="K1761" i="11"/>
  <c r="I1761" i="11" a="1"/>
  <c r="I1761" i="11" s="1"/>
  <c r="U1760" i="11"/>
  <c r="T1760" i="11"/>
  <c r="R1760" i="11"/>
  <c r="Q1760" i="11"/>
  <c r="P1760" i="11"/>
  <c r="O1760" i="11"/>
  <c r="N1760" i="11"/>
  <c r="M1760" i="11"/>
  <c r="L1760" i="11"/>
  <c r="K1760" i="11"/>
  <c r="I1760" i="11" a="1"/>
  <c r="I1760" i="11" s="1"/>
  <c r="U1759" i="11"/>
  <c r="T1759" i="11"/>
  <c r="R1759" i="11"/>
  <c r="Q1759" i="11"/>
  <c r="P1759" i="11"/>
  <c r="O1759" i="11"/>
  <c r="N1759" i="11"/>
  <c r="M1759" i="11"/>
  <c r="L1759" i="11"/>
  <c r="K1759" i="11"/>
  <c r="I1759" i="11" a="1"/>
  <c r="I1759" i="11" s="1"/>
  <c r="U1758" i="11"/>
  <c r="T1758" i="11"/>
  <c r="R1758" i="11"/>
  <c r="Q1758" i="11"/>
  <c r="P1758" i="11"/>
  <c r="O1758" i="11"/>
  <c r="N1758" i="11"/>
  <c r="M1758" i="11"/>
  <c r="L1758" i="11"/>
  <c r="K1758" i="11"/>
  <c r="I1758" i="11" a="1"/>
  <c r="I1758" i="11" s="1"/>
  <c r="U1757" i="11"/>
  <c r="T1757" i="11"/>
  <c r="R1757" i="11"/>
  <c r="Q1757" i="11"/>
  <c r="P1757" i="11"/>
  <c r="O1757" i="11"/>
  <c r="N1757" i="11"/>
  <c r="M1757" i="11"/>
  <c r="L1757" i="11"/>
  <c r="K1757" i="11"/>
  <c r="I1757" i="11" a="1"/>
  <c r="I1757" i="11"/>
  <c r="U1756" i="11"/>
  <c r="T1756" i="11"/>
  <c r="R1756" i="11"/>
  <c r="Q1756" i="11"/>
  <c r="P1756" i="11"/>
  <c r="O1756" i="11"/>
  <c r="N1756" i="11"/>
  <c r="M1756" i="11"/>
  <c r="L1756" i="11"/>
  <c r="K1756" i="11"/>
  <c r="I1756" i="11" a="1"/>
  <c r="I1756" i="11"/>
  <c r="U1755" i="11"/>
  <c r="T1755" i="11"/>
  <c r="R1755" i="11"/>
  <c r="Q1755" i="11"/>
  <c r="P1755" i="11"/>
  <c r="O1755" i="11"/>
  <c r="N1755" i="11"/>
  <c r="M1755" i="11"/>
  <c r="L1755" i="11"/>
  <c r="K1755" i="11"/>
  <c r="I1755" i="11" a="1"/>
  <c r="I1755" i="11"/>
  <c r="U1754" i="11"/>
  <c r="T1754" i="11"/>
  <c r="R1754" i="11"/>
  <c r="Q1754" i="11"/>
  <c r="O1754" i="11"/>
  <c r="P1754" i="11" s="1"/>
  <c r="N1754" i="11"/>
  <c r="M1754" i="11"/>
  <c r="L1754" i="11"/>
  <c r="K1754" i="11"/>
  <c r="I1754" i="11" a="1"/>
  <c r="I1754" i="11" s="1"/>
  <c r="U1753" i="11"/>
  <c r="T1753" i="11"/>
  <c r="R1753" i="11"/>
  <c r="Q1753" i="11"/>
  <c r="O1753" i="11"/>
  <c r="P1753" i="11" s="1"/>
  <c r="N1753" i="11"/>
  <c r="M1753" i="11"/>
  <c r="L1753" i="11"/>
  <c r="K1753" i="11"/>
  <c r="I1753" i="11" a="1"/>
  <c r="I1753" i="11"/>
  <c r="U1752" i="11"/>
  <c r="T1752" i="11"/>
  <c r="R1752" i="11"/>
  <c r="Q1752" i="11"/>
  <c r="O1752" i="11"/>
  <c r="P1752" i="11" s="1"/>
  <c r="N1752" i="11"/>
  <c r="M1752" i="11"/>
  <c r="L1752" i="11"/>
  <c r="K1752" i="11"/>
  <c r="I1752" i="11" a="1"/>
  <c r="I1752" i="11" s="1"/>
  <c r="U1751" i="11"/>
  <c r="T1751" i="11"/>
  <c r="R1751" i="11"/>
  <c r="Q1751" i="11"/>
  <c r="P1751" i="11"/>
  <c r="O1751" i="11"/>
  <c r="N1751" i="11"/>
  <c r="M1751" i="11"/>
  <c r="L1751" i="11"/>
  <c r="K1751" i="11"/>
  <c r="I1751" i="11" a="1"/>
  <c r="I1751" i="11" s="1"/>
  <c r="U1750" i="11"/>
  <c r="T1750" i="11"/>
  <c r="R1750" i="11"/>
  <c r="Q1750" i="11"/>
  <c r="O1750" i="11"/>
  <c r="P1750" i="11" s="1"/>
  <c r="N1750" i="11"/>
  <c r="M1750" i="11"/>
  <c r="L1750" i="11"/>
  <c r="K1750" i="11"/>
  <c r="I1750" i="11" a="1"/>
  <c r="I1750" i="11"/>
  <c r="U1749" i="11"/>
  <c r="T1749" i="11"/>
  <c r="R1749" i="11"/>
  <c r="Q1749" i="11"/>
  <c r="P1749" i="11"/>
  <c r="O1749" i="11"/>
  <c r="N1749" i="11"/>
  <c r="M1749" i="11"/>
  <c r="L1749" i="11"/>
  <c r="K1749" i="11"/>
  <c r="I1749" i="11" a="1"/>
  <c r="I1749" i="11"/>
  <c r="U1748" i="11"/>
  <c r="T1748" i="11"/>
  <c r="R1748" i="11"/>
  <c r="Q1748" i="11"/>
  <c r="P1748" i="11"/>
  <c r="O1748" i="11"/>
  <c r="N1748" i="11"/>
  <c r="M1748" i="11"/>
  <c r="L1748" i="11"/>
  <c r="K1748" i="11"/>
  <c r="I1748" i="11" a="1"/>
  <c r="I1748" i="11" s="1"/>
  <c r="U1747" i="11"/>
  <c r="T1747" i="11"/>
  <c r="R1747" i="11"/>
  <c r="Q1747" i="11"/>
  <c r="O1747" i="11"/>
  <c r="P1747" i="11" s="1"/>
  <c r="N1747" i="11"/>
  <c r="M1747" i="11"/>
  <c r="L1747" i="11"/>
  <c r="K1747" i="11"/>
  <c r="I1747" i="11" a="1"/>
  <c r="I1747" i="11" s="1"/>
  <c r="U1746" i="11"/>
  <c r="T1746" i="11"/>
  <c r="R1746" i="11"/>
  <c r="Q1746" i="11"/>
  <c r="O1746" i="11"/>
  <c r="P1746" i="11" s="1"/>
  <c r="N1746" i="11"/>
  <c r="M1746" i="11"/>
  <c r="L1746" i="11"/>
  <c r="K1746" i="11"/>
  <c r="I1746" i="11" a="1"/>
  <c r="I1746" i="11" s="1"/>
  <c r="U1745" i="11"/>
  <c r="T1745" i="11"/>
  <c r="R1745" i="11"/>
  <c r="Q1745" i="11"/>
  <c r="P1745" i="11"/>
  <c r="O1745" i="11"/>
  <c r="N1745" i="11"/>
  <c r="M1745" i="11"/>
  <c r="L1745" i="11"/>
  <c r="K1745" i="11"/>
  <c r="I1745" i="11" a="1"/>
  <c r="I1745" i="11" s="1"/>
  <c r="U1744" i="11"/>
  <c r="T1744" i="11"/>
  <c r="R1744" i="11"/>
  <c r="Q1744" i="11"/>
  <c r="P1744" i="11"/>
  <c r="O1744" i="11"/>
  <c r="N1744" i="11"/>
  <c r="M1744" i="11"/>
  <c r="L1744" i="11"/>
  <c r="K1744" i="11"/>
  <c r="I1744" i="11" a="1"/>
  <c r="I1744" i="11" s="1"/>
  <c r="U1743" i="11"/>
  <c r="T1743" i="11"/>
  <c r="R1743" i="11"/>
  <c r="Q1743" i="11"/>
  <c r="P1743" i="11"/>
  <c r="O1743" i="11"/>
  <c r="N1743" i="11"/>
  <c r="M1743" i="11"/>
  <c r="L1743" i="11"/>
  <c r="K1743" i="11"/>
  <c r="I1743" i="11" a="1"/>
  <c r="I1743" i="11" s="1"/>
  <c r="U1742" i="11"/>
  <c r="T1742" i="11"/>
  <c r="R1742" i="11"/>
  <c r="Q1742" i="11"/>
  <c r="P1742" i="11"/>
  <c r="O1742" i="11"/>
  <c r="N1742" i="11"/>
  <c r="M1742" i="11"/>
  <c r="L1742" i="11"/>
  <c r="K1742" i="11"/>
  <c r="I1742" i="11" a="1"/>
  <c r="I1742" i="11" s="1"/>
  <c r="U1741" i="11"/>
  <c r="T1741" i="11"/>
  <c r="R1741" i="11"/>
  <c r="Q1741" i="11"/>
  <c r="P1741" i="11"/>
  <c r="O1741" i="11"/>
  <c r="N1741" i="11"/>
  <c r="M1741" i="11"/>
  <c r="L1741" i="11"/>
  <c r="K1741" i="11"/>
  <c r="I1741" i="11" a="1"/>
  <c r="I1741" i="11"/>
  <c r="U1740" i="11"/>
  <c r="T1740" i="11"/>
  <c r="R1740" i="11"/>
  <c r="Q1740" i="11"/>
  <c r="P1740" i="11"/>
  <c r="O1740" i="11"/>
  <c r="N1740" i="11"/>
  <c r="M1740" i="11"/>
  <c r="L1740" i="11"/>
  <c r="K1740" i="11"/>
  <c r="I1740" i="11" a="1"/>
  <c r="I1740" i="11"/>
  <c r="U1739" i="11"/>
  <c r="T1739" i="11"/>
  <c r="R1739" i="11"/>
  <c r="Q1739" i="11"/>
  <c r="P1739" i="11"/>
  <c r="O1739" i="11"/>
  <c r="N1739" i="11"/>
  <c r="M1739" i="11"/>
  <c r="L1739" i="11"/>
  <c r="K1739" i="11"/>
  <c r="I1739" i="11" a="1"/>
  <c r="I1739" i="11"/>
  <c r="U1738" i="11"/>
  <c r="T1738" i="11"/>
  <c r="R1738" i="11"/>
  <c r="Q1738" i="11"/>
  <c r="O1738" i="11"/>
  <c r="P1738" i="11" s="1"/>
  <c r="N1738" i="11"/>
  <c r="M1738" i="11"/>
  <c r="L1738" i="11"/>
  <c r="K1738" i="11"/>
  <c r="I1738" i="11" a="1"/>
  <c r="I1738" i="11" s="1"/>
  <c r="U1737" i="11"/>
  <c r="T1737" i="11"/>
  <c r="R1737" i="11"/>
  <c r="Q1737" i="11"/>
  <c r="O1737" i="11"/>
  <c r="P1737" i="11" s="1"/>
  <c r="N1737" i="11"/>
  <c r="M1737" i="11"/>
  <c r="L1737" i="11"/>
  <c r="K1737" i="11"/>
  <c r="I1737" i="11" a="1"/>
  <c r="I1737" i="11"/>
  <c r="U1736" i="11"/>
  <c r="T1736" i="11"/>
  <c r="R1736" i="11"/>
  <c r="Q1736" i="11"/>
  <c r="O1736" i="11"/>
  <c r="P1736" i="11" s="1"/>
  <c r="N1736" i="11"/>
  <c r="M1736" i="11"/>
  <c r="L1736" i="11"/>
  <c r="K1736" i="11"/>
  <c r="I1736" i="11" a="1"/>
  <c r="I1736" i="11" s="1"/>
  <c r="U1735" i="11"/>
  <c r="T1735" i="11"/>
  <c r="R1735" i="11"/>
  <c r="Q1735" i="11"/>
  <c r="P1735" i="11"/>
  <c r="O1735" i="11"/>
  <c r="N1735" i="11"/>
  <c r="M1735" i="11"/>
  <c r="L1735" i="11"/>
  <c r="K1735" i="11"/>
  <c r="I1735" i="11" a="1"/>
  <c r="I1735" i="11" s="1"/>
  <c r="U1734" i="11"/>
  <c r="T1734" i="11"/>
  <c r="R1734" i="11"/>
  <c r="Q1734" i="11"/>
  <c r="O1734" i="11"/>
  <c r="P1734" i="11" s="1"/>
  <c r="N1734" i="11"/>
  <c r="M1734" i="11"/>
  <c r="L1734" i="11"/>
  <c r="K1734" i="11"/>
  <c r="I1734" i="11" a="1"/>
  <c r="I1734" i="11"/>
  <c r="U1733" i="11"/>
  <c r="T1733" i="11"/>
  <c r="R1733" i="11"/>
  <c r="Q1733" i="11"/>
  <c r="P1733" i="11"/>
  <c r="O1733" i="11"/>
  <c r="N1733" i="11"/>
  <c r="M1733" i="11"/>
  <c r="L1733" i="11"/>
  <c r="K1733" i="11"/>
  <c r="I1733" i="11" a="1"/>
  <c r="I1733" i="11"/>
  <c r="U1732" i="11"/>
  <c r="T1732" i="11"/>
  <c r="R1732" i="11"/>
  <c r="Q1732" i="11"/>
  <c r="P1732" i="11"/>
  <c r="O1732" i="11"/>
  <c r="N1732" i="11"/>
  <c r="M1732" i="11"/>
  <c r="L1732" i="11"/>
  <c r="K1732" i="11"/>
  <c r="I1732" i="11" a="1"/>
  <c r="I1732" i="11" s="1"/>
  <c r="U1731" i="11"/>
  <c r="T1731" i="11"/>
  <c r="R1731" i="11"/>
  <c r="Q1731" i="11"/>
  <c r="O1731" i="11"/>
  <c r="P1731" i="11" s="1"/>
  <c r="N1731" i="11"/>
  <c r="M1731" i="11"/>
  <c r="L1731" i="11"/>
  <c r="K1731" i="11"/>
  <c r="I1731" i="11" a="1"/>
  <c r="I1731" i="11" s="1"/>
  <c r="U1730" i="11"/>
  <c r="T1730" i="11"/>
  <c r="R1730" i="11"/>
  <c r="Q1730" i="11"/>
  <c r="O1730" i="11"/>
  <c r="P1730" i="11" s="1"/>
  <c r="N1730" i="11"/>
  <c r="M1730" i="11"/>
  <c r="L1730" i="11"/>
  <c r="K1730" i="11"/>
  <c r="I1730" i="11" a="1"/>
  <c r="I1730" i="11" s="1"/>
  <c r="U1729" i="11"/>
  <c r="T1729" i="11"/>
  <c r="R1729" i="11"/>
  <c r="Q1729" i="11"/>
  <c r="P1729" i="11"/>
  <c r="O1729" i="11"/>
  <c r="N1729" i="11"/>
  <c r="M1729" i="11"/>
  <c r="L1729" i="11"/>
  <c r="K1729" i="11"/>
  <c r="I1729" i="11" a="1"/>
  <c r="I1729" i="11" s="1"/>
  <c r="U1728" i="11"/>
  <c r="T1728" i="11"/>
  <c r="R1728" i="11"/>
  <c r="Q1728" i="11"/>
  <c r="P1728" i="11"/>
  <c r="O1728" i="11"/>
  <c r="N1728" i="11"/>
  <c r="M1728" i="11"/>
  <c r="L1728" i="11"/>
  <c r="K1728" i="11"/>
  <c r="I1728" i="11" a="1"/>
  <c r="I1728" i="11" s="1"/>
  <c r="U1727" i="11"/>
  <c r="T1727" i="11"/>
  <c r="R1727" i="11"/>
  <c r="Q1727" i="11"/>
  <c r="P1727" i="11"/>
  <c r="O1727" i="11"/>
  <c r="N1727" i="11"/>
  <c r="M1727" i="11"/>
  <c r="L1727" i="11"/>
  <c r="K1727" i="11"/>
  <c r="I1727" i="11" a="1"/>
  <c r="I1727" i="11" s="1"/>
  <c r="U1726" i="11"/>
  <c r="T1726" i="11"/>
  <c r="R1726" i="11"/>
  <c r="Q1726" i="11"/>
  <c r="P1726" i="11"/>
  <c r="O1726" i="11"/>
  <c r="N1726" i="11"/>
  <c r="M1726" i="11"/>
  <c r="L1726" i="11"/>
  <c r="K1726" i="11"/>
  <c r="I1726" i="11" a="1"/>
  <c r="I1726" i="11" s="1"/>
  <c r="U1725" i="11"/>
  <c r="T1725" i="11"/>
  <c r="R1725" i="11"/>
  <c r="Q1725" i="11"/>
  <c r="P1725" i="11"/>
  <c r="O1725" i="11"/>
  <c r="N1725" i="11"/>
  <c r="M1725" i="11"/>
  <c r="L1725" i="11"/>
  <c r="K1725" i="11"/>
  <c r="I1725" i="11" a="1"/>
  <c r="I1725" i="11"/>
  <c r="U1724" i="11"/>
  <c r="T1724" i="11"/>
  <c r="R1724" i="11"/>
  <c r="Q1724" i="11"/>
  <c r="P1724" i="11"/>
  <c r="O1724" i="11"/>
  <c r="N1724" i="11"/>
  <c r="M1724" i="11"/>
  <c r="L1724" i="11"/>
  <c r="K1724" i="11"/>
  <c r="I1724" i="11" a="1"/>
  <c r="I1724" i="11"/>
  <c r="U1723" i="11"/>
  <c r="T1723" i="11"/>
  <c r="R1723" i="11"/>
  <c r="Q1723" i="11"/>
  <c r="P1723" i="11"/>
  <c r="O1723" i="11"/>
  <c r="N1723" i="11"/>
  <c r="M1723" i="11"/>
  <c r="L1723" i="11"/>
  <c r="K1723" i="11"/>
  <c r="I1723" i="11" a="1"/>
  <c r="I1723" i="11"/>
  <c r="U1722" i="11"/>
  <c r="T1722" i="11"/>
  <c r="R1722" i="11"/>
  <c r="Q1722" i="11"/>
  <c r="O1722" i="11"/>
  <c r="P1722" i="11" s="1"/>
  <c r="N1722" i="11"/>
  <c r="M1722" i="11"/>
  <c r="L1722" i="11"/>
  <c r="K1722" i="11"/>
  <c r="I1722" i="11" a="1"/>
  <c r="I1722" i="11" s="1"/>
  <c r="U1721" i="11"/>
  <c r="T1721" i="11"/>
  <c r="R1721" i="11"/>
  <c r="Q1721" i="11"/>
  <c r="O1721" i="11"/>
  <c r="P1721" i="11" s="1"/>
  <c r="N1721" i="11"/>
  <c r="M1721" i="11"/>
  <c r="L1721" i="11"/>
  <c r="K1721" i="11"/>
  <c r="I1721" i="11" a="1"/>
  <c r="I1721" i="11"/>
  <c r="U1720" i="11"/>
  <c r="T1720" i="11"/>
  <c r="R1720" i="11"/>
  <c r="Q1720" i="11"/>
  <c r="O1720" i="11"/>
  <c r="P1720" i="11" s="1"/>
  <c r="N1720" i="11"/>
  <c r="M1720" i="11"/>
  <c r="L1720" i="11"/>
  <c r="K1720" i="11"/>
  <c r="I1720" i="11" a="1"/>
  <c r="I1720" i="11" s="1"/>
  <c r="U1719" i="11"/>
  <c r="T1719" i="11"/>
  <c r="R1719" i="11"/>
  <c r="Q1719" i="11"/>
  <c r="P1719" i="11"/>
  <c r="O1719" i="11"/>
  <c r="N1719" i="11"/>
  <c r="M1719" i="11"/>
  <c r="L1719" i="11"/>
  <c r="K1719" i="11"/>
  <c r="I1719" i="11" a="1"/>
  <c r="I1719" i="11" s="1"/>
  <c r="U1718" i="11"/>
  <c r="T1718" i="11"/>
  <c r="R1718" i="11"/>
  <c r="Q1718" i="11"/>
  <c r="O1718" i="11"/>
  <c r="P1718" i="11" s="1"/>
  <c r="N1718" i="11"/>
  <c r="M1718" i="11"/>
  <c r="L1718" i="11"/>
  <c r="K1718" i="11"/>
  <c r="I1718" i="11" a="1"/>
  <c r="I1718" i="11"/>
  <c r="U1717" i="11"/>
  <c r="T1717" i="11"/>
  <c r="R1717" i="11"/>
  <c r="Q1717" i="11"/>
  <c r="P1717" i="11"/>
  <c r="O1717" i="11"/>
  <c r="N1717" i="11"/>
  <c r="M1717" i="11"/>
  <c r="L1717" i="11"/>
  <c r="K1717" i="11"/>
  <c r="I1717" i="11" a="1"/>
  <c r="I1717" i="11"/>
  <c r="U1716" i="11"/>
  <c r="T1716" i="11"/>
  <c r="R1716" i="11"/>
  <c r="Q1716" i="11"/>
  <c r="P1716" i="11"/>
  <c r="O1716" i="11"/>
  <c r="N1716" i="11"/>
  <c r="M1716" i="11"/>
  <c r="L1716" i="11"/>
  <c r="K1716" i="11"/>
  <c r="I1716" i="11" a="1"/>
  <c r="I1716" i="11" s="1"/>
  <c r="U1715" i="11"/>
  <c r="T1715" i="11"/>
  <c r="R1715" i="11"/>
  <c r="Q1715" i="11"/>
  <c r="O1715" i="11"/>
  <c r="P1715" i="11" s="1"/>
  <c r="N1715" i="11"/>
  <c r="M1715" i="11"/>
  <c r="L1715" i="11"/>
  <c r="K1715" i="11"/>
  <c r="I1715" i="11" a="1"/>
  <c r="I1715" i="11" s="1"/>
  <c r="U1714" i="11"/>
  <c r="T1714" i="11"/>
  <c r="R1714" i="11"/>
  <c r="Q1714" i="11"/>
  <c r="O1714" i="11"/>
  <c r="P1714" i="11" s="1"/>
  <c r="N1714" i="11"/>
  <c r="M1714" i="11"/>
  <c r="L1714" i="11"/>
  <c r="K1714" i="11"/>
  <c r="I1714" i="11" a="1"/>
  <c r="I1714" i="11" s="1"/>
  <c r="U1713" i="11"/>
  <c r="T1713" i="11"/>
  <c r="R1713" i="11"/>
  <c r="Q1713" i="11"/>
  <c r="P1713" i="11"/>
  <c r="O1713" i="11"/>
  <c r="N1713" i="11"/>
  <c r="M1713" i="11"/>
  <c r="L1713" i="11"/>
  <c r="K1713" i="11"/>
  <c r="I1713" i="11" a="1"/>
  <c r="I1713" i="11" s="1"/>
  <c r="U1712" i="11"/>
  <c r="T1712" i="11"/>
  <c r="R1712" i="11"/>
  <c r="Q1712" i="11"/>
  <c r="P1712" i="11"/>
  <c r="O1712" i="11"/>
  <c r="N1712" i="11"/>
  <c r="M1712" i="11"/>
  <c r="L1712" i="11"/>
  <c r="K1712" i="11"/>
  <c r="I1712" i="11" a="1"/>
  <c r="I1712" i="11" s="1"/>
  <c r="U1711" i="11"/>
  <c r="T1711" i="11"/>
  <c r="R1711" i="11"/>
  <c r="Q1711" i="11"/>
  <c r="P1711" i="11"/>
  <c r="O1711" i="11"/>
  <c r="N1711" i="11"/>
  <c r="M1711" i="11"/>
  <c r="L1711" i="11"/>
  <c r="K1711" i="11"/>
  <c r="I1711" i="11" a="1"/>
  <c r="I1711" i="11" s="1"/>
  <c r="U1710" i="11"/>
  <c r="T1710" i="11"/>
  <c r="R1710" i="11"/>
  <c r="Q1710" i="11"/>
  <c r="P1710" i="11"/>
  <c r="O1710" i="11"/>
  <c r="N1710" i="11"/>
  <c r="M1710" i="11"/>
  <c r="L1710" i="11"/>
  <c r="K1710" i="11"/>
  <c r="I1710" i="11" a="1"/>
  <c r="I1710" i="11" s="1"/>
  <c r="U1709" i="11"/>
  <c r="T1709" i="11"/>
  <c r="R1709" i="11"/>
  <c r="Q1709" i="11"/>
  <c r="P1709" i="11"/>
  <c r="O1709" i="11"/>
  <c r="N1709" i="11"/>
  <c r="M1709" i="11"/>
  <c r="L1709" i="11"/>
  <c r="K1709" i="11"/>
  <c r="I1709" i="11" a="1"/>
  <c r="I1709" i="11"/>
  <c r="U1708" i="11"/>
  <c r="T1708" i="11"/>
  <c r="R1708" i="11"/>
  <c r="Q1708" i="11"/>
  <c r="P1708" i="11"/>
  <c r="O1708" i="11"/>
  <c r="N1708" i="11"/>
  <c r="M1708" i="11"/>
  <c r="L1708" i="11"/>
  <c r="K1708" i="11"/>
  <c r="I1708" i="11" a="1"/>
  <c r="I1708" i="11"/>
  <c r="U1707" i="11"/>
  <c r="T1707" i="11"/>
  <c r="R1707" i="11"/>
  <c r="Q1707" i="11"/>
  <c r="P1707" i="11"/>
  <c r="O1707" i="11"/>
  <c r="N1707" i="11"/>
  <c r="M1707" i="11"/>
  <c r="L1707" i="11"/>
  <c r="K1707" i="11"/>
  <c r="I1707" i="11" a="1"/>
  <c r="I1707" i="11"/>
  <c r="U1706" i="11"/>
  <c r="T1706" i="11"/>
  <c r="R1706" i="11"/>
  <c r="Q1706" i="11"/>
  <c r="O1706" i="11"/>
  <c r="P1706" i="11" s="1"/>
  <c r="N1706" i="11"/>
  <c r="M1706" i="11"/>
  <c r="L1706" i="11"/>
  <c r="K1706" i="11"/>
  <c r="I1706" i="11" a="1"/>
  <c r="I1706" i="11" s="1"/>
  <c r="U1705" i="11"/>
  <c r="T1705" i="11"/>
  <c r="R1705" i="11"/>
  <c r="Q1705" i="11"/>
  <c r="O1705" i="11"/>
  <c r="P1705" i="11" s="1"/>
  <c r="N1705" i="11"/>
  <c r="M1705" i="11"/>
  <c r="L1705" i="11"/>
  <c r="K1705" i="11"/>
  <c r="I1705" i="11" a="1"/>
  <c r="I1705" i="11"/>
  <c r="U1704" i="11"/>
  <c r="T1704" i="11"/>
  <c r="R1704" i="11"/>
  <c r="Q1704" i="11"/>
  <c r="O1704" i="11"/>
  <c r="P1704" i="11" s="1"/>
  <c r="N1704" i="11"/>
  <c r="M1704" i="11"/>
  <c r="L1704" i="11"/>
  <c r="K1704" i="11"/>
  <c r="I1704" i="11" a="1"/>
  <c r="I1704" i="11" s="1"/>
  <c r="U1703" i="11"/>
  <c r="T1703" i="11"/>
  <c r="R1703" i="11"/>
  <c r="Q1703" i="11"/>
  <c r="P1703" i="11"/>
  <c r="O1703" i="11"/>
  <c r="N1703" i="11"/>
  <c r="M1703" i="11"/>
  <c r="L1703" i="11"/>
  <c r="K1703" i="11"/>
  <c r="I1703" i="11" a="1"/>
  <c r="I1703" i="11" s="1"/>
  <c r="U1702" i="11"/>
  <c r="T1702" i="11"/>
  <c r="R1702" i="11"/>
  <c r="Q1702" i="11"/>
  <c r="O1702" i="11"/>
  <c r="P1702" i="11" s="1"/>
  <c r="N1702" i="11"/>
  <c r="M1702" i="11"/>
  <c r="L1702" i="11"/>
  <c r="K1702" i="11"/>
  <c r="I1702" i="11" a="1"/>
  <c r="I1702" i="11" s="1"/>
  <c r="U1701" i="11"/>
  <c r="T1701" i="11"/>
  <c r="R1701" i="11"/>
  <c r="Q1701" i="11"/>
  <c r="P1701" i="11"/>
  <c r="O1701" i="11"/>
  <c r="N1701" i="11"/>
  <c r="M1701" i="11"/>
  <c r="L1701" i="11"/>
  <c r="K1701" i="11"/>
  <c r="I1701" i="11" a="1"/>
  <c r="I1701" i="11"/>
  <c r="U1700" i="11"/>
  <c r="T1700" i="11"/>
  <c r="R1700" i="11"/>
  <c r="Q1700" i="11"/>
  <c r="P1700" i="11"/>
  <c r="O1700" i="11"/>
  <c r="N1700" i="11"/>
  <c r="M1700" i="11"/>
  <c r="L1700" i="11"/>
  <c r="K1700" i="11"/>
  <c r="I1700" i="11" a="1"/>
  <c r="I1700" i="11" s="1"/>
  <c r="U1699" i="11"/>
  <c r="T1699" i="11"/>
  <c r="R1699" i="11"/>
  <c r="Q1699" i="11"/>
  <c r="O1699" i="11"/>
  <c r="P1699" i="11" s="1"/>
  <c r="N1699" i="11"/>
  <c r="M1699" i="11"/>
  <c r="L1699" i="11"/>
  <c r="K1699" i="11"/>
  <c r="I1699" i="11" a="1"/>
  <c r="I1699" i="11" s="1"/>
  <c r="U1698" i="11"/>
  <c r="T1698" i="11"/>
  <c r="R1698" i="11"/>
  <c r="Q1698" i="11"/>
  <c r="O1698" i="11"/>
  <c r="P1698" i="11" s="1"/>
  <c r="N1698" i="11"/>
  <c r="M1698" i="11"/>
  <c r="L1698" i="11"/>
  <c r="K1698" i="11"/>
  <c r="I1698" i="11" a="1"/>
  <c r="I1698" i="11" s="1"/>
  <c r="U1697" i="11"/>
  <c r="T1697" i="11"/>
  <c r="R1697" i="11"/>
  <c r="Q1697" i="11"/>
  <c r="P1697" i="11"/>
  <c r="O1697" i="11"/>
  <c r="N1697" i="11"/>
  <c r="M1697" i="11"/>
  <c r="L1697" i="11"/>
  <c r="K1697" i="11"/>
  <c r="I1697" i="11" a="1"/>
  <c r="I1697" i="11" s="1"/>
  <c r="U1696" i="11"/>
  <c r="T1696" i="11"/>
  <c r="R1696" i="11"/>
  <c r="Q1696" i="11"/>
  <c r="P1696" i="11"/>
  <c r="O1696" i="11"/>
  <c r="N1696" i="11"/>
  <c r="M1696" i="11"/>
  <c r="L1696" i="11"/>
  <c r="K1696" i="11"/>
  <c r="I1696" i="11" a="1"/>
  <c r="I1696" i="11" s="1"/>
  <c r="U1695" i="11"/>
  <c r="T1695" i="11"/>
  <c r="R1695" i="11"/>
  <c r="Q1695" i="11"/>
  <c r="P1695" i="11"/>
  <c r="O1695" i="11"/>
  <c r="N1695" i="11"/>
  <c r="M1695" i="11"/>
  <c r="L1695" i="11"/>
  <c r="K1695" i="11"/>
  <c r="I1695" i="11" a="1"/>
  <c r="I1695" i="11" s="1"/>
  <c r="U1694" i="11"/>
  <c r="T1694" i="11"/>
  <c r="R1694" i="11"/>
  <c r="Q1694" i="11"/>
  <c r="P1694" i="11"/>
  <c r="O1694" i="11"/>
  <c r="N1694" i="11"/>
  <c r="M1694" i="11"/>
  <c r="L1694" i="11"/>
  <c r="K1694" i="11"/>
  <c r="I1694" i="11" a="1"/>
  <c r="I1694" i="11" s="1"/>
  <c r="U1693" i="11"/>
  <c r="T1693" i="11"/>
  <c r="R1693" i="11"/>
  <c r="Q1693" i="11"/>
  <c r="P1693" i="11"/>
  <c r="O1693" i="11"/>
  <c r="N1693" i="11"/>
  <c r="M1693" i="11"/>
  <c r="L1693" i="11"/>
  <c r="K1693" i="11"/>
  <c r="I1693" i="11" a="1"/>
  <c r="I1693" i="11"/>
  <c r="U1692" i="11"/>
  <c r="T1692" i="11"/>
  <c r="R1692" i="11"/>
  <c r="Q1692" i="11"/>
  <c r="P1692" i="11"/>
  <c r="O1692" i="11"/>
  <c r="N1692" i="11"/>
  <c r="M1692" i="11"/>
  <c r="L1692" i="11"/>
  <c r="K1692" i="11"/>
  <c r="I1692" i="11" a="1"/>
  <c r="I1692" i="11"/>
  <c r="U1691" i="11"/>
  <c r="T1691" i="11"/>
  <c r="R1691" i="11"/>
  <c r="Q1691" i="11"/>
  <c r="P1691" i="11"/>
  <c r="O1691" i="11"/>
  <c r="N1691" i="11"/>
  <c r="M1691" i="11"/>
  <c r="L1691" i="11"/>
  <c r="K1691" i="11"/>
  <c r="I1691" i="11" a="1"/>
  <c r="I1691" i="11"/>
  <c r="U1690" i="11"/>
  <c r="T1690" i="11"/>
  <c r="R1690" i="11"/>
  <c r="Q1690" i="11"/>
  <c r="O1690" i="11"/>
  <c r="P1690" i="11" s="1"/>
  <c r="N1690" i="11"/>
  <c r="M1690" i="11"/>
  <c r="L1690" i="11"/>
  <c r="K1690" i="11"/>
  <c r="I1690" i="11" a="1"/>
  <c r="I1690" i="11" s="1"/>
  <c r="U1689" i="11"/>
  <c r="T1689" i="11"/>
  <c r="R1689" i="11"/>
  <c r="Q1689" i="11"/>
  <c r="O1689" i="11"/>
  <c r="P1689" i="11" s="1"/>
  <c r="N1689" i="11"/>
  <c r="M1689" i="11"/>
  <c r="L1689" i="11"/>
  <c r="K1689" i="11"/>
  <c r="I1689" i="11" a="1"/>
  <c r="I1689" i="11"/>
  <c r="U1688" i="11"/>
  <c r="T1688" i="11"/>
  <c r="R1688" i="11"/>
  <c r="Q1688" i="11"/>
  <c r="O1688" i="11"/>
  <c r="P1688" i="11" s="1"/>
  <c r="N1688" i="11"/>
  <c r="M1688" i="11"/>
  <c r="L1688" i="11"/>
  <c r="K1688" i="11"/>
  <c r="I1688" i="11" a="1"/>
  <c r="I1688" i="11" s="1"/>
  <c r="U1687" i="11"/>
  <c r="T1687" i="11"/>
  <c r="R1687" i="11"/>
  <c r="Q1687" i="11"/>
  <c r="P1687" i="11"/>
  <c r="O1687" i="11"/>
  <c r="N1687" i="11"/>
  <c r="M1687" i="11"/>
  <c r="L1687" i="11"/>
  <c r="K1687" i="11"/>
  <c r="I1687" i="11" a="1"/>
  <c r="I1687" i="11" s="1"/>
  <c r="U1686" i="11"/>
  <c r="T1686" i="11"/>
  <c r="R1686" i="11"/>
  <c r="Q1686" i="11"/>
  <c r="O1686" i="11"/>
  <c r="P1686" i="11" s="1"/>
  <c r="N1686" i="11"/>
  <c r="M1686" i="11"/>
  <c r="L1686" i="11"/>
  <c r="K1686" i="11"/>
  <c r="I1686" i="11" a="1"/>
  <c r="I1686" i="11" s="1"/>
  <c r="U1685" i="11"/>
  <c r="T1685" i="11"/>
  <c r="R1685" i="11"/>
  <c r="Q1685" i="11"/>
  <c r="P1685" i="11"/>
  <c r="O1685" i="11"/>
  <c r="N1685" i="11"/>
  <c r="M1685" i="11"/>
  <c r="L1685" i="11"/>
  <c r="K1685" i="11"/>
  <c r="I1685" i="11" a="1"/>
  <c r="I1685" i="11"/>
  <c r="U1684" i="11"/>
  <c r="T1684" i="11"/>
  <c r="R1684" i="11"/>
  <c r="Q1684" i="11"/>
  <c r="P1684" i="11"/>
  <c r="O1684" i="11"/>
  <c r="N1684" i="11"/>
  <c r="M1684" i="11"/>
  <c r="L1684" i="11"/>
  <c r="K1684" i="11"/>
  <c r="I1684" i="11" a="1"/>
  <c r="I1684" i="11" s="1"/>
  <c r="U1683" i="11"/>
  <c r="T1683" i="11"/>
  <c r="R1683" i="11"/>
  <c r="Q1683" i="11"/>
  <c r="P1683" i="11"/>
  <c r="O1683" i="11"/>
  <c r="N1683" i="11"/>
  <c r="M1683" i="11"/>
  <c r="L1683" i="11"/>
  <c r="K1683" i="11"/>
  <c r="I1683" i="11" a="1"/>
  <c r="I1683" i="11" s="1"/>
  <c r="U1682" i="11"/>
  <c r="T1682" i="11"/>
  <c r="R1682" i="11"/>
  <c r="Q1682" i="11"/>
  <c r="O1682" i="11"/>
  <c r="P1682" i="11" s="1"/>
  <c r="N1682" i="11"/>
  <c r="M1682" i="11"/>
  <c r="L1682" i="11"/>
  <c r="K1682" i="11"/>
  <c r="I1682" i="11" a="1"/>
  <c r="I1682" i="11" s="1"/>
  <c r="U1681" i="11"/>
  <c r="T1681" i="11"/>
  <c r="R1681" i="11"/>
  <c r="Q1681" i="11"/>
  <c r="P1681" i="11"/>
  <c r="O1681" i="11"/>
  <c r="N1681" i="11"/>
  <c r="M1681" i="11"/>
  <c r="L1681" i="11"/>
  <c r="K1681" i="11"/>
  <c r="I1681" i="11" a="1"/>
  <c r="I1681" i="11" s="1"/>
  <c r="U1680" i="11"/>
  <c r="T1680" i="11"/>
  <c r="R1680" i="11"/>
  <c r="Q1680" i="11"/>
  <c r="P1680" i="11"/>
  <c r="O1680" i="11"/>
  <c r="N1680" i="11"/>
  <c r="M1680" i="11"/>
  <c r="L1680" i="11"/>
  <c r="K1680" i="11"/>
  <c r="I1680" i="11" a="1"/>
  <c r="I1680" i="11" s="1"/>
  <c r="U1679" i="11"/>
  <c r="T1679" i="11"/>
  <c r="R1679" i="11"/>
  <c r="Q1679" i="11"/>
  <c r="P1679" i="11"/>
  <c r="O1679" i="11"/>
  <c r="N1679" i="11"/>
  <c r="M1679" i="11"/>
  <c r="L1679" i="11"/>
  <c r="K1679" i="11"/>
  <c r="I1679" i="11" a="1"/>
  <c r="I1679" i="11" s="1"/>
  <c r="U1678" i="11"/>
  <c r="T1678" i="11"/>
  <c r="R1678" i="11"/>
  <c r="Q1678" i="11"/>
  <c r="P1678" i="11"/>
  <c r="O1678" i="11"/>
  <c r="N1678" i="11"/>
  <c r="M1678" i="11"/>
  <c r="L1678" i="11"/>
  <c r="K1678" i="11"/>
  <c r="I1678" i="11" a="1"/>
  <c r="I1678" i="11" s="1"/>
  <c r="U1677" i="11"/>
  <c r="T1677" i="11"/>
  <c r="R1677" i="11"/>
  <c r="Q1677" i="11"/>
  <c r="P1677" i="11"/>
  <c r="O1677" i="11"/>
  <c r="N1677" i="11"/>
  <c r="M1677" i="11"/>
  <c r="L1677" i="11"/>
  <c r="K1677" i="11"/>
  <c r="I1677" i="11" a="1"/>
  <c r="I1677" i="11"/>
  <c r="U1676" i="11"/>
  <c r="T1676" i="11"/>
  <c r="R1676" i="11"/>
  <c r="Q1676" i="11"/>
  <c r="P1676" i="11"/>
  <c r="O1676" i="11"/>
  <c r="N1676" i="11"/>
  <c r="M1676" i="11"/>
  <c r="L1676" i="11"/>
  <c r="K1676" i="11"/>
  <c r="I1676" i="11" a="1"/>
  <c r="I1676" i="11"/>
  <c r="U1675" i="11"/>
  <c r="T1675" i="11"/>
  <c r="R1675" i="11"/>
  <c r="Q1675" i="11"/>
  <c r="P1675" i="11"/>
  <c r="O1675" i="11"/>
  <c r="N1675" i="11"/>
  <c r="M1675" i="11"/>
  <c r="L1675" i="11"/>
  <c r="K1675" i="11"/>
  <c r="I1675" i="11" a="1"/>
  <c r="I1675" i="11"/>
  <c r="U1674" i="11"/>
  <c r="T1674" i="11"/>
  <c r="R1674" i="11"/>
  <c r="Q1674" i="11"/>
  <c r="O1674" i="11"/>
  <c r="P1674" i="11" s="1"/>
  <c r="N1674" i="11"/>
  <c r="M1674" i="11"/>
  <c r="L1674" i="11"/>
  <c r="K1674" i="11"/>
  <c r="I1674" i="11" a="1"/>
  <c r="I1674" i="11" s="1"/>
  <c r="U1673" i="11"/>
  <c r="T1673" i="11"/>
  <c r="R1673" i="11"/>
  <c r="Q1673" i="11"/>
  <c r="O1673" i="11"/>
  <c r="P1673" i="11" s="1"/>
  <c r="N1673" i="11"/>
  <c r="M1673" i="11"/>
  <c r="L1673" i="11"/>
  <c r="K1673" i="11"/>
  <c r="I1673" i="11" a="1"/>
  <c r="I1673" i="11"/>
  <c r="U1672" i="11"/>
  <c r="T1672" i="11"/>
  <c r="R1672" i="11"/>
  <c r="Q1672" i="11"/>
  <c r="O1672" i="11"/>
  <c r="P1672" i="11" s="1"/>
  <c r="N1672" i="11"/>
  <c r="M1672" i="11"/>
  <c r="L1672" i="11"/>
  <c r="K1672" i="11"/>
  <c r="I1672" i="11" a="1"/>
  <c r="I1672" i="11" s="1"/>
  <c r="U1671" i="11"/>
  <c r="T1671" i="11"/>
  <c r="R1671" i="11"/>
  <c r="Q1671" i="11"/>
  <c r="P1671" i="11"/>
  <c r="O1671" i="11"/>
  <c r="N1671" i="11"/>
  <c r="M1671" i="11"/>
  <c r="L1671" i="11"/>
  <c r="K1671" i="11"/>
  <c r="I1671" i="11" a="1"/>
  <c r="I1671" i="11" s="1"/>
  <c r="U1670" i="11"/>
  <c r="T1670" i="11"/>
  <c r="R1670" i="11"/>
  <c r="Q1670" i="11"/>
  <c r="O1670" i="11"/>
  <c r="P1670" i="11" s="1"/>
  <c r="N1670" i="11"/>
  <c r="M1670" i="11"/>
  <c r="L1670" i="11"/>
  <c r="K1670" i="11"/>
  <c r="I1670" i="11" a="1"/>
  <c r="I1670" i="11"/>
  <c r="U1669" i="11"/>
  <c r="T1669" i="11"/>
  <c r="R1669" i="11"/>
  <c r="Q1669" i="11"/>
  <c r="P1669" i="11"/>
  <c r="O1669" i="11"/>
  <c r="N1669" i="11"/>
  <c r="M1669" i="11"/>
  <c r="L1669" i="11"/>
  <c r="K1669" i="11"/>
  <c r="I1669" i="11" a="1"/>
  <c r="I1669" i="11"/>
  <c r="U1668" i="11"/>
  <c r="T1668" i="11"/>
  <c r="R1668" i="11"/>
  <c r="Q1668" i="11"/>
  <c r="P1668" i="11"/>
  <c r="O1668" i="11"/>
  <c r="N1668" i="11"/>
  <c r="M1668" i="11"/>
  <c r="L1668" i="11"/>
  <c r="K1668" i="11"/>
  <c r="I1668" i="11" a="1"/>
  <c r="I1668" i="11" s="1"/>
  <c r="U1667" i="11"/>
  <c r="T1667" i="11"/>
  <c r="R1667" i="11"/>
  <c r="Q1667" i="11"/>
  <c r="P1667" i="11"/>
  <c r="O1667" i="11"/>
  <c r="N1667" i="11"/>
  <c r="M1667" i="11"/>
  <c r="L1667" i="11"/>
  <c r="K1667" i="11"/>
  <c r="I1667" i="11" a="1"/>
  <c r="I1667" i="11" s="1"/>
  <c r="U1666" i="11"/>
  <c r="T1666" i="11"/>
  <c r="R1666" i="11"/>
  <c r="Q1666" i="11"/>
  <c r="O1666" i="11"/>
  <c r="P1666" i="11" s="1"/>
  <c r="N1666" i="11"/>
  <c r="M1666" i="11"/>
  <c r="L1666" i="11"/>
  <c r="K1666" i="11"/>
  <c r="I1666" i="11" a="1"/>
  <c r="I1666" i="11" s="1"/>
  <c r="U1665" i="11"/>
  <c r="T1665" i="11"/>
  <c r="R1665" i="11"/>
  <c r="Q1665" i="11"/>
  <c r="P1665" i="11"/>
  <c r="O1665" i="11"/>
  <c r="N1665" i="11"/>
  <c r="M1665" i="11"/>
  <c r="L1665" i="11"/>
  <c r="K1665" i="11"/>
  <c r="I1665" i="11" a="1"/>
  <c r="I1665" i="11" s="1"/>
  <c r="U1664" i="11"/>
  <c r="T1664" i="11"/>
  <c r="R1664" i="11"/>
  <c r="Q1664" i="11"/>
  <c r="P1664" i="11"/>
  <c r="O1664" i="11"/>
  <c r="N1664" i="11"/>
  <c r="M1664" i="11"/>
  <c r="L1664" i="11"/>
  <c r="K1664" i="11"/>
  <c r="I1664" i="11" a="1"/>
  <c r="I1664" i="11" s="1"/>
  <c r="U1663" i="11"/>
  <c r="T1663" i="11"/>
  <c r="R1663" i="11"/>
  <c r="Q1663" i="11"/>
  <c r="P1663" i="11"/>
  <c r="O1663" i="11"/>
  <c r="N1663" i="11"/>
  <c r="M1663" i="11"/>
  <c r="L1663" i="11"/>
  <c r="K1663" i="11"/>
  <c r="I1663" i="11" a="1"/>
  <c r="I1663" i="11" s="1"/>
  <c r="U1662" i="11"/>
  <c r="T1662" i="11"/>
  <c r="R1662" i="11"/>
  <c r="Q1662" i="11"/>
  <c r="P1662" i="11"/>
  <c r="O1662" i="11"/>
  <c r="N1662" i="11"/>
  <c r="M1662" i="11"/>
  <c r="L1662" i="11"/>
  <c r="K1662" i="11"/>
  <c r="I1662" i="11" a="1"/>
  <c r="I1662" i="11" s="1"/>
  <c r="U1661" i="11"/>
  <c r="T1661" i="11"/>
  <c r="R1661" i="11"/>
  <c r="Q1661" i="11"/>
  <c r="P1661" i="11"/>
  <c r="O1661" i="11"/>
  <c r="N1661" i="11"/>
  <c r="M1661" i="11"/>
  <c r="L1661" i="11"/>
  <c r="K1661" i="11"/>
  <c r="I1661" i="11" a="1"/>
  <c r="I1661" i="11"/>
  <c r="U1660" i="11"/>
  <c r="T1660" i="11"/>
  <c r="R1660" i="11"/>
  <c r="Q1660" i="11"/>
  <c r="P1660" i="11"/>
  <c r="O1660" i="11"/>
  <c r="N1660" i="11"/>
  <c r="M1660" i="11"/>
  <c r="L1660" i="11"/>
  <c r="K1660" i="11"/>
  <c r="I1660" i="11" a="1"/>
  <c r="I1660" i="11"/>
  <c r="U1659" i="11"/>
  <c r="T1659" i="11"/>
  <c r="R1659" i="11"/>
  <c r="Q1659" i="11"/>
  <c r="P1659" i="11"/>
  <c r="O1659" i="11"/>
  <c r="N1659" i="11"/>
  <c r="M1659" i="11"/>
  <c r="L1659" i="11"/>
  <c r="K1659" i="11"/>
  <c r="I1659" i="11" a="1"/>
  <c r="I1659" i="11"/>
  <c r="U1658" i="11"/>
  <c r="T1658" i="11"/>
  <c r="R1658" i="11"/>
  <c r="Q1658" i="11"/>
  <c r="O1658" i="11"/>
  <c r="P1658" i="11" s="1"/>
  <c r="N1658" i="11"/>
  <c r="M1658" i="11"/>
  <c r="L1658" i="11"/>
  <c r="K1658" i="11"/>
  <c r="I1658" i="11" a="1"/>
  <c r="I1658" i="11" s="1"/>
  <c r="U1657" i="11"/>
  <c r="T1657" i="11"/>
  <c r="R1657" i="11"/>
  <c r="Q1657" i="11"/>
  <c r="O1657" i="11"/>
  <c r="P1657" i="11" s="1"/>
  <c r="N1657" i="11"/>
  <c r="M1657" i="11"/>
  <c r="L1657" i="11"/>
  <c r="K1657" i="11"/>
  <c r="I1657" i="11" a="1"/>
  <c r="I1657" i="11"/>
  <c r="U1656" i="11"/>
  <c r="T1656" i="11"/>
  <c r="R1656" i="11"/>
  <c r="Q1656" i="11"/>
  <c r="O1656" i="11"/>
  <c r="P1656" i="11" s="1"/>
  <c r="N1656" i="11"/>
  <c r="M1656" i="11"/>
  <c r="L1656" i="11"/>
  <c r="K1656" i="11"/>
  <c r="I1656" i="11" a="1"/>
  <c r="I1656" i="11" s="1"/>
  <c r="U1655" i="11"/>
  <c r="T1655" i="11"/>
  <c r="R1655" i="11"/>
  <c r="Q1655" i="11"/>
  <c r="P1655" i="11"/>
  <c r="O1655" i="11"/>
  <c r="N1655" i="11"/>
  <c r="M1655" i="11"/>
  <c r="L1655" i="11"/>
  <c r="K1655" i="11"/>
  <c r="I1655" i="11" a="1"/>
  <c r="I1655" i="11" s="1"/>
  <c r="U1654" i="11"/>
  <c r="T1654" i="11"/>
  <c r="R1654" i="11"/>
  <c r="Q1654" i="11"/>
  <c r="O1654" i="11"/>
  <c r="P1654" i="11" s="1"/>
  <c r="N1654" i="11"/>
  <c r="M1654" i="11"/>
  <c r="L1654" i="11"/>
  <c r="K1654" i="11"/>
  <c r="I1654" i="11" a="1"/>
  <c r="I1654" i="11"/>
  <c r="U1653" i="11"/>
  <c r="T1653" i="11"/>
  <c r="R1653" i="11"/>
  <c r="Q1653" i="11"/>
  <c r="P1653" i="11"/>
  <c r="O1653" i="11"/>
  <c r="N1653" i="11"/>
  <c r="M1653" i="11"/>
  <c r="L1653" i="11"/>
  <c r="K1653" i="11"/>
  <c r="I1653" i="11" a="1"/>
  <c r="I1653" i="11"/>
  <c r="U1652" i="11"/>
  <c r="T1652" i="11"/>
  <c r="R1652" i="11"/>
  <c r="Q1652" i="11"/>
  <c r="P1652" i="11"/>
  <c r="O1652" i="11"/>
  <c r="N1652" i="11"/>
  <c r="M1652" i="11"/>
  <c r="L1652" i="11"/>
  <c r="K1652" i="11"/>
  <c r="I1652" i="11" a="1"/>
  <c r="I1652" i="11" s="1"/>
  <c r="U1651" i="11"/>
  <c r="T1651" i="11"/>
  <c r="R1651" i="11"/>
  <c r="Q1651" i="11"/>
  <c r="O1651" i="11"/>
  <c r="P1651" i="11" s="1"/>
  <c r="N1651" i="11"/>
  <c r="M1651" i="11"/>
  <c r="L1651" i="11"/>
  <c r="K1651" i="11"/>
  <c r="I1651" i="11" a="1"/>
  <c r="I1651" i="11" s="1"/>
  <c r="U1650" i="11"/>
  <c r="T1650" i="11"/>
  <c r="R1650" i="11"/>
  <c r="Q1650" i="11"/>
  <c r="O1650" i="11"/>
  <c r="P1650" i="11" s="1"/>
  <c r="N1650" i="11"/>
  <c r="M1650" i="11"/>
  <c r="L1650" i="11"/>
  <c r="K1650" i="11"/>
  <c r="I1650" i="11" a="1"/>
  <c r="I1650" i="11" s="1"/>
  <c r="U1649" i="11"/>
  <c r="T1649" i="11"/>
  <c r="R1649" i="11"/>
  <c r="Q1649" i="11"/>
  <c r="P1649" i="11"/>
  <c r="O1649" i="11"/>
  <c r="N1649" i="11"/>
  <c r="M1649" i="11"/>
  <c r="L1649" i="11"/>
  <c r="K1649" i="11"/>
  <c r="I1649" i="11" a="1"/>
  <c r="I1649" i="11" s="1"/>
  <c r="U1648" i="11"/>
  <c r="T1648" i="11"/>
  <c r="R1648" i="11"/>
  <c r="Q1648" i="11"/>
  <c r="P1648" i="11"/>
  <c r="O1648" i="11"/>
  <c r="N1648" i="11"/>
  <c r="M1648" i="11"/>
  <c r="L1648" i="11"/>
  <c r="K1648" i="11"/>
  <c r="I1648" i="11" a="1"/>
  <c r="I1648" i="11" s="1"/>
  <c r="U1647" i="11"/>
  <c r="T1647" i="11"/>
  <c r="R1647" i="11"/>
  <c r="Q1647" i="11"/>
  <c r="P1647" i="11"/>
  <c r="O1647" i="11"/>
  <c r="N1647" i="11"/>
  <c r="M1647" i="11"/>
  <c r="L1647" i="11"/>
  <c r="K1647" i="11"/>
  <c r="I1647" i="11" a="1"/>
  <c r="I1647" i="11" s="1"/>
  <c r="U1646" i="11"/>
  <c r="T1646" i="11"/>
  <c r="R1646" i="11"/>
  <c r="Q1646" i="11"/>
  <c r="P1646" i="11"/>
  <c r="O1646" i="11"/>
  <c r="N1646" i="11"/>
  <c r="M1646" i="11"/>
  <c r="L1646" i="11"/>
  <c r="K1646" i="11"/>
  <c r="I1646" i="11" a="1"/>
  <c r="I1646" i="11" s="1"/>
  <c r="U1645" i="11"/>
  <c r="T1645" i="11"/>
  <c r="R1645" i="11"/>
  <c r="Q1645" i="11"/>
  <c r="P1645" i="11"/>
  <c r="O1645" i="11"/>
  <c r="N1645" i="11"/>
  <c r="M1645" i="11"/>
  <c r="L1645" i="11"/>
  <c r="K1645" i="11"/>
  <c r="I1645" i="11" a="1"/>
  <c r="I1645" i="11"/>
  <c r="U1644" i="11"/>
  <c r="T1644" i="11"/>
  <c r="R1644" i="11"/>
  <c r="Q1644" i="11"/>
  <c r="P1644" i="11"/>
  <c r="O1644" i="11"/>
  <c r="N1644" i="11"/>
  <c r="M1644" i="11"/>
  <c r="L1644" i="11"/>
  <c r="K1644" i="11"/>
  <c r="I1644" i="11" a="1"/>
  <c r="I1644" i="11"/>
  <c r="U1643" i="11"/>
  <c r="T1643" i="11"/>
  <c r="R1643" i="11"/>
  <c r="Q1643" i="11"/>
  <c r="P1643" i="11"/>
  <c r="O1643" i="11"/>
  <c r="N1643" i="11"/>
  <c r="M1643" i="11"/>
  <c r="L1643" i="11"/>
  <c r="K1643" i="11"/>
  <c r="I1643" i="11" a="1"/>
  <c r="I1643" i="11"/>
  <c r="U1642" i="11"/>
  <c r="T1642" i="11"/>
  <c r="R1642" i="11"/>
  <c r="Q1642" i="11"/>
  <c r="O1642" i="11"/>
  <c r="P1642" i="11" s="1"/>
  <c r="N1642" i="11"/>
  <c r="M1642" i="11"/>
  <c r="L1642" i="11"/>
  <c r="K1642" i="11"/>
  <c r="I1642" i="11" a="1"/>
  <c r="I1642" i="11" s="1"/>
  <c r="U1641" i="11"/>
  <c r="T1641" i="11"/>
  <c r="R1641" i="11"/>
  <c r="Q1641" i="11"/>
  <c r="O1641" i="11"/>
  <c r="P1641" i="11" s="1"/>
  <c r="N1641" i="11"/>
  <c r="M1641" i="11"/>
  <c r="L1641" i="11"/>
  <c r="K1641" i="11"/>
  <c r="I1641" i="11" a="1"/>
  <c r="I1641" i="11"/>
  <c r="U1640" i="11"/>
  <c r="T1640" i="11"/>
  <c r="R1640" i="11"/>
  <c r="Q1640" i="11"/>
  <c r="O1640" i="11"/>
  <c r="P1640" i="11" s="1"/>
  <c r="N1640" i="11"/>
  <c r="M1640" i="11"/>
  <c r="L1640" i="11"/>
  <c r="K1640" i="11"/>
  <c r="I1640" i="11" a="1"/>
  <c r="I1640" i="11" s="1"/>
  <c r="U1639" i="11"/>
  <c r="T1639" i="11"/>
  <c r="R1639" i="11"/>
  <c r="Q1639" i="11"/>
  <c r="P1639" i="11"/>
  <c r="O1639" i="11"/>
  <c r="N1639" i="11"/>
  <c r="M1639" i="11"/>
  <c r="L1639" i="11"/>
  <c r="K1639" i="11"/>
  <c r="I1639" i="11" a="1"/>
  <c r="I1639" i="11" s="1"/>
  <c r="U1638" i="11"/>
  <c r="T1638" i="11"/>
  <c r="R1638" i="11"/>
  <c r="Q1638" i="11"/>
  <c r="O1638" i="11"/>
  <c r="P1638" i="11" s="1"/>
  <c r="N1638" i="11"/>
  <c r="M1638" i="11"/>
  <c r="L1638" i="11"/>
  <c r="K1638" i="11"/>
  <c r="I1638" i="11" a="1"/>
  <c r="I1638" i="11"/>
  <c r="U1637" i="11"/>
  <c r="T1637" i="11"/>
  <c r="R1637" i="11"/>
  <c r="Q1637" i="11"/>
  <c r="P1637" i="11"/>
  <c r="O1637" i="11"/>
  <c r="N1637" i="11"/>
  <c r="M1637" i="11"/>
  <c r="L1637" i="11"/>
  <c r="K1637" i="11"/>
  <c r="I1637" i="11" a="1"/>
  <c r="I1637" i="11"/>
  <c r="U1636" i="11"/>
  <c r="T1636" i="11"/>
  <c r="R1636" i="11"/>
  <c r="Q1636" i="11"/>
  <c r="P1636" i="11"/>
  <c r="O1636" i="11"/>
  <c r="N1636" i="11"/>
  <c r="M1636" i="11"/>
  <c r="L1636" i="11"/>
  <c r="K1636" i="11"/>
  <c r="I1636" i="11" a="1"/>
  <c r="I1636" i="11"/>
  <c r="U1635" i="11"/>
  <c r="T1635" i="11"/>
  <c r="R1635" i="11"/>
  <c r="Q1635" i="11"/>
  <c r="O1635" i="11"/>
  <c r="P1635" i="11" s="1"/>
  <c r="N1635" i="11"/>
  <c r="M1635" i="11"/>
  <c r="L1635" i="11"/>
  <c r="K1635" i="11"/>
  <c r="I1635" i="11" a="1"/>
  <c r="I1635" i="11" s="1"/>
  <c r="U1634" i="11"/>
  <c r="T1634" i="11"/>
  <c r="R1634" i="11"/>
  <c r="Q1634" i="11"/>
  <c r="O1634" i="11"/>
  <c r="P1634" i="11" s="1"/>
  <c r="N1634" i="11"/>
  <c r="M1634" i="11"/>
  <c r="L1634" i="11"/>
  <c r="K1634" i="11"/>
  <c r="I1634" i="11" a="1"/>
  <c r="I1634" i="11" s="1"/>
  <c r="U1633" i="11"/>
  <c r="T1633" i="11"/>
  <c r="R1633" i="11"/>
  <c r="Q1633" i="11"/>
  <c r="P1633" i="11"/>
  <c r="O1633" i="11"/>
  <c r="N1633" i="11"/>
  <c r="M1633" i="11"/>
  <c r="L1633" i="11"/>
  <c r="K1633" i="11"/>
  <c r="I1633" i="11" a="1"/>
  <c r="I1633" i="11" s="1"/>
  <c r="U1632" i="11"/>
  <c r="T1632" i="11"/>
  <c r="R1632" i="11"/>
  <c r="Q1632" i="11"/>
  <c r="P1632" i="11"/>
  <c r="O1632" i="11"/>
  <c r="N1632" i="11"/>
  <c r="M1632" i="11"/>
  <c r="L1632" i="11"/>
  <c r="K1632" i="11"/>
  <c r="I1632" i="11" a="1"/>
  <c r="I1632" i="11" s="1"/>
  <c r="U1631" i="11"/>
  <c r="T1631" i="11"/>
  <c r="R1631" i="11"/>
  <c r="Q1631" i="11"/>
  <c r="P1631" i="11"/>
  <c r="O1631" i="11"/>
  <c r="N1631" i="11"/>
  <c r="M1631" i="11"/>
  <c r="L1631" i="11"/>
  <c r="K1631" i="11"/>
  <c r="I1631" i="11" a="1"/>
  <c r="I1631" i="11" s="1"/>
  <c r="U1630" i="11"/>
  <c r="T1630" i="11"/>
  <c r="R1630" i="11"/>
  <c r="Q1630" i="11"/>
  <c r="P1630" i="11"/>
  <c r="O1630" i="11"/>
  <c r="N1630" i="11"/>
  <c r="M1630" i="11"/>
  <c r="L1630" i="11"/>
  <c r="K1630" i="11"/>
  <c r="I1630" i="11" a="1"/>
  <c r="I1630" i="11" s="1"/>
  <c r="U1629" i="11"/>
  <c r="T1629" i="11"/>
  <c r="R1629" i="11"/>
  <c r="Q1629" i="11"/>
  <c r="P1629" i="11"/>
  <c r="O1629" i="11"/>
  <c r="N1629" i="11"/>
  <c r="M1629" i="11"/>
  <c r="L1629" i="11"/>
  <c r="K1629" i="11"/>
  <c r="I1629" i="11" a="1"/>
  <c r="I1629" i="11"/>
  <c r="U1628" i="11"/>
  <c r="T1628" i="11"/>
  <c r="R1628" i="11"/>
  <c r="Q1628" i="11"/>
  <c r="P1628" i="11"/>
  <c r="O1628" i="11"/>
  <c r="N1628" i="11"/>
  <c r="M1628" i="11"/>
  <c r="L1628" i="11"/>
  <c r="K1628" i="11"/>
  <c r="I1628" i="11" a="1"/>
  <c r="I1628" i="11"/>
  <c r="U1627" i="11"/>
  <c r="T1627" i="11"/>
  <c r="R1627" i="11"/>
  <c r="Q1627" i="11"/>
  <c r="P1627" i="11"/>
  <c r="O1627" i="11"/>
  <c r="N1627" i="11"/>
  <c r="M1627" i="11"/>
  <c r="L1627" i="11"/>
  <c r="K1627" i="11"/>
  <c r="I1627" i="11" a="1"/>
  <c r="I1627" i="11"/>
  <c r="U1626" i="11"/>
  <c r="T1626" i="11"/>
  <c r="R1626" i="11"/>
  <c r="Q1626" i="11"/>
  <c r="O1626" i="11"/>
  <c r="P1626" i="11" s="1"/>
  <c r="N1626" i="11"/>
  <c r="M1626" i="11"/>
  <c r="L1626" i="11"/>
  <c r="K1626" i="11"/>
  <c r="I1626" i="11" a="1"/>
  <c r="I1626" i="11" s="1"/>
  <c r="U1625" i="11"/>
  <c r="T1625" i="11"/>
  <c r="R1625" i="11"/>
  <c r="Q1625" i="11"/>
  <c r="O1625" i="11"/>
  <c r="P1625" i="11" s="1"/>
  <c r="N1625" i="11"/>
  <c r="M1625" i="11"/>
  <c r="L1625" i="11"/>
  <c r="K1625" i="11"/>
  <c r="I1625" i="11" a="1"/>
  <c r="I1625" i="11"/>
  <c r="U1624" i="11"/>
  <c r="T1624" i="11"/>
  <c r="R1624" i="11"/>
  <c r="Q1624" i="11"/>
  <c r="O1624" i="11"/>
  <c r="P1624" i="11" s="1"/>
  <c r="N1624" i="11"/>
  <c r="M1624" i="11"/>
  <c r="L1624" i="11"/>
  <c r="K1624" i="11"/>
  <c r="I1624" i="11" a="1"/>
  <c r="I1624" i="11" s="1"/>
  <c r="U1623" i="11"/>
  <c r="T1623" i="11"/>
  <c r="R1623" i="11"/>
  <c r="Q1623" i="11"/>
  <c r="P1623" i="11"/>
  <c r="O1623" i="11"/>
  <c r="N1623" i="11"/>
  <c r="M1623" i="11"/>
  <c r="L1623" i="11"/>
  <c r="K1623" i="11"/>
  <c r="I1623" i="11" a="1"/>
  <c r="I1623" i="11"/>
  <c r="U1622" i="11"/>
  <c r="T1622" i="11"/>
  <c r="R1622" i="11"/>
  <c r="Q1622" i="11"/>
  <c r="O1622" i="11"/>
  <c r="P1622" i="11" s="1"/>
  <c r="N1622" i="11"/>
  <c r="M1622" i="11"/>
  <c r="L1622" i="11"/>
  <c r="K1622" i="11"/>
  <c r="I1622" i="11" a="1"/>
  <c r="I1622" i="11"/>
  <c r="U1621" i="11"/>
  <c r="T1621" i="11"/>
  <c r="R1621" i="11"/>
  <c r="Q1621" i="11"/>
  <c r="P1621" i="11"/>
  <c r="O1621" i="11"/>
  <c r="N1621" i="11"/>
  <c r="M1621" i="11"/>
  <c r="L1621" i="11"/>
  <c r="K1621" i="11"/>
  <c r="I1621" i="11" a="1"/>
  <c r="I1621" i="11"/>
  <c r="U1620" i="11"/>
  <c r="T1620" i="11"/>
  <c r="R1620" i="11"/>
  <c r="Q1620" i="11"/>
  <c r="O1620" i="11"/>
  <c r="P1620" i="11" s="1"/>
  <c r="N1620" i="11"/>
  <c r="M1620" i="11"/>
  <c r="L1620" i="11"/>
  <c r="K1620" i="11"/>
  <c r="I1620" i="11" a="1"/>
  <c r="I1620" i="11" s="1"/>
  <c r="U1619" i="11"/>
  <c r="T1619" i="11"/>
  <c r="R1619" i="11"/>
  <c r="Q1619" i="11"/>
  <c r="O1619" i="11"/>
  <c r="P1619" i="11" s="1"/>
  <c r="N1619" i="11"/>
  <c r="M1619" i="11"/>
  <c r="L1619" i="11"/>
  <c r="K1619" i="11"/>
  <c r="I1619" i="11" a="1"/>
  <c r="I1619" i="11" s="1"/>
  <c r="U1618" i="11"/>
  <c r="T1618" i="11"/>
  <c r="R1618" i="11"/>
  <c r="Q1618" i="11"/>
  <c r="O1618" i="11"/>
  <c r="P1618" i="11" s="1"/>
  <c r="N1618" i="11"/>
  <c r="M1618" i="11"/>
  <c r="L1618" i="11"/>
  <c r="K1618" i="11"/>
  <c r="I1618" i="11" a="1"/>
  <c r="I1618" i="11" s="1"/>
  <c r="U1617" i="11"/>
  <c r="T1617" i="11"/>
  <c r="R1617" i="11"/>
  <c r="Q1617" i="11"/>
  <c r="O1617" i="11"/>
  <c r="P1617" i="11" s="1"/>
  <c r="N1617" i="11"/>
  <c r="M1617" i="11"/>
  <c r="L1617" i="11"/>
  <c r="K1617" i="11"/>
  <c r="I1617" i="11" a="1"/>
  <c r="I1617" i="11" s="1"/>
  <c r="U1616" i="11"/>
  <c r="T1616" i="11"/>
  <c r="R1616" i="11"/>
  <c r="Q1616" i="11"/>
  <c r="P1616" i="11"/>
  <c r="O1616" i="11"/>
  <c r="N1616" i="11"/>
  <c r="M1616" i="11"/>
  <c r="L1616" i="11"/>
  <c r="K1616" i="11"/>
  <c r="I1616" i="11" a="1"/>
  <c r="I1616" i="11" s="1"/>
  <c r="U1615" i="11"/>
  <c r="T1615" i="11"/>
  <c r="R1615" i="11"/>
  <c r="Q1615" i="11"/>
  <c r="P1615" i="11"/>
  <c r="O1615" i="11"/>
  <c r="N1615" i="11"/>
  <c r="M1615" i="11"/>
  <c r="L1615" i="11"/>
  <c r="K1615" i="11"/>
  <c r="I1615" i="11" a="1"/>
  <c r="I1615" i="11" s="1"/>
  <c r="U1614" i="11"/>
  <c r="T1614" i="11"/>
  <c r="R1614" i="11"/>
  <c r="Q1614" i="11"/>
  <c r="P1614" i="11"/>
  <c r="O1614" i="11"/>
  <c r="N1614" i="11"/>
  <c r="M1614" i="11"/>
  <c r="L1614" i="11"/>
  <c r="K1614" i="11"/>
  <c r="I1614" i="11" a="1"/>
  <c r="I1614" i="11" s="1"/>
  <c r="U1613" i="11"/>
  <c r="T1613" i="11"/>
  <c r="R1613" i="11"/>
  <c r="Q1613" i="11"/>
  <c r="P1613" i="11"/>
  <c r="O1613" i="11"/>
  <c r="N1613" i="11"/>
  <c r="M1613" i="11"/>
  <c r="L1613" i="11"/>
  <c r="K1613" i="11"/>
  <c r="I1613" i="11" a="1"/>
  <c r="I1613" i="11"/>
  <c r="U1612" i="11"/>
  <c r="T1612" i="11"/>
  <c r="R1612" i="11"/>
  <c r="Q1612" i="11"/>
  <c r="O1612" i="11"/>
  <c r="P1612" i="11" s="1"/>
  <c r="N1612" i="11"/>
  <c r="M1612" i="11"/>
  <c r="L1612" i="11"/>
  <c r="K1612" i="11"/>
  <c r="I1612" i="11" a="1"/>
  <c r="I1612" i="11"/>
  <c r="U1611" i="11"/>
  <c r="T1611" i="11"/>
  <c r="R1611" i="11"/>
  <c r="Q1611" i="11"/>
  <c r="P1611" i="11"/>
  <c r="O1611" i="11"/>
  <c r="N1611" i="11"/>
  <c r="M1611" i="11"/>
  <c r="L1611" i="11"/>
  <c r="K1611" i="11"/>
  <c r="I1611" i="11" a="1"/>
  <c r="I1611" i="11"/>
  <c r="U1610" i="11"/>
  <c r="T1610" i="11"/>
  <c r="R1610" i="11"/>
  <c r="Q1610" i="11"/>
  <c r="O1610" i="11"/>
  <c r="P1610" i="11" s="1"/>
  <c r="N1610" i="11"/>
  <c r="M1610" i="11"/>
  <c r="L1610" i="11"/>
  <c r="K1610" i="11"/>
  <c r="I1610" i="11" a="1"/>
  <c r="I1610" i="11" s="1"/>
  <c r="U1609" i="11"/>
  <c r="T1609" i="11"/>
  <c r="R1609" i="11"/>
  <c r="Q1609" i="11"/>
  <c r="O1609" i="11"/>
  <c r="P1609" i="11" s="1"/>
  <c r="N1609" i="11"/>
  <c r="M1609" i="11"/>
  <c r="L1609" i="11"/>
  <c r="K1609" i="11"/>
  <c r="I1609" i="11" a="1"/>
  <c r="I1609" i="11"/>
  <c r="U1608" i="11"/>
  <c r="T1608" i="11"/>
  <c r="R1608" i="11"/>
  <c r="Q1608" i="11"/>
  <c r="O1608" i="11"/>
  <c r="P1608" i="11" s="1"/>
  <c r="N1608" i="11"/>
  <c r="M1608" i="11"/>
  <c r="L1608" i="11"/>
  <c r="K1608" i="11"/>
  <c r="I1608" i="11" a="1"/>
  <c r="I1608" i="11" s="1"/>
  <c r="U1607" i="11"/>
  <c r="T1607" i="11"/>
  <c r="R1607" i="11"/>
  <c r="Q1607" i="11"/>
  <c r="P1607" i="11"/>
  <c r="O1607" i="11"/>
  <c r="N1607" i="11"/>
  <c r="M1607" i="11"/>
  <c r="L1607" i="11"/>
  <c r="K1607" i="11"/>
  <c r="I1607" i="11" a="1"/>
  <c r="I1607" i="11"/>
  <c r="U1606" i="11"/>
  <c r="T1606" i="11"/>
  <c r="R1606" i="11"/>
  <c r="Q1606" i="11"/>
  <c r="O1606" i="11"/>
  <c r="P1606" i="11" s="1"/>
  <c r="N1606" i="11"/>
  <c r="M1606" i="11"/>
  <c r="L1606" i="11"/>
  <c r="K1606" i="11"/>
  <c r="I1606" i="11" a="1"/>
  <c r="I1606" i="11"/>
  <c r="U1605" i="11"/>
  <c r="T1605" i="11"/>
  <c r="R1605" i="11"/>
  <c r="Q1605" i="11"/>
  <c r="P1605" i="11"/>
  <c r="O1605" i="11"/>
  <c r="N1605" i="11"/>
  <c r="M1605" i="11"/>
  <c r="L1605" i="11"/>
  <c r="K1605" i="11"/>
  <c r="I1605" i="11" a="1"/>
  <c r="I1605" i="11"/>
  <c r="U1604" i="11"/>
  <c r="T1604" i="11"/>
  <c r="R1604" i="11"/>
  <c r="Q1604" i="11"/>
  <c r="O1604" i="11"/>
  <c r="P1604" i="11" s="1"/>
  <c r="N1604" i="11"/>
  <c r="M1604" i="11"/>
  <c r="L1604" i="11"/>
  <c r="K1604" i="11"/>
  <c r="I1604" i="11" a="1"/>
  <c r="I1604" i="11"/>
  <c r="U1603" i="11"/>
  <c r="T1603" i="11"/>
  <c r="R1603" i="11"/>
  <c r="Q1603" i="11"/>
  <c r="P1603" i="11"/>
  <c r="O1603" i="11"/>
  <c r="N1603" i="11"/>
  <c r="M1603" i="11"/>
  <c r="L1603" i="11"/>
  <c r="K1603" i="11"/>
  <c r="I1603" i="11" a="1"/>
  <c r="I1603" i="11" s="1"/>
  <c r="U1602" i="11"/>
  <c r="T1602" i="11"/>
  <c r="R1602" i="11"/>
  <c r="Q1602" i="11"/>
  <c r="O1602" i="11"/>
  <c r="P1602" i="11" s="1"/>
  <c r="N1602" i="11"/>
  <c r="M1602" i="11"/>
  <c r="L1602" i="11"/>
  <c r="K1602" i="11"/>
  <c r="I1602" i="11" a="1"/>
  <c r="I1602" i="11" s="1"/>
  <c r="U1601" i="11"/>
  <c r="T1601" i="11"/>
  <c r="R1601" i="11"/>
  <c r="Q1601" i="11"/>
  <c r="P1601" i="11"/>
  <c r="O1601" i="11"/>
  <c r="N1601" i="11"/>
  <c r="M1601" i="11"/>
  <c r="L1601" i="11"/>
  <c r="K1601" i="11"/>
  <c r="I1601" i="11" a="1"/>
  <c r="I1601" i="11" s="1"/>
  <c r="U1600" i="11"/>
  <c r="T1600" i="11"/>
  <c r="R1600" i="11"/>
  <c r="Q1600" i="11"/>
  <c r="P1600" i="11"/>
  <c r="O1600" i="11"/>
  <c r="N1600" i="11"/>
  <c r="M1600" i="11"/>
  <c r="L1600" i="11"/>
  <c r="K1600" i="11"/>
  <c r="I1600" i="11" a="1"/>
  <c r="I1600" i="11" s="1"/>
  <c r="U1599" i="11"/>
  <c r="T1599" i="11"/>
  <c r="R1599" i="11"/>
  <c r="Q1599" i="11"/>
  <c r="P1599" i="11"/>
  <c r="O1599" i="11"/>
  <c r="N1599" i="11"/>
  <c r="M1599" i="11"/>
  <c r="L1599" i="11"/>
  <c r="K1599" i="11"/>
  <c r="I1599" i="11" a="1"/>
  <c r="I1599" i="11" s="1"/>
  <c r="U1598" i="11"/>
  <c r="T1598" i="11"/>
  <c r="R1598" i="11"/>
  <c r="Q1598" i="11"/>
  <c r="P1598" i="11"/>
  <c r="O1598" i="11"/>
  <c r="N1598" i="11"/>
  <c r="M1598" i="11"/>
  <c r="L1598" i="11"/>
  <c r="K1598" i="11"/>
  <c r="I1598" i="11" a="1"/>
  <c r="I1598" i="11" s="1"/>
  <c r="U1597" i="11"/>
  <c r="T1597" i="11"/>
  <c r="R1597" i="11"/>
  <c r="Q1597" i="11"/>
  <c r="P1597" i="11"/>
  <c r="O1597" i="11"/>
  <c r="N1597" i="11"/>
  <c r="M1597" i="11"/>
  <c r="L1597" i="11"/>
  <c r="K1597" i="11"/>
  <c r="I1597" i="11" a="1"/>
  <c r="I1597" i="11"/>
  <c r="U1596" i="11"/>
  <c r="T1596" i="11"/>
  <c r="R1596" i="11"/>
  <c r="Q1596" i="11"/>
  <c r="O1596" i="11"/>
  <c r="P1596" i="11" s="1"/>
  <c r="N1596" i="11"/>
  <c r="M1596" i="11"/>
  <c r="L1596" i="11"/>
  <c r="K1596" i="11"/>
  <c r="I1596" i="11" a="1"/>
  <c r="I1596" i="11"/>
  <c r="U1595" i="11"/>
  <c r="T1595" i="11"/>
  <c r="R1595" i="11"/>
  <c r="Q1595" i="11"/>
  <c r="P1595" i="11"/>
  <c r="O1595" i="11"/>
  <c r="N1595" i="11"/>
  <c r="M1595" i="11"/>
  <c r="L1595" i="11"/>
  <c r="K1595" i="11"/>
  <c r="I1595" i="11" a="1"/>
  <c r="I1595" i="11"/>
  <c r="U1594" i="11"/>
  <c r="T1594" i="11"/>
  <c r="R1594" i="11"/>
  <c r="Q1594" i="11"/>
  <c r="O1594" i="11"/>
  <c r="P1594" i="11" s="1"/>
  <c r="N1594" i="11"/>
  <c r="M1594" i="11"/>
  <c r="L1594" i="11"/>
  <c r="K1594" i="11"/>
  <c r="I1594" i="11" a="1"/>
  <c r="I1594" i="11" s="1"/>
  <c r="U1593" i="11"/>
  <c r="T1593" i="11"/>
  <c r="R1593" i="11"/>
  <c r="Q1593" i="11"/>
  <c r="O1593" i="11"/>
  <c r="P1593" i="11" s="1"/>
  <c r="N1593" i="11"/>
  <c r="M1593" i="11"/>
  <c r="L1593" i="11"/>
  <c r="K1593" i="11"/>
  <c r="I1593" i="11" a="1"/>
  <c r="I1593" i="11"/>
  <c r="U1592" i="11"/>
  <c r="T1592" i="11"/>
  <c r="R1592" i="11"/>
  <c r="Q1592" i="11"/>
  <c r="O1592" i="11"/>
  <c r="P1592" i="11" s="1"/>
  <c r="N1592" i="11"/>
  <c r="M1592" i="11"/>
  <c r="L1592" i="11"/>
  <c r="K1592" i="11"/>
  <c r="I1592" i="11" a="1"/>
  <c r="I1592" i="11"/>
  <c r="U1591" i="11"/>
  <c r="T1591" i="11"/>
  <c r="R1591" i="11"/>
  <c r="Q1591" i="11"/>
  <c r="P1591" i="11"/>
  <c r="O1591" i="11"/>
  <c r="N1591" i="11"/>
  <c r="M1591" i="11"/>
  <c r="L1591" i="11"/>
  <c r="K1591" i="11"/>
  <c r="I1591" i="11" a="1"/>
  <c r="I1591" i="11"/>
  <c r="U1590" i="11"/>
  <c r="T1590" i="11"/>
  <c r="R1590" i="11"/>
  <c r="Q1590" i="11"/>
  <c r="O1590" i="11"/>
  <c r="P1590" i="11" s="1"/>
  <c r="N1590" i="11"/>
  <c r="M1590" i="11"/>
  <c r="L1590" i="11"/>
  <c r="K1590" i="11"/>
  <c r="I1590" i="11" a="1"/>
  <c r="I1590" i="11"/>
  <c r="U1589" i="11"/>
  <c r="T1589" i="11"/>
  <c r="R1589" i="11"/>
  <c r="Q1589" i="11"/>
  <c r="P1589" i="11"/>
  <c r="O1589" i="11"/>
  <c r="N1589" i="11"/>
  <c r="M1589" i="11"/>
  <c r="L1589" i="11"/>
  <c r="K1589" i="11"/>
  <c r="I1589" i="11" a="1"/>
  <c r="I1589" i="11"/>
  <c r="U1588" i="11"/>
  <c r="T1588" i="11"/>
  <c r="R1588" i="11"/>
  <c r="Q1588" i="11"/>
  <c r="O1588" i="11"/>
  <c r="P1588" i="11" s="1"/>
  <c r="N1588" i="11"/>
  <c r="M1588" i="11"/>
  <c r="L1588" i="11"/>
  <c r="K1588" i="11"/>
  <c r="I1588" i="11" a="1"/>
  <c r="I1588" i="11"/>
  <c r="U1587" i="11"/>
  <c r="T1587" i="11"/>
  <c r="R1587" i="11"/>
  <c r="Q1587" i="11"/>
  <c r="P1587" i="11"/>
  <c r="O1587" i="11"/>
  <c r="N1587" i="11"/>
  <c r="M1587" i="11"/>
  <c r="L1587" i="11"/>
  <c r="K1587" i="11"/>
  <c r="I1587" i="11" a="1"/>
  <c r="I1587" i="11" s="1"/>
  <c r="U1586" i="11"/>
  <c r="T1586" i="11"/>
  <c r="R1586" i="11"/>
  <c r="Q1586" i="11"/>
  <c r="O1586" i="11"/>
  <c r="P1586" i="11" s="1"/>
  <c r="N1586" i="11"/>
  <c r="M1586" i="11"/>
  <c r="L1586" i="11"/>
  <c r="K1586" i="11"/>
  <c r="I1586" i="11" a="1"/>
  <c r="I1586" i="11" s="1"/>
  <c r="U1585" i="11"/>
  <c r="T1585" i="11"/>
  <c r="R1585" i="11"/>
  <c r="Q1585" i="11"/>
  <c r="O1585" i="11"/>
  <c r="P1585" i="11" s="1"/>
  <c r="N1585" i="11"/>
  <c r="M1585" i="11"/>
  <c r="L1585" i="11"/>
  <c r="K1585" i="11"/>
  <c r="I1585" i="11" a="1"/>
  <c r="I1585" i="11" s="1"/>
  <c r="U1584" i="11"/>
  <c r="T1584" i="11"/>
  <c r="R1584" i="11"/>
  <c r="Q1584" i="11"/>
  <c r="O1584" i="11"/>
  <c r="P1584" i="11" s="1"/>
  <c r="N1584" i="11"/>
  <c r="M1584" i="11"/>
  <c r="L1584" i="11"/>
  <c r="K1584" i="11"/>
  <c r="I1584" i="11" a="1"/>
  <c r="I1584" i="11" s="1"/>
  <c r="U1583" i="11"/>
  <c r="T1583" i="11"/>
  <c r="R1583" i="11"/>
  <c r="Q1583" i="11"/>
  <c r="P1583" i="11"/>
  <c r="O1583" i="11"/>
  <c r="N1583" i="11"/>
  <c r="M1583" i="11"/>
  <c r="L1583" i="11"/>
  <c r="K1583" i="11"/>
  <c r="I1583" i="11" a="1"/>
  <c r="I1583" i="11"/>
  <c r="U1582" i="11"/>
  <c r="T1582" i="11"/>
  <c r="R1582" i="11"/>
  <c r="Q1582" i="11"/>
  <c r="P1582" i="11"/>
  <c r="O1582" i="11"/>
  <c r="N1582" i="11"/>
  <c r="M1582" i="11"/>
  <c r="L1582" i="11"/>
  <c r="K1582" i="11"/>
  <c r="I1582" i="11" a="1"/>
  <c r="I1582" i="11" s="1"/>
  <c r="U1581" i="11"/>
  <c r="T1581" i="11"/>
  <c r="R1581" i="11"/>
  <c r="Q1581" i="11"/>
  <c r="P1581" i="11"/>
  <c r="O1581" i="11"/>
  <c r="N1581" i="11"/>
  <c r="M1581" i="11"/>
  <c r="L1581" i="11"/>
  <c r="K1581" i="11"/>
  <c r="I1581" i="11" a="1"/>
  <c r="I1581" i="11"/>
  <c r="U1580" i="11"/>
  <c r="T1580" i="11"/>
  <c r="R1580" i="11"/>
  <c r="Q1580" i="11"/>
  <c r="P1580" i="11"/>
  <c r="O1580" i="11"/>
  <c r="N1580" i="11"/>
  <c r="M1580" i="11"/>
  <c r="L1580" i="11"/>
  <c r="K1580" i="11"/>
  <c r="I1580" i="11" a="1"/>
  <c r="I1580" i="11"/>
  <c r="U1579" i="11"/>
  <c r="T1579" i="11"/>
  <c r="R1579" i="11"/>
  <c r="Q1579" i="11"/>
  <c r="P1579" i="11"/>
  <c r="O1579" i="11"/>
  <c r="N1579" i="11"/>
  <c r="M1579" i="11"/>
  <c r="L1579" i="11"/>
  <c r="K1579" i="11"/>
  <c r="I1579" i="11" a="1"/>
  <c r="I1579" i="11"/>
  <c r="U1578" i="11"/>
  <c r="T1578" i="11"/>
  <c r="R1578" i="11"/>
  <c r="Q1578" i="11"/>
  <c r="O1578" i="11"/>
  <c r="P1578" i="11" s="1"/>
  <c r="N1578" i="11"/>
  <c r="M1578" i="11"/>
  <c r="L1578" i="11"/>
  <c r="K1578" i="11"/>
  <c r="I1578" i="11" a="1"/>
  <c r="I1578" i="11" s="1"/>
  <c r="U1577" i="11"/>
  <c r="T1577" i="11"/>
  <c r="R1577" i="11"/>
  <c r="Q1577" i="11"/>
  <c r="O1577" i="11"/>
  <c r="P1577" i="11" s="1"/>
  <c r="N1577" i="11"/>
  <c r="M1577" i="11"/>
  <c r="L1577" i="11"/>
  <c r="K1577" i="11"/>
  <c r="I1577" i="11" a="1"/>
  <c r="I1577" i="11"/>
  <c r="U1576" i="11"/>
  <c r="T1576" i="11"/>
  <c r="R1576" i="11"/>
  <c r="Q1576" i="11"/>
  <c r="O1576" i="11"/>
  <c r="P1576" i="11" s="1"/>
  <c r="N1576" i="11"/>
  <c r="M1576" i="11"/>
  <c r="L1576" i="11"/>
  <c r="K1576" i="11"/>
  <c r="I1576" i="11" a="1"/>
  <c r="I1576" i="11" s="1"/>
  <c r="U1575" i="11"/>
  <c r="T1575" i="11"/>
  <c r="R1575" i="11"/>
  <c r="Q1575" i="11"/>
  <c r="P1575" i="11"/>
  <c r="O1575" i="11"/>
  <c r="N1575" i="11"/>
  <c r="M1575" i="11"/>
  <c r="L1575" i="11"/>
  <c r="K1575" i="11"/>
  <c r="I1575" i="11" a="1"/>
  <c r="I1575" i="11"/>
  <c r="U1574" i="11"/>
  <c r="T1574" i="11"/>
  <c r="R1574" i="11"/>
  <c r="Q1574" i="11"/>
  <c r="O1574" i="11"/>
  <c r="P1574" i="11" s="1"/>
  <c r="N1574" i="11"/>
  <c r="M1574" i="11"/>
  <c r="L1574" i="11"/>
  <c r="K1574" i="11"/>
  <c r="I1574" i="11" a="1"/>
  <c r="I1574" i="11" s="1"/>
  <c r="U1573" i="11"/>
  <c r="T1573" i="11"/>
  <c r="R1573" i="11"/>
  <c r="Q1573" i="11"/>
  <c r="P1573" i="11"/>
  <c r="O1573" i="11"/>
  <c r="N1573" i="11"/>
  <c r="M1573" i="11"/>
  <c r="L1573" i="11"/>
  <c r="K1573" i="11"/>
  <c r="I1573" i="11" a="1"/>
  <c r="I1573" i="11" s="1"/>
  <c r="U1572" i="11"/>
  <c r="T1572" i="11"/>
  <c r="R1572" i="11"/>
  <c r="Q1572" i="11"/>
  <c r="O1572" i="11"/>
  <c r="P1572" i="11" s="1"/>
  <c r="N1572" i="11"/>
  <c r="M1572" i="11"/>
  <c r="L1572" i="11"/>
  <c r="K1572" i="11"/>
  <c r="I1572" i="11" a="1"/>
  <c r="I1572" i="11" s="1"/>
  <c r="U1571" i="11"/>
  <c r="T1571" i="11"/>
  <c r="R1571" i="11"/>
  <c r="Q1571" i="11"/>
  <c r="P1571" i="11"/>
  <c r="O1571" i="11"/>
  <c r="N1571" i="11"/>
  <c r="M1571" i="11"/>
  <c r="L1571" i="11"/>
  <c r="K1571" i="11"/>
  <c r="I1571" i="11" a="1"/>
  <c r="I1571" i="11" s="1"/>
  <c r="U1570" i="11"/>
  <c r="T1570" i="11"/>
  <c r="R1570" i="11"/>
  <c r="Q1570" i="11"/>
  <c r="P1570" i="11"/>
  <c r="O1570" i="11"/>
  <c r="N1570" i="11"/>
  <c r="M1570" i="11"/>
  <c r="L1570" i="11"/>
  <c r="K1570" i="11"/>
  <c r="I1570" i="11" a="1"/>
  <c r="I1570" i="11"/>
  <c r="U1569" i="11"/>
  <c r="T1569" i="11"/>
  <c r="R1569" i="11"/>
  <c r="Q1569" i="11"/>
  <c r="P1569" i="11"/>
  <c r="O1569" i="11"/>
  <c r="N1569" i="11"/>
  <c r="M1569" i="11"/>
  <c r="L1569" i="11"/>
  <c r="K1569" i="11"/>
  <c r="I1569" i="11" a="1"/>
  <c r="I1569" i="11"/>
  <c r="U1568" i="11"/>
  <c r="T1568" i="11"/>
  <c r="R1568" i="11"/>
  <c r="Q1568" i="11"/>
  <c r="P1568" i="11"/>
  <c r="O1568" i="11"/>
  <c r="N1568" i="11"/>
  <c r="M1568" i="11"/>
  <c r="L1568" i="11"/>
  <c r="K1568" i="11"/>
  <c r="I1568" i="11" a="1"/>
  <c r="I1568" i="11"/>
  <c r="U1567" i="11"/>
  <c r="T1567" i="11"/>
  <c r="R1567" i="11"/>
  <c r="Q1567" i="11"/>
  <c r="O1567" i="11"/>
  <c r="P1567" i="11" s="1"/>
  <c r="N1567" i="11"/>
  <c r="M1567" i="11"/>
  <c r="L1567" i="11"/>
  <c r="K1567" i="11"/>
  <c r="I1567" i="11" a="1"/>
  <c r="I1567" i="11"/>
  <c r="U1566" i="11"/>
  <c r="T1566" i="11"/>
  <c r="R1566" i="11"/>
  <c r="Q1566" i="11"/>
  <c r="O1566" i="11"/>
  <c r="P1566" i="11" s="1"/>
  <c r="N1566" i="11"/>
  <c r="M1566" i="11"/>
  <c r="L1566" i="11"/>
  <c r="K1566" i="11"/>
  <c r="I1566" i="11" a="1"/>
  <c r="I1566" i="11"/>
  <c r="U1565" i="11"/>
  <c r="T1565" i="11"/>
  <c r="R1565" i="11"/>
  <c r="Q1565" i="11"/>
  <c r="O1565" i="11"/>
  <c r="P1565" i="11" s="1"/>
  <c r="N1565" i="11"/>
  <c r="M1565" i="11"/>
  <c r="L1565" i="11"/>
  <c r="K1565" i="11"/>
  <c r="I1565" i="11" a="1"/>
  <c r="I1565" i="11"/>
  <c r="U1564" i="11"/>
  <c r="T1564" i="11"/>
  <c r="R1564" i="11"/>
  <c r="Q1564" i="11"/>
  <c r="O1564" i="11"/>
  <c r="P1564" i="11" s="1"/>
  <c r="N1564" i="11"/>
  <c r="M1564" i="11"/>
  <c r="L1564" i="11"/>
  <c r="K1564" i="11"/>
  <c r="I1564" i="11" a="1"/>
  <c r="I1564" i="11" s="1"/>
  <c r="U1563" i="11"/>
  <c r="T1563" i="11"/>
  <c r="R1563" i="11"/>
  <c r="Q1563" i="11"/>
  <c r="P1563" i="11"/>
  <c r="O1563" i="11"/>
  <c r="N1563" i="11"/>
  <c r="M1563" i="11"/>
  <c r="L1563" i="11"/>
  <c r="K1563" i="11"/>
  <c r="I1563" i="11" a="1"/>
  <c r="I1563" i="11"/>
  <c r="U1562" i="11"/>
  <c r="T1562" i="11"/>
  <c r="R1562" i="11"/>
  <c r="Q1562" i="11"/>
  <c r="O1562" i="11"/>
  <c r="P1562" i="11" s="1"/>
  <c r="N1562" i="11"/>
  <c r="M1562" i="11"/>
  <c r="L1562" i="11"/>
  <c r="K1562" i="11"/>
  <c r="I1562" i="11" a="1"/>
  <c r="I1562" i="11"/>
  <c r="U1561" i="11"/>
  <c r="T1561" i="11"/>
  <c r="R1561" i="11"/>
  <c r="Q1561" i="11"/>
  <c r="P1561" i="11"/>
  <c r="O1561" i="11"/>
  <c r="N1561" i="11"/>
  <c r="M1561" i="11"/>
  <c r="L1561" i="11"/>
  <c r="K1561" i="11"/>
  <c r="I1561" i="11" a="1"/>
  <c r="I1561" i="11"/>
  <c r="U1560" i="11"/>
  <c r="T1560" i="11"/>
  <c r="R1560" i="11"/>
  <c r="Q1560" i="11"/>
  <c r="O1560" i="11"/>
  <c r="P1560" i="11" s="1"/>
  <c r="N1560" i="11"/>
  <c r="M1560" i="11"/>
  <c r="L1560" i="11"/>
  <c r="K1560" i="11"/>
  <c r="I1560" i="11" a="1"/>
  <c r="I1560" i="11" s="1"/>
  <c r="U1559" i="11"/>
  <c r="T1559" i="11"/>
  <c r="R1559" i="11"/>
  <c r="Q1559" i="11"/>
  <c r="O1559" i="11"/>
  <c r="P1559" i="11" s="1"/>
  <c r="N1559" i="11"/>
  <c r="M1559" i="11"/>
  <c r="L1559" i="11"/>
  <c r="K1559" i="11"/>
  <c r="I1559" i="11" a="1"/>
  <c r="I1559" i="11"/>
  <c r="U1558" i="11"/>
  <c r="T1558" i="11"/>
  <c r="R1558" i="11"/>
  <c r="Q1558" i="11"/>
  <c r="O1558" i="11"/>
  <c r="P1558" i="11" s="1"/>
  <c r="N1558" i="11"/>
  <c r="M1558" i="11"/>
  <c r="L1558" i="11"/>
  <c r="K1558" i="11"/>
  <c r="I1558" i="11" a="1"/>
  <c r="I1558" i="11" s="1"/>
  <c r="U1557" i="11"/>
  <c r="T1557" i="11"/>
  <c r="R1557" i="11"/>
  <c r="Q1557" i="11"/>
  <c r="P1557" i="11"/>
  <c r="O1557" i="11"/>
  <c r="N1557" i="11"/>
  <c r="M1557" i="11"/>
  <c r="L1557" i="11"/>
  <c r="K1557" i="11"/>
  <c r="I1557" i="11" a="1"/>
  <c r="I1557" i="11" s="1"/>
  <c r="U1556" i="11"/>
  <c r="T1556" i="11"/>
  <c r="R1556" i="11"/>
  <c r="Q1556" i="11"/>
  <c r="O1556" i="11"/>
  <c r="P1556" i="11" s="1"/>
  <c r="N1556" i="11"/>
  <c r="M1556" i="11"/>
  <c r="L1556" i="11"/>
  <c r="K1556" i="11"/>
  <c r="I1556" i="11" a="1"/>
  <c r="I1556" i="11" s="1"/>
  <c r="U1555" i="11"/>
  <c r="T1555" i="11"/>
  <c r="R1555" i="11"/>
  <c r="Q1555" i="11"/>
  <c r="P1555" i="11"/>
  <c r="O1555" i="11"/>
  <c r="N1555" i="11"/>
  <c r="M1555" i="11"/>
  <c r="L1555" i="11"/>
  <c r="K1555" i="11"/>
  <c r="I1555" i="11" a="1"/>
  <c r="I1555" i="11" s="1"/>
  <c r="U1554" i="11"/>
  <c r="T1554" i="11"/>
  <c r="R1554" i="11"/>
  <c r="Q1554" i="11"/>
  <c r="P1554" i="11"/>
  <c r="O1554" i="11"/>
  <c r="N1554" i="11"/>
  <c r="M1554" i="11"/>
  <c r="L1554" i="11"/>
  <c r="K1554" i="11"/>
  <c r="I1554" i="11" a="1"/>
  <c r="I1554" i="11"/>
  <c r="U1553" i="11"/>
  <c r="T1553" i="11"/>
  <c r="R1553" i="11"/>
  <c r="Q1553" i="11"/>
  <c r="P1553" i="11"/>
  <c r="O1553" i="11"/>
  <c r="N1553" i="11"/>
  <c r="M1553" i="11"/>
  <c r="L1553" i="11"/>
  <c r="K1553" i="11"/>
  <c r="I1553" i="11" a="1"/>
  <c r="I1553" i="11"/>
  <c r="U1552" i="11"/>
  <c r="T1552" i="11"/>
  <c r="R1552" i="11"/>
  <c r="Q1552" i="11"/>
  <c r="P1552" i="11"/>
  <c r="O1552" i="11"/>
  <c r="N1552" i="11"/>
  <c r="M1552" i="11"/>
  <c r="L1552" i="11"/>
  <c r="K1552" i="11"/>
  <c r="I1552" i="11" a="1"/>
  <c r="I1552" i="11"/>
  <c r="U1551" i="11"/>
  <c r="T1551" i="11"/>
  <c r="R1551" i="11"/>
  <c r="Q1551" i="11"/>
  <c r="O1551" i="11"/>
  <c r="P1551" i="11" s="1"/>
  <c r="N1551" i="11"/>
  <c r="M1551" i="11"/>
  <c r="L1551" i="11"/>
  <c r="K1551" i="11"/>
  <c r="I1551" i="11" a="1"/>
  <c r="I1551" i="11" s="1"/>
  <c r="U1550" i="11"/>
  <c r="T1550" i="11"/>
  <c r="R1550" i="11"/>
  <c r="Q1550" i="11"/>
  <c r="O1550" i="11"/>
  <c r="P1550" i="11" s="1"/>
  <c r="N1550" i="11"/>
  <c r="M1550" i="11"/>
  <c r="L1550" i="11"/>
  <c r="K1550" i="11"/>
  <c r="I1550" i="11" a="1"/>
  <c r="I1550" i="11" s="1"/>
  <c r="U1549" i="11"/>
  <c r="T1549" i="11"/>
  <c r="R1549" i="11"/>
  <c r="Q1549" i="11"/>
  <c r="O1549" i="11"/>
  <c r="P1549" i="11" s="1"/>
  <c r="N1549" i="11"/>
  <c r="M1549" i="11"/>
  <c r="L1549" i="11"/>
  <c r="K1549" i="11"/>
  <c r="I1549" i="11" a="1"/>
  <c r="I1549" i="11"/>
  <c r="U1548" i="11"/>
  <c r="T1548" i="11"/>
  <c r="R1548" i="11"/>
  <c r="Q1548" i="11"/>
  <c r="P1548" i="11"/>
  <c r="O1548" i="11"/>
  <c r="N1548" i="11"/>
  <c r="M1548" i="11"/>
  <c r="L1548" i="11"/>
  <c r="K1548" i="11"/>
  <c r="I1548" i="11" a="1"/>
  <c r="I1548" i="11" s="1"/>
  <c r="U1547" i="11"/>
  <c r="T1547" i="11"/>
  <c r="R1547" i="11"/>
  <c r="Q1547" i="11"/>
  <c r="P1547" i="11"/>
  <c r="O1547" i="11"/>
  <c r="N1547" i="11"/>
  <c r="M1547" i="11"/>
  <c r="L1547" i="11"/>
  <c r="K1547" i="11"/>
  <c r="I1547" i="11" a="1"/>
  <c r="I1547" i="11"/>
  <c r="U1546" i="11"/>
  <c r="T1546" i="11"/>
  <c r="R1546" i="11"/>
  <c r="Q1546" i="11"/>
  <c r="O1546" i="11"/>
  <c r="P1546" i="11" s="1"/>
  <c r="N1546" i="11"/>
  <c r="M1546" i="11"/>
  <c r="L1546" i="11"/>
  <c r="K1546" i="11"/>
  <c r="I1546" i="11" a="1"/>
  <c r="I1546" i="11"/>
  <c r="U1545" i="11"/>
  <c r="T1545" i="11"/>
  <c r="R1545" i="11"/>
  <c r="Q1545" i="11"/>
  <c r="P1545" i="11"/>
  <c r="O1545" i="11"/>
  <c r="N1545" i="11"/>
  <c r="M1545" i="11"/>
  <c r="L1545" i="11"/>
  <c r="K1545" i="11"/>
  <c r="I1545" i="11" a="1"/>
  <c r="I1545" i="11"/>
  <c r="U1544" i="11"/>
  <c r="T1544" i="11"/>
  <c r="R1544" i="11"/>
  <c r="Q1544" i="11"/>
  <c r="O1544" i="11"/>
  <c r="P1544" i="11" s="1"/>
  <c r="N1544" i="11"/>
  <c r="M1544" i="11"/>
  <c r="L1544" i="11"/>
  <c r="K1544" i="11"/>
  <c r="I1544" i="11" a="1"/>
  <c r="I1544" i="11" s="1"/>
  <c r="U1543" i="11"/>
  <c r="T1543" i="11"/>
  <c r="R1543" i="11"/>
  <c r="Q1543" i="11"/>
  <c r="O1543" i="11"/>
  <c r="P1543" i="11" s="1"/>
  <c r="N1543" i="11"/>
  <c r="M1543" i="11"/>
  <c r="L1543" i="11"/>
  <c r="K1543" i="11"/>
  <c r="I1543" i="11" a="1"/>
  <c r="I1543" i="11"/>
  <c r="U1542" i="11"/>
  <c r="T1542" i="11"/>
  <c r="R1542" i="11"/>
  <c r="Q1542" i="11"/>
  <c r="O1542" i="11"/>
  <c r="P1542" i="11" s="1"/>
  <c r="N1542" i="11"/>
  <c r="M1542" i="11"/>
  <c r="L1542" i="11"/>
  <c r="K1542" i="11"/>
  <c r="I1542" i="11" a="1"/>
  <c r="I1542" i="11" s="1"/>
  <c r="U1541" i="11"/>
  <c r="T1541" i="11"/>
  <c r="R1541" i="11"/>
  <c r="Q1541" i="11"/>
  <c r="P1541" i="11"/>
  <c r="O1541" i="11"/>
  <c r="N1541" i="11"/>
  <c r="M1541" i="11"/>
  <c r="L1541" i="11"/>
  <c r="K1541" i="11"/>
  <c r="I1541" i="11" a="1"/>
  <c r="I1541" i="11" s="1"/>
  <c r="U1540" i="11"/>
  <c r="T1540" i="11"/>
  <c r="R1540" i="11"/>
  <c r="Q1540" i="11"/>
  <c r="O1540" i="11"/>
  <c r="P1540" i="11" s="1"/>
  <c r="N1540" i="11"/>
  <c r="M1540" i="11"/>
  <c r="L1540" i="11"/>
  <c r="K1540" i="11"/>
  <c r="I1540" i="11" a="1"/>
  <c r="I1540" i="11" s="1"/>
  <c r="U1539" i="11"/>
  <c r="T1539" i="11"/>
  <c r="R1539" i="11"/>
  <c r="Q1539" i="11"/>
  <c r="P1539" i="11"/>
  <c r="O1539" i="11"/>
  <c r="N1539" i="11"/>
  <c r="M1539" i="11"/>
  <c r="L1539" i="11"/>
  <c r="K1539" i="11"/>
  <c r="I1539" i="11" a="1"/>
  <c r="I1539" i="11" s="1"/>
  <c r="U1538" i="11"/>
  <c r="T1538" i="11"/>
  <c r="R1538" i="11"/>
  <c r="Q1538" i="11"/>
  <c r="P1538" i="11"/>
  <c r="O1538" i="11"/>
  <c r="N1538" i="11"/>
  <c r="M1538" i="11"/>
  <c r="L1538" i="11"/>
  <c r="K1538" i="11"/>
  <c r="I1538" i="11" a="1"/>
  <c r="I1538" i="11"/>
  <c r="U1537" i="11"/>
  <c r="T1537" i="11"/>
  <c r="R1537" i="11"/>
  <c r="Q1537" i="11"/>
  <c r="P1537" i="11"/>
  <c r="O1537" i="11"/>
  <c r="N1537" i="11"/>
  <c r="M1537" i="11"/>
  <c r="L1537" i="11"/>
  <c r="K1537" i="11"/>
  <c r="I1537" i="11" a="1"/>
  <c r="I1537" i="11"/>
  <c r="U1536" i="11"/>
  <c r="T1536" i="11"/>
  <c r="R1536" i="11"/>
  <c r="Q1536" i="11"/>
  <c r="P1536" i="11"/>
  <c r="O1536" i="11"/>
  <c r="N1536" i="11"/>
  <c r="M1536" i="11"/>
  <c r="L1536" i="11"/>
  <c r="K1536" i="11"/>
  <c r="I1536" i="11" a="1"/>
  <c r="I1536" i="11"/>
  <c r="U1535" i="11"/>
  <c r="T1535" i="11"/>
  <c r="R1535" i="11"/>
  <c r="Q1535" i="11"/>
  <c r="O1535" i="11"/>
  <c r="P1535" i="11" s="1"/>
  <c r="N1535" i="11"/>
  <c r="M1535" i="11"/>
  <c r="L1535" i="11"/>
  <c r="K1535" i="11"/>
  <c r="I1535" i="11" a="1"/>
  <c r="I1535" i="11" s="1"/>
  <c r="U1534" i="11"/>
  <c r="T1534" i="11"/>
  <c r="R1534" i="11"/>
  <c r="Q1534" i="11"/>
  <c r="O1534" i="11"/>
  <c r="P1534" i="11" s="1"/>
  <c r="N1534" i="11"/>
  <c r="M1534" i="11"/>
  <c r="L1534" i="11"/>
  <c r="K1534" i="11"/>
  <c r="I1534" i="11" a="1"/>
  <c r="I1534" i="11" s="1"/>
  <c r="U1533" i="11"/>
  <c r="T1533" i="11"/>
  <c r="R1533" i="11"/>
  <c r="Q1533" i="11"/>
  <c r="O1533" i="11"/>
  <c r="P1533" i="11" s="1"/>
  <c r="N1533" i="11"/>
  <c r="M1533" i="11"/>
  <c r="L1533" i="11"/>
  <c r="K1533" i="11"/>
  <c r="I1533" i="11" a="1"/>
  <c r="I1533" i="11"/>
  <c r="U1532" i="11"/>
  <c r="T1532" i="11"/>
  <c r="R1532" i="11"/>
  <c r="Q1532" i="11"/>
  <c r="P1532" i="11"/>
  <c r="O1532" i="11"/>
  <c r="N1532" i="11"/>
  <c r="M1532" i="11"/>
  <c r="L1532" i="11"/>
  <c r="K1532" i="11"/>
  <c r="I1532" i="11" a="1"/>
  <c r="I1532" i="11" s="1"/>
  <c r="U1531" i="11"/>
  <c r="T1531" i="11"/>
  <c r="R1531" i="11"/>
  <c r="Q1531" i="11"/>
  <c r="P1531" i="11"/>
  <c r="O1531" i="11"/>
  <c r="N1531" i="11"/>
  <c r="M1531" i="11"/>
  <c r="L1531" i="11"/>
  <c r="K1531" i="11"/>
  <c r="I1531" i="11" a="1"/>
  <c r="I1531" i="11"/>
  <c r="U1530" i="11"/>
  <c r="T1530" i="11"/>
  <c r="R1530" i="11"/>
  <c r="Q1530" i="11"/>
  <c r="O1530" i="11"/>
  <c r="P1530" i="11" s="1"/>
  <c r="N1530" i="11"/>
  <c r="M1530" i="11"/>
  <c r="L1530" i="11"/>
  <c r="K1530" i="11"/>
  <c r="I1530" i="11" a="1"/>
  <c r="I1530" i="11"/>
  <c r="U1529" i="11"/>
  <c r="T1529" i="11"/>
  <c r="R1529" i="11"/>
  <c r="Q1529" i="11"/>
  <c r="P1529" i="11"/>
  <c r="O1529" i="11"/>
  <c r="N1529" i="11"/>
  <c r="M1529" i="11"/>
  <c r="L1529" i="11"/>
  <c r="K1529" i="11"/>
  <c r="I1529" i="11" a="1"/>
  <c r="I1529" i="11"/>
  <c r="U1528" i="11"/>
  <c r="T1528" i="11"/>
  <c r="R1528" i="11"/>
  <c r="Q1528" i="11"/>
  <c r="O1528" i="11"/>
  <c r="P1528" i="11" s="1"/>
  <c r="N1528" i="11"/>
  <c r="M1528" i="11"/>
  <c r="L1528" i="11"/>
  <c r="K1528" i="11"/>
  <c r="I1528" i="11" a="1"/>
  <c r="I1528" i="11" s="1"/>
  <c r="U1527" i="11"/>
  <c r="T1527" i="11"/>
  <c r="R1527" i="11"/>
  <c r="Q1527" i="11"/>
  <c r="O1527" i="11"/>
  <c r="P1527" i="11" s="1"/>
  <c r="N1527" i="11"/>
  <c r="M1527" i="11"/>
  <c r="L1527" i="11"/>
  <c r="K1527" i="11"/>
  <c r="I1527" i="11" a="1"/>
  <c r="I1527" i="11"/>
  <c r="U1526" i="11"/>
  <c r="T1526" i="11"/>
  <c r="R1526" i="11"/>
  <c r="Q1526" i="11"/>
  <c r="O1526" i="11"/>
  <c r="P1526" i="11" s="1"/>
  <c r="N1526" i="11"/>
  <c r="M1526" i="11"/>
  <c r="L1526" i="11"/>
  <c r="K1526" i="11"/>
  <c r="I1526" i="11" a="1"/>
  <c r="I1526" i="11" s="1"/>
  <c r="U1525" i="11"/>
  <c r="T1525" i="11"/>
  <c r="R1525" i="11"/>
  <c r="Q1525" i="11"/>
  <c r="P1525" i="11"/>
  <c r="O1525" i="11"/>
  <c r="N1525" i="11"/>
  <c r="M1525" i="11"/>
  <c r="L1525" i="11"/>
  <c r="K1525" i="11"/>
  <c r="I1525" i="11" a="1"/>
  <c r="I1525" i="11" s="1"/>
  <c r="U1524" i="11"/>
  <c r="T1524" i="11"/>
  <c r="R1524" i="11"/>
  <c r="Q1524" i="11"/>
  <c r="O1524" i="11"/>
  <c r="P1524" i="11" s="1"/>
  <c r="N1524" i="11"/>
  <c r="M1524" i="11"/>
  <c r="L1524" i="11"/>
  <c r="K1524" i="11"/>
  <c r="I1524" i="11" a="1"/>
  <c r="I1524" i="11" s="1"/>
  <c r="U1523" i="11"/>
  <c r="T1523" i="11"/>
  <c r="R1523" i="11"/>
  <c r="Q1523" i="11"/>
  <c r="P1523" i="11"/>
  <c r="O1523" i="11"/>
  <c r="N1523" i="11"/>
  <c r="M1523" i="11"/>
  <c r="L1523" i="11"/>
  <c r="K1523" i="11"/>
  <c r="I1523" i="11" a="1"/>
  <c r="I1523" i="11" s="1"/>
  <c r="U1522" i="11"/>
  <c r="T1522" i="11"/>
  <c r="R1522" i="11"/>
  <c r="Q1522" i="11"/>
  <c r="P1522" i="11"/>
  <c r="O1522" i="11"/>
  <c r="N1522" i="11"/>
  <c r="M1522" i="11"/>
  <c r="L1522" i="11"/>
  <c r="K1522" i="11"/>
  <c r="I1522" i="11" a="1"/>
  <c r="I1522" i="11"/>
  <c r="U1521" i="11"/>
  <c r="T1521" i="11"/>
  <c r="R1521" i="11"/>
  <c r="Q1521" i="11"/>
  <c r="P1521" i="11"/>
  <c r="O1521" i="11"/>
  <c r="N1521" i="11"/>
  <c r="M1521" i="11"/>
  <c r="L1521" i="11"/>
  <c r="K1521" i="11"/>
  <c r="I1521" i="11" a="1"/>
  <c r="I1521" i="11"/>
  <c r="U1520" i="11"/>
  <c r="T1520" i="11"/>
  <c r="R1520" i="11"/>
  <c r="Q1520" i="11"/>
  <c r="P1520" i="11"/>
  <c r="O1520" i="11"/>
  <c r="N1520" i="11"/>
  <c r="M1520" i="11"/>
  <c r="L1520" i="11"/>
  <c r="K1520" i="11"/>
  <c r="I1520" i="11" a="1"/>
  <c r="I1520" i="11"/>
  <c r="U1519" i="11"/>
  <c r="T1519" i="11"/>
  <c r="R1519" i="11"/>
  <c r="Q1519" i="11"/>
  <c r="O1519" i="11"/>
  <c r="P1519" i="11" s="1"/>
  <c r="N1519" i="11"/>
  <c r="M1519" i="11"/>
  <c r="L1519" i="11"/>
  <c r="K1519" i="11"/>
  <c r="I1519" i="11" a="1"/>
  <c r="I1519" i="11" s="1"/>
  <c r="U1518" i="11"/>
  <c r="T1518" i="11"/>
  <c r="R1518" i="11"/>
  <c r="Q1518" i="11"/>
  <c r="O1518" i="11"/>
  <c r="P1518" i="11" s="1"/>
  <c r="N1518" i="11"/>
  <c r="M1518" i="11"/>
  <c r="L1518" i="11"/>
  <c r="K1518" i="11"/>
  <c r="I1518" i="11" a="1"/>
  <c r="I1518" i="11" s="1"/>
  <c r="U1517" i="11"/>
  <c r="T1517" i="11"/>
  <c r="R1517" i="11"/>
  <c r="Q1517" i="11"/>
  <c r="O1517" i="11"/>
  <c r="P1517" i="11" s="1"/>
  <c r="N1517" i="11"/>
  <c r="M1517" i="11"/>
  <c r="L1517" i="11"/>
  <c r="K1517" i="11"/>
  <c r="I1517" i="11" a="1"/>
  <c r="I1517" i="11"/>
  <c r="U1516" i="11"/>
  <c r="T1516" i="11"/>
  <c r="R1516" i="11"/>
  <c r="Q1516" i="11"/>
  <c r="P1516" i="11"/>
  <c r="O1516" i="11"/>
  <c r="N1516" i="11"/>
  <c r="M1516" i="11"/>
  <c r="L1516" i="11"/>
  <c r="K1516" i="11"/>
  <c r="I1516" i="11" a="1"/>
  <c r="I1516" i="11" s="1"/>
  <c r="U1515" i="11"/>
  <c r="T1515" i="11"/>
  <c r="R1515" i="11"/>
  <c r="Q1515" i="11"/>
  <c r="P1515" i="11"/>
  <c r="O1515" i="11"/>
  <c r="N1515" i="11"/>
  <c r="M1515" i="11"/>
  <c r="L1515" i="11"/>
  <c r="K1515" i="11"/>
  <c r="I1515" i="11" a="1"/>
  <c r="I1515" i="11"/>
  <c r="U1514" i="11"/>
  <c r="T1514" i="11"/>
  <c r="R1514" i="11"/>
  <c r="Q1514" i="11"/>
  <c r="O1514" i="11"/>
  <c r="P1514" i="11" s="1"/>
  <c r="N1514" i="11"/>
  <c r="M1514" i="11"/>
  <c r="L1514" i="11"/>
  <c r="K1514" i="11"/>
  <c r="I1514" i="11" a="1"/>
  <c r="I1514" i="11"/>
  <c r="U1513" i="11"/>
  <c r="T1513" i="11"/>
  <c r="R1513" i="11"/>
  <c r="Q1513" i="11"/>
  <c r="P1513" i="11"/>
  <c r="O1513" i="11"/>
  <c r="N1513" i="11"/>
  <c r="M1513" i="11"/>
  <c r="L1513" i="11"/>
  <c r="K1513" i="11"/>
  <c r="I1513" i="11" a="1"/>
  <c r="I1513" i="11"/>
  <c r="U1512" i="11"/>
  <c r="T1512" i="11"/>
  <c r="R1512" i="11"/>
  <c r="Q1512" i="11"/>
  <c r="O1512" i="11"/>
  <c r="P1512" i="11" s="1"/>
  <c r="N1512" i="11"/>
  <c r="M1512" i="11"/>
  <c r="L1512" i="11"/>
  <c r="K1512" i="11"/>
  <c r="I1512" i="11" a="1"/>
  <c r="I1512" i="11" s="1"/>
  <c r="U1511" i="11"/>
  <c r="T1511" i="11"/>
  <c r="R1511" i="11"/>
  <c r="Q1511" i="11"/>
  <c r="O1511" i="11"/>
  <c r="P1511" i="11" s="1"/>
  <c r="N1511" i="11"/>
  <c r="M1511" i="11"/>
  <c r="L1511" i="11"/>
  <c r="K1511" i="11"/>
  <c r="I1511" i="11" a="1"/>
  <c r="I1511" i="11" s="1"/>
  <c r="U1510" i="11"/>
  <c r="T1510" i="11"/>
  <c r="R1510" i="11"/>
  <c r="Q1510" i="11"/>
  <c r="O1510" i="11"/>
  <c r="P1510" i="11" s="1"/>
  <c r="N1510" i="11"/>
  <c r="M1510" i="11"/>
  <c r="L1510" i="11"/>
  <c r="K1510" i="11"/>
  <c r="I1510" i="11" a="1"/>
  <c r="I1510" i="11" s="1"/>
  <c r="U1509" i="11"/>
  <c r="T1509" i="11"/>
  <c r="R1509" i="11"/>
  <c r="Q1509" i="11"/>
  <c r="P1509" i="11"/>
  <c r="O1509" i="11"/>
  <c r="N1509" i="11"/>
  <c r="M1509" i="11"/>
  <c r="L1509" i="11"/>
  <c r="K1509" i="11"/>
  <c r="I1509" i="11" a="1"/>
  <c r="I1509" i="11" s="1"/>
  <c r="U1508" i="11"/>
  <c r="T1508" i="11"/>
  <c r="R1508" i="11"/>
  <c r="Q1508" i="11"/>
  <c r="P1508" i="11"/>
  <c r="O1508" i="11"/>
  <c r="N1508" i="11"/>
  <c r="M1508" i="11"/>
  <c r="L1508" i="11"/>
  <c r="K1508" i="11"/>
  <c r="I1508" i="11" a="1"/>
  <c r="I1508" i="11" s="1"/>
  <c r="U1507" i="11"/>
  <c r="T1507" i="11"/>
  <c r="R1507" i="11"/>
  <c r="Q1507" i="11"/>
  <c r="P1507" i="11"/>
  <c r="O1507" i="11"/>
  <c r="N1507" i="11"/>
  <c r="M1507" i="11"/>
  <c r="L1507" i="11"/>
  <c r="K1507" i="11"/>
  <c r="I1507" i="11" a="1"/>
  <c r="I1507" i="11"/>
  <c r="U1506" i="11"/>
  <c r="T1506" i="11"/>
  <c r="R1506" i="11"/>
  <c r="Q1506" i="11"/>
  <c r="P1506" i="11"/>
  <c r="O1506" i="11"/>
  <c r="N1506" i="11"/>
  <c r="M1506" i="11"/>
  <c r="L1506" i="11"/>
  <c r="K1506" i="11"/>
  <c r="I1506" i="11" a="1"/>
  <c r="I1506" i="11"/>
  <c r="U1505" i="11"/>
  <c r="T1505" i="11"/>
  <c r="R1505" i="11"/>
  <c r="Q1505" i="11"/>
  <c r="P1505" i="11"/>
  <c r="O1505" i="11"/>
  <c r="N1505" i="11"/>
  <c r="M1505" i="11"/>
  <c r="L1505" i="11"/>
  <c r="K1505" i="11"/>
  <c r="I1505" i="11" a="1"/>
  <c r="I1505" i="11"/>
  <c r="U1504" i="11"/>
  <c r="T1504" i="11"/>
  <c r="R1504" i="11"/>
  <c r="Q1504" i="11"/>
  <c r="O1504" i="11"/>
  <c r="P1504" i="11" s="1"/>
  <c r="N1504" i="11"/>
  <c r="M1504" i="11"/>
  <c r="L1504" i="11"/>
  <c r="K1504" i="11"/>
  <c r="I1504" i="11" a="1"/>
  <c r="I1504" i="11"/>
  <c r="U1503" i="11"/>
  <c r="T1503" i="11"/>
  <c r="R1503" i="11"/>
  <c r="Q1503" i="11"/>
  <c r="O1503" i="11"/>
  <c r="P1503" i="11" s="1"/>
  <c r="N1503" i="11"/>
  <c r="M1503" i="11"/>
  <c r="L1503" i="11"/>
  <c r="K1503" i="11"/>
  <c r="I1503" i="11" a="1"/>
  <c r="I1503" i="11"/>
  <c r="U1502" i="11"/>
  <c r="T1502" i="11"/>
  <c r="R1502" i="11"/>
  <c r="Q1502" i="11"/>
  <c r="O1502" i="11"/>
  <c r="P1502" i="11" s="1"/>
  <c r="N1502" i="11"/>
  <c r="M1502" i="11"/>
  <c r="L1502" i="11"/>
  <c r="K1502" i="11"/>
  <c r="I1502" i="11" a="1"/>
  <c r="I1502" i="11" s="1"/>
  <c r="U1501" i="11"/>
  <c r="T1501" i="11"/>
  <c r="R1501" i="11"/>
  <c r="Q1501" i="11"/>
  <c r="O1501" i="11"/>
  <c r="P1501" i="11" s="1"/>
  <c r="N1501" i="11"/>
  <c r="M1501" i="11"/>
  <c r="L1501" i="11"/>
  <c r="K1501" i="11"/>
  <c r="I1501" i="11" a="1"/>
  <c r="I1501" i="11" s="1"/>
  <c r="U1500" i="11"/>
  <c r="T1500" i="11"/>
  <c r="R1500" i="11"/>
  <c r="Q1500" i="11"/>
  <c r="O1500" i="11"/>
  <c r="P1500" i="11" s="1"/>
  <c r="N1500" i="11"/>
  <c r="M1500" i="11"/>
  <c r="L1500" i="11"/>
  <c r="K1500" i="11"/>
  <c r="I1500" i="11" a="1"/>
  <c r="I1500" i="11" s="1"/>
  <c r="U1499" i="11"/>
  <c r="T1499" i="11"/>
  <c r="R1499" i="11"/>
  <c r="Q1499" i="11"/>
  <c r="P1499" i="11"/>
  <c r="O1499" i="11"/>
  <c r="N1499" i="11"/>
  <c r="M1499" i="11"/>
  <c r="L1499" i="11"/>
  <c r="K1499" i="11"/>
  <c r="I1499" i="11" a="1"/>
  <c r="I1499" i="11"/>
  <c r="U1498" i="11"/>
  <c r="T1498" i="11"/>
  <c r="R1498" i="11"/>
  <c r="Q1498" i="11"/>
  <c r="O1498" i="11"/>
  <c r="P1498" i="11" s="1"/>
  <c r="N1498" i="11"/>
  <c r="M1498" i="11"/>
  <c r="L1498" i="11"/>
  <c r="K1498" i="11"/>
  <c r="I1498" i="11" a="1"/>
  <c r="I1498" i="11"/>
  <c r="U1497" i="11"/>
  <c r="T1497" i="11"/>
  <c r="R1497" i="11"/>
  <c r="Q1497" i="11"/>
  <c r="P1497" i="11"/>
  <c r="O1497" i="11"/>
  <c r="N1497" i="11"/>
  <c r="M1497" i="11"/>
  <c r="L1497" i="11"/>
  <c r="K1497" i="11"/>
  <c r="I1497" i="11" a="1"/>
  <c r="I1497" i="11"/>
  <c r="U1496" i="11"/>
  <c r="T1496" i="11"/>
  <c r="R1496" i="11"/>
  <c r="Q1496" i="11"/>
  <c r="O1496" i="11"/>
  <c r="P1496" i="11" s="1"/>
  <c r="N1496" i="11"/>
  <c r="M1496" i="11"/>
  <c r="L1496" i="11"/>
  <c r="K1496" i="11"/>
  <c r="I1496" i="11" a="1"/>
  <c r="I1496" i="11" s="1"/>
  <c r="U1495" i="11"/>
  <c r="T1495" i="11"/>
  <c r="R1495" i="11"/>
  <c r="Q1495" i="11"/>
  <c r="O1495" i="11"/>
  <c r="P1495" i="11" s="1"/>
  <c r="N1495" i="11"/>
  <c r="M1495" i="11"/>
  <c r="L1495" i="11"/>
  <c r="K1495" i="11"/>
  <c r="I1495" i="11" a="1"/>
  <c r="I1495" i="11" s="1"/>
  <c r="U1494" i="11"/>
  <c r="T1494" i="11"/>
  <c r="R1494" i="11"/>
  <c r="Q1494" i="11"/>
  <c r="O1494" i="11"/>
  <c r="P1494" i="11" s="1"/>
  <c r="N1494" i="11"/>
  <c r="M1494" i="11"/>
  <c r="L1494" i="11"/>
  <c r="K1494" i="11"/>
  <c r="I1494" i="11" a="1"/>
  <c r="I1494" i="11" s="1"/>
  <c r="U1493" i="11"/>
  <c r="T1493" i="11"/>
  <c r="R1493" i="11"/>
  <c r="Q1493" i="11"/>
  <c r="P1493" i="11"/>
  <c r="O1493" i="11"/>
  <c r="N1493" i="11"/>
  <c r="M1493" i="11"/>
  <c r="L1493" i="11"/>
  <c r="K1493" i="11"/>
  <c r="I1493" i="11" a="1"/>
  <c r="I1493" i="11" s="1"/>
  <c r="U1492" i="11"/>
  <c r="T1492" i="11"/>
  <c r="R1492" i="11"/>
  <c r="Q1492" i="11"/>
  <c r="P1492" i="11"/>
  <c r="O1492" i="11"/>
  <c r="N1492" i="11"/>
  <c r="M1492" i="11"/>
  <c r="L1492" i="11"/>
  <c r="K1492" i="11"/>
  <c r="I1492" i="11" a="1"/>
  <c r="I1492" i="11" s="1"/>
  <c r="U1491" i="11"/>
  <c r="T1491" i="11"/>
  <c r="R1491" i="11"/>
  <c r="Q1491" i="11"/>
  <c r="P1491" i="11"/>
  <c r="O1491" i="11"/>
  <c r="N1491" i="11"/>
  <c r="M1491" i="11"/>
  <c r="L1491" i="11"/>
  <c r="K1491" i="11"/>
  <c r="I1491" i="11" a="1"/>
  <c r="I1491" i="11"/>
  <c r="U1490" i="11"/>
  <c r="T1490" i="11"/>
  <c r="R1490" i="11"/>
  <c r="Q1490" i="11"/>
  <c r="P1490" i="11"/>
  <c r="O1490" i="11"/>
  <c r="N1490" i="11"/>
  <c r="M1490" i="11"/>
  <c r="L1490" i="11"/>
  <c r="K1490" i="11"/>
  <c r="I1490" i="11" a="1"/>
  <c r="I1490" i="11"/>
  <c r="U1489" i="11"/>
  <c r="T1489" i="11"/>
  <c r="R1489" i="11"/>
  <c r="Q1489" i="11"/>
  <c r="P1489" i="11"/>
  <c r="O1489" i="11"/>
  <c r="N1489" i="11"/>
  <c r="M1489" i="11"/>
  <c r="L1489" i="11"/>
  <c r="K1489" i="11"/>
  <c r="I1489" i="11" a="1"/>
  <c r="I1489" i="11"/>
  <c r="U1488" i="11"/>
  <c r="T1488" i="11"/>
  <c r="R1488" i="11"/>
  <c r="Q1488" i="11"/>
  <c r="O1488" i="11"/>
  <c r="P1488" i="11" s="1"/>
  <c r="N1488" i="11"/>
  <c r="M1488" i="11"/>
  <c r="L1488" i="11"/>
  <c r="K1488" i="11"/>
  <c r="I1488" i="11" a="1"/>
  <c r="I1488" i="11"/>
  <c r="U1487" i="11"/>
  <c r="T1487" i="11"/>
  <c r="R1487" i="11"/>
  <c r="Q1487" i="11"/>
  <c r="O1487" i="11"/>
  <c r="P1487" i="11" s="1"/>
  <c r="N1487" i="11"/>
  <c r="M1487" i="11"/>
  <c r="L1487" i="11"/>
  <c r="K1487" i="11"/>
  <c r="I1487" i="11" a="1"/>
  <c r="I1487" i="11" s="1"/>
  <c r="U1486" i="11"/>
  <c r="T1486" i="11"/>
  <c r="R1486" i="11"/>
  <c r="Q1486" i="11"/>
  <c r="O1486" i="11"/>
  <c r="P1486" i="11" s="1"/>
  <c r="N1486" i="11"/>
  <c r="M1486" i="11"/>
  <c r="L1486" i="11"/>
  <c r="K1486" i="11"/>
  <c r="I1486" i="11" a="1"/>
  <c r="I1486" i="11" s="1"/>
  <c r="U1485" i="11"/>
  <c r="T1485" i="11"/>
  <c r="R1485" i="11"/>
  <c r="Q1485" i="11"/>
  <c r="O1485" i="11"/>
  <c r="P1485" i="11" s="1"/>
  <c r="N1485" i="11"/>
  <c r="M1485" i="11"/>
  <c r="L1485" i="11"/>
  <c r="K1485" i="11"/>
  <c r="I1485" i="11" a="1"/>
  <c r="I1485" i="11"/>
  <c r="U1484" i="11"/>
  <c r="T1484" i="11"/>
  <c r="R1484" i="11"/>
  <c r="Q1484" i="11"/>
  <c r="P1484" i="11"/>
  <c r="O1484" i="11"/>
  <c r="N1484" i="11"/>
  <c r="M1484" i="11"/>
  <c r="L1484" i="11"/>
  <c r="K1484" i="11"/>
  <c r="I1484" i="11" a="1"/>
  <c r="I1484" i="11" s="1"/>
  <c r="U1483" i="11"/>
  <c r="T1483" i="11"/>
  <c r="R1483" i="11"/>
  <c r="Q1483" i="11"/>
  <c r="P1483" i="11"/>
  <c r="O1483" i="11"/>
  <c r="N1483" i="11"/>
  <c r="M1483" i="11"/>
  <c r="L1483" i="11"/>
  <c r="K1483" i="11"/>
  <c r="I1483" i="11" a="1"/>
  <c r="I1483" i="11"/>
  <c r="U1482" i="11"/>
  <c r="T1482" i="11"/>
  <c r="R1482" i="11"/>
  <c r="Q1482" i="11"/>
  <c r="O1482" i="11"/>
  <c r="P1482" i="11" s="1"/>
  <c r="N1482" i="11"/>
  <c r="M1482" i="11"/>
  <c r="L1482" i="11"/>
  <c r="K1482" i="11"/>
  <c r="I1482" i="11" a="1"/>
  <c r="I1482" i="11"/>
  <c r="U1481" i="11"/>
  <c r="T1481" i="11"/>
  <c r="R1481" i="11"/>
  <c r="Q1481" i="11"/>
  <c r="P1481" i="11"/>
  <c r="O1481" i="11"/>
  <c r="N1481" i="11"/>
  <c r="M1481" i="11"/>
  <c r="L1481" i="11"/>
  <c r="K1481" i="11"/>
  <c r="I1481" i="11" a="1"/>
  <c r="I1481" i="11"/>
  <c r="U1480" i="11"/>
  <c r="T1480" i="11"/>
  <c r="R1480" i="11"/>
  <c r="Q1480" i="11"/>
  <c r="O1480" i="11"/>
  <c r="P1480" i="11" s="1"/>
  <c r="N1480" i="11"/>
  <c r="M1480" i="11"/>
  <c r="L1480" i="11"/>
  <c r="K1480" i="11"/>
  <c r="I1480" i="11" a="1"/>
  <c r="I1480" i="11" s="1"/>
  <c r="U1479" i="11"/>
  <c r="T1479" i="11"/>
  <c r="R1479" i="11"/>
  <c r="Q1479" i="11"/>
  <c r="O1479" i="11"/>
  <c r="P1479" i="11" s="1"/>
  <c r="N1479" i="11"/>
  <c r="M1479" i="11"/>
  <c r="L1479" i="11"/>
  <c r="K1479" i="11"/>
  <c r="I1479" i="11" a="1"/>
  <c r="I1479" i="11" s="1"/>
  <c r="U1478" i="11"/>
  <c r="T1478" i="11"/>
  <c r="R1478" i="11"/>
  <c r="Q1478" i="11"/>
  <c r="O1478" i="11"/>
  <c r="P1478" i="11" s="1"/>
  <c r="N1478" i="11"/>
  <c r="M1478" i="11"/>
  <c r="L1478" i="11"/>
  <c r="K1478" i="11"/>
  <c r="I1478" i="11" a="1"/>
  <c r="I1478" i="11" s="1"/>
  <c r="U1477" i="11"/>
  <c r="T1477" i="11"/>
  <c r="R1477" i="11"/>
  <c r="Q1477" i="11"/>
  <c r="P1477" i="11"/>
  <c r="O1477" i="11"/>
  <c r="N1477" i="11"/>
  <c r="M1477" i="11"/>
  <c r="L1477" i="11"/>
  <c r="K1477" i="11"/>
  <c r="I1477" i="11" a="1"/>
  <c r="I1477" i="11" s="1"/>
  <c r="U1476" i="11"/>
  <c r="T1476" i="11"/>
  <c r="R1476" i="11"/>
  <c r="Q1476" i="11"/>
  <c r="P1476" i="11"/>
  <c r="O1476" i="11"/>
  <c r="N1476" i="11"/>
  <c r="M1476" i="11"/>
  <c r="L1476" i="11"/>
  <c r="K1476" i="11"/>
  <c r="I1476" i="11" a="1"/>
  <c r="I1476" i="11" s="1"/>
  <c r="U1475" i="11"/>
  <c r="T1475" i="11"/>
  <c r="R1475" i="11"/>
  <c r="Q1475" i="11"/>
  <c r="P1475" i="11"/>
  <c r="O1475" i="11"/>
  <c r="N1475" i="11"/>
  <c r="M1475" i="11"/>
  <c r="L1475" i="11"/>
  <c r="K1475" i="11"/>
  <c r="I1475" i="11" a="1"/>
  <c r="I1475" i="11"/>
  <c r="U1474" i="11"/>
  <c r="T1474" i="11"/>
  <c r="R1474" i="11"/>
  <c r="Q1474" i="11"/>
  <c r="P1474" i="11"/>
  <c r="O1474" i="11"/>
  <c r="N1474" i="11"/>
  <c r="M1474" i="11"/>
  <c r="L1474" i="11"/>
  <c r="K1474" i="11"/>
  <c r="I1474" i="11" a="1"/>
  <c r="I1474" i="11"/>
  <c r="U1473" i="11"/>
  <c r="T1473" i="11"/>
  <c r="R1473" i="11"/>
  <c r="Q1473" i="11"/>
  <c r="P1473" i="11"/>
  <c r="O1473" i="11"/>
  <c r="N1473" i="11"/>
  <c r="M1473" i="11"/>
  <c r="L1473" i="11"/>
  <c r="K1473" i="11"/>
  <c r="I1473" i="11" a="1"/>
  <c r="I1473" i="11"/>
  <c r="U1472" i="11"/>
  <c r="T1472" i="11"/>
  <c r="R1472" i="11"/>
  <c r="Q1472" i="11"/>
  <c r="O1472" i="11"/>
  <c r="P1472" i="11" s="1"/>
  <c r="N1472" i="11"/>
  <c r="M1472" i="11"/>
  <c r="L1472" i="11"/>
  <c r="K1472" i="11"/>
  <c r="I1472" i="11" a="1"/>
  <c r="I1472" i="11"/>
  <c r="U1471" i="11"/>
  <c r="T1471" i="11"/>
  <c r="R1471" i="11"/>
  <c r="Q1471" i="11"/>
  <c r="O1471" i="11"/>
  <c r="P1471" i="11" s="1"/>
  <c r="N1471" i="11"/>
  <c r="M1471" i="11"/>
  <c r="L1471" i="11"/>
  <c r="K1471" i="11"/>
  <c r="I1471" i="11" a="1"/>
  <c r="I1471" i="11" s="1"/>
  <c r="U1470" i="11"/>
  <c r="T1470" i="11"/>
  <c r="R1470" i="11"/>
  <c r="Q1470" i="11"/>
  <c r="O1470" i="11"/>
  <c r="P1470" i="11" s="1"/>
  <c r="N1470" i="11"/>
  <c r="M1470" i="11"/>
  <c r="L1470" i="11"/>
  <c r="K1470" i="11"/>
  <c r="I1470" i="11" a="1"/>
  <c r="I1470" i="11" s="1"/>
  <c r="U1469" i="11"/>
  <c r="T1469" i="11"/>
  <c r="R1469" i="11"/>
  <c r="Q1469" i="11"/>
  <c r="O1469" i="11"/>
  <c r="P1469" i="11" s="1"/>
  <c r="N1469" i="11"/>
  <c r="M1469" i="11"/>
  <c r="L1469" i="11"/>
  <c r="K1469" i="11"/>
  <c r="I1469" i="11" a="1"/>
  <c r="I1469" i="11" s="1"/>
  <c r="U1468" i="11"/>
  <c r="T1468" i="11"/>
  <c r="R1468" i="11"/>
  <c r="Q1468" i="11"/>
  <c r="P1468" i="11"/>
  <c r="O1468" i="11"/>
  <c r="N1468" i="11"/>
  <c r="M1468" i="11"/>
  <c r="L1468" i="11"/>
  <c r="K1468" i="11"/>
  <c r="I1468" i="11" a="1"/>
  <c r="I1468" i="11" s="1"/>
  <c r="U1467" i="11"/>
  <c r="T1467" i="11"/>
  <c r="R1467" i="11"/>
  <c r="Q1467" i="11"/>
  <c r="P1467" i="11"/>
  <c r="O1467" i="11"/>
  <c r="N1467" i="11"/>
  <c r="M1467" i="11"/>
  <c r="L1467" i="11"/>
  <c r="K1467" i="11"/>
  <c r="I1467" i="11" a="1"/>
  <c r="I1467" i="11"/>
  <c r="U1466" i="11"/>
  <c r="T1466" i="11"/>
  <c r="R1466" i="11"/>
  <c r="Q1466" i="11"/>
  <c r="O1466" i="11"/>
  <c r="P1466" i="11" s="1"/>
  <c r="N1466" i="11"/>
  <c r="M1466" i="11"/>
  <c r="L1466" i="11"/>
  <c r="K1466" i="11"/>
  <c r="I1466" i="11" a="1"/>
  <c r="I1466" i="11"/>
  <c r="U1465" i="11"/>
  <c r="T1465" i="11"/>
  <c r="R1465" i="11"/>
  <c r="Q1465" i="11"/>
  <c r="P1465" i="11"/>
  <c r="O1465" i="11"/>
  <c r="N1465" i="11"/>
  <c r="M1465" i="11"/>
  <c r="L1465" i="11"/>
  <c r="K1465" i="11"/>
  <c r="I1465" i="11" a="1"/>
  <c r="I1465" i="11"/>
  <c r="U1464" i="11"/>
  <c r="T1464" i="11"/>
  <c r="R1464" i="11"/>
  <c r="Q1464" i="11"/>
  <c r="O1464" i="11"/>
  <c r="P1464" i="11" s="1"/>
  <c r="N1464" i="11"/>
  <c r="M1464" i="11"/>
  <c r="L1464" i="11"/>
  <c r="K1464" i="11"/>
  <c r="I1464" i="11" a="1"/>
  <c r="I1464" i="11" s="1"/>
  <c r="U1463" i="11"/>
  <c r="T1463" i="11"/>
  <c r="R1463" i="11"/>
  <c r="Q1463" i="11"/>
  <c r="O1463" i="11"/>
  <c r="P1463" i="11" s="1"/>
  <c r="N1463" i="11"/>
  <c r="M1463" i="11"/>
  <c r="L1463" i="11"/>
  <c r="K1463" i="11"/>
  <c r="I1463" i="11" a="1"/>
  <c r="I1463" i="11" s="1"/>
  <c r="U1462" i="11"/>
  <c r="T1462" i="11"/>
  <c r="R1462" i="11"/>
  <c r="Q1462" i="11"/>
  <c r="O1462" i="11"/>
  <c r="P1462" i="11" s="1"/>
  <c r="N1462" i="11"/>
  <c r="M1462" i="11"/>
  <c r="L1462" i="11"/>
  <c r="K1462" i="11"/>
  <c r="I1462" i="11" a="1"/>
  <c r="I1462" i="11" s="1"/>
  <c r="U1461" i="11"/>
  <c r="T1461" i="11"/>
  <c r="R1461" i="11"/>
  <c r="Q1461" i="11"/>
  <c r="P1461" i="11"/>
  <c r="O1461" i="11"/>
  <c r="N1461" i="11"/>
  <c r="M1461" i="11"/>
  <c r="L1461" i="11"/>
  <c r="K1461" i="11"/>
  <c r="I1461" i="11" a="1"/>
  <c r="I1461" i="11" s="1"/>
  <c r="U1460" i="11"/>
  <c r="T1460" i="11"/>
  <c r="R1460" i="11"/>
  <c r="Q1460" i="11"/>
  <c r="P1460" i="11"/>
  <c r="O1460" i="11"/>
  <c r="N1460" i="11"/>
  <c r="M1460" i="11"/>
  <c r="L1460" i="11"/>
  <c r="K1460" i="11"/>
  <c r="I1460" i="11" a="1"/>
  <c r="I1460" i="11" s="1"/>
  <c r="U1459" i="11"/>
  <c r="T1459" i="11"/>
  <c r="R1459" i="11"/>
  <c r="Q1459" i="11"/>
  <c r="P1459" i="11"/>
  <c r="O1459" i="11"/>
  <c r="N1459" i="11"/>
  <c r="M1459" i="11"/>
  <c r="L1459" i="11"/>
  <c r="K1459" i="11"/>
  <c r="I1459" i="11" a="1"/>
  <c r="I1459" i="11"/>
  <c r="U1458" i="11"/>
  <c r="T1458" i="11"/>
  <c r="R1458" i="11"/>
  <c r="Q1458" i="11"/>
  <c r="P1458" i="11"/>
  <c r="O1458" i="11"/>
  <c r="N1458" i="11"/>
  <c r="M1458" i="11"/>
  <c r="L1458" i="11"/>
  <c r="K1458" i="11"/>
  <c r="I1458" i="11" a="1"/>
  <c r="I1458" i="11"/>
  <c r="U1457" i="11"/>
  <c r="T1457" i="11"/>
  <c r="R1457" i="11"/>
  <c r="Q1457" i="11"/>
  <c r="P1457" i="11"/>
  <c r="O1457" i="11"/>
  <c r="N1457" i="11"/>
  <c r="M1457" i="11"/>
  <c r="L1457" i="11"/>
  <c r="K1457" i="11"/>
  <c r="I1457" i="11" a="1"/>
  <c r="I1457" i="11"/>
  <c r="U1456" i="11"/>
  <c r="T1456" i="11"/>
  <c r="R1456" i="11"/>
  <c r="Q1456" i="11"/>
  <c r="O1456" i="11"/>
  <c r="P1456" i="11" s="1"/>
  <c r="N1456" i="11"/>
  <c r="M1456" i="11"/>
  <c r="L1456" i="11"/>
  <c r="K1456" i="11"/>
  <c r="I1456" i="11" a="1"/>
  <c r="I1456" i="11"/>
  <c r="U1455" i="11"/>
  <c r="T1455" i="11"/>
  <c r="R1455" i="11"/>
  <c r="Q1455" i="11"/>
  <c r="O1455" i="11"/>
  <c r="P1455" i="11" s="1"/>
  <c r="N1455" i="11"/>
  <c r="M1455" i="11"/>
  <c r="L1455" i="11"/>
  <c r="K1455" i="11"/>
  <c r="I1455" i="11" a="1"/>
  <c r="I1455" i="11" s="1"/>
  <c r="U1454" i="11"/>
  <c r="T1454" i="11"/>
  <c r="R1454" i="11"/>
  <c r="Q1454" i="11"/>
  <c r="O1454" i="11"/>
  <c r="P1454" i="11" s="1"/>
  <c r="N1454" i="11"/>
  <c r="M1454" i="11"/>
  <c r="L1454" i="11"/>
  <c r="K1454" i="11"/>
  <c r="I1454" i="11" a="1"/>
  <c r="I1454" i="11" s="1"/>
  <c r="U1453" i="11"/>
  <c r="T1453" i="11"/>
  <c r="R1453" i="11"/>
  <c r="Q1453" i="11"/>
  <c r="O1453" i="11"/>
  <c r="P1453" i="11" s="1"/>
  <c r="N1453" i="11"/>
  <c r="M1453" i="11"/>
  <c r="L1453" i="11"/>
  <c r="K1453" i="11"/>
  <c r="I1453" i="11" a="1"/>
  <c r="I1453" i="11"/>
  <c r="U1452" i="11"/>
  <c r="T1452" i="11"/>
  <c r="R1452" i="11"/>
  <c r="Q1452" i="11"/>
  <c r="P1452" i="11"/>
  <c r="O1452" i="11"/>
  <c r="N1452" i="11"/>
  <c r="M1452" i="11"/>
  <c r="L1452" i="11"/>
  <c r="K1452" i="11"/>
  <c r="I1452" i="11" a="1"/>
  <c r="I1452" i="11" s="1"/>
  <c r="U1451" i="11"/>
  <c r="T1451" i="11"/>
  <c r="R1451" i="11"/>
  <c r="Q1451" i="11"/>
  <c r="P1451" i="11"/>
  <c r="O1451" i="11"/>
  <c r="N1451" i="11"/>
  <c r="M1451" i="11"/>
  <c r="L1451" i="11"/>
  <c r="K1451" i="11"/>
  <c r="I1451" i="11" a="1"/>
  <c r="I1451" i="11"/>
  <c r="U1450" i="11"/>
  <c r="T1450" i="11"/>
  <c r="R1450" i="11"/>
  <c r="Q1450" i="11"/>
  <c r="P1450" i="11"/>
  <c r="O1450" i="11"/>
  <c r="N1450" i="11"/>
  <c r="M1450" i="11"/>
  <c r="L1450" i="11"/>
  <c r="K1450" i="11"/>
  <c r="I1450" i="11" a="1"/>
  <c r="I1450" i="11"/>
  <c r="U1449" i="11"/>
  <c r="T1449" i="11"/>
  <c r="R1449" i="11"/>
  <c r="Q1449" i="11"/>
  <c r="P1449" i="11"/>
  <c r="O1449" i="11"/>
  <c r="N1449" i="11"/>
  <c r="M1449" i="11"/>
  <c r="L1449" i="11"/>
  <c r="K1449" i="11"/>
  <c r="I1449" i="11" a="1"/>
  <c r="I1449" i="11"/>
  <c r="U1448" i="11"/>
  <c r="T1448" i="11"/>
  <c r="R1448" i="11"/>
  <c r="Q1448" i="11"/>
  <c r="O1448" i="11"/>
  <c r="P1448" i="11" s="1"/>
  <c r="N1448" i="11"/>
  <c r="M1448" i="11"/>
  <c r="L1448" i="11"/>
  <c r="K1448" i="11"/>
  <c r="I1448" i="11" a="1"/>
  <c r="I1448" i="11" s="1"/>
  <c r="U1447" i="11"/>
  <c r="T1447" i="11"/>
  <c r="R1447" i="11"/>
  <c r="Q1447" i="11"/>
  <c r="O1447" i="11"/>
  <c r="P1447" i="11" s="1"/>
  <c r="N1447" i="11"/>
  <c r="M1447" i="11"/>
  <c r="L1447" i="11"/>
  <c r="K1447" i="11"/>
  <c r="I1447" i="11" a="1"/>
  <c r="I1447" i="11" s="1"/>
  <c r="U1446" i="11"/>
  <c r="T1446" i="11"/>
  <c r="R1446" i="11"/>
  <c r="Q1446" i="11"/>
  <c r="O1446" i="11"/>
  <c r="P1446" i="11" s="1"/>
  <c r="N1446" i="11"/>
  <c r="M1446" i="11"/>
  <c r="L1446" i="11"/>
  <c r="K1446" i="11"/>
  <c r="I1446" i="11" a="1"/>
  <c r="I1446" i="11" s="1"/>
  <c r="U1445" i="11"/>
  <c r="T1445" i="11"/>
  <c r="R1445" i="11"/>
  <c r="Q1445" i="11"/>
  <c r="P1445" i="11"/>
  <c r="O1445" i="11"/>
  <c r="N1445" i="11"/>
  <c r="M1445" i="11"/>
  <c r="L1445" i="11"/>
  <c r="K1445" i="11"/>
  <c r="I1445" i="11" a="1"/>
  <c r="I1445" i="11" s="1"/>
  <c r="U1444" i="11"/>
  <c r="T1444" i="11"/>
  <c r="R1444" i="11"/>
  <c r="Q1444" i="11"/>
  <c r="P1444" i="11"/>
  <c r="O1444" i="11"/>
  <c r="N1444" i="11"/>
  <c r="M1444" i="11"/>
  <c r="L1444" i="11"/>
  <c r="K1444" i="11"/>
  <c r="I1444" i="11" a="1"/>
  <c r="I1444" i="11" s="1"/>
  <c r="U1443" i="11"/>
  <c r="T1443" i="11"/>
  <c r="R1443" i="11"/>
  <c r="Q1443" i="11"/>
  <c r="P1443" i="11"/>
  <c r="O1443" i="11"/>
  <c r="N1443" i="11"/>
  <c r="M1443" i="11"/>
  <c r="L1443" i="11"/>
  <c r="K1443" i="11"/>
  <c r="I1443" i="11" a="1"/>
  <c r="I1443" i="11"/>
  <c r="U1442" i="11"/>
  <c r="T1442" i="11"/>
  <c r="R1442" i="11"/>
  <c r="Q1442" i="11"/>
  <c r="P1442" i="11"/>
  <c r="O1442" i="11"/>
  <c r="N1442" i="11"/>
  <c r="M1442" i="11"/>
  <c r="L1442" i="11"/>
  <c r="K1442" i="11"/>
  <c r="I1442" i="11" a="1"/>
  <c r="I1442" i="11"/>
  <c r="U1441" i="11"/>
  <c r="T1441" i="11"/>
  <c r="R1441" i="11"/>
  <c r="Q1441" i="11"/>
  <c r="P1441" i="11"/>
  <c r="O1441" i="11"/>
  <c r="N1441" i="11"/>
  <c r="M1441" i="11"/>
  <c r="L1441" i="11"/>
  <c r="K1441" i="11"/>
  <c r="I1441" i="11" a="1"/>
  <c r="I1441" i="11"/>
  <c r="U1440" i="11"/>
  <c r="T1440" i="11"/>
  <c r="R1440" i="11"/>
  <c r="Q1440" i="11"/>
  <c r="O1440" i="11"/>
  <c r="P1440" i="11" s="1"/>
  <c r="N1440" i="11"/>
  <c r="M1440" i="11"/>
  <c r="L1440" i="11"/>
  <c r="K1440" i="11"/>
  <c r="I1440" i="11" a="1"/>
  <c r="I1440" i="11"/>
  <c r="U1439" i="11"/>
  <c r="T1439" i="11"/>
  <c r="R1439" i="11"/>
  <c r="Q1439" i="11"/>
  <c r="O1439" i="11"/>
  <c r="P1439" i="11" s="1"/>
  <c r="N1439" i="11"/>
  <c r="M1439" i="11"/>
  <c r="L1439" i="11"/>
  <c r="K1439" i="11"/>
  <c r="I1439" i="11" a="1"/>
  <c r="I1439" i="11" s="1"/>
  <c r="U1438" i="11"/>
  <c r="T1438" i="11"/>
  <c r="R1438" i="11"/>
  <c r="Q1438" i="11"/>
  <c r="O1438" i="11"/>
  <c r="P1438" i="11" s="1"/>
  <c r="N1438" i="11"/>
  <c r="M1438" i="11"/>
  <c r="L1438" i="11"/>
  <c r="K1438" i="11"/>
  <c r="I1438" i="11" a="1"/>
  <c r="I1438" i="11" s="1"/>
  <c r="U1437" i="11"/>
  <c r="T1437" i="11"/>
  <c r="R1437" i="11"/>
  <c r="Q1437" i="11"/>
  <c r="O1437" i="11"/>
  <c r="P1437" i="11" s="1"/>
  <c r="N1437" i="11"/>
  <c r="M1437" i="11"/>
  <c r="L1437" i="11"/>
  <c r="K1437" i="11"/>
  <c r="I1437" i="11" a="1"/>
  <c r="I1437" i="11"/>
  <c r="U1436" i="11"/>
  <c r="T1436" i="11"/>
  <c r="R1436" i="11"/>
  <c r="Q1436" i="11"/>
  <c r="P1436" i="11"/>
  <c r="O1436" i="11"/>
  <c r="N1436" i="11"/>
  <c r="M1436" i="11"/>
  <c r="L1436" i="11"/>
  <c r="K1436" i="11"/>
  <c r="I1436" i="11" a="1"/>
  <c r="I1436" i="11" s="1"/>
  <c r="U1435" i="11"/>
  <c r="T1435" i="11"/>
  <c r="R1435" i="11"/>
  <c r="Q1435" i="11"/>
  <c r="P1435" i="11"/>
  <c r="O1435" i="11"/>
  <c r="N1435" i="11"/>
  <c r="M1435" i="11"/>
  <c r="L1435" i="11"/>
  <c r="K1435" i="11"/>
  <c r="I1435" i="11" a="1"/>
  <c r="I1435" i="11"/>
  <c r="U1434" i="11"/>
  <c r="T1434" i="11"/>
  <c r="R1434" i="11"/>
  <c r="Q1434" i="11"/>
  <c r="O1434" i="11"/>
  <c r="P1434" i="11" s="1"/>
  <c r="N1434" i="11"/>
  <c r="M1434" i="11"/>
  <c r="L1434" i="11"/>
  <c r="K1434" i="11"/>
  <c r="I1434" i="11" a="1"/>
  <c r="I1434" i="11"/>
  <c r="U1433" i="11"/>
  <c r="T1433" i="11"/>
  <c r="R1433" i="11"/>
  <c r="Q1433" i="11"/>
  <c r="P1433" i="11"/>
  <c r="O1433" i="11"/>
  <c r="N1433" i="11"/>
  <c r="M1433" i="11"/>
  <c r="L1433" i="11"/>
  <c r="K1433" i="11"/>
  <c r="I1433" i="11" a="1"/>
  <c r="I1433" i="11"/>
  <c r="U1432" i="11"/>
  <c r="T1432" i="11"/>
  <c r="R1432" i="11"/>
  <c r="Q1432" i="11"/>
  <c r="O1432" i="11"/>
  <c r="P1432" i="11" s="1"/>
  <c r="N1432" i="11"/>
  <c r="M1432" i="11"/>
  <c r="L1432" i="11"/>
  <c r="K1432" i="11"/>
  <c r="I1432" i="11" a="1"/>
  <c r="I1432" i="11" s="1"/>
  <c r="U1431" i="11"/>
  <c r="T1431" i="11"/>
  <c r="R1431" i="11"/>
  <c r="Q1431" i="11"/>
  <c r="O1431" i="11"/>
  <c r="P1431" i="11" s="1"/>
  <c r="N1431" i="11"/>
  <c r="M1431" i="11"/>
  <c r="L1431" i="11"/>
  <c r="K1431" i="11"/>
  <c r="I1431" i="11" a="1"/>
  <c r="I1431" i="11" s="1"/>
  <c r="U1430" i="11"/>
  <c r="T1430" i="11"/>
  <c r="R1430" i="11"/>
  <c r="Q1430" i="11"/>
  <c r="O1430" i="11"/>
  <c r="P1430" i="11" s="1"/>
  <c r="N1430" i="11"/>
  <c r="M1430" i="11"/>
  <c r="L1430" i="11"/>
  <c r="K1430" i="11"/>
  <c r="I1430" i="11" a="1"/>
  <c r="I1430" i="11" s="1"/>
  <c r="U1429" i="11"/>
  <c r="T1429" i="11"/>
  <c r="R1429" i="11"/>
  <c r="Q1429" i="11"/>
  <c r="P1429" i="11"/>
  <c r="O1429" i="11"/>
  <c r="N1429" i="11"/>
  <c r="M1429" i="11"/>
  <c r="L1429" i="11"/>
  <c r="K1429" i="11"/>
  <c r="I1429" i="11" a="1"/>
  <c r="I1429" i="11" s="1"/>
  <c r="U1428" i="11"/>
  <c r="T1428" i="11"/>
  <c r="R1428" i="11"/>
  <c r="Q1428" i="11"/>
  <c r="P1428" i="11"/>
  <c r="O1428" i="11"/>
  <c r="N1428" i="11"/>
  <c r="M1428" i="11"/>
  <c r="L1428" i="11"/>
  <c r="K1428" i="11"/>
  <c r="I1428" i="11" a="1"/>
  <c r="I1428" i="11" s="1"/>
  <c r="U1427" i="11"/>
  <c r="T1427" i="11"/>
  <c r="R1427" i="11"/>
  <c r="Q1427" i="11"/>
  <c r="P1427" i="11"/>
  <c r="O1427" i="11"/>
  <c r="N1427" i="11"/>
  <c r="M1427" i="11"/>
  <c r="L1427" i="11"/>
  <c r="K1427" i="11"/>
  <c r="I1427" i="11" a="1"/>
  <c r="I1427" i="11"/>
  <c r="U1426" i="11"/>
  <c r="T1426" i="11"/>
  <c r="R1426" i="11"/>
  <c r="Q1426" i="11"/>
  <c r="P1426" i="11"/>
  <c r="O1426" i="11"/>
  <c r="N1426" i="11"/>
  <c r="M1426" i="11"/>
  <c r="L1426" i="11"/>
  <c r="K1426" i="11"/>
  <c r="I1426" i="11" a="1"/>
  <c r="I1426" i="11"/>
  <c r="U1425" i="11"/>
  <c r="T1425" i="11"/>
  <c r="R1425" i="11"/>
  <c r="Q1425" i="11"/>
  <c r="P1425" i="11"/>
  <c r="O1425" i="11"/>
  <c r="N1425" i="11"/>
  <c r="M1425" i="11"/>
  <c r="L1425" i="11"/>
  <c r="K1425" i="11"/>
  <c r="I1425" i="11" a="1"/>
  <c r="I1425" i="11"/>
  <c r="U1424" i="11"/>
  <c r="T1424" i="11"/>
  <c r="R1424" i="11"/>
  <c r="Q1424" i="11"/>
  <c r="O1424" i="11"/>
  <c r="P1424" i="11" s="1"/>
  <c r="N1424" i="11"/>
  <c r="M1424" i="11"/>
  <c r="L1424" i="11"/>
  <c r="K1424" i="11"/>
  <c r="I1424" i="11" a="1"/>
  <c r="I1424" i="11"/>
  <c r="U1423" i="11"/>
  <c r="T1423" i="11"/>
  <c r="R1423" i="11"/>
  <c r="Q1423" i="11"/>
  <c r="O1423" i="11"/>
  <c r="P1423" i="11" s="1"/>
  <c r="N1423" i="11"/>
  <c r="M1423" i="11"/>
  <c r="L1423" i="11"/>
  <c r="K1423" i="11"/>
  <c r="I1423" i="11" a="1"/>
  <c r="I1423" i="11" s="1"/>
  <c r="U1422" i="11"/>
  <c r="T1422" i="11"/>
  <c r="R1422" i="11"/>
  <c r="Q1422" i="11"/>
  <c r="O1422" i="11"/>
  <c r="P1422" i="11" s="1"/>
  <c r="N1422" i="11"/>
  <c r="M1422" i="11"/>
  <c r="L1422" i="11"/>
  <c r="K1422" i="11"/>
  <c r="I1422" i="11" a="1"/>
  <c r="I1422" i="11" s="1"/>
  <c r="U1421" i="11"/>
  <c r="T1421" i="11"/>
  <c r="R1421" i="11"/>
  <c r="Q1421" i="11"/>
  <c r="O1421" i="11"/>
  <c r="P1421" i="11" s="1"/>
  <c r="N1421" i="11"/>
  <c r="M1421" i="11"/>
  <c r="L1421" i="11"/>
  <c r="K1421" i="11"/>
  <c r="I1421" i="11" a="1"/>
  <c r="I1421" i="11" s="1"/>
  <c r="U1420" i="11"/>
  <c r="T1420" i="11"/>
  <c r="R1420" i="11"/>
  <c r="Q1420" i="11"/>
  <c r="P1420" i="11"/>
  <c r="O1420" i="11"/>
  <c r="N1420" i="11"/>
  <c r="M1420" i="11"/>
  <c r="L1420" i="11"/>
  <c r="K1420" i="11"/>
  <c r="I1420" i="11" a="1"/>
  <c r="I1420" i="11" s="1"/>
  <c r="U1419" i="11"/>
  <c r="T1419" i="11"/>
  <c r="R1419" i="11"/>
  <c r="Q1419" i="11"/>
  <c r="P1419" i="11"/>
  <c r="O1419" i="11"/>
  <c r="N1419" i="11"/>
  <c r="M1419" i="11"/>
  <c r="L1419" i="11"/>
  <c r="K1419" i="11"/>
  <c r="I1419" i="11" a="1"/>
  <c r="I1419" i="11"/>
  <c r="U1418" i="11"/>
  <c r="T1418" i="11"/>
  <c r="R1418" i="11"/>
  <c r="Q1418" i="11"/>
  <c r="O1418" i="11"/>
  <c r="P1418" i="11" s="1"/>
  <c r="N1418" i="11"/>
  <c r="M1418" i="11"/>
  <c r="L1418" i="11"/>
  <c r="K1418" i="11"/>
  <c r="I1418" i="11" a="1"/>
  <c r="I1418" i="11"/>
  <c r="U1417" i="11"/>
  <c r="T1417" i="11"/>
  <c r="R1417" i="11"/>
  <c r="Q1417" i="11"/>
  <c r="P1417" i="11"/>
  <c r="O1417" i="11"/>
  <c r="N1417" i="11"/>
  <c r="M1417" i="11"/>
  <c r="L1417" i="11"/>
  <c r="K1417" i="11"/>
  <c r="I1417" i="11" a="1"/>
  <c r="I1417" i="11"/>
  <c r="U1416" i="11"/>
  <c r="T1416" i="11"/>
  <c r="R1416" i="11"/>
  <c r="Q1416" i="11"/>
  <c r="O1416" i="11"/>
  <c r="P1416" i="11" s="1"/>
  <c r="N1416" i="11"/>
  <c r="M1416" i="11"/>
  <c r="L1416" i="11"/>
  <c r="K1416" i="11"/>
  <c r="I1416" i="11" a="1"/>
  <c r="I1416" i="11" s="1"/>
  <c r="U1415" i="11"/>
  <c r="T1415" i="11"/>
  <c r="R1415" i="11"/>
  <c r="Q1415" i="11"/>
  <c r="O1415" i="11"/>
  <c r="P1415" i="11" s="1"/>
  <c r="N1415" i="11"/>
  <c r="M1415" i="11"/>
  <c r="L1415" i="11"/>
  <c r="K1415" i="11"/>
  <c r="I1415" i="11" a="1"/>
  <c r="I1415" i="11" s="1"/>
  <c r="U1414" i="11"/>
  <c r="T1414" i="11"/>
  <c r="R1414" i="11"/>
  <c r="Q1414" i="11"/>
  <c r="O1414" i="11"/>
  <c r="P1414" i="11" s="1"/>
  <c r="N1414" i="11"/>
  <c r="M1414" i="11"/>
  <c r="L1414" i="11"/>
  <c r="K1414" i="11"/>
  <c r="I1414" i="11" a="1"/>
  <c r="I1414" i="11" s="1"/>
  <c r="U1413" i="11"/>
  <c r="T1413" i="11"/>
  <c r="R1413" i="11"/>
  <c r="Q1413" i="11"/>
  <c r="P1413" i="11"/>
  <c r="O1413" i="11"/>
  <c r="N1413" i="11"/>
  <c r="M1413" i="11"/>
  <c r="L1413" i="11"/>
  <c r="K1413" i="11"/>
  <c r="I1413" i="11" a="1"/>
  <c r="I1413" i="11" s="1"/>
  <c r="U1412" i="11"/>
  <c r="T1412" i="11"/>
  <c r="R1412" i="11"/>
  <c r="Q1412" i="11"/>
  <c r="P1412" i="11"/>
  <c r="O1412" i="11"/>
  <c r="N1412" i="11"/>
  <c r="M1412" i="11"/>
  <c r="L1412" i="11"/>
  <c r="K1412" i="11"/>
  <c r="I1412" i="11" a="1"/>
  <c r="I1412" i="11" s="1"/>
  <c r="U1411" i="11"/>
  <c r="T1411" i="11"/>
  <c r="R1411" i="11"/>
  <c r="Q1411" i="11"/>
  <c r="P1411" i="11"/>
  <c r="O1411" i="11"/>
  <c r="N1411" i="11"/>
  <c r="M1411" i="11"/>
  <c r="L1411" i="11"/>
  <c r="K1411" i="11"/>
  <c r="I1411" i="11" a="1"/>
  <c r="I1411" i="11"/>
  <c r="U1410" i="11"/>
  <c r="T1410" i="11"/>
  <c r="R1410" i="11"/>
  <c r="Q1410" i="11"/>
  <c r="P1410" i="11"/>
  <c r="O1410" i="11"/>
  <c r="N1410" i="11"/>
  <c r="M1410" i="11"/>
  <c r="L1410" i="11"/>
  <c r="K1410" i="11"/>
  <c r="I1410" i="11" a="1"/>
  <c r="I1410" i="11"/>
  <c r="U1409" i="11"/>
  <c r="T1409" i="11"/>
  <c r="R1409" i="11"/>
  <c r="Q1409" i="11"/>
  <c r="P1409" i="11"/>
  <c r="O1409" i="11"/>
  <c r="N1409" i="11"/>
  <c r="M1409" i="11"/>
  <c r="L1409" i="11"/>
  <c r="K1409" i="11"/>
  <c r="I1409" i="11" a="1"/>
  <c r="I1409" i="11"/>
  <c r="U1408" i="11"/>
  <c r="T1408" i="11"/>
  <c r="R1408" i="11"/>
  <c r="Q1408" i="11"/>
  <c r="O1408" i="11"/>
  <c r="P1408" i="11" s="1"/>
  <c r="N1408" i="11"/>
  <c r="M1408" i="11"/>
  <c r="L1408" i="11"/>
  <c r="K1408" i="11"/>
  <c r="I1408" i="11" a="1"/>
  <c r="I1408" i="11"/>
  <c r="U1407" i="11"/>
  <c r="T1407" i="11"/>
  <c r="R1407" i="11"/>
  <c r="Q1407" i="11"/>
  <c r="O1407" i="11"/>
  <c r="P1407" i="11" s="1"/>
  <c r="N1407" i="11"/>
  <c r="M1407" i="11"/>
  <c r="L1407" i="11"/>
  <c r="K1407" i="11"/>
  <c r="I1407" i="11" a="1"/>
  <c r="I1407" i="11" s="1"/>
  <c r="U1406" i="11"/>
  <c r="T1406" i="11"/>
  <c r="R1406" i="11"/>
  <c r="Q1406" i="11"/>
  <c r="O1406" i="11"/>
  <c r="P1406" i="11" s="1"/>
  <c r="N1406" i="11"/>
  <c r="M1406" i="11"/>
  <c r="L1406" i="11"/>
  <c r="K1406" i="11"/>
  <c r="I1406" i="11" a="1"/>
  <c r="I1406" i="11" s="1"/>
  <c r="U1405" i="11"/>
  <c r="T1405" i="11"/>
  <c r="R1405" i="11"/>
  <c r="Q1405" i="11"/>
  <c r="O1405" i="11"/>
  <c r="P1405" i="11" s="1"/>
  <c r="N1405" i="11"/>
  <c r="M1405" i="11"/>
  <c r="L1405" i="11"/>
  <c r="K1405" i="11"/>
  <c r="I1405" i="11" a="1"/>
  <c r="I1405" i="11"/>
  <c r="U1404" i="11"/>
  <c r="T1404" i="11"/>
  <c r="R1404" i="11"/>
  <c r="Q1404" i="11"/>
  <c r="P1404" i="11"/>
  <c r="O1404" i="11"/>
  <c r="N1404" i="11"/>
  <c r="M1404" i="11"/>
  <c r="L1404" i="11"/>
  <c r="K1404" i="11"/>
  <c r="I1404" i="11" a="1"/>
  <c r="I1404" i="11" s="1"/>
  <c r="U1403" i="11"/>
  <c r="T1403" i="11"/>
  <c r="R1403" i="11"/>
  <c r="Q1403" i="11"/>
  <c r="P1403" i="11"/>
  <c r="O1403" i="11"/>
  <c r="N1403" i="11"/>
  <c r="M1403" i="11"/>
  <c r="L1403" i="11"/>
  <c r="K1403" i="11"/>
  <c r="I1403" i="11" a="1"/>
  <c r="I1403" i="11"/>
  <c r="U1402" i="11"/>
  <c r="T1402" i="11"/>
  <c r="R1402" i="11"/>
  <c r="Q1402" i="11"/>
  <c r="P1402" i="11"/>
  <c r="O1402" i="11"/>
  <c r="N1402" i="11"/>
  <c r="M1402" i="11"/>
  <c r="L1402" i="11"/>
  <c r="K1402" i="11"/>
  <c r="I1402" i="11" a="1"/>
  <c r="I1402" i="11"/>
  <c r="U1401" i="11"/>
  <c r="T1401" i="11"/>
  <c r="R1401" i="11"/>
  <c r="Q1401" i="11"/>
  <c r="P1401" i="11"/>
  <c r="O1401" i="11"/>
  <c r="N1401" i="11"/>
  <c r="M1401" i="11"/>
  <c r="L1401" i="11"/>
  <c r="K1401" i="11"/>
  <c r="I1401" i="11" a="1"/>
  <c r="I1401" i="11"/>
  <c r="U1400" i="11"/>
  <c r="T1400" i="11"/>
  <c r="R1400" i="11"/>
  <c r="Q1400" i="11"/>
  <c r="O1400" i="11"/>
  <c r="P1400" i="11" s="1"/>
  <c r="N1400" i="11"/>
  <c r="M1400" i="11"/>
  <c r="L1400" i="11"/>
  <c r="K1400" i="11"/>
  <c r="I1400" i="11" a="1"/>
  <c r="I1400" i="11" s="1"/>
  <c r="U1399" i="11"/>
  <c r="T1399" i="11"/>
  <c r="R1399" i="11"/>
  <c r="Q1399" i="11"/>
  <c r="O1399" i="11"/>
  <c r="P1399" i="11" s="1"/>
  <c r="N1399" i="11"/>
  <c r="M1399" i="11"/>
  <c r="L1399" i="11"/>
  <c r="K1399" i="11"/>
  <c r="I1399" i="11" a="1"/>
  <c r="I1399" i="11" s="1"/>
  <c r="U1398" i="11"/>
  <c r="T1398" i="11"/>
  <c r="R1398" i="11"/>
  <c r="Q1398" i="11"/>
  <c r="O1398" i="11"/>
  <c r="P1398" i="11" s="1"/>
  <c r="N1398" i="11"/>
  <c r="M1398" i="11"/>
  <c r="L1398" i="11"/>
  <c r="K1398" i="11"/>
  <c r="I1398" i="11" a="1"/>
  <c r="I1398" i="11" s="1"/>
  <c r="U1397" i="11"/>
  <c r="T1397" i="11"/>
  <c r="R1397" i="11"/>
  <c r="Q1397" i="11"/>
  <c r="P1397" i="11"/>
  <c r="O1397" i="11"/>
  <c r="N1397" i="11"/>
  <c r="M1397" i="11"/>
  <c r="L1397" i="11"/>
  <c r="K1397" i="11"/>
  <c r="I1397" i="11" a="1"/>
  <c r="I1397" i="11" s="1"/>
  <c r="U1396" i="11"/>
  <c r="T1396" i="11"/>
  <c r="R1396" i="11"/>
  <c r="Q1396" i="11"/>
  <c r="P1396" i="11"/>
  <c r="O1396" i="11"/>
  <c r="N1396" i="11"/>
  <c r="M1396" i="11"/>
  <c r="L1396" i="11"/>
  <c r="K1396" i="11"/>
  <c r="I1396" i="11" a="1"/>
  <c r="I1396" i="11" s="1"/>
  <c r="U1395" i="11"/>
  <c r="T1395" i="11"/>
  <c r="R1395" i="11"/>
  <c r="Q1395" i="11"/>
  <c r="P1395" i="11"/>
  <c r="O1395" i="11"/>
  <c r="N1395" i="11"/>
  <c r="M1395" i="11"/>
  <c r="L1395" i="11"/>
  <c r="K1395" i="11"/>
  <c r="I1395" i="11" a="1"/>
  <c r="I1395" i="11"/>
  <c r="U1394" i="11"/>
  <c r="T1394" i="11"/>
  <c r="R1394" i="11"/>
  <c r="Q1394" i="11"/>
  <c r="P1394" i="11"/>
  <c r="O1394" i="11"/>
  <c r="N1394" i="11"/>
  <c r="M1394" i="11"/>
  <c r="L1394" i="11"/>
  <c r="K1394" i="11"/>
  <c r="I1394" i="11" a="1"/>
  <c r="I1394" i="11"/>
  <c r="U1393" i="11"/>
  <c r="T1393" i="11"/>
  <c r="R1393" i="11"/>
  <c r="Q1393" i="11"/>
  <c r="P1393" i="11"/>
  <c r="O1393" i="11"/>
  <c r="N1393" i="11"/>
  <c r="M1393" i="11"/>
  <c r="L1393" i="11"/>
  <c r="K1393" i="11"/>
  <c r="I1393" i="11" a="1"/>
  <c r="I1393" i="11"/>
  <c r="U1392" i="11"/>
  <c r="T1392" i="11"/>
  <c r="R1392" i="11"/>
  <c r="Q1392" i="11"/>
  <c r="O1392" i="11"/>
  <c r="P1392" i="11" s="1"/>
  <c r="N1392" i="11"/>
  <c r="M1392" i="11"/>
  <c r="L1392" i="11"/>
  <c r="K1392" i="11"/>
  <c r="I1392" i="11" a="1"/>
  <c r="I1392" i="11"/>
  <c r="U1391" i="11"/>
  <c r="T1391" i="11"/>
  <c r="R1391" i="11"/>
  <c r="Q1391" i="11"/>
  <c r="O1391" i="11"/>
  <c r="P1391" i="11" s="1"/>
  <c r="N1391" i="11"/>
  <c r="M1391" i="11"/>
  <c r="L1391" i="11"/>
  <c r="K1391" i="11"/>
  <c r="I1391" i="11" a="1"/>
  <c r="I1391" i="11" s="1"/>
  <c r="U1390" i="11"/>
  <c r="T1390" i="11"/>
  <c r="R1390" i="11"/>
  <c r="Q1390" i="11"/>
  <c r="O1390" i="11"/>
  <c r="P1390" i="11" s="1"/>
  <c r="N1390" i="11"/>
  <c r="M1390" i="11"/>
  <c r="L1390" i="11"/>
  <c r="K1390" i="11"/>
  <c r="I1390" i="11" a="1"/>
  <c r="I1390" i="11" s="1"/>
  <c r="U1389" i="11"/>
  <c r="T1389" i="11"/>
  <c r="R1389" i="11"/>
  <c r="Q1389" i="11"/>
  <c r="O1389" i="11"/>
  <c r="P1389" i="11" s="1"/>
  <c r="N1389" i="11"/>
  <c r="M1389" i="11"/>
  <c r="L1389" i="11"/>
  <c r="K1389" i="11"/>
  <c r="I1389" i="11" a="1"/>
  <c r="I1389" i="11"/>
  <c r="U1388" i="11"/>
  <c r="T1388" i="11"/>
  <c r="R1388" i="11"/>
  <c r="Q1388" i="11"/>
  <c r="P1388" i="11"/>
  <c r="O1388" i="11"/>
  <c r="N1388" i="11"/>
  <c r="M1388" i="11"/>
  <c r="L1388" i="11"/>
  <c r="K1388" i="11"/>
  <c r="I1388" i="11" a="1"/>
  <c r="I1388" i="11" s="1"/>
  <c r="U1387" i="11"/>
  <c r="T1387" i="11"/>
  <c r="R1387" i="11"/>
  <c r="Q1387" i="11"/>
  <c r="P1387" i="11"/>
  <c r="O1387" i="11"/>
  <c r="N1387" i="11"/>
  <c r="M1387" i="11"/>
  <c r="L1387" i="11"/>
  <c r="K1387" i="11"/>
  <c r="I1387" i="11" a="1"/>
  <c r="I1387" i="11"/>
  <c r="U1386" i="11"/>
  <c r="T1386" i="11"/>
  <c r="R1386" i="11"/>
  <c r="Q1386" i="11"/>
  <c r="O1386" i="11"/>
  <c r="P1386" i="11" s="1"/>
  <c r="N1386" i="11"/>
  <c r="M1386" i="11"/>
  <c r="L1386" i="11"/>
  <c r="K1386" i="11"/>
  <c r="I1386" i="11" a="1"/>
  <c r="I1386" i="11"/>
  <c r="U1385" i="11"/>
  <c r="T1385" i="11"/>
  <c r="R1385" i="11"/>
  <c r="Q1385" i="11"/>
  <c r="P1385" i="11"/>
  <c r="O1385" i="11"/>
  <c r="N1385" i="11"/>
  <c r="M1385" i="11"/>
  <c r="L1385" i="11"/>
  <c r="K1385" i="11"/>
  <c r="I1385" i="11" a="1"/>
  <c r="I1385" i="11"/>
  <c r="U1384" i="11"/>
  <c r="T1384" i="11"/>
  <c r="R1384" i="11"/>
  <c r="Q1384" i="11"/>
  <c r="O1384" i="11"/>
  <c r="P1384" i="11" s="1"/>
  <c r="N1384" i="11"/>
  <c r="M1384" i="11"/>
  <c r="L1384" i="11"/>
  <c r="K1384" i="11"/>
  <c r="I1384" i="11" a="1"/>
  <c r="I1384" i="11" s="1"/>
  <c r="U1383" i="11"/>
  <c r="T1383" i="11"/>
  <c r="R1383" i="11"/>
  <c r="Q1383" i="11"/>
  <c r="O1383" i="11"/>
  <c r="P1383" i="11" s="1"/>
  <c r="N1383" i="11"/>
  <c r="M1383" i="11"/>
  <c r="L1383" i="11"/>
  <c r="K1383" i="11"/>
  <c r="I1383" i="11" a="1"/>
  <c r="I1383" i="11" s="1"/>
  <c r="U1382" i="11"/>
  <c r="T1382" i="11"/>
  <c r="R1382" i="11"/>
  <c r="Q1382" i="11"/>
  <c r="O1382" i="11"/>
  <c r="P1382" i="11" s="1"/>
  <c r="N1382" i="11"/>
  <c r="M1382" i="11"/>
  <c r="L1382" i="11"/>
  <c r="K1382" i="11"/>
  <c r="I1382" i="11" a="1"/>
  <c r="I1382" i="11" s="1"/>
  <c r="U1381" i="11"/>
  <c r="T1381" i="11"/>
  <c r="R1381" i="11"/>
  <c r="Q1381" i="11"/>
  <c r="P1381" i="11"/>
  <c r="O1381" i="11"/>
  <c r="N1381" i="11"/>
  <c r="M1381" i="11"/>
  <c r="L1381" i="11"/>
  <c r="K1381" i="11"/>
  <c r="I1381" i="11" a="1"/>
  <c r="I1381" i="11" s="1"/>
  <c r="U1380" i="11"/>
  <c r="T1380" i="11"/>
  <c r="R1380" i="11"/>
  <c r="Q1380" i="11"/>
  <c r="P1380" i="11"/>
  <c r="O1380" i="11"/>
  <c r="N1380" i="11"/>
  <c r="M1380" i="11"/>
  <c r="L1380" i="11"/>
  <c r="K1380" i="11"/>
  <c r="I1380" i="11" a="1"/>
  <c r="I1380" i="11" s="1"/>
  <c r="U1379" i="11"/>
  <c r="T1379" i="11"/>
  <c r="R1379" i="11"/>
  <c r="Q1379" i="11"/>
  <c r="P1379" i="11"/>
  <c r="O1379" i="11"/>
  <c r="N1379" i="11"/>
  <c r="M1379" i="11"/>
  <c r="L1379" i="11"/>
  <c r="K1379" i="11"/>
  <c r="I1379" i="11" a="1"/>
  <c r="I1379" i="11"/>
  <c r="U1378" i="11"/>
  <c r="T1378" i="11"/>
  <c r="R1378" i="11"/>
  <c r="Q1378" i="11"/>
  <c r="P1378" i="11"/>
  <c r="O1378" i="11"/>
  <c r="N1378" i="11"/>
  <c r="M1378" i="11"/>
  <c r="L1378" i="11"/>
  <c r="K1378" i="11"/>
  <c r="I1378" i="11" a="1"/>
  <c r="I1378" i="11"/>
  <c r="U1377" i="11"/>
  <c r="T1377" i="11"/>
  <c r="R1377" i="11"/>
  <c r="Q1377" i="11"/>
  <c r="P1377" i="11"/>
  <c r="O1377" i="11"/>
  <c r="N1377" i="11"/>
  <c r="M1377" i="11"/>
  <c r="L1377" i="11"/>
  <c r="K1377" i="11"/>
  <c r="I1377" i="11" a="1"/>
  <c r="I1377" i="11"/>
  <c r="U1376" i="11"/>
  <c r="T1376" i="11"/>
  <c r="R1376" i="11"/>
  <c r="Q1376" i="11"/>
  <c r="O1376" i="11"/>
  <c r="P1376" i="11" s="1"/>
  <c r="N1376" i="11"/>
  <c r="M1376" i="11"/>
  <c r="L1376" i="11"/>
  <c r="K1376" i="11"/>
  <c r="I1376" i="11" a="1"/>
  <c r="I1376" i="11"/>
  <c r="U1375" i="11"/>
  <c r="T1375" i="11"/>
  <c r="R1375" i="11"/>
  <c r="Q1375" i="11"/>
  <c r="O1375" i="11"/>
  <c r="P1375" i="11" s="1"/>
  <c r="N1375" i="11"/>
  <c r="M1375" i="11"/>
  <c r="L1375" i="11"/>
  <c r="K1375" i="11"/>
  <c r="I1375" i="11" a="1"/>
  <c r="I1375" i="11" s="1"/>
  <c r="U1374" i="11"/>
  <c r="T1374" i="11"/>
  <c r="R1374" i="11"/>
  <c r="Q1374" i="11"/>
  <c r="O1374" i="11"/>
  <c r="P1374" i="11" s="1"/>
  <c r="N1374" i="11"/>
  <c r="M1374" i="11"/>
  <c r="L1374" i="11"/>
  <c r="K1374" i="11"/>
  <c r="I1374" i="11" a="1"/>
  <c r="I1374" i="11" s="1"/>
  <c r="U1373" i="11"/>
  <c r="T1373" i="11"/>
  <c r="R1373" i="11"/>
  <c r="Q1373" i="11"/>
  <c r="O1373" i="11"/>
  <c r="P1373" i="11" s="1"/>
  <c r="N1373" i="11"/>
  <c r="M1373" i="11"/>
  <c r="L1373" i="11"/>
  <c r="K1373" i="11"/>
  <c r="I1373" i="11" a="1"/>
  <c r="I1373" i="11" s="1"/>
  <c r="U1372" i="11"/>
  <c r="T1372" i="11"/>
  <c r="R1372" i="11"/>
  <c r="Q1372" i="11"/>
  <c r="P1372" i="11"/>
  <c r="O1372" i="11"/>
  <c r="N1372" i="11"/>
  <c r="M1372" i="11"/>
  <c r="L1372" i="11"/>
  <c r="K1372" i="11"/>
  <c r="I1372" i="11" a="1"/>
  <c r="I1372" i="11" s="1"/>
  <c r="U1371" i="11"/>
  <c r="T1371" i="11"/>
  <c r="R1371" i="11"/>
  <c r="Q1371" i="11"/>
  <c r="P1371" i="11"/>
  <c r="O1371" i="11"/>
  <c r="N1371" i="11"/>
  <c r="M1371" i="11"/>
  <c r="L1371" i="11"/>
  <c r="K1371" i="11"/>
  <c r="I1371" i="11" a="1"/>
  <c r="I1371" i="11"/>
  <c r="U1370" i="11"/>
  <c r="T1370" i="11"/>
  <c r="R1370" i="11"/>
  <c r="Q1370" i="11"/>
  <c r="O1370" i="11"/>
  <c r="P1370" i="11" s="1"/>
  <c r="N1370" i="11"/>
  <c r="M1370" i="11"/>
  <c r="L1370" i="11"/>
  <c r="K1370" i="11"/>
  <c r="I1370" i="11" a="1"/>
  <c r="I1370" i="11"/>
  <c r="U1369" i="11"/>
  <c r="T1369" i="11"/>
  <c r="R1369" i="11"/>
  <c r="Q1369" i="11"/>
  <c r="P1369" i="11"/>
  <c r="O1369" i="11"/>
  <c r="N1369" i="11"/>
  <c r="M1369" i="11"/>
  <c r="L1369" i="11"/>
  <c r="K1369" i="11"/>
  <c r="I1369" i="11" a="1"/>
  <c r="I1369" i="11"/>
  <c r="U1368" i="11"/>
  <c r="T1368" i="11"/>
  <c r="R1368" i="11"/>
  <c r="Q1368" i="11"/>
  <c r="O1368" i="11"/>
  <c r="P1368" i="11" s="1"/>
  <c r="N1368" i="11"/>
  <c r="M1368" i="11"/>
  <c r="L1368" i="11"/>
  <c r="K1368" i="11"/>
  <c r="I1368" i="11" a="1"/>
  <c r="I1368" i="11" s="1"/>
  <c r="U1367" i="11"/>
  <c r="T1367" i="11"/>
  <c r="R1367" i="11"/>
  <c r="Q1367" i="11"/>
  <c r="O1367" i="11"/>
  <c r="P1367" i="11" s="1"/>
  <c r="N1367" i="11"/>
  <c r="M1367" i="11"/>
  <c r="L1367" i="11"/>
  <c r="K1367" i="11"/>
  <c r="I1367" i="11" a="1"/>
  <c r="I1367" i="11" s="1"/>
  <c r="U1366" i="11"/>
  <c r="T1366" i="11"/>
  <c r="R1366" i="11"/>
  <c r="Q1366" i="11"/>
  <c r="O1366" i="11"/>
  <c r="P1366" i="11" s="1"/>
  <c r="N1366" i="11"/>
  <c r="M1366" i="11"/>
  <c r="L1366" i="11"/>
  <c r="K1366" i="11"/>
  <c r="I1366" i="11" a="1"/>
  <c r="I1366" i="11" s="1"/>
  <c r="U1365" i="11"/>
  <c r="T1365" i="11"/>
  <c r="R1365" i="11"/>
  <c r="Q1365" i="11"/>
  <c r="P1365" i="11"/>
  <c r="O1365" i="11"/>
  <c r="N1365" i="11"/>
  <c r="M1365" i="11"/>
  <c r="L1365" i="11"/>
  <c r="K1365" i="11"/>
  <c r="I1365" i="11" a="1"/>
  <c r="I1365" i="11" s="1"/>
  <c r="U1364" i="11"/>
  <c r="T1364" i="11"/>
  <c r="R1364" i="11"/>
  <c r="Q1364" i="11"/>
  <c r="P1364" i="11"/>
  <c r="O1364" i="11"/>
  <c r="N1364" i="11"/>
  <c r="M1364" i="11"/>
  <c r="L1364" i="11"/>
  <c r="K1364" i="11"/>
  <c r="I1364" i="11" a="1"/>
  <c r="I1364" i="11" s="1"/>
  <c r="U1363" i="11"/>
  <c r="T1363" i="11"/>
  <c r="R1363" i="11"/>
  <c r="Q1363" i="11"/>
  <c r="P1363" i="11"/>
  <c r="O1363" i="11"/>
  <c r="N1363" i="11"/>
  <c r="M1363" i="11"/>
  <c r="L1363" i="11"/>
  <c r="K1363" i="11"/>
  <c r="I1363" i="11" a="1"/>
  <c r="I1363" i="11"/>
  <c r="U1362" i="11"/>
  <c r="T1362" i="11"/>
  <c r="R1362" i="11"/>
  <c r="Q1362" i="11"/>
  <c r="P1362" i="11"/>
  <c r="O1362" i="11"/>
  <c r="N1362" i="11"/>
  <c r="M1362" i="11"/>
  <c r="L1362" i="11"/>
  <c r="K1362" i="11"/>
  <c r="I1362" i="11" a="1"/>
  <c r="I1362" i="11"/>
  <c r="U1361" i="11"/>
  <c r="T1361" i="11"/>
  <c r="R1361" i="11"/>
  <c r="Q1361" i="11"/>
  <c r="P1361" i="11"/>
  <c r="O1361" i="11"/>
  <c r="N1361" i="11"/>
  <c r="M1361" i="11"/>
  <c r="L1361" i="11"/>
  <c r="K1361" i="11"/>
  <c r="I1361" i="11" a="1"/>
  <c r="I1361" i="11"/>
  <c r="U1360" i="11"/>
  <c r="T1360" i="11"/>
  <c r="R1360" i="11"/>
  <c r="Q1360" i="11"/>
  <c r="O1360" i="11"/>
  <c r="P1360" i="11" s="1"/>
  <c r="N1360" i="11"/>
  <c r="M1360" i="11"/>
  <c r="L1360" i="11"/>
  <c r="K1360" i="11"/>
  <c r="I1360" i="11" a="1"/>
  <c r="I1360" i="11"/>
  <c r="U1359" i="11"/>
  <c r="T1359" i="11"/>
  <c r="R1359" i="11"/>
  <c r="Q1359" i="11"/>
  <c r="O1359" i="11"/>
  <c r="P1359" i="11" s="1"/>
  <c r="N1359" i="11"/>
  <c r="M1359" i="11"/>
  <c r="L1359" i="11"/>
  <c r="K1359" i="11"/>
  <c r="I1359" i="11" a="1"/>
  <c r="I1359" i="11" s="1"/>
  <c r="U1358" i="11"/>
  <c r="T1358" i="11"/>
  <c r="R1358" i="11"/>
  <c r="Q1358" i="11"/>
  <c r="O1358" i="11"/>
  <c r="P1358" i="11" s="1"/>
  <c r="N1358" i="11"/>
  <c r="M1358" i="11"/>
  <c r="L1358" i="11"/>
  <c r="K1358" i="11"/>
  <c r="I1358" i="11" a="1"/>
  <c r="I1358" i="11" s="1"/>
  <c r="U1357" i="11"/>
  <c r="T1357" i="11"/>
  <c r="R1357" i="11"/>
  <c r="Q1357" i="11"/>
  <c r="O1357" i="11"/>
  <c r="P1357" i="11" s="1"/>
  <c r="N1357" i="11"/>
  <c r="M1357" i="11"/>
  <c r="L1357" i="11"/>
  <c r="K1357" i="11"/>
  <c r="I1357" i="11" a="1"/>
  <c r="I1357" i="11" s="1"/>
  <c r="U1356" i="11"/>
  <c r="T1356" i="11"/>
  <c r="R1356" i="11"/>
  <c r="Q1356" i="11"/>
  <c r="P1356" i="11"/>
  <c r="O1356" i="11"/>
  <c r="N1356" i="11"/>
  <c r="M1356" i="11"/>
  <c r="L1356" i="11"/>
  <c r="K1356" i="11"/>
  <c r="I1356" i="11" a="1"/>
  <c r="I1356" i="11" s="1"/>
  <c r="U1355" i="11"/>
  <c r="T1355" i="11"/>
  <c r="R1355" i="11"/>
  <c r="Q1355" i="11"/>
  <c r="P1355" i="11"/>
  <c r="O1355" i="11"/>
  <c r="N1355" i="11"/>
  <c r="M1355" i="11"/>
  <c r="L1355" i="11"/>
  <c r="K1355" i="11"/>
  <c r="I1355" i="11" a="1"/>
  <c r="I1355" i="11"/>
  <c r="U1354" i="11"/>
  <c r="T1354" i="11"/>
  <c r="R1354" i="11"/>
  <c r="Q1354" i="11"/>
  <c r="P1354" i="11"/>
  <c r="O1354" i="11"/>
  <c r="N1354" i="11"/>
  <c r="M1354" i="11"/>
  <c r="L1354" i="11"/>
  <c r="K1354" i="11"/>
  <c r="I1354" i="11" a="1"/>
  <c r="I1354" i="11"/>
  <c r="U1353" i="11"/>
  <c r="T1353" i="11"/>
  <c r="R1353" i="11"/>
  <c r="Q1353" i="11"/>
  <c r="P1353" i="11"/>
  <c r="O1353" i="11"/>
  <c r="N1353" i="11"/>
  <c r="M1353" i="11"/>
  <c r="L1353" i="11"/>
  <c r="K1353" i="11"/>
  <c r="I1353" i="11" a="1"/>
  <c r="I1353" i="11"/>
  <c r="U1352" i="11"/>
  <c r="T1352" i="11"/>
  <c r="R1352" i="11"/>
  <c r="Q1352" i="11"/>
  <c r="O1352" i="11"/>
  <c r="P1352" i="11" s="1"/>
  <c r="N1352" i="11"/>
  <c r="M1352" i="11"/>
  <c r="L1352" i="11"/>
  <c r="K1352" i="11"/>
  <c r="I1352" i="11" a="1"/>
  <c r="I1352" i="11" s="1"/>
  <c r="U1351" i="11"/>
  <c r="T1351" i="11"/>
  <c r="R1351" i="11"/>
  <c r="Q1351" i="11"/>
  <c r="O1351" i="11"/>
  <c r="P1351" i="11" s="1"/>
  <c r="N1351" i="11"/>
  <c r="M1351" i="11"/>
  <c r="L1351" i="11"/>
  <c r="K1351" i="11"/>
  <c r="I1351" i="11" a="1"/>
  <c r="I1351" i="11" s="1"/>
  <c r="U1350" i="11"/>
  <c r="T1350" i="11"/>
  <c r="R1350" i="11"/>
  <c r="Q1350" i="11"/>
  <c r="O1350" i="11"/>
  <c r="P1350" i="11" s="1"/>
  <c r="N1350" i="11"/>
  <c r="M1350" i="11"/>
  <c r="L1350" i="11"/>
  <c r="K1350" i="11"/>
  <c r="I1350" i="11" a="1"/>
  <c r="I1350" i="11" s="1"/>
  <c r="U1349" i="11"/>
  <c r="T1349" i="11"/>
  <c r="R1349" i="11"/>
  <c r="Q1349" i="11"/>
  <c r="P1349" i="11"/>
  <c r="O1349" i="11"/>
  <c r="N1349" i="11"/>
  <c r="M1349" i="11"/>
  <c r="L1349" i="11"/>
  <c r="K1349" i="11"/>
  <c r="I1349" i="11" a="1"/>
  <c r="I1349" i="11" s="1"/>
  <c r="U1348" i="11"/>
  <c r="T1348" i="11"/>
  <c r="R1348" i="11"/>
  <c r="Q1348" i="11"/>
  <c r="P1348" i="11"/>
  <c r="O1348" i="11"/>
  <c r="N1348" i="11"/>
  <c r="M1348" i="11"/>
  <c r="L1348" i="11"/>
  <c r="K1348" i="11"/>
  <c r="I1348" i="11" a="1"/>
  <c r="I1348" i="11" s="1"/>
  <c r="U1347" i="11"/>
  <c r="T1347" i="11"/>
  <c r="R1347" i="11"/>
  <c r="Q1347" i="11"/>
  <c r="P1347" i="11"/>
  <c r="O1347" i="11"/>
  <c r="N1347" i="11"/>
  <c r="M1347" i="11"/>
  <c r="L1347" i="11"/>
  <c r="K1347" i="11"/>
  <c r="I1347" i="11" a="1"/>
  <c r="I1347" i="11"/>
  <c r="U1346" i="11"/>
  <c r="T1346" i="11"/>
  <c r="R1346" i="11"/>
  <c r="Q1346" i="11"/>
  <c r="P1346" i="11"/>
  <c r="O1346" i="11"/>
  <c r="N1346" i="11"/>
  <c r="M1346" i="11"/>
  <c r="L1346" i="11"/>
  <c r="K1346" i="11"/>
  <c r="I1346" i="11" a="1"/>
  <c r="I1346" i="11"/>
  <c r="U1345" i="11"/>
  <c r="T1345" i="11"/>
  <c r="R1345" i="11"/>
  <c r="Q1345" i="11"/>
  <c r="P1345" i="11"/>
  <c r="O1345" i="11"/>
  <c r="N1345" i="11"/>
  <c r="M1345" i="11"/>
  <c r="L1345" i="11"/>
  <c r="K1345" i="11"/>
  <c r="I1345" i="11" a="1"/>
  <c r="I1345" i="11"/>
  <c r="U1344" i="11"/>
  <c r="T1344" i="11"/>
  <c r="R1344" i="11"/>
  <c r="Q1344" i="11"/>
  <c r="O1344" i="11"/>
  <c r="P1344" i="11" s="1"/>
  <c r="N1344" i="11"/>
  <c r="M1344" i="11"/>
  <c r="L1344" i="11"/>
  <c r="K1344" i="11"/>
  <c r="I1344" i="11" a="1"/>
  <c r="I1344" i="11"/>
  <c r="U1343" i="11"/>
  <c r="T1343" i="11"/>
  <c r="R1343" i="11"/>
  <c r="Q1343" i="11"/>
  <c r="O1343" i="11"/>
  <c r="P1343" i="11" s="1"/>
  <c r="N1343" i="11"/>
  <c r="M1343" i="11"/>
  <c r="L1343" i="11"/>
  <c r="K1343" i="11"/>
  <c r="I1343" i="11" a="1"/>
  <c r="I1343" i="11" s="1"/>
  <c r="U1342" i="11"/>
  <c r="T1342" i="11"/>
  <c r="R1342" i="11"/>
  <c r="Q1342" i="11"/>
  <c r="O1342" i="11"/>
  <c r="P1342" i="11" s="1"/>
  <c r="N1342" i="11"/>
  <c r="M1342" i="11"/>
  <c r="L1342" i="11"/>
  <c r="K1342" i="11"/>
  <c r="I1342" i="11" a="1"/>
  <c r="I1342" i="11" s="1"/>
  <c r="U1341" i="11"/>
  <c r="T1341" i="11"/>
  <c r="R1341" i="11"/>
  <c r="Q1341" i="11"/>
  <c r="O1341" i="11"/>
  <c r="P1341" i="11" s="1"/>
  <c r="N1341" i="11"/>
  <c r="M1341" i="11"/>
  <c r="L1341" i="11"/>
  <c r="K1341" i="11"/>
  <c r="I1341" i="11" a="1"/>
  <c r="I1341" i="11" s="1"/>
  <c r="U1340" i="11"/>
  <c r="T1340" i="11"/>
  <c r="R1340" i="11"/>
  <c r="Q1340" i="11"/>
  <c r="P1340" i="11"/>
  <c r="O1340" i="11"/>
  <c r="N1340" i="11"/>
  <c r="M1340" i="11"/>
  <c r="L1340" i="11"/>
  <c r="K1340" i="11"/>
  <c r="I1340" i="11" a="1"/>
  <c r="I1340" i="11" s="1"/>
  <c r="U1339" i="11"/>
  <c r="T1339" i="11"/>
  <c r="R1339" i="11"/>
  <c r="Q1339" i="11"/>
  <c r="P1339" i="11"/>
  <c r="O1339" i="11"/>
  <c r="N1339" i="11"/>
  <c r="M1339" i="11"/>
  <c r="L1339" i="11"/>
  <c r="K1339" i="11"/>
  <c r="I1339" i="11" a="1"/>
  <c r="I1339" i="11"/>
  <c r="U1338" i="11"/>
  <c r="T1338" i="11"/>
  <c r="R1338" i="11"/>
  <c r="Q1338" i="11"/>
  <c r="P1338" i="11"/>
  <c r="O1338" i="11"/>
  <c r="N1338" i="11"/>
  <c r="M1338" i="11"/>
  <c r="L1338" i="11"/>
  <c r="K1338" i="11"/>
  <c r="I1338" i="11" a="1"/>
  <c r="I1338" i="11"/>
  <c r="U1337" i="11"/>
  <c r="T1337" i="11"/>
  <c r="R1337" i="11"/>
  <c r="Q1337" i="11"/>
  <c r="P1337" i="11"/>
  <c r="O1337" i="11"/>
  <c r="N1337" i="11"/>
  <c r="M1337" i="11"/>
  <c r="L1337" i="11"/>
  <c r="K1337" i="11"/>
  <c r="I1337" i="11" a="1"/>
  <c r="I1337" i="11"/>
  <c r="U1336" i="11"/>
  <c r="T1336" i="11"/>
  <c r="R1336" i="11"/>
  <c r="Q1336" i="11"/>
  <c r="O1336" i="11"/>
  <c r="P1336" i="11" s="1"/>
  <c r="N1336" i="11"/>
  <c r="M1336" i="11"/>
  <c r="L1336" i="11"/>
  <c r="K1336" i="11"/>
  <c r="I1336" i="11" a="1"/>
  <c r="I1336" i="11" s="1"/>
  <c r="U1335" i="11"/>
  <c r="T1335" i="11"/>
  <c r="R1335" i="11"/>
  <c r="Q1335" i="11"/>
  <c r="O1335" i="11"/>
  <c r="P1335" i="11" s="1"/>
  <c r="N1335" i="11"/>
  <c r="M1335" i="11"/>
  <c r="L1335" i="11"/>
  <c r="K1335" i="11"/>
  <c r="I1335" i="11" a="1"/>
  <c r="I1335" i="11" s="1"/>
  <c r="U1334" i="11"/>
  <c r="T1334" i="11"/>
  <c r="R1334" i="11"/>
  <c r="Q1334" i="11"/>
  <c r="O1334" i="11"/>
  <c r="P1334" i="11" s="1"/>
  <c r="N1334" i="11"/>
  <c r="M1334" i="11"/>
  <c r="L1334" i="11"/>
  <c r="K1334" i="11"/>
  <c r="I1334" i="11" a="1"/>
  <c r="I1334" i="11" s="1"/>
  <c r="U1333" i="11"/>
  <c r="T1333" i="11"/>
  <c r="R1333" i="11"/>
  <c r="Q1333" i="11"/>
  <c r="P1333" i="11"/>
  <c r="O1333" i="11"/>
  <c r="N1333" i="11"/>
  <c r="M1333" i="11"/>
  <c r="L1333" i="11"/>
  <c r="K1333" i="11"/>
  <c r="I1333" i="11" a="1"/>
  <c r="I1333" i="11" s="1"/>
  <c r="U1332" i="11"/>
  <c r="T1332" i="11"/>
  <c r="R1332" i="11"/>
  <c r="Q1332" i="11"/>
  <c r="P1332" i="11"/>
  <c r="O1332" i="11"/>
  <c r="N1332" i="11"/>
  <c r="M1332" i="11"/>
  <c r="L1332" i="11"/>
  <c r="K1332" i="11"/>
  <c r="I1332" i="11" a="1"/>
  <c r="I1332" i="11" s="1"/>
  <c r="U1331" i="11"/>
  <c r="T1331" i="11"/>
  <c r="R1331" i="11"/>
  <c r="Q1331" i="11"/>
  <c r="P1331" i="11"/>
  <c r="O1331" i="11"/>
  <c r="N1331" i="11"/>
  <c r="M1331" i="11"/>
  <c r="L1331" i="11"/>
  <c r="K1331" i="11"/>
  <c r="I1331" i="11" a="1"/>
  <c r="I1331" i="11"/>
  <c r="U1330" i="11"/>
  <c r="T1330" i="11"/>
  <c r="R1330" i="11"/>
  <c r="Q1330" i="11"/>
  <c r="P1330" i="11"/>
  <c r="O1330" i="11"/>
  <c r="N1330" i="11"/>
  <c r="M1330" i="11"/>
  <c r="L1330" i="11"/>
  <c r="K1330" i="11"/>
  <c r="I1330" i="11" a="1"/>
  <c r="I1330" i="11"/>
  <c r="U1329" i="11"/>
  <c r="T1329" i="11"/>
  <c r="R1329" i="11"/>
  <c r="Q1329" i="11"/>
  <c r="P1329" i="11"/>
  <c r="O1329" i="11"/>
  <c r="N1329" i="11"/>
  <c r="M1329" i="11"/>
  <c r="L1329" i="11"/>
  <c r="K1329" i="11"/>
  <c r="I1329" i="11" a="1"/>
  <c r="I1329" i="11"/>
  <c r="U1328" i="11"/>
  <c r="T1328" i="11"/>
  <c r="R1328" i="11"/>
  <c r="Q1328" i="11"/>
  <c r="O1328" i="11"/>
  <c r="P1328" i="11" s="1"/>
  <c r="N1328" i="11"/>
  <c r="M1328" i="11"/>
  <c r="L1328" i="11"/>
  <c r="K1328" i="11"/>
  <c r="I1328" i="11" a="1"/>
  <c r="I1328" i="11"/>
  <c r="U1327" i="11"/>
  <c r="T1327" i="11"/>
  <c r="R1327" i="11"/>
  <c r="Q1327" i="11"/>
  <c r="O1327" i="11"/>
  <c r="P1327" i="11" s="1"/>
  <c r="N1327" i="11"/>
  <c r="M1327" i="11"/>
  <c r="L1327" i="11"/>
  <c r="K1327" i="11"/>
  <c r="I1327" i="11" a="1"/>
  <c r="I1327" i="11" s="1"/>
  <c r="U1326" i="11"/>
  <c r="T1326" i="11"/>
  <c r="R1326" i="11"/>
  <c r="Q1326" i="11"/>
  <c r="O1326" i="11"/>
  <c r="P1326" i="11" s="1"/>
  <c r="N1326" i="11"/>
  <c r="M1326" i="11"/>
  <c r="L1326" i="11"/>
  <c r="K1326" i="11"/>
  <c r="I1326" i="11" a="1"/>
  <c r="I1326" i="11" s="1"/>
  <c r="U1325" i="11"/>
  <c r="T1325" i="11"/>
  <c r="R1325" i="11"/>
  <c r="Q1325" i="11"/>
  <c r="O1325" i="11"/>
  <c r="P1325" i="11" s="1"/>
  <c r="N1325" i="11"/>
  <c r="M1325" i="11"/>
  <c r="L1325" i="11"/>
  <c r="K1325" i="11"/>
  <c r="I1325" i="11" a="1"/>
  <c r="I1325" i="11" s="1"/>
  <c r="U1324" i="11"/>
  <c r="T1324" i="11"/>
  <c r="R1324" i="11"/>
  <c r="Q1324" i="11"/>
  <c r="P1324" i="11"/>
  <c r="O1324" i="11"/>
  <c r="N1324" i="11"/>
  <c r="M1324" i="11"/>
  <c r="L1324" i="11"/>
  <c r="K1324" i="11"/>
  <c r="I1324" i="11" a="1"/>
  <c r="I1324" i="11" s="1"/>
  <c r="U1323" i="11"/>
  <c r="T1323" i="11"/>
  <c r="R1323" i="11"/>
  <c r="Q1323" i="11"/>
  <c r="P1323" i="11"/>
  <c r="O1323" i="11"/>
  <c r="N1323" i="11"/>
  <c r="M1323" i="11"/>
  <c r="L1323" i="11"/>
  <c r="K1323" i="11"/>
  <c r="I1323" i="11" a="1"/>
  <c r="I1323" i="11"/>
  <c r="U1322" i="11"/>
  <c r="T1322" i="11"/>
  <c r="R1322" i="11"/>
  <c r="Q1322" i="11"/>
  <c r="P1322" i="11"/>
  <c r="O1322" i="11"/>
  <c r="N1322" i="11"/>
  <c r="M1322" i="11"/>
  <c r="L1322" i="11"/>
  <c r="K1322" i="11"/>
  <c r="I1322" i="11" a="1"/>
  <c r="I1322" i="11"/>
  <c r="U1321" i="11"/>
  <c r="T1321" i="11"/>
  <c r="R1321" i="11"/>
  <c r="Q1321" i="11"/>
  <c r="P1321" i="11"/>
  <c r="O1321" i="11"/>
  <c r="N1321" i="11"/>
  <c r="M1321" i="11"/>
  <c r="L1321" i="11"/>
  <c r="K1321" i="11"/>
  <c r="I1321" i="11" a="1"/>
  <c r="I1321" i="11"/>
  <c r="U1320" i="11"/>
  <c r="T1320" i="11"/>
  <c r="R1320" i="11"/>
  <c r="Q1320" i="11"/>
  <c r="O1320" i="11"/>
  <c r="P1320" i="11" s="1"/>
  <c r="N1320" i="11"/>
  <c r="M1320" i="11"/>
  <c r="L1320" i="11"/>
  <c r="K1320" i="11"/>
  <c r="I1320" i="11" a="1"/>
  <c r="I1320" i="11" s="1"/>
  <c r="U1319" i="11"/>
  <c r="T1319" i="11"/>
  <c r="R1319" i="11"/>
  <c r="Q1319" i="11"/>
  <c r="O1319" i="11"/>
  <c r="P1319" i="11" s="1"/>
  <c r="N1319" i="11"/>
  <c r="M1319" i="11"/>
  <c r="L1319" i="11"/>
  <c r="K1319" i="11"/>
  <c r="I1319" i="11" a="1"/>
  <c r="I1319" i="11" s="1"/>
  <c r="U1318" i="11"/>
  <c r="T1318" i="11"/>
  <c r="R1318" i="11"/>
  <c r="Q1318" i="11"/>
  <c r="O1318" i="11"/>
  <c r="P1318" i="11" s="1"/>
  <c r="N1318" i="11"/>
  <c r="M1318" i="11"/>
  <c r="L1318" i="11"/>
  <c r="K1318" i="11"/>
  <c r="I1318" i="11" a="1"/>
  <c r="I1318" i="11" s="1"/>
  <c r="U1317" i="11"/>
  <c r="T1317" i="11"/>
  <c r="R1317" i="11"/>
  <c r="Q1317" i="11"/>
  <c r="P1317" i="11"/>
  <c r="O1317" i="11"/>
  <c r="N1317" i="11"/>
  <c r="M1317" i="11"/>
  <c r="L1317" i="11"/>
  <c r="K1317" i="11"/>
  <c r="I1317" i="11" a="1"/>
  <c r="I1317" i="11" s="1"/>
  <c r="U1316" i="11"/>
  <c r="T1316" i="11"/>
  <c r="R1316" i="11"/>
  <c r="Q1316" i="11"/>
  <c r="P1316" i="11"/>
  <c r="O1316" i="11"/>
  <c r="N1316" i="11"/>
  <c r="M1316" i="11"/>
  <c r="L1316" i="11"/>
  <c r="K1316" i="11"/>
  <c r="I1316" i="11" a="1"/>
  <c r="I1316" i="11" s="1"/>
  <c r="U1315" i="11"/>
  <c r="T1315" i="11"/>
  <c r="R1315" i="11"/>
  <c r="Q1315" i="11"/>
  <c r="P1315" i="11"/>
  <c r="O1315" i="11"/>
  <c r="N1315" i="11"/>
  <c r="M1315" i="11"/>
  <c r="L1315" i="11"/>
  <c r="K1315" i="11"/>
  <c r="I1315" i="11" a="1"/>
  <c r="I1315" i="11"/>
  <c r="U1314" i="11"/>
  <c r="T1314" i="11"/>
  <c r="R1314" i="11"/>
  <c r="Q1314" i="11"/>
  <c r="P1314" i="11"/>
  <c r="O1314" i="11"/>
  <c r="N1314" i="11"/>
  <c r="M1314" i="11"/>
  <c r="L1314" i="11"/>
  <c r="K1314" i="11"/>
  <c r="I1314" i="11" a="1"/>
  <c r="I1314" i="11"/>
  <c r="U1313" i="11"/>
  <c r="T1313" i="11"/>
  <c r="R1313" i="11"/>
  <c r="Q1313" i="11"/>
  <c r="P1313" i="11"/>
  <c r="O1313" i="11"/>
  <c r="N1313" i="11"/>
  <c r="M1313" i="11"/>
  <c r="L1313" i="11"/>
  <c r="K1313" i="11"/>
  <c r="I1313" i="11" a="1"/>
  <c r="I1313" i="11"/>
  <c r="U1312" i="11"/>
  <c r="T1312" i="11"/>
  <c r="R1312" i="11"/>
  <c r="Q1312" i="11"/>
  <c r="O1312" i="11"/>
  <c r="P1312" i="11" s="1"/>
  <c r="N1312" i="11"/>
  <c r="M1312" i="11"/>
  <c r="L1312" i="11"/>
  <c r="K1312" i="11"/>
  <c r="I1312" i="11" a="1"/>
  <c r="I1312" i="11"/>
  <c r="U1311" i="11"/>
  <c r="T1311" i="11"/>
  <c r="R1311" i="11"/>
  <c r="Q1311" i="11"/>
  <c r="O1311" i="11"/>
  <c r="P1311" i="11" s="1"/>
  <c r="N1311" i="11"/>
  <c r="M1311" i="11"/>
  <c r="L1311" i="11"/>
  <c r="K1311" i="11"/>
  <c r="I1311" i="11" a="1"/>
  <c r="I1311" i="11" s="1"/>
  <c r="U1310" i="11"/>
  <c r="T1310" i="11"/>
  <c r="R1310" i="11"/>
  <c r="Q1310" i="11"/>
  <c r="O1310" i="11"/>
  <c r="P1310" i="11" s="1"/>
  <c r="N1310" i="11"/>
  <c r="M1310" i="11"/>
  <c r="L1310" i="11"/>
  <c r="K1310" i="11"/>
  <c r="I1310" i="11" a="1"/>
  <c r="I1310" i="11" s="1"/>
  <c r="U1309" i="11"/>
  <c r="T1309" i="11"/>
  <c r="R1309" i="11"/>
  <c r="Q1309" i="11"/>
  <c r="O1309" i="11"/>
  <c r="P1309" i="11" s="1"/>
  <c r="N1309" i="11"/>
  <c r="M1309" i="11"/>
  <c r="L1309" i="11"/>
  <c r="K1309" i="11"/>
  <c r="I1309" i="11" a="1"/>
  <c r="I1309" i="11"/>
  <c r="U1308" i="11"/>
  <c r="T1308" i="11"/>
  <c r="R1308" i="11"/>
  <c r="Q1308" i="11"/>
  <c r="P1308" i="11"/>
  <c r="O1308" i="11"/>
  <c r="N1308" i="11"/>
  <c r="M1308" i="11"/>
  <c r="L1308" i="11"/>
  <c r="K1308" i="11"/>
  <c r="I1308" i="11" a="1"/>
  <c r="I1308" i="11" s="1"/>
  <c r="U1307" i="11"/>
  <c r="T1307" i="11"/>
  <c r="R1307" i="11"/>
  <c r="Q1307" i="11"/>
  <c r="P1307" i="11"/>
  <c r="O1307" i="11"/>
  <c r="N1307" i="11"/>
  <c r="M1307" i="11"/>
  <c r="L1307" i="11"/>
  <c r="K1307" i="11"/>
  <c r="I1307" i="11" a="1"/>
  <c r="I1307" i="11"/>
  <c r="U1306" i="11"/>
  <c r="T1306" i="11"/>
  <c r="R1306" i="11"/>
  <c r="Q1306" i="11"/>
  <c r="O1306" i="11"/>
  <c r="P1306" i="11" s="1"/>
  <c r="N1306" i="11"/>
  <c r="M1306" i="11"/>
  <c r="L1306" i="11"/>
  <c r="K1306" i="11"/>
  <c r="I1306" i="11" a="1"/>
  <c r="I1306" i="11"/>
  <c r="U1305" i="11"/>
  <c r="T1305" i="11"/>
  <c r="R1305" i="11"/>
  <c r="Q1305" i="11"/>
  <c r="P1305" i="11"/>
  <c r="O1305" i="11"/>
  <c r="N1305" i="11"/>
  <c r="M1305" i="11"/>
  <c r="L1305" i="11"/>
  <c r="K1305" i="11"/>
  <c r="I1305" i="11" a="1"/>
  <c r="I1305" i="11"/>
  <c r="U1304" i="11"/>
  <c r="T1304" i="11"/>
  <c r="R1304" i="11"/>
  <c r="Q1304" i="11"/>
  <c r="O1304" i="11"/>
  <c r="P1304" i="11" s="1"/>
  <c r="N1304" i="11"/>
  <c r="M1304" i="11"/>
  <c r="L1304" i="11"/>
  <c r="K1304" i="11"/>
  <c r="I1304" i="11" a="1"/>
  <c r="I1304" i="11" s="1"/>
  <c r="U1303" i="11"/>
  <c r="T1303" i="11"/>
  <c r="R1303" i="11"/>
  <c r="Q1303" i="11"/>
  <c r="O1303" i="11"/>
  <c r="P1303" i="11" s="1"/>
  <c r="N1303" i="11"/>
  <c r="M1303" i="11"/>
  <c r="L1303" i="11"/>
  <c r="K1303" i="11"/>
  <c r="I1303" i="11" a="1"/>
  <c r="I1303" i="11" s="1"/>
  <c r="U1302" i="11"/>
  <c r="T1302" i="11"/>
  <c r="R1302" i="11"/>
  <c r="Q1302" i="11"/>
  <c r="O1302" i="11"/>
  <c r="P1302" i="11" s="1"/>
  <c r="N1302" i="11"/>
  <c r="M1302" i="11"/>
  <c r="L1302" i="11"/>
  <c r="K1302" i="11"/>
  <c r="I1302" i="11" a="1"/>
  <c r="I1302" i="11" s="1"/>
  <c r="U1301" i="11"/>
  <c r="T1301" i="11"/>
  <c r="R1301" i="11"/>
  <c r="Q1301" i="11"/>
  <c r="P1301" i="11"/>
  <c r="O1301" i="11"/>
  <c r="N1301" i="11"/>
  <c r="M1301" i="11"/>
  <c r="L1301" i="11"/>
  <c r="K1301" i="11"/>
  <c r="I1301" i="11" a="1"/>
  <c r="I1301" i="11" s="1"/>
  <c r="U1300" i="11"/>
  <c r="T1300" i="11"/>
  <c r="R1300" i="11"/>
  <c r="Q1300" i="11"/>
  <c r="P1300" i="11"/>
  <c r="O1300" i="11"/>
  <c r="N1300" i="11"/>
  <c r="M1300" i="11"/>
  <c r="L1300" i="11"/>
  <c r="K1300" i="11"/>
  <c r="I1300" i="11" a="1"/>
  <c r="I1300" i="11" s="1"/>
  <c r="U1299" i="11"/>
  <c r="T1299" i="11"/>
  <c r="R1299" i="11"/>
  <c r="Q1299" i="11"/>
  <c r="P1299" i="11"/>
  <c r="O1299" i="11"/>
  <c r="N1299" i="11"/>
  <c r="M1299" i="11"/>
  <c r="L1299" i="11"/>
  <c r="K1299" i="11"/>
  <c r="I1299" i="11" a="1"/>
  <c r="I1299" i="11"/>
  <c r="U1298" i="11"/>
  <c r="T1298" i="11"/>
  <c r="R1298" i="11"/>
  <c r="Q1298" i="11"/>
  <c r="P1298" i="11"/>
  <c r="O1298" i="11"/>
  <c r="N1298" i="11"/>
  <c r="M1298" i="11"/>
  <c r="L1298" i="11"/>
  <c r="K1298" i="11"/>
  <c r="I1298" i="11" a="1"/>
  <c r="I1298" i="11"/>
  <c r="U1297" i="11"/>
  <c r="T1297" i="11"/>
  <c r="R1297" i="11"/>
  <c r="Q1297" i="11"/>
  <c r="P1297" i="11"/>
  <c r="O1297" i="11"/>
  <c r="N1297" i="11"/>
  <c r="M1297" i="11"/>
  <c r="L1297" i="11"/>
  <c r="K1297" i="11"/>
  <c r="I1297" i="11" a="1"/>
  <c r="I1297" i="11"/>
  <c r="U1296" i="11"/>
  <c r="T1296" i="11"/>
  <c r="R1296" i="11"/>
  <c r="Q1296" i="11"/>
  <c r="O1296" i="11"/>
  <c r="P1296" i="11" s="1"/>
  <c r="N1296" i="11"/>
  <c r="M1296" i="11"/>
  <c r="L1296" i="11"/>
  <c r="K1296" i="11"/>
  <c r="I1296" i="11" a="1"/>
  <c r="I1296" i="11"/>
  <c r="U1295" i="11"/>
  <c r="T1295" i="11"/>
  <c r="R1295" i="11"/>
  <c r="Q1295" i="11"/>
  <c r="O1295" i="11"/>
  <c r="P1295" i="11" s="1"/>
  <c r="N1295" i="11"/>
  <c r="M1295" i="11"/>
  <c r="L1295" i="11"/>
  <c r="K1295" i="11"/>
  <c r="I1295" i="11" a="1"/>
  <c r="I1295" i="11" s="1"/>
  <c r="U1294" i="11"/>
  <c r="T1294" i="11"/>
  <c r="R1294" i="11"/>
  <c r="Q1294" i="11"/>
  <c r="O1294" i="11"/>
  <c r="P1294" i="11" s="1"/>
  <c r="N1294" i="11"/>
  <c r="M1294" i="11"/>
  <c r="L1294" i="11"/>
  <c r="K1294" i="11"/>
  <c r="I1294" i="11" a="1"/>
  <c r="I1294" i="11" s="1"/>
  <c r="U1293" i="11"/>
  <c r="T1293" i="11"/>
  <c r="R1293" i="11"/>
  <c r="Q1293" i="11"/>
  <c r="O1293" i="11"/>
  <c r="P1293" i="11" s="1"/>
  <c r="N1293" i="11"/>
  <c r="M1293" i="11"/>
  <c r="L1293" i="11"/>
  <c r="K1293" i="11"/>
  <c r="I1293" i="11" a="1"/>
  <c r="I1293" i="11"/>
  <c r="U1292" i="11"/>
  <c r="T1292" i="11"/>
  <c r="R1292" i="11"/>
  <c r="Q1292" i="11"/>
  <c r="P1292" i="11"/>
  <c r="O1292" i="11"/>
  <c r="N1292" i="11"/>
  <c r="M1292" i="11"/>
  <c r="L1292" i="11"/>
  <c r="K1292" i="11"/>
  <c r="I1292" i="11" a="1"/>
  <c r="I1292" i="11" s="1"/>
  <c r="U1291" i="11"/>
  <c r="T1291" i="11"/>
  <c r="R1291" i="11"/>
  <c r="Q1291" i="11"/>
  <c r="P1291" i="11"/>
  <c r="O1291" i="11"/>
  <c r="N1291" i="11"/>
  <c r="M1291" i="11"/>
  <c r="L1291" i="11"/>
  <c r="K1291" i="11"/>
  <c r="I1291" i="11" a="1"/>
  <c r="I1291" i="11"/>
  <c r="U1290" i="11"/>
  <c r="T1290" i="11"/>
  <c r="R1290" i="11"/>
  <c r="Q1290" i="11"/>
  <c r="O1290" i="11"/>
  <c r="P1290" i="11" s="1"/>
  <c r="N1290" i="11"/>
  <c r="M1290" i="11"/>
  <c r="L1290" i="11"/>
  <c r="K1290" i="11"/>
  <c r="I1290" i="11" a="1"/>
  <c r="I1290" i="11"/>
  <c r="U1289" i="11"/>
  <c r="T1289" i="11"/>
  <c r="R1289" i="11"/>
  <c r="Q1289" i="11"/>
  <c r="P1289" i="11"/>
  <c r="O1289" i="11"/>
  <c r="N1289" i="11"/>
  <c r="M1289" i="11"/>
  <c r="L1289" i="11"/>
  <c r="K1289" i="11"/>
  <c r="I1289" i="11" a="1"/>
  <c r="I1289" i="11"/>
  <c r="U1288" i="11"/>
  <c r="T1288" i="11"/>
  <c r="R1288" i="11"/>
  <c r="Q1288" i="11"/>
  <c r="O1288" i="11"/>
  <c r="P1288" i="11" s="1"/>
  <c r="N1288" i="11"/>
  <c r="M1288" i="11"/>
  <c r="L1288" i="11"/>
  <c r="K1288" i="11"/>
  <c r="I1288" i="11" a="1"/>
  <c r="I1288" i="11" s="1"/>
  <c r="U1287" i="11"/>
  <c r="T1287" i="11"/>
  <c r="R1287" i="11"/>
  <c r="Q1287" i="11"/>
  <c r="O1287" i="11"/>
  <c r="P1287" i="11" s="1"/>
  <c r="N1287" i="11"/>
  <c r="M1287" i="11"/>
  <c r="L1287" i="11"/>
  <c r="K1287" i="11"/>
  <c r="I1287" i="11" a="1"/>
  <c r="I1287" i="11" s="1"/>
  <c r="U1286" i="11"/>
  <c r="T1286" i="11"/>
  <c r="R1286" i="11"/>
  <c r="Q1286" i="11"/>
  <c r="O1286" i="11"/>
  <c r="P1286" i="11" s="1"/>
  <c r="N1286" i="11"/>
  <c r="M1286" i="11"/>
  <c r="L1286" i="11"/>
  <c r="K1286" i="11"/>
  <c r="I1286" i="11" a="1"/>
  <c r="I1286" i="11" s="1"/>
  <c r="U1285" i="11"/>
  <c r="T1285" i="11"/>
  <c r="R1285" i="11"/>
  <c r="Q1285" i="11"/>
  <c r="P1285" i="11"/>
  <c r="O1285" i="11"/>
  <c r="N1285" i="11"/>
  <c r="M1285" i="11"/>
  <c r="L1285" i="11"/>
  <c r="K1285" i="11"/>
  <c r="I1285" i="11" a="1"/>
  <c r="I1285" i="11" s="1"/>
  <c r="U1284" i="11"/>
  <c r="T1284" i="11"/>
  <c r="R1284" i="11"/>
  <c r="Q1284" i="11"/>
  <c r="O1284" i="11"/>
  <c r="P1284" i="11" s="1"/>
  <c r="N1284" i="11"/>
  <c r="M1284" i="11"/>
  <c r="L1284" i="11"/>
  <c r="K1284" i="11"/>
  <c r="I1284" i="11" a="1"/>
  <c r="I1284" i="11" s="1"/>
  <c r="U1283" i="11"/>
  <c r="T1283" i="11"/>
  <c r="R1283" i="11"/>
  <c r="Q1283" i="11"/>
  <c r="P1283" i="11"/>
  <c r="O1283" i="11"/>
  <c r="N1283" i="11"/>
  <c r="M1283" i="11"/>
  <c r="L1283" i="11"/>
  <c r="K1283" i="11"/>
  <c r="I1283" i="11" a="1"/>
  <c r="I1283" i="11"/>
  <c r="U1282" i="11"/>
  <c r="T1282" i="11"/>
  <c r="R1282" i="11"/>
  <c r="Q1282" i="11"/>
  <c r="P1282" i="11"/>
  <c r="O1282" i="11"/>
  <c r="N1282" i="11"/>
  <c r="M1282" i="11"/>
  <c r="L1282" i="11"/>
  <c r="K1282" i="11"/>
  <c r="I1282" i="11" a="1"/>
  <c r="I1282" i="11"/>
  <c r="U1281" i="11"/>
  <c r="T1281" i="11"/>
  <c r="R1281" i="11"/>
  <c r="Q1281" i="11"/>
  <c r="P1281" i="11"/>
  <c r="O1281" i="11"/>
  <c r="N1281" i="11"/>
  <c r="M1281" i="11"/>
  <c r="L1281" i="11"/>
  <c r="K1281" i="11"/>
  <c r="I1281" i="11" a="1"/>
  <c r="I1281" i="11"/>
  <c r="U1280" i="11"/>
  <c r="T1280" i="11"/>
  <c r="R1280" i="11"/>
  <c r="Q1280" i="11"/>
  <c r="O1280" i="11"/>
  <c r="P1280" i="11" s="1"/>
  <c r="N1280" i="11"/>
  <c r="M1280" i="11"/>
  <c r="L1280" i="11"/>
  <c r="K1280" i="11"/>
  <c r="I1280" i="11" a="1"/>
  <c r="I1280" i="11"/>
  <c r="U1279" i="11"/>
  <c r="T1279" i="11"/>
  <c r="R1279" i="11"/>
  <c r="Q1279" i="11"/>
  <c r="O1279" i="11"/>
  <c r="P1279" i="11" s="1"/>
  <c r="N1279" i="11"/>
  <c r="M1279" i="11"/>
  <c r="L1279" i="11"/>
  <c r="K1279" i="11"/>
  <c r="I1279" i="11" a="1"/>
  <c r="I1279" i="11" s="1"/>
  <c r="U1278" i="11"/>
  <c r="T1278" i="11"/>
  <c r="R1278" i="11"/>
  <c r="Q1278" i="11"/>
  <c r="O1278" i="11"/>
  <c r="P1278" i="11" s="1"/>
  <c r="N1278" i="11"/>
  <c r="M1278" i="11"/>
  <c r="L1278" i="11"/>
  <c r="K1278" i="11"/>
  <c r="I1278" i="11" a="1"/>
  <c r="I1278" i="11" s="1"/>
  <c r="U1277" i="11"/>
  <c r="T1277" i="11"/>
  <c r="R1277" i="11"/>
  <c r="Q1277" i="11"/>
  <c r="O1277" i="11"/>
  <c r="P1277" i="11" s="1"/>
  <c r="N1277" i="11"/>
  <c r="M1277" i="11"/>
  <c r="L1277" i="11"/>
  <c r="K1277" i="11"/>
  <c r="I1277" i="11" a="1"/>
  <c r="I1277" i="11"/>
  <c r="U1276" i="11"/>
  <c r="T1276" i="11"/>
  <c r="R1276" i="11"/>
  <c r="Q1276" i="11"/>
  <c r="O1276" i="11"/>
  <c r="P1276" i="11" s="1"/>
  <c r="N1276" i="11"/>
  <c r="M1276" i="11"/>
  <c r="L1276" i="11"/>
  <c r="K1276" i="11"/>
  <c r="I1276" i="11" a="1"/>
  <c r="I1276" i="11" s="1"/>
  <c r="U1275" i="11"/>
  <c r="T1275" i="11"/>
  <c r="R1275" i="11"/>
  <c r="Q1275" i="11"/>
  <c r="P1275" i="11"/>
  <c r="O1275" i="11"/>
  <c r="N1275" i="11"/>
  <c r="M1275" i="11"/>
  <c r="L1275" i="11"/>
  <c r="K1275" i="11"/>
  <c r="I1275" i="11" a="1"/>
  <c r="I1275" i="11"/>
  <c r="U1274" i="11"/>
  <c r="T1274" i="11"/>
  <c r="R1274" i="11"/>
  <c r="Q1274" i="11"/>
  <c r="O1274" i="11"/>
  <c r="P1274" i="11" s="1"/>
  <c r="N1274" i="11"/>
  <c r="M1274" i="11"/>
  <c r="L1274" i="11"/>
  <c r="K1274" i="11"/>
  <c r="I1274" i="11" a="1"/>
  <c r="I1274" i="11"/>
  <c r="U1273" i="11"/>
  <c r="T1273" i="11"/>
  <c r="R1273" i="11"/>
  <c r="Q1273" i="11"/>
  <c r="P1273" i="11"/>
  <c r="O1273" i="11"/>
  <c r="N1273" i="11"/>
  <c r="M1273" i="11"/>
  <c r="L1273" i="11"/>
  <c r="K1273" i="11"/>
  <c r="I1273" i="11" a="1"/>
  <c r="I1273" i="11"/>
  <c r="U1272" i="11"/>
  <c r="T1272" i="11"/>
  <c r="R1272" i="11"/>
  <c r="Q1272" i="11"/>
  <c r="O1272" i="11"/>
  <c r="P1272" i="11" s="1"/>
  <c r="N1272" i="11"/>
  <c r="M1272" i="11"/>
  <c r="L1272" i="11"/>
  <c r="K1272" i="11"/>
  <c r="I1272" i="11" a="1"/>
  <c r="I1272" i="11" s="1"/>
  <c r="U1271" i="11"/>
  <c r="T1271" i="11"/>
  <c r="R1271" i="11"/>
  <c r="Q1271" i="11"/>
  <c r="O1271" i="11"/>
  <c r="P1271" i="11" s="1"/>
  <c r="N1271" i="11"/>
  <c r="M1271" i="11"/>
  <c r="L1271" i="11"/>
  <c r="K1271" i="11"/>
  <c r="I1271" i="11" a="1"/>
  <c r="I1271" i="11"/>
  <c r="U1270" i="11"/>
  <c r="T1270" i="11"/>
  <c r="R1270" i="11"/>
  <c r="Q1270" i="11"/>
  <c r="O1270" i="11"/>
  <c r="P1270" i="11" s="1"/>
  <c r="N1270" i="11"/>
  <c r="M1270" i="11"/>
  <c r="L1270" i="11"/>
  <c r="K1270" i="11"/>
  <c r="I1270" i="11" a="1"/>
  <c r="I1270" i="11" s="1"/>
  <c r="U1269" i="11"/>
  <c r="T1269" i="11"/>
  <c r="R1269" i="11"/>
  <c r="Q1269" i="11"/>
  <c r="P1269" i="11"/>
  <c r="O1269" i="11"/>
  <c r="N1269" i="11"/>
  <c r="M1269" i="11"/>
  <c r="L1269" i="11"/>
  <c r="K1269" i="11"/>
  <c r="I1269" i="11" a="1"/>
  <c r="I1269" i="11" s="1"/>
  <c r="U1268" i="11"/>
  <c r="T1268" i="11"/>
  <c r="R1268" i="11"/>
  <c r="Q1268" i="11"/>
  <c r="O1268" i="11"/>
  <c r="P1268" i="11" s="1"/>
  <c r="N1268" i="11"/>
  <c r="M1268" i="11"/>
  <c r="L1268" i="11"/>
  <c r="K1268" i="11"/>
  <c r="I1268" i="11" a="1"/>
  <c r="I1268" i="11" s="1"/>
  <c r="U1267" i="11"/>
  <c r="T1267" i="11"/>
  <c r="R1267" i="11"/>
  <c r="Q1267" i="11"/>
  <c r="P1267" i="11"/>
  <c r="O1267" i="11"/>
  <c r="N1267" i="11"/>
  <c r="M1267" i="11"/>
  <c r="L1267" i="11"/>
  <c r="K1267" i="11"/>
  <c r="I1267" i="11" a="1"/>
  <c r="I1267" i="11"/>
  <c r="U1266" i="11"/>
  <c r="T1266" i="11"/>
  <c r="R1266" i="11"/>
  <c r="Q1266" i="11"/>
  <c r="P1266" i="11"/>
  <c r="O1266" i="11"/>
  <c r="N1266" i="11"/>
  <c r="M1266" i="11"/>
  <c r="L1266" i="11"/>
  <c r="K1266" i="11"/>
  <c r="I1266" i="11" a="1"/>
  <c r="I1266" i="11"/>
  <c r="U1265" i="11"/>
  <c r="T1265" i="11"/>
  <c r="R1265" i="11"/>
  <c r="Q1265" i="11"/>
  <c r="P1265" i="11"/>
  <c r="O1265" i="11"/>
  <c r="N1265" i="11"/>
  <c r="M1265" i="11"/>
  <c r="L1265" i="11"/>
  <c r="K1265" i="11"/>
  <c r="I1265" i="11" a="1"/>
  <c r="I1265" i="11"/>
  <c r="U1264" i="11"/>
  <c r="T1264" i="11"/>
  <c r="R1264" i="11"/>
  <c r="Q1264" i="11"/>
  <c r="O1264" i="11"/>
  <c r="P1264" i="11" s="1"/>
  <c r="N1264" i="11"/>
  <c r="M1264" i="11"/>
  <c r="L1264" i="11"/>
  <c r="K1264" i="11"/>
  <c r="I1264" i="11" a="1"/>
  <c r="I1264" i="11"/>
  <c r="U1263" i="11"/>
  <c r="T1263" i="11"/>
  <c r="R1263" i="11"/>
  <c r="Q1263" i="11"/>
  <c r="O1263" i="11"/>
  <c r="P1263" i="11" s="1"/>
  <c r="N1263" i="11"/>
  <c r="M1263" i="11"/>
  <c r="L1263" i="11"/>
  <c r="K1263" i="11"/>
  <c r="I1263" i="11" a="1"/>
  <c r="I1263" i="11" s="1"/>
  <c r="U1262" i="11"/>
  <c r="T1262" i="11"/>
  <c r="R1262" i="11"/>
  <c r="Q1262" i="11"/>
  <c r="O1262" i="11"/>
  <c r="P1262" i="11" s="1"/>
  <c r="N1262" i="11"/>
  <c r="M1262" i="11"/>
  <c r="L1262" i="11"/>
  <c r="K1262" i="11"/>
  <c r="I1262" i="11" a="1"/>
  <c r="I1262" i="11" s="1"/>
  <c r="U1261" i="11"/>
  <c r="T1261" i="11"/>
  <c r="R1261" i="11"/>
  <c r="Q1261" i="11"/>
  <c r="O1261" i="11"/>
  <c r="P1261" i="11" s="1"/>
  <c r="N1261" i="11"/>
  <c r="M1261" i="11"/>
  <c r="L1261" i="11"/>
  <c r="K1261" i="11"/>
  <c r="I1261" i="11" a="1"/>
  <c r="I1261" i="11" s="1"/>
  <c r="U1260" i="11"/>
  <c r="T1260" i="11"/>
  <c r="R1260" i="11"/>
  <c r="Q1260" i="11"/>
  <c r="P1260" i="11"/>
  <c r="O1260" i="11"/>
  <c r="N1260" i="11"/>
  <c r="M1260" i="11"/>
  <c r="L1260" i="11"/>
  <c r="K1260" i="11"/>
  <c r="I1260" i="11" a="1"/>
  <c r="I1260" i="11" s="1"/>
  <c r="U1259" i="11"/>
  <c r="T1259" i="11"/>
  <c r="R1259" i="11"/>
  <c r="Q1259" i="11"/>
  <c r="P1259" i="11"/>
  <c r="O1259" i="11"/>
  <c r="N1259" i="11"/>
  <c r="M1259" i="11"/>
  <c r="L1259" i="11"/>
  <c r="K1259" i="11"/>
  <c r="I1259" i="11" a="1"/>
  <c r="I1259" i="11"/>
  <c r="U1258" i="11"/>
  <c r="T1258" i="11"/>
  <c r="R1258" i="11"/>
  <c r="Q1258" i="11"/>
  <c r="P1258" i="11"/>
  <c r="O1258" i="11"/>
  <c r="N1258" i="11"/>
  <c r="M1258" i="11"/>
  <c r="L1258" i="11"/>
  <c r="K1258" i="11"/>
  <c r="I1258" i="11" a="1"/>
  <c r="I1258" i="11"/>
  <c r="U1257" i="11"/>
  <c r="T1257" i="11"/>
  <c r="R1257" i="11"/>
  <c r="Q1257" i="11"/>
  <c r="P1257" i="11"/>
  <c r="O1257" i="11"/>
  <c r="N1257" i="11"/>
  <c r="M1257" i="11"/>
  <c r="L1257" i="11"/>
  <c r="K1257" i="11"/>
  <c r="I1257" i="11" a="1"/>
  <c r="I1257" i="11"/>
  <c r="U1256" i="11"/>
  <c r="T1256" i="11"/>
  <c r="R1256" i="11"/>
  <c r="Q1256" i="11"/>
  <c r="O1256" i="11"/>
  <c r="P1256" i="11" s="1"/>
  <c r="N1256" i="11"/>
  <c r="M1256" i="11"/>
  <c r="L1256" i="11"/>
  <c r="K1256" i="11"/>
  <c r="I1256" i="11" a="1"/>
  <c r="I1256" i="11" s="1"/>
  <c r="U1255" i="11"/>
  <c r="T1255" i="11"/>
  <c r="R1255" i="11"/>
  <c r="Q1255" i="11"/>
  <c r="O1255" i="11"/>
  <c r="P1255" i="11" s="1"/>
  <c r="N1255" i="11"/>
  <c r="M1255" i="11"/>
  <c r="L1255" i="11"/>
  <c r="K1255" i="11"/>
  <c r="I1255" i="11" a="1"/>
  <c r="I1255" i="11"/>
  <c r="U1254" i="11"/>
  <c r="T1254" i="11"/>
  <c r="R1254" i="11"/>
  <c r="Q1254" i="11"/>
  <c r="O1254" i="11"/>
  <c r="P1254" i="11" s="1"/>
  <c r="N1254" i="11"/>
  <c r="M1254" i="11"/>
  <c r="L1254" i="11"/>
  <c r="K1254" i="11"/>
  <c r="I1254" i="11" a="1"/>
  <c r="I1254" i="11" s="1"/>
  <c r="U1253" i="11"/>
  <c r="T1253" i="11"/>
  <c r="R1253" i="11"/>
  <c r="Q1253" i="11"/>
  <c r="P1253" i="11"/>
  <c r="O1253" i="11"/>
  <c r="N1253" i="11"/>
  <c r="M1253" i="11"/>
  <c r="L1253" i="11"/>
  <c r="K1253" i="11"/>
  <c r="I1253" i="11" a="1"/>
  <c r="I1253" i="11" s="1"/>
  <c r="U1252" i="11"/>
  <c r="T1252" i="11"/>
  <c r="R1252" i="11"/>
  <c r="Q1252" i="11"/>
  <c r="O1252" i="11"/>
  <c r="P1252" i="11" s="1"/>
  <c r="N1252" i="11"/>
  <c r="M1252" i="11"/>
  <c r="L1252" i="11"/>
  <c r="K1252" i="11"/>
  <c r="I1252" i="11" a="1"/>
  <c r="I1252" i="11" s="1"/>
  <c r="U1251" i="11"/>
  <c r="T1251" i="11"/>
  <c r="R1251" i="11"/>
  <c r="Q1251" i="11"/>
  <c r="P1251" i="11"/>
  <c r="O1251" i="11"/>
  <c r="N1251" i="11"/>
  <c r="M1251" i="11"/>
  <c r="L1251" i="11"/>
  <c r="K1251" i="11"/>
  <c r="I1251" i="11" a="1"/>
  <c r="I1251" i="11"/>
  <c r="U1250" i="11"/>
  <c r="T1250" i="11"/>
  <c r="R1250" i="11"/>
  <c r="Q1250" i="11"/>
  <c r="P1250" i="11"/>
  <c r="O1250" i="11"/>
  <c r="N1250" i="11"/>
  <c r="M1250" i="11"/>
  <c r="L1250" i="11"/>
  <c r="K1250" i="11"/>
  <c r="I1250" i="11" a="1"/>
  <c r="I1250" i="11"/>
  <c r="U1249" i="11"/>
  <c r="T1249" i="11"/>
  <c r="R1249" i="11"/>
  <c r="Q1249" i="11"/>
  <c r="P1249" i="11"/>
  <c r="O1249" i="11"/>
  <c r="N1249" i="11"/>
  <c r="M1249" i="11"/>
  <c r="L1249" i="11"/>
  <c r="K1249" i="11"/>
  <c r="I1249" i="11" a="1"/>
  <c r="I1249" i="11"/>
  <c r="U1248" i="11"/>
  <c r="T1248" i="11"/>
  <c r="R1248" i="11"/>
  <c r="Q1248" i="11"/>
  <c r="O1248" i="11"/>
  <c r="P1248" i="11" s="1"/>
  <c r="N1248" i="11"/>
  <c r="M1248" i="11"/>
  <c r="L1248" i="11"/>
  <c r="K1248" i="11"/>
  <c r="I1248" i="11" a="1"/>
  <c r="I1248" i="11"/>
  <c r="U1247" i="11"/>
  <c r="T1247" i="11"/>
  <c r="R1247" i="11"/>
  <c r="Q1247" i="11"/>
  <c r="O1247" i="11"/>
  <c r="P1247" i="11" s="1"/>
  <c r="N1247" i="11"/>
  <c r="M1247" i="11"/>
  <c r="L1247" i="11"/>
  <c r="K1247" i="11"/>
  <c r="I1247" i="11" a="1"/>
  <c r="I1247" i="11" s="1"/>
  <c r="U1246" i="11"/>
  <c r="T1246" i="11"/>
  <c r="R1246" i="11"/>
  <c r="Q1246" i="11"/>
  <c r="O1246" i="11"/>
  <c r="P1246" i="11" s="1"/>
  <c r="N1246" i="11"/>
  <c r="M1246" i="11"/>
  <c r="L1246" i="11"/>
  <c r="K1246" i="11"/>
  <c r="I1246" i="11" a="1"/>
  <c r="I1246" i="11" s="1"/>
  <c r="U1245" i="11"/>
  <c r="T1245" i="11"/>
  <c r="R1245" i="11"/>
  <c r="Q1245" i="11"/>
  <c r="O1245" i="11"/>
  <c r="P1245" i="11" s="1"/>
  <c r="N1245" i="11"/>
  <c r="M1245" i="11"/>
  <c r="L1245" i="11"/>
  <c r="K1245" i="11"/>
  <c r="I1245" i="11" a="1"/>
  <c r="I1245" i="11" s="1"/>
  <c r="U1244" i="11"/>
  <c r="T1244" i="11"/>
  <c r="R1244" i="11"/>
  <c r="Q1244" i="11"/>
  <c r="P1244" i="11"/>
  <c r="O1244" i="11"/>
  <c r="N1244" i="11"/>
  <c r="M1244" i="11"/>
  <c r="L1244" i="11"/>
  <c r="K1244" i="11"/>
  <c r="I1244" i="11" a="1"/>
  <c r="I1244" i="11" s="1"/>
  <c r="U1243" i="11"/>
  <c r="T1243" i="11"/>
  <c r="R1243" i="11"/>
  <c r="Q1243" i="11"/>
  <c r="P1243" i="11"/>
  <c r="O1243" i="11"/>
  <c r="N1243" i="11"/>
  <c r="M1243" i="11"/>
  <c r="L1243" i="11"/>
  <c r="K1243" i="11"/>
  <c r="I1243" i="11" a="1"/>
  <c r="I1243" i="11"/>
  <c r="U1242" i="11"/>
  <c r="T1242" i="11"/>
  <c r="R1242" i="11"/>
  <c r="Q1242" i="11"/>
  <c r="P1242" i="11"/>
  <c r="O1242" i="11"/>
  <c r="N1242" i="11"/>
  <c r="M1242" i="11"/>
  <c r="L1242" i="11"/>
  <c r="K1242" i="11"/>
  <c r="I1242" i="11" a="1"/>
  <c r="I1242" i="11"/>
  <c r="U1241" i="11"/>
  <c r="T1241" i="11"/>
  <c r="R1241" i="11"/>
  <c r="Q1241" i="11"/>
  <c r="P1241" i="11"/>
  <c r="O1241" i="11"/>
  <c r="N1241" i="11"/>
  <c r="M1241" i="11"/>
  <c r="L1241" i="11"/>
  <c r="K1241" i="11"/>
  <c r="I1241" i="11" a="1"/>
  <c r="I1241" i="11"/>
  <c r="U1240" i="11"/>
  <c r="T1240" i="11"/>
  <c r="R1240" i="11"/>
  <c r="Q1240" i="11"/>
  <c r="O1240" i="11"/>
  <c r="P1240" i="11" s="1"/>
  <c r="N1240" i="11"/>
  <c r="M1240" i="11"/>
  <c r="L1240" i="11"/>
  <c r="K1240" i="11"/>
  <c r="I1240" i="11" a="1"/>
  <c r="I1240" i="11" s="1"/>
  <c r="U1239" i="11"/>
  <c r="T1239" i="11"/>
  <c r="R1239" i="11"/>
  <c r="Q1239" i="11"/>
  <c r="O1239" i="11"/>
  <c r="P1239" i="11" s="1"/>
  <c r="N1239" i="11"/>
  <c r="M1239" i="11"/>
  <c r="L1239" i="11"/>
  <c r="K1239" i="11"/>
  <c r="I1239" i="11" a="1"/>
  <c r="I1239" i="11"/>
  <c r="U1238" i="11"/>
  <c r="T1238" i="11"/>
  <c r="R1238" i="11"/>
  <c r="Q1238" i="11"/>
  <c r="O1238" i="11"/>
  <c r="P1238" i="11" s="1"/>
  <c r="N1238" i="11"/>
  <c r="M1238" i="11"/>
  <c r="L1238" i="11"/>
  <c r="K1238" i="11"/>
  <c r="I1238" i="11" a="1"/>
  <c r="I1238" i="11" s="1"/>
  <c r="U1237" i="11"/>
  <c r="T1237" i="11"/>
  <c r="R1237" i="11"/>
  <c r="Q1237" i="11"/>
  <c r="P1237" i="11"/>
  <c r="O1237" i="11"/>
  <c r="N1237" i="11"/>
  <c r="M1237" i="11"/>
  <c r="L1237" i="11"/>
  <c r="K1237" i="11"/>
  <c r="I1237" i="11" a="1"/>
  <c r="I1237" i="11" s="1"/>
  <c r="U1236" i="11"/>
  <c r="T1236" i="11"/>
  <c r="R1236" i="11"/>
  <c r="Q1236" i="11"/>
  <c r="O1236" i="11"/>
  <c r="P1236" i="11" s="1"/>
  <c r="N1236" i="11"/>
  <c r="M1236" i="11"/>
  <c r="L1236" i="11"/>
  <c r="K1236" i="11"/>
  <c r="I1236" i="11" a="1"/>
  <c r="I1236" i="11" s="1"/>
  <c r="U1235" i="11"/>
  <c r="T1235" i="11"/>
  <c r="R1235" i="11"/>
  <c r="Q1235" i="11"/>
  <c r="P1235" i="11"/>
  <c r="O1235" i="11"/>
  <c r="N1235" i="11"/>
  <c r="M1235" i="11"/>
  <c r="L1235" i="11"/>
  <c r="K1235" i="11"/>
  <c r="I1235" i="11" a="1"/>
  <c r="I1235" i="11"/>
  <c r="U1234" i="11"/>
  <c r="T1234" i="11"/>
  <c r="R1234" i="11"/>
  <c r="Q1234" i="11"/>
  <c r="P1234" i="11"/>
  <c r="O1234" i="11"/>
  <c r="N1234" i="11"/>
  <c r="M1234" i="11"/>
  <c r="L1234" i="11"/>
  <c r="K1234" i="11"/>
  <c r="I1234" i="11" a="1"/>
  <c r="I1234" i="11"/>
  <c r="U1233" i="11"/>
  <c r="T1233" i="11"/>
  <c r="R1233" i="11"/>
  <c r="Q1233" i="11"/>
  <c r="P1233" i="11"/>
  <c r="O1233" i="11"/>
  <c r="N1233" i="11"/>
  <c r="M1233" i="11"/>
  <c r="L1233" i="11"/>
  <c r="K1233" i="11"/>
  <c r="I1233" i="11" a="1"/>
  <c r="I1233" i="11"/>
  <c r="U1232" i="11"/>
  <c r="T1232" i="11"/>
  <c r="R1232" i="11"/>
  <c r="Q1232" i="11"/>
  <c r="O1232" i="11"/>
  <c r="P1232" i="11" s="1"/>
  <c r="N1232" i="11"/>
  <c r="M1232" i="11"/>
  <c r="L1232" i="11"/>
  <c r="K1232" i="11"/>
  <c r="I1232" i="11" a="1"/>
  <c r="I1232" i="11"/>
  <c r="U1231" i="11"/>
  <c r="T1231" i="11"/>
  <c r="R1231" i="11"/>
  <c r="Q1231" i="11"/>
  <c r="O1231" i="11"/>
  <c r="P1231" i="11" s="1"/>
  <c r="N1231" i="11"/>
  <c r="M1231" i="11"/>
  <c r="L1231" i="11"/>
  <c r="K1231" i="11"/>
  <c r="I1231" i="11" a="1"/>
  <c r="I1231" i="11" s="1"/>
  <c r="U1230" i="11"/>
  <c r="T1230" i="11"/>
  <c r="R1230" i="11"/>
  <c r="Q1230" i="11"/>
  <c r="O1230" i="11"/>
  <c r="P1230" i="11" s="1"/>
  <c r="N1230" i="11"/>
  <c r="M1230" i="11"/>
  <c r="L1230" i="11"/>
  <c r="K1230" i="11"/>
  <c r="I1230" i="11" a="1"/>
  <c r="I1230" i="11" s="1"/>
  <c r="U1229" i="11"/>
  <c r="T1229" i="11"/>
  <c r="R1229" i="11"/>
  <c r="Q1229" i="11"/>
  <c r="O1229" i="11"/>
  <c r="P1229" i="11" s="1"/>
  <c r="N1229" i="11"/>
  <c r="M1229" i="11"/>
  <c r="L1229" i="11"/>
  <c r="K1229" i="11"/>
  <c r="I1229" i="11" a="1"/>
  <c r="I1229" i="11" s="1"/>
  <c r="U1228" i="11"/>
  <c r="T1228" i="11"/>
  <c r="R1228" i="11"/>
  <c r="Q1228" i="11"/>
  <c r="P1228" i="11"/>
  <c r="O1228" i="11"/>
  <c r="N1228" i="11"/>
  <c r="M1228" i="11"/>
  <c r="L1228" i="11"/>
  <c r="K1228" i="11"/>
  <c r="I1228" i="11" a="1"/>
  <c r="I1228" i="11" s="1"/>
  <c r="U1227" i="11"/>
  <c r="T1227" i="11"/>
  <c r="R1227" i="11"/>
  <c r="Q1227" i="11"/>
  <c r="P1227" i="11"/>
  <c r="O1227" i="11"/>
  <c r="N1227" i="11"/>
  <c r="M1227" i="11"/>
  <c r="L1227" i="11"/>
  <c r="K1227" i="11"/>
  <c r="I1227" i="11" a="1"/>
  <c r="I1227" i="11"/>
  <c r="U1226" i="11"/>
  <c r="T1226" i="11"/>
  <c r="R1226" i="11"/>
  <c r="Q1226" i="11"/>
  <c r="P1226" i="11"/>
  <c r="O1226" i="11"/>
  <c r="N1226" i="11"/>
  <c r="M1226" i="11"/>
  <c r="L1226" i="11"/>
  <c r="K1226" i="11"/>
  <c r="I1226" i="11" a="1"/>
  <c r="I1226" i="11"/>
  <c r="U1225" i="11"/>
  <c r="T1225" i="11"/>
  <c r="R1225" i="11"/>
  <c r="Q1225" i="11"/>
  <c r="P1225" i="11"/>
  <c r="O1225" i="11"/>
  <c r="N1225" i="11"/>
  <c r="M1225" i="11"/>
  <c r="L1225" i="11"/>
  <c r="K1225" i="11"/>
  <c r="I1225" i="11" a="1"/>
  <c r="I1225" i="11"/>
  <c r="U1224" i="11"/>
  <c r="T1224" i="11"/>
  <c r="R1224" i="11"/>
  <c r="Q1224" i="11"/>
  <c r="O1224" i="11"/>
  <c r="P1224" i="11" s="1"/>
  <c r="N1224" i="11"/>
  <c r="M1224" i="11"/>
  <c r="L1224" i="11"/>
  <c r="K1224" i="11"/>
  <c r="I1224" i="11" a="1"/>
  <c r="I1224" i="11" s="1"/>
  <c r="U1223" i="11"/>
  <c r="T1223" i="11"/>
  <c r="R1223" i="11"/>
  <c r="Q1223" i="11"/>
  <c r="O1223" i="11"/>
  <c r="P1223" i="11" s="1"/>
  <c r="N1223" i="11"/>
  <c r="M1223" i="11"/>
  <c r="L1223" i="11"/>
  <c r="K1223" i="11"/>
  <c r="I1223" i="11" a="1"/>
  <c r="I1223" i="11"/>
  <c r="U1222" i="11"/>
  <c r="T1222" i="11"/>
  <c r="R1222" i="11"/>
  <c r="Q1222" i="11"/>
  <c r="O1222" i="11"/>
  <c r="P1222" i="11" s="1"/>
  <c r="N1222" i="11"/>
  <c r="M1222" i="11"/>
  <c r="L1222" i="11"/>
  <c r="K1222" i="11"/>
  <c r="I1222" i="11" a="1"/>
  <c r="I1222" i="11" s="1"/>
  <c r="U1221" i="11"/>
  <c r="T1221" i="11"/>
  <c r="R1221" i="11"/>
  <c r="Q1221" i="11"/>
  <c r="P1221" i="11"/>
  <c r="O1221" i="11"/>
  <c r="N1221" i="11"/>
  <c r="M1221" i="11"/>
  <c r="L1221" i="11"/>
  <c r="K1221" i="11"/>
  <c r="I1221" i="11" a="1"/>
  <c r="I1221" i="11" s="1"/>
  <c r="U1220" i="11"/>
  <c r="T1220" i="11"/>
  <c r="R1220" i="11"/>
  <c r="Q1220" i="11"/>
  <c r="O1220" i="11"/>
  <c r="P1220" i="11" s="1"/>
  <c r="N1220" i="11"/>
  <c r="M1220" i="11"/>
  <c r="L1220" i="11"/>
  <c r="K1220" i="11"/>
  <c r="I1220" i="11" a="1"/>
  <c r="I1220" i="11" s="1"/>
  <c r="U1219" i="11"/>
  <c r="T1219" i="11"/>
  <c r="R1219" i="11"/>
  <c r="Q1219" i="11"/>
  <c r="P1219" i="11"/>
  <c r="O1219" i="11"/>
  <c r="N1219" i="11"/>
  <c r="M1219" i="11"/>
  <c r="L1219" i="11"/>
  <c r="K1219" i="11"/>
  <c r="I1219" i="11" a="1"/>
  <c r="I1219" i="11"/>
  <c r="U1218" i="11"/>
  <c r="T1218" i="11"/>
  <c r="R1218" i="11"/>
  <c r="Q1218" i="11"/>
  <c r="P1218" i="11"/>
  <c r="O1218" i="11"/>
  <c r="N1218" i="11"/>
  <c r="M1218" i="11"/>
  <c r="L1218" i="11"/>
  <c r="K1218" i="11"/>
  <c r="I1218" i="11" a="1"/>
  <c r="I1218" i="11"/>
  <c r="U1217" i="11"/>
  <c r="T1217" i="11"/>
  <c r="R1217" i="11"/>
  <c r="Q1217" i="11"/>
  <c r="P1217" i="11"/>
  <c r="O1217" i="11"/>
  <c r="N1217" i="11"/>
  <c r="M1217" i="11"/>
  <c r="L1217" i="11"/>
  <c r="K1217" i="11"/>
  <c r="I1217" i="11" a="1"/>
  <c r="I1217" i="11"/>
  <c r="U1216" i="11"/>
  <c r="T1216" i="11"/>
  <c r="R1216" i="11"/>
  <c r="Q1216" i="11"/>
  <c r="O1216" i="11"/>
  <c r="P1216" i="11" s="1"/>
  <c r="N1216" i="11"/>
  <c r="M1216" i="11"/>
  <c r="L1216" i="11"/>
  <c r="K1216" i="11"/>
  <c r="I1216" i="11" a="1"/>
  <c r="I1216" i="11"/>
  <c r="U1215" i="11"/>
  <c r="T1215" i="11"/>
  <c r="R1215" i="11"/>
  <c r="Q1215" i="11"/>
  <c r="O1215" i="11"/>
  <c r="P1215" i="11" s="1"/>
  <c r="N1215" i="11"/>
  <c r="M1215" i="11"/>
  <c r="L1215" i="11"/>
  <c r="K1215" i="11"/>
  <c r="I1215" i="11" a="1"/>
  <c r="I1215" i="11"/>
  <c r="U1214" i="11"/>
  <c r="T1214" i="11"/>
  <c r="R1214" i="11"/>
  <c r="Q1214" i="11"/>
  <c r="O1214" i="11"/>
  <c r="P1214" i="11" s="1"/>
  <c r="N1214" i="11"/>
  <c r="M1214" i="11"/>
  <c r="L1214" i="11"/>
  <c r="K1214" i="11"/>
  <c r="I1214" i="11" a="1"/>
  <c r="I1214" i="11" s="1"/>
  <c r="U1213" i="11"/>
  <c r="T1213" i="11"/>
  <c r="R1213" i="11"/>
  <c r="Q1213" i="11"/>
  <c r="O1213" i="11"/>
  <c r="P1213" i="11" s="1"/>
  <c r="N1213" i="11"/>
  <c r="M1213" i="11"/>
  <c r="L1213" i="11"/>
  <c r="K1213" i="11"/>
  <c r="I1213" i="11" a="1"/>
  <c r="I1213" i="11"/>
  <c r="U1212" i="11"/>
  <c r="T1212" i="11"/>
  <c r="R1212" i="11"/>
  <c r="Q1212" i="11"/>
  <c r="O1212" i="11"/>
  <c r="P1212" i="11" s="1"/>
  <c r="N1212" i="11"/>
  <c r="M1212" i="11"/>
  <c r="L1212" i="11"/>
  <c r="K1212" i="11"/>
  <c r="I1212" i="11" a="1"/>
  <c r="I1212" i="11" s="1"/>
  <c r="U1211" i="11"/>
  <c r="T1211" i="11"/>
  <c r="R1211" i="11"/>
  <c r="Q1211" i="11"/>
  <c r="P1211" i="11"/>
  <c r="O1211" i="11"/>
  <c r="N1211" i="11"/>
  <c r="M1211" i="11"/>
  <c r="L1211" i="11"/>
  <c r="K1211" i="11"/>
  <c r="I1211" i="11" a="1"/>
  <c r="I1211" i="11"/>
  <c r="U1210" i="11"/>
  <c r="T1210" i="11"/>
  <c r="R1210" i="11"/>
  <c r="Q1210" i="11"/>
  <c r="O1210" i="11"/>
  <c r="P1210" i="11" s="1"/>
  <c r="N1210" i="11"/>
  <c r="M1210" i="11"/>
  <c r="L1210" i="11"/>
  <c r="K1210" i="11"/>
  <c r="I1210" i="11" a="1"/>
  <c r="I1210" i="11"/>
  <c r="U1209" i="11"/>
  <c r="T1209" i="11"/>
  <c r="R1209" i="11"/>
  <c r="Q1209" i="11"/>
  <c r="P1209" i="11"/>
  <c r="O1209" i="11"/>
  <c r="N1209" i="11"/>
  <c r="M1209" i="11"/>
  <c r="L1209" i="11"/>
  <c r="K1209" i="11"/>
  <c r="I1209" i="11" a="1"/>
  <c r="I1209" i="11"/>
  <c r="U1208" i="11"/>
  <c r="T1208" i="11"/>
  <c r="R1208" i="11"/>
  <c r="Q1208" i="11"/>
  <c r="O1208" i="11"/>
  <c r="P1208" i="11" s="1"/>
  <c r="N1208" i="11"/>
  <c r="M1208" i="11"/>
  <c r="L1208" i="11"/>
  <c r="K1208" i="11"/>
  <c r="I1208" i="11" a="1"/>
  <c r="I1208" i="11" s="1"/>
  <c r="U1207" i="11"/>
  <c r="T1207" i="11"/>
  <c r="R1207" i="11"/>
  <c r="Q1207" i="11"/>
  <c r="O1207" i="11"/>
  <c r="P1207" i="11" s="1"/>
  <c r="N1207" i="11"/>
  <c r="M1207" i="11"/>
  <c r="L1207" i="11"/>
  <c r="K1207" i="11"/>
  <c r="I1207" i="11" a="1"/>
  <c r="I1207" i="11"/>
  <c r="U1206" i="11"/>
  <c r="T1206" i="11"/>
  <c r="R1206" i="11"/>
  <c r="Q1206" i="11"/>
  <c r="O1206" i="11"/>
  <c r="P1206" i="11" s="1"/>
  <c r="N1206" i="11"/>
  <c r="M1206" i="11"/>
  <c r="L1206" i="11"/>
  <c r="K1206" i="11"/>
  <c r="I1206" i="11" a="1"/>
  <c r="I1206" i="11" s="1"/>
  <c r="U1205" i="11"/>
  <c r="T1205" i="11"/>
  <c r="R1205" i="11"/>
  <c r="Q1205" i="11"/>
  <c r="P1205" i="11"/>
  <c r="O1205" i="11"/>
  <c r="N1205" i="11"/>
  <c r="M1205" i="11"/>
  <c r="L1205" i="11"/>
  <c r="K1205" i="11"/>
  <c r="I1205" i="11" a="1"/>
  <c r="I1205" i="11" s="1"/>
  <c r="U1204" i="11"/>
  <c r="T1204" i="11"/>
  <c r="R1204" i="11"/>
  <c r="Q1204" i="11"/>
  <c r="O1204" i="11"/>
  <c r="P1204" i="11" s="1"/>
  <c r="N1204" i="11"/>
  <c r="M1204" i="11"/>
  <c r="L1204" i="11"/>
  <c r="K1204" i="11"/>
  <c r="I1204" i="11" a="1"/>
  <c r="I1204" i="11" s="1"/>
  <c r="U1203" i="11"/>
  <c r="T1203" i="11"/>
  <c r="R1203" i="11"/>
  <c r="Q1203" i="11"/>
  <c r="P1203" i="11"/>
  <c r="O1203" i="11"/>
  <c r="N1203" i="11"/>
  <c r="M1203" i="11"/>
  <c r="L1203" i="11"/>
  <c r="K1203" i="11"/>
  <c r="I1203" i="11" a="1"/>
  <c r="I1203" i="11"/>
  <c r="U1202" i="11"/>
  <c r="T1202" i="11"/>
  <c r="R1202" i="11"/>
  <c r="Q1202" i="11"/>
  <c r="P1202" i="11"/>
  <c r="O1202" i="11"/>
  <c r="N1202" i="11"/>
  <c r="M1202" i="11"/>
  <c r="L1202" i="11"/>
  <c r="K1202" i="11"/>
  <c r="I1202" i="11" a="1"/>
  <c r="I1202" i="11"/>
  <c r="U1201" i="11"/>
  <c r="T1201" i="11"/>
  <c r="R1201" i="11"/>
  <c r="Q1201" i="11"/>
  <c r="P1201" i="11"/>
  <c r="O1201" i="11"/>
  <c r="N1201" i="11"/>
  <c r="M1201" i="11"/>
  <c r="L1201" i="11"/>
  <c r="K1201" i="11"/>
  <c r="I1201" i="11" a="1"/>
  <c r="I1201" i="11"/>
  <c r="U1200" i="11"/>
  <c r="T1200" i="11"/>
  <c r="R1200" i="11"/>
  <c r="Q1200" i="11"/>
  <c r="O1200" i="11"/>
  <c r="P1200" i="11" s="1"/>
  <c r="N1200" i="11"/>
  <c r="M1200" i="11"/>
  <c r="L1200" i="11"/>
  <c r="K1200" i="11"/>
  <c r="I1200" i="11" a="1"/>
  <c r="I1200" i="11"/>
  <c r="U1199" i="11"/>
  <c r="T1199" i="11"/>
  <c r="R1199" i="11"/>
  <c r="Q1199" i="11"/>
  <c r="O1199" i="11"/>
  <c r="P1199" i="11" s="1"/>
  <c r="N1199" i="11"/>
  <c r="M1199" i="11"/>
  <c r="L1199" i="11"/>
  <c r="K1199" i="11"/>
  <c r="I1199" i="11" a="1"/>
  <c r="I1199" i="11"/>
  <c r="U1198" i="11"/>
  <c r="T1198" i="11"/>
  <c r="R1198" i="11"/>
  <c r="Q1198" i="11"/>
  <c r="O1198" i="11"/>
  <c r="P1198" i="11" s="1"/>
  <c r="N1198" i="11"/>
  <c r="M1198" i="11"/>
  <c r="L1198" i="11"/>
  <c r="K1198" i="11"/>
  <c r="I1198" i="11" a="1"/>
  <c r="I1198" i="11" s="1"/>
  <c r="U1197" i="11"/>
  <c r="T1197" i="11"/>
  <c r="R1197" i="11"/>
  <c r="Q1197" i="11"/>
  <c r="O1197" i="11"/>
  <c r="P1197" i="11" s="1"/>
  <c r="N1197" i="11"/>
  <c r="M1197" i="11"/>
  <c r="L1197" i="11"/>
  <c r="K1197" i="11"/>
  <c r="I1197" i="11" a="1"/>
  <c r="I1197" i="11" s="1"/>
  <c r="U1196" i="11"/>
  <c r="T1196" i="11"/>
  <c r="R1196" i="11"/>
  <c r="Q1196" i="11"/>
  <c r="O1196" i="11"/>
  <c r="P1196" i="11" s="1"/>
  <c r="N1196" i="11"/>
  <c r="M1196" i="11"/>
  <c r="L1196" i="11"/>
  <c r="K1196" i="11"/>
  <c r="I1196" i="11" a="1"/>
  <c r="I1196" i="11" s="1"/>
  <c r="U1195" i="11"/>
  <c r="T1195" i="11"/>
  <c r="R1195" i="11"/>
  <c r="Q1195" i="11"/>
  <c r="P1195" i="11"/>
  <c r="O1195" i="11"/>
  <c r="N1195" i="11"/>
  <c r="M1195" i="11"/>
  <c r="L1195" i="11"/>
  <c r="K1195" i="11"/>
  <c r="I1195" i="11" a="1"/>
  <c r="I1195" i="11"/>
  <c r="U1194" i="11"/>
  <c r="T1194" i="11"/>
  <c r="R1194" i="11"/>
  <c r="Q1194" i="11"/>
  <c r="O1194" i="11"/>
  <c r="P1194" i="11" s="1"/>
  <c r="N1194" i="11"/>
  <c r="M1194" i="11"/>
  <c r="L1194" i="11"/>
  <c r="K1194" i="11"/>
  <c r="I1194" i="11" a="1"/>
  <c r="I1194" i="11"/>
  <c r="U1193" i="11"/>
  <c r="T1193" i="11"/>
  <c r="R1193" i="11"/>
  <c r="Q1193" i="11"/>
  <c r="P1193" i="11"/>
  <c r="O1193" i="11"/>
  <c r="N1193" i="11"/>
  <c r="M1193" i="11"/>
  <c r="L1193" i="11"/>
  <c r="K1193" i="11"/>
  <c r="I1193" i="11" a="1"/>
  <c r="I1193" i="11"/>
  <c r="U1192" i="11"/>
  <c r="T1192" i="11"/>
  <c r="R1192" i="11"/>
  <c r="Q1192" i="11"/>
  <c r="O1192" i="11"/>
  <c r="P1192" i="11" s="1"/>
  <c r="N1192" i="11"/>
  <c r="M1192" i="11"/>
  <c r="L1192" i="11"/>
  <c r="K1192" i="11"/>
  <c r="I1192" i="11" a="1"/>
  <c r="I1192" i="11" s="1"/>
  <c r="U1191" i="11"/>
  <c r="T1191" i="11"/>
  <c r="R1191" i="11"/>
  <c r="Q1191" i="11"/>
  <c r="O1191" i="11"/>
  <c r="P1191" i="11" s="1"/>
  <c r="N1191" i="11"/>
  <c r="M1191" i="11"/>
  <c r="L1191" i="11"/>
  <c r="K1191" i="11"/>
  <c r="I1191" i="11" a="1"/>
  <c r="I1191" i="11"/>
  <c r="U1190" i="11"/>
  <c r="T1190" i="11"/>
  <c r="R1190" i="11"/>
  <c r="Q1190" i="11"/>
  <c r="O1190" i="11"/>
  <c r="P1190" i="11" s="1"/>
  <c r="N1190" i="11"/>
  <c r="M1190" i="11"/>
  <c r="L1190" i="11"/>
  <c r="K1190" i="11"/>
  <c r="I1190" i="11" a="1"/>
  <c r="I1190" i="11" s="1"/>
  <c r="U1189" i="11"/>
  <c r="T1189" i="11"/>
  <c r="R1189" i="11"/>
  <c r="Q1189" i="11"/>
  <c r="P1189" i="11"/>
  <c r="O1189" i="11"/>
  <c r="N1189" i="11"/>
  <c r="M1189" i="11"/>
  <c r="L1189" i="11"/>
  <c r="K1189" i="11"/>
  <c r="I1189" i="11" a="1"/>
  <c r="I1189" i="11" s="1"/>
  <c r="U1188" i="11"/>
  <c r="T1188" i="11"/>
  <c r="R1188" i="11"/>
  <c r="Q1188" i="11"/>
  <c r="O1188" i="11"/>
  <c r="P1188" i="11" s="1"/>
  <c r="N1188" i="11"/>
  <c r="M1188" i="11"/>
  <c r="L1188" i="11"/>
  <c r="K1188" i="11"/>
  <c r="I1188" i="11" a="1"/>
  <c r="I1188" i="11" s="1"/>
  <c r="U1187" i="11"/>
  <c r="T1187" i="11"/>
  <c r="R1187" i="11"/>
  <c r="Q1187" i="11"/>
  <c r="P1187" i="11"/>
  <c r="O1187" i="11"/>
  <c r="N1187" i="11"/>
  <c r="M1187" i="11"/>
  <c r="L1187" i="11"/>
  <c r="K1187" i="11"/>
  <c r="I1187" i="11" a="1"/>
  <c r="I1187" i="11"/>
  <c r="U1186" i="11"/>
  <c r="T1186" i="11"/>
  <c r="R1186" i="11"/>
  <c r="Q1186" i="11"/>
  <c r="P1186" i="11"/>
  <c r="O1186" i="11"/>
  <c r="N1186" i="11"/>
  <c r="M1186" i="11"/>
  <c r="L1186" i="11"/>
  <c r="K1186" i="11"/>
  <c r="I1186" i="11" a="1"/>
  <c r="I1186" i="11"/>
  <c r="U1185" i="11"/>
  <c r="T1185" i="11"/>
  <c r="R1185" i="11"/>
  <c r="Q1185" i="11"/>
  <c r="P1185" i="11"/>
  <c r="O1185" i="11"/>
  <c r="N1185" i="11"/>
  <c r="M1185" i="11"/>
  <c r="L1185" i="11"/>
  <c r="K1185" i="11"/>
  <c r="I1185" i="11" a="1"/>
  <c r="I1185" i="11"/>
  <c r="U1184" i="11"/>
  <c r="T1184" i="11"/>
  <c r="R1184" i="11"/>
  <c r="Q1184" i="11"/>
  <c r="O1184" i="11"/>
  <c r="P1184" i="11" s="1"/>
  <c r="N1184" i="11"/>
  <c r="M1184" i="11"/>
  <c r="L1184" i="11"/>
  <c r="K1184" i="11"/>
  <c r="I1184" i="11" a="1"/>
  <c r="I1184" i="11"/>
  <c r="U1183" i="11"/>
  <c r="T1183" i="11"/>
  <c r="R1183" i="11"/>
  <c r="Q1183" i="11"/>
  <c r="O1183" i="11"/>
  <c r="P1183" i="11" s="1"/>
  <c r="N1183" i="11"/>
  <c r="M1183" i="11"/>
  <c r="L1183" i="11"/>
  <c r="K1183" i="11"/>
  <c r="I1183" i="11" a="1"/>
  <c r="I1183" i="11"/>
  <c r="U1182" i="11"/>
  <c r="T1182" i="11"/>
  <c r="R1182" i="11"/>
  <c r="Q1182" i="11"/>
  <c r="O1182" i="11"/>
  <c r="P1182" i="11" s="1"/>
  <c r="N1182" i="11"/>
  <c r="M1182" i="11"/>
  <c r="L1182" i="11"/>
  <c r="K1182" i="11"/>
  <c r="I1182" i="11" a="1"/>
  <c r="I1182" i="11" s="1"/>
  <c r="U1181" i="11"/>
  <c r="T1181" i="11"/>
  <c r="R1181" i="11"/>
  <c r="Q1181" i="11"/>
  <c r="O1181" i="11"/>
  <c r="P1181" i="11" s="1"/>
  <c r="N1181" i="11"/>
  <c r="M1181" i="11"/>
  <c r="L1181" i="11"/>
  <c r="K1181" i="11"/>
  <c r="I1181" i="11" a="1"/>
  <c r="I1181" i="11"/>
  <c r="U1180" i="11"/>
  <c r="T1180" i="11"/>
  <c r="R1180" i="11"/>
  <c r="Q1180" i="11"/>
  <c r="O1180" i="11"/>
  <c r="P1180" i="11" s="1"/>
  <c r="N1180" i="11"/>
  <c r="M1180" i="11"/>
  <c r="L1180" i="11"/>
  <c r="K1180" i="11"/>
  <c r="I1180" i="11" a="1"/>
  <c r="I1180" i="11" s="1"/>
  <c r="U1179" i="11"/>
  <c r="T1179" i="11"/>
  <c r="R1179" i="11"/>
  <c r="Q1179" i="11"/>
  <c r="P1179" i="11"/>
  <c r="O1179" i="11"/>
  <c r="N1179" i="11"/>
  <c r="M1179" i="11"/>
  <c r="L1179" i="11"/>
  <c r="K1179" i="11"/>
  <c r="I1179" i="11" a="1"/>
  <c r="I1179" i="11"/>
  <c r="U1178" i="11"/>
  <c r="T1178" i="11"/>
  <c r="R1178" i="11"/>
  <c r="Q1178" i="11"/>
  <c r="O1178" i="11"/>
  <c r="P1178" i="11" s="1"/>
  <c r="N1178" i="11"/>
  <c r="M1178" i="11"/>
  <c r="L1178" i="11"/>
  <c r="K1178" i="11"/>
  <c r="I1178" i="11" a="1"/>
  <c r="I1178" i="11"/>
  <c r="U1177" i="11"/>
  <c r="T1177" i="11"/>
  <c r="R1177" i="11"/>
  <c r="Q1177" i="11"/>
  <c r="P1177" i="11"/>
  <c r="O1177" i="11"/>
  <c r="N1177" i="11"/>
  <c r="M1177" i="11"/>
  <c r="L1177" i="11"/>
  <c r="K1177" i="11"/>
  <c r="I1177" i="11" a="1"/>
  <c r="I1177" i="11"/>
  <c r="U1176" i="11"/>
  <c r="T1176" i="11"/>
  <c r="R1176" i="11"/>
  <c r="Q1176" i="11"/>
  <c r="O1176" i="11"/>
  <c r="P1176" i="11" s="1"/>
  <c r="N1176" i="11"/>
  <c r="M1176" i="11"/>
  <c r="L1176" i="11"/>
  <c r="K1176" i="11"/>
  <c r="I1176" i="11" a="1"/>
  <c r="I1176" i="11" s="1"/>
  <c r="U1175" i="11"/>
  <c r="T1175" i="11"/>
  <c r="R1175" i="11"/>
  <c r="Q1175" i="11"/>
  <c r="O1175" i="11"/>
  <c r="P1175" i="11" s="1"/>
  <c r="N1175" i="11"/>
  <c r="M1175" i="11"/>
  <c r="L1175" i="11"/>
  <c r="K1175" i="11"/>
  <c r="I1175" i="11" a="1"/>
  <c r="I1175" i="11"/>
  <c r="U1174" i="11"/>
  <c r="T1174" i="11"/>
  <c r="R1174" i="11"/>
  <c r="Q1174" i="11"/>
  <c r="O1174" i="11"/>
  <c r="P1174" i="11" s="1"/>
  <c r="N1174" i="11"/>
  <c r="M1174" i="11"/>
  <c r="L1174" i="11"/>
  <c r="K1174" i="11"/>
  <c r="I1174" i="11" a="1"/>
  <c r="I1174" i="11" s="1"/>
  <c r="U1173" i="11"/>
  <c r="T1173" i="11"/>
  <c r="R1173" i="11"/>
  <c r="Q1173" i="11"/>
  <c r="P1173" i="11"/>
  <c r="O1173" i="11"/>
  <c r="N1173" i="11"/>
  <c r="M1173" i="11"/>
  <c r="L1173" i="11"/>
  <c r="K1173" i="11"/>
  <c r="I1173" i="11" a="1"/>
  <c r="I1173" i="11" s="1"/>
  <c r="U1172" i="11"/>
  <c r="T1172" i="11"/>
  <c r="R1172" i="11"/>
  <c r="Q1172" i="11"/>
  <c r="O1172" i="11"/>
  <c r="P1172" i="11" s="1"/>
  <c r="N1172" i="11"/>
  <c r="M1172" i="11"/>
  <c r="L1172" i="11"/>
  <c r="K1172" i="11"/>
  <c r="I1172" i="11" a="1"/>
  <c r="I1172" i="11" s="1"/>
  <c r="U1171" i="11"/>
  <c r="T1171" i="11"/>
  <c r="R1171" i="11"/>
  <c r="Q1171" i="11"/>
  <c r="P1171" i="11"/>
  <c r="O1171" i="11"/>
  <c r="N1171" i="11"/>
  <c r="M1171" i="11"/>
  <c r="L1171" i="11"/>
  <c r="K1171" i="11"/>
  <c r="I1171" i="11" a="1"/>
  <c r="I1171" i="11"/>
  <c r="U1170" i="11"/>
  <c r="T1170" i="11"/>
  <c r="R1170" i="11"/>
  <c r="Q1170" i="11"/>
  <c r="P1170" i="11"/>
  <c r="O1170" i="11"/>
  <c r="N1170" i="11"/>
  <c r="M1170" i="11"/>
  <c r="L1170" i="11"/>
  <c r="K1170" i="11"/>
  <c r="I1170" i="11" a="1"/>
  <c r="I1170" i="11"/>
  <c r="U1169" i="11"/>
  <c r="T1169" i="11"/>
  <c r="R1169" i="11"/>
  <c r="Q1169" i="11"/>
  <c r="P1169" i="11"/>
  <c r="O1169" i="11"/>
  <c r="N1169" i="11"/>
  <c r="M1169" i="11"/>
  <c r="L1169" i="11"/>
  <c r="K1169" i="11"/>
  <c r="I1169" i="11" a="1"/>
  <c r="I1169" i="11"/>
  <c r="U1168" i="11"/>
  <c r="T1168" i="11"/>
  <c r="R1168" i="11"/>
  <c r="Q1168" i="11"/>
  <c r="O1168" i="11"/>
  <c r="P1168" i="11" s="1"/>
  <c r="N1168" i="11"/>
  <c r="M1168" i="11"/>
  <c r="L1168" i="11"/>
  <c r="K1168" i="11"/>
  <c r="I1168" i="11" a="1"/>
  <c r="I1168" i="11"/>
  <c r="U1167" i="11"/>
  <c r="T1167" i="11"/>
  <c r="R1167" i="11"/>
  <c r="Q1167" i="11"/>
  <c r="O1167" i="11"/>
  <c r="P1167" i="11" s="1"/>
  <c r="N1167" i="11"/>
  <c r="M1167" i="11"/>
  <c r="L1167" i="11"/>
  <c r="K1167" i="11"/>
  <c r="I1167" i="11" a="1"/>
  <c r="I1167" i="11"/>
  <c r="U1166" i="11"/>
  <c r="T1166" i="11"/>
  <c r="R1166" i="11"/>
  <c r="Q1166" i="11"/>
  <c r="O1166" i="11"/>
  <c r="P1166" i="11" s="1"/>
  <c r="N1166" i="11"/>
  <c r="M1166" i="11"/>
  <c r="L1166" i="11"/>
  <c r="K1166" i="11"/>
  <c r="I1166" i="11" a="1"/>
  <c r="I1166" i="11" s="1"/>
  <c r="U1165" i="11"/>
  <c r="T1165" i="11"/>
  <c r="R1165" i="11"/>
  <c r="Q1165" i="11"/>
  <c r="O1165" i="11"/>
  <c r="P1165" i="11" s="1"/>
  <c r="N1165" i="11"/>
  <c r="M1165" i="11"/>
  <c r="L1165" i="11"/>
  <c r="K1165" i="11"/>
  <c r="I1165" i="11" a="1"/>
  <c r="I1165" i="11"/>
  <c r="U1164" i="11"/>
  <c r="T1164" i="11"/>
  <c r="R1164" i="11"/>
  <c r="Q1164" i="11"/>
  <c r="P1164" i="11"/>
  <c r="O1164" i="11"/>
  <c r="N1164" i="11"/>
  <c r="M1164" i="11"/>
  <c r="L1164" i="11"/>
  <c r="K1164" i="11"/>
  <c r="I1164" i="11" a="1"/>
  <c r="I1164" i="11" s="1"/>
  <c r="U1163" i="11"/>
  <c r="T1163" i="11"/>
  <c r="R1163" i="11"/>
  <c r="Q1163" i="11"/>
  <c r="P1163" i="11"/>
  <c r="O1163" i="11"/>
  <c r="N1163" i="11"/>
  <c r="M1163" i="11"/>
  <c r="L1163" i="11"/>
  <c r="K1163" i="11"/>
  <c r="I1163" i="11" a="1"/>
  <c r="I1163" i="11"/>
  <c r="U1162" i="11"/>
  <c r="T1162" i="11"/>
  <c r="R1162" i="11"/>
  <c r="Q1162" i="11"/>
  <c r="O1162" i="11"/>
  <c r="P1162" i="11" s="1"/>
  <c r="N1162" i="11"/>
  <c r="M1162" i="11"/>
  <c r="L1162" i="11"/>
  <c r="K1162" i="11"/>
  <c r="I1162" i="11" a="1"/>
  <c r="I1162" i="11"/>
  <c r="U1161" i="11"/>
  <c r="T1161" i="11"/>
  <c r="R1161" i="11"/>
  <c r="Q1161" i="11"/>
  <c r="P1161" i="11"/>
  <c r="O1161" i="11"/>
  <c r="N1161" i="11"/>
  <c r="M1161" i="11"/>
  <c r="L1161" i="11"/>
  <c r="K1161" i="11"/>
  <c r="I1161" i="11" a="1"/>
  <c r="I1161" i="11"/>
  <c r="U1160" i="11"/>
  <c r="T1160" i="11"/>
  <c r="R1160" i="11"/>
  <c r="Q1160" i="11"/>
  <c r="O1160" i="11"/>
  <c r="P1160" i="11" s="1"/>
  <c r="N1160" i="11"/>
  <c r="M1160" i="11"/>
  <c r="L1160" i="11"/>
  <c r="K1160" i="11"/>
  <c r="I1160" i="11" a="1"/>
  <c r="I1160" i="11"/>
  <c r="U1159" i="11"/>
  <c r="T1159" i="11"/>
  <c r="R1159" i="11"/>
  <c r="Q1159" i="11"/>
  <c r="O1159" i="11"/>
  <c r="P1159" i="11" s="1"/>
  <c r="N1159" i="11"/>
  <c r="M1159" i="11"/>
  <c r="L1159" i="11"/>
  <c r="K1159" i="11"/>
  <c r="I1159" i="11" a="1"/>
  <c r="I1159" i="11"/>
  <c r="U1158" i="11"/>
  <c r="T1158" i="11"/>
  <c r="R1158" i="11"/>
  <c r="Q1158" i="11"/>
  <c r="O1158" i="11"/>
  <c r="P1158" i="11" s="1"/>
  <c r="N1158" i="11"/>
  <c r="M1158" i="11"/>
  <c r="L1158" i="11"/>
  <c r="K1158" i="11"/>
  <c r="I1158" i="11" a="1"/>
  <c r="I1158" i="11" s="1"/>
  <c r="U1157" i="11"/>
  <c r="T1157" i="11"/>
  <c r="R1157" i="11"/>
  <c r="Q1157" i="11"/>
  <c r="O1157" i="11"/>
  <c r="P1157" i="11" s="1"/>
  <c r="N1157" i="11"/>
  <c r="M1157" i="11"/>
  <c r="L1157" i="11"/>
  <c r="K1157" i="11"/>
  <c r="I1157" i="11" a="1"/>
  <c r="I1157" i="11" s="1"/>
  <c r="U1156" i="11"/>
  <c r="T1156" i="11"/>
  <c r="R1156" i="11"/>
  <c r="Q1156" i="11"/>
  <c r="O1156" i="11"/>
  <c r="P1156" i="11" s="1"/>
  <c r="N1156" i="11"/>
  <c r="M1156" i="11"/>
  <c r="L1156" i="11"/>
  <c r="K1156" i="11"/>
  <c r="I1156" i="11" a="1"/>
  <c r="I1156" i="11" s="1"/>
  <c r="U1155" i="11"/>
  <c r="T1155" i="11"/>
  <c r="R1155" i="11"/>
  <c r="Q1155" i="11"/>
  <c r="P1155" i="11"/>
  <c r="O1155" i="11"/>
  <c r="N1155" i="11"/>
  <c r="M1155" i="11"/>
  <c r="L1155" i="11"/>
  <c r="K1155" i="11"/>
  <c r="I1155" i="11" a="1"/>
  <c r="I1155" i="11"/>
  <c r="U1154" i="11"/>
  <c r="T1154" i="11"/>
  <c r="R1154" i="11"/>
  <c r="Q1154" i="11"/>
  <c r="P1154" i="11"/>
  <c r="O1154" i="11"/>
  <c r="N1154" i="11"/>
  <c r="M1154" i="11"/>
  <c r="L1154" i="11"/>
  <c r="K1154" i="11"/>
  <c r="I1154" i="11" a="1"/>
  <c r="I1154" i="11"/>
  <c r="U1153" i="11"/>
  <c r="T1153" i="11"/>
  <c r="R1153" i="11"/>
  <c r="Q1153" i="11"/>
  <c r="P1153" i="11"/>
  <c r="O1153" i="11"/>
  <c r="N1153" i="11"/>
  <c r="M1153" i="11"/>
  <c r="L1153" i="11"/>
  <c r="K1153" i="11"/>
  <c r="I1153" i="11" a="1"/>
  <c r="I1153" i="11"/>
  <c r="U1152" i="11"/>
  <c r="T1152" i="11"/>
  <c r="R1152" i="11"/>
  <c r="Q1152" i="11"/>
  <c r="P1152" i="11"/>
  <c r="O1152" i="11"/>
  <c r="N1152" i="11"/>
  <c r="M1152" i="11"/>
  <c r="L1152" i="11"/>
  <c r="K1152" i="11"/>
  <c r="I1152" i="11" a="1"/>
  <c r="I1152" i="11"/>
  <c r="U1151" i="11"/>
  <c r="T1151" i="11"/>
  <c r="R1151" i="11"/>
  <c r="Q1151" i="11"/>
  <c r="O1151" i="11"/>
  <c r="P1151" i="11" s="1"/>
  <c r="N1151" i="11"/>
  <c r="M1151" i="11"/>
  <c r="L1151" i="11"/>
  <c r="K1151" i="11"/>
  <c r="I1151" i="11" a="1"/>
  <c r="I1151" i="11"/>
  <c r="U1150" i="11"/>
  <c r="T1150" i="11"/>
  <c r="R1150" i="11"/>
  <c r="Q1150" i="11"/>
  <c r="O1150" i="11"/>
  <c r="P1150" i="11" s="1"/>
  <c r="N1150" i="11"/>
  <c r="M1150" i="11"/>
  <c r="L1150" i="11"/>
  <c r="K1150" i="11"/>
  <c r="I1150" i="11" a="1"/>
  <c r="I1150" i="11" s="1"/>
  <c r="U1149" i="11"/>
  <c r="T1149" i="11"/>
  <c r="R1149" i="11"/>
  <c r="Q1149" i="11"/>
  <c r="O1149" i="11"/>
  <c r="P1149" i="11" s="1"/>
  <c r="N1149" i="11"/>
  <c r="M1149" i="11"/>
  <c r="L1149" i="11"/>
  <c r="K1149" i="11"/>
  <c r="I1149" i="11" a="1"/>
  <c r="I1149" i="11"/>
  <c r="U1148" i="11"/>
  <c r="T1148" i="11"/>
  <c r="R1148" i="11"/>
  <c r="Q1148" i="11"/>
  <c r="O1148" i="11"/>
  <c r="P1148" i="11" s="1"/>
  <c r="N1148" i="11"/>
  <c r="M1148" i="11"/>
  <c r="L1148" i="11"/>
  <c r="K1148" i="11"/>
  <c r="I1148" i="11" a="1"/>
  <c r="I1148" i="11" s="1"/>
  <c r="U1147" i="11"/>
  <c r="T1147" i="11"/>
  <c r="R1147" i="11"/>
  <c r="Q1147" i="11"/>
  <c r="P1147" i="11"/>
  <c r="O1147" i="11"/>
  <c r="N1147" i="11"/>
  <c r="M1147" i="11"/>
  <c r="L1147" i="11"/>
  <c r="K1147" i="11"/>
  <c r="I1147" i="11" a="1"/>
  <c r="I1147" i="11"/>
  <c r="U1146" i="11"/>
  <c r="T1146" i="11"/>
  <c r="R1146" i="11"/>
  <c r="Q1146" i="11"/>
  <c r="O1146" i="11"/>
  <c r="P1146" i="11" s="1"/>
  <c r="N1146" i="11"/>
  <c r="M1146" i="11"/>
  <c r="L1146" i="11"/>
  <c r="K1146" i="11"/>
  <c r="I1146" i="11" a="1"/>
  <c r="I1146" i="11"/>
  <c r="U1145" i="11"/>
  <c r="T1145" i="11"/>
  <c r="R1145" i="11"/>
  <c r="Q1145" i="11"/>
  <c r="P1145" i="11"/>
  <c r="O1145" i="11"/>
  <c r="N1145" i="11"/>
  <c r="M1145" i="11"/>
  <c r="L1145" i="11"/>
  <c r="K1145" i="11"/>
  <c r="I1145" i="11" a="1"/>
  <c r="I1145" i="11"/>
  <c r="U1144" i="11"/>
  <c r="T1144" i="11"/>
  <c r="R1144" i="11"/>
  <c r="Q1144" i="11"/>
  <c r="O1144" i="11"/>
  <c r="P1144" i="11" s="1"/>
  <c r="N1144" i="11"/>
  <c r="M1144" i="11"/>
  <c r="L1144" i="11"/>
  <c r="K1144" i="11"/>
  <c r="I1144" i="11" a="1"/>
  <c r="I1144" i="11"/>
  <c r="U1143" i="11"/>
  <c r="T1143" i="11"/>
  <c r="R1143" i="11"/>
  <c r="Q1143" i="11"/>
  <c r="O1143" i="11"/>
  <c r="P1143" i="11" s="1"/>
  <c r="N1143" i="11"/>
  <c r="M1143" i="11"/>
  <c r="L1143" i="11"/>
  <c r="K1143" i="11"/>
  <c r="I1143" i="11" a="1"/>
  <c r="I1143" i="11"/>
  <c r="U1142" i="11"/>
  <c r="T1142" i="11"/>
  <c r="R1142" i="11"/>
  <c r="Q1142" i="11"/>
  <c r="P1142" i="11"/>
  <c r="O1142" i="11"/>
  <c r="N1142" i="11"/>
  <c r="M1142" i="11"/>
  <c r="L1142" i="11"/>
  <c r="K1142" i="11"/>
  <c r="I1142" i="11" a="1"/>
  <c r="I1142" i="11"/>
  <c r="U1141" i="11"/>
  <c r="T1141" i="11"/>
  <c r="R1141" i="11"/>
  <c r="Q1141" i="11"/>
  <c r="P1141" i="11"/>
  <c r="O1141" i="11"/>
  <c r="N1141" i="11"/>
  <c r="M1141" i="11"/>
  <c r="L1141" i="11"/>
  <c r="K1141" i="11"/>
  <c r="I1141" i="11" a="1"/>
  <c r="I1141" i="11" s="1"/>
  <c r="U1140" i="11"/>
  <c r="T1140" i="11"/>
  <c r="R1140" i="11"/>
  <c r="Q1140" i="11"/>
  <c r="O1140" i="11"/>
  <c r="P1140" i="11" s="1"/>
  <c r="N1140" i="11"/>
  <c r="M1140" i="11"/>
  <c r="L1140" i="11"/>
  <c r="K1140" i="11"/>
  <c r="I1140" i="11" a="1"/>
  <c r="I1140" i="11" s="1"/>
  <c r="U1139" i="11"/>
  <c r="T1139" i="11"/>
  <c r="R1139" i="11"/>
  <c r="Q1139" i="11"/>
  <c r="P1139" i="11"/>
  <c r="O1139" i="11"/>
  <c r="N1139" i="11"/>
  <c r="M1139" i="11"/>
  <c r="L1139" i="11"/>
  <c r="K1139" i="11"/>
  <c r="I1139" i="11" a="1"/>
  <c r="I1139" i="11"/>
  <c r="U1138" i="11"/>
  <c r="T1138" i="11"/>
  <c r="R1138" i="11"/>
  <c r="Q1138" i="11"/>
  <c r="P1138" i="11"/>
  <c r="O1138" i="11"/>
  <c r="N1138" i="11"/>
  <c r="M1138" i="11"/>
  <c r="L1138" i="11"/>
  <c r="K1138" i="11"/>
  <c r="I1138" i="11" a="1"/>
  <c r="I1138" i="11" s="1"/>
  <c r="U1137" i="11"/>
  <c r="T1137" i="11"/>
  <c r="R1137" i="11"/>
  <c r="Q1137" i="11"/>
  <c r="O1137" i="11"/>
  <c r="P1137" i="11" s="1"/>
  <c r="N1137" i="11"/>
  <c r="M1137" i="11"/>
  <c r="L1137" i="11"/>
  <c r="K1137" i="11"/>
  <c r="I1137" i="11" a="1"/>
  <c r="I1137" i="11"/>
  <c r="U1136" i="11"/>
  <c r="T1136" i="11"/>
  <c r="R1136" i="11"/>
  <c r="Q1136" i="11"/>
  <c r="P1136" i="11"/>
  <c r="O1136" i="11"/>
  <c r="N1136" i="11"/>
  <c r="M1136" i="11"/>
  <c r="L1136" i="11"/>
  <c r="K1136" i="11"/>
  <c r="I1136" i="11" a="1"/>
  <c r="I1136" i="11" s="1"/>
  <c r="U1135" i="11"/>
  <c r="T1135" i="11"/>
  <c r="R1135" i="11"/>
  <c r="Q1135" i="11"/>
  <c r="P1135" i="11"/>
  <c r="O1135" i="11"/>
  <c r="N1135" i="11"/>
  <c r="M1135" i="11"/>
  <c r="L1135" i="11"/>
  <c r="K1135" i="11"/>
  <c r="I1135" i="11" a="1"/>
  <c r="I1135" i="11" s="1"/>
  <c r="U1134" i="11"/>
  <c r="T1134" i="11"/>
  <c r="R1134" i="11"/>
  <c r="Q1134" i="11"/>
  <c r="P1134" i="11"/>
  <c r="O1134" i="11"/>
  <c r="N1134" i="11"/>
  <c r="M1134" i="11"/>
  <c r="L1134" i="11"/>
  <c r="K1134" i="11"/>
  <c r="I1134" i="11" a="1"/>
  <c r="I1134" i="11"/>
  <c r="U1133" i="11"/>
  <c r="T1133" i="11"/>
  <c r="R1133" i="11"/>
  <c r="Q1133" i="11"/>
  <c r="P1133" i="11"/>
  <c r="O1133" i="11"/>
  <c r="N1133" i="11"/>
  <c r="M1133" i="11"/>
  <c r="L1133" i="11"/>
  <c r="K1133" i="11"/>
  <c r="I1133" i="11" a="1"/>
  <c r="I1133" i="11"/>
  <c r="U1132" i="11"/>
  <c r="T1132" i="11"/>
  <c r="R1132" i="11"/>
  <c r="Q1132" i="11"/>
  <c r="P1132" i="11"/>
  <c r="O1132" i="11"/>
  <c r="N1132" i="11"/>
  <c r="M1132" i="11"/>
  <c r="L1132" i="11"/>
  <c r="K1132" i="11"/>
  <c r="I1132" i="11" a="1"/>
  <c r="I1132" i="11" s="1"/>
  <c r="U1131" i="11"/>
  <c r="T1131" i="11"/>
  <c r="R1131" i="11"/>
  <c r="Q1131" i="11"/>
  <c r="O1131" i="11"/>
  <c r="P1131" i="11" s="1"/>
  <c r="N1131" i="11"/>
  <c r="M1131" i="11"/>
  <c r="L1131" i="11"/>
  <c r="K1131" i="11"/>
  <c r="I1131" i="11" a="1"/>
  <c r="I1131" i="11"/>
  <c r="U1130" i="11"/>
  <c r="T1130" i="11"/>
  <c r="R1130" i="11"/>
  <c r="Q1130" i="11"/>
  <c r="O1130" i="11"/>
  <c r="P1130" i="11" s="1"/>
  <c r="N1130" i="11"/>
  <c r="M1130" i="11"/>
  <c r="L1130" i="11"/>
  <c r="K1130" i="11"/>
  <c r="I1130" i="11" a="1"/>
  <c r="I1130" i="11"/>
  <c r="U1129" i="11"/>
  <c r="T1129" i="11"/>
  <c r="R1129" i="11"/>
  <c r="Q1129" i="11"/>
  <c r="P1129" i="11"/>
  <c r="O1129" i="11"/>
  <c r="N1129" i="11"/>
  <c r="M1129" i="11"/>
  <c r="L1129" i="11"/>
  <c r="K1129" i="11"/>
  <c r="I1129" i="11" a="1"/>
  <c r="I1129" i="11"/>
  <c r="U1128" i="11"/>
  <c r="T1128" i="11"/>
  <c r="R1128" i="11"/>
  <c r="Q1128" i="11"/>
  <c r="O1128" i="11"/>
  <c r="P1128" i="11" s="1"/>
  <c r="N1128" i="11"/>
  <c r="M1128" i="11"/>
  <c r="L1128" i="11"/>
  <c r="K1128" i="11"/>
  <c r="I1128" i="11" a="1"/>
  <c r="I1128" i="11"/>
  <c r="U1127" i="11"/>
  <c r="T1127" i="11"/>
  <c r="R1127" i="11"/>
  <c r="Q1127" i="11"/>
  <c r="O1127" i="11"/>
  <c r="P1127" i="11" s="1"/>
  <c r="N1127" i="11"/>
  <c r="M1127" i="11"/>
  <c r="L1127" i="11"/>
  <c r="K1127" i="11"/>
  <c r="I1127" i="11" a="1"/>
  <c r="I1127" i="11"/>
  <c r="U1126" i="11"/>
  <c r="T1126" i="11"/>
  <c r="R1126" i="11"/>
  <c r="Q1126" i="11"/>
  <c r="O1126" i="11"/>
  <c r="P1126" i="11" s="1"/>
  <c r="N1126" i="11"/>
  <c r="M1126" i="11"/>
  <c r="L1126" i="11"/>
  <c r="K1126" i="11"/>
  <c r="I1126" i="11" a="1"/>
  <c r="I1126" i="11"/>
  <c r="U1125" i="11"/>
  <c r="T1125" i="11"/>
  <c r="R1125" i="11"/>
  <c r="Q1125" i="11"/>
  <c r="O1125" i="11"/>
  <c r="P1125" i="11" s="1"/>
  <c r="N1125" i="11"/>
  <c r="M1125" i="11"/>
  <c r="L1125" i="11"/>
  <c r="K1125" i="11"/>
  <c r="I1125" i="11" a="1"/>
  <c r="I1125" i="11"/>
  <c r="U1124" i="11"/>
  <c r="T1124" i="11"/>
  <c r="R1124" i="11"/>
  <c r="Q1124" i="11"/>
  <c r="O1124" i="11"/>
  <c r="P1124" i="11" s="1"/>
  <c r="N1124" i="11"/>
  <c r="M1124" i="11"/>
  <c r="L1124" i="11"/>
  <c r="K1124" i="11"/>
  <c r="I1124" i="11" a="1"/>
  <c r="I1124" i="11" s="1"/>
  <c r="U1123" i="11"/>
  <c r="T1123" i="11"/>
  <c r="R1123" i="11"/>
  <c r="Q1123" i="11"/>
  <c r="O1123" i="11"/>
  <c r="P1123" i="11" s="1"/>
  <c r="N1123" i="11"/>
  <c r="M1123" i="11"/>
  <c r="L1123" i="11"/>
  <c r="K1123" i="11"/>
  <c r="I1123" i="11" a="1"/>
  <c r="I1123" i="11" s="1"/>
  <c r="U1122" i="11"/>
  <c r="T1122" i="11"/>
  <c r="R1122" i="11"/>
  <c r="Q1122" i="11"/>
  <c r="O1122" i="11"/>
  <c r="P1122" i="11" s="1"/>
  <c r="N1122" i="11"/>
  <c r="M1122" i="11"/>
  <c r="L1122" i="11"/>
  <c r="K1122" i="11"/>
  <c r="I1122" i="11" a="1"/>
  <c r="I1122" i="11" s="1"/>
  <c r="U1121" i="11"/>
  <c r="T1121" i="11"/>
  <c r="R1121" i="11"/>
  <c r="Q1121" i="11"/>
  <c r="P1121" i="11"/>
  <c r="O1121" i="11"/>
  <c r="N1121" i="11"/>
  <c r="M1121" i="11"/>
  <c r="L1121" i="11"/>
  <c r="K1121" i="11"/>
  <c r="I1121" i="11" a="1"/>
  <c r="I1121" i="11" s="1"/>
  <c r="U1120" i="11"/>
  <c r="T1120" i="11"/>
  <c r="R1120" i="11"/>
  <c r="Q1120" i="11"/>
  <c r="P1120" i="11"/>
  <c r="O1120" i="11"/>
  <c r="N1120" i="11"/>
  <c r="M1120" i="11"/>
  <c r="L1120" i="11"/>
  <c r="K1120" i="11"/>
  <c r="I1120" i="11" a="1"/>
  <c r="I1120" i="11" s="1"/>
  <c r="U1119" i="11"/>
  <c r="T1119" i="11"/>
  <c r="R1119" i="11"/>
  <c r="Q1119" i="11"/>
  <c r="P1119" i="11"/>
  <c r="O1119" i="11"/>
  <c r="N1119" i="11"/>
  <c r="M1119" i="11"/>
  <c r="L1119" i="11"/>
  <c r="K1119" i="11"/>
  <c r="I1119" i="11" a="1"/>
  <c r="I1119" i="11" s="1"/>
  <c r="U1118" i="11"/>
  <c r="T1118" i="11"/>
  <c r="R1118" i="11"/>
  <c r="Q1118" i="11"/>
  <c r="O1118" i="11"/>
  <c r="P1118" i="11" s="1"/>
  <c r="N1118" i="11"/>
  <c r="M1118" i="11"/>
  <c r="L1118" i="11"/>
  <c r="K1118" i="11"/>
  <c r="I1118" i="11" a="1"/>
  <c r="I1118" i="11"/>
  <c r="U1117" i="11"/>
  <c r="T1117" i="11"/>
  <c r="R1117" i="11"/>
  <c r="Q1117" i="11"/>
  <c r="P1117" i="11"/>
  <c r="O1117" i="11"/>
  <c r="N1117" i="11"/>
  <c r="M1117" i="11"/>
  <c r="L1117" i="11"/>
  <c r="K1117" i="11"/>
  <c r="I1117" i="11" a="1"/>
  <c r="I1117" i="11"/>
  <c r="U1116" i="11"/>
  <c r="T1116" i="11"/>
  <c r="R1116" i="11"/>
  <c r="Q1116" i="11"/>
  <c r="P1116" i="11"/>
  <c r="O1116" i="11"/>
  <c r="N1116" i="11"/>
  <c r="M1116" i="11"/>
  <c r="L1116" i="11"/>
  <c r="K1116" i="11"/>
  <c r="I1116" i="11" a="1"/>
  <c r="I1116" i="11" s="1"/>
  <c r="U1115" i="11"/>
  <c r="T1115" i="11"/>
  <c r="R1115" i="11"/>
  <c r="Q1115" i="11"/>
  <c r="O1115" i="11"/>
  <c r="P1115" i="11" s="1"/>
  <c r="N1115" i="11"/>
  <c r="M1115" i="11"/>
  <c r="L1115" i="11"/>
  <c r="K1115" i="11"/>
  <c r="I1115" i="11" a="1"/>
  <c r="I1115" i="11"/>
  <c r="U1114" i="11"/>
  <c r="T1114" i="11"/>
  <c r="R1114" i="11"/>
  <c r="Q1114" i="11"/>
  <c r="O1114" i="11"/>
  <c r="P1114" i="11" s="1"/>
  <c r="N1114" i="11"/>
  <c r="M1114" i="11"/>
  <c r="L1114" i="11"/>
  <c r="K1114" i="11"/>
  <c r="I1114" i="11" a="1"/>
  <c r="I1114" i="11" s="1"/>
  <c r="U1113" i="11"/>
  <c r="T1113" i="11"/>
  <c r="R1113" i="11"/>
  <c r="Q1113" i="11"/>
  <c r="P1113" i="11"/>
  <c r="O1113" i="11"/>
  <c r="N1113" i="11"/>
  <c r="M1113" i="11"/>
  <c r="L1113" i="11"/>
  <c r="K1113" i="11"/>
  <c r="I1113" i="11" a="1"/>
  <c r="I1113" i="11"/>
  <c r="U1112" i="11"/>
  <c r="T1112" i="11"/>
  <c r="R1112" i="11"/>
  <c r="Q1112" i="11"/>
  <c r="O1112" i="11"/>
  <c r="P1112" i="11" s="1"/>
  <c r="N1112" i="11"/>
  <c r="M1112" i="11"/>
  <c r="L1112" i="11"/>
  <c r="K1112" i="11"/>
  <c r="I1112" i="11" a="1"/>
  <c r="I1112" i="11"/>
  <c r="U1111" i="11"/>
  <c r="T1111" i="11"/>
  <c r="R1111" i="11"/>
  <c r="Q1111" i="11"/>
  <c r="P1111" i="11"/>
  <c r="O1111" i="11"/>
  <c r="N1111" i="11"/>
  <c r="M1111" i="11"/>
  <c r="L1111" i="11"/>
  <c r="K1111" i="11"/>
  <c r="I1111" i="11" a="1"/>
  <c r="I1111" i="11"/>
  <c r="U1110" i="11"/>
  <c r="T1110" i="11"/>
  <c r="R1110" i="11"/>
  <c r="Q1110" i="11"/>
  <c r="O1110" i="11"/>
  <c r="P1110" i="11" s="1"/>
  <c r="N1110" i="11"/>
  <c r="M1110" i="11"/>
  <c r="L1110" i="11"/>
  <c r="K1110" i="11"/>
  <c r="I1110" i="11" a="1"/>
  <c r="I1110" i="11"/>
  <c r="U1109" i="11"/>
  <c r="T1109" i="11"/>
  <c r="R1109" i="11"/>
  <c r="Q1109" i="11"/>
  <c r="O1109" i="11"/>
  <c r="P1109" i="11" s="1"/>
  <c r="N1109" i="11"/>
  <c r="M1109" i="11"/>
  <c r="L1109" i="11"/>
  <c r="K1109" i="11"/>
  <c r="I1109" i="11" a="1"/>
  <c r="I1109" i="11"/>
  <c r="U1108" i="11"/>
  <c r="T1108" i="11"/>
  <c r="R1108" i="11"/>
  <c r="Q1108" i="11"/>
  <c r="O1108" i="11"/>
  <c r="P1108" i="11" s="1"/>
  <c r="N1108" i="11"/>
  <c r="M1108" i="11"/>
  <c r="L1108" i="11"/>
  <c r="K1108" i="11"/>
  <c r="I1108" i="11" a="1"/>
  <c r="I1108" i="11" s="1"/>
  <c r="U1107" i="11"/>
  <c r="T1107" i="11"/>
  <c r="R1107" i="11"/>
  <c r="Q1107" i="11"/>
  <c r="O1107" i="11"/>
  <c r="P1107" i="11" s="1"/>
  <c r="N1107" i="11"/>
  <c r="M1107" i="11"/>
  <c r="L1107" i="11"/>
  <c r="K1107" i="11"/>
  <c r="I1107" i="11" a="1"/>
  <c r="I1107" i="11" s="1"/>
  <c r="U1106" i="11"/>
  <c r="T1106" i="11"/>
  <c r="R1106" i="11"/>
  <c r="Q1106" i="11"/>
  <c r="O1106" i="11"/>
  <c r="P1106" i="11" s="1"/>
  <c r="N1106" i="11"/>
  <c r="M1106" i="11"/>
  <c r="L1106" i="11"/>
  <c r="K1106" i="11"/>
  <c r="I1106" i="11" a="1"/>
  <c r="I1106" i="11" s="1"/>
  <c r="U1105" i="11"/>
  <c r="T1105" i="11"/>
  <c r="R1105" i="11"/>
  <c r="Q1105" i="11"/>
  <c r="P1105" i="11"/>
  <c r="O1105" i="11"/>
  <c r="N1105" i="11"/>
  <c r="M1105" i="11"/>
  <c r="L1105" i="11"/>
  <c r="K1105" i="11"/>
  <c r="I1105" i="11" a="1"/>
  <c r="I1105" i="11"/>
  <c r="U1104" i="11"/>
  <c r="T1104" i="11"/>
  <c r="R1104" i="11"/>
  <c r="Q1104" i="11"/>
  <c r="P1104" i="11"/>
  <c r="O1104" i="11"/>
  <c r="N1104" i="11"/>
  <c r="M1104" i="11"/>
  <c r="L1104" i="11"/>
  <c r="K1104" i="11"/>
  <c r="I1104" i="11" a="1"/>
  <c r="I1104" i="11"/>
  <c r="U1103" i="11"/>
  <c r="T1103" i="11"/>
  <c r="R1103" i="11"/>
  <c r="Q1103" i="11"/>
  <c r="P1103" i="11"/>
  <c r="O1103" i="11"/>
  <c r="N1103" i="11"/>
  <c r="M1103" i="11"/>
  <c r="L1103" i="11"/>
  <c r="K1103" i="11"/>
  <c r="I1103" i="11" a="1"/>
  <c r="I1103" i="11" s="1"/>
  <c r="U1102" i="11"/>
  <c r="T1102" i="11"/>
  <c r="R1102" i="11"/>
  <c r="Q1102" i="11"/>
  <c r="O1102" i="11"/>
  <c r="P1102" i="11" s="1"/>
  <c r="N1102" i="11"/>
  <c r="M1102" i="11"/>
  <c r="L1102" i="11"/>
  <c r="K1102" i="11"/>
  <c r="I1102" i="11" a="1"/>
  <c r="I1102" i="11"/>
  <c r="U1101" i="11"/>
  <c r="T1101" i="11"/>
  <c r="R1101" i="11"/>
  <c r="Q1101" i="11"/>
  <c r="O1101" i="11"/>
  <c r="P1101" i="11" s="1"/>
  <c r="N1101" i="11"/>
  <c r="M1101" i="11"/>
  <c r="L1101" i="11"/>
  <c r="K1101" i="11"/>
  <c r="I1101" i="11" a="1"/>
  <c r="I1101" i="11"/>
  <c r="U1100" i="11"/>
  <c r="T1100" i="11"/>
  <c r="R1100" i="11"/>
  <c r="Q1100" i="11"/>
  <c r="P1100" i="11"/>
  <c r="O1100" i="11"/>
  <c r="N1100" i="11"/>
  <c r="M1100" i="11"/>
  <c r="L1100" i="11"/>
  <c r="K1100" i="11"/>
  <c r="I1100" i="11" a="1"/>
  <c r="I1100" i="11" s="1"/>
  <c r="U1099" i="11"/>
  <c r="T1099" i="11"/>
  <c r="R1099" i="11"/>
  <c r="Q1099" i="11"/>
  <c r="O1099" i="11"/>
  <c r="P1099" i="11" s="1"/>
  <c r="N1099" i="11"/>
  <c r="M1099" i="11"/>
  <c r="L1099" i="11"/>
  <c r="K1099" i="11"/>
  <c r="I1099" i="11" a="1"/>
  <c r="I1099" i="11"/>
  <c r="U1098" i="11"/>
  <c r="T1098" i="11"/>
  <c r="R1098" i="11"/>
  <c r="Q1098" i="11"/>
  <c r="O1098" i="11"/>
  <c r="P1098" i="11" s="1"/>
  <c r="N1098" i="11"/>
  <c r="M1098" i="11"/>
  <c r="L1098" i="11"/>
  <c r="K1098" i="11"/>
  <c r="I1098" i="11" a="1"/>
  <c r="I1098" i="11" s="1"/>
  <c r="U1097" i="11"/>
  <c r="T1097" i="11"/>
  <c r="R1097" i="11"/>
  <c r="Q1097" i="11"/>
  <c r="P1097" i="11"/>
  <c r="O1097" i="11"/>
  <c r="N1097" i="11"/>
  <c r="M1097" i="11"/>
  <c r="L1097" i="11"/>
  <c r="K1097" i="11"/>
  <c r="I1097" i="11" a="1"/>
  <c r="I1097" i="11"/>
  <c r="U1096" i="11"/>
  <c r="T1096" i="11"/>
  <c r="R1096" i="11"/>
  <c r="Q1096" i="11"/>
  <c r="O1096" i="11"/>
  <c r="P1096" i="11" s="1"/>
  <c r="N1096" i="11"/>
  <c r="M1096" i="11"/>
  <c r="L1096" i="11"/>
  <c r="K1096" i="11"/>
  <c r="I1096" i="11" a="1"/>
  <c r="I1096" i="11"/>
  <c r="U1095" i="11"/>
  <c r="T1095" i="11"/>
  <c r="R1095" i="11"/>
  <c r="Q1095" i="11"/>
  <c r="P1095" i="11"/>
  <c r="O1095" i="11"/>
  <c r="N1095" i="11"/>
  <c r="M1095" i="11"/>
  <c r="L1095" i="11"/>
  <c r="K1095" i="11"/>
  <c r="I1095" i="11" a="1"/>
  <c r="I1095" i="11"/>
  <c r="U1094" i="11"/>
  <c r="T1094" i="11"/>
  <c r="R1094" i="11"/>
  <c r="Q1094" i="11"/>
  <c r="O1094" i="11"/>
  <c r="P1094" i="11" s="1"/>
  <c r="N1094" i="11"/>
  <c r="M1094" i="11"/>
  <c r="L1094" i="11"/>
  <c r="K1094" i="11"/>
  <c r="I1094" i="11" a="1"/>
  <c r="I1094" i="11"/>
  <c r="U1093" i="11"/>
  <c r="T1093" i="11"/>
  <c r="R1093" i="11"/>
  <c r="Q1093" i="11"/>
  <c r="O1093" i="11"/>
  <c r="P1093" i="11" s="1"/>
  <c r="N1093" i="11"/>
  <c r="M1093" i="11"/>
  <c r="L1093" i="11"/>
  <c r="K1093" i="11"/>
  <c r="I1093" i="11" a="1"/>
  <c r="I1093" i="11" s="1"/>
  <c r="U1092" i="11"/>
  <c r="T1092" i="11"/>
  <c r="R1092" i="11"/>
  <c r="Q1092" i="11"/>
  <c r="O1092" i="11"/>
  <c r="P1092" i="11" s="1"/>
  <c r="N1092" i="11"/>
  <c r="M1092" i="11"/>
  <c r="L1092" i="11"/>
  <c r="K1092" i="11"/>
  <c r="I1092" i="11" a="1"/>
  <c r="I1092" i="11"/>
  <c r="U1091" i="11"/>
  <c r="T1091" i="11"/>
  <c r="R1091" i="11"/>
  <c r="Q1091" i="11"/>
  <c r="O1091" i="11"/>
  <c r="P1091" i="11" s="1"/>
  <c r="N1091" i="11"/>
  <c r="M1091" i="11"/>
  <c r="L1091" i="11"/>
  <c r="K1091" i="11"/>
  <c r="I1091" i="11" a="1"/>
  <c r="I1091" i="11" s="1"/>
  <c r="U1090" i="11"/>
  <c r="T1090" i="11"/>
  <c r="R1090" i="11"/>
  <c r="Q1090" i="11"/>
  <c r="P1090" i="11"/>
  <c r="O1090" i="11"/>
  <c r="N1090" i="11"/>
  <c r="M1090" i="11"/>
  <c r="L1090" i="11"/>
  <c r="K1090" i="11"/>
  <c r="I1090" i="11" a="1"/>
  <c r="I1090" i="11" s="1"/>
  <c r="U1089" i="11"/>
  <c r="T1089" i="11"/>
  <c r="R1089" i="11"/>
  <c r="Q1089" i="11"/>
  <c r="O1089" i="11"/>
  <c r="P1089" i="11" s="1"/>
  <c r="N1089" i="11"/>
  <c r="M1089" i="11"/>
  <c r="L1089" i="11"/>
  <c r="K1089" i="11"/>
  <c r="I1089" i="11" a="1"/>
  <c r="I1089" i="11" s="1"/>
  <c r="U1088" i="11"/>
  <c r="T1088" i="11"/>
  <c r="R1088" i="11"/>
  <c r="Q1088" i="11"/>
  <c r="P1088" i="11"/>
  <c r="O1088" i="11"/>
  <c r="N1088" i="11"/>
  <c r="M1088" i="11"/>
  <c r="L1088" i="11"/>
  <c r="K1088" i="11"/>
  <c r="I1088" i="11" a="1"/>
  <c r="I1088" i="11"/>
  <c r="U1087" i="11"/>
  <c r="T1087" i="11"/>
  <c r="R1087" i="11"/>
  <c r="Q1087" i="11"/>
  <c r="P1087" i="11"/>
  <c r="O1087" i="11"/>
  <c r="N1087" i="11"/>
  <c r="M1087" i="11"/>
  <c r="L1087" i="11"/>
  <c r="K1087" i="11"/>
  <c r="I1087" i="11" a="1"/>
  <c r="I1087" i="11" s="1"/>
  <c r="U1086" i="11"/>
  <c r="T1086" i="11"/>
  <c r="R1086" i="11"/>
  <c r="Q1086" i="11"/>
  <c r="O1086" i="11"/>
  <c r="P1086" i="11" s="1"/>
  <c r="N1086" i="11"/>
  <c r="M1086" i="11"/>
  <c r="L1086" i="11"/>
  <c r="K1086" i="11"/>
  <c r="I1086" i="11" a="1"/>
  <c r="I1086" i="11" s="1"/>
  <c r="U1085" i="11"/>
  <c r="T1085" i="11"/>
  <c r="R1085" i="11"/>
  <c r="Q1085" i="11"/>
  <c r="O1085" i="11"/>
  <c r="P1085" i="11" s="1"/>
  <c r="N1085" i="11"/>
  <c r="M1085" i="11"/>
  <c r="L1085" i="11"/>
  <c r="K1085" i="11"/>
  <c r="I1085" i="11" a="1"/>
  <c r="I1085" i="11" s="1"/>
  <c r="U1084" i="11"/>
  <c r="T1084" i="11"/>
  <c r="R1084" i="11"/>
  <c r="Q1084" i="11"/>
  <c r="P1084" i="11"/>
  <c r="O1084" i="11"/>
  <c r="N1084" i="11"/>
  <c r="M1084" i="11"/>
  <c r="L1084" i="11"/>
  <c r="K1084" i="11"/>
  <c r="I1084" i="11" a="1"/>
  <c r="I1084" i="11" s="1"/>
  <c r="U1083" i="11"/>
  <c r="T1083" i="11"/>
  <c r="R1083" i="11"/>
  <c r="Q1083" i="11"/>
  <c r="P1083" i="11"/>
  <c r="O1083" i="11"/>
  <c r="N1083" i="11"/>
  <c r="M1083" i="11"/>
  <c r="L1083" i="11"/>
  <c r="K1083" i="11"/>
  <c r="I1083" i="11" a="1"/>
  <c r="I1083" i="11"/>
  <c r="U1082" i="11"/>
  <c r="T1082" i="11"/>
  <c r="R1082" i="11"/>
  <c r="Q1082" i="11"/>
  <c r="P1082" i="11"/>
  <c r="O1082" i="11"/>
  <c r="N1082" i="11"/>
  <c r="M1082" i="11"/>
  <c r="L1082" i="11"/>
  <c r="K1082" i="11"/>
  <c r="I1082" i="11" a="1"/>
  <c r="I1082" i="11"/>
  <c r="U1081" i="11"/>
  <c r="T1081" i="11"/>
  <c r="R1081" i="11"/>
  <c r="Q1081" i="11"/>
  <c r="P1081" i="11"/>
  <c r="O1081" i="11"/>
  <c r="N1081" i="11"/>
  <c r="M1081" i="11"/>
  <c r="L1081" i="11"/>
  <c r="K1081" i="11"/>
  <c r="I1081" i="11" a="1"/>
  <c r="I1081" i="11"/>
  <c r="U1080" i="11"/>
  <c r="T1080" i="11"/>
  <c r="R1080" i="11"/>
  <c r="Q1080" i="11"/>
  <c r="O1080" i="11"/>
  <c r="P1080" i="11" s="1"/>
  <c r="N1080" i="11"/>
  <c r="M1080" i="11"/>
  <c r="L1080" i="11"/>
  <c r="K1080" i="11"/>
  <c r="I1080" i="11" a="1"/>
  <c r="I1080" i="11"/>
  <c r="U1079" i="11"/>
  <c r="T1079" i="11"/>
  <c r="R1079" i="11"/>
  <c r="Q1079" i="11"/>
  <c r="O1079" i="11"/>
  <c r="P1079" i="11" s="1"/>
  <c r="N1079" i="11"/>
  <c r="M1079" i="11"/>
  <c r="L1079" i="11"/>
  <c r="K1079" i="11"/>
  <c r="I1079" i="11" a="1"/>
  <c r="I1079" i="11"/>
  <c r="U1078" i="11"/>
  <c r="T1078" i="11"/>
  <c r="R1078" i="11"/>
  <c r="Q1078" i="11"/>
  <c r="O1078" i="11"/>
  <c r="P1078" i="11" s="1"/>
  <c r="N1078" i="11"/>
  <c r="M1078" i="11"/>
  <c r="L1078" i="11"/>
  <c r="K1078" i="11"/>
  <c r="I1078" i="11" a="1"/>
  <c r="I1078" i="11"/>
  <c r="U1077" i="11"/>
  <c r="T1077" i="11"/>
  <c r="R1077" i="11"/>
  <c r="Q1077" i="11"/>
  <c r="O1077" i="11"/>
  <c r="P1077" i="11" s="1"/>
  <c r="N1077" i="11"/>
  <c r="M1077" i="11"/>
  <c r="L1077" i="11"/>
  <c r="K1077" i="11"/>
  <c r="I1077" i="11" a="1"/>
  <c r="I1077" i="11" s="1"/>
  <c r="U1076" i="11"/>
  <c r="T1076" i="11"/>
  <c r="R1076" i="11"/>
  <c r="Q1076" i="11"/>
  <c r="O1076" i="11"/>
  <c r="P1076" i="11" s="1"/>
  <c r="N1076" i="11"/>
  <c r="M1076" i="11"/>
  <c r="L1076" i="11"/>
  <c r="K1076" i="11"/>
  <c r="I1076" i="11" a="1"/>
  <c r="I1076" i="11"/>
  <c r="U1075" i="11"/>
  <c r="T1075" i="11"/>
  <c r="R1075" i="11"/>
  <c r="Q1075" i="11"/>
  <c r="O1075" i="11"/>
  <c r="P1075" i="11" s="1"/>
  <c r="N1075" i="11"/>
  <c r="M1075" i="11"/>
  <c r="L1075" i="11"/>
  <c r="K1075" i="11"/>
  <c r="I1075" i="11" a="1"/>
  <c r="I1075" i="11" s="1"/>
  <c r="U1074" i="11"/>
  <c r="T1074" i="11"/>
  <c r="R1074" i="11"/>
  <c r="Q1074" i="11"/>
  <c r="P1074" i="11"/>
  <c r="O1074" i="11"/>
  <c r="N1074" i="11"/>
  <c r="M1074" i="11"/>
  <c r="L1074" i="11"/>
  <c r="K1074" i="11"/>
  <c r="I1074" i="11" a="1"/>
  <c r="I1074" i="11" s="1"/>
  <c r="U1073" i="11"/>
  <c r="T1073" i="11"/>
  <c r="R1073" i="11"/>
  <c r="Q1073" i="11"/>
  <c r="O1073" i="11"/>
  <c r="P1073" i="11" s="1"/>
  <c r="N1073" i="11"/>
  <c r="M1073" i="11"/>
  <c r="L1073" i="11"/>
  <c r="K1073" i="11"/>
  <c r="I1073" i="11" a="1"/>
  <c r="I1073" i="11" s="1"/>
  <c r="U1072" i="11"/>
  <c r="T1072" i="11"/>
  <c r="R1072" i="11"/>
  <c r="Q1072" i="11"/>
  <c r="P1072" i="11"/>
  <c r="O1072" i="11"/>
  <c r="N1072" i="11"/>
  <c r="M1072" i="11"/>
  <c r="L1072" i="11"/>
  <c r="K1072" i="11"/>
  <c r="I1072" i="11" a="1"/>
  <c r="I1072" i="11" s="1"/>
  <c r="U1071" i="11"/>
  <c r="T1071" i="11"/>
  <c r="R1071" i="11"/>
  <c r="Q1071" i="11"/>
  <c r="P1071" i="11"/>
  <c r="O1071" i="11"/>
  <c r="N1071" i="11"/>
  <c r="M1071" i="11"/>
  <c r="L1071" i="11"/>
  <c r="K1071" i="11"/>
  <c r="I1071" i="11" a="1"/>
  <c r="I1071" i="11" s="1"/>
  <c r="U1070" i="11"/>
  <c r="T1070" i="11"/>
  <c r="R1070" i="11"/>
  <c r="Q1070" i="11"/>
  <c r="O1070" i="11"/>
  <c r="P1070" i="11" s="1"/>
  <c r="N1070" i="11"/>
  <c r="M1070" i="11"/>
  <c r="L1070" i="11"/>
  <c r="K1070" i="11"/>
  <c r="I1070" i="11" a="1"/>
  <c r="I1070" i="11"/>
  <c r="U1069" i="11"/>
  <c r="T1069" i="11"/>
  <c r="R1069" i="11"/>
  <c r="Q1069" i="11"/>
  <c r="P1069" i="11"/>
  <c r="O1069" i="11"/>
  <c r="N1069" i="11"/>
  <c r="M1069" i="11"/>
  <c r="L1069" i="11"/>
  <c r="K1069" i="11"/>
  <c r="I1069" i="11" a="1"/>
  <c r="I1069" i="11"/>
  <c r="U1068" i="11"/>
  <c r="T1068" i="11"/>
  <c r="R1068" i="11"/>
  <c r="Q1068" i="11"/>
  <c r="P1068" i="11"/>
  <c r="O1068" i="11"/>
  <c r="N1068" i="11"/>
  <c r="M1068" i="11"/>
  <c r="L1068" i="11"/>
  <c r="K1068" i="11"/>
  <c r="I1068" i="11" a="1"/>
  <c r="I1068" i="11" s="1"/>
  <c r="U1067" i="11"/>
  <c r="T1067" i="11"/>
  <c r="R1067" i="11"/>
  <c r="Q1067" i="11"/>
  <c r="O1067" i="11"/>
  <c r="P1067" i="11" s="1"/>
  <c r="N1067" i="11"/>
  <c r="M1067" i="11"/>
  <c r="L1067" i="11"/>
  <c r="K1067" i="11"/>
  <c r="I1067" i="11" a="1"/>
  <c r="I1067" i="11"/>
  <c r="U1066" i="11"/>
  <c r="T1066" i="11"/>
  <c r="R1066" i="11"/>
  <c r="Q1066" i="11"/>
  <c r="O1066" i="11"/>
  <c r="P1066" i="11" s="1"/>
  <c r="N1066" i="11"/>
  <c r="M1066" i="11"/>
  <c r="L1066" i="11"/>
  <c r="K1066" i="11"/>
  <c r="I1066" i="11" a="1"/>
  <c r="I1066" i="11"/>
  <c r="U1065" i="11"/>
  <c r="T1065" i="11"/>
  <c r="R1065" i="11"/>
  <c r="Q1065" i="11"/>
  <c r="P1065" i="11"/>
  <c r="O1065" i="11"/>
  <c r="N1065" i="11"/>
  <c r="M1065" i="11"/>
  <c r="L1065" i="11"/>
  <c r="K1065" i="11"/>
  <c r="I1065" i="11" a="1"/>
  <c r="I1065" i="11"/>
  <c r="U1064" i="11"/>
  <c r="T1064" i="11"/>
  <c r="R1064" i="11"/>
  <c r="Q1064" i="11"/>
  <c r="O1064" i="11"/>
  <c r="P1064" i="11" s="1"/>
  <c r="N1064" i="11"/>
  <c r="M1064" i="11"/>
  <c r="L1064" i="11"/>
  <c r="K1064" i="11"/>
  <c r="I1064" i="11" a="1"/>
  <c r="I1064" i="11"/>
  <c r="U1063" i="11"/>
  <c r="T1063" i="11"/>
  <c r="R1063" i="11"/>
  <c r="Q1063" i="11"/>
  <c r="O1063" i="11"/>
  <c r="P1063" i="11" s="1"/>
  <c r="N1063" i="11"/>
  <c r="M1063" i="11"/>
  <c r="L1063" i="11"/>
  <c r="K1063" i="11"/>
  <c r="I1063" i="11" a="1"/>
  <c r="I1063" i="11"/>
  <c r="U1062" i="11"/>
  <c r="T1062" i="11"/>
  <c r="R1062" i="11"/>
  <c r="Q1062" i="11"/>
  <c r="O1062" i="11"/>
  <c r="P1062" i="11" s="1"/>
  <c r="N1062" i="11"/>
  <c r="M1062" i="11"/>
  <c r="L1062" i="11"/>
  <c r="K1062" i="11"/>
  <c r="I1062" i="11" a="1"/>
  <c r="I1062" i="11"/>
  <c r="U1061" i="11"/>
  <c r="T1061" i="11"/>
  <c r="R1061" i="11"/>
  <c r="Q1061" i="11"/>
  <c r="O1061" i="11"/>
  <c r="P1061" i="11" s="1"/>
  <c r="N1061" i="11"/>
  <c r="M1061" i="11"/>
  <c r="L1061" i="11"/>
  <c r="K1061" i="11"/>
  <c r="I1061" i="11" a="1"/>
  <c r="I1061" i="11" s="1"/>
  <c r="U1060" i="11"/>
  <c r="T1060" i="11"/>
  <c r="R1060" i="11"/>
  <c r="Q1060" i="11"/>
  <c r="O1060" i="11"/>
  <c r="P1060" i="11" s="1"/>
  <c r="N1060" i="11"/>
  <c r="M1060" i="11"/>
  <c r="L1060" i="11"/>
  <c r="K1060" i="11"/>
  <c r="I1060" i="11" a="1"/>
  <c r="I1060" i="11"/>
  <c r="U1059" i="11"/>
  <c r="T1059" i="11"/>
  <c r="R1059" i="11"/>
  <c r="Q1059" i="11"/>
  <c r="O1059" i="11"/>
  <c r="P1059" i="11" s="1"/>
  <c r="N1059" i="11"/>
  <c r="M1059" i="11"/>
  <c r="L1059" i="11"/>
  <c r="K1059" i="11"/>
  <c r="I1059" i="11" a="1"/>
  <c r="I1059" i="11" s="1"/>
  <c r="U1058" i="11"/>
  <c r="T1058" i="11"/>
  <c r="R1058" i="11"/>
  <c r="Q1058" i="11"/>
  <c r="P1058" i="11"/>
  <c r="O1058" i="11"/>
  <c r="N1058" i="11"/>
  <c r="M1058" i="11"/>
  <c r="L1058" i="11"/>
  <c r="K1058" i="11"/>
  <c r="I1058" i="11" a="1"/>
  <c r="I1058" i="11" s="1"/>
  <c r="U1057" i="11"/>
  <c r="T1057" i="11"/>
  <c r="R1057" i="11"/>
  <c r="Q1057" i="11"/>
  <c r="O1057" i="11"/>
  <c r="P1057" i="11" s="1"/>
  <c r="N1057" i="11"/>
  <c r="M1057" i="11"/>
  <c r="L1057" i="11"/>
  <c r="K1057" i="11"/>
  <c r="I1057" i="11" a="1"/>
  <c r="I1057" i="11"/>
  <c r="U1056" i="11"/>
  <c r="T1056" i="11"/>
  <c r="R1056" i="11"/>
  <c r="Q1056" i="11"/>
  <c r="P1056" i="11"/>
  <c r="O1056" i="11"/>
  <c r="N1056" i="11"/>
  <c r="M1056" i="11"/>
  <c r="L1056" i="11"/>
  <c r="K1056" i="11"/>
  <c r="I1056" i="11" a="1"/>
  <c r="I1056" i="11" s="1"/>
  <c r="U1055" i="11"/>
  <c r="T1055" i="11"/>
  <c r="R1055" i="11"/>
  <c r="Q1055" i="11"/>
  <c r="P1055" i="11"/>
  <c r="O1055" i="11"/>
  <c r="N1055" i="11"/>
  <c r="M1055" i="11"/>
  <c r="L1055" i="11"/>
  <c r="K1055" i="11"/>
  <c r="I1055" i="11" a="1"/>
  <c r="I1055" i="11" s="1"/>
  <c r="U1054" i="11"/>
  <c r="T1054" i="11"/>
  <c r="R1054" i="11"/>
  <c r="Q1054" i="11"/>
  <c r="O1054" i="11"/>
  <c r="P1054" i="11" s="1"/>
  <c r="N1054" i="11"/>
  <c r="M1054" i="11"/>
  <c r="L1054" i="11"/>
  <c r="K1054" i="11"/>
  <c r="I1054" i="11" a="1"/>
  <c r="I1054" i="11"/>
  <c r="U1053" i="11"/>
  <c r="T1053" i="11"/>
  <c r="R1053" i="11"/>
  <c r="Q1053" i="11"/>
  <c r="P1053" i="11"/>
  <c r="O1053" i="11"/>
  <c r="N1053" i="11"/>
  <c r="M1053" i="11"/>
  <c r="L1053" i="11"/>
  <c r="K1053" i="11"/>
  <c r="I1053" i="11" a="1"/>
  <c r="I1053" i="11"/>
  <c r="U1052" i="11"/>
  <c r="T1052" i="11"/>
  <c r="R1052" i="11"/>
  <c r="Q1052" i="11"/>
  <c r="P1052" i="11"/>
  <c r="O1052" i="11"/>
  <c r="N1052" i="11"/>
  <c r="M1052" i="11"/>
  <c r="L1052" i="11"/>
  <c r="K1052" i="11"/>
  <c r="I1052" i="11" a="1"/>
  <c r="I1052" i="11" s="1"/>
  <c r="U1051" i="11"/>
  <c r="T1051" i="11"/>
  <c r="R1051" i="11"/>
  <c r="Q1051" i="11"/>
  <c r="P1051" i="11"/>
  <c r="O1051" i="11"/>
  <c r="N1051" i="11"/>
  <c r="M1051" i="11"/>
  <c r="L1051" i="11"/>
  <c r="K1051" i="11"/>
  <c r="I1051" i="11" a="1"/>
  <c r="I1051" i="11"/>
  <c r="U1050" i="11"/>
  <c r="T1050" i="11"/>
  <c r="R1050" i="11"/>
  <c r="Q1050" i="11"/>
  <c r="O1050" i="11"/>
  <c r="P1050" i="11" s="1"/>
  <c r="N1050" i="11"/>
  <c r="M1050" i="11"/>
  <c r="L1050" i="11"/>
  <c r="K1050" i="11"/>
  <c r="I1050" i="11" a="1"/>
  <c r="I1050" i="11"/>
  <c r="U1049" i="11"/>
  <c r="T1049" i="11"/>
  <c r="R1049" i="11"/>
  <c r="Q1049" i="11"/>
  <c r="P1049" i="11"/>
  <c r="O1049" i="11"/>
  <c r="N1049" i="11"/>
  <c r="M1049" i="11"/>
  <c r="L1049" i="11"/>
  <c r="K1049" i="11"/>
  <c r="I1049" i="11" a="1"/>
  <c r="I1049" i="11"/>
  <c r="U1048" i="11"/>
  <c r="T1048" i="11"/>
  <c r="R1048" i="11"/>
  <c r="Q1048" i="11"/>
  <c r="O1048" i="11"/>
  <c r="P1048" i="11" s="1"/>
  <c r="N1048" i="11"/>
  <c r="M1048" i="11"/>
  <c r="L1048" i="11"/>
  <c r="K1048" i="11"/>
  <c r="I1048" i="11" a="1"/>
  <c r="I1048" i="11"/>
  <c r="U1047" i="11"/>
  <c r="T1047" i="11"/>
  <c r="R1047" i="11"/>
  <c r="Q1047" i="11"/>
  <c r="O1047" i="11"/>
  <c r="P1047" i="11" s="1"/>
  <c r="N1047" i="11"/>
  <c r="M1047" i="11"/>
  <c r="L1047" i="11"/>
  <c r="K1047" i="11"/>
  <c r="I1047" i="11" a="1"/>
  <c r="I1047" i="11"/>
  <c r="U1046" i="11"/>
  <c r="T1046" i="11"/>
  <c r="R1046" i="11"/>
  <c r="Q1046" i="11"/>
  <c r="O1046" i="11"/>
  <c r="P1046" i="11" s="1"/>
  <c r="N1046" i="11"/>
  <c r="M1046" i="11"/>
  <c r="L1046" i="11"/>
  <c r="K1046" i="11"/>
  <c r="I1046" i="11" a="1"/>
  <c r="I1046" i="11"/>
  <c r="U1045" i="11"/>
  <c r="T1045" i="11"/>
  <c r="R1045" i="11"/>
  <c r="Q1045" i="11"/>
  <c r="O1045" i="11"/>
  <c r="P1045" i="11" s="1"/>
  <c r="N1045" i="11"/>
  <c r="M1045" i="11"/>
  <c r="L1045" i="11"/>
  <c r="K1045" i="11"/>
  <c r="I1045" i="11" a="1"/>
  <c r="I1045" i="11" s="1"/>
  <c r="U1044" i="11"/>
  <c r="T1044" i="11"/>
  <c r="R1044" i="11"/>
  <c r="Q1044" i="11"/>
  <c r="O1044" i="11"/>
  <c r="P1044" i="11" s="1"/>
  <c r="N1044" i="11"/>
  <c r="M1044" i="11"/>
  <c r="L1044" i="11"/>
  <c r="K1044" i="11"/>
  <c r="I1044" i="11" a="1"/>
  <c r="I1044" i="11"/>
  <c r="U1043" i="11"/>
  <c r="T1043" i="11"/>
  <c r="R1043" i="11"/>
  <c r="Q1043" i="11"/>
  <c r="O1043" i="11"/>
  <c r="P1043" i="11" s="1"/>
  <c r="N1043" i="11"/>
  <c r="M1043" i="11"/>
  <c r="L1043" i="11"/>
  <c r="K1043" i="11"/>
  <c r="I1043" i="11" a="1"/>
  <c r="I1043" i="11" s="1"/>
  <c r="U1042" i="11"/>
  <c r="T1042" i="11"/>
  <c r="R1042" i="11"/>
  <c r="Q1042" i="11"/>
  <c r="P1042" i="11"/>
  <c r="O1042" i="11"/>
  <c r="N1042" i="11"/>
  <c r="M1042" i="11"/>
  <c r="L1042" i="11"/>
  <c r="K1042" i="11"/>
  <c r="I1042" i="11" a="1"/>
  <c r="I1042" i="11" s="1"/>
  <c r="U1041" i="11"/>
  <c r="T1041" i="11"/>
  <c r="R1041" i="11"/>
  <c r="Q1041" i="11"/>
  <c r="O1041" i="11"/>
  <c r="P1041" i="11" s="1"/>
  <c r="N1041" i="11"/>
  <c r="M1041" i="11"/>
  <c r="L1041" i="11"/>
  <c r="K1041" i="11"/>
  <c r="I1041" i="11" a="1"/>
  <c r="I1041" i="11"/>
  <c r="U1040" i="11"/>
  <c r="T1040" i="11"/>
  <c r="R1040" i="11"/>
  <c r="Q1040" i="11"/>
  <c r="P1040" i="11"/>
  <c r="O1040" i="11"/>
  <c r="N1040" i="11"/>
  <c r="M1040" i="11"/>
  <c r="L1040" i="11"/>
  <c r="K1040" i="11"/>
  <c r="I1040" i="11" a="1"/>
  <c r="I1040" i="11" s="1"/>
  <c r="U1039" i="11"/>
  <c r="T1039" i="11"/>
  <c r="R1039" i="11"/>
  <c r="Q1039" i="11"/>
  <c r="P1039" i="11"/>
  <c r="O1039" i="11"/>
  <c r="N1039" i="11"/>
  <c r="M1039" i="11"/>
  <c r="L1039" i="11"/>
  <c r="K1039" i="11"/>
  <c r="I1039" i="11" a="1"/>
  <c r="I1039" i="11" s="1"/>
  <c r="U1038" i="11"/>
  <c r="T1038" i="11"/>
  <c r="R1038" i="11"/>
  <c r="Q1038" i="11"/>
  <c r="O1038" i="11"/>
  <c r="P1038" i="11" s="1"/>
  <c r="N1038" i="11"/>
  <c r="M1038" i="11"/>
  <c r="L1038" i="11"/>
  <c r="K1038" i="11"/>
  <c r="I1038" i="11" a="1"/>
  <c r="I1038" i="11" s="1"/>
  <c r="U1037" i="11"/>
  <c r="T1037" i="11"/>
  <c r="R1037" i="11"/>
  <c r="Q1037" i="11"/>
  <c r="P1037" i="11"/>
  <c r="O1037" i="11"/>
  <c r="N1037" i="11"/>
  <c r="M1037" i="11"/>
  <c r="L1037" i="11"/>
  <c r="K1037" i="11"/>
  <c r="I1037" i="11" a="1"/>
  <c r="I1037" i="11"/>
  <c r="U1036" i="11"/>
  <c r="T1036" i="11"/>
  <c r="R1036" i="11"/>
  <c r="Q1036" i="11"/>
  <c r="P1036" i="11"/>
  <c r="O1036" i="11"/>
  <c r="N1036" i="11"/>
  <c r="M1036" i="11"/>
  <c r="L1036" i="11"/>
  <c r="K1036" i="11"/>
  <c r="I1036" i="11" a="1"/>
  <c r="I1036" i="11" s="1"/>
  <c r="U1035" i="11"/>
  <c r="T1035" i="11"/>
  <c r="R1035" i="11"/>
  <c r="Q1035" i="11"/>
  <c r="P1035" i="11"/>
  <c r="O1035" i="11"/>
  <c r="N1035" i="11"/>
  <c r="M1035" i="11"/>
  <c r="L1035" i="11"/>
  <c r="K1035" i="11"/>
  <c r="I1035" i="11" a="1"/>
  <c r="I1035" i="11"/>
  <c r="U1034" i="11"/>
  <c r="T1034" i="11"/>
  <c r="R1034" i="11"/>
  <c r="Q1034" i="11"/>
  <c r="O1034" i="11"/>
  <c r="P1034" i="11" s="1"/>
  <c r="N1034" i="11"/>
  <c r="M1034" i="11"/>
  <c r="L1034" i="11"/>
  <c r="K1034" i="11"/>
  <c r="I1034" i="11" a="1"/>
  <c r="I1034" i="11"/>
  <c r="U1033" i="11"/>
  <c r="T1033" i="11"/>
  <c r="R1033" i="11"/>
  <c r="Q1033" i="11"/>
  <c r="P1033" i="11"/>
  <c r="O1033" i="11"/>
  <c r="N1033" i="11"/>
  <c r="M1033" i="11"/>
  <c r="L1033" i="11"/>
  <c r="K1033" i="11"/>
  <c r="I1033" i="11" a="1"/>
  <c r="I1033" i="11"/>
  <c r="U1032" i="11"/>
  <c r="T1032" i="11"/>
  <c r="R1032" i="11"/>
  <c r="Q1032" i="11"/>
  <c r="O1032" i="11"/>
  <c r="P1032" i="11" s="1"/>
  <c r="N1032" i="11"/>
  <c r="M1032" i="11"/>
  <c r="L1032" i="11"/>
  <c r="K1032" i="11"/>
  <c r="I1032" i="11" a="1"/>
  <c r="I1032" i="11"/>
  <c r="U1031" i="11"/>
  <c r="T1031" i="11"/>
  <c r="R1031" i="11"/>
  <c r="Q1031" i="11"/>
  <c r="O1031" i="11"/>
  <c r="P1031" i="11" s="1"/>
  <c r="N1031" i="11"/>
  <c r="M1031" i="11"/>
  <c r="L1031" i="11"/>
  <c r="K1031" i="11"/>
  <c r="I1031" i="11" a="1"/>
  <c r="I1031" i="11"/>
  <c r="U1030" i="11"/>
  <c r="T1030" i="11"/>
  <c r="R1030" i="11"/>
  <c r="Q1030" i="11"/>
  <c r="O1030" i="11"/>
  <c r="P1030" i="11" s="1"/>
  <c r="N1030" i="11"/>
  <c r="M1030" i="11"/>
  <c r="L1030" i="11"/>
  <c r="K1030" i="11"/>
  <c r="I1030" i="11" a="1"/>
  <c r="I1030" i="11"/>
  <c r="U1029" i="11"/>
  <c r="T1029" i="11"/>
  <c r="R1029" i="11"/>
  <c r="Q1029" i="11"/>
  <c r="O1029" i="11"/>
  <c r="P1029" i="11" s="1"/>
  <c r="N1029" i="11"/>
  <c r="M1029" i="11"/>
  <c r="L1029" i="11"/>
  <c r="K1029" i="11"/>
  <c r="I1029" i="11" a="1"/>
  <c r="I1029" i="11" s="1"/>
  <c r="U1028" i="11"/>
  <c r="T1028" i="11"/>
  <c r="R1028" i="11"/>
  <c r="Q1028" i="11"/>
  <c r="O1028" i="11"/>
  <c r="P1028" i="11" s="1"/>
  <c r="N1028" i="11"/>
  <c r="M1028" i="11"/>
  <c r="L1028" i="11"/>
  <c r="K1028" i="11"/>
  <c r="I1028" i="11" a="1"/>
  <c r="I1028" i="11"/>
  <c r="U1027" i="11"/>
  <c r="T1027" i="11"/>
  <c r="R1027" i="11"/>
  <c r="Q1027" i="11"/>
  <c r="O1027" i="11"/>
  <c r="P1027" i="11" s="1"/>
  <c r="N1027" i="11"/>
  <c r="M1027" i="11"/>
  <c r="L1027" i="11"/>
  <c r="K1027" i="11"/>
  <c r="I1027" i="11" a="1"/>
  <c r="I1027" i="11" s="1"/>
  <c r="U1026" i="11"/>
  <c r="T1026" i="11"/>
  <c r="R1026" i="11"/>
  <c r="Q1026" i="11"/>
  <c r="P1026" i="11"/>
  <c r="O1026" i="11"/>
  <c r="N1026" i="11"/>
  <c r="M1026" i="11"/>
  <c r="L1026" i="11"/>
  <c r="K1026" i="11"/>
  <c r="I1026" i="11" a="1"/>
  <c r="I1026" i="11" s="1"/>
  <c r="U1025" i="11"/>
  <c r="T1025" i="11"/>
  <c r="R1025" i="11"/>
  <c r="Q1025" i="11"/>
  <c r="O1025" i="11"/>
  <c r="P1025" i="11" s="1"/>
  <c r="N1025" i="11"/>
  <c r="M1025" i="11"/>
  <c r="L1025" i="11"/>
  <c r="K1025" i="11"/>
  <c r="I1025" i="11" a="1"/>
  <c r="I1025" i="11"/>
  <c r="U1024" i="11"/>
  <c r="T1024" i="11"/>
  <c r="R1024" i="11"/>
  <c r="Q1024" i="11"/>
  <c r="P1024" i="11"/>
  <c r="O1024" i="11"/>
  <c r="N1024" i="11"/>
  <c r="M1024" i="11"/>
  <c r="L1024" i="11"/>
  <c r="K1024" i="11"/>
  <c r="I1024" i="11" a="1"/>
  <c r="I1024" i="11" s="1"/>
  <c r="U1023" i="11"/>
  <c r="T1023" i="11"/>
  <c r="R1023" i="11"/>
  <c r="Q1023" i="11"/>
  <c r="P1023" i="11"/>
  <c r="O1023" i="11"/>
  <c r="N1023" i="11"/>
  <c r="M1023" i="11"/>
  <c r="L1023" i="11"/>
  <c r="K1023" i="11"/>
  <c r="I1023" i="11" a="1"/>
  <c r="I1023" i="11" s="1"/>
  <c r="U1022" i="11"/>
  <c r="T1022" i="11"/>
  <c r="R1022" i="11"/>
  <c r="Q1022" i="11"/>
  <c r="O1022" i="11"/>
  <c r="P1022" i="11" s="1"/>
  <c r="N1022" i="11"/>
  <c r="M1022" i="11"/>
  <c r="L1022" i="11"/>
  <c r="K1022" i="11"/>
  <c r="I1022" i="11" a="1"/>
  <c r="I1022" i="11" s="1"/>
  <c r="U1021" i="11"/>
  <c r="T1021" i="11"/>
  <c r="R1021" i="11"/>
  <c r="Q1021" i="11"/>
  <c r="P1021" i="11"/>
  <c r="O1021" i="11"/>
  <c r="N1021" i="11"/>
  <c r="M1021" i="11"/>
  <c r="L1021" i="11"/>
  <c r="K1021" i="11"/>
  <c r="I1021" i="11" a="1"/>
  <c r="I1021" i="11"/>
  <c r="U1020" i="11"/>
  <c r="T1020" i="11"/>
  <c r="R1020" i="11"/>
  <c r="Q1020" i="11"/>
  <c r="P1020" i="11"/>
  <c r="O1020" i="11"/>
  <c r="N1020" i="11"/>
  <c r="M1020" i="11"/>
  <c r="L1020" i="11"/>
  <c r="K1020" i="11"/>
  <c r="I1020" i="11" a="1"/>
  <c r="I1020" i="11" s="1"/>
  <c r="U1019" i="11"/>
  <c r="T1019" i="11"/>
  <c r="R1019" i="11"/>
  <c r="Q1019" i="11"/>
  <c r="P1019" i="11"/>
  <c r="O1019" i="11"/>
  <c r="N1019" i="11"/>
  <c r="M1019" i="11"/>
  <c r="L1019" i="11"/>
  <c r="K1019" i="11"/>
  <c r="I1019" i="11" a="1"/>
  <c r="I1019" i="11"/>
  <c r="U1018" i="11"/>
  <c r="T1018" i="11"/>
  <c r="R1018" i="11"/>
  <c r="Q1018" i="11"/>
  <c r="O1018" i="11"/>
  <c r="P1018" i="11" s="1"/>
  <c r="N1018" i="11"/>
  <c r="M1018" i="11"/>
  <c r="L1018" i="11"/>
  <c r="K1018" i="11"/>
  <c r="I1018" i="11" a="1"/>
  <c r="I1018" i="11"/>
  <c r="U1017" i="11"/>
  <c r="T1017" i="11"/>
  <c r="R1017" i="11"/>
  <c r="Q1017" i="11"/>
  <c r="P1017" i="11"/>
  <c r="O1017" i="11"/>
  <c r="N1017" i="11"/>
  <c r="M1017" i="11"/>
  <c r="L1017" i="11"/>
  <c r="K1017" i="11"/>
  <c r="I1017" i="11" a="1"/>
  <c r="I1017" i="11"/>
  <c r="U1016" i="11"/>
  <c r="T1016" i="11"/>
  <c r="R1016" i="11"/>
  <c r="Q1016" i="11"/>
  <c r="O1016" i="11"/>
  <c r="P1016" i="11" s="1"/>
  <c r="N1016" i="11"/>
  <c r="M1016" i="11"/>
  <c r="L1016" i="11"/>
  <c r="K1016" i="11"/>
  <c r="I1016" i="11" a="1"/>
  <c r="I1016" i="11"/>
  <c r="U1015" i="11"/>
  <c r="T1015" i="11"/>
  <c r="R1015" i="11"/>
  <c r="Q1015" i="11"/>
  <c r="O1015" i="11"/>
  <c r="P1015" i="11" s="1"/>
  <c r="N1015" i="11"/>
  <c r="M1015" i="11"/>
  <c r="L1015" i="11"/>
  <c r="K1015" i="11"/>
  <c r="I1015" i="11" a="1"/>
  <c r="I1015" i="11"/>
  <c r="U1014" i="11"/>
  <c r="T1014" i="11"/>
  <c r="R1014" i="11"/>
  <c r="Q1014" i="11"/>
  <c r="O1014" i="11"/>
  <c r="P1014" i="11" s="1"/>
  <c r="N1014" i="11"/>
  <c r="M1014" i="11"/>
  <c r="L1014" i="11"/>
  <c r="K1014" i="11"/>
  <c r="I1014" i="11" a="1"/>
  <c r="I1014" i="11"/>
  <c r="U1013" i="11"/>
  <c r="T1013" i="11"/>
  <c r="R1013" i="11"/>
  <c r="Q1013" i="11"/>
  <c r="O1013" i="11"/>
  <c r="P1013" i="11" s="1"/>
  <c r="N1013" i="11"/>
  <c r="M1013" i="11"/>
  <c r="L1013" i="11"/>
  <c r="K1013" i="11"/>
  <c r="I1013" i="11" a="1"/>
  <c r="I1013" i="11"/>
  <c r="U1012" i="11"/>
  <c r="T1012" i="11"/>
  <c r="R1012" i="11"/>
  <c r="Q1012" i="11"/>
  <c r="O1012" i="11"/>
  <c r="P1012" i="11" s="1"/>
  <c r="N1012" i="11"/>
  <c r="M1012" i="11"/>
  <c r="L1012" i="11"/>
  <c r="K1012" i="11"/>
  <c r="I1012" i="11" a="1"/>
  <c r="I1012" i="11"/>
  <c r="U1011" i="11"/>
  <c r="T1011" i="11"/>
  <c r="R1011" i="11"/>
  <c r="Q1011" i="11"/>
  <c r="O1011" i="11"/>
  <c r="P1011" i="11" s="1"/>
  <c r="N1011" i="11"/>
  <c r="M1011" i="11"/>
  <c r="L1011" i="11"/>
  <c r="K1011" i="11"/>
  <c r="I1011" i="11" a="1"/>
  <c r="I1011" i="11" s="1"/>
  <c r="U1010" i="11"/>
  <c r="T1010" i="11"/>
  <c r="R1010" i="11"/>
  <c r="Q1010" i="11"/>
  <c r="O1010" i="11"/>
  <c r="P1010" i="11" s="1"/>
  <c r="N1010" i="11"/>
  <c r="M1010" i="11"/>
  <c r="L1010" i="11"/>
  <c r="K1010" i="11"/>
  <c r="I1010" i="11" a="1"/>
  <c r="I1010" i="11" s="1"/>
  <c r="U1009" i="11"/>
  <c r="T1009" i="11"/>
  <c r="R1009" i="11"/>
  <c r="Q1009" i="11"/>
  <c r="O1009" i="11"/>
  <c r="P1009" i="11" s="1"/>
  <c r="N1009" i="11"/>
  <c r="M1009" i="11"/>
  <c r="L1009" i="11"/>
  <c r="K1009" i="11"/>
  <c r="I1009" i="11" a="1"/>
  <c r="I1009" i="11" s="1"/>
  <c r="U1008" i="11"/>
  <c r="T1008" i="11"/>
  <c r="R1008" i="11"/>
  <c r="Q1008" i="11"/>
  <c r="P1008" i="11"/>
  <c r="O1008" i="11"/>
  <c r="N1008" i="11"/>
  <c r="M1008" i="11"/>
  <c r="L1008" i="11"/>
  <c r="K1008" i="11"/>
  <c r="I1008" i="11" a="1"/>
  <c r="I1008" i="11" s="1"/>
  <c r="U1007" i="11"/>
  <c r="T1007" i="11"/>
  <c r="R1007" i="11"/>
  <c r="Q1007" i="11"/>
  <c r="P1007" i="11"/>
  <c r="O1007" i="11"/>
  <c r="N1007" i="11"/>
  <c r="M1007" i="11"/>
  <c r="L1007" i="11"/>
  <c r="K1007" i="11"/>
  <c r="I1007" i="11" a="1"/>
  <c r="I1007" i="11" s="1"/>
  <c r="U1006" i="11"/>
  <c r="T1006" i="11"/>
  <c r="R1006" i="11"/>
  <c r="Q1006" i="11"/>
  <c r="O1006" i="11"/>
  <c r="P1006" i="11" s="1"/>
  <c r="N1006" i="11"/>
  <c r="M1006" i="11"/>
  <c r="L1006" i="11"/>
  <c r="K1006" i="11"/>
  <c r="I1006" i="11" a="1"/>
  <c r="I1006" i="11"/>
  <c r="U1005" i="11"/>
  <c r="T1005" i="11"/>
  <c r="R1005" i="11"/>
  <c r="Q1005" i="11"/>
  <c r="P1005" i="11"/>
  <c r="O1005" i="11"/>
  <c r="N1005" i="11"/>
  <c r="M1005" i="11"/>
  <c r="L1005" i="11"/>
  <c r="K1005" i="11"/>
  <c r="I1005" i="11" a="1"/>
  <c r="I1005" i="11"/>
  <c r="U1004" i="11"/>
  <c r="T1004" i="11"/>
  <c r="R1004" i="11"/>
  <c r="Q1004" i="11"/>
  <c r="P1004" i="11"/>
  <c r="O1004" i="11"/>
  <c r="N1004" i="11"/>
  <c r="M1004" i="11"/>
  <c r="L1004" i="11"/>
  <c r="K1004" i="11"/>
  <c r="I1004" i="11" a="1"/>
  <c r="I1004" i="11" s="1"/>
  <c r="U1003" i="11"/>
  <c r="T1003" i="11"/>
  <c r="R1003" i="11"/>
  <c r="Q1003" i="11"/>
  <c r="O1003" i="11"/>
  <c r="P1003" i="11" s="1"/>
  <c r="N1003" i="11"/>
  <c r="M1003" i="11"/>
  <c r="L1003" i="11"/>
  <c r="K1003" i="11"/>
  <c r="I1003" i="11" a="1"/>
  <c r="I1003" i="11"/>
  <c r="U1002" i="11"/>
  <c r="T1002" i="11"/>
  <c r="R1002" i="11"/>
  <c r="Q1002" i="11"/>
  <c r="O1002" i="11"/>
  <c r="P1002" i="11" s="1"/>
  <c r="N1002" i="11"/>
  <c r="M1002" i="11"/>
  <c r="L1002" i="11"/>
  <c r="K1002" i="11"/>
  <c r="I1002" i="11" a="1"/>
  <c r="I1002" i="11"/>
  <c r="U1001" i="11"/>
  <c r="T1001" i="11"/>
  <c r="R1001" i="11"/>
  <c r="Q1001" i="11"/>
  <c r="P1001" i="11"/>
  <c r="O1001" i="11"/>
  <c r="N1001" i="11"/>
  <c r="M1001" i="11"/>
  <c r="L1001" i="11"/>
  <c r="K1001" i="11"/>
  <c r="I1001" i="11" a="1"/>
  <c r="I1001" i="11"/>
  <c r="U1000" i="11"/>
  <c r="T1000" i="11"/>
  <c r="R1000" i="11"/>
  <c r="Q1000" i="11"/>
  <c r="O1000" i="11"/>
  <c r="P1000" i="11" s="1"/>
  <c r="N1000" i="11"/>
  <c r="M1000" i="11"/>
  <c r="L1000" i="11"/>
  <c r="K1000" i="11"/>
  <c r="I1000" i="11" a="1"/>
  <c r="I1000" i="11"/>
  <c r="U999" i="11"/>
  <c r="T999" i="11"/>
  <c r="R999" i="11"/>
  <c r="Q999" i="11"/>
  <c r="O999" i="11"/>
  <c r="P999" i="11" s="1"/>
  <c r="N999" i="11"/>
  <c r="M999" i="11"/>
  <c r="L999" i="11"/>
  <c r="K999" i="11"/>
  <c r="I999" i="11" a="1"/>
  <c r="I999" i="11"/>
  <c r="U998" i="11"/>
  <c r="T998" i="11"/>
  <c r="R998" i="11"/>
  <c r="Q998" i="11"/>
  <c r="O998" i="11"/>
  <c r="P998" i="11" s="1"/>
  <c r="N998" i="11"/>
  <c r="M998" i="11"/>
  <c r="L998" i="11"/>
  <c r="K998" i="11"/>
  <c r="I998" i="11" a="1"/>
  <c r="I998" i="11"/>
  <c r="U997" i="11"/>
  <c r="T997" i="11"/>
  <c r="R997" i="11"/>
  <c r="Q997" i="11"/>
  <c r="O997" i="11"/>
  <c r="P997" i="11" s="1"/>
  <c r="N997" i="11"/>
  <c r="M997" i="11"/>
  <c r="L997" i="11"/>
  <c r="K997" i="11"/>
  <c r="I997" i="11" a="1"/>
  <c r="I997" i="11"/>
  <c r="U996" i="11"/>
  <c r="T996" i="11"/>
  <c r="R996" i="11"/>
  <c r="Q996" i="11"/>
  <c r="O996" i="11"/>
  <c r="P996" i="11" s="1"/>
  <c r="N996" i="11"/>
  <c r="M996" i="11"/>
  <c r="L996" i="11"/>
  <c r="K996" i="11"/>
  <c r="I996" i="11" a="1"/>
  <c r="I996" i="11"/>
  <c r="U995" i="11"/>
  <c r="T995" i="11"/>
  <c r="R995" i="11"/>
  <c r="Q995" i="11"/>
  <c r="O995" i="11"/>
  <c r="P995" i="11" s="1"/>
  <c r="N995" i="11"/>
  <c r="M995" i="11"/>
  <c r="L995" i="11"/>
  <c r="K995" i="11"/>
  <c r="I995" i="11" a="1"/>
  <c r="I995" i="11" s="1"/>
  <c r="U994" i="11"/>
  <c r="T994" i="11"/>
  <c r="R994" i="11"/>
  <c r="Q994" i="11"/>
  <c r="O994" i="11"/>
  <c r="P994" i="11" s="1"/>
  <c r="N994" i="11"/>
  <c r="M994" i="11"/>
  <c r="L994" i="11"/>
  <c r="K994" i="11"/>
  <c r="I994" i="11" a="1"/>
  <c r="I994" i="11" s="1"/>
  <c r="U993" i="11"/>
  <c r="T993" i="11"/>
  <c r="R993" i="11"/>
  <c r="Q993" i="11"/>
  <c r="O993" i="11"/>
  <c r="P993" i="11" s="1"/>
  <c r="N993" i="11"/>
  <c r="M993" i="11"/>
  <c r="L993" i="11"/>
  <c r="K993" i="11"/>
  <c r="I993" i="11" a="1"/>
  <c r="I993" i="11" s="1"/>
  <c r="U992" i="11"/>
  <c r="T992" i="11"/>
  <c r="R992" i="11"/>
  <c r="Q992" i="11"/>
  <c r="P992" i="11"/>
  <c r="O992" i="11"/>
  <c r="N992" i="11"/>
  <c r="M992" i="11"/>
  <c r="L992" i="11"/>
  <c r="K992" i="11"/>
  <c r="I992" i="11" a="1"/>
  <c r="I992" i="11" s="1"/>
  <c r="U991" i="11"/>
  <c r="T991" i="11"/>
  <c r="R991" i="11"/>
  <c r="Q991" i="11"/>
  <c r="P991" i="11"/>
  <c r="O991" i="11"/>
  <c r="N991" i="11"/>
  <c r="M991" i="11"/>
  <c r="L991" i="11"/>
  <c r="K991" i="11"/>
  <c r="I991" i="11" a="1"/>
  <c r="I991" i="11" s="1"/>
  <c r="U990" i="11"/>
  <c r="T990" i="11"/>
  <c r="R990" i="11"/>
  <c r="Q990" i="11"/>
  <c r="P990" i="11"/>
  <c r="O990" i="11"/>
  <c r="N990" i="11"/>
  <c r="M990" i="11"/>
  <c r="L990" i="11"/>
  <c r="K990" i="11"/>
  <c r="I990" i="11" a="1"/>
  <c r="I990" i="11"/>
  <c r="U989" i="11"/>
  <c r="T989" i="11"/>
  <c r="R989" i="11"/>
  <c r="Q989" i="11"/>
  <c r="P989" i="11"/>
  <c r="O989" i="11"/>
  <c r="N989" i="11"/>
  <c r="M989" i="11"/>
  <c r="L989" i="11"/>
  <c r="K989" i="11"/>
  <c r="I989" i="11" a="1"/>
  <c r="I989" i="11"/>
  <c r="U988" i="11"/>
  <c r="T988" i="11"/>
  <c r="R988" i="11"/>
  <c r="Q988" i="11"/>
  <c r="P988" i="11"/>
  <c r="O988" i="11"/>
  <c r="N988" i="11"/>
  <c r="M988" i="11"/>
  <c r="L988" i="11"/>
  <c r="K988" i="11"/>
  <c r="I988" i="11" a="1"/>
  <c r="I988" i="11" s="1"/>
  <c r="U987" i="11"/>
  <c r="T987" i="11"/>
  <c r="R987" i="11"/>
  <c r="Q987" i="11"/>
  <c r="O987" i="11"/>
  <c r="P987" i="11" s="1"/>
  <c r="N987" i="11"/>
  <c r="M987" i="11"/>
  <c r="L987" i="11"/>
  <c r="K987" i="11"/>
  <c r="I987" i="11" a="1"/>
  <c r="I987" i="11"/>
  <c r="U986" i="11"/>
  <c r="T986" i="11"/>
  <c r="R986" i="11"/>
  <c r="Q986" i="11"/>
  <c r="O986" i="11"/>
  <c r="P986" i="11" s="1"/>
  <c r="N986" i="11"/>
  <c r="M986" i="11"/>
  <c r="L986" i="11"/>
  <c r="K986" i="11"/>
  <c r="I986" i="11" a="1"/>
  <c r="I986" i="11"/>
  <c r="U985" i="11"/>
  <c r="T985" i="11"/>
  <c r="R985" i="11"/>
  <c r="Q985" i="11"/>
  <c r="P985" i="11"/>
  <c r="O985" i="11"/>
  <c r="N985" i="11"/>
  <c r="M985" i="11"/>
  <c r="L985" i="11"/>
  <c r="K985" i="11"/>
  <c r="I985" i="11" a="1"/>
  <c r="I985" i="11"/>
  <c r="U984" i="11"/>
  <c r="T984" i="11"/>
  <c r="R984" i="11"/>
  <c r="Q984" i="11"/>
  <c r="O984" i="11"/>
  <c r="P984" i="11" s="1"/>
  <c r="N984" i="11"/>
  <c r="M984" i="11"/>
  <c r="L984" i="11"/>
  <c r="K984" i="11"/>
  <c r="I984" i="11" a="1"/>
  <c r="I984" i="11" s="1"/>
  <c r="U983" i="11"/>
  <c r="T983" i="11"/>
  <c r="R983" i="11"/>
  <c r="Q983" i="11"/>
  <c r="O983" i="11"/>
  <c r="P983" i="11" s="1"/>
  <c r="N983" i="11"/>
  <c r="M983" i="11"/>
  <c r="L983" i="11"/>
  <c r="K983" i="11"/>
  <c r="I983" i="11" a="1"/>
  <c r="I983" i="11"/>
  <c r="U982" i="11"/>
  <c r="T982" i="11"/>
  <c r="R982" i="11"/>
  <c r="Q982" i="11"/>
  <c r="O982" i="11"/>
  <c r="P982" i="11" s="1"/>
  <c r="N982" i="11"/>
  <c r="M982" i="11"/>
  <c r="L982" i="11"/>
  <c r="K982" i="11"/>
  <c r="I982" i="11" a="1"/>
  <c r="I982" i="11"/>
  <c r="U981" i="11"/>
  <c r="T981" i="11"/>
  <c r="R981" i="11"/>
  <c r="Q981" i="11"/>
  <c r="P981" i="11"/>
  <c r="O981" i="11"/>
  <c r="N981" i="11"/>
  <c r="M981" i="11"/>
  <c r="L981" i="11"/>
  <c r="K981" i="11"/>
  <c r="I981" i="11" a="1"/>
  <c r="I981" i="11" s="1"/>
  <c r="U980" i="11"/>
  <c r="T980" i="11"/>
  <c r="R980" i="11"/>
  <c r="Q980" i="11"/>
  <c r="O980" i="11"/>
  <c r="P980" i="11" s="1"/>
  <c r="N980" i="11"/>
  <c r="M980" i="11"/>
  <c r="L980" i="11"/>
  <c r="K980" i="11"/>
  <c r="I980" i="11" a="1"/>
  <c r="I980" i="11"/>
  <c r="U979" i="11"/>
  <c r="T979" i="11"/>
  <c r="R979" i="11"/>
  <c r="Q979" i="11"/>
  <c r="O979" i="11"/>
  <c r="P979" i="11" s="1"/>
  <c r="N979" i="11"/>
  <c r="M979" i="11"/>
  <c r="L979" i="11"/>
  <c r="K979" i="11"/>
  <c r="I979" i="11" a="1"/>
  <c r="I979" i="11" s="1"/>
  <c r="U978" i="11"/>
  <c r="T978" i="11"/>
  <c r="R978" i="11"/>
  <c r="Q978" i="11"/>
  <c r="P978" i="11"/>
  <c r="O978" i="11"/>
  <c r="N978" i="11"/>
  <c r="M978" i="11"/>
  <c r="L978" i="11"/>
  <c r="K978" i="11"/>
  <c r="I978" i="11" a="1"/>
  <c r="I978" i="11" s="1"/>
  <c r="U977" i="11"/>
  <c r="T977" i="11"/>
  <c r="R977" i="11"/>
  <c r="Q977" i="11"/>
  <c r="O977" i="11"/>
  <c r="P977" i="11" s="1"/>
  <c r="N977" i="11"/>
  <c r="M977" i="11"/>
  <c r="L977" i="11"/>
  <c r="K977" i="11"/>
  <c r="I977" i="11" a="1"/>
  <c r="I977" i="11"/>
  <c r="U976" i="11"/>
  <c r="T976" i="11"/>
  <c r="R976" i="11"/>
  <c r="Q976" i="11"/>
  <c r="P976" i="11"/>
  <c r="O976" i="11"/>
  <c r="N976" i="11"/>
  <c r="M976" i="11"/>
  <c r="L976" i="11"/>
  <c r="K976" i="11"/>
  <c r="I976" i="11" a="1"/>
  <c r="I976" i="11" s="1"/>
  <c r="U975" i="11"/>
  <c r="T975" i="11"/>
  <c r="R975" i="11"/>
  <c r="Q975" i="11"/>
  <c r="P975" i="11"/>
  <c r="O975" i="11"/>
  <c r="N975" i="11"/>
  <c r="M975" i="11"/>
  <c r="L975" i="11"/>
  <c r="K975" i="11"/>
  <c r="I975" i="11" a="1"/>
  <c r="I975" i="11" s="1"/>
  <c r="U974" i="11"/>
  <c r="T974" i="11"/>
  <c r="R974" i="11"/>
  <c r="Q974" i="11"/>
  <c r="P974" i="11"/>
  <c r="O974" i="11"/>
  <c r="N974" i="11"/>
  <c r="M974" i="11"/>
  <c r="L974" i="11"/>
  <c r="K974" i="11"/>
  <c r="I974" i="11" a="1"/>
  <c r="I974" i="11" s="1"/>
  <c r="U973" i="11"/>
  <c r="T973" i="11"/>
  <c r="R973" i="11"/>
  <c r="Q973" i="11"/>
  <c r="P973" i="11"/>
  <c r="O973" i="11"/>
  <c r="N973" i="11"/>
  <c r="M973" i="11"/>
  <c r="L973" i="11"/>
  <c r="K973" i="11"/>
  <c r="I973" i="11" a="1"/>
  <c r="I973" i="11"/>
  <c r="U972" i="11"/>
  <c r="T972" i="11"/>
  <c r="R972" i="11"/>
  <c r="Q972" i="11"/>
  <c r="P972" i="11"/>
  <c r="O972" i="11"/>
  <c r="N972" i="11"/>
  <c r="M972" i="11"/>
  <c r="L972" i="11"/>
  <c r="K972" i="11"/>
  <c r="I972" i="11" a="1"/>
  <c r="I972" i="11" s="1"/>
  <c r="U971" i="11"/>
  <c r="T971" i="11"/>
  <c r="R971" i="11"/>
  <c r="Q971" i="11"/>
  <c r="P971" i="11"/>
  <c r="O971" i="11"/>
  <c r="N971" i="11"/>
  <c r="M971" i="11"/>
  <c r="L971" i="11"/>
  <c r="K971" i="11"/>
  <c r="I971" i="11" a="1"/>
  <c r="I971" i="11"/>
  <c r="U970" i="11"/>
  <c r="T970" i="11"/>
  <c r="R970" i="11"/>
  <c r="Q970" i="11"/>
  <c r="O970" i="11"/>
  <c r="P970" i="11" s="1"/>
  <c r="N970" i="11"/>
  <c r="M970" i="11"/>
  <c r="L970" i="11"/>
  <c r="K970" i="11"/>
  <c r="I970" i="11" a="1"/>
  <c r="I970" i="11"/>
  <c r="U969" i="11"/>
  <c r="T969" i="11"/>
  <c r="R969" i="11"/>
  <c r="Q969" i="11"/>
  <c r="P969" i="11"/>
  <c r="O969" i="11"/>
  <c r="N969" i="11"/>
  <c r="M969" i="11"/>
  <c r="L969" i="11"/>
  <c r="K969" i="11"/>
  <c r="I969" i="11" a="1"/>
  <c r="I969" i="11"/>
  <c r="U968" i="11"/>
  <c r="T968" i="11"/>
  <c r="R968" i="11"/>
  <c r="Q968" i="11"/>
  <c r="O968" i="11"/>
  <c r="P968" i="11" s="1"/>
  <c r="N968" i="11"/>
  <c r="M968" i="11"/>
  <c r="L968" i="11"/>
  <c r="K968" i="11"/>
  <c r="I968" i="11" a="1"/>
  <c r="I968" i="11" s="1"/>
  <c r="U967" i="11"/>
  <c r="T967" i="11"/>
  <c r="R967" i="11"/>
  <c r="Q967" i="11"/>
  <c r="O967" i="11"/>
  <c r="P967" i="11" s="1"/>
  <c r="N967" i="11"/>
  <c r="M967" i="11"/>
  <c r="L967" i="11"/>
  <c r="K967" i="11"/>
  <c r="I967" i="11" a="1"/>
  <c r="I967" i="11"/>
  <c r="U966" i="11"/>
  <c r="T966" i="11"/>
  <c r="R966" i="11"/>
  <c r="Q966" i="11"/>
  <c r="O966" i="11"/>
  <c r="P966" i="11" s="1"/>
  <c r="N966" i="11"/>
  <c r="M966" i="11"/>
  <c r="L966" i="11"/>
  <c r="K966" i="11"/>
  <c r="I966" i="11" a="1"/>
  <c r="I966" i="11"/>
  <c r="U965" i="11"/>
  <c r="T965" i="11"/>
  <c r="R965" i="11"/>
  <c r="Q965" i="11"/>
  <c r="P965" i="11"/>
  <c r="O965" i="11"/>
  <c r="N965" i="11"/>
  <c r="M965" i="11"/>
  <c r="L965" i="11"/>
  <c r="K965" i="11"/>
  <c r="I965" i="11" a="1"/>
  <c r="I965" i="11"/>
  <c r="U964" i="11"/>
  <c r="T964" i="11"/>
  <c r="R964" i="11"/>
  <c r="Q964" i="11"/>
  <c r="O964" i="11"/>
  <c r="P964" i="11" s="1"/>
  <c r="N964" i="11"/>
  <c r="M964" i="11"/>
  <c r="L964" i="11"/>
  <c r="K964" i="11"/>
  <c r="I964" i="11" a="1"/>
  <c r="I964" i="11"/>
  <c r="U963" i="11"/>
  <c r="T963" i="11"/>
  <c r="R963" i="11"/>
  <c r="Q963" i="11"/>
  <c r="O963" i="11"/>
  <c r="P963" i="11" s="1"/>
  <c r="N963" i="11"/>
  <c r="M963" i="11"/>
  <c r="L963" i="11"/>
  <c r="K963" i="11"/>
  <c r="I963" i="11" a="1"/>
  <c r="I963" i="11" s="1"/>
  <c r="U962" i="11"/>
  <c r="T962" i="11"/>
  <c r="R962" i="11"/>
  <c r="Q962" i="11"/>
  <c r="O962" i="11"/>
  <c r="P962" i="11" s="1"/>
  <c r="N962" i="11"/>
  <c r="M962" i="11"/>
  <c r="L962" i="11"/>
  <c r="K962" i="11"/>
  <c r="I962" i="11" a="1"/>
  <c r="I962" i="11" s="1"/>
  <c r="U961" i="11"/>
  <c r="T961" i="11"/>
  <c r="R961" i="11"/>
  <c r="Q961" i="11"/>
  <c r="O961" i="11"/>
  <c r="P961" i="11" s="1"/>
  <c r="N961" i="11"/>
  <c r="M961" i="11"/>
  <c r="L961" i="11"/>
  <c r="K961" i="11"/>
  <c r="I961" i="11" a="1"/>
  <c r="I961" i="11"/>
  <c r="U960" i="11"/>
  <c r="T960" i="11"/>
  <c r="R960" i="11"/>
  <c r="Q960" i="11"/>
  <c r="P960" i="11"/>
  <c r="O960" i="11"/>
  <c r="N960" i="11"/>
  <c r="M960" i="11"/>
  <c r="L960" i="11"/>
  <c r="K960" i="11"/>
  <c r="I960" i="11" a="1"/>
  <c r="I960" i="11" s="1"/>
  <c r="U959" i="11"/>
  <c r="T959" i="11"/>
  <c r="R959" i="11"/>
  <c r="Q959" i="11"/>
  <c r="P959" i="11"/>
  <c r="O959" i="11"/>
  <c r="N959" i="11"/>
  <c r="M959" i="11"/>
  <c r="L959" i="11"/>
  <c r="K959" i="11"/>
  <c r="I959" i="11" a="1"/>
  <c r="I959" i="11" s="1"/>
  <c r="U958" i="11"/>
  <c r="T958" i="11"/>
  <c r="R958" i="11"/>
  <c r="Q958" i="11"/>
  <c r="O958" i="11"/>
  <c r="P958" i="11" s="1"/>
  <c r="N958" i="11"/>
  <c r="M958" i="11"/>
  <c r="L958" i="11"/>
  <c r="K958" i="11"/>
  <c r="I958" i="11" a="1"/>
  <c r="I958" i="11" s="1"/>
  <c r="U957" i="11"/>
  <c r="T957" i="11"/>
  <c r="R957" i="11"/>
  <c r="Q957" i="11"/>
  <c r="P957" i="11"/>
  <c r="O957" i="11"/>
  <c r="N957" i="11"/>
  <c r="M957" i="11"/>
  <c r="L957" i="11"/>
  <c r="K957" i="11"/>
  <c r="I957" i="11" a="1"/>
  <c r="I957" i="11"/>
  <c r="U956" i="11"/>
  <c r="T956" i="11"/>
  <c r="R956" i="11"/>
  <c r="Q956" i="11"/>
  <c r="P956" i="11"/>
  <c r="O956" i="11"/>
  <c r="N956" i="11"/>
  <c r="M956" i="11"/>
  <c r="L956" i="11"/>
  <c r="K956" i="11"/>
  <c r="I956" i="11" a="1"/>
  <c r="I956" i="11" s="1"/>
  <c r="U955" i="11"/>
  <c r="T955" i="11"/>
  <c r="R955" i="11"/>
  <c r="Q955" i="11"/>
  <c r="P955" i="11"/>
  <c r="O955" i="11"/>
  <c r="N955" i="11"/>
  <c r="M955" i="11"/>
  <c r="L955" i="11"/>
  <c r="K955" i="11"/>
  <c r="I955" i="11" a="1"/>
  <c r="I955" i="11" s="1"/>
  <c r="U954" i="11"/>
  <c r="T954" i="11"/>
  <c r="R954" i="11"/>
  <c r="Q954" i="11"/>
  <c r="O954" i="11"/>
  <c r="P954" i="11" s="1"/>
  <c r="N954" i="11"/>
  <c r="M954" i="11"/>
  <c r="L954" i="11"/>
  <c r="K954" i="11"/>
  <c r="I954" i="11" a="1"/>
  <c r="I954" i="11"/>
  <c r="U953" i="11"/>
  <c r="T953" i="11"/>
  <c r="R953" i="11"/>
  <c r="Q953" i="11"/>
  <c r="P953" i="11"/>
  <c r="O953" i="11"/>
  <c r="N953" i="11"/>
  <c r="M953" i="11"/>
  <c r="L953" i="11"/>
  <c r="K953" i="11"/>
  <c r="I953" i="11" a="1"/>
  <c r="I953" i="11"/>
  <c r="U952" i="11"/>
  <c r="T952" i="11"/>
  <c r="R952" i="11"/>
  <c r="Q952" i="11"/>
  <c r="P952" i="11"/>
  <c r="O952" i="11"/>
  <c r="N952" i="11"/>
  <c r="M952" i="11"/>
  <c r="L952" i="11"/>
  <c r="K952" i="11"/>
  <c r="I952" i="11" a="1"/>
  <c r="I952" i="11" s="1"/>
  <c r="U951" i="11"/>
  <c r="T951" i="11"/>
  <c r="R951" i="11"/>
  <c r="Q951" i="11"/>
  <c r="O951" i="11"/>
  <c r="P951" i="11" s="1"/>
  <c r="N951" i="11"/>
  <c r="M951" i="11"/>
  <c r="L951" i="11"/>
  <c r="K951" i="11"/>
  <c r="I951" i="11" a="1"/>
  <c r="I951" i="11"/>
  <c r="U950" i="11"/>
  <c r="T950" i="11"/>
  <c r="R950" i="11"/>
  <c r="Q950" i="11"/>
  <c r="O950" i="11"/>
  <c r="P950" i="11" s="1"/>
  <c r="N950" i="11"/>
  <c r="M950" i="11"/>
  <c r="L950" i="11"/>
  <c r="K950" i="11"/>
  <c r="I950" i="11" a="1"/>
  <c r="I950" i="11"/>
  <c r="U949" i="11"/>
  <c r="T949" i="11"/>
  <c r="R949" i="11"/>
  <c r="Q949" i="11"/>
  <c r="P949" i="11"/>
  <c r="O949" i="11"/>
  <c r="N949" i="11"/>
  <c r="M949" i="11"/>
  <c r="L949" i="11"/>
  <c r="K949" i="11"/>
  <c r="I949" i="11" a="1"/>
  <c r="I949" i="11"/>
  <c r="U948" i="11"/>
  <c r="T948" i="11"/>
  <c r="R948" i="11"/>
  <c r="Q948" i="11"/>
  <c r="O948" i="11"/>
  <c r="P948" i="11" s="1"/>
  <c r="N948" i="11"/>
  <c r="M948" i="11"/>
  <c r="L948" i="11"/>
  <c r="K948" i="11"/>
  <c r="I948" i="11" a="1"/>
  <c r="I948" i="11"/>
  <c r="U947" i="11"/>
  <c r="T947" i="11"/>
  <c r="R947" i="11"/>
  <c r="Q947" i="11"/>
  <c r="O947" i="11"/>
  <c r="P947" i="11" s="1"/>
  <c r="N947" i="11"/>
  <c r="M947" i="11"/>
  <c r="L947" i="11"/>
  <c r="K947" i="11"/>
  <c r="I947" i="11" a="1"/>
  <c r="I947" i="11" s="1"/>
  <c r="U946" i="11"/>
  <c r="T946" i="11"/>
  <c r="R946" i="11"/>
  <c r="Q946" i="11"/>
  <c r="O946" i="11"/>
  <c r="P946" i="11" s="1"/>
  <c r="N946" i="11"/>
  <c r="M946" i="11"/>
  <c r="L946" i="11"/>
  <c r="K946" i="11"/>
  <c r="I946" i="11" a="1"/>
  <c r="I946" i="11" s="1"/>
  <c r="U945" i="11"/>
  <c r="T945" i="11"/>
  <c r="R945" i="11"/>
  <c r="Q945" i="11"/>
  <c r="O945" i="11"/>
  <c r="P945" i="11" s="1"/>
  <c r="N945" i="11"/>
  <c r="M945" i="11"/>
  <c r="L945" i="11"/>
  <c r="K945" i="11"/>
  <c r="I945" i="11" a="1"/>
  <c r="I945" i="11" s="1"/>
  <c r="U944" i="11"/>
  <c r="T944" i="11"/>
  <c r="R944" i="11"/>
  <c r="Q944" i="11"/>
  <c r="P944" i="11"/>
  <c r="O944" i="11"/>
  <c r="N944" i="11"/>
  <c r="M944" i="11"/>
  <c r="L944" i="11"/>
  <c r="K944" i="11"/>
  <c r="I944" i="11" a="1"/>
  <c r="I944" i="11" s="1"/>
  <c r="U943" i="11"/>
  <c r="T943" i="11"/>
  <c r="R943" i="11"/>
  <c r="Q943" i="11"/>
  <c r="P943" i="11"/>
  <c r="O943" i="11"/>
  <c r="N943" i="11"/>
  <c r="M943" i="11"/>
  <c r="L943" i="11"/>
  <c r="K943" i="11"/>
  <c r="I943" i="11" a="1"/>
  <c r="I943" i="11" s="1"/>
  <c r="U942" i="11"/>
  <c r="T942" i="11"/>
  <c r="R942" i="11"/>
  <c r="Q942" i="11"/>
  <c r="O942" i="11"/>
  <c r="P942" i="11" s="1"/>
  <c r="N942" i="11"/>
  <c r="M942" i="11"/>
  <c r="L942" i="11"/>
  <c r="K942" i="11"/>
  <c r="I942" i="11" a="1"/>
  <c r="I942" i="11" s="1"/>
  <c r="U941" i="11"/>
  <c r="T941" i="11"/>
  <c r="R941" i="11"/>
  <c r="Q941" i="11"/>
  <c r="P941" i="11"/>
  <c r="O941" i="11"/>
  <c r="N941" i="11"/>
  <c r="M941" i="11"/>
  <c r="L941" i="11"/>
  <c r="K941" i="11"/>
  <c r="I941" i="11" a="1"/>
  <c r="I941" i="11"/>
  <c r="U940" i="11"/>
  <c r="T940" i="11"/>
  <c r="R940" i="11"/>
  <c r="Q940" i="11"/>
  <c r="P940" i="11"/>
  <c r="O940" i="11"/>
  <c r="N940" i="11"/>
  <c r="M940" i="11"/>
  <c r="L940" i="11"/>
  <c r="K940" i="11"/>
  <c r="I940" i="11" a="1"/>
  <c r="I940" i="11" s="1"/>
  <c r="U939" i="11"/>
  <c r="T939" i="11"/>
  <c r="R939" i="11"/>
  <c r="Q939" i="11"/>
  <c r="P939" i="11"/>
  <c r="O939" i="11"/>
  <c r="N939" i="11"/>
  <c r="M939" i="11"/>
  <c r="L939" i="11"/>
  <c r="K939" i="11"/>
  <c r="I939" i="11" a="1"/>
  <c r="I939" i="11" s="1"/>
  <c r="U938" i="11"/>
  <c r="T938" i="11"/>
  <c r="R938" i="11"/>
  <c r="Q938" i="11"/>
  <c r="O938" i="11"/>
  <c r="P938" i="11" s="1"/>
  <c r="N938" i="11"/>
  <c r="M938" i="11"/>
  <c r="L938" i="11"/>
  <c r="K938" i="11"/>
  <c r="I938" i="11" a="1"/>
  <c r="I938" i="11"/>
  <c r="U937" i="11"/>
  <c r="T937" i="11"/>
  <c r="R937" i="11"/>
  <c r="Q937" i="11"/>
  <c r="P937" i="11"/>
  <c r="O937" i="11"/>
  <c r="N937" i="11"/>
  <c r="M937" i="11"/>
  <c r="L937" i="11"/>
  <c r="K937" i="11"/>
  <c r="I937" i="11" a="1"/>
  <c r="I937" i="11"/>
  <c r="U936" i="11"/>
  <c r="T936" i="11"/>
  <c r="R936" i="11"/>
  <c r="Q936" i="11"/>
  <c r="P936" i="11"/>
  <c r="O936" i="11"/>
  <c r="N936" i="11"/>
  <c r="M936" i="11"/>
  <c r="L936" i="11"/>
  <c r="K936" i="11"/>
  <c r="I936" i="11" a="1"/>
  <c r="I936" i="11" s="1"/>
  <c r="U935" i="11"/>
  <c r="T935" i="11"/>
  <c r="R935" i="11"/>
  <c r="Q935" i="11"/>
  <c r="O935" i="11"/>
  <c r="P935" i="11" s="1"/>
  <c r="N935" i="11"/>
  <c r="M935" i="11"/>
  <c r="L935" i="11"/>
  <c r="K935" i="11"/>
  <c r="I935" i="11" a="1"/>
  <c r="I935" i="11"/>
  <c r="U934" i="11"/>
  <c r="T934" i="11"/>
  <c r="R934" i="11"/>
  <c r="Q934" i="11"/>
  <c r="O934" i="11"/>
  <c r="P934" i="11" s="1"/>
  <c r="N934" i="11"/>
  <c r="M934" i="11"/>
  <c r="L934" i="11"/>
  <c r="K934" i="11"/>
  <c r="I934" i="11" a="1"/>
  <c r="I934" i="11"/>
  <c r="U933" i="11"/>
  <c r="T933" i="11"/>
  <c r="R933" i="11"/>
  <c r="Q933" i="11"/>
  <c r="P933" i="11"/>
  <c r="O933" i="11"/>
  <c r="N933" i="11"/>
  <c r="M933" i="11"/>
  <c r="L933" i="11"/>
  <c r="K933" i="11"/>
  <c r="I933" i="11" a="1"/>
  <c r="I933" i="11"/>
  <c r="U932" i="11"/>
  <c r="T932" i="11"/>
  <c r="R932" i="11"/>
  <c r="Q932" i="11"/>
  <c r="O932" i="11"/>
  <c r="P932" i="11" s="1"/>
  <c r="N932" i="11"/>
  <c r="M932" i="11"/>
  <c r="L932" i="11"/>
  <c r="K932" i="11"/>
  <c r="I932" i="11" a="1"/>
  <c r="I932" i="11"/>
  <c r="U931" i="11"/>
  <c r="T931" i="11"/>
  <c r="R931" i="11"/>
  <c r="Q931" i="11"/>
  <c r="O931" i="11"/>
  <c r="P931" i="11" s="1"/>
  <c r="N931" i="11"/>
  <c r="M931" i="11"/>
  <c r="L931" i="11"/>
  <c r="K931" i="11"/>
  <c r="I931" i="11" a="1"/>
  <c r="I931" i="11" s="1"/>
  <c r="U930" i="11"/>
  <c r="T930" i="11"/>
  <c r="R930" i="11"/>
  <c r="Q930" i="11"/>
  <c r="O930" i="11"/>
  <c r="P930" i="11" s="1"/>
  <c r="N930" i="11"/>
  <c r="M930" i="11"/>
  <c r="L930" i="11"/>
  <c r="K930" i="11"/>
  <c r="I930" i="11" a="1"/>
  <c r="I930" i="11" s="1"/>
  <c r="U929" i="11"/>
  <c r="T929" i="11"/>
  <c r="R929" i="11"/>
  <c r="Q929" i="11"/>
  <c r="O929" i="11"/>
  <c r="P929" i="11" s="1"/>
  <c r="N929" i="11"/>
  <c r="M929" i="11"/>
  <c r="L929" i="11"/>
  <c r="K929" i="11"/>
  <c r="I929" i="11" a="1"/>
  <c r="I929" i="11" s="1"/>
  <c r="U928" i="11"/>
  <c r="T928" i="11"/>
  <c r="R928" i="11"/>
  <c r="Q928" i="11"/>
  <c r="P928" i="11"/>
  <c r="O928" i="11"/>
  <c r="N928" i="11"/>
  <c r="M928" i="11"/>
  <c r="L928" i="11"/>
  <c r="K928" i="11"/>
  <c r="I928" i="11" a="1"/>
  <c r="I928" i="11" s="1"/>
  <c r="U927" i="11"/>
  <c r="T927" i="11"/>
  <c r="R927" i="11"/>
  <c r="Q927" i="11"/>
  <c r="P927" i="11"/>
  <c r="O927" i="11"/>
  <c r="N927" i="11"/>
  <c r="M927" i="11"/>
  <c r="L927" i="11"/>
  <c r="K927" i="11"/>
  <c r="I927" i="11" a="1"/>
  <c r="I927" i="11" s="1"/>
  <c r="U926" i="11"/>
  <c r="T926" i="11"/>
  <c r="R926" i="11"/>
  <c r="Q926" i="11"/>
  <c r="P926" i="11"/>
  <c r="O926" i="11"/>
  <c r="N926" i="11"/>
  <c r="M926" i="11"/>
  <c r="L926" i="11"/>
  <c r="K926" i="11"/>
  <c r="I926" i="11" a="1"/>
  <c r="I926" i="11" s="1"/>
  <c r="U925" i="11"/>
  <c r="T925" i="11"/>
  <c r="R925" i="11"/>
  <c r="Q925" i="11"/>
  <c r="P925" i="11"/>
  <c r="O925" i="11"/>
  <c r="N925" i="11"/>
  <c r="M925" i="11"/>
  <c r="L925" i="11"/>
  <c r="K925" i="11"/>
  <c r="I925" i="11" a="1"/>
  <c r="I925" i="11"/>
  <c r="U924" i="11"/>
  <c r="T924" i="11"/>
  <c r="R924" i="11"/>
  <c r="Q924" i="11"/>
  <c r="P924" i="11"/>
  <c r="O924" i="11"/>
  <c r="N924" i="11"/>
  <c r="M924" i="11"/>
  <c r="L924" i="11"/>
  <c r="K924" i="11"/>
  <c r="I924" i="11" a="1"/>
  <c r="I924" i="11" s="1"/>
  <c r="U923" i="11"/>
  <c r="T923" i="11"/>
  <c r="R923" i="11"/>
  <c r="Q923" i="11"/>
  <c r="P923" i="11"/>
  <c r="O923" i="11"/>
  <c r="N923" i="11"/>
  <c r="M923" i="11"/>
  <c r="L923" i="11"/>
  <c r="K923" i="11"/>
  <c r="I923" i="11" a="1"/>
  <c r="I923" i="11" s="1"/>
  <c r="U922" i="11"/>
  <c r="T922" i="11"/>
  <c r="R922" i="11"/>
  <c r="Q922" i="11"/>
  <c r="O922" i="11"/>
  <c r="P922" i="11" s="1"/>
  <c r="N922" i="11"/>
  <c r="M922" i="11"/>
  <c r="L922" i="11"/>
  <c r="K922" i="11"/>
  <c r="I922" i="11" a="1"/>
  <c r="I922" i="11"/>
  <c r="U921" i="11"/>
  <c r="T921" i="11"/>
  <c r="R921" i="11"/>
  <c r="Q921" i="11"/>
  <c r="P921" i="11"/>
  <c r="O921" i="11"/>
  <c r="N921" i="11"/>
  <c r="M921" i="11"/>
  <c r="L921" i="11"/>
  <c r="K921" i="11"/>
  <c r="I921" i="11" a="1"/>
  <c r="I921" i="11"/>
  <c r="U920" i="11"/>
  <c r="T920" i="11"/>
  <c r="R920" i="11"/>
  <c r="Q920" i="11"/>
  <c r="P920" i="11"/>
  <c r="O920" i="11"/>
  <c r="N920" i="11"/>
  <c r="M920" i="11"/>
  <c r="L920" i="11"/>
  <c r="K920" i="11"/>
  <c r="I920" i="11" a="1"/>
  <c r="I920" i="11" s="1"/>
  <c r="U919" i="11"/>
  <c r="T919" i="11"/>
  <c r="R919" i="11"/>
  <c r="Q919" i="11"/>
  <c r="O919" i="11"/>
  <c r="P919" i="11" s="1"/>
  <c r="N919" i="11"/>
  <c r="M919" i="11"/>
  <c r="L919" i="11"/>
  <c r="K919" i="11"/>
  <c r="I919" i="11" a="1"/>
  <c r="I919" i="11"/>
  <c r="U918" i="11"/>
  <c r="T918" i="11"/>
  <c r="R918" i="11"/>
  <c r="Q918" i="11"/>
  <c r="O918" i="11"/>
  <c r="P918" i="11" s="1"/>
  <c r="N918" i="11"/>
  <c r="M918" i="11"/>
  <c r="L918" i="11"/>
  <c r="K918" i="11"/>
  <c r="I918" i="11" a="1"/>
  <c r="I918" i="11"/>
  <c r="U917" i="11"/>
  <c r="T917" i="11"/>
  <c r="R917" i="11"/>
  <c r="Q917" i="11"/>
  <c r="P917" i="11"/>
  <c r="O917" i="11"/>
  <c r="N917" i="11"/>
  <c r="M917" i="11"/>
  <c r="L917" i="11"/>
  <c r="K917" i="11"/>
  <c r="I917" i="11" a="1"/>
  <c r="I917" i="11"/>
  <c r="U916" i="11"/>
  <c r="T916" i="11"/>
  <c r="R916" i="11"/>
  <c r="Q916" i="11"/>
  <c r="O916" i="11"/>
  <c r="P916" i="11" s="1"/>
  <c r="N916" i="11"/>
  <c r="M916" i="11"/>
  <c r="L916" i="11"/>
  <c r="K916" i="11"/>
  <c r="I916" i="11" a="1"/>
  <c r="I916" i="11"/>
  <c r="U915" i="11"/>
  <c r="T915" i="11"/>
  <c r="R915" i="11"/>
  <c r="Q915" i="11"/>
  <c r="O915" i="11"/>
  <c r="P915" i="11" s="1"/>
  <c r="N915" i="11"/>
  <c r="M915" i="11"/>
  <c r="L915" i="11"/>
  <c r="K915" i="11"/>
  <c r="I915" i="11" a="1"/>
  <c r="I915" i="11" s="1"/>
  <c r="U914" i="11"/>
  <c r="T914" i="11"/>
  <c r="R914" i="11"/>
  <c r="Q914" i="11"/>
  <c r="O914" i="11"/>
  <c r="P914" i="11" s="1"/>
  <c r="N914" i="11"/>
  <c r="M914" i="11"/>
  <c r="L914" i="11"/>
  <c r="K914" i="11"/>
  <c r="I914" i="11" a="1"/>
  <c r="I914" i="11" s="1"/>
  <c r="U913" i="11"/>
  <c r="T913" i="11"/>
  <c r="R913" i="11"/>
  <c r="Q913" i="11"/>
  <c r="O913" i="11"/>
  <c r="P913" i="11" s="1"/>
  <c r="N913" i="11"/>
  <c r="M913" i="11"/>
  <c r="L913" i="11"/>
  <c r="K913" i="11"/>
  <c r="I913" i="11" a="1"/>
  <c r="I913" i="11"/>
  <c r="U912" i="11"/>
  <c r="T912" i="11"/>
  <c r="R912" i="11"/>
  <c r="Q912" i="11"/>
  <c r="P912" i="11"/>
  <c r="O912" i="11"/>
  <c r="N912" i="11"/>
  <c r="M912" i="11"/>
  <c r="L912" i="11"/>
  <c r="K912" i="11"/>
  <c r="I912" i="11" a="1"/>
  <c r="I912" i="11"/>
  <c r="U911" i="11"/>
  <c r="T911" i="11"/>
  <c r="R911" i="11"/>
  <c r="Q911" i="11"/>
  <c r="P911" i="11"/>
  <c r="O911" i="11"/>
  <c r="N911" i="11"/>
  <c r="M911" i="11"/>
  <c r="L911" i="11"/>
  <c r="K911" i="11"/>
  <c r="I911" i="11" a="1"/>
  <c r="I911" i="11" s="1"/>
  <c r="U910" i="11"/>
  <c r="T910" i="11"/>
  <c r="R910" i="11"/>
  <c r="Q910" i="11"/>
  <c r="O910" i="11"/>
  <c r="P910" i="11" s="1"/>
  <c r="N910" i="11"/>
  <c r="M910" i="11"/>
  <c r="L910" i="11"/>
  <c r="K910" i="11"/>
  <c r="I910" i="11" a="1"/>
  <c r="I910" i="11" s="1"/>
  <c r="U909" i="11"/>
  <c r="T909" i="11"/>
  <c r="R909" i="11"/>
  <c r="Q909" i="11"/>
  <c r="O909" i="11"/>
  <c r="P909" i="11" s="1"/>
  <c r="N909" i="11"/>
  <c r="M909" i="11"/>
  <c r="L909" i="11"/>
  <c r="K909" i="11"/>
  <c r="I909" i="11" a="1"/>
  <c r="I909" i="11"/>
  <c r="U908" i="11"/>
  <c r="T908" i="11"/>
  <c r="R908" i="11"/>
  <c r="Q908" i="11"/>
  <c r="P908" i="11"/>
  <c r="O908" i="11"/>
  <c r="N908" i="11"/>
  <c r="M908" i="11"/>
  <c r="L908" i="11"/>
  <c r="K908" i="11"/>
  <c r="I908" i="11" a="1"/>
  <c r="I908" i="11" s="1"/>
  <c r="U907" i="11"/>
  <c r="T907" i="11"/>
  <c r="R907" i="11"/>
  <c r="Q907" i="11"/>
  <c r="P907" i="11"/>
  <c r="O907" i="11"/>
  <c r="N907" i="11"/>
  <c r="M907" i="11"/>
  <c r="L907" i="11"/>
  <c r="K907" i="11"/>
  <c r="I907" i="11" a="1"/>
  <c r="I907" i="11" s="1"/>
  <c r="U906" i="11"/>
  <c r="T906" i="11"/>
  <c r="R906" i="11"/>
  <c r="Q906" i="11"/>
  <c r="O906" i="11"/>
  <c r="P906" i="11" s="1"/>
  <c r="N906" i="11"/>
  <c r="M906" i="11"/>
  <c r="L906" i="11"/>
  <c r="K906" i="11"/>
  <c r="I906" i="11" a="1"/>
  <c r="I906" i="11"/>
  <c r="U905" i="11"/>
  <c r="T905" i="11"/>
  <c r="R905" i="11"/>
  <c r="Q905" i="11"/>
  <c r="P905" i="11"/>
  <c r="O905" i="11"/>
  <c r="N905" i="11"/>
  <c r="M905" i="11"/>
  <c r="L905" i="11"/>
  <c r="K905" i="11"/>
  <c r="I905" i="11" a="1"/>
  <c r="I905" i="11"/>
  <c r="U904" i="11"/>
  <c r="T904" i="11"/>
  <c r="R904" i="11"/>
  <c r="Q904" i="11"/>
  <c r="P904" i="11"/>
  <c r="O904" i="11"/>
  <c r="N904" i="11"/>
  <c r="M904" i="11"/>
  <c r="L904" i="11"/>
  <c r="K904" i="11"/>
  <c r="I904" i="11" a="1"/>
  <c r="I904" i="11" s="1"/>
  <c r="U903" i="11"/>
  <c r="T903" i="11"/>
  <c r="R903" i="11"/>
  <c r="Q903" i="11"/>
  <c r="O903" i="11"/>
  <c r="P903" i="11" s="1"/>
  <c r="N903" i="11"/>
  <c r="M903" i="11"/>
  <c r="L903" i="11"/>
  <c r="K903" i="11"/>
  <c r="I903" i="11" a="1"/>
  <c r="I903" i="11"/>
  <c r="U902" i="11"/>
  <c r="T902" i="11"/>
  <c r="R902" i="11"/>
  <c r="Q902" i="11"/>
  <c r="O902" i="11"/>
  <c r="P902" i="11" s="1"/>
  <c r="N902" i="11"/>
  <c r="M902" i="11"/>
  <c r="L902" i="11"/>
  <c r="K902" i="11"/>
  <c r="I902" i="11" a="1"/>
  <c r="I902" i="11"/>
  <c r="U901" i="11"/>
  <c r="T901" i="11"/>
  <c r="R901" i="11"/>
  <c r="Q901" i="11"/>
  <c r="P901" i="11"/>
  <c r="O901" i="11"/>
  <c r="N901" i="11"/>
  <c r="M901" i="11"/>
  <c r="L901" i="11"/>
  <c r="K901" i="11"/>
  <c r="I901" i="11" a="1"/>
  <c r="I901" i="11" s="1"/>
  <c r="U900" i="11"/>
  <c r="T900" i="11"/>
  <c r="R900" i="11"/>
  <c r="Q900" i="11"/>
  <c r="O900" i="11"/>
  <c r="P900" i="11" s="1"/>
  <c r="N900" i="11"/>
  <c r="M900" i="11"/>
  <c r="L900" i="11"/>
  <c r="K900" i="11"/>
  <c r="I900" i="11" a="1"/>
  <c r="I900" i="11"/>
  <c r="U899" i="11"/>
  <c r="T899" i="11"/>
  <c r="R899" i="11"/>
  <c r="Q899" i="11"/>
  <c r="O899" i="11"/>
  <c r="P899" i="11" s="1"/>
  <c r="N899" i="11"/>
  <c r="M899" i="11"/>
  <c r="L899" i="11"/>
  <c r="K899" i="11"/>
  <c r="I899" i="11" a="1"/>
  <c r="I899" i="11" s="1"/>
  <c r="U898" i="11"/>
  <c r="T898" i="11"/>
  <c r="R898" i="11"/>
  <c r="Q898" i="11"/>
  <c r="P898" i="11"/>
  <c r="O898" i="11"/>
  <c r="N898" i="11"/>
  <c r="M898" i="11"/>
  <c r="L898" i="11"/>
  <c r="K898" i="11"/>
  <c r="I898" i="11" a="1"/>
  <c r="I898" i="11" s="1"/>
  <c r="U897" i="11"/>
  <c r="T897" i="11"/>
  <c r="R897" i="11"/>
  <c r="Q897" i="11"/>
  <c r="O897" i="11"/>
  <c r="P897" i="11" s="1"/>
  <c r="N897" i="11"/>
  <c r="M897" i="11"/>
  <c r="L897" i="11"/>
  <c r="K897" i="11"/>
  <c r="I897" i="11" a="1"/>
  <c r="I897" i="11"/>
  <c r="U896" i="11"/>
  <c r="T896" i="11"/>
  <c r="R896" i="11"/>
  <c r="Q896" i="11"/>
  <c r="P896" i="11"/>
  <c r="O896" i="11"/>
  <c r="N896" i="11"/>
  <c r="M896" i="11"/>
  <c r="L896" i="11"/>
  <c r="K896" i="11"/>
  <c r="I896" i="11" a="1"/>
  <c r="I896" i="11"/>
  <c r="U895" i="11"/>
  <c r="T895" i="11"/>
  <c r="R895" i="11"/>
  <c r="Q895" i="11"/>
  <c r="P895" i="11"/>
  <c r="O895" i="11"/>
  <c r="N895" i="11"/>
  <c r="M895" i="11"/>
  <c r="L895" i="11"/>
  <c r="K895" i="11"/>
  <c r="I895" i="11" a="1"/>
  <c r="I895" i="11" s="1"/>
  <c r="U894" i="11"/>
  <c r="T894" i="11"/>
  <c r="R894" i="11"/>
  <c r="Q894" i="11"/>
  <c r="O894" i="11"/>
  <c r="P894" i="11" s="1"/>
  <c r="N894" i="11"/>
  <c r="M894" i="11"/>
  <c r="L894" i="11"/>
  <c r="K894" i="11"/>
  <c r="I894" i="11" a="1"/>
  <c r="I894" i="11" s="1"/>
  <c r="U893" i="11"/>
  <c r="T893" i="11"/>
  <c r="R893" i="11"/>
  <c r="Q893" i="11"/>
  <c r="O893" i="11"/>
  <c r="P893" i="11" s="1"/>
  <c r="N893" i="11"/>
  <c r="M893" i="11"/>
  <c r="L893" i="11"/>
  <c r="K893" i="11"/>
  <c r="I893" i="11" a="1"/>
  <c r="I893" i="11"/>
  <c r="U892" i="11"/>
  <c r="T892" i="11"/>
  <c r="R892" i="11"/>
  <c r="Q892" i="11"/>
  <c r="P892" i="11"/>
  <c r="O892" i="11"/>
  <c r="N892" i="11"/>
  <c r="M892" i="11"/>
  <c r="L892" i="11"/>
  <c r="K892" i="11"/>
  <c r="I892" i="11" a="1"/>
  <c r="I892" i="11" s="1"/>
  <c r="U891" i="11"/>
  <c r="T891" i="11"/>
  <c r="R891" i="11"/>
  <c r="Q891" i="11"/>
  <c r="P891" i="11"/>
  <c r="O891" i="11"/>
  <c r="N891" i="11"/>
  <c r="M891" i="11"/>
  <c r="L891" i="11"/>
  <c r="K891" i="11"/>
  <c r="I891" i="11" a="1"/>
  <c r="I891" i="11" s="1"/>
  <c r="U890" i="11"/>
  <c r="T890" i="11"/>
  <c r="R890" i="11"/>
  <c r="Q890" i="11"/>
  <c r="O890" i="11"/>
  <c r="P890" i="11" s="1"/>
  <c r="N890" i="11"/>
  <c r="M890" i="11"/>
  <c r="L890" i="11"/>
  <c r="K890" i="11"/>
  <c r="I890" i="11" a="1"/>
  <c r="I890" i="11"/>
  <c r="U889" i="11"/>
  <c r="T889" i="11"/>
  <c r="R889" i="11"/>
  <c r="Q889" i="11"/>
  <c r="P889" i="11"/>
  <c r="O889" i="11"/>
  <c r="N889" i="11"/>
  <c r="M889" i="11"/>
  <c r="L889" i="11"/>
  <c r="K889" i="11"/>
  <c r="I889" i="11" a="1"/>
  <c r="I889" i="11" s="1"/>
  <c r="U888" i="11"/>
  <c r="T888" i="11"/>
  <c r="R888" i="11"/>
  <c r="Q888" i="11"/>
  <c r="P888" i="11"/>
  <c r="O888" i="11"/>
  <c r="N888" i="11"/>
  <c r="M888" i="11"/>
  <c r="L888" i="11"/>
  <c r="K888" i="11"/>
  <c r="I888" i="11" a="1"/>
  <c r="I888" i="11"/>
  <c r="U887" i="11"/>
  <c r="T887" i="11"/>
  <c r="R887" i="11"/>
  <c r="Q887" i="11"/>
  <c r="O887" i="11"/>
  <c r="P887" i="11" s="1"/>
  <c r="N887" i="11"/>
  <c r="M887" i="11"/>
  <c r="L887" i="11"/>
  <c r="K887" i="11"/>
  <c r="I887" i="11" a="1"/>
  <c r="I887" i="11"/>
  <c r="U886" i="11"/>
  <c r="T886" i="11"/>
  <c r="R886" i="11"/>
  <c r="Q886" i="11"/>
  <c r="O886" i="11"/>
  <c r="P886" i="11" s="1"/>
  <c r="N886" i="11"/>
  <c r="M886" i="11"/>
  <c r="L886" i="11"/>
  <c r="K886" i="11"/>
  <c r="I886" i="11" a="1"/>
  <c r="I886" i="11"/>
  <c r="U885" i="11"/>
  <c r="T885" i="11"/>
  <c r="R885" i="11"/>
  <c r="Q885" i="11"/>
  <c r="O885" i="11"/>
  <c r="P885" i="11" s="1"/>
  <c r="N885" i="11"/>
  <c r="M885" i="11"/>
  <c r="L885" i="11"/>
  <c r="K885" i="11"/>
  <c r="I885" i="11" a="1"/>
  <c r="I885" i="11" s="1"/>
  <c r="U884" i="11"/>
  <c r="T884" i="11"/>
  <c r="R884" i="11"/>
  <c r="Q884" i="11"/>
  <c r="O884" i="11"/>
  <c r="P884" i="11" s="1"/>
  <c r="N884" i="11"/>
  <c r="M884" i="11"/>
  <c r="L884" i="11"/>
  <c r="K884" i="11"/>
  <c r="I884" i="11" a="1"/>
  <c r="I884" i="11"/>
  <c r="U883" i="11"/>
  <c r="T883" i="11"/>
  <c r="R883" i="11"/>
  <c r="Q883" i="11"/>
  <c r="O883" i="11"/>
  <c r="P883" i="11" s="1"/>
  <c r="N883" i="11"/>
  <c r="M883" i="11"/>
  <c r="L883" i="11"/>
  <c r="K883" i="11"/>
  <c r="I883" i="11" a="1"/>
  <c r="I883" i="11" s="1"/>
  <c r="U882" i="11"/>
  <c r="T882" i="11"/>
  <c r="R882" i="11"/>
  <c r="Q882" i="11"/>
  <c r="P882" i="11"/>
  <c r="O882" i="11"/>
  <c r="N882" i="11"/>
  <c r="M882" i="11"/>
  <c r="L882" i="11"/>
  <c r="K882" i="11"/>
  <c r="I882" i="11" a="1"/>
  <c r="I882" i="11" s="1"/>
  <c r="U881" i="11"/>
  <c r="T881" i="11"/>
  <c r="R881" i="11"/>
  <c r="Q881" i="11"/>
  <c r="O881" i="11"/>
  <c r="P881" i="11" s="1"/>
  <c r="N881" i="11"/>
  <c r="M881" i="11"/>
  <c r="L881" i="11"/>
  <c r="K881" i="11"/>
  <c r="I881" i="11" a="1"/>
  <c r="I881" i="11" s="1"/>
  <c r="U880" i="11"/>
  <c r="T880" i="11"/>
  <c r="R880" i="11"/>
  <c r="Q880" i="11"/>
  <c r="P880" i="11"/>
  <c r="O880" i="11"/>
  <c r="N880" i="11"/>
  <c r="M880" i="11"/>
  <c r="L880" i="11"/>
  <c r="K880" i="11"/>
  <c r="I880" i="11" a="1"/>
  <c r="I880" i="11"/>
  <c r="U879" i="11"/>
  <c r="T879" i="11"/>
  <c r="R879" i="11"/>
  <c r="Q879" i="11"/>
  <c r="P879" i="11"/>
  <c r="O879" i="11"/>
  <c r="N879" i="11"/>
  <c r="M879" i="11"/>
  <c r="L879" i="11"/>
  <c r="K879" i="11"/>
  <c r="I879" i="11" a="1"/>
  <c r="I879" i="11" s="1"/>
  <c r="U878" i="11"/>
  <c r="T878" i="11"/>
  <c r="R878" i="11"/>
  <c r="Q878" i="11"/>
  <c r="O878" i="11"/>
  <c r="P878" i="11" s="1"/>
  <c r="N878" i="11"/>
  <c r="M878" i="11"/>
  <c r="L878" i="11"/>
  <c r="K878" i="11"/>
  <c r="I878" i="11" a="1"/>
  <c r="I878" i="11" s="1"/>
  <c r="U877" i="11"/>
  <c r="T877" i="11"/>
  <c r="R877" i="11"/>
  <c r="Q877" i="11"/>
  <c r="O877" i="11"/>
  <c r="P877" i="11" s="1"/>
  <c r="N877" i="11"/>
  <c r="M877" i="11"/>
  <c r="L877" i="11"/>
  <c r="K877" i="11"/>
  <c r="I877" i="11" a="1"/>
  <c r="I877" i="11"/>
  <c r="U876" i="11"/>
  <c r="T876" i="11"/>
  <c r="R876" i="11"/>
  <c r="Q876" i="11"/>
  <c r="P876" i="11"/>
  <c r="O876" i="11"/>
  <c r="N876" i="11"/>
  <c r="M876" i="11"/>
  <c r="L876" i="11"/>
  <c r="K876" i="11"/>
  <c r="I876" i="11" a="1"/>
  <c r="I876" i="11" s="1"/>
  <c r="U875" i="11"/>
  <c r="T875" i="11"/>
  <c r="R875" i="11"/>
  <c r="Q875" i="11"/>
  <c r="P875" i="11"/>
  <c r="O875" i="11"/>
  <c r="N875" i="11"/>
  <c r="M875" i="11"/>
  <c r="L875" i="11"/>
  <c r="K875" i="11"/>
  <c r="I875" i="11" a="1"/>
  <c r="I875" i="11" s="1"/>
  <c r="U874" i="11"/>
  <c r="T874" i="11"/>
  <c r="R874" i="11"/>
  <c r="Q874" i="11"/>
  <c r="O874" i="11"/>
  <c r="P874" i="11" s="1"/>
  <c r="N874" i="11"/>
  <c r="M874" i="11"/>
  <c r="L874" i="11"/>
  <c r="K874" i="11"/>
  <c r="I874" i="11" a="1"/>
  <c r="I874" i="11"/>
  <c r="U873" i="11"/>
  <c r="T873" i="11"/>
  <c r="R873" i="11"/>
  <c r="Q873" i="11"/>
  <c r="P873" i="11"/>
  <c r="O873" i="11"/>
  <c r="N873" i="11"/>
  <c r="M873" i="11"/>
  <c r="L873" i="11"/>
  <c r="K873" i="11"/>
  <c r="I873" i="11" a="1"/>
  <c r="I873" i="11" s="1"/>
  <c r="U872" i="11"/>
  <c r="T872" i="11"/>
  <c r="R872" i="11"/>
  <c r="Q872" i="11"/>
  <c r="P872" i="11"/>
  <c r="O872" i="11"/>
  <c r="N872" i="11"/>
  <c r="M872" i="11"/>
  <c r="L872" i="11"/>
  <c r="K872" i="11"/>
  <c r="I872" i="11" a="1"/>
  <c r="I872" i="11"/>
  <c r="U871" i="11"/>
  <c r="T871" i="11"/>
  <c r="R871" i="11"/>
  <c r="Q871" i="11"/>
  <c r="O871" i="11"/>
  <c r="P871" i="11" s="1"/>
  <c r="N871" i="11"/>
  <c r="M871" i="11"/>
  <c r="L871" i="11"/>
  <c r="K871" i="11"/>
  <c r="I871" i="11" a="1"/>
  <c r="I871" i="11"/>
  <c r="U870" i="11"/>
  <c r="T870" i="11"/>
  <c r="R870" i="11"/>
  <c r="Q870" i="11"/>
  <c r="O870" i="11"/>
  <c r="P870" i="11" s="1"/>
  <c r="N870" i="11"/>
  <c r="M870" i="11"/>
  <c r="L870" i="11"/>
  <c r="K870" i="11"/>
  <c r="I870" i="11" a="1"/>
  <c r="I870" i="11"/>
  <c r="U869" i="11"/>
  <c r="T869" i="11"/>
  <c r="R869" i="11"/>
  <c r="Q869" i="11"/>
  <c r="P869" i="11"/>
  <c r="O869" i="11"/>
  <c r="N869" i="11"/>
  <c r="M869" i="11"/>
  <c r="L869" i="11"/>
  <c r="K869" i="11"/>
  <c r="I869" i="11" a="1"/>
  <c r="I869" i="11" s="1"/>
  <c r="U868" i="11"/>
  <c r="T868" i="11"/>
  <c r="R868" i="11"/>
  <c r="Q868" i="11"/>
  <c r="O868" i="11"/>
  <c r="P868" i="11" s="1"/>
  <c r="N868" i="11"/>
  <c r="M868" i="11"/>
  <c r="L868" i="11"/>
  <c r="K868" i="11"/>
  <c r="I868" i="11" a="1"/>
  <c r="I868" i="11"/>
  <c r="U867" i="11"/>
  <c r="T867" i="11"/>
  <c r="R867" i="11"/>
  <c r="Q867" i="11"/>
  <c r="O867" i="11"/>
  <c r="P867" i="11" s="1"/>
  <c r="N867" i="11"/>
  <c r="M867" i="11"/>
  <c r="L867" i="11"/>
  <c r="K867" i="11"/>
  <c r="I867" i="11" a="1"/>
  <c r="I867" i="11" s="1"/>
  <c r="U866" i="11"/>
  <c r="T866" i="11"/>
  <c r="R866" i="11"/>
  <c r="Q866" i="11"/>
  <c r="P866" i="11"/>
  <c r="O866" i="11"/>
  <c r="N866" i="11"/>
  <c r="M866" i="11"/>
  <c r="L866" i="11"/>
  <c r="K866" i="11"/>
  <c r="I866" i="11" a="1"/>
  <c r="I866" i="11" s="1"/>
  <c r="U865" i="11"/>
  <c r="T865" i="11"/>
  <c r="R865" i="11"/>
  <c r="Q865" i="11"/>
  <c r="O865" i="11"/>
  <c r="P865" i="11" s="1"/>
  <c r="N865" i="11"/>
  <c r="M865" i="11"/>
  <c r="L865" i="11"/>
  <c r="K865" i="11"/>
  <c r="I865" i="11" a="1"/>
  <c r="I865" i="11" s="1"/>
  <c r="U864" i="11"/>
  <c r="T864" i="11"/>
  <c r="R864" i="11"/>
  <c r="Q864" i="11"/>
  <c r="P864" i="11"/>
  <c r="O864" i="11"/>
  <c r="N864" i="11"/>
  <c r="M864" i="11"/>
  <c r="L864" i="11"/>
  <c r="K864" i="11"/>
  <c r="I864" i="11" a="1"/>
  <c r="I864" i="11"/>
  <c r="U863" i="11"/>
  <c r="T863" i="11"/>
  <c r="R863" i="11"/>
  <c r="Q863" i="11"/>
  <c r="P863" i="11"/>
  <c r="O863" i="11"/>
  <c r="N863" i="11"/>
  <c r="M863" i="11"/>
  <c r="L863" i="11"/>
  <c r="K863" i="11"/>
  <c r="I863" i="11" a="1"/>
  <c r="I863" i="11" s="1"/>
  <c r="U862" i="11"/>
  <c r="T862" i="11"/>
  <c r="R862" i="11"/>
  <c r="Q862" i="11"/>
  <c r="P862" i="11"/>
  <c r="O862" i="11"/>
  <c r="N862" i="11"/>
  <c r="M862" i="11"/>
  <c r="L862" i="11"/>
  <c r="K862" i="11"/>
  <c r="I862" i="11" a="1"/>
  <c r="I862" i="11" s="1"/>
  <c r="U861" i="11"/>
  <c r="T861" i="11"/>
  <c r="R861" i="11"/>
  <c r="Q861" i="11"/>
  <c r="O861" i="11"/>
  <c r="P861" i="11" s="1"/>
  <c r="N861" i="11"/>
  <c r="M861" i="11"/>
  <c r="L861" i="11"/>
  <c r="K861" i="11"/>
  <c r="I861" i="11" a="1"/>
  <c r="I861" i="11"/>
  <c r="U860" i="11"/>
  <c r="T860" i="11"/>
  <c r="R860" i="11"/>
  <c r="Q860" i="11"/>
  <c r="P860" i="11"/>
  <c r="O860" i="11"/>
  <c r="N860" i="11"/>
  <c r="M860" i="11"/>
  <c r="L860" i="11"/>
  <c r="K860" i="11"/>
  <c r="I860" i="11" a="1"/>
  <c r="I860" i="11" s="1"/>
  <c r="U859" i="11"/>
  <c r="T859" i="11"/>
  <c r="R859" i="11"/>
  <c r="Q859" i="11"/>
  <c r="P859" i="11"/>
  <c r="O859" i="11"/>
  <c r="N859" i="11"/>
  <c r="M859" i="11"/>
  <c r="L859" i="11"/>
  <c r="K859" i="11"/>
  <c r="I859" i="11" a="1"/>
  <c r="I859" i="11" s="1"/>
  <c r="U858" i="11"/>
  <c r="T858" i="11"/>
  <c r="R858" i="11"/>
  <c r="Q858" i="11"/>
  <c r="O858" i="11"/>
  <c r="P858" i="11" s="1"/>
  <c r="N858" i="11"/>
  <c r="M858" i="11"/>
  <c r="L858" i="11"/>
  <c r="K858" i="11"/>
  <c r="I858" i="11" a="1"/>
  <c r="I858" i="11"/>
  <c r="U857" i="11"/>
  <c r="T857" i="11"/>
  <c r="R857" i="11"/>
  <c r="Q857" i="11"/>
  <c r="P857" i="11"/>
  <c r="O857" i="11"/>
  <c r="N857" i="11"/>
  <c r="M857" i="11"/>
  <c r="L857" i="11"/>
  <c r="K857" i="11"/>
  <c r="I857" i="11" a="1"/>
  <c r="I857" i="11"/>
  <c r="U856" i="11"/>
  <c r="T856" i="11"/>
  <c r="R856" i="11"/>
  <c r="Q856" i="11"/>
  <c r="P856" i="11"/>
  <c r="O856" i="11"/>
  <c r="N856" i="11"/>
  <c r="M856" i="11"/>
  <c r="L856" i="11"/>
  <c r="K856" i="11"/>
  <c r="I856" i="11" a="1"/>
  <c r="I856" i="11" s="1"/>
  <c r="U855" i="11"/>
  <c r="T855" i="11"/>
  <c r="R855" i="11"/>
  <c r="Q855" i="11"/>
  <c r="O855" i="11"/>
  <c r="P855" i="11" s="1"/>
  <c r="N855" i="11"/>
  <c r="M855" i="11"/>
  <c r="L855" i="11"/>
  <c r="K855" i="11"/>
  <c r="I855" i="11" a="1"/>
  <c r="I855" i="11"/>
  <c r="U854" i="11"/>
  <c r="T854" i="11"/>
  <c r="R854" i="11"/>
  <c r="Q854" i="11"/>
  <c r="O854" i="11"/>
  <c r="P854" i="11" s="1"/>
  <c r="N854" i="11"/>
  <c r="M854" i="11"/>
  <c r="L854" i="11"/>
  <c r="K854" i="11"/>
  <c r="I854" i="11" a="1"/>
  <c r="I854" i="11"/>
  <c r="U853" i="11"/>
  <c r="T853" i="11"/>
  <c r="R853" i="11"/>
  <c r="Q853" i="11"/>
  <c r="P853" i="11"/>
  <c r="O853" i="11"/>
  <c r="N853" i="11"/>
  <c r="M853" i="11"/>
  <c r="L853" i="11"/>
  <c r="K853" i="11"/>
  <c r="I853" i="11" a="1"/>
  <c r="I853" i="11" s="1"/>
  <c r="U852" i="11"/>
  <c r="T852" i="11"/>
  <c r="R852" i="11"/>
  <c r="Q852" i="11"/>
  <c r="O852" i="11"/>
  <c r="P852" i="11" s="1"/>
  <c r="N852" i="11"/>
  <c r="M852" i="11"/>
  <c r="L852" i="11"/>
  <c r="K852" i="11"/>
  <c r="I852" i="11" a="1"/>
  <c r="I852" i="11"/>
  <c r="U851" i="11"/>
  <c r="T851" i="11"/>
  <c r="R851" i="11"/>
  <c r="Q851" i="11"/>
  <c r="O851" i="11"/>
  <c r="P851" i="11" s="1"/>
  <c r="N851" i="11"/>
  <c r="M851" i="11"/>
  <c r="L851" i="11"/>
  <c r="K851" i="11"/>
  <c r="I851" i="11" a="1"/>
  <c r="I851" i="11" s="1"/>
  <c r="U850" i="11"/>
  <c r="T850" i="11"/>
  <c r="R850" i="11"/>
  <c r="Q850" i="11"/>
  <c r="P850" i="11"/>
  <c r="O850" i="11"/>
  <c r="N850" i="11"/>
  <c r="M850" i="11"/>
  <c r="L850" i="11"/>
  <c r="K850" i="11"/>
  <c r="I850" i="11" a="1"/>
  <c r="I850" i="11" s="1"/>
  <c r="U849" i="11"/>
  <c r="T849" i="11"/>
  <c r="R849" i="11"/>
  <c r="Q849" i="11"/>
  <c r="O849" i="11"/>
  <c r="P849" i="11" s="1"/>
  <c r="N849" i="11"/>
  <c r="M849" i="11"/>
  <c r="L849" i="11"/>
  <c r="K849" i="11"/>
  <c r="I849" i="11" a="1"/>
  <c r="I849" i="11" s="1"/>
  <c r="U848" i="11"/>
  <c r="T848" i="11"/>
  <c r="R848" i="11"/>
  <c r="Q848" i="11"/>
  <c r="P848" i="11"/>
  <c r="O848" i="11"/>
  <c r="N848" i="11"/>
  <c r="M848" i="11"/>
  <c r="L848" i="11"/>
  <c r="K848" i="11"/>
  <c r="I848" i="11" a="1"/>
  <c r="I848" i="11"/>
  <c r="U847" i="11"/>
  <c r="T847" i="11"/>
  <c r="R847" i="11"/>
  <c r="Q847" i="11"/>
  <c r="P847" i="11"/>
  <c r="O847" i="11"/>
  <c r="N847" i="11"/>
  <c r="M847" i="11"/>
  <c r="L847" i="11"/>
  <c r="K847" i="11"/>
  <c r="I847" i="11" a="1"/>
  <c r="I847" i="11" s="1"/>
  <c r="U846" i="11"/>
  <c r="T846" i="11"/>
  <c r="R846" i="11"/>
  <c r="Q846" i="11"/>
  <c r="P846" i="11"/>
  <c r="O846" i="11"/>
  <c r="N846" i="11"/>
  <c r="M846" i="11"/>
  <c r="L846" i="11"/>
  <c r="K846" i="11"/>
  <c r="I846" i="11" a="1"/>
  <c r="I846" i="11" s="1"/>
  <c r="U845" i="11"/>
  <c r="T845" i="11"/>
  <c r="R845" i="11"/>
  <c r="Q845" i="11"/>
  <c r="O845" i="11"/>
  <c r="P845" i="11" s="1"/>
  <c r="N845" i="11"/>
  <c r="M845" i="11"/>
  <c r="L845" i="11"/>
  <c r="K845" i="11"/>
  <c r="I845" i="11" a="1"/>
  <c r="I845" i="11"/>
  <c r="U844" i="11"/>
  <c r="T844" i="11"/>
  <c r="R844" i="11"/>
  <c r="Q844" i="11"/>
  <c r="P844" i="11"/>
  <c r="O844" i="11"/>
  <c r="N844" i="11"/>
  <c r="M844" i="11"/>
  <c r="L844" i="11"/>
  <c r="K844" i="11"/>
  <c r="I844" i="11" a="1"/>
  <c r="I844" i="11" s="1"/>
  <c r="U843" i="11"/>
  <c r="T843" i="11"/>
  <c r="R843" i="11"/>
  <c r="Q843" i="11"/>
  <c r="P843" i="11"/>
  <c r="O843" i="11"/>
  <c r="N843" i="11"/>
  <c r="M843" i="11"/>
  <c r="L843" i="11"/>
  <c r="K843" i="11"/>
  <c r="I843" i="11" a="1"/>
  <c r="I843" i="11" s="1"/>
  <c r="U842" i="11"/>
  <c r="T842" i="11"/>
  <c r="R842" i="11"/>
  <c r="Q842" i="11"/>
  <c r="O842" i="11"/>
  <c r="P842" i="11" s="1"/>
  <c r="N842" i="11"/>
  <c r="M842" i="11"/>
  <c r="L842" i="11"/>
  <c r="K842" i="11"/>
  <c r="I842" i="11" a="1"/>
  <c r="I842" i="11"/>
  <c r="U841" i="11"/>
  <c r="T841" i="11"/>
  <c r="R841" i="11"/>
  <c r="Q841" i="11"/>
  <c r="P841" i="11"/>
  <c r="O841" i="11"/>
  <c r="N841" i="11"/>
  <c r="M841" i="11"/>
  <c r="L841" i="11"/>
  <c r="K841" i="11"/>
  <c r="I841" i="11" a="1"/>
  <c r="I841" i="11"/>
  <c r="U840" i="11"/>
  <c r="T840" i="11"/>
  <c r="R840" i="11"/>
  <c r="Q840" i="11"/>
  <c r="P840" i="11"/>
  <c r="O840" i="11"/>
  <c r="N840" i="11"/>
  <c r="M840" i="11"/>
  <c r="L840" i="11"/>
  <c r="K840" i="11"/>
  <c r="I840" i="11" a="1"/>
  <c r="I840" i="11" s="1"/>
  <c r="U839" i="11"/>
  <c r="T839" i="11"/>
  <c r="R839" i="11"/>
  <c r="Q839" i="11"/>
  <c r="O839" i="11"/>
  <c r="P839" i="11" s="1"/>
  <c r="N839" i="11"/>
  <c r="M839" i="11"/>
  <c r="L839" i="11"/>
  <c r="K839" i="11"/>
  <c r="I839" i="11" a="1"/>
  <c r="I839" i="11"/>
  <c r="U838" i="11"/>
  <c r="T838" i="11"/>
  <c r="R838" i="11"/>
  <c r="Q838" i="11"/>
  <c r="O838" i="11"/>
  <c r="P838" i="11" s="1"/>
  <c r="N838" i="11"/>
  <c r="M838" i="11"/>
  <c r="L838" i="11"/>
  <c r="K838" i="11"/>
  <c r="I838" i="11" a="1"/>
  <c r="I838" i="11"/>
  <c r="U837" i="11"/>
  <c r="T837" i="11"/>
  <c r="R837" i="11"/>
  <c r="Q837" i="11"/>
  <c r="P837" i="11"/>
  <c r="O837" i="11"/>
  <c r="N837" i="11"/>
  <c r="M837" i="11"/>
  <c r="L837" i="11"/>
  <c r="K837" i="11"/>
  <c r="I837" i="11" a="1"/>
  <c r="I837" i="11" s="1"/>
  <c r="U836" i="11"/>
  <c r="T836" i="11"/>
  <c r="R836" i="11"/>
  <c r="Q836" i="11"/>
  <c r="O836" i="11"/>
  <c r="P836" i="11" s="1"/>
  <c r="N836" i="11"/>
  <c r="M836" i="11"/>
  <c r="L836" i="11"/>
  <c r="K836" i="11"/>
  <c r="I836" i="11" a="1"/>
  <c r="I836" i="11"/>
  <c r="U835" i="11"/>
  <c r="T835" i="11"/>
  <c r="R835" i="11"/>
  <c r="Q835" i="11"/>
  <c r="O835" i="11"/>
  <c r="P835" i="11" s="1"/>
  <c r="N835" i="11"/>
  <c r="M835" i="11"/>
  <c r="L835" i="11"/>
  <c r="K835" i="11"/>
  <c r="I835" i="11" a="1"/>
  <c r="I835" i="11" s="1"/>
  <c r="U834" i="11"/>
  <c r="T834" i="11"/>
  <c r="R834" i="11"/>
  <c r="Q834" i="11"/>
  <c r="P834" i="11"/>
  <c r="O834" i="11"/>
  <c r="N834" i="11"/>
  <c r="M834" i="11"/>
  <c r="L834" i="11"/>
  <c r="K834" i="11"/>
  <c r="I834" i="11" a="1"/>
  <c r="I834" i="11" s="1"/>
  <c r="U833" i="11"/>
  <c r="T833" i="11"/>
  <c r="R833" i="11"/>
  <c r="Q833" i="11"/>
  <c r="O833" i="11"/>
  <c r="P833" i="11" s="1"/>
  <c r="N833" i="11"/>
  <c r="M833" i="11"/>
  <c r="L833" i="11"/>
  <c r="K833" i="11"/>
  <c r="I833" i="11" a="1"/>
  <c r="I833" i="11"/>
  <c r="U832" i="11"/>
  <c r="T832" i="11"/>
  <c r="R832" i="11"/>
  <c r="Q832" i="11"/>
  <c r="P832" i="11"/>
  <c r="O832" i="11"/>
  <c r="N832" i="11"/>
  <c r="M832" i="11"/>
  <c r="L832" i="11"/>
  <c r="K832" i="11"/>
  <c r="I832" i="11" a="1"/>
  <c r="I832" i="11"/>
  <c r="U831" i="11"/>
  <c r="T831" i="11"/>
  <c r="R831" i="11"/>
  <c r="Q831" i="11"/>
  <c r="P831" i="11"/>
  <c r="O831" i="11"/>
  <c r="N831" i="11"/>
  <c r="M831" i="11"/>
  <c r="L831" i="11"/>
  <c r="K831" i="11"/>
  <c r="I831" i="11" a="1"/>
  <c r="I831" i="11" s="1"/>
  <c r="U830" i="11"/>
  <c r="T830" i="11"/>
  <c r="R830" i="11"/>
  <c r="Q830" i="11"/>
  <c r="O830" i="11"/>
  <c r="P830" i="11" s="1"/>
  <c r="N830" i="11"/>
  <c r="M830" i="11"/>
  <c r="L830" i="11"/>
  <c r="K830" i="11"/>
  <c r="I830" i="11" a="1"/>
  <c r="I830" i="11" s="1"/>
  <c r="U829" i="11"/>
  <c r="T829" i="11"/>
  <c r="R829" i="11"/>
  <c r="Q829" i="11"/>
  <c r="O829" i="11"/>
  <c r="P829" i="11" s="1"/>
  <c r="N829" i="11"/>
  <c r="M829" i="11"/>
  <c r="L829" i="11"/>
  <c r="K829" i="11"/>
  <c r="I829" i="11" a="1"/>
  <c r="I829" i="11"/>
  <c r="U828" i="11"/>
  <c r="T828" i="11"/>
  <c r="R828" i="11"/>
  <c r="Q828" i="11"/>
  <c r="P828" i="11"/>
  <c r="O828" i="11"/>
  <c r="N828" i="11"/>
  <c r="M828" i="11"/>
  <c r="L828" i="11"/>
  <c r="K828" i="11"/>
  <c r="I828" i="11" a="1"/>
  <c r="I828" i="11" s="1"/>
  <c r="U827" i="11"/>
  <c r="T827" i="11"/>
  <c r="R827" i="11"/>
  <c r="Q827" i="11"/>
  <c r="P827" i="11"/>
  <c r="O827" i="11"/>
  <c r="N827" i="11"/>
  <c r="M827" i="11"/>
  <c r="L827" i="11"/>
  <c r="K827" i="11"/>
  <c r="I827" i="11" a="1"/>
  <c r="I827" i="11" s="1"/>
  <c r="U826" i="11"/>
  <c r="T826" i="11"/>
  <c r="R826" i="11"/>
  <c r="Q826" i="11"/>
  <c r="O826" i="11"/>
  <c r="P826" i="11" s="1"/>
  <c r="N826" i="11"/>
  <c r="M826" i="11"/>
  <c r="L826" i="11"/>
  <c r="K826" i="11"/>
  <c r="I826" i="11" a="1"/>
  <c r="I826" i="11"/>
  <c r="U825" i="11"/>
  <c r="T825" i="11"/>
  <c r="R825" i="11"/>
  <c r="Q825" i="11"/>
  <c r="P825" i="11"/>
  <c r="O825" i="11"/>
  <c r="N825" i="11"/>
  <c r="M825" i="11"/>
  <c r="L825" i="11"/>
  <c r="K825" i="11"/>
  <c r="I825" i="11" a="1"/>
  <c r="I825" i="11" s="1"/>
  <c r="U824" i="11"/>
  <c r="T824" i="11"/>
  <c r="R824" i="11"/>
  <c r="Q824" i="11"/>
  <c r="P824" i="11"/>
  <c r="O824" i="11"/>
  <c r="N824" i="11"/>
  <c r="M824" i="11"/>
  <c r="L824" i="11"/>
  <c r="K824" i="11"/>
  <c r="I824" i="11" a="1"/>
  <c r="I824" i="11" s="1"/>
  <c r="U823" i="11"/>
  <c r="T823" i="11"/>
  <c r="R823" i="11"/>
  <c r="Q823" i="11"/>
  <c r="O823" i="11"/>
  <c r="P823" i="11" s="1"/>
  <c r="N823" i="11"/>
  <c r="M823" i="11"/>
  <c r="L823" i="11"/>
  <c r="K823" i="11"/>
  <c r="I823" i="11" a="1"/>
  <c r="I823" i="11"/>
  <c r="U822" i="11"/>
  <c r="T822" i="11"/>
  <c r="R822" i="11"/>
  <c r="Q822" i="11"/>
  <c r="P822" i="11"/>
  <c r="O822" i="11"/>
  <c r="N822" i="11"/>
  <c r="M822" i="11"/>
  <c r="L822" i="11"/>
  <c r="K822" i="11"/>
  <c r="I822" i="11" a="1"/>
  <c r="I822" i="11"/>
  <c r="U821" i="11"/>
  <c r="T821" i="11"/>
  <c r="R821" i="11"/>
  <c r="Q821" i="11"/>
  <c r="P821" i="11"/>
  <c r="O821" i="11"/>
  <c r="N821" i="11"/>
  <c r="M821" i="11"/>
  <c r="L821" i="11"/>
  <c r="K821" i="11"/>
  <c r="I821" i="11" a="1"/>
  <c r="I821" i="11" s="1"/>
  <c r="U820" i="11"/>
  <c r="T820" i="11"/>
  <c r="R820" i="11"/>
  <c r="Q820" i="11"/>
  <c r="O820" i="11"/>
  <c r="P820" i="11" s="1"/>
  <c r="N820" i="11"/>
  <c r="M820" i="11"/>
  <c r="L820" i="11"/>
  <c r="K820" i="11"/>
  <c r="I820" i="11" a="1"/>
  <c r="I820" i="11"/>
  <c r="U819" i="11"/>
  <c r="T819" i="11"/>
  <c r="R819" i="11"/>
  <c r="Q819" i="11"/>
  <c r="O819" i="11"/>
  <c r="P819" i="11" s="1"/>
  <c r="N819" i="11"/>
  <c r="M819" i="11"/>
  <c r="L819" i="11"/>
  <c r="K819" i="11"/>
  <c r="I819" i="11" a="1"/>
  <c r="I819" i="11" s="1"/>
  <c r="U818" i="11"/>
  <c r="T818" i="11"/>
  <c r="R818" i="11"/>
  <c r="Q818" i="11"/>
  <c r="P818" i="11"/>
  <c r="O818" i="11"/>
  <c r="N818" i="11"/>
  <c r="M818" i="11"/>
  <c r="L818" i="11"/>
  <c r="K818" i="11"/>
  <c r="I818" i="11" a="1"/>
  <c r="I818" i="11" s="1"/>
  <c r="U817" i="11"/>
  <c r="T817" i="11"/>
  <c r="R817" i="11"/>
  <c r="Q817" i="11"/>
  <c r="O817" i="11"/>
  <c r="P817" i="11" s="1"/>
  <c r="N817" i="11"/>
  <c r="M817" i="11"/>
  <c r="L817" i="11"/>
  <c r="K817" i="11"/>
  <c r="I817" i="11" a="1"/>
  <c r="I817" i="11" s="1"/>
  <c r="U816" i="11"/>
  <c r="T816" i="11"/>
  <c r="R816" i="11"/>
  <c r="Q816" i="11"/>
  <c r="P816" i="11"/>
  <c r="O816" i="11"/>
  <c r="N816" i="11"/>
  <c r="M816" i="11"/>
  <c r="L816" i="11"/>
  <c r="K816" i="11"/>
  <c r="I816" i="11" a="1"/>
  <c r="I816" i="11" s="1"/>
  <c r="U815" i="11"/>
  <c r="T815" i="11"/>
  <c r="R815" i="11"/>
  <c r="Q815" i="11"/>
  <c r="P815" i="11"/>
  <c r="O815" i="11"/>
  <c r="N815" i="11"/>
  <c r="M815" i="11"/>
  <c r="L815" i="11"/>
  <c r="K815" i="11"/>
  <c r="I815" i="11" a="1"/>
  <c r="I815" i="11" s="1"/>
  <c r="U814" i="11"/>
  <c r="T814" i="11"/>
  <c r="R814" i="11"/>
  <c r="Q814" i="11"/>
  <c r="O814" i="11"/>
  <c r="P814" i="11" s="1"/>
  <c r="N814" i="11"/>
  <c r="M814" i="11"/>
  <c r="L814" i="11"/>
  <c r="K814" i="11"/>
  <c r="I814" i="11" a="1"/>
  <c r="I814" i="11" s="1"/>
  <c r="U813" i="11"/>
  <c r="T813" i="11"/>
  <c r="R813" i="11"/>
  <c r="Q813" i="11"/>
  <c r="P813" i="11"/>
  <c r="O813" i="11"/>
  <c r="N813" i="11"/>
  <c r="M813" i="11"/>
  <c r="L813" i="11"/>
  <c r="K813" i="11"/>
  <c r="I813" i="11" a="1"/>
  <c r="I813" i="11"/>
  <c r="U812" i="11"/>
  <c r="T812" i="11"/>
  <c r="R812" i="11"/>
  <c r="Q812" i="11"/>
  <c r="P812" i="11"/>
  <c r="O812" i="11"/>
  <c r="N812" i="11"/>
  <c r="M812" i="11"/>
  <c r="L812" i="11"/>
  <c r="K812" i="11"/>
  <c r="I812" i="11" a="1"/>
  <c r="I812" i="11" s="1"/>
  <c r="U811" i="11"/>
  <c r="T811" i="11"/>
  <c r="R811" i="11"/>
  <c r="Q811" i="11"/>
  <c r="P811" i="11"/>
  <c r="O811" i="11"/>
  <c r="N811" i="11"/>
  <c r="M811" i="11"/>
  <c r="L811" i="11"/>
  <c r="K811" i="11"/>
  <c r="I811" i="11" a="1"/>
  <c r="I811" i="11" s="1"/>
  <c r="U810" i="11"/>
  <c r="T810" i="11"/>
  <c r="R810" i="11"/>
  <c r="Q810" i="11"/>
  <c r="O810" i="11"/>
  <c r="P810" i="11" s="1"/>
  <c r="N810" i="11"/>
  <c r="M810" i="11"/>
  <c r="L810" i="11"/>
  <c r="K810" i="11"/>
  <c r="I810" i="11" a="1"/>
  <c r="I810" i="11"/>
  <c r="U809" i="11"/>
  <c r="T809" i="11"/>
  <c r="R809" i="11"/>
  <c r="Q809" i="11"/>
  <c r="P809" i="11"/>
  <c r="O809" i="11"/>
  <c r="N809" i="11"/>
  <c r="M809" i="11"/>
  <c r="L809" i="11"/>
  <c r="K809" i="11"/>
  <c r="I809" i="11" a="1"/>
  <c r="I809" i="11" s="1"/>
  <c r="U808" i="11"/>
  <c r="T808" i="11"/>
  <c r="R808" i="11"/>
  <c r="Q808" i="11"/>
  <c r="P808" i="11"/>
  <c r="O808" i="11"/>
  <c r="N808" i="11"/>
  <c r="M808" i="11"/>
  <c r="L808" i="11"/>
  <c r="K808" i="11"/>
  <c r="I808" i="11" a="1"/>
  <c r="I808" i="11" s="1"/>
  <c r="U807" i="11"/>
  <c r="T807" i="11"/>
  <c r="R807" i="11"/>
  <c r="Q807" i="11"/>
  <c r="O807" i="11"/>
  <c r="P807" i="11" s="1"/>
  <c r="N807" i="11"/>
  <c r="M807" i="11"/>
  <c r="L807" i="11"/>
  <c r="K807" i="11"/>
  <c r="I807" i="11" a="1"/>
  <c r="I807" i="11"/>
  <c r="U806" i="11"/>
  <c r="T806" i="11"/>
  <c r="R806" i="11"/>
  <c r="Q806" i="11"/>
  <c r="P806" i="11"/>
  <c r="O806" i="11"/>
  <c r="N806" i="11"/>
  <c r="M806" i="11"/>
  <c r="L806" i="11"/>
  <c r="K806" i="11"/>
  <c r="I806" i="11" a="1"/>
  <c r="I806" i="11"/>
  <c r="U805" i="11"/>
  <c r="T805" i="11"/>
  <c r="R805" i="11"/>
  <c r="Q805" i="11"/>
  <c r="P805" i="11"/>
  <c r="O805" i="11"/>
  <c r="N805" i="11"/>
  <c r="M805" i="11"/>
  <c r="L805" i="11"/>
  <c r="K805" i="11"/>
  <c r="I805" i="11" a="1"/>
  <c r="I805" i="11" s="1"/>
  <c r="U804" i="11"/>
  <c r="T804" i="11"/>
  <c r="R804" i="11"/>
  <c r="Q804" i="11"/>
  <c r="O804" i="11"/>
  <c r="P804" i="11" s="1"/>
  <c r="N804" i="11"/>
  <c r="M804" i="11"/>
  <c r="L804" i="11"/>
  <c r="K804" i="11"/>
  <c r="I804" i="11" a="1"/>
  <c r="I804" i="11"/>
  <c r="U803" i="11"/>
  <c r="T803" i="11"/>
  <c r="R803" i="11"/>
  <c r="Q803" i="11"/>
  <c r="O803" i="11"/>
  <c r="P803" i="11" s="1"/>
  <c r="N803" i="11"/>
  <c r="M803" i="11"/>
  <c r="L803" i="11"/>
  <c r="K803" i="11"/>
  <c r="I803" i="11" a="1"/>
  <c r="I803" i="11" s="1"/>
  <c r="U802" i="11"/>
  <c r="T802" i="11"/>
  <c r="R802" i="11"/>
  <c r="Q802" i="11"/>
  <c r="P802" i="11"/>
  <c r="O802" i="11"/>
  <c r="N802" i="11"/>
  <c r="M802" i="11"/>
  <c r="L802" i="11"/>
  <c r="K802" i="11"/>
  <c r="I802" i="11" a="1"/>
  <c r="I802" i="11" s="1"/>
  <c r="U801" i="11"/>
  <c r="T801" i="11"/>
  <c r="R801" i="11"/>
  <c r="Q801" i="11"/>
  <c r="O801" i="11"/>
  <c r="P801" i="11" s="1"/>
  <c r="N801" i="11"/>
  <c r="M801" i="11"/>
  <c r="L801" i="11"/>
  <c r="K801" i="11"/>
  <c r="I801" i="11" a="1"/>
  <c r="I801" i="11" s="1"/>
  <c r="U800" i="11"/>
  <c r="T800" i="11"/>
  <c r="R800" i="11"/>
  <c r="Q800" i="11"/>
  <c r="P800" i="11"/>
  <c r="O800" i="11"/>
  <c r="N800" i="11"/>
  <c r="M800" i="11"/>
  <c r="L800" i="11"/>
  <c r="K800" i="11"/>
  <c r="I800" i="11" a="1"/>
  <c r="I800" i="11" s="1"/>
  <c r="U799" i="11"/>
  <c r="T799" i="11"/>
  <c r="R799" i="11"/>
  <c r="Q799" i="11"/>
  <c r="P799" i="11"/>
  <c r="O799" i="11"/>
  <c r="N799" i="11"/>
  <c r="M799" i="11"/>
  <c r="L799" i="11"/>
  <c r="K799" i="11"/>
  <c r="I799" i="11" a="1"/>
  <c r="I799" i="11" s="1"/>
  <c r="U798" i="11"/>
  <c r="T798" i="11"/>
  <c r="R798" i="11"/>
  <c r="Q798" i="11"/>
  <c r="P798" i="11"/>
  <c r="O798" i="11"/>
  <c r="N798" i="11"/>
  <c r="M798" i="11"/>
  <c r="L798" i="11"/>
  <c r="K798" i="11"/>
  <c r="I798" i="11" a="1"/>
  <c r="I798" i="11" s="1"/>
  <c r="U797" i="11"/>
  <c r="T797" i="11"/>
  <c r="R797" i="11"/>
  <c r="Q797" i="11"/>
  <c r="P797" i="11"/>
  <c r="O797" i="11"/>
  <c r="N797" i="11"/>
  <c r="M797" i="11"/>
  <c r="L797" i="11"/>
  <c r="K797" i="11"/>
  <c r="I797" i="11" a="1"/>
  <c r="I797" i="11"/>
  <c r="U796" i="11"/>
  <c r="T796" i="11"/>
  <c r="R796" i="11"/>
  <c r="Q796" i="11"/>
  <c r="P796" i="11"/>
  <c r="O796" i="11"/>
  <c r="N796" i="11"/>
  <c r="M796" i="11"/>
  <c r="L796" i="11"/>
  <c r="K796" i="11"/>
  <c r="I796" i="11" a="1"/>
  <c r="I796" i="11" s="1"/>
  <c r="U795" i="11"/>
  <c r="T795" i="11"/>
  <c r="R795" i="11"/>
  <c r="Q795" i="11"/>
  <c r="P795" i="11"/>
  <c r="O795" i="11"/>
  <c r="N795" i="11"/>
  <c r="M795" i="11"/>
  <c r="L795" i="11"/>
  <c r="K795" i="11"/>
  <c r="I795" i="11" a="1"/>
  <c r="I795" i="11" s="1"/>
  <c r="U794" i="11"/>
  <c r="T794" i="11"/>
  <c r="R794" i="11"/>
  <c r="Q794" i="11"/>
  <c r="O794" i="11"/>
  <c r="P794" i="11" s="1"/>
  <c r="N794" i="11"/>
  <c r="M794" i="11"/>
  <c r="L794" i="11"/>
  <c r="K794" i="11"/>
  <c r="I794" i="11" a="1"/>
  <c r="I794" i="11"/>
  <c r="U793" i="11"/>
  <c r="T793" i="11"/>
  <c r="R793" i="11"/>
  <c r="Q793" i="11"/>
  <c r="P793" i="11"/>
  <c r="O793" i="11"/>
  <c r="N793" i="11"/>
  <c r="M793" i="11"/>
  <c r="L793" i="11"/>
  <c r="K793" i="11"/>
  <c r="I793" i="11" a="1"/>
  <c r="I793" i="11" s="1"/>
  <c r="U792" i="11"/>
  <c r="T792" i="11"/>
  <c r="R792" i="11"/>
  <c r="Q792" i="11"/>
  <c r="P792" i="11"/>
  <c r="O792" i="11"/>
  <c r="N792" i="11"/>
  <c r="M792" i="11"/>
  <c r="L792" i="11"/>
  <c r="K792" i="11"/>
  <c r="I792" i="11" a="1"/>
  <c r="I792" i="11" s="1"/>
  <c r="U791" i="11"/>
  <c r="T791" i="11"/>
  <c r="R791" i="11"/>
  <c r="Q791" i="11"/>
  <c r="O791" i="11"/>
  <c r="P791" i="11" s="1"/>
  <c r="N791" i="11"/>
  <c r="M791" i="11"/>
  <c r="L791" i="11"/>
  <c r="K791" i="11"/>
  <c r="I791" i="11" a="1"/>
  <c r="I791" i="11"/>
  <c r="U790" i="11"/>
  <c r="T790" i="11"/>
  <c r="R790" i="11"/>
  <c r="Q790" i="11"/>
  <c r="P790" i="11"/>
  <c r="O790" i="11"/>
  <c r="N790" i="11"/>
  <c r="M790" i="11"/>
  <c r="L790" i="11"/>
  <c r="K790" i="11"/>
  <c r="I790" i="11" a="1"/>
  <c r="I790" i="11"/>
  <c r="U789" i="11"/>
  <c r="T789" i="11"/>
  <c r="R789" i="11"/>
  <c r="Q789" i="11"/>
  <c r="P789" i="11"/>
  <c r="O789" i="11"/>
  <c r="N789" i="11"/>
  <c r="M789" i="11"/>
  <c r="L789" i="11"/>
  <c r="K789" i="11"/>
  <c r="I789" i="11" a="1"/>
  <c r="I789" i="11" s="1"/>
  <c r="U788" i="11"/>
  <c r="T788" i="11"/>
  <c r="R788" i="11"/>
  <c r="Q788" i="11"/>
  <c r="O788" i="11"/>
  <c r="P788" i="11" s="1"/>
  <c r="N788" i="11"/>
  <c r="M788" i="11"/>
  <c r="L788" i="11"/>
  <c r="K788" i="11"/>
  <c r="I788" i="11" a="1"/>
  <c r="I788" i="11"/>
  <c r="U787" i="11"/>
  <c r="T787" i="11"/>
  <c r="R787" i="11"/>
  <c r="Q787" i="11"/>
  <c r="O787" i="11"/>
  <c r="P787" i="11" s="1"/>
  <c r="N787" i="11"/>
  <c r="M787" i="11"/>
  <c r="L787" i="11"/>
  <c r="K787" i="11"/>
  <c r="I787" i="11" a="1"/>
  <c r="I787" i="11" s="1"/>
  <c r="U786" i="11"/>
  <c r="T786" i="11"/>
  <c r="R786" i="11"/>
  <c r="Q786" i="11"/>
  <c r="P786" i="11"/>
  <c r="O786" i="11"/>
  <c r="N786" i="11"/>
  <c r="M786" i="11"/>
  <c r="L786" i="11"/>
  <c r="K786" i="11"/>
  <c r="I786" i="11" a="1"/>
  <c r="I786" i="11" s="1"/>
  <c r="U785" i="11"/>
  <c r="T785" i="11"/>
  <c r="R785" i="11"/>
  <c r="Q785" i="11"/>
  <c r="O785" i="11"/>
  <c r="P785" i="11" s="1"/>
  <c r="N785" i="11"/>
  <c r="M785" i="11"/>
  <c r="L785" i="11"/>
  <c r="K785" i="11"/>
  <c r="I785" i="11" a="1"/>
  <c r="I785" i="11" s="1"/>
  <c r="U784" i="11"/>
  <c r="T784" i="11"/>
  <c r="R784" i="11"/>
  <c r="Q784" i="11"/>
  <c r="P784" i="11"/>
  <c r="O784" i="11"/>
  <c r="N784" i="11"/>
  <c r="M784" i="11"/>
  <c r="L784" i="11"/>
  <c r="K784" i="11"/>
  <c r="I784" i="11" a="1"/>
  <c r="I784" i="11" s="1"/>
  <c r="U783" i="11"/>
  <c r="T783" i="11"/>
  <c r="R783" i="11"/>
  <c r="Q783" i="11"/>
  <c r="P783" i="11"/>
  <c r="O783" i="11"/>
  <c r="N783" i="11"/>
  <c r="M783" i="11"/>
  <c r="L783" i="11"/>
  <c r="K783" i="11"/>
  <c r="I783" i="11" a="1"/>
  <c r="I783" i="11" s="1"/>
  <c r="U782" i="11"/>
  <c r="T782" i="11"/>
  <c r="R782" i="11"/>
  <c r="Q782" i="11"/>
  <c r="P782" i="11"/>
  <c r="O782" i="11"/>
  <c r="N782" i="11"/>
  <c r="M782" i="11"/>
  <c r="L782" i="11"/>
  <c r="K782" i="11"/>
  <c r="I782" i="11" a="1"/>
  <c r="I782" i="11" s="1"/>
  <c r="U781" i="11"/>
  <c r="T781" i="11"/>
  <c r="R781" i="11"/>
  <c r="Q781" i="11"/>
  <c r="P781" i="11"/>
  <c r="O781" i="11"/>
  <c r="N781" i="11"/>
  <c r="M781" i="11"/>
  <c r="L781" i="11"/>
  <c r="K781" i="11"/>
  <c r="I781" i="11" a="1"/>
  <c r="I781" i="11"/>
  <c r="U780" i="11"/>
  <c r="T780" i="11"/>
  <c r="R780" i="11"/>
  <c r="Q780" i="11"/>
  <c r="P780" i="11"/>
  <c r="O780" i="11"/>
  <c r="N780" i="11"/>
  <c r="M780" i="11"/>
  <c r="L780" i="11"/>
  <c r="K780" i="11"/>
  <c r="I780" i="11" a="1"/>
  <c r="I780" i="11" s="1"/>
  <c r="U779" i="11"/>
  <c r="T779" i="11"/>
  <c r="R779" i="11"/>
  <c r="Q779" i="11"/>
  <c r="P779" i="11"/>
  <c r="O779" i="11"/>
  <c r="N779" i="11"/>
  <c r="M779" i="11"/>
  <c r="L779" i="11"/>
  <c r="K779" i="11"/>
  <c r="I779" i="11" a="1"/>
  <c r="I779" i="11" s="1"/>
  <c r="U778" i="11"/>
  <c r="T778" i="11"/>
  <c r="R778" i="11"/>
  <c r="Q778" i="11"/>
  <c r="O778" i="11"/>
  <c r="P778" i="11" s="1"/>
  <c r="N778" i="11"/>
  <c r="M778" i="11"/>
  <c r="L778" i="11"/>
  <c r="K778" i="11"/>
  <c r="I778" i="11" a="1"/>
  <c r="I778" i="11"/>
  <c r="U777" i="11"/>
  <c r="T777" i="11"/>
  <c r="R777" i="11"/>
  <c r="Q777" i="11"/>
  <c r="P777" i="11"/>
  <c r="O777" i="11"/>
  <c r="N777" i="11"/>
  <c r="M777" i="11"/>
  <c r="L777" i="11"/>
  <c r="K777" i="11"/>
  <c r="I777" i="11" a="1"/>
  <c r="I777" i="11" s="1"/>
  <c r="U776" i="11"/>
  <c r="T776" i="11"/>
  <c r="R776" i="11"/>
  <c r="Q776" i="11"/>
  <c r="P776" i="11"/>
  <c r="O776" i="11"/>
  <c r="N776" i="11"/>
  <c r="M776" i="11"/>
  <c r="L776" i="11"/>
  <c r="K776" i="11"/>
  <c r="I776" i="11" a="1"/>
  <c r="I776" i="11" s="1"/>
  <c r="U775" i="11"/>
  <c r="T775" i="11"/>
  <c r="R775" i="11"/>
  <c r="Q775" i="11"/>
  <c r="O775" i="11"/>
  <c r="P775" i="11" s="1"/>
  <c r="N775" i="11"/>
  <c r="M775" i="11"/>
  <c r="L775" i="11"/>
  <c r="K775" i="11"/>
  <c r="I775" i="11" a="1"/>
  <c r="I775" i="11"/>
  <c r="U774" i="11"/>
  <c r="T774" i="11"/>
  <c r="R774" i="11"/>
  <c r="Q774" i="11"/>
  <c r="P774" i="11"/>
  <c r="O774" i="11"/>
  <c r="N774" i="11"/>
  <c r="M774" i="11"/>
  <c r="L774" i="11"/>
  <c r="K774" i="11"/>
  <c r="I774" i="11" a="1"/>
  <c r="I774" i="11"/>
  <c r="U773" i="11"/>
  <c r="T773" i="11"/>
  <c r="R773" i="11"/>
  <c r="Q773" i="11"/>
  <c r="P773" i="11"/>
  <c r="O773" i="11"/>
  <c r="N773" i="11"/>
  <c r="M773" i="11"/>
  <c r="L773" i="11"/>
  <c r="K773" i="11"/>
  <c r="I773" i="11" a="1"/>
  <c r="I773" i="11" s="1"/>
  <c r="U772" i="11"/>
  <c r="T772" i="11"/>
  <c r="R772" i="11"/>
  <c r="Q772" i="11"/>
  <c r="O772" i="11"/>
  <c r="P772" i="11" s="1"/>
  <c r="N772" i="11"/>
  <c r="M772" i="11"/>
  <c r="L772" i="11"/>
  <c r="K772" i="11"/>
  <c r="I772" i="11" a="1"/>
  <c r="I772" i="11"/>
  <c r="U771" i="11"/>
  <c r="T771" i="11"/>
  <c r="R771" i="11"/>
  <c r="Q771" i="11"/>
  <c r="O771" i="11"/>
  <c r="P771" i="11" s="1"/>
  <c r="N771" i="11"/>
  <c r="M771" i="11"/>
  <c r="L771" i="11"/>
  <c r="K771" i="11"/>
  <c r="I771" i="11" a="1"/>
  <c r="I771" i="11" s="1"/>
  <c r="U770" i="11"/>
  <c r="T770" i="11"/>
  <c r="R770" i="11"/>
  <c r="Q770" i="11"/>
  <c r="P770" i="11"/>
  <c r="O770" i="11"/>
  <c r="N770" i="11"/>
  <c r="M770" i="11"/>
  <c r="L770" i="11"/>
  <c r="K770" i="11"/>
  <c r="I770" i="11" a="1"/>
  <c r="I770" i="11" s="1"/>
  <c r="U769" i="11"/>
  <c r="T769" i="11"/>
  <c r="R769" i="11"/>
  <c r="Q769" i="11"/>
  <c r="O769" i="11"/>
  <c r="P769" i="11" s="1"/>
  <c r="N769" i="11"/>
  <c r="M769" i="11"/>
  <c r="L769" i="11"/>
  <c r="K769" i="11"/>
  <c r="I769" i="11" a="1"/>
  <c r="I769" i="11"/>
  <c r="U768" i="11"/>
  <c r="T768" i="11"/>
  <c r="R768" i="11"/>
  <c r="Q768" i="11"/>
  <c r="P768" i="11"/>
  <c r="O768" i="11"/>
  <c r="N768" i="11"/>
  <c r="M768" i="11"/>
  <c r="L768" i="11"/>
  <c r="K768" i="11"/>
  <c r="I768" i="11" a="1"/>
  <c r="I768" i="11" s="1"/>
  <c r="U767" i="11"/>
  <c r="T767" i="11"/>
  <c r="R767" i="11"/>
  <c r="Q767" i="11"/>
  <c r="P767" i="11"/>
  <c r="O767" i="11"/>
  <c r="N767" i="11"/>
  <c r="M767" i="11"/>
  <c r="L767" i="11"/>
  <c r="K767" i="11"/>
  <c r="I767" i="11" a="1"/>
  <c r="I767" i="11" s="1"/>
  <c r="U766" i="11"/>
  <c r="T766" i="11"/>
  <c r="R766" i="11"/>
  <c r="Q766" i="11"/>
  <c r="O766" i="11"/>
  <c r="P766" i="11" s="1"/>
  <c r="N766" i="11"/>
  <c r="M766" i="11"/>
  <c r="L766" i="11"/>
  <c r="K766" i="11"/>
  <c r="I766" i="11" a="1"/>
  <c r="I766" i="11" s="1"/>
  <c r="U765" i="11"/>
  <c r="T765" i="11"/>
  <c r="R765" i="11"/>
  <c r="Q765" i="11"/>
  <c r="P765" i="11"/>
  <c r="O765" i="11"/>
  <c r="N765" i="11"/>
  <c r="M765" i="11"/>
  <c r="L765" i="11"/>
  <c r="K765" i="11"/>
  <c r="I765" i="11" a="1"/>
  <c r="I765" i="11"/>
  <c r="U764" i="11"/>
  <c r="T764" i="11"/>
  <c r="R764" i="11"/>
  <c r="Q764" i="11"/>
  <c r="P764" i="11"/>
  <c r="O764" i="11"/>
  <c r="N764" i="11"/>
  <c r="M764" i="11"/>
  <c r="L764" i="11"/>
  <c r="K764" i="11"/>
  <c r="I764" i="11" a="1"/>
  <c r="I764" i="11" s="1"/>
  <c r="U763" i="11"/>
  <c r="T763" i="11"/>
  <c r="R763" i="11"/>
  <c r="Q763" i="11"/>
  <c r="P763" i="11"/>
  <c r="O763" i="11"/>
  <c r="N763" i="11"/>
  <c r="M763" i="11"/>
  <c r="L763" i="11"/>
  <c r="K763" i="11"/>
  <c r="I763" i="11" a="1"/>
  <c r="I763" i="11" s="1"/>
  <c r="U762" i="11"/>
  <c r="T762" i="11"/>
  <c r="R762" i="11"/>
  <c r="Q762" i="11"/>
  <c r="O762" i="11"/>
  <c r="P762" i="11" s="1"/>
  <c r="N762" i="11"/>
  <c r="M762" i="11"/>
  <c r="L762" i="11"/>
  <c r="K762" i="11"/>
  <c r="I762" i="11" a="1"/>
  <c r="I762" i="11"/>
  <c r="U761" i="11"/>
  <c r="T761" i="11"/>
  <c r="R761" i="11"/>
  <c r="Q761" i="11"/>
  <c r="P761" i="11"/>
  <c r="O761" i="11"/>
  <c r="N761" i="11"/>
  <c r="M761" i="11"/>
  <c r="L761" i="11"/>
  <c r="K761" i="11"/>
  <c r="I761" i="11" a="1"/>
  <c r="I761" i="11"/>
  <c r="U760" i="11"/>
  <c r="T760" i="11"/>
  <c r="R760" i="11"/>
  <c r="Q760" i="11"/>
  <c r="P760" i="11"/>
  <c r="O760" i="11"/>
  <c r="N760" i="11"/>
  <c r="M760" i="11"/>
  <c r="L760" i="11"/>
  <c r="K760" i="11"/>
  <c r="I760" i="11" a="1"/>
  <c r="I760" i="11" s="1"/>
  <c r="U759" i="11"/>
  <c r="T759" i="11"/>
  <c r="R759" i="11"/>
  <c r="Q759" i="11"/>
  <c r="O759" i="11"/>
  <c r="P759" i="11" s="1"/>
  <c r="N759" i="11"/>
  <c r="M759" i="11"/>
  <c r="L759" i="11"/>
  <c r="K759" i="11"/>
  <c r="I759" i="11" a="1"/>
  <c r="I759" i="11"/>
  <c r="U758" i="11"/>
  <c r="T758" i="11"/>
  <c r="R758" i="11"/>
  <c r="Q758" i="11"/>
  <c r="O758" i="11"/>
  <c r="P758" i="11" s="1"/>
  <c r="N758" i="11"/>
  <c r="M758" i="11"/>
  <c r="L758" i="11"/>
  <c r="K758" i="11"/>
  <c r="I758" i="11" a="1"/>
  <c r="I758" i="11"/>
  <c r="U757" i="11"/>
  <c r="T757" i="11"/>
  <c r="R757" i="11"/>
  <c r="Q757" i="11"/>
  <c r="P757" i="11"/>
  <c r="O757" i="11"/>
  <c r="N757" i="11"/>
  <c r="M757" i="11"/>
  <c r="L757" i="11"/>
  <c r="K757" i="11"/>
  <c r="I757" i="11" a="1"/>
  <c r="I757" i="11" s="1"/>
  <c r="U756" i="11"/>
  <c r="T756" i="11"/>
  <c r="R756" i="11"/>
  <c r="Q756" i="11"/>
  <c r="O756" i="11"/>
  <c r="P756" i="11" s="1"/>
  <c r="N756" i="11"/>
  <c r="M756" i="11"/>
  <c r="L756" i="11"/>
  <c r="K756" i="11"/>
  <c r="I756" i="11" a="1"/>
  <c r="I756" i="11"/>
  <c r="U755" i="11"/>
  <c r="T755" i="11"/>
  <c r="R755" i="11"/>
  <c r="Q755" i="11"/>
  <c r="O755" i="11"/>
  <c r="P755" i="11" s="1"/>
  <c r="N755" i="11"/>
  <c r="M755" i="11"/>
  <c r="L755" i="11"/>
  <c r="K755" i="11"/>
  <c r="I755" i="11" a="1"/>
  <c r="I755" i="11" s="1"/>
  <c r="U754" i="11"/>
  <c r="T754" i="11"/>
  <c r="R754" i="11"/>
  <c r="Q754" i="11"/>
  <c r="P754" i="11"/>
  <c r="O754" i="11"/>
  <c r="N754" i="11"/>
  <c r="M754" i="11"/>
  <c r="L754" i="11"/>
  <c r="K754" i="11"/>
  <c r="I754" i="11" a="1"/>
  <c r="I754" i="11" s="1"/>
  <c r="U753" i="11"/>
  <c r="T753" i="11"/>
  <c r="R753" i="11"/>
  <c r="Q753" i="11"/>
  <c r="O753" i="11"/>
  <c r="P753" i="11" s="1"/>
  <c r="N753" i="11"/>
  <c r="M753" i="11"/>
  <c r="L753" i="11"/>
  <c r="K753" i="11"/>
  <c r="I753" i="11" a="1"/>
  <c r="I753" i="11"/>
  <c r="U752" i="11"/>
  <c r="T752" i="11"/>
  <c r="R752" i="11"/>
  <c r="Q752" i="11"/>
  <c r="P752" i="11"/>
  <c r="O752" i="11"/>
  <c r="N752" i="11"/>
  <c r="M752" i="11"/>
  <c r="L752" i="11"/>
  <c r="K752" i="11"/>
  <c r="I752" i="11" a="1"/>
  <c r="I752" i="11" s="1"/>
  <c r="U751" i="11"/>
  <c r="T751" i="11"/>
  <c r="R751" i="11"/>
  <c r="Q751" i="11"/>
  <c r="P751" i="11"/>
  <c r="O751" i="11"/>
  <c r="N751" i="11"/>
  <c r="M751" i="11"/>
  <c r="L751" i="11"/>
  <c r="K751" i="11"/>
  <c r="I751" i="11" a="1"/>
  <c r="I751" i="11" s="1"/>
  <c r="U750" i="11"/>
  <c r="T750" i="11"/>
  <c r="R750" i="11"/>
  <c r="Q750" i="11"/>
  <c r="O750" i="11"/>
  <c r="P750" i="11" s="1"/>
  <c r="N750" i="11"/>
  <c r="M750" i="11"/>
  <c r="L750" i="11"/>
  <c r="K750" i="11"/>
  <c r="I750" i="11" a="1"/>
  <c r="I750" i="11" s="1"/>
  <c r="U749" i="11"/>
  <c r="T749" i="11"/>
  <c r="R749" i="11"/>
  <c r="Q749" i="11"/>
  <c r="P749" i="11"/>
  <c r="O749" i="11"/>
  <c r="N749" i="11"/>
  <c r="M749" i="11"/>
  <c r="L749" i="11"/>
  <c r="K749" i="11"/>
  <c r="I749" i="11" a="1"/>
  <c r="I749" i="11"/>
  <c r="U748" i="11"/>
  <c r="T748" i="11"/>
  <c r="R748" i="11"/>
  <c r="Q748" i="11"/>
  <c r="P748" i="11"/>
  <c r="O748" i="11"/>
  <c r="N748" i="11"/>
  <c r="M748" i="11"/>
  <c r="L748" i="11"/>
  <c r="K748" i="11"/>
  <c r="I748" i="11" a="1"/>
  <c r="I748" i="11" s="1"/>
  <c r="U747" i="11"/>
  <c r="T747" i="11"/>
  <c r="R747" i="11"/>
  <c r="Q747" i="11"/>
  <c r="P747" i="11"/>
  <c r="O747" i="11"/>
  <c r="N747" i="11"/>
  <c r="M747" i="11"/>
  <c r="L747" i="11"/>
  <c r="K747" i="11"/>
  <c r="I747" i="11" a="1"/>
  <c r="I747" i="11" s="1"/>
  <c r="U746" i="11"/>
  <c r="T746" i="11"/>
  <c r="R746" i="11"/>
  <c r="Q746" i="11"/>
  <c r="O746" i="11"/>
  <c r="P746" i="11" s="1"/>
  <c r="N746" i="11"/>
  <c r="M746" i="11"/>
  <c r="L746" i="11"/>
  <c r="K746" i="11"/>
  <c r="I746" i="11" a="1"/>
  <c r="I746" i="11"/>
  <c r="U745" i="11"/>
  <c r="T745" i="11"/>
  <c r="R745" i="11"/>
  <c r="Q745" i="11"/>
  <c r="P745" i="11"/>
  <c r="O745" i="11"/>
  <c r="N745" i="11"/>
  <c r="M745" i="11"/>
  <c r="L745" i="11"/>
  <c r="K745" i="11"/>
  <c r="I745" i="11" a="1"/>
  <c r="I745" i="11"/>
  <c r="U744" i="11"/>
  <c r="T744" i="11"/>
  <c r="R744" i="11"/>
  <c r="Q744" i="11"/>
  <c r="P744" i="11"/>
  <c r="O744" i="11"/>
  <c r="N744" i="11"/>
  <c r="M744" i="11"/>
  <c r="L744" i="11"/>
  <c r="K744" i="11"/>
  <c r="I744" i="11" a="1"/>
  <c r="I744" i="11" s="1"/>
  <c r="U743" i="11"/>
  <c r="T743" i="11"/>
  <c r="R743" i="11"/>
  <c r="Q743" i="11"/>
  <c r="O743" i="11"/>
  <c r="P743" i="11" s="1"/>
  <c r="N743" i="11"/>
  <c r="M743" i="11"/>
  <c r="L743" i="11"/>
  <c r="K743" i="11"/>
  <c r="I743" i="11" a="1"/>
  <c r="I743" i="11"/>
  <c r="U742" i="11"/>
  <c r="T742" i="11"/>
  <c r="R742" i="11"/>
  <c r="Q742" i="11"/>
  <c r="O742" i="11"/>
  <c r="P742" i="11" s="1"/>
  <c r="N742" i="11"/>
  <c r="M742" i="11"/>
  <c r="L742" i="11"/>
  <c r="K742" i="11"/>
  <c r="I742" i="11" a="1"/>
  <c r="I742" i="11"/>
  <c r="U741" i="11"/>
  <c r="T741" i="11"/>
  <c r="R741" i="11"/>
  <c r="Q741" i="11"/>
  <c r="P741" i="11"/>
  <c r="O741" i="11"/>
  <c r="N741" i="11"/>
  <c r="M741" i="11"/>
  <c r="L741" i="11"/>
  <c r="K741" i="11"/>
  <c r="I741" i="11" a="1"/>
  <c r="I741" i="11" s="1"/>
  <c r="U740" i="11"/>
  <c r="T740" i="11"/>
  <c r="R740" i="11"/>
  <c r="Q740" i="11"/>
  <c r="O740" i="11"/>
  <c r="P740" i="11" s="1"/>
  <c r="N740" i="11"/>
  <c r="M740" i="11"/>
  <c r="L740" i="11"/>
  <c r="K740" i="11"/>
  <c r="I740" i="11" a="1"/>
  <c r="I740" i="11"/>
  <c r="U739" i="11"/>
  <c r="T739" i="11"/>
  <c r="R739" i="11"/>
  <c r="Q739" i="11"/>
  <c r="O739" i="11"/>
  <c r="P739" i="11" s="1"/>
  <c r="N739" i="11"/>
  <c r="M739" i="11"/>
  <c r="L739" i="11"/>
  <c r="K739" i="11"/>
  <c r="I739" i="11" a="1"/>
  <c r="I739" i="11" s="1"/>
  <c r="U738" i="11"/>
  <c r="T738" i="11"/>
  <c r="R738" i="11"/>
  <c r="Q738" i="11"/>
  <c r="P738" i="11"/>
  <c r="O738" i="11"/>
  <c r="N738" i="11"/>
  <c r="M738" i="11"/>
  <c r="L738" i="11"/>
  <c r="K738" i="11"/>
  <c r="I738" i="11" a="1"/>
  <c r="I738" i="11" s="1"/>
  <c r="U737" i="11"/>
  <c r="T737" i="11"/>
  <c r="R737" i="11"/>
  <c r="Q737" i="11"/>
  <c r="O737" i="11"/>
  <c r="P737" i="11" s="1"/>
  <c r="N737" i="11"/>
  <c r="M737" i="11"/>
  <c r="L737" i="11"/>
  <c r="K737" i="11"/>
  <c r="I737" i="11" a="1"/>
  <c r="I737" i="11" s="1"/>
  <c r="U736" i="11"/>
  <c r="T736" i="11"/>
  <c r="R736" i="11"/>
  <c r="Q736" i="11"/>
  <c r="P736" i="11"/>
  <c r="O736" i="11"/>
  <c r="N736" i="11"/>
  <c r="M736" i="11"/>
  <c r="L736" i="11"/>
  <c r="K736" i="11"/>
  <c r="I736" i="11" a="1"/>
  <c r="I736" i="11" s="1"/>
  <c r="U735" i="11"/>
  <c r="T735" i="11"/>
  <c r="R735" i="11"/>
  <c r="Q735" i="11"/>
  <c r="P735" i="11"/>
  <c r="O735" i="11"/>
  <c r="N735" i="11"/>
  <c r="M735" i="11"/>
  <c r="L735" i="11"/>
  <c r="K735" i="11"/>
  <c r="I735" i="11" a="1"/>
  <c r="I735" i="11" s="1"/>
  <c r="U734" i="11"/>
  <c r="T734" i="11"/>
  <c r="R734" i="11"/>
  <c r="Q734" i="11"/>
  <c r="P734" i="11"/>
  <c r="O734" i="11"/>
  <c r="N734" i="11"/>
  <c r="M734" i="11"/>
  <c r="L734" i="11"/>
  <c r="K734" i="11"/>
  <c r="I734" i="11" a="1"/>
  <c r="I734" i="11" s="1"/>
  <c r="U733" i="11"/>
  <c r="T733" i="11"/>
  <c r="R733" i="11"/>
  <c r="Q733" i="11"/>
  <c r="P733" i="11"/>
  <c r="O733" i="11"/>
  <c r="N733" i="11"/>
  <c r="M733" i="11"/>
  <c r="L733" i="11"/>
  <c r="K733" i="11"/>
  <c r="I733" i="11" a="1"/>
  <c r="I733" i="11"/>
  <c r="U732" i="11"/>
  <c r="T732" i="11"/>
  <c r="R732" i="11"/>
  <c r="Q732" i="11"/>
  <c r="P732" i="11"/>
  <c r="O732" i="11"/>
  <c r="N732" i="11"/>
  <c r="M732" i="11"/>
  <c r="L732" i="11"/>
  <c r="K732" i="11"/>
  <c r="I732" i="11" a="1"/>
  <c r="I732" i="11" s="1"/>
  <c r="U731" i="11"/>
  <c r="T731" i="11"/>
  <c r="R731" i="11"/>
  <c r="Q731" i="11"/>
  <c r="P731" i="11"/>
  <c r="O731" i="11"/>
  <c r="N731" i="11"/>
  <c r="M731" i="11"/>
  <c r="L731" i="11"/>
  <c r="K731" i="11"/>
  <c r="I731" i="11" a="1"/>
  <c r="I731" i="11" s="1"/>
  <c r="U730" i="11"/>
  <c r="T730" i="11"/>
  <c r="R730" i="11"/>
  <c r="Q730" i="11"/>
  <c r="O730" i="11"/>
  <c r="P730" i="11" s="1"/>
  <c r="N730" i="11"/>
  <c r="M730" i="11"/>
  <c r="L730" i="11"/>
  <c r="K730" i="11"/>
  <c r="I730" i="11" a="1"/>
  <c r="I730" i="11"/>
  <c r="U729" i="11"/>
  <c r="T729" i="11"/>
  <c r="R729" i="11"/>
  <c r="Q729" i="11"/>
  <c r="P729" i="11"/>
  <c r="O729" i="11"/>
  <c r="N729" i="11"/>
  <c r="M729" i="11"/>
  <c r="L729" i="11"/>
  <c r="K729" i="11"/>
  <c r="I729" i="11" a="1"/>
  <c r="I729" i="11"/>
  <c r="U728" i="11"/>
  <c r="T728" i="11"/>
  <c r="R728" i="11"/>
  <c r="Q728" i="11"/>
  <c r="P728" i="11"/>
  <c r="O728" i="11"/>
  <c r="N728" i="11"/>
  <c r="M728" i="11"/>
  <c r="L728" i="11"/>
  <c r="K728" i="11"/>
  <c r="I728" i="11" a="1"/>
  <c r="I728" i="11" s="1"/>
  <c r="U727" i="11"/>
  <c r="T727" i="11"/>
  <c r="R727" i="11"/>
  <c r="Q727" i="11"/>
  <c r="O727" i="11"/>
  <c r="P727" i="11" s="1"/>
  <c r="N727" i="11"/>
  <c r="M727" i="11"/>
  <c r="L727" i="11"/>
  <c r="K727" i="11"/>
  <c r="I727" i="11" a="1"/>
  <c r="I727" i="11"/>
  <c r="U726" i="11"/>
  <c r="T726" i="11"/>
  <c r="R726" i="11"/>
  <c r="Q726" i="11"/>
  <c r="O726" i="11"/>
  <c r="P726" i="11" s="1"/>
  <c r="N726" i="11"/>
  <c r="M726" i="11"/>
  <c r="L726" i="11"/>
  <c r="K726" i="11"/>
  <c r="I726" i="11" a="1"/>
  <c r="I726" i="11"/>
  <c r="U725" i="11"/>
  <c r="T725" i="11"/>
  <c r="R725" i="11"/>
  <c r="Q725" i="11"/>
  <c r="P725" i="11"/>
  <c r="O725" i="11"/>
  <c r="N725" i="11"/>
  <c r="M725" i="11"/>
  <c r="L725" i="11"/>
  <c r="K725" i="11"/>
  <c r="I725" i="11" a="1"/>
  <c r="I725" i="11"/>
  <c r="U724" i="11"/>
  <c r="T724" i="11"/>
  <c r="R724" i="11"/>
  <c r="Q724" i="11"/>
  <c r="O724" i="11"/>
  <c r="P724" i="11" s="1"/>
  <c r="N724" i="11"/>
  <c r="M724" i="11"/>
  <c r="L724" i="11"/>
  <c r="K724" i="11"/>
  <c r="I724" i="11" a="1"/>
  <c r="I724" i="11"/>
  <c r="U723" i="11"/>
  <c r="T723" i="11"/>
  <c r="R723" i="11"/>
  <c r="Q723" i="11"/>
  <c r="O723" i="11"/>
  <c r="P723" i="11" s="1"/>
  <c r="N723" i="11"/>
  <c r="M723" i="11"/>
  <c r="L723" i="11"/>
  <c r="K723" i="11"/>
  <c r="I723" i="11" a="1"/>
  <c r="I723" i="11"/>
  <c r="U722" i="11"/>
  <c r="T722" i="11"/>
  <c r="R722" i="11"/>
  <c r="Q722" i="11"/>
  <c r="P722" i="11"/>
  <c r="O722" i="11"/>
  <c r="N722" i="11"/>
  <c r="M722" i="11"/>
  <c r="L722" i="11"/>
  <c r="K722" i="11"/>
  <c r="I722" i="11" a="1"/>
  <c r="I722" i="11" s="1"/>
  <c r="U721" i="11"/>
  <c r="T721" i="11"/>
  <c r="R721" i="11"/>
  <c r="Q721" i="11"/>
  <c r="O721" i="11"/>
  <c r="P721" i="11" s="1"/>
  <c r="N721" i="11"/>
  <c r="M721" i="11"/>
  <c r="L721" i="11"/>
  <c r="K721" i="11"/>
  <c r="I721" i="11" a="1"/>
  <c r="I721" i="11" s="1"/>
  <c r="U720" i="11"/>
  <c r="T720" i="11"/>
  <c r="R720" i="11"/>
  <c r="Q720" i="11"/>
  <c r="O720" i="11"/>
  <c r="P720" i="11" s="1"/>
  <c r="N720" i="11"/>
  <c r="M720" i="11"/>
  <c r="L720" i="11"/>
  <c r="K720" i="11"/>
  <c r="I720" i="11" a="1"/>
  <c r="I720" i="11" s="1"/>
  <c r="U719" i="11"/>
  <c r="T719" i="11"/>
  <c r="R719" i="11"/>
  <c r="Q719" i="11"/>
  <c r="P719" i="11"/>
  <c r="O719" i="11"/>
  <c r="N719" i="11"/>
  <c r="M719" i="11"/>
  <c r="L719" i="11"/>
  <c r="K719" i="11"/>
  <c r="I719" i="11" a="1"/>
  <c r="I719" i="11" s="1"/>
  <c r="U718" i="11"/>
  <c r="T718" i="11"/>
  <c r="R718" i="11"/>
  <c r="Q718" i="11"/>
  <c r="O718" i="11"/>
  <c r="P718" i="11" s="1"/>
  <c r="N718" i="11"/>
  <c r="M718" i="11"/>
  <c r="L718" i="11"/>
  <c r="K718" i="11"/>
  <c r="I718" i="11" a="1"/>
  <c r="I718" i="11" s="1"/>
  <c r="U717" i="11"/>
  <c r="T717" i="11"/>
  <c r="R717" i="11"/>
  <c r="Q717" i="11"/>
  <c r="O717" i="11"/>
  <c r="P717" i="11" s="1"/>
  <c r="N717" i="11"/>
  <c r="M717" i="11"/>
  <c r="L717" i="11"/>
  <c r="K717" i="11"/>
  <c r="I717" i="11" a="1"/>
  <c r="I717" i="11"/>
  <c r="U716" i="11"/>
  <c r="T716" i="11"/>
  <c r="R716" i="11"/>
  <c r="Q716" i="11"/>
  <c r="O716" i="11"/>
  <c r="P716" i="11" s="1"/>
  <c r="N716" i="11"/>
  <c r="M716" i="11"/>
  <c r="L716" i="11"/>
  <c r="K716" i="11"/>
  <c r="I716" i="11" a="1"/>
  <c r="I716" i="11" s="1"/>
  <c r="U715" i="11"/>
  <c r="T715" i="11"/>
  <c r="R715" i="11"/>
  <c r="Q715" i="11"/>
  <c r="P715" i="11"/>
  <c r="O715" i="11"/>
  <c r="N715" i="11"/>
  <c r="M715" i="11"/>
  <c r="L715" i="11"/>
  <c r="K715" i="11"/>
  <c r="I715" i="11" a="1"/>
  <c r="I715" i="11" s="1"/>
  <c r="U714" i="11"/>
  <c r="T714" i="11"/>
  <c r="R714" i="11"/>
  <c r="Q714" i="11"/>
  <c r="P714" i="11"/>
  <c r="O714" i="11"/>
  <c r="N714" i="11"/>
  <c r="M714" i="11"/>
  <c r="L714" i="11"/>
  <c r="K714" i="11"/>
  <c r="I714" i="11" a="1"/>
  <c r="I714" i="11"/>
  <c r="U713" i="11"/>
  <c r="T713" i="11"/>
  <c r="R713" i="11"/>
  <c r="Q713" i="11"/>
  <c r="P713" i="11"/>
  <c r="O713" i="11"/>
  <c r="N713" i="11"/>
  <c r="M713" i="11"/>
  <c r="L713" i="11"/>
  <c r="K713" i="11"/>
  <c r="I713" i="11" a="1"/>
  <c r="I713" i="11"/>
  <c r="U712" i="11"/>
  <c r="T712" i="11"/>
  <c r="R712" i="11"/>
  <c r="Q712" i="11"/>
  <c r="P712" i="11"/>
  <c r="O712" i="11"/>
  <c r="N712" i="11"/>
  <c r="M712" i="11"/>
  <c r="L712" i="11"/>
  <c r="K712" i="11"/>
  <c r="I712" i="11" a="1"/>
  <c r="I712" i="11" s="1"/>
  <c r="U711" i="11"/>
  <c r="T711" i="11"/>
  <c r="R711" i="11"/>
  <c r="Q711" i="11"/>
  <c r="O711" i="11"/>
  <c r="P711" i="11" s="1"/>
  <c r="N711" i="11"/>
  <c r="M711" i="11"/>
  <c r="L711" i="11"/>
  <c r="K711" i="11"/>
  <c r="I711" i="11" a="1"/>
  <c r="I711" i="11" s="1"/>
  <c r="U710" i="11"/>
  <c r="T710" i="11"/>
  <c r="R710" i="11"/>
  <c r="Q710" i="11"/>
  <c r="O710" i="11"/>
  <c r="P710" i="11" s="1"/>
  <c r="N710" i="11"/>
  <c r="M710" i="11"/>
  <c r="L710" i="11"/>
  <c r="K710" i="11"/>
  <c r="I710" i="11" a="1"/>
  <c r="I710" i="11"/>
  <c r="U709" i="11"/>
  <c r="T709" i="11"/>
  <c r="R709" i="11"/>
  <c r="Q709" i="11"/>
  <c r="P709" i="11"/>
  <c r="O709" i="11"/>
  <c r="N709" i="11"/>
  <c r="M709" i="11"/>
  <c r="L709" i="11"/>
  <c r="K709" i="11"/>
  <c r="I709" i="11" a="1"/>
  <c r="I709" i="11"/>
  <c r="U708" i="11"/>
  <c r="T708" i="11"/>
  <c r="R708" i="11"/>
  <c r="Q708" i="11"/>
  <c r="P708" i="11"/>
  <c r="O708" i="11"/>
  <c r="N708" i="11"/>
  <c r="M708" i="11"/>
  <c r="L708" i="11"/>
  <c r="K708" i="11"/>
  <c r="I708" i="11" a="1"/>
  <c r="I708" i="11"/>
  <c r="U707" i="11"/>
  <c r="T707" i="11"/>
  <c r="R707" i="11"/>
  <c r="Q707" i="11"/>
  <c r="O707" i="11"/>
  <c r="P707" i="11" s="1"/>
  <c r="N707" i="11"/>
  <c r="M707" i="11"/>
  <c r="L707" i="11"/>
  <c r="K707" i="11"/>
  <c r="I707" i="11" a="1"/>
  <c r="I707" i="11" s="1"/>
  <c r="U706" i="11"/>
  <c r="T706" i="11"/>
  <c r="R706" i="11"/>
  <c r="Q706" i="11"/>
  <c r="O706" i="11"/>
  <c r="P706" i="11" s="1"/>
  <c r="N706" i="11"/>
  <c r="M706" i="11"/>
  <c r="L706" i="11"/>
  <c r="K706" i="11"/>
  <c r="I706" i="11" a="1"/>
  <c r="I706" i="11" s="1"/>
  <c r="U705" i="11"/>
  <c r="T705" i="11"/>
  <c r="R705" i="11"/>
  <c r="Q705" i="11"/>
  <c r="O705" i="11"/>
  <c r="P705" i="11" s="1"/>
  <c r="N705" i="11"/>
  <c r="M705" i="11"/>
  <c r="L705" i="11"/>
  <c r="K705" i="11"/>
  <c r="I705" i="11" a="1"/>
  <c r="I705" i="11"/>
  <c r="U704" i="11"/>
  <c r="T704" i="11"/>
  <c r="R704" i="11"/>
  <c r="Q704" i="11"/>
  <c r="P704" i="11"/>
  <c r="O704" i="11"/>
  <c r="N704" i="11"/>
  <c r="M704" i="11"/>
  <c r="L704" i="11"/>
  <c r="K704" i="11"/>
  <c r="I704" i="11" a="1"/>
  <c r="I704" i="11"/>
  <c r="U703" i="11"/>
  <c r="T703" i="11"/>
  <c r="R703" i="11"/>
  <c r="Q703" i="11"/>
  <c r="P703" i="11"/>
  <c r="O703" i="11"/>
  <c r="N703" i="11"/>
  <c r="M703" i="11"/>
  <c r="L703" i="11"/>
  <c r="K703" i="11"/>
  <c r="I703" i="11" a="1"/>
  <c r="I703" i="11"/>
  <c r="U702" i="11"/>
  <c r="T702" i="11"/>
  <c r="R702" i="11"/>
  <c r="Q702" i="11"/>
  <c r="O702" i="11"/>
  <c r="P702" i="11" s="1"/>
  <c r="N702" i="11"/>
  <c r="M702" i="11"/>
  <c r="L702" i="11"/>
  <c r="K702" i="11"/>
  <c r="I702" i="11" a="1"/>
  <c r="I702" i="11" s="1"/>
  <c r="U701" i="11"/>
  <c r="T701" i="11"/>
  <c r="R701" i="11"/>
  <c r="Q701" i="11"/>
  <c r="O701" i="11"/>
  <c r="P701" i="11" s="1"/>
  <c r="N701" i="11"/>
  <c r="M701" i="11"/>
  <c r="L701" i="11"/>
  <c r="K701" i="11"/>
  <c r="I701" i="11" a="1"/>
  <c r="I701" i="11" s="1"/>
  <c r="U700" i="11"/>
  <c r="T700" i="11"/>
  <c r="R700" i="11"/>
  <c r="Q700" i="11"/>
  <c r="O700" i="11"/>
  <c r="P700" i="11" s="1"/>
  <c r="N700" i="11"/>
  <c r="M700" i="11"/>
  <c r="L700" i="11"/>
  <c r="K700" i="11"/>
  <c r="I700" i="11" a="1"/>
  <c r="I700" i="11"/>
  <c r="U699" i="11"/>
  <c r="T699" i="11"/>
  <c r="R699" i="11"/>
  <c r="Q699" i="11"/>
  <c r="P699" i="11"/>
  <c r="O699" i="11"/>
  <c r="N699" i="11"/>
  <c r="M699" i="11"/>
  <c r="L699" i="11"/>
  <c r="K699" i="11"/>
  <c r="I699" i="11" a="1"/>
  <c r="I699" i="11" s="1"/>
  <c r="U698" i="11"/>
  <c r="T698" i="11"/>
  <c r="R698" i="11"/>
  <c r="Q698" i="11"/>
  <c r="P698" i="11"/>
  <c r="O698" i="11"/>
  <c r="N698" i="11"/>
  <c r="M698" i="11"/>
  <c r="L698" i="11"/>
  <c r="K698" i="11"/>
  <c r="I698" i="11" a="1"/>
  <c r="I698" i="11" s="1"/>
  <c r="U697" i="11"/>
  <c r="T697" i="11"/>
  <c r="R697" i="11"/>
  <c r="Q697" i="11"/>
  <c r="O697" i="11"/>
  <c r="P697" i="11" s="1"/>
  <c r="N697" i="11"/>
  <c r="M697" i="11"/>
  <c r="L697" i="11"/>
  <c r="K697" i="11"/>
  <c r="I697" i="11" a="1"/>
  <c r="I697" i="11" s="1"/>
  <c r="U696" i="11"/>
  <c r="T696" i="11"/>
  <c r="R696" i="11"/>
  <c r="Q696" i="11"/>
  <c r="P696" i="11"/>
  <c r="O696" i="11"/>
  <c r="N696" i="11"/>
  <c r="M696" i="11"/>
  <c r="L696" i="11"/>
  <c r="K696" i="11"/>
  <c r="I696" i="11" a="1"/>
  <c r="I696" i="11"/>
  <c r="U695" i="11"/>
  <c r="T695" i="11"/>
  <c r="R695" i="11"/>
  <c r="Q695" i="11"/>
  <c r="P695" i="11"/>
  <c r="O695" i="11"/>
  <c r="N695" i="11"/>
  <c r="M695" i="11"/>
  <c r="L695" i="11"/>
  <c r="K695" i="11"/>
  <c r="I695" i="11" a="1"/>
  <c r="I695" i="11" s="1"/>
  <c r="U694" i="11"/>
  <c r="T694" i="11"/>
  <c r="R694" i="11"/>
  <c r="Q694" i="11"/>
  <c r="P694" i="11"/>
  <c r="O694" i="11"/>
  <c r="N694" i="11"/>
  <c r="M694" i="11"/>
  <c r="L694" i="11"/>
  <c r="K694" i="11"/>
  <c r="I694" i="11" a="1"/>
  <c r="I694" i="11"/>
  <c r="U693" i="11"/>
  <c r="T693" i="11"/>
  <c r="R693" i="11"/>
  <c r="Q693" i="11"/>
  <c r="O693" i="11"/>
  <c r="P693" i="11" s="1"/>
  <c r="N693" i="11"/>
  <c r="M693" i="11"/>
  <c r="L693" i="11"/>
  <c r="K693" i="11"/>
  <c r="I693" i="11" a="1"/>
  <c r="I693" i="11"/>
  <c r="U692" i="11"/>
  <c r="T692" i="11"/>
  <c r="R692" i="11"/>
  <c r="Q692" i="11"/>
  <c r="O692" i="11"/>
  <c r="P692" i="11" s="1"/>
  <c r="N692" i="11"/>
  <c r="M692" i="11"/>
  <c r="L692" i="11"/>
  <c r="K692" i="11"/>
  <c r="I692" i="11" a="1"/>
  <c r="I692" i="11"/>
  <c r="U691" i="11"/>
  <c r="T691" i="11"/>
  <c r="R691" i="11"/>
  <c r="Q691" i="11"/>
  <c r="O691" i="11"/>
  <c r="P691" i="11" s="1"/>
  <c r="N691" i="11"/>
  <c r="M691" i="11"/>
  <c r="L691" i="11"/>
  <c r="K691" i="11"/>
  <c r="I691" i="11" a="1"/>
  <c r="I691" i="11" s="1"/>
  <c r="U690" i="11"/>
  <c r="T690" i="11"/>
  <c r="R690" i="11"/>
  <c r="Q690" i="11"/>
  <c r="O690" i="11"/>
  <c r="P690" i="11" s="1"/>
  <c r="N690" i="11"/>
  <c r="M690" i="11"/>
  <c r="L690" i="11"/>
  <c r="K690" i="11"/>
  <c r="I690" i="11" a="1"/>
  <c r="I690" i="11" s="1"/>
  <c r="U689" i="11"/>
  <c r="T689" i="11"/>
  <c r="R689" i="11"/>
  <c r="Q689" i="11"/>
  <c r="O689" i="11"/>
  <c r="P689" i="11" s="1"/>
  <c r="N689" i="11"/>
  <c r="M689" i="11"/>
  <c r="L689" i="11"/>
  <c r="K689" i="11"/>
  <c r="I689" i="11" a="1"/>
  <c r="I689" i="11"/>
  <c r="U688" i="11"/>
  <c r="T688" i="11"/>
  <c r="R688" i="11"/>
  <c r="Q688" i="11"/>
  <c r="P688" i="11"/>
  <c r="O688" i="11"/>
  <c r="N688" i="11"/>
  <c r="M688" i="11"/>
  <c r="L688" i="11"/>
  <c r="K688" i="11"/>
  <c r="I688" i="11" a="1"/>
  <c r="I688" i="11"/>
  <c r="U687" i="11"/>
  <c r="T687" i="11"/>
  <c r="R687" i="11"/>
  <c r="Q687" i="11"/>
  <c r="P687" i="11"/>
  <c r="O687" i="11"/>
  <c r="N687" i="11"/>
  <c r="M687" i="11"/>
  <c r="L687" i="11"/>
  <c r="K687" i="11"/>
  <c r="I687" i="11" a="1"/>
  <c r="I687" i="11"/>
  <c r="U686" i="11"/>
  <c r="T686" i="11"/>
  <c r="R686" i="11"/>
  <c r="Q686" i="11"/>
  <c r="O686" i="11"/>
  <c r="P686" i="11" s="1"/>
  <c r="N686" i="11"/>
  <c r="M686" i="11"/>
  <c r="L686" i="11"/>
  <c r="K686" i="11"/>
  <c r="I686" i="11" a="1"/>
  <c r="I686" i="11" s="1"/>
  <c r="U685" i="11"/>
  <c r="T685" i="11"/>
  <c r="R685" i="11"/>
  <c r="Q685" i="11"/>
  <c r="O685" i="11"/>
  <c r="P685" i="11" s="1"/>
  <c r="N685" i="11"/>
  <c r="M685" i="11"/>
  <c r="L685" i="11"/>
  <c r="K685" i="11"/>
  <c r="I685" i="11" a="1"/>
  <c r="I685" i="11" s="1"/>
  <c r="U684" i="11"/>
  <c r="T684" i="11"/>
  <c r="R684" i="11"/>
  <c r="Q684" i="11"/>
  <c r="O684" i="11"/>
  <c r="P684" i="11" s="1"/>
  <c r="N684" i="11"/>
  <c r="M684" i="11"/>
  <c r="L684" i="11"/>
  <c r="K684" i="11"/>
  <c r="I684" i="11" a="1"/>
  <c r="I684" i="11"/>
  <c r="U683" i="11"/>
  <c r="T683" i="11"/>
  <c r="R683" i="11"/>
  <c r="Q683" i="11"/>
  <c r="P683" i="11"/>
  <c r="O683" i="11"/>
  <c r="N683" i="11"/>
  <c r="M683" i="11"/>
  <c r="L683" i="11"/>
  <c r="K683" i="11"/>
  <c r="I683" i="11" a="1"/>
  <c r="I683" i="11" s="1"/>
  <c r="U682" i="11"/>
  <c r="T682" i="11"/>
  <c r="R682" i="11"/>
  <c r="Q682" i="11"/>
  <c r="P682" i="11"/>
  <c r="O682" i="11"/>
  <c r="N682" i="11"/>
  <c r="M682" i="11"/>
  <c r="L682" i="11"/>
  <c r="K682" i="11"/>
  <c r="I682" i="11" a="1"/>
  <c r="I682" i="11" s="1"/>
  <c r="U681" i="11"/>
  <c r="T681" i="11"/>
  <c r="R681" i="11"/>
  <c r="Q681" i="11"/>
  <c r="O681" i="11"/>
  <c r="P681" i="11" s="1"/>
  <c r="N681" i="11"/>
  <c r="M681" i="11"/>
  <c r="L681" i="11"/>
  <c r="K681" i="11"/>
  <c r="I681" i="11" a="1"/>
  <c r="I681" i="11" s="1"/>
  <c r="U680" i="11"/>
  <c r="T680" i="11"/>
  <c r="R680" i="11"/>
  <c r="Q680" i="11"/>
  <c r="P680" i="11"/>
  <c r="O680" i="11"/>
  <c r="N680" i="11"/>
  <c r="M680" i="11"/>
  <c r="L680" i="11"/>
  <c r="K680" i="11"/>
  <c r="I680" i="11" a="1"/>
  <c r="I680" i="11"/>
  <c r="U679" i="11"/>
  <c r="T679" i="11"/>
  <c r="R679" i="11"/>
  <c r="Q679" i="11"/>
  <c r="P679" i="11"/>
  <c r="O679" i="11"/>
  <c r="N679" i="11"/>
  <c r="M679" i="11"/>
  <c r="L679" i="11"/>
  <c r="K679" i="11"/>
  <c r="I679" i="11" a="1"/>
  <c r="I679" i="11" s="1"/>
  <c r="U678" i="11"/>
  <c r="T678" i="11"/>
  <c r="R678" i="11"/>
  <c r="Q678" i="11"/>
  <c r="P678" i="11"/>
  <c r="O678" i="11"/>
  <c r="N678" i="11"/>
  <c r="M678" i="11"/>
  <c r="L678" i="11"/>
  <c r="K678" i="11"/>
  <c r="I678" i="11" a="1"/>
  <c r="I678" i="11"/>
  <c r="U677" i="11"/>
  <c r="T677" i="11"/>
  <c r="R677" i="11"/>
  <c r="Q677" i="11"/>
  <c r="O677" i="11"/>
  <c r="P677" i="11" s="1"/>
  <c r="N677" i="11"/>
  <c r="M677" i="11"/>
  <c r="L677" i="11"/>
  <c r="K677" i="11"/>
  <c r="I677" i="11" a="1"/>
  <c r="I677" i="11"/>
  <c r="U676" i="11"/>
  <c r="T676" i="11"/>
  <c r="R676" i="11"/>
  <c r="Q676" i="11"/>
  <c r="O676" i="11"/>
  <c r="P676" i="11" s="1"/>
  <c r="N676" i="11"/>
  <c r="M676" i="11"/>
  <c r="L676" i="11"/>
  <c r="K676" i="11"/>
  <c r="I676" i="11" a="1"/>
  <c r="I676" i="11"/>
  <c r="U675" i="11"/>
  <c r="T675" i="11"/>
  <c r="R675" i="11"/>
  <c r="Q675" i="11"/>
  <c r="O675" i="11"/>
  <c r="P675" i="11" s="1"/>
  <c r="N675" i="11"/>
  <c r="M675" i="11"/>
  <c r="L675" i="11"/>
  <c r="K675" i="11"/>
  <c r="I675" i="11" a="1"/>
  <c r="I675" i="11" s="1"/>
  <c r="U674" i="11"/>
  <c r="T674" i="11"/>
  <c r="R674" i="11"/>
  <c r="Q674" i="11"/>
  <c r="O674" i="11"/>
  <c r="P674" i="11" s="1"/>
  <c r="N674" i="11"/>
  <c r="M674" i="11"/>
  <c r="L674" i="11"/>
  <c r="K674" i="11"/>
  <c r="I674" i="11" a="1"/>
  <c r="I674" i="11" s="1"/>
  <c r="U673" i="11"/>
  <c r="T673" i="11"/>
  <c r="R673" i="11"/>
  <c r="Q673" i="11"/>
  <c r="O673" i="11"/>
  <c r="P673" i="11" s="1"/>
  <c r="N673" i="11"/>
  <c r="M673" i="11"/>
  <c r="L673" i="11"/>
  <c r="K673" i="11"/>
  <c r="I673" i="11" a="1"/>
  <c r="I673" i="11"/>
  <c r="U672" i="11"/>
  <c r="T672" i="11"/>
  <c r="R672" i="11"/>
  <c r="Q672" i="11"/>
  <c r="P672" i="11"/>
  <c r="O672" i="11"/>
  <c r="N672" i="11"/>
  <c r="M672" i="11"/>
  <c r="L672" i="11"/>
  <c r="K672" i="11"/>
  <c r="I672" i="11" a="1"/>
  <c r="I672" i="11"/>
  <c r="U671" i="11"/>
  <c r="T671" i="11"/>
  <c r="R671" i="11"/>
  <c r="Q671" i="11"/>
  <c r="P671" i="11"/>
  <c r="O671" i="11"/>
  <c r="N671" i="11"/>
  <c r="M671" i="11"/>
  <c r="L671" i="11"/>
  <c r="K671" i="11"/>
  <c r="I671" i="11" a="1"/>
  <c r="I671" i="11"/>
  <c r="U670" i="11"/>
  <c r="T670" i="11"/>
  <c r="R670" i="11"/>
  <c r="Q670" i="11"/>
  <c r="O670" i="11"/>
  <c r="P670" i="11" s="1"/>
  <c r="N670" i="11"/>
  <c r="M670" i="11"/>
  <c r="L670" i="11"/>
  <c r="K670" i="11"/>
  <c r="I670" i="11" a="1"/>
  <c r="I670" i="11" s="1"/>
  <c r="U669" i="11"/>
  <c r="T669" i="11"/>
  <c r="R669" i="11"/>
  <c r="Q669" i="11"/>
  <c r="O669" i="11"/>
  <c r="P669" i="11" s="1"/>
  <c r="N669" i="11"/>
  <c r="M669" i="11"/>
  <c r="L669" i="11"/>
  <c r="K669" i="11"/>
  <c r="I669" i="11" a="1"/>
  <c r="I669" i="11" s="1"/>
  <c r="U668" i="11"/>
  <c r="T668" i="11"/>
  <c r="R668" i="11"/>
  <c r="Q668" i="11"/>
  <c r="O668" i="11"/>
  <c r="P668" i="11" s="1"/>
  <c r="N668" i="11"/>
  <c r="M668" i="11"/>
  <c r="L668" i="11"/>
  <c r="K668" i="11"/>
  <c r="I668" i="11" a="1"/>
  <c r="I668" i="11" s="1"/>
  <c r="U667" i="11"/>
  <c r="T667" i="11"/>
  <c r="R667" i="11"/>
  <c r="Q667" i="11"/>
  <c r="P667" i="11"/>
  <c r="O667" i="11"/>
  <c r="N667" i="11"/>
  <c r="M667" i="11"/>
  <c r="L667" i="11"/>
  <c r="K667" i="11"/>
  <c r="I667" i="11" a="1"/>
  <c r="I667" i="11" s="1"/>
  <c r="U666" i="11"/>
  <c r="T666" i="11"/>
  <c r="R666" i="11"/>
  <c r="Q666" i="11"/>
  <c r="P666" i="11"/>
  <c r="O666" i="11"/>
  <c r="N666" i="11"/>
  <c r="M666" i="11"/>
  <c r="L666" i="11"/>
  <c r="K666" i="11"/>
  <c r="I666" i="11" a="1"/>
  <c r="I666" i="11" s="1"/>
  <c r="U665" i="11"/>
  <c r="T665" i="11"/>
  <c r="R665" i="11"/>
  <c r="Q665" i="11"/>
  <c r="P665" i="11"/>
  <c r="O665" i="11"/>
  <c r="N665" i="11"/>
  <c r="M665" i="11"/>
  <c r="L665" i="11"/>
  <c r="K665" i="11"/>
  <c r="I665" i="11" a="1"/>
  <c r="I665" i="11" s="1"/>
  <c r="U664" i="11"/>
  <c r="T664" i="11"/>
  <c r="R664" i="11"/>
  <c r="Q664" i="11"/>
  <c r="P664" i="11"/>
  <c r="O664" i="11"/>
  <c r="N664" i="11"/>
  <c r="M664" i="11"/>
  <c r="L664" i="11"/>
  <c r="K664" i="11"/>
  <c r="I664" i="11" a="1"/>
  <c r="I664" i="11"/>
  <c r="U663" i="11"/>
  <c r="T663" i="11"/>
  <c r="R663" i="11"/>
  <c r="Q663" i="11"/>
  <c r="P663" i="11"/>
  <c r="O663" i="11"/>
  <c r="N663" i="11"/>
  <c r="M663" i="11"/>
  <c r="L663" i="11"/>
  <c r="K663" i="11"/>
  <c r="I663" i="11" a="1"/>
  <c r="I663" i="11" s="1"/>
  <c r="U662" i="11"/>
  <c r="T662" i="11"/>
  <c r="R662" i="11"/>
  <c r="Q662" i="11"/>
  <c r="P662" i="11"/>
  <c r="O662" i="11"/>
  <c r="N662" i="11"/>
  <c r="M662" i="11"/>
  <c r="L662" i="11"/>
  <c r="K662" i="11"/>
  <c r="I662" i="11" a="1"/>
  <c r="I662" i="11"/>
  <c r="U661" i="11"/>
  <c r="T661" i="11"/>
  <c r="R661" i="11"/>
  <c r="Q661" i="11"/>
  <c r="O661" i="11"/>
  <c r="P661" i="11" s="1"/>
  <c r="N661" i="11"/>
  <c r="M661" i="11"/>
  <c r="L661" i="11"/>
  <c r="K661" i="11"/>
  <c r="I661" i="11" a="1"/>
  <c r="I661" i="11"/>
  <c r="U660" i="11"/>
  <c r="T660" i="11"/>
  <c r="R660" i="11"/>
  <c r="Q660" i="11"/>
  <c r="O660" i="11"/>
  <c r="P660" i="11" s="1"/>
  <c r="N660" i="11"/>
  <c r="M660" i="11"/>
  <c r="L660" i="11"/>
  <c r="K660" i="11"/>
  <c r="I660" i="11" a="1"/>
  <c r="I660" i="11"/>
  <c r="U659" i="11"/>
  <c r="T659" i="11"/>
  <c r="R659" i="11"/>
  <c r="Q659" i="11"/>
  <c r="O659" i="11"/>
  <c r="P659" i="11" s="1"/>
  <c r="N659" i="11"/>
  <c r="M659" i="11"/>
  <c r="L659" i="11"/>
  <c r="K659" i="11"/>
  <c r="I659" i="11" a="1"/>
  <c r="I659" i="11" s="1"/>
  <c r="U658" i="11"/>
  <c r="T658" i="11"/>
  <c r="R658" i="11"/>
  <c r="Q658" i="11"/>
  <c r="O658" i="11"/>
  <c r="P658" i="11" s="1"/>
  <c r="N658" i="11"/>
  <c r="M658" i="11"/>
  <c r="L658" i="11"/>
  <c r="K658" i="11"/>
  <c r="I658" i="11" a="1"/>
  <c r="I658" i="11" s="1"/>
  <c r="U657" i="11"/>
  <c r="T657" i="11"/>
  <c r="R657" i="11"/>
  <c r="Q657" i="11"/>
  <c r="O657" i="11"/>
  <c r="P657" i="11" s="1"/>
  <c r="N657" i="11"/>
  <c r="M657" i="11"/>
  <c r="L657" i="11"/>
  <c r="K657" i="11"/>
  <c r="I657" i="11" a="1"/>
  <c r="I657" i="11"/>
  <c r="U656" i="11"/>
  <c r="T656" i="11"/>
  <c r="R656" i="11"/>
  <c r="Q656" i="11"/>
  <c r="P656" i="11"/>
  <c r="O656" i="11"/>
  <c r="N656" i="11"/>
  <c r="M656" i="11"/>
  <c r="L656" i="11"/>
  <c r="K656" i="11"/>
  <c r="I656" i="11" a="1"/>
  <c r="I656" i="11"/>
  <c r="U655" i="11"/>
  <c r="T655" i="11"/>
  <c r="R655" i="11"/>
  <c r="Q655" i="11"/>
  <c r="P655" i="11"/>
  <c r="O655" i="11"/>
  <c r="N655" i="11"/>
  <c r="M655" i="11"/>
  <c r="L655" i="11"/>
  <c r="K655" i="11"/>
  <c r="I655" i="11" a="1"/>
  <c r="I655" i="11"/>
  <c r="U654" i="11"/>
  <c r="T654" i="11"/>
  <c r="R654" i="11"/>
  <c r="Q654" i="11"/>
  <c r="O654" i="11"/>
  <c r="P654" i="11" s="1"/>
  <c r="N654" i="11"/>
  <c r="M654" i="11"/>
  <c r="L654" i="11"/>
  <c r="K654" i="11"/>
  <c r="I654" i="11" a="1"/>
  <c r="I654" i="11" s="1"/>
  <c r="U653" i="11"/>
  <c r="T653" i="11"/>
  <c r="R653" i="11"/>
  <c r="Q653" i="11"/>
  <c r="O653" i="11"/>
  <c r="P653" i="11" s="1"/>
  <c r="N653" i="11"/>
  <c r="M653" i="11"/>
  <c r="L653" i="11"/>
  <c r="K653" i="11"/>
  <c r="I653" i="11" a="1"/>
  <c r="I653" i="11" s="1"/>
  <c r="U652" i="11"/>
  <c r="T652" i="11"/>
  <c r="R652" i="11"/>
  <c r="Q652" i="11"/>
  <c r="O652" i="11"/>
  <c r="P652" i="11" s="1"/>
  <c r="N652" i="11"/>
  <c r="M652" i="11"/>
  <c r="L652" i="11"/>
  <c r="K652" i="11"/>
  <c r="I652" i="11" a="1"/>
  <c r="I652" i="11"/>
  <c r="U651" i="11"/>
  <c r="T651" i="11"/>
  <c r="R651" i="11"/>
  <c r="Q651" i="11"/>
  <c r="P651" i="11"/>
  <c r="O651" i="11"/>
  <c r="N651" i="11"/>
  <c r="M651" i="11"/>
  <c r="L651" i="11"/>
  <c r="K651" i="11"/>
  <c r="I651" i="11" a="1"/>
  <c r="I651" i="11" s="1"/>
  <c r="U650" i="11"/>
  <c r="T650" i="11"/>
  <c r="R650" i="11"/>
  <c r="Q650" i="11"/>
  <c r="P650" i="11"/>
  <c r="O650" i="11"/>
  <c r="N650" i="11"/>
  <c r="M650" i="11"/>
  <c r="L650" i="11"/>
  <c r="K650" i="11"/>
  <c r="I650" i="11" a="1"/>
  <c r="I650" i="11" s="1"/>
  <c r="U649" i="11"/>
  <c r="T649" i="11"/>
  <c r="R649" i="11"/>
  <c r="Q649" i="11"/>
  <c r="P649" i="11"/>
  <c r="O649" i="11"/>
  <c r="N649" i="11"/>
  <c r="M649" i="11"/>
  <c r="L649" i="11"/>
  <c r="K649" i="11"/>
  <c r="I649" i="11" a="1"/>
  <c r="I649" i="11" s="1"/>
  <c r="U648" i="11"/>
  <c r="T648" i="11"/>
  <c r="R648" i="11"/>
  <c r="Q648" i="11"/>
  <c r="P648" i="11"/>
  <c r="O648" i="11"/>
  <c r="N648" i="11"/>
  <c r="M648" i="11"/>
  <c r="L648" i="11"/>
  <c r="K648" i="11"/>
  <c r="I648" i="11" a="1"/>
  <c r="I648" i="11"/>
  <c r="U647" i="11"/>
  <c r="T647" i="11"/>
  <c r="R647" i="11"/>
  <c r="Q647" i="11"/>
  <c r="P647" i="11"/>
  <c r="O647" i="11"/>
  <c r="N647" i="11"/>
  <c r="M647" i="11"/>
  <c r="L647" i="11"/>
  <c r="K647" i="11"/>
  <c r="I647" i="11" a="1"/>
  <c r="I647" i="11" s="1"/>
  <c r="U646" i="11"/>
  <c r="T646" i="11"/>
  <c r="R646" i="11"/>
  <c r="Q646" i="11"/>
  <c r="P646" i="11"/>
  <c r="O646" i="11"/>
  <c r="N646" i="11"/>
  <c r="M646" i="11"/>
  <c r="L646" i="11"/>
  <c r="K646" i="11"/>
  <c r="I646" i="11" a="1"/>
  <c r="I646" i="11"/>
  <c r="U645" i="11"/>
  <c r="T645" i="11"/>
  <c r="R645" i="11"/>
  <c r="Q645" i="11"/>
  <c r="O645" i="11"/>
  <c r="P645" i="11" s="1"/>
  <c r="N645" i="11"/>
  <c r="M645" i="11"/>
  <c r="L645" i="11"/>
  <c r="K645" i="11"/>
  <c r="I645" i="11" a="1"/>
  <c r="I645" i="11"/>
  <c r="U644" i="11"/>
  <c r="T644" i="11"/>
  <c r="R644" i="11"/>
  <c r="Q644" i="11"/>
  <c r="P644" i="11"/>
  <c r="O644" i="11"/>
  <c r="N644" i="11"/>
  <c r="M644" i="11"/>
  <c r="L644" i="11"/>
  <c r="K644" i="11"/>
  <c r="I644" i="11" a="1"/>
  <c r="I644" i="11"/>
  <c r="U643" i="11"/>
  <c r="T643" i="11"/>
  <c r="R643" i="11"/>
  <c r="Q643" i="11"/>
  <c r="O643" i="11"/>
  <c r="P643" i="11" s="1"/>
  <c r="N643" i="11"/>
  <c r="M643" i="11"/>
  <c r="L643" i="11"/>
  <c r="K643" i="11"/>
  <c r="I643" i="11" a="1"/>
  <c r="I643" i="11" s="1"/>
  <c r="U642" i="11"/>
  <c r="T642" i="11"/>
  <c r="R642" i="11"/>
  <c r="Q642" i="11"/>
  <c r="O642" i="11"/>
  <c r="P642" i="11" s="1"/>
  <c r="N642" i="11"/>
  <c r="M642" i="11"/>
  <c r="L642" i="11"/>
  <c r="K642" i="11"/>
  <c r="I642" i="11" a="1"/>
  <c r="I642" i="11" s="1"/>
  <c r="U641" i="11"/>
  <c r="T641" i="11"/>
  <c r="R641" i="11"/>
  <c r="Q641" i="11"/>
  <c r="O641" i="11"/>
  <c r="P641" i="11" s="1"/>
  <c r="N641" i="11"/>
  <c r="M641" i="11"/>
  <c r="L641" i="11"/>
  <c r="K641" i="11"/>
  <c r="I641" i="11" a="1"/>
  <c r="I641" i="11"/>
  <c r="U640" i="11"/>
  <c r="T640" i="11"/>
  <c r="R640" i="11"/>
  <c r="Q640" i="11"/>
  <c r="P640" i="11"/>
  <c r="O640" i="11"/>
  <c r="N640" i="11"/>
  <c r="M640" i="11"/>
  <c r="L640" i="11"/>
  <c r="K640" i="11"/>
  <c r="I640" i="11" a="1"/>
  <c r="I640" i="11"/>
  <c r="U639" i="11"/>
  <c r="T639" i="11"/>
  <c r="R639" i="11"/>
  <c r="Q639" i="11"/>
  <c r="P639" i="11"/>
  <c r="O639" i="11"/>
  <c r="N639" i="11"/>
  <c r="M639" i="11"/>
  <c r="L639" i="11"/>
  <c r="K639" i="11"/>
  <c r="I639" i="11" a="1"/>
  <c r="I639" i="11"/>
  <c r="U638" i="11"/>
  <c r="T638" i="11"/>
  <c r="R638" i="11"/>
  <c r="Q638" i="11"/>
  <c r="O638" i="11"/>
  <c r="P638" i="11" s="1"/>
  <c r="N638" i="11"/>
  <c r="M638" i="11"/>
  <c r="L638" i="11"/>
  <c r="K638" i="11"/>
  <c r="I638" i="11" a="1"/>
  <c r="I638" i="11" s="1"/>
  <c r="U637" i="11"/>
  <c r="T637" i="11"/>
  <c r="R637" i="11"/>
  <c r="Q637" i="11"/>
  <c r="O637" i="11"/>
  <c r="P637" i="11" s="1"/>
  <c r="N637" i="11"/>
  <c r="M637" i="11"/>
  <c r="L637" i="11"/>
  <c r="K637" i="11"/>
  <c r="I637" i="11" a="1"/>
  <c r="I637" i="11" s="1"/>
  <c r="U636" i="11"/>
  <c r="T636" i="11"/>
  <c r="R636" i="11"/>
  <c r="Q636" i="11"/>
  <c r="O636" i="11"/>
  <c r="P636" i="11" s="1"/>
  <c r="N636" i="11"/>
  <c r="M636" i="11"/>
  <c r="L636" i="11"/>
  <c r="K636" i="11"/>
  <c r="I636" i="11" a="1"/>
  <c r="I636" i="11" s="1"/>
  <c r="U635" i="11"/>
  <c r="T635" i="11"/>
  <c r="R635" i="11"/>
  <c r="Q635" i="11"/>
  <c r="P635" i="11"/>
  <c r="O635" i="11"/>
  <c r="N635" i="11"/>
  <c r="M635" i="11"/>
  <c r="L635" i="11"/>
  <c r="K635" i="11"/>
  <c r="I635" i="11" a="1"/>
  <c r="I635" i="11" s="1"/>
  <c r="U634" i="11"/>
  <c r="T634" i="11"/>
  <c r="R634" i="11"/>
  <c r="Q634" i="11"/>
  <c r="P634" i="11"/>
  <c r="O634" i="11"/>
  <c r="N634" i="11"/>
  <c r="M634" i="11"/>
  <c r="L634" i="11"/>
  <c r="K634" i="11"/>
  <c r="I634" i="11" a="1"/>
  <c r="I634" i="11" s="1"/>
  <c r="U633" i="11"/>
  <c r="T633" i="11"/>
  <c r="R633" i="11"/>
  <c r="Q633" i="11"/>
  <c r="O633" i="11"/>
  <c r="P633" i="11" s="1"/>
  <c r="N633" i="11"/>
  <c r="M633" i="11"/>
  <c r="L633" i="11"/>
  <c r="K633" i="11"/>
  <c r="I633" i="11" a="1"/>
  <c r="I633" i="11"/>
  <c r="U632" i="11"/>
  <c r="T632" i="11"/>
  <c r="R632" i="11"/>
  <c r="Q632" i="11"/>
  <c r="P632" i="11"/>
  <c r="O632" i="11"/>
  <c r="N632" i="11"/>
  <c r="M632" i="11"/>
  <c r="L632" i="11"/>
  <c r="K632" i="11"/>
  <c r="I632" i="11" a="1"/>
  <c r="I632" i="11"/>
  <c r="U631" i="11"/>
  <c r="T631" i="11"/>
  <c r="R631" i="11"/>
  <c r="Q631" i="11"/>
  <c r="P631" i="11"/>
  <c r="O631" i="11"/>
  <c r="N631" i="11"/>
  <c r="M631" i="11"/>
  <c r="L631" i="11"/>
  <c r="K631" i="11"/>
  <c r="I631" i="11" a="1"/>
  <c r="I631" i="11"/>
  <c r="U630" i="11"/>
  <c r="T630" i="11"/>
  <c r="R630" i="11"/>
  <c r="Q630" i="11"/>
  <c r="O630" i="11"/>
  <c r="P630" i="11" s="1"/>
  <c r="N630" i="11"/>
  <c r="M630" i="11"/>
  <c r="L630" i="11"/>
  <c r="K630" i="11"/>
  <c r="I630" i="11" a="1"/>
  <c r="I630" i="11"/>
  <c r="U629" i="11"/>
  <c r="T629" i="11"/>
  <c r="R629" i="11"/>
  <c r="Q629" i="11"/>
  <c r="O629" i="11"/>
  <c r="P629" i="11" s="1"/>
  <c r="N629" i="11"/>
  <c r="M629" i="11"/>
  <c r="L629" i="11"/>
  <c r="K629" i="11"/>
  <c r="I629" i="11" a="1"/>
  <c r="I629" i="11"/>
  <c r="U628" i="11"/>
  <c r="T628" i="11"/>
  <c r="R628" i="11"/>
  <c r="Q628" i="11"/>
  <c r="P628" i="11"/>
  <c r="O628" i="11"/>
  <c r="N628" i="11"/>
  <c r="M628" i="11"/>
  <c r="L628" i="11"/>
  <c r="K628" i="11"/>
  <c r="I628" i="11" a="1"/>
  <c r="I628" i="11"/>
  <c r="U627" i="11"/>
  <c r="T627" i="11"/>
  <c r="R627" i="11"/>
  <c r="Q627" i="11"/>
  <c r="O627" i="11"/>
  <c r="P627" i="11" s="1"/>
  <c r="N627" i="11"/>
  <c r="M627" i="11"/>
  <c r="L627" i="11"/>
  <c r="K627" i="11"/>
  <c r="I627" i="11" a="1"/>
  <c r="I627" i="11" s="1"/>
  <c r="U626" i="11"/>
  <c r="T626" i="11"/>
  <c r="R626" i="11"/>
  <c r="Q626" i="11"/>
  <c r="O626" i="11"/>
  <c r="P626" i="11" s="1"/>
  <c r="N626" i="11"/>
  <c r="M626" i="11"/>
  <c r="L626" i="11"/>
  <c r="K626" i="11"/>
  <c r="I626" i="11" a="1"/>
  <c r="I626" i="11" s="1"/>
  <c r="U625" i="11"/>
  <c r="T625" i="11"/>
  <c r="R625" i="11"/>
  <c r="Q625" i="11"/>
  <c r="O625" i="11"/>
  <c r="P625" i="11" s="1"/>
  <c r="N625" i="11"/>
  <c r="M625" i="11"/>
  <c r="L625" i="11"/>
  <c r="K625" i="11"/>
  <c r="I625" i="11" a="1"/>
  <c r="I625" i="11"/>
  <c r="U624" i="11"/>
  <c r="T624" i="11"/>
  <c r="R624" i="11"/>
  <c r="Q624" i="11"/>
  <c r="P624" i="11"/>
  <c r="O624" i="11"/>
  <c r="N624" i="11"/>
  <c r="M624" i="11"/>
  <c r="L624" i="11"/>
  <c r="K624" i="11"/>
  <c r="I624" i="11" a="1"/>
  <c r="I624" i="11"/>
  <c r="U623" i="11"/>
  <c r="T623" i="11"/>
  <c r="R623" i="11"/>
  <c r="Q623" i="11"/>
  <c r="P623" i="11"/>
  <c r="O623" i="11"/>
  <c r="N623" i="11"/>
  <c r="M623" i="11"/>
  <c r="L623" i="11"/>
  <c r="K623" i="11"/>
  <c r="I623" i="11" a="1"/>
  <c r="I623" i="11"/>
  <c r="U622" i="11"/>
  <c r="T622" i="11"/>
  <c r="R622" i="11"/>
  <c r="Q622" i="11"/>
  <c r="O622" i="11"/>
  <c r="P622" i="11" s="1"/>
  <c r="N622" i="11"/>
  <c r="M622" i="11"/>
  <c r="L622" i="11"/>
  <c r="K622" i="11"/>
  <c r="I622" i="11" a="1"/>
  <c r="I622" i="11" s="1"/>
  <c r="U621" i="11"/>
  <c r="T621" i="11"/>
  <c r="R621" i="11"/>
  <c r="Q621" i="11"/>
  <c r="O621" i="11"/>
  <c r="P621" i="11" s="1"/>
  <c r="N621" i="11"/>
  <c r="M621" i="11"/>
  <c r="L621" i="11"/>
  <c r="K621" i="11"/>
  <c r="I621" i="11" a="1"/>
  <c r="I621" i="11" s="1"/>
  <c r="U620" i="11"/>
  <c r="T620" i="11"/>
  <c r="R620" i="11"/>
  <c r="Q620" i="11"/>
  <c r="O620" i="11"/>
  <c r="P620" i="11" s="1"/>
  <c r="N620" i="11"/>
  <c r="M620" i="11"/>
  <c r="L620" i="11"/>
  <c r="K620" i="11"/>
  <c r="I620" i="11" a="1"/>
  <c r="I620" i="11"/>
  <c r="U619" i="11"/>
  <c r="T619" i="11"/>
  <c r="R619" i="11"/>
  <c r="Q619" i="11"/>
  <c r="P619" i="11"/>
  <c r="O619" i="11"/>
  <c r="N619" i="11"/>
  <c r="M619" i="11"/>
  <c r="L619" i="11"/>
  <c r="K619" i="11"/>
  <c r="I619" i="11" a="1"/>
  <c r="I619" i="11" s="1"/>
  <c r="U618" i="11"/>
  <c r="T618" i="11"/>
  <c r="R618" i="11"/>
  <c r="Q618" i="11"/>
  <c r="P618" i="11"/>
  <c r="O618" i="11"/>
  <c r="N618" i="11"/>
  <c r="M618" i="11"/>
  <c r="L618" i="11"/>
  <c r="K618" i="11"/>
  <c r="I618" i="11" a="1"/>
  <c r="I618" i="11" s="1"/>
  <c r="U617" i="11"/>
  <c r="T617" i="11"/>
  <c r="R617" i="11"/>
  <c r="Q617" i="11"/>
  <c r="O617" i="11"/>
  <c r="P617" i="11" s="1"/>
  <c r="N617" i="11"/>
  <c r="M617" i="11"/>
  <c r="L617" i="11"/>
  <c r="K617" i="11"/>
  <c r="I617" i="11" a="1"/>
  <c r="I617" i="11"/>
  <c r="U616" i="11"/>
  <c r="T616" i="11"/>
  <c r="R616" i="11"/>
  <c r="Q616" i="11"/>
  <c r="P616" i="11"/>
  <c r="O616" i="11"/>
  <c r="N616" i="11"/>
  <c r="M616" i="11"/>
  <c r="L616" i="11"/>
  <c r="K616" i="11"/>
  <c r="I616" i="11" a="1"/>
  <c r="I616" i="11"/>
  <c r="U615" i="11"/>
  <c r="T615" i="11"/>
  <c r="R615" i="11"/>
  <c r="Q615" i="11"/>
  <c r="P615" i="11"/>
  <c r="O615" i="11"/>
  <c r="N615" i="11"/>
  <c r="M615" i="11"/>
  <c r="L615" i="11"/>
  <c r="K615" i="11"/>
  <c r="I615" i="11" a="1"/>
  <c r="I615" i="11"/>
  <c r="U614" i="11"/>
  <c r="T614" i="11"/>
  <c r="R614" i="11"/>
  <c r="Q614" i="11"/>
  <c r="O614" i="11"/>
  <c r="P614" i="11" s="1"/>
  <c r="N614" i="11"/>
  <c r="M614" i="11"/>
  <c r="L614" i="11"/>
  <c r="K614" i="11"/>
  <c r="I614" i="11" a="1"/>
  <c r="I614" i="11"/>
  <c r="U613" i="11"/>
  <c r="T613" i="11"/>
  <c r="R613" i="11"/>
  <c r="Q613" i="11"/>
  <c r="O613" i="11"/>
  <c r="P613" i="11" s="1"/>
  <c r="N613" i="11"/>
  <c r="M613" i="11"/>
  <c r="L613" i="11"/>
  <c r="K613" i="11"/>
  <c r="I613" i="11" a="1"/>
  <c r="I613" i="11"/>
  <c r="U612" i="11"/>
  <c r="T612" i="11"/>
  <c r="R612" i="11"/>
  <c r="Q612" i="11"/>
  <c r="O612" i="11"/>
  <c r="P612" i="11" s="1"/>
  <c r="N612" i="11"/>
  <c r="M612" i="11"/>
  <c r="L612" i="11"/>
  <c r="K612" i="11"/>
  <c r="I612" i="11" a="1"/>
  <c r="I612" i="11"/>
  <c r="U611" i="11"/>
  <c r="T611" i="11"/>
  <c r="R611" i="11"/>
  <c r="Q611" i="11"/>
  <c r="O611" i="11"/>
  <c r="P611" i="11" s="1"/>
  <c r="N611" i="11"/>
  <c r="M611" i="11"/>
  <c r="L611" i="11"/>
  <c r="K611" i="11"/>
  <c r="I611" i="11" a="1"/>
  <c r="I611" i="11" s="1"/>
  <c r="U610" i="11"/>
  <c r="T610" i="11"/>
  <c r="R610" i="11"/>
  <c r="Q610" i="11"/>
  <c r="O610" i="11"/>
  <c r="P610" i="11" s="1"/>
  <c r="N610" i="11"/>
  <c r="M610" i="11"/>
  <c r="L610" i="11"/>
  <c r="K610" i="11"/>
  <c r="I610" i="11" a="1"/>
  <c r="I610" i="11" s="1"/>
  <c r="U609" i="11"/>
  <c r="T609" i="11"/>
  <c r="R609" i="11"/>
  <c r="Q609" i="11"/>
  <c r="O609" i="11"/>
  <c r="P609" i="11" s="1"/>
  <c r="N609" i="11"/>
  <c r="M609" i="11"/>
  <c r="L609" i="11"/>
  <c r="K609" i="11"/>
  <c r="I609" i="11" a="1"/>
  <c r="I609" i="11"/>
  <c r="U608" i="11"/>
  <c r="T608" i="11"/>
  <c r="R608" i="11"/>
  <c r="Q608" i="11"/>
  <c r="P608" i="11"/>
  <c r="O608" i="11"/>
  <c r="N608" i="11"/>
  <c r="M608" i="11"/>
  <c r="L608" i="11"/>
  <c r="K608" i="11"/>
  <c r="I608" i="11" a="1"/>
  <c r="I608" i="11"/>
  <c r="U607" i="11"/>
  <c r="T607" i="11"/>
  <c r="R607" i="11"/>
  <c r="Q607" i="11"/>
  <c r="P607" i="11"/>
  <c r="O607" i="11"/>
  <c r="N607" i="11"/>
  <c r="M607" i="11"/>
  <c r="L607" i="11"/>
  <c r="K607" i="11"/>
  <c r="I607" i="11" a="1"/>
  <c r="I607" i="11"/>
  <c r="U606" i="11"/>
  <c r="T606" i="11"/>
  <c r="R606" i="11"/>
  <c r="Q606" i="11"/>
  <c r="O606" i="11"/>
  <c r="P606" i="11" s="1"/>
  <c r="N606" i="11"/>
  <c r="M606" i="11"/>
  <c r="L606" i="11"/>
  <c r="K606" i="11"/>
  <c r="I606" i="11" a="1"/>
  <c r="I606" i="11" s="1"/>
  <c r="U605" i="11"/>
  <c r="T605" i="11"/>
  <c r="R605" i="11"/>
  <c r="Q605" i="11"/>
  <c r="O605" i="11"/>
  <c r="P605" i="11" s="1"/>
  <c r="N605" i="11"/>
  <c r="M605" i="11"/>
  <c r="L605" i="11"/>
  <c r="K605" i="11"/>
  <c r="I605" i="11" a="1"/>
  <c r="I605" i="11" s="1"/>
  <c r="U604" i="11"/>
  <c r="T604" i="11"/>
  <c r="R604" i="11"/>
  <c r="Q604" i="11"/>
  <c r="O604" i="11"/>
  <c r="P604" i="11" s="1"/>
  <c r="N604" i="11"/>
  <c r="M604" i="11"/>
  <c r="L604" i="11"/>
  <c r="K604" i="11"/>
  <c r="I604" i="11" a="1"/>
  <c r="I604" i="11"/>
  <c r="U603" i="11"/>
  <c r="T603" i="11"/>
  <c r="R603" i="11"/>
  <c r="Q603" i="11"/>
  <c r="P603" i="11"/>
  <c r="O603" i="11"/>
  <c r="N603" i="11"/>
  <c r="M603" i="11"/>
  <c r="L603" i="11"/>
  <c r="K603" i="11"/>
  <c r="I603" i="11" a="1"/>
  <c r="I603" i="11" s="1"/>
  <c r="U602" i="11"/>
  <c r="T602" i="11"/>
  <c r="R602" i="11"/>
  <c r="Q602" i="11"/>
  <c r="P602" i="11"/>
  <c r="O602" i="11"/>
  <c r="N602" i="11"/>
  <c r="M602" i="11"/>
  <c r="L602" i="11"/>
  <c r="K602" i="11"/>
  <c r="I602" i="11" a="1"/>
  <c r="I602" i="11" s="1"/>
  <c r="U601" i="11"/>
  <c r="T601" i="11"/>
  <c r="R601" i="11"/>
  <c r="Q601" i="11"/>
  <c r="P601" i="11"/>
  <c r="O601" i="11"/>
  <c r="N601" i="11"/>
  <c r="M601" i="11"/>
  <c r="L601" i="11"/>
  <c r="K601" i="11"/>
  <c r="I601" i="11" a="1"/>
  <c r="I601" i="11"/>
  <c r="U600" i="11"/>
  <c r="T600" i="11"/>
  <c r="R600" i="11"/>
  <c r="Q600" i="11"/>
  <c r="P600" i="11"/>
  <c r="O600" i="11"/>
  <c r="N600" i="11"/>
  <c r="M600" i="11"/>
  <c r="L600" i="11"/>
  <c r="K600" i="11"/>
  <c r="I600" i="11" a="1"/>
  <c r="I600" i="11"/>
  <c r="U599" i="11"/>
  <c r="T599" i="11"/>
  <c r="R599" i="11"/>
  <c r="Q599" i="11"/>
  <c r="P599" i="11"/>
  <c r="O599" i="11"/>
  <c r="N599" i="11"/>
  <c r="M599" i="11"/>
  <c r="L599" i="11"/>
  <c r="K599" i="11"/>
  <c r="I599" i="11" a="1"/>
  <c r="I599" i="11"/>
  <c r="U598" i="11"/>
  <c r="T598" i="11"/>
  <c r="R598" i="11"/>
  <c r="Q598" i="11"/>
  <c r="O598" i="11"/>
  <c r="P598" i="11" s="1"/>
  <c r="N598" i="11"/>
  <c r="M598" i="11"/>
  <c r="L598" i="11"/>
  <c r="K598" i="11"/>
  <c r="I598" i="11" a="1"/>
  <c r="I598" i="11"/>
  <c r="U597" i="11"/>
  <c r="T597" i="11"/>
  <c r="R597" i="11"/>
  <c r="Q597" i="11"/>
  <c r="O597" i="11"/>
  <c r="P597" i="11" s="1"/>
  <c r="N597" i="11"/>
  <c r="M597" i="11"/>
  <c r="L597" i="11"/>
  <c r="K597" i="11"/>
  <c r="I597" i="11" a="1"/>
  <c r="I597" i="11"/>
  <c r="U596" i="11"/>
  <c r="T596" i="11"/>
  <c r="R596" i="11"/>
  <c r="Q596" i="11"/>
  <c r="O596" i="11"/>
  <c r="P596" i="11" s="1"/>
  <c r="N596" i="11"/>
  <c r="M596" i="11"/>
  <c r="L596" i="11"/>
  <c r="K596" i="11"/>
  <c r="I596" i="11" a="1"/>
  <c r="I596" i="11"/>
  <c r="U595" i="11"/>
  <c r="T595" i="11"/>
  <c r="R595" i="11"/>
  <c r="Q595" i="11"/>
  <c r="O595" i="11"/>
  <c r="P595" i="11" s="1"/>
  <c r="N595" i="11"/>
  <c r="M595" i="11"/>
  <c r="L595" i="11"/>
  <c r="K595" i="11"/>
  <c r="I595" i="11" a="1"/>
  <c r="I595" i="11" s="1"/>
  <c r="U594" i="11"/>
  <c r="T594" i="11"/>
  <c r="R594" i="11"/>
  <c r="Q594" i="11"/>
  <c r="O594" i="11"/>
  <c r="P594" i="11" s="1"/>
  <c r="N594" i="11"/>
  <c r="M594" i="11"/>
  <c r="L594" i="11"/>
  <c r="K594" i="11"/>
  <c r="I594" i="11" a="1"/>
  <c r="I594" i="11" s="1"/>
  <c r="U593" i="11"/>
  <c r="T593" i="11"/>
  <c r="R593" i="11"/>
  <c r="Q593" i="11"/>
  <c r="O593" i="11"/>
  <c r="P593" i="11" s="1"/>
  <c r="N593" i="11"/>
  <c r="M593" i="11"/>
  <c r="L593" i="11"/>
  <c r="K593" i="11"/>
  <c r="I593" i="11" a="1"/>
  <c r="I593" i="11"/>
  <c r="U592" i="11"/>
  <c r="T592" i="11"/>
  <c r="R592" i="11"/>
  <c r="Q592" i="11"/>
  <c r="P592" i="11"/>
  <c r="O592" i="11"/>
  <c r="N592" i="11"/>
  <c r="M592" i="11"/>
  <c r="L592" i="11"/>
  <c r="K592" i="11"/>
  <c r="I592" i="11" a="1"/>
  <c r="I592" i="11"/>
  <c r="U591" i="11"/>
  <c r="T591" i="11"/>
  <c r="R591" i="11"/>
  <c r="Q591" i="11"/>
  <c r="P591" i="11"/>
  <c r="O591" i="11"/>
  <c r="N591" i="11"/>
  <c r="M591" i="11"/>
  <c r="L591" i="11"/>
  <c r="K591" i="11"/>
  <c r="I591" i="11" a="1"/>
  <c r="I591" i="11"/>
  <c r="U590" i="11"/>
  <c r="T590" i="11"/>
  <c r="R590" i="11"/>
  <c r="Q590" i="11"/>
  <c r="O590" i="11"/>
  <c r="P590" i="11" s="1"/>
  <c r="N590" i="11"/>
  <c r="M590" i="11"/>
  <c r="L590" i="11"/>
  <c r="K590" i="11"/>
  <c r="I590" i="11" a="1"/>
  <c r="I590" i="11" s="1"/>
  <c r="U589" i="11"/>
  <c r="T589" i="11"/>
  <c r="R589" i="11"/>
  <c r="Q589" i="11"/>
  <c r="O589" i="11"/>
  <c r="P589" i="11" s="1"/>
  <c r="N589" i="11"/>
  <c r="M589" i="11"/>
  <c r="L589" i="11"/>
  <c r="K589" i="11"/>
  <c r="I589" i="11" a="1"/>
  <c r="I589" i="11" s="1"/>
  <c r="U588" i="11"/>
  <c r="T588" i="11"/>
  <c r="R588" i="11"/>
  <c r="Q588" i="11"/>
  <c r="O588" i="11"/>
  <c r="P588" i="11" s="1"/>
  <c r="N588" i="11"/>
  <c r="M588" i="11"/>
  <c r="L588" i="11"/>
  <c r="K588" i="11"/>
  <c r="I588" i="11" a="1"/>
  <c r="I588" i="11" s="1"/>
  <c r="U587" i="11"/>
  <c r="T587" i="11"/>
  <c r="R587" i="11"/>
  <c r="Q587" i="11"/>
  <c r="P587" i="11"/>
  <c r="O587" i="11"/>
  <c r="N587" i="11"/>
  <c r="M587" i="11"/>
  <c r="L587" i="11"/>
  <c r="K587" i="11"/>
  <c r="I587" i="11" a="1"/>
  <c r="I587" i="11" s="1"/>
  <c r="U586" i="11"/>
  <c r="T586" i="11"/>
  <c r="R586" i="11"/>
  <c r="Q586" i="11"/>
  <c r="P586" i="11"/>
  <c r="O586" i="11"/>
  <c r="N586" i="11"/>
  <c r="M586" i="11"/>
  <c r="L586" i="11"/>
  <c r="K586" i="11"/>
  <c r="I586" i="11" a="1"/>
  <c r="I586" i="11" s="1"/>
  <c r="U585" i="11"/>
  <c r="T585" i="11"/>
  <c r="R585" i="11"/>
  <c r="Q585" i="11"/>
  <c r="O585" i="11"/>
  <c r="P585" i="11" s="1"/>
  <c r="N585" i="11"/>
  <c r="M585" i="11"/>
  <c r="L585" i="11"/>
  <c r="K585" i="11"/>
  <c r="I585" i="11" a="1"/>
  <c r="I585" i="11"/>
  <c r="U584" i="11"/>
  <c r="T584" i="11"/>
  <c r="R584" i="11"/>
  <c r="Q584" i="11"/>
  <c r="P584" i="11"/>
  <c r="O584" i="11"/>
  <c r="N584" i="11"/>
  <c r="M584" i="11"/>
  <c r="L584" i="11"/>
  <c r="K584" i="11"/>
  <c r="I584" i="11" a="1"/>
  <c r="I584" i="11"/>
  <c r="U583" i="11"/>
  <c r="T583" i="11"/>
  <c r="R583" i="11"/>
  <c r="Q583" i="11"/>
  <c r="P583" i="11"/>
  <c r="O583" i="11"/>
  <c r="N583" i="11"/>
  <c r="M583" i="11"/>
  <c r="L583" i="11"/>
  <c r="K583" i="11"/>
  <c r="I583" i="11" a="1"/>
  <c r="I583" i="11"/>
  <c r="U582" i="11"/>
  <c r="T582" i="11"/>
  <c r="R582" i="11"/>
  <c r="Q582" i="11"/>
  <c r="O582" i="11"/>
  <c r="P582" i="11" s="1"/>
  <c r="N582" i="11"/>
  <c r="M582" i="11"/>
  <c r="L582" i="11"/>
  <c r="K582" i="11"/>
  <c r="I582" i="11" a="1"/>
  <c r="I582" i="11"/>
  <c r="U581" i="11"/>
  <c r="T581" i="11"/>
  <c r="R581" i="11"/>
  <c r="Q581" i="11"/>
  <c r="O581" i="11"/>
  <c r="P581" i="11" s="1"/>
  <c r="N581" i="11"/>
  <c r="M581" i="11"/>
  <c r="L581" i="11"/>
  <c r="K581" i="11"/>
  <c r="I581" i="11" a="1"/>
  <c r="I581" i="11"/>
  <c r="U580" i="11"/>
  <c r="T580" i="11"/>
  <c r="R580" i="11"/>
  <c r="Q580" i="11"/>
  <c r="P580" i="11"/>
  <c r="O580" i="11"/>
  <c r="N580" i="11"/>
  <c r="M580" i="11"/>
  <c r="L580" i="11"/>
  <c r="K580" i="11"/>
  <c r="I580" i="11" a="1"/>
  <c r="I580" i="11" s="1"/>
  <c r="U579" i="11"/>
  <c r="T579" i="11"/>
  <c r="R579" i="11"/>
  <c r="Q579" i="11"/>
  <c r="O579" i="11"/>
  <c r="P579" i="11" s="1"/>
  <c r="N579" i="11"/>
  <c r="M579" i="11"/>
  <c r="L579" i="11"/>
  <c r="K579" i="11"/>
  <c r="I579" i="11" a="1"/>
  <c r="I579" i="11" s="1"/>
  <c r="U578" i="11"/>
  <c r="T578" i="11"/>
  <c r="R578" i="11"/>
  <c r="Q578" i="11"/>
  <c r="O578" i="11"/>
  <c r="P578" i="11" s="1"/>
  <c r="N578" i="11"/>
  <c r="M578" i="11"/>
  <c r="L578" i="11"/>
  <c r="K578" i="11"/>
  <c r="I578" i="11" a="1"/>
  <c r="I578" i="11" s="1"/>
  <c r="U577" i="11"/>
  <c r="T577" i="11"/>
  <c r="R577" i="11"/>
  <c r="Q577" i="11"/>
  <c r="P577" i="11"/>
  <c r="O577" i="11"/>
  <c r="N577" i="11"/>
  <c r="M577" i="11"/>
  <c r="L577" i="11"/>
  <c r="K577" i="11"/>
  <c r="I577" i="11" a="1"/>
  <c r="I577" i="11"/>
  <c r="U576" i="11"/>
  <c r="T576" i="11"/>
  <c r="R576" i="11"/>
  <c r="Q576" i="11"/>
  <c r="P576" i="11"/>
  <c r="O576" i="11"/>
  <c r="N576" i="11"/>
  <c r="M576" i="11"/>
  <c r="L576" i="11"/>
  <c r="K576" i="11"/>
  <c r="I576" i="11" a="1"/>
  <c r="I576" i="11"/>
  <c r="U575" i="11"/>
  <c r="T575" i="11"/>
  <c r="R575" i="11"/>
  <c r="Q575" i="11"/>
  <c r="P575" i="11"/>
  <c r="O575" i="11"/>
  <c r="N575" i="11"/>
  <c r="M575" i="11"/>
  <c r="L575" i="11"/>
  <c r="K575" i="11"/>
  <c r="I575" i="11" a="1"/>
  <c r="I575" i="11"/>
  <c r="U574" i="11"/>
  <c r="T574" i="11"/>
  <c r="R574" i="11"/>
  <c r="Q574" i="11"/>
  <c r="O574" i="11"/>
  <c r="P574" i="11" s="1"/>
  <c r="N574" i="11"/>
  <c r="M574" i="11"/>
  <c r="L574" i="11"/>
  <c r="K574" i="11"/>
  <c r="I574" i="11" a="1"/>
  <c r="I574" i="11" s="1"/>
  <c r="U573" i="11"/>
  <c r="T573" i="11"/>
  <c r="R573" i="11"/>
  <c r="Q573" i="11"/>
  <c r="O573" i="11"/>
  <c r="P573" i="11" s="1"/>
  <c r="N573" i="11"/>
  <c r="M573" i="11"/>
  <c r="L573" i="11"/>
  <c r="K573" i="11"/>
  <c r="I573" i="11" a="1"/>
  <c r="I573" i="11" s="1"/>
  <c r="U572" i="11"/>
  <c r="T572" i="11"/>
  <c r="R572" i="11"/>
  <c r="Q572" i="11"/>
  <c r="O572" i="11"/>
  <c r="P572" i="11" s="1"/>
  <c r="N572" i="11"/>
  <c r="M572" i="11"/>
  <c r="L572" i="11"/>
  <c r="K572" i="11"/>
  <c r="I572" i="11" a="1"/>
  <c r="I572" i="11"/>
  <c r="U571" i="11"/>
  <c r="T571" i="11"/>
  <c r="R571" i="11"/>
  <c r="Q571" i="11"/>
  <c r="P571" i="11"/>
  <c r="O571" i="11"/>
  <c r="N571" i="11"/>
  <c r="M571" i="11"/>
  <c r="L571" i="11"/>
  <c r="K571" i="11"/>
  <c r="I571" i="11" a="1"/>
  <c r="I571" i="11" s="1"/>
  <c r="U570" i="11"/>
  <c r="T570" i="11"/>
  <c r="R570" i="11"/>
  <c r="Q570" i="11"/>
  <c r="P570" i="11"/>
  <c r="O570" i="11"/>
  <c r="N570" i="11"/>
  <c r="M570" i="11"/>
  <c r="L570" i="11"/>
  <c r="K570" i="11"/>
  <c r="I570" i="11" a="1"/>
  <c r="I570" i="11" s="1"/>
  <c r="U569" i="11"/>
  <c r="T569" i="11"/>
  <c r="R569" i="11"/>
  <c r="Q569" i="11"/>
  <c r="O569" i="11"/>
  <c r="P569" i="11" s="1"/>
  <c r="N569" i="11"/>
  <c r="M569" i="11"/>
  <c r="L569" i="11"/>
  <c r="K569" i="11"/>
  <c r="I569" i="11" a="1"/>
  <c r="I569" i="11"/>
  <c r="U568" i="11"/>
  <c r="T568" i="11"/>
  <c r="R568" i="11"/>
  <c r="Q568" i="11"/>
  <c r="P568" i="11"/>
  <c r="O568" i="11"/>
  <c r="N568" i="11"/>
  <c r="M568" i="11"/>
  <c r="L568" i="11"/>
  <c r="K568" i="11"/>
  <c r="I568" i="11" a="1"/>
  <c r="I568" i="11"/>
  <c r="U567" i="11"/>
  <c r="T567" i="11"/>
  <c r="R567" i="11"/>
  <c r="Q567" i="11"/>
  <c r="P567" i="11"/>
  <c r="O567" i="11"/>
  <c r="N567" i="11"/>
  <c r="M567" i="11"/>
  <c r="L567" i="11"/>
  <c r="K567" i="11"/>
  <c r="I567" i="11" a="1"/>
  <c r="I567" i="11" s="1"/>
  <c r="U566" i="11"/>
  <c r="T566" i="11"/>
  <c r="R566" i="11"/>
  <c r="Q566" i="11"/>
  <c r="O566" i="11"/>
  <c r="P566" i="11" s="1"/>
  <c r="N566" i="11"/>
  <c r="M566" i="11"/>
  <c r="L566" i="11"/>
  <c r="K566" i="11"/>
  <c r="I566" i="11" a="1"/>
  <c r="I566" i="11"/>
  <c r="U565" i="11"/>
  <c r="T565" i="11"/>
  <c r="R565" i="11"/>
  <c r="Q565" i="11"/>
  <c r="O565" i="11"/>
  <c r="P565" i="11" s="1"/>
  <c r="N565" i="11"/>
  <c r="M565" i="11"/>
  <c r="L565" i="11"/>
  <c r="K565" i="11"/>
  <c r="I565" i="11" a="1"/>
  <c r="I565" i="11"/>
  <c r="U564" i="11"/>
  <c r="T564" i="11"/>
  <c r="R564" i="11"/>
  <c r="Q564" i="11"/>
  <c r="O564" i="11"/>
  <c r="P564" i="11" s="1"/>
  <c r="N564" i="11"/>
  <c r="M564" i="11"/>
  <c r="L564" i="11"/>
  <c r="K564" i="11"/>
  <c r="I564" i="11" a="1"/>
  <c r="I564" i="11" s="1"/>
  <c r="U563" i="11"/>
  <c r="T563" i="11"/>
  <c r="R563" i="11"/>
  <c r="Q563" i="11"/>
  <c r="O563" i="11"/>
  <c r="P563" i="11" s="1"/>
  <c r="N563" i="11"/>
  <c r="M563" i="11"/>
  <c r="L563" i="11"/>
  <c r="K563" i="11"/>
  <c r="I563" i="11" a="1"/>
  <c r="I563" i="11" s="1"/>
  <c r="U562" i="11"/>
  <c r="T562" i="11"/>
  <c r="R562" i="11"/>
  <c r="Q562" i="11"/>
  <c r="O562" i="11"/>
  <c r="P562" i="11" s="1"/>
  <c r="N562" i="11"/>
  <c r="M562" i="11"/>
  <c r="L562" i="11"/>
  <c r="K562" i="11"/>
  <c r="I562" i="11" a="1"/>
  <c r="I562" i="11" s="1"/>
  <c r="U561" i="11"/>
  <c r="T561" i="11"/>
  <c r="R561" i="11"/>
  <c r="Q561" i="11"/>
  <c r="P561" i="11"/>
  <c r="O561" i="11"/>
  <c r="N561" i="11"/>
  <c r="M561" i="11"/>
  <c r="L561" i="11"/>
  <c r="K561" i="11"/>
  <c r="I561" i="11" a="1"/>
  <c r="I561" i="11"/>
  <c r="U560" i="11"/>
  <c r="T560" i="11"/>
  <c r="R560" i="11"/>
  <c r="Q560" i="11"/>
  <c r="P560" i="11"/>
  <c r="O560" i="11"/>
  <c r="N560" i="11"/>
  <c r="M560" i="11"/>
  <c r="L560" i="11"/>
  <c r="K560" i="11"/>
  <c r="I560" i="11" a="1"/>
  <c r="I560" i="11"/>
  <c r="U559" i="11"/>
  <c r="T559" i="11"/>
  <c r="R559" i="11"/>
  <c r="Q559" i="11"/>
  <c r="P559" i="11"/>
  <c r="O559" i="11"/>
  <c r="N559" i="11"/>
  <c r="M559" i="11"/>
  <c r="L559" i="11"/>
  <c r="K559" i="11"/>
  <c r="I559" i="11" a="1"/>
  <c r="I559" i="11"/>
  <c r="U558" i="11"/>
  <c r="T558" i="11"/>
  <c r="R558" i="11"/>
  <c r="Q558" i="11"/>
  <c r="O558" i="11"/>
  <c r="P558" i="11" s="1"/>
  <c r="N558" i="11"/>
  <c r="M558" i="11"/>
  <c r="L558" i="11"/>
  <c r="K558" i="11"/>
  <c r="I558" i="11" a="1"/>
  <c r="I558" i="11" s="1"/>
  <c r="U557" i="11"/>
  <c r="T557" i="11"/>
  <c r="R557" i="11"/>
  <c r="Q557" i="11"/>
  <c r="O557" i="11"/>
  <c r="P557" i="11" s="1"/>
  <c r="N557" i="11"/>
  <c r="M557" i="11"/>
  <c r="L557" i="11"/>
  <c r="K557" i="11"/>
  <c r="I557" i="11" a="1"/>
  <c r="I557" i="11" s="1"/>
  <c r="U556" i="11"/>
  <c r="T556" i="11"/>
  <c r="R556" i="11"/>
  <c r="Q556" i="11"/>
  <c r="O556" i="11"/>
  <c r="P556" i="11" s="1"/>
  <c r="N556" i="11"/>
  <c r="M556" i="11"/>
  <c r="L556" i="11"/>
  <c r="K556" i="11"/>
  <c r="I556" i="11" a="1"/>
  <c r="I556" i="11" s="1"/>
  <c r="U555" i="11"/>
  <c r="T555" i="11"/>
  <c r="R555" i="11"/>
  <c r="Q555" i="11"/>
  <c r="P555" i="11"/>
  <c r="O555" i="11"/>
  <c r="N555" i="11"/>
  <c r="M555" i="11"/>
  <c r="L555" i="11"/>
  <c r="K555" i="11"/>
  <c r="I555" i="11" a="1"/>
  <c r="I555" i="11" s="1"/>
  <c r="U554" i="11"/>
  <c r="T554" i="11"/>
  <c r="R554" i="11"/>
  <c r="Q554" i="11"/>
  <c r="P554" i="11"/>
  <c r="O554" i="11"/>
  <c r="N554" i="11"/>
  <c r="M554" i="11"/>
  <c r="L554" i="11"/>
  <c r="K554" i="11"/>
  <c r="I554" i="11" a="1"/>
  <c r="I554" i="11" s="1"/>
  <c r="U553" i="11"/>
  <c r="T553" i="11"/>
  <c r="R553" i="11"/>
  <c r="Q553" i="11"/>
  <c r="P553" i="11"/>
  <c r="O553" i="11"/>
  <c r="N553" i="11"/>
  <c r="M553" i="11"/>
  <c r="L553" i="11"/>
  <c r="K553" i="11"/>
  <c r="I553" i="11" a="1"/>
  <c r="I553" i="11"/>
  <c r="U552" i="11"/>
  <c r="T552" i="11"/>
  <c r="R552" i="11"/>
  <c r="Q552" i="11"/>
  <c r="P552" i="11"/>
  <c r="O552" i="11"/>
  <c r="N552" i="11"/>
  <c r="M552" i="11"/>
  <c r="L552" i="11"/>
  <c r="K552" i="11"/>
  <c r="I552" i="11" a="1"/>
  <c r="I552" i="11"/>
  <c r="U551" i="11"/>
  <c r="T551" i="11"/>
  <c r="R551" i="11"/>
  <c r="Q551" i="11"/>
  <c r="P551" i="11"/>
  <c r="O551" i="11"/>
  <c r="N551" i="11"/>
  <c r="M551" i="11"/>
  <c r="L551" i="11"/>
  <c r="K551" i="11"/>
  <c r="I551" i="11" a="1"/>
  <c r="I551" i="11"/>
  <c r="U550" i="11"/>
  <c r="T550" i="11"/>
  <c r="R550" i="11"/>
  <c r="Q550" i="11"/>
  <c r="O550" i="11"/>
  <c r="P550" i="11" s="1"/>
  <c r="N550" i="11"/>
  <c r="M550" i="11"/>
  <c r="L550" i="11"/>
  <c r="K550" i="11"/>
  <c r="I550" i="11" a="1"/>
  <c r="I550" i="11"/>
  <c r="U549" i="11"/>
  <c r="T549" i="11"/>
  <c r="R549" i="11"/>
  <c r="Q549" i="11"/>
  <c r="O549" i="11"/>
  <c r="P549" i="11" s="1"/>
  <c r="N549" i="11"/>
  <c r="M549" i="11"/>
  <c r="L549" i="11"/>
  <c r="K549" i="11"/>
  <c r="I549" i="11" a="1"/>
  <c r="I549" i="11"/>
  <c r="U548" i="11"/>
  <c r="T548" i="11"/>
  <c r="R548" i="11"/>
  <c r="Q548" i="11"/>
  <c r="O548" i="11"/>
  <c r="P548" i="11" s="1"/>
  <c r="N548" i="11"/>
  <c r="M548" i="11"/>
  <c r="L548" i="11"/>
  <c r="K548" i="11"/>
  <c r="I548" i="11" a="1"/>
  <c r="I548" i="11"/>
  <c r="U547" i="11"/>
  <c r="T547" i="11"/>
  <c r="R547" i="11"/>
  <c r="Q547" i="11"/>
  <c r="O547" i="11"/>
  <c r="P547" i="11" s="1"/>
  <c r="N547" i="11"/>
  <c r="M547" i="11"/>
  <c r="L547" i="11"/>
  <c r="K547" i="11"/>
  <c r="I547" i="11" a="1"/>
  <c r="I547" i="11" s="1"/>
  <c r="U546" i="11"/>
  <c r="T546" i="11"/>
  <c r="R546" i="11"/>
  <c r="Q546" i="11"/>
  <c r="O546" i="11"/>
  <c r="P546" i="11" s="1"/>
  <c r="N546" i="11"/>
  <c r="M546" i="11"/>
  <c r="L546" i="11"/>
  <c r="K546" i="11"/>
  <c r="I546" i="11" a="1"/>
  <c r="I546" i="11" s="1"/>
  <c r="U545" i="11"/>
  <c r="T545" i="11"/>
  <c r="R545" i="11"/>
  <c r="Q545" i="11"/>
  <c r="O545" i="11"/>
  <c r="P545" i="11" s="1"/>
  <c r="N545" i="11"/>
  <c r="M545" i="11"/>
  <c r="L545" i="11"/>
  <c r="K545" i="11"/>
  <c r="I545" i="11" a="1"/>
  <c r="I545" i="11"/>
  <c r="U544" i="11"/>
  <c r="T544" i="11"/>
  <c r="R544" i="11"/>
  <c r="Q544" i="11"/>
  <c r="P544" i="11"/>
  <c r="O544" i="11"/>
  <c r="N544" i="11"/>
  <c r="M544" i="11"/>
  <c r="L544" i="11"/>
  <c r="K544" i="11"/>
  <c r="I544" i="11" a="1"/>
  <c r="I544" i="11"/>
  <c r="U543" i="11"/>
  <c r="T543" i="11"/>
  <c r="R543" i="11"/>
  <c r="Q543" i="11"/>
  <c r="P543" i="11"/>
  <c r="O543" i="11"/>
  <c r="N543" i="11"/>
  <c r="M543" i="11"/>
  <c r="L543" i="11"/>
  <c r="K543" i="11"/>
  <c r="I543" i="11" a="1"/>
  <c r="I543" i="11"/>
  <c r="U542" i="11"/>
  <c r="T542" i="11"/>
  <c r="R542" i="11"/>
  <c r="Q542" i="11"/>
  <c r="O542" i="11"/>
  <c r="P542" i="11" s="1"/>
  <c r="N542" i="11"/>
  <c r="M542" i="11"/>
  <c r="L542" i="11"/>
  <c r="K542" i="11"/>
  <c r="I542" i="11" a="1"/>
  <c r="I542" i="11" s="1"/>
  <c r="U541" i="11"/>
  <c r="T541" i="11"/>
  <c r="R541" i="11"/>
  <c r="Q541" i="11"/>
  <c r="O541" i="11"/>
  <c r="P541" i="11" s="1"/>
  <c r="N541" i="11"/>
  <c r="M541" i="11"/>
  <c r="L541" i="11"/>
  <c r="K541" i="11"/>
  <c r="I541" i="11" a="1"/>
  <c r="I541" i="11" s="1"/>
  <c r="U540" i="11"/>
  <c r="T540" i="11"/>
  <c r="R540" i="11"/>
  <c r="Q540" i="11"/>
  <c r="O540" i="11"/>
  <c r="P540" i="11" s="1"/>
  <c r="N540" i="11"/>
  <c r="M540" i="11"/>
  <c r="L540" i="11"/>
  <c r="K540" i="11"/>
  <c r="I540" i="11" a="1"/>
  <c r="I540" i="11" s="1"/>
  <c r="U539" i="11"/>
  <c r="T539" i="11"/>
  <c r="R539" i="11"/>
  <c r="Q539" i="11"/>
  <c r="P539" i="11"/>
  <c r="O539" i="11"/>
  <c r="N539" i="11"/>
  <c r="M539" i="11"/>
  <c r="L539" i="11"/>
  <c r="K539" i="11"/>
  <c r="I539" i="11" a="1"/>
  <c r="I539" i="11" s="1"/>
  <c r="U538" i="11"/>
  <c r="T538" i="11"/>
  <c r="R538" i="11"/>
  <c r="Q538" i="11"/>
  <c r="P538" i="11"/>
  <c r="O538" i="11"/>
  <c r="N538" i="11"/>
  <c r="M538" i="11"/>
  <c r="L538" i="11"/>
  <c r="K538" i="11"/>
  <c r="I538" i="11" a="1"/>
  <c r="I538" i="11" s="1"/>
  <c r="U537" i="11"/>
  <c r="T537" i="11"/>
  <c r="R537" i="11"/>
  <c r="Q537" i="11"/>
  <c r="O537" i="11"/>
  <c r="P537" i="11" s="1"/>
  <c r="N537" i="11"/>
  <c r="M537" i="11"/>
  <c r="L537" i="11"/>
  <c r="K537" i="11"/>
  <c r="I537" i="11" a="1"/>
  <c r="I537" i="11"/>
  <c r="U536" i="11"/>
  <c r="T536" i="11"/>
  <c r="R536" i="11"/>
  <c r="Q536" i="11"/>
  <c r="P536" i="11"/>
  <c r="O536" i="11"/>
  <c r="N536" i="11"/>
  <c r="M536" i="11"/>
  <c r="L536" i="11"/>
  <c r="K536" i="11"/>
  <c r="I536" i="11" a="1"/>
  <c r="I536" i="11"/>
  <c r="U535" i="11"/>
  <c r="T535" i="11"/>
  <c r="R535" i="11"/>
  <c r="Q535" i="11"/>
  <c r="P535" i="11"/>
  <c r="O535" i="11"/>
  <c r="N535" i="11"/>
  <c r="M535" i="11"/>
  <c r="L535" i="11"/>
  <c r="K535" i="11"/>
  <c r="I535" i="11" a="1"/>
  <c r="I535" i="11" s="1"/>
  <c r="U534" i="11"/>
  <c r="T534" i="11"/>
  <c r="R534" i="11"/>
  <c r="Q534" i="11"/>
  <c r="O534" i="11"/>
  <c r="P534" i="11" s="1"/>
  <c r="N534" i="11"/>
  <c r="M534" i="11"/>
  <c r="L534" i="11"/>
  <c r="K534" i="11"/>
  <c r="I534" i="11" a="1"/>
  <c r="I534" i="11"/>
  <c r="U533" i="11"/>
  <c r="T533" i="11"/>
  <c r="R533" i="11"/>
  <c r="Q533" i="11"/>
  <c r="O533" i="11"/>
  <c r="P533" i="11" s="1"/>
  <c r="N533" i="11"/>
  <c r="M533" i="11"/>
  <c r="L533" i="11"/>
  <c r="K533" i="11"/>
  <c r="I533" i="11" a="1"/>
  <c r="I533" i="11"/>
  <c r="U532" i="11"/>
  <c r="T532" i="11"/>
  <c r="R532" i="11"/>
  <c r="Q532" i="11"/>
  <c r="O532" i="11"/>
  <c r="P532" i="11" s="1"/>
  <c r="N532" i="11"/>
  <c r="M532" i="11"/>
  <c r="L532" i="11"/>
  <c r="K532" i="11"/>
  <c r="I532" i="11" a="1"/>
  <c r="I532" i="11"/>
  <c r="U531" i="11"/>
  <c r="T531" i="11"/>
  <c r="R531" i="11"/>
  <c r="Q531" i="11"/>
  <c r="O531" i="11"/>
  <c r="P531" i="11" s="1"/>
  <c r="N531" i="11"/>
  <c r="M531" i="11"/>
  <c r="L531" i="11"/>
  <c r="K531" i="11"/>
  <c r="I531" i="11" a="1"/>
  <c r="I531" i="11" s="1"/>
  <c r="U530" i="11"/>
  <c r="T530" i="11"/>
  <c r="R530" i="11"/>
  <c r="Q530" i="11"/>
  <c r="O530" i="11"/>
  <c r="P530" i="11" s="1"/>
  <c r="N530" i="11"/>
  <c r="M530" i="11"/>
  <c r="L530" i="11"/>
  <c r="K530" i="11"/>
  <c r="I530" i="11" a="1"/>
  <c r="I530" i="11" s="1"/>
  <c r="U529" i="11"/>
  <c r="T529" i="11"/>
  <c r="R529" i="11"/>
  <c r="Q529" i="11"/>
  <c r="O529" i="11"/>
  <c r="P529" i="11" s="1"/>
  <c r="N529" i="11"/>
  <c r="M529" i="11"/>
  <c r="L529" i="11"/>
  <c r="K529" i="11"/>
  <c r="I529" i="11" a="1"/>
  <c r="I529" i="11"/>
  <c r="U528" i="11"/>
  <c r="T528" i="11"/>
  <c r="R528" i="11"/>
  <c r="Q528" i="11"/>
  <c r="P528" i="11"/>
  <c r="O528" i="11"/>
  <c r="N528" i="11"/>
  <c r="M528" i="11"/>
  <c r="L528" i="11"/>
  <c r="K528" i="11"/>
  <c r="I528" i="11" a="1"/>
  <c r="I528" i="11"/>
  <c r="U527" i="11"/>
  <c r="T527" i="11"/>
  <c r="R527" i="11"/>
  <c r="Q527" i="11"/>
  <c r="P527" i="11"/>
  <c r="O527" i="11"/>
  <c r="N527" i="11"/>
  <c r="M527" i="11"/>
  <c r="L527" i="11"/>
  <c r="K527" i="11"/>
  <c r="I527" i="11" a="1"/>
  <c r="I527" i="11"/>
  <c r="U526" i="11"/>
  <c r="T526" i="11"/>
  <c r="R526" i="11"/>
  <c r="Q526" i="11"/>
  <c r="O526" i="11"/>
  <c r="P526" i="11" s="1"/>
  <c r="N526" i="11"/>
  <c r="M526" i="11"/>
  <c r="L526" i="11"/>
  <c r="K526" i="11"/>
  <c r="I526" i="11" a="1"/>
  <c r="I526" i="11" s="1"/>
  <c r="U525" i="11"/>
  <c r="T525" i="11"/>
  <c r="R525" i="11"/>
  <c r="Q525" i="11"/>
  <c r="O525" i="11"/>
  <c r="P525" i="11" s="1"/>
  <c r="N525" i="11"/>
  <c r="M525" i="11"/>
  <c r="L525" i="11"/>
  <c r="K525" i="11"/>
  <c r="I525" i="11" a="1"/>
  <c r="I525" i="11" s="1"/>
  <c r="U524" i="11"/>
  <c r="T524" i="11"/>
  <c r="R524" i="11"/>
  <c r="Q524" i="11"/>
  <c r="O524" i="11"/>
  <c r="P524" i="11" s="1"/>
  <c r="N524" i="11"/>
  <c r="M524" i="11"/>
  <c r="L524" i="11"/>
  <c r="K524" i="11"/>
  <c r="I524" i="11" a="1"/>
  <c r="I524" i="11"/>
  <c r="U523" i="11"/>
  <c r="T523" i="11"/>
  <c r="R523" i="11"/>
  <c r="Q523" i="11"/>
  <c r="P523" i="11"/>
  <c r="O523" i="11"/>
  <c r="N523" i="11"/>
  <c r="M523" i="11"/>
  <c r="L523" i="11"/>
  <c r="K523" i="11"/>
  <c r="I523" i="11" a="1"/>
  <c r="I523" i="11" s="1"/>
  <c r="U522" i="11"/>
  <c r="T522" i="11"/>
  <c r="R522" i="11"/>
  <c r="Q522" i="11"/>
  <c r="P522" i="11"/>
  <c r="O522" i="11"/>
  <c r="N522" i="11"/>
  <c r="M522" i="11"/>
  <c r="L522" i="11"/>
  <c r="K522" i="11"/>
  <c r="I522" i="11" a="1"/>
  <c r="I522" i="11" s="1"/>
  <c r="U521" i="11"/>
  <c r="T521" i="11"/>
  <c r="R521" i="11"/>
  <c r="Q521" i="11"/>
  <c r="P521" i="11"/>
  <c r="O521" i="11"/>
  <c r="N521" i="11"/>
  <c r="M521" i="11"/>
  <c r="L521" i="11"/>
  <c r="K521" i="11"/>
  <c r="I521" i="11" a="1"/>
  <c r="I521" i="11"/>
  <c r="U520" i="11"/>
  <c r="T520" i="11"/>
  <c r="R520" i="11"/>
  <c r="Q520" i="11"/>
  <c r="P520" i="11"/>
  <c r="O520" i="11"/>
  <c r="N520" i="11"/>
  <c r="M520" i="11"/>
  <c r="L520" i="11"/>
  <c r="K520" i="11"/>
  <c r="I520" i="11" a="1"/>
  <c r="I520" i="11"/>
  <c r="U519" i="11"/>
  <c r="T519" i="11"/>
  <c r="R519" i="11"/>
  <c r="Q519" i="11"/>
  <c r="P519" i="11"/>
  <c r="O519" i="11"/>
  <c r="N519" i="11"/>
  <c r="M519" i="11"/>
  <c r="L519" i="11"/>
  <c r="K519" i="11"/>
  <c r="I519" i="11" a="1"/>
  <c r="I519" i="11" s="1"/>
  <c r="U518" i="11"/>
  <c r="T518" i="11"/>
  <c r="R518" i="11"/>
  <c r="Q518" i="11"/>
  <c r="O518" i="11"/>
  <c r="P518" i="11" s="1"/>
  <c r="N518" i="11"/>
  <c r="M518" i="11"/>
  <c r="L518" i="11"/>
  <c r="K518" i="11"/>
  <c r="I518" i="11" a="1"/>
  <c r="I518" i="11"/>
  <c r="U517" i="11"/>
  <c r="T517" i="11"/>
  <c r="R517" i="11"/>
  <c r="Q517" i="11"/>
  <c r="O517" i="11"/>
  <c r="P517" i="11" s="1"/>
  <c r="N517" i="11"/>
  <c r="M517" i="11"/>
  <c r="L517" i="11"/>
  <c r="K517" i="11"/>
  <c r="I517" i="11" a="1"/>
  <c r="I517" i="11"/>
  <c r="U516" i="11"/>
  <c r="T516" i="11"/>
  <c r="R516" i="11"/>
  <c r="Q516" i="11"/>
  <c r="O516" i="11"/>
  <c r="P516" i="11" s="1"/>
  <c r="N516" i="11"/>
  <c r="M516" i="11"/>
  <c r="L516" i="11"/>
  <c r="K516" i="11"/>
  <c r="I516" i="11" a="1"/>
  <c r="I516" i="11"/>
  <c r="U515" i="11"/>
  <c r="T515" i="11"/>
  <c r="R515" i="11"/>
  <c r="Q515" i="11"/>
  <c r="O515" i="11"/>
  <c r="P515" i="11" s="1"/>
  <c r="N515" i="11"/>
  <c r="M515" i="11"/>
  <c r="L515" i="11"/>
  <c r="K515" i="11"/>
  <c r="I515" i="11" a="1"/>
  <c r="I515" i="11" s="1"/>
  <c r="U514" i="11"/>
  <c r="T514" i="11"/>
  <c r="R514" i="11"/>
  <c r="Q514" i="11"/>
  <c r="O514" i="11"/>
  <c r="P514" i="11" s="1"/>
  <c r="N514" i="11"/>
  <c r="M514" i="11"/>
  <c r="L514" i="11"/>
  <c r="K514" i="11"/>
  <c r="I514" i="11" a="1"/>
  <c r="I514" i="11" s="1"/>
  <c r="U513" i="11"/>
  <c r="T513" i="11"/>
  <c r="R513" i="11"/>
  <c r="Q513" i="11"/>
  <c r="O513" i="11"/>
  <c r="P513" i="11" s="1"/>
  <c r="N513" i="11"/>
  <c r="M513" i="11"/>
  <c r="L513" i="11"/>
  <c r="K513" i="11"/>
  <c r="I513" i="11" a="1"/>
  <c r="I513" i="11"/>
  <c r="U512" i="11"/>
  <c r="T512" i="11"/>
  <c r="R512" i="11"/>
  <c r="Q512" i="11"/>
  <c r="P512" i="11"/>
  <c r="O512" i="11"/>
  <c r="N512" i="11"/>
  <c r="M512" i="11"/>
  <c r="L512" i="11"/>
  <c r="K512" i="11"/>
  <c r="I512" i="11" a="1"/>
  <c r="I512" i="11"/>
  <c r="U511" i="11"/>
  <c r="T511" i="11"/>
  <c r="R511" i="11"/>
  <c r="Q511" i="11"/>
  <c r="P511" i="11"/>
  <c r="O511" i="11"/>
  <c r="N511" i="11"/>
  <c r="M511" i="11"/>
  <c r="L511" i="11"/>
  <c r="K511" i="11"/>
  <c r="I511" i="11" a="1"/>
  <c r="I511" i="11"/>
  <c r="U510" i="11"/>
  <c r="T510" i="11"/>
  <c r="R510" i="11"/>
  <c r="Q510" i="11"/>
  <c r="O510" i="11"/>
  <c r="P510" i="11" s="1"/>
  <c r="N510" i="11"/>
  <c r="M510" i="11"/>
  <c r="L510" i="11"/>
  <c r="K510" i="11"/>
  <c r="I510" i="11" a="1"/>
  <c r="I510" i="11" s="1"/>
  <c r="U509" i="11"/>
  <c r="T509" i="11"/>
  <c r="R509" i="11"/>
  <c r="Q509" i="11"/>
  <c r="O509" i="11"/>
  <c r="P509" i="11" s="1"/>
  <c r="N509" i="11"/>
  <c r="M509" i="11"/>
  <c r="L509" i="11"/>
  <c r="K509" i="11"/>
  <c r="I509" i="11" a="1"/>
  <c r="I509" i="11" s="1"/>
  <c r="U508" i="11"/>
  <c r="T508" i="11"/>
  <c r="R508" i="11"/>
  <c r="Q508" i="11"/>
  <c r="O508" i="11"/>
  <c r="P508" i="11" s="1"/>
  <c r="N508" i="11"/>
  <c r="M508" i="11"/>
  <c r="L508" i="11"/>
  <c r="K508" i="11"/>
  <c r="I508" i="11" a="1"/>
  <c r="I508" i="11"/>
  <c r="U507" i="11"/>
  <c r="T507" i="11"/>
  <c r="R507" i="11"/>
  <c r="Q507" i="11"/>
  <c r="P507" i="11"/>
  <c r="O507" i="11"/>
  <c r="N507" i="11"/>
  <c r="M507" i="11"/>
  <c r="L507" i="11"/>
  <c r="K507" i="11"/>
  <c r="I507" i="11" a="1"/>
  <c r="I507" i="11" s="1"/>
  <c r="U506" i="11"/>
  <c r="T506" i="11"/>
  <c r="R506" i="11"/>
  <c r="Q506" i="11"/>
  <c r="P506" i="11"/>
  <c r="O506" i="11"/>
  <c r="N506" i="11"/>
  <c r="M506" i="11"/>
  <c r="L506" i="11"/>
  <c r="K506" i="11"/>
  <c r="I506" i="11" a="1"/>
  <c r="I506" i="11" s="1"/>
  <c r="U505" i="11"/>
  <c r="T505" i="11"/>
  <c r="R505" i="11"/>
  <c r="Q505" i="11"/>
  <c r="O505" i="11"/>
  <c r="P505" i="11" s="1"/>
  <c r="N505" i="11"/>
  <c r="M505" i="11"/>
  <c r="L505" i="11"/>
  <c r="K505" i="11"/>
  <c r="I505" i="11" a="1"/>
  <c r="I505" i="11"/>
  <c r="U504" i="11"/>
  <c r="T504" i="11"/>
  <c r="R504" i="11"/>
  <c r="Q504" i="11"/>
  <c r="P504" i="11"/>
  <c r="O504" i="11"/>
  <c r="N504" i="11"/>
  <c r="M504" i="11"/>
  <c r="L504" i="11"/>
  <c r="K504" i="11"/>
  <c r="I504" i="11" a="1"/>
  <c r="I504" i="11"/>
  <c r="U503" i="11"/>
  <c r="T503" i="11"/>
  <c r="R503" i="11"/>
  <c r="Q503" i="11"/>
  <c r="P503" i="11"/>
  <c r="O503" i="11"/>
  <c r="N503" i="11"/>
  <c r="M503" i="11"/>
  <c r="L503" i="11"/>
  <c r="K503" i="11"/>
  <c r="I503" i="11" a="1"/>
  <c r="I503" i="11"/>
  <c r="U502" i="11"/>
  <c r="T502" i="11"/>
  <c r="R502" i="11"/>
  <c r="Q502" i="11"/>
  <c r="O502" i="11"/>
  <c r="P502" i="11" s="1"/>
  <c r="N502" i="11"/>
  <c r="M502" i="11"/>
  <c r="L502" i="11"/>
  <c r="K502" i="11"/>
  <c r="I502" i="11" a="1"/>
  <c r="I502" i="11"/>
  <c r="U501" i="11"/>
  <c r="T501" i="11"/>
  <c r="R501" i="11"/>
  <c r="Q501" i="11"/>
  <c r="O501" i="11"/>
  <c r="P501" i="11" s="1"/>
  <c r="N501" i="11"/>
  <c r="M501" i="11"/>
  <c r="L501" i="11"/>
  <c r="K501" i="11"/>
  <c r="I501" i="11" a="1"/>
  <c r="I501" i="11"/>
  <c r="U500" i="11"/>
  <c r="T500" i="11"/>
  <c r="R500" i="11"/>
  <c r="Q500" i="11"/>
  <c r="P500" i="11"/>
  <c r="O500" i="11"/>
  <c r="N500" i="11"/>
  <c r="M500" i="11"/>
  <c r="L500" i="11"/>
  <c r="K500" i="11"/>
  <c r="I500" i="11" a="1"/>
  <c r="I500" i="11"/>
  <c r="U499" i="11"/>
  <c r="T499" i="11"/>
  <c r="R499" i="11"/>
  <c r="Q499" i="11"/>
  <c r="O499" i="11"/>
  <c r="P499" i="11" s="1"/>
  <c r="N499" i="11"/>
  <c r="M499" i="11"/>
  <c r="L499" i="11"/>
  <c r="K499" i="11"/>
  <c r="I499" i="11" a="1"/>
  <c r="I499" i="11" s="1"/>
  <c r="U498" i="11"/>
  <c r="T498" i="11"/>
  <c r="R498" i="11"/>
  <c r="Q498" i="11"/>
  <c r="O498" i="11"/>
  <c r="P498" i="11" s="1"/>
  <c r="N498" i="11"/>
  <c r="M498" i="11"/>
  <c r="L498" i="11"/>
  <c r="K498" i="11"/>
  <c r="I498" i="11" a="1"/>
  <c r="I498" i="11" s="1"/>
  <c r="U497" i="11"/>
  <c r="T497" i="11"/>
  <c r="R497" i="11"/>
  <c r="Q497" i="11"/>
  <c r="O497" i="11"/>
  <c r="P497" i="11" s="1"/>
  <c r="N497" i="11"/>
  <c r="M497" i="11"/>
  <c r="L497" i="11"/>
  <c r="K497" i="11"/>
  <c r="I497" i="11" a="1"/>
  <c r="I497" i="11"/>
  <c r="U496" i="11"/>
  <c r="T496" i="11"/>
  <c r="R496" i="11"/>
  <c r="Q496" i="11"/>
  <c r="P496" i="11"/>
  <c r="O496" i="11"/>
  <c r="N496" i="11"/>
  <c r="M496" i="11"/>
  <c r="L496" i="11"/>
  <c r="K496" i="11"/>
  <c r="I496" i="11" a="1"/>
  <c r="I496" i="11"/>
  <c r="U495" i="11"/>
  <c r="T495" i="11"/>
  <c r="R495" i="11"/>
  <c r="Q495" i="11"/>
  <c r="P495" i="11"/>
  <c r="O495" i="11"/>
  <c r="N495" i="11"/>
  <c r="M495" i="11"/>
  <c r="L495" i="11"/>
  <c r="K495" i="11"/>
  <c r="I495" i="11" a="1"/>
  <c r="I495" i="11"/>
  <c r="U494" i="11"/>
  <c r="T494" i="11"/>
  <c r="R494" i="11"/>
  <c r="Q494" i="11"/>
  <c r="O494" i="11"/>
  <c r="P494" i="11" s="1"/>
  <c r="N494" i="11"/>
  <c r="M494" i="11"/>
  <c r="L494" i="11"/>
  <c r="K494" i="11"/>
  <c r="I494" i="11" a="1"/>
  <c r="I494" i="11" s="1"/>
  <c r="U493" i="11"/>
  <c r="T493" i="11"/>
  <c r="R493" i="11"/>
  <c r="Q493" i="11"/>
  <c r="O493" i="11"/>
  <c r="P493" i="11" s="1"/>
  <c r="N493" i="11"/>
  <c r="M493" i="11"/>
  <c r="L493" i="11"/>
  <c r="K493" i="11"/>
  <c r="I493" i="11" a="1"/>
  <c r="I493" i="11" s="1"/>
  <c r="U492" i="11"/>
  <c r="T492" i="11"/>
  <c r="R492" i="11"/>
  <c r="Q492" i="11"/>
  <c r="O492" i="11"/>
  <c r="P492" i="11" s="1"/>
  <c r="N492" i="11"/>
  <c r="M492" i="11"/>
  <c r="L492" i="11"/>
  <c r="K492" i="11"/>
  <c r="I492" i="11" a="1"/>
  <c r="I492" i="11"/>
  <c r="U491" i="11"/>
  <c r="T491" i="11"/>
  <c r="R491" i="11"/>
  <c r="Q491" i="11"/>
  <c r="P491" i="11"/>
  <c r="O491" i="11"/>
  <c r="N491" i="11"/>
  <c r="M491" i="11"/>
  <c r="L491" i="11"/>
  <c r="K491" i="11"/>
  <c r="I491" i="11" a="1"/>
  <c r="I491" i="11" s="1"/>
  <c r="U490" i="11"/>
  <c r="T490" i="11"/>
  <c r="R490" i="11"/>
  <c r="Q490" i="11"/>
  <c r="P490" i="11"/>
  <c r="O490" i="11"/>
  <c r="N490" i="11"/>
  <c r="M490" i="11"/>
  <c r="L490" i="11"/>
  <c r="K490" i="11"/>
  <c r="I490" i="11" a="1"/>
  <c r="I490" i="11" s="1"/>
  <c r="U489" i="11"/>
  <c r="T489" i="11"/>
  <c r="R489" i="11"/>
  <c r="Q489" i="11"/>
  <c r="P489" i="11"/>
  <c r="O489" i="11"/>
  <c r="N489" i="11"/>
  <c r="M489" i="11"/>
  <c r="L489" i="11"/>
  <c r="K489" i="11"/>
  <c r="I489" i="11" a="1"/>
  <c r="I489" i="11"/>
  <c r="U488" i="11"/>
  <c r="T488" i="11"/>
  <c r="R488" i="11"/>
  <c r="Q488" i="11"/>
  <c r="P488" i="11"/>
  <c r="O488" i="11"/>
  <c r="N488" i="11"/>
  <c r="M488" i="11"/>
  <c r="L488" i="11"/>
  <c r="K488" i="11"/>
  <c r="I488" i="11" a="1"/>
  <c r="I488" i="11"/>
  <c r="U487" i="11"/>
  <c r="T487" i="11"/>
  <c r="R487" i="11"/>
  <c r="Q487" i="11"/>
  <c r="P487" i="11"/>
  <c r="O487" i="11"/>
  <c r="N487" i="11"/>
  <c r="M487" i="11"/>
  <c r="L487" i="11"/>
  <c r="K487" i="11"/>
  <c r="I487" i="11" a="1"/>
  <c r="I487" i="11"/>
  <c r="U486" i="11"/>
  <c r="T486" i="11"/>
  <c r="R486" i="11"/>
  <c r="Q486" i="11"/>
  <c r="O486" i="11"/>
  <c r="P486" i="11" s="1"/>
  <c r="N486" i="11"/>
  <c r="M486" i="11"/>
  <c r="L486" i="11"/>
  <c r="K486" i="11"/>
  <c r="I486" i="11" a="1"/>
  <c r="I486" i="11"/>
  <c r="U485" i="11"/>
  <c r="T485" i="11"/>
  <c r="R485" i="11"/>
  <c r="Q485" i="11"/>
  <c r="O485" i="11"/>
  <c r="P485" i="11" s="1"/>
  <c r="N485" i="11"/>
  <c r="M485" i="11"/>
  <c r="L485" i="11"/>
  <c r="K485" i="11"/>
  <c r="I485" i="11" a="1"/>
  <c r="I485" i="11"/>
  <c r="U484" i="11"/>
  <c r="T484" i="11"/>
  <c r="R484" i="11"/>
  <c r="Q484" i="11"/>
  <c r="O484" i="11"/>
  <c r="P484" i="11" s="1"/>
  <c r="N484" i="11"/>
  <c r="M484" i="11"/>
  <c r="L484" i="11"/>
  <c r="K484" i="11"/>
  <c r="I484" i="11" a="1"/>
  <c r="I484" i="11"/>
  <c r="U483" i="11"/>
  <c r="T483" i="11"/>
  <c r="R483" i="11"/>
  <c r="Q483" i="11"/>
  <c r="O483" i="11"/>
  <c r="P483" i="11" s="1"/>
  <c r="N483" i="11"/>
  <c r="M483" i="11"/>
  <c r="L483" i="11"/>
  <c r="K483" i="11"/>
  <c r="I483" i="11" a="1"/>
  <c r="I483" i="11" s="1"/>
  <c r="U482" i="11"/>
  <c r="T482" i="11"/>
  <c r="R482" i="11"/>
  <c r="Q482" i="11"/>
  <c r="O482" i="11"/>
  <c r="P482" i="11" s="1"/>
  <c r="N482" i="11"/>
  <c r="M482" i="11"/>
  <c r="L482" i="11"/>
  <c r="K482" i="11"/>
  <c r="I482" i="11" a="1"/>
  <c r="I482" i="11" s="1"/>
  <c r="U481" i="11"/>
  <c r="T481" i="11"/>
  <c r="R481" i="11"/>
  <c r="Q481" i="11"/>
  <c r="O481" i="11"/>
  <c r="P481" i="11" s="1"/>
  <c r="N481" i="11"/>
  <c r="M481" i="11"/>
  <c r="L481" i="11"/>
  <c r="K481" i="11"/>
  <c r="I481" i="11" a="1"/>
  <c r="I481" i="11"/>
  <c r="U480" i="11"/>
  <c r="T480" i="11"/>
  <c r="R480" i="11"/>
  <c r="Q480" i="11"/>
  <c r="P480" i="11"/>
  <c r="O480" i="11"/>
  <c r="N480" i="11"/>
  <c r="M480" i="11"/>
  <c r="L480" i="11"/>
  <c r="K480" i="11"/>
  <c r="I480" i="11" a="1"/>
  <c r="I480" i="11"/>
  <c r="U479" i="11"/>
  <c r="T479" i="11"/>
  <c r="R479" i="11"/>
  <c r="Q479" i="11"/>
  <c r="P479" i="11"/>
  <c r="O479" i="11"/>
  <c r="N479" i="11"/>
  <c r="M479" i="11"/>
  <c r="L479" i="11"/>
  <c r="K479" i="11"/>
  <c r="I479" i="11" a="1"/>
  <c r="I479" i="11"/>
  <c r="U478" i="11"/>
  <c r="T478" i="11"/>
  <c r="R478" i="11"/>
  <c r="Q478" i="11"/>
  <c r="O478" i="11"/>
  <c r="P478" i="11" s="1"/>
  <c r="N478" i="11"/>
  <c r="M478" i="11"/>
  <c r="L478" i="11"/>
  <c r="K478" i="11"/>
  <c r="I478" i="11" a="1"/>
  <c r="I478" i="11" s="1"/>
  <c r="U477" i="11"/>
  <c r="T477" i="11"/>
  <c r="R477" i="11"/>
  <c r="Q477" i="11"/>
  <c r="O477" i="11"/>
  <c r="P477" i="11" s="1"/>
  <c r="N477" i="11"/>
  <c r="M477" i="11"/>
  <c r="L477" i="11"/>
  <c r="K477" i="11"/>
  <c r="I477" i="11" a="1"/>
  <c r="I477" i="11" s="1"/>
  <c r="U476" i="11"/>
  <c r="T476" i="11"/>
  <c r="R476" i="11"/>
  <c r="Q476" i="11"/>
  <c r="O476" i="11"/>
  <c r="P476" i="11" s="1"/>
  <c r="N476" i="11"/>
  <c r="M476" i="11"/>
  <c r="L476" i="11"/>
  <c r="K476" i="11"/>
  <c r="I476" i="11" a="1"/>
  <c r="I476" i="11" s="1"/>
  <c r="U475" i="11"/>
  <c r="T475" i="11"/>
  <c r="R475" i="11"/>
  <c r="Q475" i="11"/>
  <c r="P475" i="11"/>
  <c r="O475" i="11"/>
  <c r="N475" i="11"/>
  <c r="M475" i="11"/>
  <c r="L475" i="11"/>
  <c r="K475" i="11"/>
  <c r="I475" i="11" a="1"/>
  <c r="I475" i="11" s="1"/>
  <c r="U474" i="11"/>
  <c r="T474" i="11"/>
  <c r="R474" i="11"/>
  <c r="Q474" i="11"/>
  <c r="P474" i="11"/>
  <c r="O474" i="11"/>
  <c r="N474" i="11"/>
  <c r="M474" i="11"/>
  <c r="L474" i="11"/>
  <c r="K474" i="11"/>
  <c r="I474" i="11" a="1"/>
  <c r="I474" i="11" s="1"/>
  <c r="U473" i="11"/>
  <c r="T473" i="11"/>
  <c r="R473" i="11"/>
  <c r="Q473" i="11"/>
  <c r="P473" i="11"/>
  <c r="O473" i="11"/>
  <c r="N473" i="11"/>
  <c r="M473" i="11"/>
  <c r="L473" i="11"/>
  <c r="K473" i="11"/>
  <c r="I473" i="11" a="1"/>
  <c r="I473" i="11"/>
  <c r="U472" i="11"/>
  <c r="T472" i="11"/>
  <c r="R472" i="11"/>
  <c r="Q472" i="11"/>
  <c r="P472" i="11"/>
  <c r="O472" i="11"/>
  <c r="N472" i="11"/>
  <c r="M472" i="11"/>
  <c r="L472" i="11"/>
  <c r="K472" i="11"/>
  <c r="I472" i="11" a="1"/>
  <c r="I472" i="11"/>
  <c r="U471" i="11"/>
  <c r="T471" i="11"/>
  <c r="R471" i="11"/>
  <c r="Q471" i="11"/>
  <c r="P471" i="11"/>
  <c r="O471" i="11"/>
  <c r="N471" i="11"/>
  <c r="M471" i="11"/>
  <c r="L471" i="11"/>
  <c r="K471" i="11"/>
  <c r="I471" i="11" a="1"/>
  <c r="I471" i="11"/>
  <c r="U470" i="11"/>
  <c r="T470" i="11"/>
  <c r="R470" i="11"/>
  <c r="Q470" i="11"/>
  <c r="O470" i="11"/>
  <c r="P470" i="11" s="1"/>
  <c r="N470" i="11"/>
  <c r="M470" i="11"/>
  <c r="L470" i="11"/>
  <c r="K470" i="11"/>
  <c r="I470" i="11" a="1"/>
  <c r="I470" i="11"/>
  <c r="U469" i="11"/>
  <c r="T469" i="11"/>
  <c r="R469" i="11"/>
  <c r="Q469" i="11"/>
  <c r="O469" i="11"/>
  <c r="P469" i="11" s="1"/>
  <c r="N469" i="11"/>
  <c r="M469" i="11"/>
  <c r="L469" i="11"/>
  <c r="K469" i="11"/>
  <c r="I469" i="11" a="1"/>
  <c r="I469" i="11"/>
  <c r="U468" i="11"/>
  <c r="T468" i="11"/>
  <c r="R468" i="11"/>
  <c r="Q468" i="11"/>
  <c r="P468" i="11"/>
  <c r="O468" i="11"/>
  <c r="N468" i="11"/>
  <c r="M468" i="11"/>
  <c r="L468" i="11"/>
  <c r="K468" i="11"/>
  <c r="I468" i="11" a="1"/>
  <c r="I468" i="11"/>
  <c r="U467" i="11"/>
  <c r="T467" i="11"/>
  <c r="R467" i="11"/>
  <c r="Q467" i="11"/>
  <c r="O467" i="11"/>
  <c r="P467" i="11" s="1"/>
  <c r="N467" i="11"/>
  <c r="M467" i="11"/>
  <c r="L467" i="11"/>
  <c r="K467" i="11"/>
  <c r="I467" i="11" a="1"/>
  <c r="I467" i="11" s="1"/>
  <c r="U466" i="11"/>
  <c r="T466" i="11"/>
  <c r="R466" i="11"/>
  <c r="Q466" i="11"/>
  <c r="O466" i="11"/>
  <c r="P466" i="11" s="1"/>
  <c r="N466" i="11"/>
  <c r="M466" i="11"/>
  <c r="L466" i="11"/>
  <c r="K466" i="11"/>
  <c r="I466" i="11" a="1"/>
  <c r="I466" i="11" s="1"/>
  <c r="U465" i="11"/>
  <c r="T465" i="11"/>
  <c r="R465" i="11"/>
  <c r="Q465" i="11"/>
  <c r="O465" i="11"/>
  <c r="P465" i="11" s="1"/>
  <c r="N465" i="11"/>
  <c r="M465" i="11"/>
  <c r="L465" i="11"/>
  <c r="K465" i="11"/>
  <c r="I465" i="11" a="1"/>
  <c r="I465" i="11"/>
  <c r="U464" i="11"/>
  <c r="T464" i="11"/>
  <c r="R464" i="11"/>
  <c r="Q464" i="11"/>
  <c r="P464" i="11"/>
  <c r="O464" i="11"/>
  <c r="N464" i="11"/>
  <c r="M464" i="11"/>
  <c r="L464" i="11"/>
  <c r="K464" i="11"/>
  <c r="I464" i="11" a="1"/>
  <c r="I464" i="11"/>
  <c r="U463" i="11"/>
  <c r="T463" i="11"/>
  <c r="R463" i="11"/>
  <c r="Q463" i="11"/>
  <c r="P463" i="11"/>
  <c r="O463" i="11"/>
  <c r="N463" i="11"/>
  <c r="M463" i="11"/>
  <c r="L463" i="11"/>
  <c r="K463" i="11"/>
  <c r="I463" i="11" a="1"/>
  <c r="I463" i="11"/>
  <c r="U462" i="11"/>
  <c r="T462" i="11"/>
  <c r="R462" i="11"/>
  <c r="Q462" i="11"/>
  <c r="O462" i="11"/>
  <c r="P462" i="11" s="1"/>
  <c r="N462" i="11"/>
  <c r="M462" i="11"/>
  <c r="L462" i="11"/>
  <c r="K462" i="11"/>
  <c r="I462" i="11" a="1"/>
  <c r="I462" i="11" s="1"/>
  <c r="U461" i="11"/>
  <c r="T461" i="11"/>
  <c r="R461" i="11"/>
  <c r="Q461" i="11"/>
  <c r="O461" i="11"/>
  <c r="P461" i="11" s="1"/>
  <c r="N461" i="11"/>
  <c r="M461" i="11"/>
  <c r="L461" i="11"/>
  <c r="K461" i="11"/>
  <c r="I461" i="11" a="1"/>
  <c r="I461" i="11" s="1"/>
  <c r="U460" i="11"/>
  <c r="T460" i="11"/>
  <c r="R460" i="11"/>
  <c r="Q460" i="11"/>
  <c r="O460" i="11"/>
  <c r="P460" i="11" s="1"/>
  <c r="N460" i="11"/>
  <c r="M460" i="11"/>
  <c r="L460" i="11"/>
  <c r="K460" i="11"/>
  <c r="I460" i="11" a="1"/>
  <c r="I460" i="11" s="1"/>
  <c r="U459" i="11"/>
  <c r="T459" i="11"/>
  <c r="R459" i="11"/>
  <c r="Q459" i="11"/>
  <c r="P459" i="11"/>
  <c r="O459" i="11"/>
  <c r="N459" i="11"/>
  <c r="M459" i="11"/>
  <c r="L459" i="11"/>
  <c r="K459" i="11"/>
  <c r="I459" i="11" a="1"/>
  <c r="I459" i="11" s="1"/>
  <c r="U458" i="11"/>
  <c r="T458" i="11"/>
  <c r="R458" i="11"/>
  <c r="Q458" i="11"/>
  <c r="P458" i="11"/>
  <c r="O458" i="11"/>
  <c r="N458" i="11"/>
  <c r="M458" i="11"/>
  <c r="L458" i="11"/>
  <c r="K458" i="11"/>
  <c r="I458" i="11" a="1"/>
  <c r="I458" i="11" s="1"/>
  <c r="U457" i="11"/>
  <c r="T457" i="11"/>
  <c r="R457" i="11"/>
  <c r="Q457" i="11"/>
  <c r="O457" i="11"/>
  <c r="P457" i="11" s="1"/>
  <c r="N457" i="11"/>
  <c r="M457" i="11"/>
  <c r="L457" i="11"/>
  <c r="K457" i="11"/>
  <c r="I457" i="11" a="1"/>
  <c r="I457" i="11"/>
  <c r="U456" i="11"/>
  <c r="T456" i="11"/>
  <c r="R456" i="11"/>
  <c r="Q456" i="11"/>
  <c r="P456" i="11"/>
  <c r="O456" i="11"/>
  <c r="N456" i="11"/>
  <c r="M456" i="11"/>
  <c r="L456" i="11"/>
  <c r="K456" i="11"/>
  <c r="I456" i="11" a="1"/>
  <c r="I456" i="11"/>
  <c r="U455" i="11"/>
  <c r="T455" i="11"/>
  <c r="R455" i="11"/>
  <c r="Q455" i="11"/>
  <c r="P455" i="11"/>
  <c r="O455" i="11"/>
  <c r="N455" i="11"/>
  <c r="M455" i="11"/>
  <c r="L455" i="11"/>
  <c r="K455" i="11"/>
  <c r="I455" i="11" a="1"/>
  <c r="I455" i="11" s="1"/>
  <c r="U454" i="11"/>
  <c r="T454" i="11"/>
  <c r="R454" i="11"/>
  <c r="Q454" i="11"/>
  <c r="O454" i="11"/>
  <c r="P454" i="11" s="1"/>
  <c r="N454" i="11"/>
  <c r="M454" i="11"/>
  <c r="L454" i="11"/>
  <c r="K454" i="11"/>
  <c r="I454" i="11" a="1"/>
  <c r="I454" i="11"/>
  <c r="U453" i="11"/>
  <c r="T453" i="11"/>
  <c r="R453" i="11"/>
  <c r="Q453" i="11"/>
  <c r="O453" i="11"/>
  <c r="P453" i="11" s="1"/>
  <c r="N453" i="11"/>
  <c r="M453" i="11"/>
  <c r="L453" i="11"/>
  <c r="K453" i="11"/>
  <c r="I453" i="11" a="1"/>
  <c r="I453" i="11"/>
  <c r="U452" i="11"/>
  <c r="T452" i="11"/>
  <c r="R452" i="11"/>
  <c r="Q452" i="11"/>
  <c r="P452" i="11"/>
  <c r="O452" i="11"/>
  <c r="N452" i="11"/>
  <c r="M452" i="11"/>
  <c r="L452" i="11"/>
  <c r="K452" i="11"/>
  <c r="I452" i="11" a="1"/>
  <c r="I452" i="11"/>
  <c r="U451" i="11"/>
  <c r="T451" i="11"/>
  <c r="R451" i="11"/>
  <c r="Q451" i="11"/>
  <c r="O451" i="11"/>
  <c r="P451" i="11" s="1"/>
  <c r="N451" i="11"/>
  <c r="M451" i="11"/>
  <c r="L451" i="11"/>
  <c r="K451" i="11"/>
  <c r="I451" i="11" a="1"/>
  <c r="I451" i="11" s="1"/>
  <c r="U450" i="11"/>
  <c r="T450" i="11"/>
  <c r="R450" i="11"/>
  <c r="Q450" i="11"/>
  <c r="P450" i="11"/>
  <c r="O450" i="11"/>
  <c r="N450" i="11"/>
  <c r="M450" i="11"/>
  <c r="L450" i="11"/>
  <c r="K450" i="11"/>
  <c r="I450" i="11" a="1"/>
  <c r="I450" i="11" s="1"/>
  <c r="U449" i="11"/>
  <c r="T449" i="11"/>
  <c r="R449" i="11"/>
  <c r="Q449" i="11"/>
  <c r="O449" i="11"/>
  <c r="P449" i="11" s="1"/>
  <c r="N449" i="11"/>
  <c r="M449" i="11"/>
  <c r="L449" i="11"/>
  <c r="K449" i="11"/>
  <c r="I449" i="11" a="1"/>
  <c r="I449" i="11"/>
  <c r="U448" i="11"/>
  <c r="T448" i="11"/>
  <c r="R448" i="11"/>
  <c r="Q448" i="11"/>
  <c r="P448" i="11"/>
  <c r="O448" i="11"/>
  <c r="N448" i="11"/>
  <c r="M448" i="11"/>
  <c r="L448" i="11"/>
  <c r="K448" i="11"/>
  <c r="I448" i="11" a="1"/>
  <c r="I448" i="11"/>
  <c r="U447" i="11"/>
  <c r="T447" i="11"/>
  <c r="R447" i="11"/>
  <c r="Q447" i="11"/>
  <c r="P447" i="11"/>
  <c r="O447" i="11"/>
  <c r="N447" i="11"/>
  <c r="M447" i="11"/>
  <c r="L447" i="11"/>
  <c r="K447" i="11"/>
  <c r="I447" i="11" a="1"/>
  <c r="I447" i="11"/>
  <c r="U446" i="11"/>
  <c r="T446" i="11"/>
  <c r="R446" i="11"/>
  <c r="Q446" i="11"/>
  <c r="O446" i="11"/>
  <c r="P446" i="11" s="1"/>
  <c r="N446" i="11"/>
  <c r="M446" i="11"/>
  <c r="L446" i="11"/>
  <c r="K446" i="11"/>
  <c r="I446" i="11" a="1"/>
  <c r="I446" i="11" s="1"/>
  <c r="U445" i="11"/>
  <c r="T445" i="11"/>
  <c r="R445" i="11"/>
  <c r="Q445" i="11"/>
  <c r="O445" i="11"/>
  <c r="P445" i="11" s="1"/>
  <c r="N445" i="11"/>
  <c r="M445" i="11"/>
  <c r="L445" i="11"/>
  <c r="K445" i="11"/>
  <c r="I445" i="11" a="1"/>
  <c r="I445" i="11" s="1"/>
  <c r="U444" i="11"/>
  <c r="T444" i="11"/>
  <c r="R444" i="11"/>
  <c r="Q444" i="11"/>
  <c r="O444" i="11"/>
  <c r="P444" i="11" s="1"/>
  <c r="N444" i="11"/>
  <c r="M444" i="11"/>
  <c r="L444" i="11"/>
  <c r="K444" i="11"/>
  <c r="I444" i="11" a="1"/>
  <c r="I444" i="11"/>
  <c r="U443" i="11"/>
  <c r="T443" i="11"/>
  <c r="R443" i="11"/>
  <c r="Q443" i="11"/>
  <c r="P443" i="11"/>
  <c r="O443" i="11"/>
  <c r="N443" i="11"/>
  <c r="M443" i="11"/>
  <c r="L443" i="11"/>
  <c r="K443" i="11"/>
  <c r="I443" i="11" a="1"/>
  <c r="I443" i="11" s="1"/>
  <c r="U442" i="11"/>
  <c r="T442" i="11"/>
  <c r="R442" i="11"/>
  <c r="Q442" i="11"/>
  <c r="P442" i="11"/>
  <c r="O442" i="11"/>
  <c r="N442" i="11"/>
  <c r="M442" i="11"/>
  <c r="L442" i="11"/>
  <c r="K442" i="11"/>
  <c r="I442" i="11" a="1"/>
  <c r="I442" i="11" s="1"/>
  <c r="U441" i="11"/>
  <c r="T441" i="11"/>
  <c r="R441" i="11"/>
  <c r="Q441" i="11"/>
  <c r="P441" i="11"/>
  <c r="O441" i="11"/>
  <c r="N441" i="11"/>
  <c r="M441" i="11"/>
  <c r="L441" i="11"/>
  <c r="K441" i="11"/>
  <c r="I441" i="11" a="1"/>
  <c r="I441" i="11"/>
  <c r="U440" i="11"/>
  <c r="T440" i="11"/>
  <c r="R440" i="11"/>
  <c r="Q440" i="11"/>
  <c r="P440" i="11"/>
  <c r="O440" i="11"/>
  <c r="N440" i="11"/>
  <c r="M440" i="11"/>
  <c r="L440" i="11"/>
  <c r="K440" i="11"/>
  <c r="I440" i="11" a="1"/>
  <c r="I440" i="11"/>
  <c r="U439" i="11"/>
  <c r="T439" i="11"/>
  <c r="R439" i="11"/>
  <c r="Q439" i="11"/>
  <c r="P439" i="11"/>
  <c r="O439" i="11"/>
  <c r="N439" i="11"/>
  <c r="M439" i="11"/>
  <c r="L439" i="11"/>
  <c r="K439" i="11"/>
  <c r="I439" i="11" a="1"/>
  <c r="I439" i="11"/>
  <c r="U438" i="11"/>
  <c r="T438" i="11"/>
  <c r="R438" i="11"/>
  <c r="Q438" i="11"/>
  <c r="O438" i="11"/>
  <c r="P438" i="11" s="1"/>
  <c r="N438" i="11"/>
  <c r="M438" i="11"/>
  <c r="L438" i="11"/>
  <c r="K438" i="11"/>
  <c r="I438" i="11" a="1"/>
  <c r="I438" i="11"/>
  <c r="U437" i="11"/>
  <c r="T437" i="11"/>
  <c r="R437" i="11"/>
  <c r="Q437" i="11"/>
  <c r="O437" i="11"/>
  <c r="P437" i="11" s="1"/>
  <c r="N437" i="11"/>
  <c r="M437" i="11"/>
  <c r="L437" i="11"/>
  <c r="K437" i="11"/>
  <c r="I437" i="11" a="1"/>
  <c r="I437" i="11" s="1"/>
  <c r="U436" i="11"/>
  <c r="T436" i="11"/>
  <c r="R436" i="11"/>
  <c r="Q436" i="11"/>
  <c r="O436" i="11"/>
  <c r="P436" i="11" s="1"/>
  <c r="N436" i="11"/>
  <c r="M436" i="11"/>
  <c r="L436" i="11"/>
  <c r="K436" i="11"/>
  <c r="I436" i="11" a="1"/>
  <c r="I436" i="11"/>
  <c r="U435" i="11"/>
  <c r="T435" i="11"/>
  <c r="R435" i="11"/>
  <c r="Q435" i="11"/>
  <c r="O435" i="11"/>
  <c r="P435" i="11" s="1"/>
  <c r="N435" i="11"/>
  <c r="M435" i="11"/>
  <c r="L435" i="11"/>
  <c r="K435" i="11"/>
  <c r="I435" i="11" a="1"/>
  <c r="I435" i="11" s="1"/>
  <c r="U434" i="11"/>
  <c r="T434" i="11"/>
  <c r="R434" i="11"/>
  <c r="Q434" i="11"/>
  <c r="P434" i="11"/>
  <c r="O434" i="11"/>
  <c r="N434" i="11"/>
  <c r="M434" i="11"/>
  <c r="L434" i="11"/>
  <c r="K434" i="11"/>
  <c r="I434" i="11" a="1"/>
  <c r="I434" i="11" s="1"/>
  <c r="U433" i="11"/>
  <c r="T433" i="11"/>
  <c r="R433" i="11"/>
  <c r="Q433" i="11"/>
  <c r="O433" i="11"/>
  <c r="P433" i="11" s="1"/>
  <c r="N433" i="11"/>
  <c r="M433" i="11"/>
  <c r="L433" i="11"/>
  <c r="K433" i="11"/>
  <c r="I433" i="11" a="1"/>
  <c r="I433" i="11"/>
  <c r="U432" i="11"/>
  <c r="T432" i="11"/>
  <c r="R432" i="11"/>
  <c r="Q432" i="11"/>
  <c r="P432" i="11"/>
  <c r="O432" i="11"/>
  <c r="N432" i="11"/>
  <c r="M432" i="11"/>
  <c r="L432" i="11"/>
  <c r="K432" i="11"/>
  <c r="I432" i="11" a="1"/>
  <c r="I432" i="11"/>
  <c r="U431" i="11"/>
  <c r="T431" i="11"/>
  <c r="R431" i="11"/>
  <c r="Q431" i="11"/>
  <c r="P431" i="11"/>
  <c r="O431" i="11"/>
  <c r="N431" i="11"/>
  <c r="M431" i="11"/>
  <c r="L431" i="11"/>
  <c r="K431" i="11"/>
  <c r="I431" i="11" a="1"/>
  <c r="I431" i="11"/>
  <c r="U430" i="11"/>
  <c r="T430" i="11"/>
  <c r="R430" i="11"/>
  <c r="Q430" i="11"/>
  <c r="O430" i="11"/>
  <c r="P430" i="11" s="1"/>
  <c r="N430" i="11"/>
  <c r="M430" i="11"/>
  <c r="L430" i="11"/>
  <c r="K430" i="11"/>
  <c r="I430" i="11" a="1"/>
  <c r="I430" i="11" s="1"/>
  <c r="U429" i="11"/>
  <c r="T429" i="11"/>
  <c r="R429" i="11"/>
  <c r="Q429" i="11"/>
  <c r="O429" i="11"/>
  <c r="P429" i="11" s="1"/>
  <c r="N429" i="11"/>
  <c r="M429" i="11"/>
  <c r="L429" i="11"/>
  <c r="K429" i="11"/>
  <c r="I429" i="11" a="1"/>
  <c r="I429" i="11" s="1"/>
  <c r="U428" i="11"/>
  <c r="T428" i="11"/>
  <c r="R428" i="11"/>
  <c r="Q428" i="11"/>
  <c r="O428" i="11"/>
  <c r="P428" i="11" s="1"/>
  <c r="N428" i="11"/>
  <c r="M428" i="11"/>
  <c r="L428" i="11"/>
  <c r="K428" i="11"/>
  <c r="I428" i="11" a="1"/>
  <c r="I428" i="11" s="1"/>
  <c r="U427" i="11"/>
  <c r="T427" i="11"/>
  <c r="R427" i="11"/>
  <c r="Q427" i="11"/>
  <c r="P427" i="11"/>
  <c r="O427" i="11"/>
  <c r="N427" i="11"/>
  <c r="M427" i="11"/>
  <c r="L427" i="11"/>
  <c r="K427" i="11"/>
  <c r="I427" i="11" a="1"/>
  <c r="I427" i="11" s="1"/>
  <c r="U426" i="11"/>
  <c r="T426" i="11"/>
  <c r="R426" i="11"/>
  <c r="Q426" i="11"/>
  <c r="P426" i="11"/>
  <c r="O426" i="11"/>
  <c r="N426" i="11"/>
  <c r="M426" i="11"/>
  <c r="L426" i="11"/>
  <c r="K426" i="11"/>
  <c r="I426" i="11" a="1"/>
  <c r="I426" i="11" s="1"/>
  <c r="U425" i="11"/>
  <c r="T425" i="11"/>
  <c r="R425" i="11"/>
  <c r="Q425" i="11"/>
  <c r="P425" i="11"/>
  <c r="O425" i="11"/>
  <c r="N425" i="11"/>
  <c r="M425" i="11"/>
  <c r="L425" i="11"/>
  <c r="K425" i="11"/>
  <c r="I425" i="11" a="1"/>
  <c r="I425" i="11"/>
  <c r="U424" i="11"/>
  <c r="T424" i="11"/>
  <c r="R424" i="11"/>
  <c r="Q424" i="11"/>
  <c r="P424" i="11"/>
  <c r="O424" i="11"/>
  <c r="N424" i="11"/>
  <c r="M424" i="11"/>
  <c r="L424" i="11"/>
  <c r="K424" i="11"/>
  <c r="I424" i="11" a="1"/>
  <c r="I424" i="11"/>
  <c r="U423" i="11"/>
  <c r="T423" i="11"/>
  <c r="R423" i="11"/>
  <c r="Q423" i="11"/>
  <c r="P423" i="11"/>
  <c r="O423" i="11"/>
  <c r="N423" i="11"/>
  <c r="M423" i="11"/>
  <c r="L423" i="11"/>
  <c r="K423" i="11"/>
  <c r="I423" i="11" a="1"/>
  <c r="I423" i="11"/>
  <c r="U422" i="11"/>
  <c r="T422" i="11"/>
  <c r="R422" i="11"/>
  <c r="Q422" i="11"/>
  <c r="O422" i="11"/>
  <c r="P422" i="11" s="1"/>
  <c r="N422" i="11"/>
  <c r="M422" i="11"/>
  <c r="L422" i="11"/>
  <c r="K422" i="11"/>
  <c r="I422" i="11" a="1"/>
  <c r="I422" i="11"/>
  <c r="U421" i="11"/>
  <c r="T421" i="11"/>
  <c r="R421" i="11"/>
  <c r="Q421" i="11"/>
  <c r="O421" i="11"/>
  <c r="P421" i="11" s="1"/>
  <c r="N421" i="11"/>
  <c r="M421" i="11"/>
  <c r="L421" i="11"/>
  <c r="K421" i="11"/>
  <c r="I421" i="11" a="1"/>
  <c r="I421" i="11"/>
  <c r="U420" i="11"/>
  <c r="T420" i="11"/>
  <c r="R420" i="11"/>
  <c r="Q420" i="11"/>
  <c r="P420" i="11"/>
  <c r="O420" i="11"/>
  <c r="N420" i="11"/>
  <c r="M420" i="11"/>
  <c r="L420" i="11"/>
  <c r="K420" i="11"/>
  <c r="I420" i="11" a="1"/>
  <c r="I420" i="11"/>
  <c r="U419" i="11"/>
  <c r="T419" i="11"/>
  <c r="R419" i="11"/>
  <c r="Q419" i="11"/>
  <c r="O419" i="11"/>
  <c r="P419" i="11" s="1"/>
  <c r="N419" i="11"/>
  <c r="M419" i="11"/>
  <c r="L419" i="11"/>
  <c r="K419" i="11"/>
  <c r="I419" i="11" a="1"/>
  <c r="I419" i="11" s="1"/>
  <c r="U418" i="11"/>
  <c r="T418" i="11"/>
  <c r="R418" i="11"/>
  <c r="Q418" i="11"/>
  <c r="O418" i="11"/>
  <c r="P418" i="11" s="1"/>
  <c r="N418" i="11"/>
  <c r="M418" i="11"/>
  <c r="L418" i="11"/>
  <c r="K418" i="11"/>
  <c r="I418" i="11" a="1"/>
  <c r="I418" i="11" s="1"/>
  <c r="U417" i="11"/>
  <c r="T417" i="11"/>
  <c r="R417" i="11"/>
  <c r="Q417" i="11"/>
  <c r="O417" i="11"/>
  <c r="P417" i="11" s="1"/>
  <c r="N417" i="11"/>
  <c r="M417" i="11"/>
  <c r="L417" i="11"/>
  <c r="K417" i="11"/>
  <c r="I417" i="11" a="1"/>
  <c r="I417" i="11"/>
  <c r="U416" i="11"/>
  <c r="T416" i="11"/>
  <c r="R416" i="11"/>
  <c r="Q416" i="11"/>
  <c r="P416" i="11"/>
  <c r="O416" i="11"/>
  <c r="N416" i="11"/>
  <c r="M416" i="11"/>
  <c r="L416" i="11"/>
  <c r="K416" i="11"/>
  <c r="I416" i="11" a="1"/>
  <c r="I416" i="11"/>
  <c r="U415" i="11"/>
  <c r="T415" i="11"/>
  <c r="R415" i="11"/>
  <c r="Q415" i="11"/>
  <c r="P415" i="11"/>
  <c r="O415" i="11"/>
  <c r="N415" i="11"/>
  <c r="M415" i="11"/>
  <c r="L415" i="11"/>
  <c r="K415" i="11"/>
  <c r="I415" i="11" a="1"/>
  <c r="I415" i="11"/>
  <c r="U414" i="11"/>
  <c r="T414" i="11"/>
  <c r="R414" i="11"/>
  <c r="Q414" i="11"/>
  <c r="O414" i="11"/>
  <c r="P414" i="11" s="1"/>
  <c r="N414" i="11"/>
  <c r="M414" i="11"/>
  <c r="L414" i="11"/>
  <c r="K414" i="11"/>
  <c r="I414" i="11" a="1"/>
  <c r="I414" i="11" s="1"/>
  <c r="U413" i="11"/>
  <c r="T413" i="11"/>
  <c r="R413" i="11"/>
  <c r="Q413" i="11"/>
  <c r="O413" i="11"/>
  <c r="P413" i="11" s="1"/>
  <c r="N413" i="11"/>
  <c r="M413" i="11"/>
  <c r="L413" i="11"/>
  <c r="K413" i="11"/>
  <c r="I413" i="11" a="1"/>
  <c r="I413" i="11" s="1"/>
  <c r="U412" i="11"/>
  <c r="T412" i="11"/>
  <c r="R412" i="11"/>
  <c r="Q412" i="11"/>
  <c r="O412" i="11"/>
  <c r="P412" i="11" s="1"/>
  <c r="N412" i="11"/>
  <c r="M412" i="11"/>
  <c r="L412" i="11"/>
  <c r="K412" i="11"/>
  <c r="I412" i="11" a="1"/>
  <c r="I412" i="11"/>
  <c r="U411" i="11"/>
  <c r="T411" i="11"/>
  <c r="R411" i="11"/>
  <c r="Q411" i="11"/>
  <c r="P411" i="11"/>
  <c r="O411" i="11"/>
  <c r="N411" i="11"/>
  <c r="M411" i="11"/>
  <c r="L411" i="11"/>
  <c r="K411" i="11"/>
  <c r="I411" i="11" a="1"/>
  <c r="I411" i="11" s="1"/>
  <c r="U410" i="11"/>
  <c r="T410" i="11"/>
  <c r="R410" i="11"/>
  <c r="Q410" i="11"/>
  <c r="P410" i="11"/>
  <c r="O410" i="11"/>
  <c r="N410" i="11"/>
  <c r="M410" i="11"/>
  <c r="L410" i="11"/>
  <c r="K410" i="11"/>
  <c r="I410" i="11" a="1"/>
  <c r="I410" i="11" s="1"/>
  <c r="U409" i="11"/>
  <c r="T409" i="11"/>
  <c r="R409" i="11"/>
  <c r="Q409" i="11"/>
  <c r="O409" i="11"/>
  <c r="P409" i="11" s="1"/>
  <c r="N409" i="11"/>
  <c r="M409" i="11"/>
  <c r="L409" i="11"/>
  <c r="K409" i="11"/>
  <c r="I409" i="11" a="1"/>
  <c r="I409" i="11"/>
  <c r="U408" i="11"/>
  <c r="T408" i="11"/>
  <c r="R408" i="11"/>
  <c r="Q408" i="11"/>
  <c r="P408" i="11"/>
  <c r="O408" i="11"/>
  <c r="N408" i="11"/>
  <c r="M408" i="11"/>
  <c r="L408" i="11"/>
  <c r="K408" i="11"/>
  <c r="I408" i="11" a="1"/>
  <c r="I408" i="11"/>
  <c r="U407" i="11"/>
  <c r="T407" i="11"/>
  <c r="R407" i="11"/>
  <c r="Q407" i="11"/>
  <c r="P407" i="11"/>
  <c r="O407" i="11"/>
  <c r="N407" i="11"/>
  <c r="M407" i="11"/>
  <c r="L407" i="11"/>
  <c r="K407" i="11"/>
  <c r="I407" i="11" a="1"/>
  <c r="I407" i="11"/>
  <c r="U406" i="11"/>
  <c r="T406" i="11"/>
  <c r="R406" i="11"/>
  <c r="Q406" i="11"/>
  <c r="O406" i="11"/>
  <c r="P406" i="11" s="1"/>
  <c r="N406" i="11"/>
  <c r="M406" i="11"/>
  <c r="L406" i="11"/>
  <c r="K406" i="11"/>
  <c r="I406" i="11" a="1"/>
  <c r="I406" i="11"/>
  <c r="U405" i="11"/>
  <c r="T405" i="11"/>
  <c r="R405" i="11"/>
  <c r="Q405" i="11"/>
  <c r="O405" i="11"/>
  <c r="P405" i="11" s="1"/>
  <c r="N405" i="11"/>
  <c r="M405" i="11"/>
  <c r="L405" i="11"/>
  <c r="K405" i="11"/>
  <c r="I405" i="11" a="1"/>
  <c r="I405" i="11" s="1"/>
  <c r="U404" i="11"/>
  <c r="T404" i="11"/>
  <c r="R404" i="11"/>
  <c r="Q404" i="11"/>
  <c r="P404" i="11"/>
  <c r="O404" i="11"/>
  <c r="N404" i="11"/>
  <c r="M404" i="11"/>
  <c r="L404" i="11"/>
  <c r="K404" i="11"/>
  <c r="I404" i="11" a="1"/>
  <c r="I404" i="11"/>
  <c r="U403" i="11"/>
  <c r="T403" i="11"/>
  <c r="R403" i="11"/>
  <c r="Q403" i="11"/>
  <c r="O403" i="11"/>
  <c r="P403" i="11" s="1"/>
  <c r="N403" i="11"/>
  <c r="M403" i="11"/>
  <c r="L403" i="11"/>
  <c r="K403" i="11"/>
  <c r="I403" i="11" a="1"/>
  <c r="I403" i="11" s="1"/>
  <c r="U402" i="11"/>
  <c r="T402" i="11"/>
  <c r="R402" i="11"/>
  <c r="Q402" i="11"/>
  <c r="O402" i="11"/>
  <c r="P402" i="11" s="1"/>
  <c r="N402" i="11"/>
  <c r="M402" i="11"/>
  <c r="L402" i="11"/>
  <c r="K402" i="11"/>
  <c r="I402" i="11" a="1"/>
  <c r="I402" i="11" s="1"/>
  <c r="U401" i="11"/>
  <c r="T401" i="11"/>
  <c r="R401" i="11"/>
  <c r="Q401" i="11"/>
  <c r="O401" i="11"/>
  <c r="P401" i="11" s="1"/>
  <c r="N401" i="11"/>
  <c r="M401" i="11"/>
  <c r="L401" i="11"/>
  <c r="K401" i="11"/>
  <c r="I401" i="11" a="1"/>
  <c r="I401" i="11"/>
  <c r="U400" i="11"/>
  <c r="T400" i="11"/>
  <c r="R400" i="11"/>
  <c r="Q400" i="11"/>
  <c r="P400" i="11"/>
  <c r="O400" i="11"/>
  <c r="N400" i="11"/>
  <c r="M400" i="11"/>
  <c r="L400" i="11"/>
  <c r="K400" i="11"/>
  <c r="I400" i="11" a="1"/>
  <c r="I400" i="11"/>
  <c r="U399" i="11"/>
  <c r="T399" i="11"/>
  <c r="R399" i="11"/>
  <c r="Q399" i="11"/>
  <c r="P399" i="11"/>
  <c r="O399" i="11"/>
  <c r="N399" i="11"/>
  <c r="M399" i="11"/>
  <c r="L399" i="11"/>
  <c r="K399" i="11"/>
  <c r="I399" i="11" a="1"/>
  <c r="I399" i="11"/>
  <c r="U398" i="11"/>
  <c r="T398" i="11"/>
  <c r="R398" i="11"/>
  <c r="Q398" i="11"/>
  <c r="O398" i="11"/>
  <c r="P398" i="11" s="1"/>
  <c r="N398" i="11"/>
  <c r="M398" i="11"/>
  <c r="L398" i="11"/>
  <c r="K398" i="11"/>
  <c r="I398" i="11" a="1"/>
  <c r="I398" i="11" s="1"/>
  <c r="U397" i="11"/>
  <c r="T397" i="11"/>
  <c r="R397" i="11"/>
  <c r="Q397" i="11"/>
  <c r="O397" i="11"/>
  <c r="P397" i="11" s="1"/>
  <c r="N397" i="11"/>
  <c r="M397" i="11"/>
  <c r="L397" i="11"/>
  <c r="K397" i="11"/>
  <c r="I397" i="11" a="1"/>
  <c r="I397" i="11" s="1"/>
  <c r="U396" i="11"/>
  <c r="T396" i="11"/>
  <c r="R396" i="11"/>
  <c r="Q396" i="11"/>
  <c r="O396" i="11"/>
  <c r="P396" i="11" s="1"/>
  <c r="N396" i="11"/>
  <c r="M396" i="11"/>
  <c r="L396" i="11"/>
  <c r="K396" i="11"/>
  <c r="I396" i="11" a="1"/>
  <c r="I396" i="11"/>
  <c r="U395" i="11"/>
  <c r="T395" i="11"/>
  <c r="R395" i="11"/>
  <c r="Q395" i="11"/>
  <c r="P395" i="11"/>
  <c r="O395" i="11"/>
  <c r="N395" i="11"/>
  <c r="M395" i="11"/>
  <c r="L395" i="11"/>
  <c r="K395" i="11"/>
  <c r="I395" i="11" a="1"/>
  <c r="I395" i="11" s="1"/>
  <c r="U394" i="11"/>
  <c r="T394" i="11"/>
  <c r="R394" i="11"/>
  <c r="Q394" i="11"/>
  <c r="P394" i="11"/>
  <c r="O394" i="11"/>
  <c r="N394" i="11"/>
  <c r="M394" i="11"/>
  <c r="L394" i="11"/>
  <c r="K394" i="11"/>
  <c r="I394" i="11" a="1"/>
  <c r="I394" i="11" s="1"/>
  <c r="U393" i="11"/>
  <c r="T393" i="11"/>
  <c r="R393" i="11"/>
  <c r="Q393" i="11"/>
  <c r="P393" i="11"/>
  <c r="O393" i="11"/>
  <c r="N393" i="11"/>
  <c r="M393" i="11"/>
  <c r="L393" i="11"/>
  <c r="K393" i="11"/>
  <c r="I393" i="11" a="1"/>
  <c r="I393" i="11"/>
  <c r="U392" i="11"/>
  <c r="T392" i="11"/>
  <c r="R392" i="11"/>
  <c r="Q392" i="11"/>
  <c r="P392" i="11"/>
  <c r="O392" i="11"/>
  <c r="N392" i="11"/>
  <c r="M392" i="11"/>
  <c r="L392" i="11"/>
  <c r="K392" i="11"/>
  <c r="I392" i="11" a="1"/>
  <c r="I392" i="11"/>
  <c r="U391" i="11"/>
  <c r="T391" i="11"/>
  <c r="R391" i="11"/>
  <c r="Q391" i="11"/>
  <c r="P391" i="11"/>
  <c r="O391" i="11"/>
  <c r="N391" i="11"/>
  <c r="M391" i="11"/>
  <c r="L391" i="11"/>
  <c r="K391" i="11"/>
  <c r="I391" i="11" a="1"/>
  <c r="I391" i="11"/>
  <c r="U390" i="11"/>
  <c r="T390" i="11"/>
  <c r="R390" i="11"/>
  <c r="Q390" i="11"/>
  <c r="O390" i="11"/>
  <c r="P390" i="11" s="1"/>
  <c r="N390" i="11"/>
  <c r="M390" i="11"/>
  <c r="L390" i="11"/>
  <c r="K390" i="11"/>
  <c r="I390" i="11" a="1"/>
  <c r="I390" i="11"/>
  <c r="U389" i="11"/>
  <c r="T389" i="11"/>
  <c r="R389" i="11"/>
  <c r="Q389" i="11"/>
  <c r="O389" i="11"/>
  <c r="P389" i="11" s="1"/>
  <c r="N389" i="11"/>
  <c r="M389" i="11"/>
  <c r="L389" i="11"/>
  <c r="K389" i="11"/>
  <c r="I389" i="11" a="1"/>
  <c r="I389" i="11"/>
  <c r="U388" i="11"/>
  <c r="T388" i="11"/>
  <c r="R388" i="11"/>
  <c r="Q388" i="11"/>
  <c r="O388" i="11"/>
  <c r="P388" i="11" s="1"/>
  <c r="N388" i="11"/>
  <c r="M388" i="11"/>
  <c r="L388" i="11"/>
  <c r="K388" i="11"/>
  <c r="I388" i="11" a="1"/>
  <c r="I388" i="11"/>
  <c r="U387" i="11"/>
  <c r="T387" i="11"/>
  <c r="R387" i="11"/>
  <c r="Q387" i="11"/>
  <c r="O387" i="11"/>
  <c r="P387" i="11" s="1"/>
  <c r="N387" i="11"/>
  <c r="M387" i="11"/>
  <c r="L387" i="11"/>
  <c r="K387" i="11"/>
  <c r="I387" i="11" a="1"/>
  <c r="I387" i="11" s="1"/>
  <c r="U386" i="11"/>
  <c r="T386" i="11"/>
  <c r="R386" i="11"/>
  <c r="Q386" i="11"/>
  <c r="P386" i="11"/>
  <c r="O386" i="11"/>
  <c r="N386" i="11"/>
  <c r="M386" i="11"/>
  <c r="L386" i="11"/>
  <c r="K386" i="11"/>
  <c r="I386" i="11" a="1"/>
  <c r="I386" i="11" s="1"/>
  <c r="U385" i="11"/>
  <c r="T385" i="11"/>
  <c r="R385" i="11"/>
  <c r="Q385" i="11"/>
  <c r="O385" i="11"/>
  <c r="P385" i="11" s="1"/>
  <c r="N385" i="11"/>
  <c r="M385" i="11"/>
  <c r="L385" i="11"/>
  <c r="K385" i="11"/>
  <c r="I385" i="11" a="1"/>
  <c r="I385" i="11"/>
  <c r="U384" i="11"/>
  <c r="T384" i="11"/>
  <c r="R384" i="11"/>
  <c r="Q384" i="11"/>
  <c r="P384" i="11"/>
  <c r="O384" i="11"/>
  <c r="N384" i="11"/>
  <c r="M384" i="11"/>
  <c r="L384" i="11"/>
  <c r="K384" i="11"/>
  <c r="I384" i="11" a="1"/>
  <c r="I384" i="11"/>
  <c r="U383" i="11"/>
  <c r="T383" i="11"/>
  <c r="R383" i="11"/>
  <c r="Q383" i="11"/>
  <c r="P383" i="11"/>
  <c r="O383" i="11"/>
  <c r="N383" i="11"/>
  <c r="M383" i="11"/>
  <c r="L383" i="11"/>
  <c r="K383" i="11"/>
  <c r="I383" i="11" a="1"/>
  <c r="I383" i="11"/>
  <c r="U382" i="11"/>
  <c r="T382" i="11"/>
  <c r="R382" i="11"/>
  <c r="Q382" i="11"/>
  <c r="O382" i="11"/>
  <c r="P382" i="11" s="1"/>
  <c r="N382" i="11"/>
  <c r="M382" i="11"/>
  <c r="L382" i="11"/>
  <c r="K382" i="11"/>
  <c r="I382" i="11" a="1"/>
  <c r="I382" i="11" s="1"/>
  <c r="U381" i="11"/>
  <c r="T381" i="11"/>
  <c r="R381" i="11"/>
  <c r="Q381" i="11"/>
  <c r="O381" i="11"/>
  <c r="P381" i="11" s="1"/>
  <c r="N381" i="11"/>
  <c r="M381" i="11"/>
  <c r="L381" i="11"/>
  <c r="K381" i="11"/>
  <c r="I381" i="11" a="1"/>
  <c r="I381" i="11" s="1"/>
  <c r="U380" i="11"/>
  <c r="T380" i="11"/>
  <c r="R380" i="11"/>
  <c r="Q380" i="11"/>
  <c r="O380" i="11"/>
  <c r="P380" i="11" s="1"/>
  <c r="N380" i="11"/>
  <c r="M380" i="11"/>
  <c r="L380" i="11"/>
  <c r="K380" i="11"/>
  <c r="I380" i="11" a="1"/>
  <c r="I380" i="11"/>
  <c r="U379" i="11"/>
  <c r="T379" i="11"/>
  <c r="R379" i="11"/>
  <c r="Q379" i="11"/>
  <c r="P379" i="11"/>
  <c r="O379" i="11"/>
  <c r="N379" i="11"/>
  <c r="M379" i="11"/>
  <c r="L379" i="11"/>
  <c r="K379" i="11"/>
  <c r="I379" i="11" a="1"/>
  <c r="I379" i="11" s="1"/>
  <c r="U378" i="11"/>
  <c r="T378" i="11"/>
  <c r="R378" i="11"/>
  <c r="Q378" i="11"/>
  <c r="P378" i="11"/>
  <c r="O378" i="11"/>
  <c r="N378" i="11"/>
  <c r="M378" i="11"/>
  <c r="L378" i="11"/>
  <c r="K378" i="11"/>
  <c r="I378" i="11" a="1"/>
  <c r="I378" i="11" s="1"/>
  <c r="U377" i="11"/>
  <c r="T377" i="11"/>
  <c r="R377" i="11"/>
  <c r="Q377" i="11"/>
  <c r="O377" i="11"/>
  <c r="P377" i="11" s="1"/>
  <c r="N377" i="11"/>
  <c r="M377" i="11"/>
  <c r="L377" i="11"/>
  <c r="K377" i="11"/>
  <c r="I377" i="11" a="1"/>
  <c r="I377" i="11"/>
  <c r="U376" i="11"/>
  <c r="T376" i="11"/>
  <c r="R376" i="11"/>
  <c r="Q376" i="11"/>
  <c r="P376" i="11"/>
  <c r="O376" i="11"/>
  <c r="N376" i="11"/>
  <c r="M376" i="11"/>
  <c r="L376" i="11"/>
  <c r="K376" i="11"/>
  <c r="I376" i="11" a="1"/>
  <c r="I376" i="11"/>
  <c r="U375" i="11"/>
  <c r="T375" i="11"/>
  <c r="R375" i="11"/>
  <c r="Q375" i="11"/>
  <c r="P375" i="11"/>
  <c r="O375" i="11"/>
  <c r="N375" i="11"/>
  <c r="M375" i="11"/>
  <c r="L375" i="11"/>
  <c r="K375" i="11"/>
  <c r="I375" i="11" a="1"/>
  <c r="I375" i="11" s="1"/>
  <c r="U374" i="11"/>
  <c r="T374" i="11"/>
  <c r="R374" i="11"/>
  <c r="Q374" i="11"/>
  <c r="O374" i="11"/>
  <c r="P374" i="11" s="1"/>
  <c r="N374" i="11"/>
  <c r="M374" i="11"/>
  <c r="L374" i="11"/>
  <c r="K374" i="11"/>
  <c r="I374" i="11" a="1"/>
  <c r="I374" i="11"/>
  <c r="U373" i="11"/>
  <c r="T373" i="11"/>
  <c r="R373" i="11"/>
  <c r="Q373" i="11"/>
  <c r="O373" i="11"/>
  <c r="P373" i="11" s="1"/>
  <c r="N373" i="11"/>
  <c r="M373" i="11"/>
  <c r="L373" i="11"/>
  <c r="K373" i="11"/>
  <c r="I373" i="11" a="1"/>
  <c r="I373" i="11" s="1"/>
  <c r="U372" i="11"/>
  <c r="T372" i="11"/>
  <c r="R372" i="11"/>
  <c r="Q372" i="11"/>
  <c r="O372" i="11"/>
  <c r="P372" i="11" s="1"/>
  <c r="N372" i="11"/>
  <c r="M372" i="11"/>
  <c r="L372" i="11"/>
  <c r="K372" i="11"/>
  <c r="I372" i="11" a="1"/>
  <c r="I372" i="11"/>
  <c r="U371" i="11"/>
  <c r="T371" i="11"/>
  <c r="R371" i="11"/>
  <c r="Q371" i="11"/>
  <c r="O371" i="11"/>
  <c r="P371" i="11" s="1"/>
  <c r="N371" i="11"/>
  <c r="M371" i="11"/>
  <c r="L371" i="11"/>
  <c r="K371" i="11"/>
  <c r="I371" i="11" a="1"/>
  <c r="I371" i="11" s="1"/>
  <c r="U370" i="11"/>
  <c r="T370" i="11"/>
  <c r="R370" i="11"/>
  <c r="Q370" i="11"/>
  <c r="P370" i="11"/>
  <c r="O370" i="11"/>
  <c r="N370" i="11"/>
  <c r="M370" i="11"/>
  <c r="L370" i="11"/>
  <c r="K370" i="11"/>
  <c r="I370" i="11" a="1"/>
  <c r="I370" i="11"/>
  <c r="U369" i="11"/>
  <c r="T369" i="11"/>
  <c r="R369" i="11"/>
  <c r="Q369" i="11"/>
  <c r="O369" i="11"/>
  <c r="P369" i="11" s="1"/>
  <c r="N369" i="11"/>
  <c r="M369" i="11"/>
  <c r="L369" i="11"/>
  <c r="K369" i="11"/>
  <c r="I369" i="11" a="1"/>
  <c r="I369" i="11"/>
  <c r="U368" i="11"/>
  <c r="T368" i="11"/>
  <c r="R368" i="11"/>
  <c r="Q368" i="11"/>
  <c r="P368" i="11"/>
  <c r="O368" i="11"/>
  <c r="N368" i="11"/>
  <c r="M368" i="11"/>
  <c r="L368" i="11"/>
  <c r="K368" i="11"/>
  <c r="I368" i="11" a="1"/>
  <c r="I368" i="11"/>
  <c r="U367" i="11"/>
  <c r="T367" i="11"/>
  <c r="R367" i="11"/>
  <c r="Q367" i="11"/>
  <c r="O367" i="11"/>
  <c r="P367" i="11" s="1"/>
  <c r="N367" i="11"/>
  <c r="M367" i="11"/>
  <c r="L367" i="11"/>
  <c r="K367" i="11"/>
  <c r="I367" i="11" a="1"/>
  <c r="I367" i="11"/>
  <c r="U366" i="11"/>
  <c r="T366" i="11"/>
  <c r="R366" i="11"/>
  <c r="Q366" i="11"/>
  <c r="O366" i="11"/>
  <c r="P366" i="11" s="1"/>
  <c r="N366" i="11"/>
  <c r="M366" i="11"/>
  <c r="L366" i="11"/>
  <c r="K366" i="11"/>
  <c r="I366" i="11" a="1"/>
  <c r="I366" i="11" s="1"/>
  <c r="U365" i="11"/>
  <c r="T365" i="11"/>
  <c r="R365" i="11"/>
  <c r="Q365" i="11"/>
  <c r="O365" i="11"/>
  <c r="P365" i="11" s="1"/>
  <c r="N365" i="11"/>
  <c r="M365" i="11"/>
  <c r="L365" i="11"/>
  <c r="K365" i="11"/>
  <c r="I365" i="11" a="1"/>
  <c r="I365" i="11" s="1"/>
  <c r="U364" i="11"/>
  <c r="T364" i="11"/>
  <c r="R364" i="11"/>
  <c r="Q364" i="11"/>
  <c r="O364" i="11"/>
  <c r="P364" i="11" s="1"/>
  <c r="N364" i="11"/>
  <c r="M364" i="11"/>
  <c r="L364" i="11"/>
  <c r="K364" i="11"/>
  <c r="I364" i="11" a="1"/>
  <c r="I364" i="11" s="1"/>
  <c r="U363" i="11"/>
  <c r="T363" i="11"/>
  <c r="R363" i="11"/>
  <c r="Q363" i="11"/>
  <c r="P363" i="11"/>
  <c r="O363" i="11"/>
  <c r="N363" i="11"/>
  <c r="M363" i="11"/>
  <c r="L363" i="11"/>
  <c r="K363" i="11"/>
  <c r="I363" i="11" a="1"/>
  <c r="I363" i="11" s="1"/>
  <c r="U362" i="11"/>
  <c r="T362" i="11"/>
  <c r="R362" i="11"/>
  <c r="Q362" i="11"/>
  <c r="P362" i="11"/>
  <c r="O362" i="11"/>
  <c r="N362" i="11"/>
  <c r="M362" i="11"/>
  <c r="L362" i="11"/>
  <c r="K362" i="11"/>
  <c r="I362" i="11" a="1"/>
  <c r="I362" i="11" s="1"/>
  <c r="U361" i="11"/>
  <c r="T361" i="11"/>
  <c r="R361" i="11"/>
  <c r="Q361" i="11"/>
  <c r="O361" i="11"/>
  <c r="P361" i="11" s="1"/>
  <c r="N361" i="11"/>
  <c r="M361" i="11"/>
  <c r="L361" i="11"/>
  <c r="K361" i="11"/>
  <c r="I361" i="11" a="1"/>
  <c r="I361" i="11"/>
  <c r="U360" i="11"/>
  <c r="T360" i="11"/>
  <c r="R360" i="11"/>
  <c r="Q360" i="11"/>
  <c r="P360" i="11"/>
  <c r="O360" i="11"/>
  <c r="N360" i="11"/>
  <c r="M360" i="11"/>
  <c r="L360" i="11"/>
  <c r="K360" i="11"/>
  <c r="I360" i="11" a="1"/>
  <c r="I360" i="11"/>
  <c r="U359" i="11"/>
  <c r="T359" i="11"/>
  <c r="R359" i="11"/>
  <c r="Q359" i="11"/>
  <c r="P359" i="11"/>
  <c r="O359" i="11"/>
  <c r="N359" i="11"/>
  <c r="M359" i="11"/>
  <c r="L359" i="11"/>
  <c r="K359" i="11"/>
  <c r="I359" i="11" a="1"/>
  <c r="I359" i="11"/>
  <c r="U358" i="11"/>
  <c r="T358" i="11"/>
  <c r="R358" i="11"/>
  <c r="Q358" i="11"/>
  <c r="O358" i="11"/>
  <c r="P358" i="11" s="1"/>
  <c r="N358" i="11"/>
  <c r="M358" i="11"/>
  <c r="L358" i="11"/>
  <c r="K358" i="11"/>
  <c r="I358" i="11" a="1"/>
  <c r="I358" i="11"/>
  <c r="U357" i="11"/>
  <c r="T357" i="11"/>
  <c r="R357" i="11"/>
  <c r="Q357" i="11"/>
  <c r="O357" i="11"/>
  <c r="P357" i="11" s="1"/>
  <c r="N357" i="11"/>
  <c r="M357" i="11"/>
  <c r="L357" i="11"/>
  <c r="K357" i="11"/>
  <c r="I357" i="11" a="1"/>
  <c r="I357" i="11" s="1"/>
  <c r="U356" i="11"/>
  <c r="T356" i="11"/>
  <c r="R356" i="11"/>
  <c r="Q356" i="11"/>
  <c r="P356" i="11"/>
  <c r="O356" i="11"/>
  <c r="N356" i="11"/>
  <c r="M356" i="11"/>
  <c r="L356" i="11"/>
  <c r="K356" i="11"/>
  <c r="I356" i="11" a="1"/>
  <c r="I356" i="11"/>
  <c r="U355" i="11"/>
  <c r="T355" i="11"/>
  <c r="R355" i="11"/>
  <c r="Q355" i="11"/>
  <c r="O355" i="11"/>
  <c r="P355" i="11" s="1"/>
  <c r="N355" i="11"/>
  <c r="M355" i="11"/>
  <c r="L355" i="11"/>
  <c r="K355" i="11"/>
  <c r="I355" i="11" a="1"/>
  <c r="I355" i="11"/>
  <c r="U354" i="11"/>
  <c r="T354" i="11"/>
  <c r="R354" i="11"/>
  <c r="Q354" i="11"/>
  <c r="P354" i="11"/>
  <c r="O354" i="11"/>
  <c r="N354" i="11"/>
  <c r="M354" i="11"/>
  <c r="L354" i="11"/>
  <c r="K354" i="11"/>
  <c r="I354" i="11" a="1"/>
  <c r="I354" i="11"/>
  <c r="U353" i="11"/>
  <c r="T353" i="11"/>
  <c r="R353" i="11"/>
  <c r="Q353" i="11"/>
  <c r="O353" i="11"/>
  <c r="P353" i="11" s="1"/>
  <c r="N353" i="11"/>
  <c r="M353" i="11"/>
  <c r="L353" i="11"/>
  <c r="K353" i="11"/>
  <c r="I353" i="11" a="1"/>
  <c r="I353" i="11" s="1"/>
  <c r="U352" i="11"/>
  <c r="T352" i="11"/>
  <c r="R352" i="11"/>
  <c r="Q352" i="11"/>
  <c r="O352" i="11"/>
  <c r="P352" i="11" s="1"/>
  <c r="N352" i="11"/>
  <c r="M352" i="11"/>
  <c r="L352" i="11"/>
  <c r="K352" i="11"/>
  <c r="I352" i="11" a="1"/>
  <c r="I352" i="11"/>
  <c r="U351" i="11"/>
  <c r="T351" i="11"/>
  <c r="R351" i="11"/>
  <c r="Q351" i="11"/>
  <c r="O351" i="11"/>
  <c r="P351" i="11" s="1"/>
  <c r="N351" i="11"/>
  <c r="M351" i="11"/>
  <c r="L351" i="11"/>
  <c r="K351" i="11"/>
  <c r="I351" i="11" a="1"/>
  <c r="I351" i="11"/>
  <c r="U350" i="11"/>
  <c r="T350" i="11"/>
  <c r="R350" i="11"/>
  <c r="Q350" i="11"/>
  <c r="O350" i="11"/>
  <c r="P350" i="11" s="1"/>
  <c r="N350" i="11"/>
  <c r="M350" i="11"/>
  <c r="L350" i="11"/>
  <c r="K350" i="11"/>
  <c r="I350" i="11" a="1"/>
  <c r="I350" i="11" s="1"/>
  <c r="U349" i="11"/>
  <c r="T349" i="11"/>
  <c r="R349" i="11"/>
  <c r="Q349" i="11"/>
  <c r="O349" i="11"/>
  <c r="P349" i="11" s="1"/>
  <c r="N349" i="11"/>
  <c r="M349" i="11"/>
  <c r="L349" i="11"/>
  <c r="K349" i="11"/>
  <c r="I349" i="11" a="1"/>
  <c r="I349" i="11" s="1"/>
  <c r="U348" i="11"/>
  <c r="T348" i="11"/>
  <c r="R348" i="11"/>
  <c r="Q348" i="11"/>
  <c r="O348" i="11"/>
  <c r="P348" i="11" s="1"/>
  <c r="N348" i="11"/>
  <c r="M348" i="11"/>
  <c r="L348" i="11"/>
  <c r="K348" i="11"/>
  <c r="I348" i="11" a="1"/>
  <c r="I348" i="11"/>
  <c r="U347" i="11"/>
  <c r="T347" i="11"/>
  <c r="R347" i="11"/>
  <c r="Q347" i="11"/>
  <c r="P347" i="11"/>
  <c r="O347" i="11"/>
  <c r="N347" i="11"/>
  <c r="M347" i="11"/>
  <c r="L347" i="11"/>
  <c r="K347" i="11"/>
  <c r="I347" i="11" a="1"/>
  <c r="I347" i="11" s="1"/>
  <c r="U346" i="11"/>
  <c r="T346" i="11"/>
  <c r="R346" i="11"/>
  <c r="Q346" i="11"/>
  <c r="P346" i="11"/>
  <c r="O346" i="11"/>
  <c r="N346" i="11"/>
  <c r="M346" i="11"/>
  <c r="L346" i="11"/>
  <c r="K346" i="11"/>
  <c r="I346" i="11" a="1"/>
  <c r="I346" i="11"/>
  <c r="U345" i="11"/>
  <c r="T345" i="11"/>
  <c r="R345" i="11"/>
  <c r="Q345" i="11"/>
  <c r="O345" i="11"/>
  <c r="P345" i="11" s="1"/>
  <c r="N345" i="11"/>
  <c r="M345" i="11"/>
  <c r="L345" i="11"/>
  <c r="K345" i="11"/>
  <c r="I345" i="11" a="1"/>
  <c r="I345" i="11"/>
  <c r="U344" i="11"/>
  <c r="T344" i="11"/>
  <c r="R344" i="11"/>
  <c r="Q344" i="11"/>
  <c r="P344" i="11"/>
  <c r="O344" i="11"/>
  <c r="N344" i="11"/>
  <c r="M344" i="11"/>
  <c r="L344" i="11"/>
  <c r="K344" i="11"/>
  <c r="I344" i="11" a="1"/>
  <c r="I344" i="11"/>
  <c r="U343" i="11"/>
  <c r="T343" i="11"/>
  <c r="R343" i="11"/>
  <c r="Q343" i="11"/>
  <c r="O343" i="11"/>
  <c r="P343" i="11" s="1"/>
  <c r="N343" i="11"/>
  <c r="M343" i="11"/>
  <c r="L343" i="11"/>
  <c r="K343" i="11"/>
  <c r="I343" i="11" a="1"/>
  <c r="I343" i="11"/>
  <c r="U342" i="11"/>
  <c r="T342" i="11"/>
  <c r="R342" i="11"/>
  <c r="Q342" i="11"/>
  <c r="O342" i="11"/>
  <c r="P342" i="11" s="1"/>
  <c r="N342" i="11"/>
  <c r="M342" i="11"/>
  <c r="L342" i="11"/>
  <c r="K342" i="11"/>
  <c r="I342" i="11" a="1"/>
  <c r="I342" i="11"/>
  <c r="U341" i="11"/>
  <c r="T341" i="11"/>
  <c r="R341" i="11"/>
  <c r="Q341" i="11"/>
  <c r="O341" i="11"/>
  <c r="P341" i="11" s="1"/>
  <c r="N341" i="11"/>
  <c r="M341" i="11"/>
  <c r="L341" i="11"/>
  <c r="K341" i="11"/>
  <c r="I341" i="11" a="1"/>
  <c r="I341" i="11" s="1"/>
  <c r="U340" i="11"/>
  <c r="T340" i="11"/>
  <c r="R340" i="11"/>
  <c r="Q340" i="11"/>
  <c r="P340" i="11"/>
  <c r="O340" i="11"/>
  <c r="N340" i="11"/>
  <c r="M340" i="11"/>
  <c r="L340" i="11"/>
  <c r="K340" i="11"/>
  <c r="I340" i="11" a="1"/>
  <c r="I340" i="11"/>
  <c r="U339" i="11"/>
  <c r="T339" i="11"/>
  <c r="R339" i="11"/>
  <c r="Q339" i="11"/>
  <c r="O339" i="11"/>
  <c r="P339" i="11" s="1"/>
  <c r="N339" i="11"/>
  <c r="M339" i="11"/>
  <c r="L339" i="11"/>
  <c r="K339" i="11"/>
  <c r="I339" i="11" a="1"/>
  <c r="I339" i="11"/>
  <c r="U338" i="11"/>
  <c r="T338" i="11"/>
  <c r="R338" i="11"/>
  <c r="Q338" i="11"/>
  <c r="P338" i="11"/>
  <c r="O338" i="11"/>
  <c r="N338" i="11"/>
  <c r="M338" i="11"/>
  <c r="L338" i="11"/>
  <c r="K338" i="11"/>
  <c r="I338" i="11" a="1"/>
  <c r="I338" i="11"/>
  <c r="U337" i="11"/>
  <c r="T337" i="11"/>
  <c r="R337" i="11"/>
  <c r="Q337" i="11"/>
  <c r="O337" i="11"/>
  <c r="P337" i="11" s="1"/>
  <c r="N337" i="11"/>
  <c r="M337" i="11"/>
  <c r="L337" i="11"/>
  <c r="K337" i="11"/>
  <c r="I337" i="11" a="1"/>
  <c r="I337" i="11"/>
  <c r="U336" i="11"/>
  <c r="T336" i="11"/>
  <c r="R336" i="11"/>
  <c r="Q336" i="11"/>
  <c r="P336" i="11"/>
  <c r="O336" i="11"/>
  <c r="N336" i="11"/>
  <c r="M336" i="11"/>
  <c r="L336" i="11"/>
  <c r="K336" i="11"/>
  <c r="I336" i="11" a="1"/>
  <c r="I336" i="11"/>
  <c r="U335" i="11"/>
  <c r="T335" i="11"/>
  <c r="R335" i="11"/>
  <c r="Q335" i="11"/>
  <c r="O335" i="11"/>
  <c r="P335" i="11" s="1"/>
  <c r="N335" i="11"/>
  <c r="M335" i="11"/>
  <c r="L335" i="11"/>
  <c r="K335" i="11"/>
  <c r="I335" i="11" a="1"/>
  <c r="I335" i="11" s="1"/>
  <c r="U334" i="11"/>
  <c r="T334" i="11"/>
  <c r="R334" i="11"/>
  <c r="Q334" i="11"/>
  <c r="P334" i="11"/>
  <c r="O334" i="11"/>
  <c r="N334" i="11"/>
  <c r="M334" i="11"/>
  <c r="L334" i="11"/>
  <c r="K334" i="11"/>
  <c r="I334" i="11" a="1"/>
  <c r="I334" i="11" s="1"/>
  <c r="U333" i="11"/>
  <c r="T333" i="11"/>
  <c r="R333" i="11"/>
  <c r="Q333" i="11"/>
  <c r="O333" i="11"/>
  <c r="P333" i="11" s="1"/>
  <c r="N333" i="11"/>
  <c r="M333" i="11"/>
  <c r="L333" i="11"/>
  <c r="K333" i="11"/>
  <c r="I333" i="11" a="1"/>
  <c r="I333" i="11" s="1"/>
  <c r="U332" i="11"/>
  <c r="T332" i="11"/>
  <c r="R332" i="11"/>
  <c r="Q332" i="11"/>
  <c r="P332" i="11"/>
  <c r="O332" i="11"/>
  <c r="N332" i="11"/>
  <c r="M332" i="11"/>
  <c r="L332" i="11"/>
  <c r="K332" i="11"/>
  <c r="I332" i="11" a="1"/>
  <c r="I332" i="11" s="1"/>
  <c r="U331" i="11"/>
  <c r="T331" i="11"/>
  <c r="R331" i="11"/>
  <c r="Q331" i="11"/>
  <c r="P331" i="11"/>
  <c r="O331" i="11"/>
  <c r="N331" i="11"/>
  <c r="M331" i="11"/>
  <c r="L331" i="11"/>
  <c r="K331" i="11"/>
  <c r="I331" i="11" a="1"/>
  <c r="I331" i="11"/>
  <c r="U330" i="11"/>
  <c r="T330" i="11"/>
  <c r="R330" i="11"/>
  <c r="Q330" i="11"/>
  <c r="P330" i="11"/>
  <c r="O330" i="11"/>
  <c r="N330" i="11"/>
  <c r="M330" i="11"/>
  <c r="L330" i="11"/>
  <c r="K330" i="11"/>
  <c r="I330" i="11" a="1"/>
  <c r="I330" i="11"/>
  <c r="U329" i="11"/>
  <c r="T329" i="11"/>
  <c r="R329" i="11"/>
  <c r="Q329" i="11"/>
  <c r="P329" i="11"/>
  <c r="O329" i="11"/>
  <c r="N329" i="11"/>
  <c r="M329" i="11"/>
  <c r="L329" i="11"/>
  <c r="K329" i="11"/>
  <c r="I329" i="11" a="1"/>
  <c r="I329" i="11"/>
  <c r="U328" i="11"/>
  <c r="T328" i="11"/>
  <c r="R328" i="11"/>
  <c r="Q328" i="11"/>
  <c r="O328" i="11"/>
  <c r="P328" i="11" s="1"/>
  <c r="N328" i="11"/>
  <c r="M328" i="11"/>
  <c r="L328" i="11"/>
  <c r="K328" i="11"/>
  <c r="I328" i="11" a="1"/>
  <c r="I328" i="11"/>
  <c r="U327" i="11"/>
  <c r="T327" i="11"/>
  <c r="R327" i="11"/>
  <c r="Q327" i="11"/>
  <c r="O327" i="11"/>
  <c r="P327" i="11" s="1"/>
  <c r="N327" i="11"/>
  <c r="M327" i="11"/>
  <c r="L327" i="11"/>
  <c r="K327" i="11"/>
  <c r="I327" i="11" a="1"/>
  <c r="I327" i="11" s="1"/>
  <c r="U326" i="11"/>
  <c r="T326" i="11"/>
  <c r="R326" i="11"/>
  <c r="Q326" i="11"/>
  <c r="O326" i="11"/>
  <c r="P326" i="11" s="1"/>
  <c r="N326" i="11"/>
  <c r="M326" i="11"/>
  <c r="L326" i="11"/>
  <c r="K326" i="11"/>
  <c r="I326" i="11" a="1"/>
  <c r="I326" i="11"/>
  <c r="U325" i="11"/>
  <c r="T325" i="11"/>
  <c r="R325" i="11"/>
  <c r="Q325" i="11"/>
  <c r="O325" i="11"/>
  <c r="P325" i="11" s="1"/>
  <c r="N325" i="11"/>
  <c r="M325" i="11"/>
  <c r="L325" i="11"/>
  <c r="K325" i="11"/>
  <c r="I325" i="11" a="1"/>
  <c r="I325" i="11" s="1"/>
  <c r="U324" i="11"/>
  <c r="T324" i="11"/>
  <c r="R324" i="11"/>
  <c r="Q324" i="11"/>
  <c r="O324" i="11"/>
  <c r="P324" i="11" s="1"/>
  <c r="N324" i="11"/>
  <c r="M324" i="11"/>
  <c r="L324" i="11"/>
  <c r="K324" i="11"/>
  <c r="I324" i="11" a="1"/>
  <c r="I324" i="11"/>
  <c r="U323" i="11"/>
  <c r="T323" i="11"/>
  <c r="R323" i="11"/>
  <c r="Q323" i="11"/>
  <c r="P323" i="11"/>
  <c r="O323" i="11"/>
  <c r="N323" i="11"/>
  <c r="M323" i="11"/>
  <c r="L323" i="11"/>
  <c r="K323" i="11"/>
  <c r="I323" i="11" a="1"/>
  <c r="I323" i="11" s="1"/>
  <c r="U322" i="11"/>
  <c r="T322" i="11"/>
  <c r="R322" i="11"/>
  <c r="Q322" i="11"/>
  <c r="O322" i="11"/>
  <c r="P322" i="11" s="1"/>
  <c r="N322" i="11"/>
  <c r="M322" i="11"/>
  <c r="L322" i="11"/>
  <c r="K322" i="11"/>
  <c r="I322" i="11" a="1"/>
  <c r="I322" i="11"/>
  <c r="U321" i="11"/>
  <c r="T321" i="11"/>
  <c r="R321" i="11"/>
  <c r="Q321" i="11"/>
  <c r="O321" i="11"/>
  <c r="P321" i="11" s="1"/>
  <c r="N321" i="11"/>
  <c r="M321" i="11"/>
  <c r="L321" i="11"/>
  <c r="K321" i="11"/>
  <c r="I321" i="11" a="1"/>
  <c r="I321" i="11"/>
  <c r="U320" i="11"/>
  <c r="T320" i="11"/>
  <c r="R320" i="11"/>
  <c r="Q320" i="11"/>
  <c r="P320" i="11"/>
  <c r="O320" i="11"/>
  <c r="N320" i="11"/>
  <c r="M320" i="11"/>
  <c r="L320" i="11"/>
  <c r="K320" i="11"/>
  <c r="I320" i="11" a="1"/>
  <c r="I320" i="11"/>
  <c r="U319" i="11"/>
  <c r="T319" i="11"/>
  <c r="R319" i="11"/>
  <c r="Q319" i="11"/>
  <c r="O319" i="11"/>
  <c r="P319" i="11" s="1"/>
  <c r="N319" i="11"/>
  <c r="M319" i="11"/>
  <c r="L319" i="11"/>
  <c r="K319" i="11"/>
  <c r="I319" i="11" a="1"/>
  <c r="I319" i="11" s="1"/>
  <c r="U318" i="11"/>
  <c r="T318" i="11"/>
  <c r="R318" i="11"/>
  <c r="Q318" i="11"/>
  <c r="O318" i="11"/>
  <c r="P318" i="11" s="1"/>
  <c r="N318" i="11"/>
  <c r="M318" i="11"/>
  <c r="L318" i="11"/>
  <c r="K318" i="11"/>
  <c r="I318" i="11" a="1"/>
  <c r="I318" i="11" s="1"/>
  <c r="U317" i="11"/>
  <c r="T317" i="11"/>
  <c r="R317" i="11"/>
  <c r="Q317" i="11"/>
  <c r="O317" i="11"/>
  <c r="P317" i="11" s="1"/>
  <c r="N317" i="11"/>
  <c r="M317" i="11"/>
  <c r="L317" i="11"/>
  <c r="K317" i="11"/>
  <c r="I317" i="11" a="1"/>
  <c r="I317" i="11"/>
  <c r="U316" i="11"/>
  <c r="T316" i="11"/>
  <c r="R316" i="11"/>
  <c r="Q316" i="11"/>
  <c r="O316" i="11"/>
  <c r="P316" i="11" s="1"/>
  <c r="N316" i="11"/>
  <c r="M316" i="11"/>
  <c r="L316" i="11"/>
  <c r="K316" i="11"/>
  <c r="I316" i="11" a="1"/>
  <c r="I316" i="11"/>
  <c r="U315" i="11"/>
  <c r="T315" i="11"/>
  <c r="R315" i="11"/>
  <c r="Q315" i="11"/>
  <c r="P315" i="11"/>
  <c r="O315" i="11"/>
  <c r="N315" i="11"/>
  <c r="M315" i="11"/>
  <c r="L315" i="11"/>
  <c r="K315" i="11"/>
  <c r="I315" i="11" a="1"/>
  <c r="I315" i="11"/>
  <c r="U314" i="11"/>
  <c r="T314" i="11"/>
  <c r="R314" i="11"/>
  <c r="Q314" i="11"/>
  <c r="O314" i="11"/>
  <c r="P314" i="11" s="1"/>
  <c r="N314" i="11"/>
  <c r="M314" i="11"/>
  <c r="L314" i="11"/>
  <c r="K314" i="11"/>
  <c r="I314" i="11" a="1"/>
  <c r="I314" i="11" s="1"/>
  <c r="U313" i="11"/>
  <c r="T313" i="11"/>
  <c r="R313" i="11"/>
  <c r="Q313" i="11"/>
  <c r="O313" i="11"/>
  <c r="P313" i="11" s="1"/>
  <c r="N313" i="11"/>
  <c r="M313" i="11"/>
  <c r="L313" i="11"/>
  <c r="K313" i="11"/>
  <c r="I313" i="11" a="1"/>
  <c r="I313" i="11"/>
  <c r="U312" i="11"/>
  <c r="T312" i="11"/>
  <c r="R312" i="11"/>
  <c r="Q312" i="11"/>
  <c r="O312" i="11"/>
  <c r="P312" i="11" s="1"/>
  <c r="N312" i="11"/>
  <c r="M312" i="11"/>
  <c r="L312" i="11"/>
  <c r="K312" i="11"/>
  <c r="I312" i="11" a="1"/>
  <c r="I312" i="11"/>
  <c r="U311" i="11"/>
  <c r="T311" i="11"/>
  <c r="R311" i="11"/>
  <c r="Q311" i="11"/>
  <c r="O311" i="11"/>
  <c r="P311" i="11" s="1"/>
  <c r="N311" i="11"/>
  <c r="M311" i="11"/>
  <c r="L311" i="11"/>
  <c r="K311" i="11"/>
  <c r="I311" i="11" a="1"/>
  <c r="I311" i="11"/>
  <c r="U310" i="11"/>
  <c r="T310" i="11"/>
  <c r="R310" i="11"/>
  <c r="Q310" i="11"/>
  <c r="O310" i="11"/>
  <c r="P310" i="11" s="1"/>
  <c r="N310" i="11"/>
  <c r="M310" i="11"/>
  <c r="L310" i="11"/>
  <c r="K310" i="11"/>
  <c r="I310" i="11" a="1"/>
  <c r="I310" i="11"/>
  <c r="U309" i="11"/>
  <c r="T309" i="11"/>
  <c r="R309" i="11"/>
  <c r="Q309" i="11"/>
  <c r="O309" i="11"/>
  <c r="P309" i="11" s="1"/>
  <c r="N309" i="11"/>
  <c r="M309" i="11"/>
  <c r="L309" i="11"/>
  <c r="K309" i="11"/>
  <c r="I309" i="11" a="1"/>
  <c r="I309" i="11" s="1"/>
  <c r="U308" i="11"/>
  <c r="T308" i="11"/>
  <c r="R308" i="11"/>
  <c r="Q308" i="11"/>
  <c r="O308" i="11"/>
  <c r="P308" i="11" s="1"/>
  <c r="N308" i="11"/>
  <c r="M308" i="11"/>
  <c r="L308" i="11"/>
  <c r="K308" i="11"/>
  <c r="I308" i="11" a="1"/>
  <c r="I308" i="11"/>
  <c r="U307" i="11"/>
  <c r="T307" i="11"/>
  <c r="R307" i="11"/>
  <c r="Q307" i="11"/>
  <c r="O307" i="11"/>
  <c r="P307" i="11" s="1"/>
  <c r="N307" i="11"/>
  <c r="M307" i="11"/>
  <c r="L307" i="11"/>
  <c r="K307" i="11"/>
  <c r="I307" i="11" a="1"/>
  <c r="I307" i="11"/>
  <c r="U306" i="11"/>
  <c r="T306" i="11"/>
  <c r="R306" i="11"/>
  <c r="Q306" i="11"/>
  <c r="O306" i="11"/>
  <c r="P306" i="11" s="1"/>
  <c r="N306" i="11"/>
  <c r="M306" i="11"/>
  <c r="L306" i="11"/>
  <c r="K306" i="11"/>
  <c r="I306" i="11" a="1"/>
  <c r="I306" i="11"/>
  <c r="U305" i="11"/>
  <c r="T305" i="11"/>
  <c r="R305" i="11"/>
  <c r="Q305" i="11"/>
  <c r="O305" i="11"/>
  <c r="P305" i="11" s="1"/>
  <c r="N305" i="11"/>
  <c r="M305" i="11"/>
  <c r="L305" i="11"/>
  <c r="K305" i="11"/>
  <c r="I305" i="11" a="1"/>
  <c r="I305" i="11"/>
  <c r="U304" i="11"/>
  <c r="T304" i="11"/>
  <c r="R304" i="11"/>
  <c r="Q304" i="11"/>
  <c r="O304" i="11"/>
  <c r="P304" i="11" s="1"/>
  <c r="N304" i="11"/>
  <c r="M304" i="11"/>
  <c r="L304" i="11"/>
  <c r="K304" i="11"/>
  <c r="I304" i="11" a="1"/>
  <c r="I304" i="11" s="1"/>
  <c r="U303" i="11"/>
  <c r="T303" i="11"/>
  <c r="R303" i="11"/>
  <c r="Q303" i="11"/>
  <c r="O303" i="11"/>
  <c r="P303" i="11" s="1"/>
  <c r="N303" i="11"/>
  <c r="M303" i="11"/>
  <c r="L303" i="11"/>
  <c r="K303" i="11"/>
  <c r="I303" i="11" a="1"/>
  <c r="I303" i="11" s="1"/>
  <c r="U302" i="11"/>
  <c r="T302" i="11"/>
  <c r="R302" i="11"/>
  <c r="Q302" i="11"/>
  <c r="O302" i="11"/>
  <c r="P302" i="11" s="1"/>
  <c r="N302" i="11"/>
  <c r="M302" i="11"/>
  <c r="L302" i="11"/>
  <c r="K302" i="11"/>
  <c r="I302" i="11" a="1"/>
  <c r="I302" i="11" s="1"/>
  <c r="U301" i="11"/>
  <c r="T301" i="11"/>
  <c r="R301" i="11"/>
  <c r="Q301" i="11"/>
  <c r="O301" i="11"/>
  <c r="P301" i="11" s="1"/>
  <c r="N301" i="11"/>
  <c r="M301" i="11"/>
  <c r="L301" i="11"/>
  <c r="K301" i="11"/>
  <c r="I301" i="11" a="1"/>
  <c r="I301" i="11"/>
  <c r="U300" i="11"/>
  <c r="T300" i="11"/>
  <c r="R300" i="11"/>
  <c r="Q300" i="11"/>
  <c r="O300" i="11"/>
  <c r="P300" i="11" s="1"/>
  <c r="N300" i="11"/>
  <c r="M300" i="11"/>
  <c r="L300" i="11"/>
  <c r="K300" i="11"/>
  <c r="I300" i="11" a="1"/>
  <c r="I300" i="11"/>
  <c r="U299" i="11"/>
  <c r="T299" i="11"/>
  <c r="R299" i="11"/>
  <c r="Q299" i="11"/>
  <c r="P299" i="11"/>
  <c r="O299" i="11"/>
  <c r="N299" i="11"/>
  <c r="M299" i="11"/>
  <c r="L299" i="11"/>
  <c r="K299" i="11"/>
  <c r="I299" i="11" a="1"/>
  <c r="I299" i="11" s="1"/>
  <c r="U298" i="11"/>
  <c r="T298" i="11"/>
  <c r="R298" i="11"/>
  <c r="Q298" i="11"/>
  <c r="O298" i="11"/>
  <c r="P298" i="11" s="1"/>
  <c r="N298" i="11"/>
  <c r="M298" i="11"/>
  <c r="L298" i="11"/>
  <c r="K298" i="11"/>
  <c r="I298" i="11" a="1"/>
  <c r="I298" i="11" s="1"/>
  <c r="U297" i="11"/>
  <c r="T297" i="11"/>
  <c r="R297" i="11"/>
  <c r="Q297" i="11"/>
  <c r="O297" i="11"/>
  <c r="P297" i="11" s="1"/>
  <c r="N297" i="11"/>
  <c r="M297" i="11"/>
  <c r="L297" i="11"/>
  <c r="K297" i="11"/>
  <c r="I297" i="11" a="1"/>
  <c r="I297" i="11"/>
  <c r="U296" i="11"/>
  <c r="T296" i="11"/>
  <c r="R296" i="11"/>
  <c r="Q296" i="11"/>
  <c r="P296" i="11"/>
  <c r="O296" i="11"/>
  <c r="N296" i="11"/>
  <c r="M296" i="11"/>
  <c r="L296" i="11"/>
  <c r="K296" i="11"/>
  <c r="I296" i="11" a="1"/>
  <c r="I296" i="11"/>
  <c r="U295" i="11"/>
  <c r="T295" i="11"/>
  <c r="R295" i="11"/>
  <c r="Q295" i="11"/>
  <c r="P295" i="11"/>
  <c r="O295" i="11"/>
  <c r="N295" i="11"/>
  <c r="M295" i="11"/>
  <c r="L295" i="11"/>
  <c r="K295" i="11"/>
  <c r="I295" i="11" a="1"/>
  <c r="I295" i="11" s="1"/>
  <c r="U294" i="11"/>
  <c r="T294" i="11"/>
  <c r="R294" i="11"/>
  <c r="Q294" i="11"/>
  <c r="O294" i="11"/>
  <c r="P294" i="11" s="1"/>
  <c r="N294" i="11"/>
  <c r="M294" i="11"/>
  <c r="L294" i="11"/>
  <c r="K294" i="11"/>
  <c r="I294" i="11" a="1"/>
  <c r="I294" i="11" s="1"/>
  <c r="U293" i="11"/>
  <c r="T293" i="11"/>
  <c r="R293" i="11"/>
  <c r="Q293" i="11"/>
  <c r="O293" i="11"/>
  <c r="P293" i="11" s="1"/>
  <c r="N293" i="11"/>
  <c r="M293" i="11"/>
  <c r="L293" i="11"/>
  <c r="K293" i="11"/>
  <c r="I293" i="11" a="1"/>
  <c r="I293" i="11" s="1"/>
  <c r="U292" i="11"/>
  <c r="T292" i="11"/>
  <c r="R292" i="11"/>
  <c r="Q292" i="11"/>
  <c r="O292" i="11"/>
  <c r="P292" i="11" s="1"/>
  <c r="N292" i="11"/>
  <c r="M292" i="11"/>
  <c r="L292" i="11"/>
  <c r="K292" i="11"/>
  <c r="I292" i="11" a="1"/>
  <c r="I292" i="11"/>
  <c r="U291" i="11"/>
  <c r="T291" i="11"/>
  <c r="R291" i="11"/>
  <c r="Q291" i="11"/>
  <c r="O291" i="11"/>
  <c r="P291" i="11" s="1"/>
  <c r="N291" i="11"/>
  <c r="M291" i="11"/>
  <c r="L291" i="11"/>
  <c r="K291" i="11"/>
  <c r="I291" i="11" a="1"/>
  <c r="I291" i="11"/>
  <c r="U290" i="11"/>
  <c r="T290" i="11"/>
  <c r="R290" i="11"/>
  <c r="Q290" i="11"/>
  <c r="O290" i="11"/>
  <c r="P290" i="11" s="1"/>
  <c r="N290" i="11"/>
  <c r="M290" i="11"/>
  <c r="L290" i="11"/>
  <c r="K290" i="11"/>
  <c r="I290" i="11" a="1"/>
  <c r="I290" i="11"/>
  <c r="U289" i="11"/>
  <c r="T289" i="11"/>
  <c r="R289" i="11"/>
  <c r="Q289" i="11"/>
  <c r="O289" i="11"/>
  <c r="P289" i="11" s="1"/>
  <c r="N289" i="11"/>
  <c r="M289" i="11"/>
  <c r="L289" i="11"/>
  <c r="K289" i="11"/>
  <c r="I289" i="11" a="1"/>
  <c r="I289" i="11" s="1"/>
  <c r="U288" i="11"/>
  <c r="T288" i="11"/>
  <c r="R288" i="11"/>
  <c r="Q288" i="11"/>
  <c r="O288" i="11"/>
  <c r="P288" i="11" s="1"/>
  <c r="N288" i="11"/>
  <c r="M288" i="11"/>
  <c r="L288" i="11"/>
  <c r="K288" i="11"/>
  <c r="I288" i="11" a="1"/>
  <c r="I288" i="11" s="1"/>
  <c r="U287" i="11"/>
  <c r="T287" i="11"/>
  <c r="R287" i="11"/>
  <c r="Q287" i="11"/>
  <c r="O287" i="11"/>
  <c r="P287" i="11" s="1"/>
  <c r="N287" i="11"/>
  <c r="M287" i="11"/>
  <c r="L287" i="11"/>
  <c r="K287" i="11"/>
  <c r="I287" i="11" a="1"/>
  <c r="I287" i="11"/>
  <c r="U286" i="11"/>
  <c r="T286" i="11"/>
  <c r="R286" i="11"/>
  <c r="Q286" i="11"/>
  <c r="P286" i="11"/>
  <c r="O286" i="11"/>
  <c r="N286" i="11"/>
  <c r="M286" i="11"/>
  <c r="L286" i="11"/>
  <c r="K286" i="11"/>
  <c r="I286" i="11" a="1"/>
  <c r="I286" i="11" s="1"/>
  <c r="U285" i="11"/>
  <c r="T285" i="11"/>
  <c r="R285" i="11"/>
  <c r="Q285" i="11"/>
  <c r="O285" i="11"/>
  <c r="P285" i="11" s="1"/>
  <c r="N285" i="11"/>
  <c r="M285" i="11"/>
  <c r="L285" i="11"/>
  <c r="K285" i="11"/>
  <c r="I285" i="11" a="1"/>
  <c r="I285" i="11"/>
  <c r="U284" i="11"/>
  <c r="T284" i="11"/>
  <c r="R284" i="11"/>
  <c r="Q284" i="11"/>
  <c r="O284" i="11"/>
  <c r="P284" i="11" s="1"/>
  <c r="N284" i="11"/>
  <c r="M284" i="11"/>
  <c r="L284" i="11"/>
  <c r="K284" i="11"/>
  <c r="I284" i="11" a="1"/>
  <c r="I284" i="11" s="1"/>
  <c r="U283" i="11"/>
  <c r="T283" i="11"/>
  <c r="R283" i="11"/>
  <c r="Q283" i="11"/>
  <c r="P283" i="11"/>
  <c r="O283" i="11"/>
  <c r="N283" i="11"/>
  <c r="M283" i="11"/>
  <c r="L283" i="11"/>
  <c r="K283" i="11"/>
  <c r="I283" i="11" a="1"/>
  <c r="I283" i="11" s="1"/>
  <c r="U282" i="11"/>
  <c r="T282" i="11"/>
  <c r="R282" i="11"/>
  <c r="Q282" i="11"/>
  <c r="O282" i="11"/>
  <c r="P282" i="11" s="1"/>
  <c r="N282" i="11"/>
  <c r="M282" i="11"/>
  <c r="L282" i="11"/>
  <c r="K282" i="11"/>
  <c r="I282" i="11" a="1"/>
  <c r="I282" i="11"/>
  <c r="U281" i="11"/>
  <c r="T281" i="11"/>
  <c r="R281" i="11"/>
  <c r="Q281" i="11"/>
  <c r="P281" i="11"/>
  <c r="O281" i="11"/>
  <c r="N281" i="11"/>
  <c r="M281" i="11"/>
  <c r="L281" i="11"/>
  <c r="K281" i="11"/>
  <c r="I281" i="11" a="1"/>
  <c r="I281" i="11"/>
  <c r="U280" i="11"/>
  <c r="T280" i="11"/>
  <c r="R280" i="11"/>
  <c r="Q280" i="11"/>
  <c r="P280" i="11"/>
  <c r="O280" i="11"/>
  <c r="N280" i="11"/>
  <c r="M280" i="11"/>
  <c r="L280" i="11"/>
  <c r="K280" i="11"/>
  <c r="I280" i="11" a="1"/>
  <c r="I280" i="11" s="1"/>
  <c r="U279" i="11"/>
  <c r="T279" i="11"/>
  <c r="R279" i="11"/>
  <c r="Q279" i="11"/>
  <c r="O279" i="11"/>
  <c r="P279" i="11" s="1"/>
  <c r="N279" i="11"/>
  <c r="M279" i="11"/>
  <c r="L279" i="11"/>
  <c r="K279" i="11"/>
  <c r="I279" i="11" a="1"/>
  <c r="I279" i="11" s="1"/>
  <c r="U278" i="11"/>
  <c r="T278" i="11"/>
  <c r="R278" i="11"/>
  <c r="Q278" i="11"/>
  <c r="O278" i="11"/>
  <c r="P278" i="11" s="1"/>
  <c r="N278" i="11"/>
  <c r="M278" i="11"/>
  <c r="L278" i="11"/>
  <c r="K278" i="11"/>
  <c r="I278" i="11" a="1"/>
  <c r="I278" i="11" s="1"/>
  <c r="U277" i="11"/>
  <c r="T277" i="11"/>
  <c r="R277" i="11"/>
  <c r="Q277" i="11"/>
  <c r="O277" i="11"/>
  <c r="P277" i="11" s="1"/>
  <c r="N277" i="11"/>
  <c r="M277" i="11"/>
  <c r="L277" i="11"/>
  <c r="K277" i="11"/>
  <c r="I277" i="11" a="1"/>
  <c r="I277" i="11"/>
  <c r="U276" i="11"/>
  <c r="T276" i="11"/>
  <c r="R276" i="11"/>
  <c r="Q276" i="11"/>
  <c r="P276" i="11"/>
  <c r="O276" i="11"/>
  <c r="N276" i="11"/>
  <c r="M276" i="11"/>
  <c r="L276" i="11"/>
  <c r="K276" i="11"/>
  <c r="I276" i="11" a="1"/>
  <c r="I276" i="11"/>
  <c r="U275" i="11"/>
  <c r="T275" i="11"/>
  <c r="R275" i="11"/>
  <c r="Q275" i="11"/>
  <c r="O275" i="11"/>
  <c r="P275" i="11" s="1"/>
  <c r="N275" i="11"/>
  <c r="M275" i="11"/>
  <c r="L275" i="11"/>
  <c r="K275" i="11"/>
  <c r="I275" i="11" a="1"/>
  <c r="I275" i="11"/>
  <c r="U274" i="11"/>
  <c r="T274" i="11"/>
  <c r="R274" i="11"/>
  <c r="Q274" i="11"/>
  <c r="O274" i="11"/>
  <c r="P274" i="11" s="1"/>
  <c r="N274" i="11"/>
  <c r="M274" i="11"/>
  <c r="L274" i="11"/>
  <c r="K274" i="11"/>
  <c r="I274" i="11" a="1"/>
  <c r="I274" i="11" s="1"/>
  <c r="U273" i="11"/>
  <c r="T273" i="11"/>
  <c r="R273" i="11"/>
  <c r="Q273" i="11"/>
  <c r="O273" i="11"/>
  <c r="P273" i="11" s="1"/>
  <c r="N273" i="11"/>
  <c r="M273" i="11"/>
  <c r="L273" i="11"/>
  <c r="K273" i="11"/>
  <c r="I273" i="11" a="1"/>
  <c r="I273" i="11" s="1"/>
  <c r="U272" i="11"/>
  <c r="T272" i="11"/>
  <c r="R272" i="11"/>
  <c r="Q272" i="11"/>
  <c r="O272" i="11"/>
  <c r="P272" i="11" s="1"/>
  <c r="N272" i="11"/>
  <c r="M272" i="11"/>
  <c r="L272" i="11"/>
  <c r="K272" i="11"/>
  <c r="I272" i="11" a="1"/>
  <c r="I272" i="11"/>
  <c r="U271" i="11"/>
  <c r="T271" i="11"/>
  <c r="R271" i="11"/>
  <c r="Q271" i="11"/>
  <c r="P271" i="11"/>
  <c r="O271" i="11"/>
  <c r="N271" i="11"/>
  <c r="M271" i="11"/>
  <c r="L271" i="11"/>
  <c r="K271" i="11"/>
  <c r="I271" i="11" a="1"/>
  <c r="I271" i="11"/>
  <c r="U270" i="11"/>
  <c r="T270" i="11"/>
  <c r="R270" i="11"/>
  <c r="Q270" i="11"/>
  <c r="P270" i="11"/>
  <c r="O270" i="11"/>
  <c r="N270" i="11"/>
  <c r="M270" i="11"/>
  <c r="L270" i="11"/>
  <c r="K270" i="11"/>
  <c r="I270" i="11" a="1"/>
  <c r="I270" i="11" s="1"/>
  <c r="U269" i="11"/>
  <c r="T269" i="11"/>
  <c r="R269" i="11"/>
  <c r="Q269" i="11"/>
  <c r="O269" i="11"/>
  <c r="P269" i="11" s="1"/>
  <c r="N269" i="11"/>
  <c r="M269" i="11"/>
  <c r="L269" i="11"/>
  <c r="K269" i="11"/>
  <c r="I269" i="11" a="1"/>
  <c r="I269" i="11" s="1"/>
  <c r="U268" i="11"/>
  <c r="T268" i="11"/>
  <c r="R268" i="11"/>
  <c r="Q268" i="11"/>
  <c r="O268" i="11"/>
  <c r="P268" i="11" s="1"/>
  <c r="N268" i="11"/>
  <c r="M268" i="11"/>
  <c r="L268" i="11"/>
  <c r="K268" i="11"/>
  <c r="I268" i="11" a="1"/>
  <c r="I268" i="11" s="1"/>
  <c r="U267" i="11"/>
  <c r="T267" i="11"/>
  <c r="R267" i="11"/>
  <c r="Q267" i="11"/>
  <c r="O267" i="11"/>
  <c r="P267" i="11" s="1"/>
  <c r="N267" i="11"/>
  <c r="M267" i="11"/>
  <c r="L267" i="11"/>
  <c r="K267" i="11"/>
  <c r="I267" i="11" a="1"/>
  <c r="I267" i="11"/>
  <c r="U266" i="11"/>
  <c r="T266" i="11"/>
  <c r="R266" i="11"/>
  <c r="Q266" i="11"/>
  <c r="P266" i="11"/>
  <c r="O266" i="11"/>
  <c r="N266" i="11"/>
  <c r="M266" i="11"/>
  <c r="L266" i="11"/>
  <c r="K266" i="11"/>
  <c r="I266" i="11" a="1"/>
  <c r="I266" i="11" s="1"/>
  <c r="U265" i="11"/>
  <c r="T265" i="11"/>
  <c r="R265" i="11"/>
  <c r="Q265" i="11"/>
  <c r="P265" i="11"/>
  <c r="O265" i="11"/>
  <c r="N265" i="11"/>
  <c r="M265" i="11"/>
  <c r="L265" i="11"/>
  <c r="K265" i="11"/>
  <c r="I265" i="11" a="1"/>
  <c r="I265" i="11" s="1"/>
  <c r="U264" i="11"/>
  <c r="T264" i="11"/>
  <c r="R264" i="11"/>
  <c r="Q264" i="11"/>
  <c r="O264" i="11"/>
  <c r="P264" i="11" s="1"/>
  <c r="N264" i="11"/>
  <c r="M264" i="11"/>
  <c r="L264" i="11"/>
  <c r="K264" i="11"/>
  <c r="I264" i="11" a="1"/>
  <c r="I264" i="11"/>
  <c r="U263" i="11"/>
  <c r="T263" i="11"/>
  <c r="R263" i="11"/>
  <c r="Q263" i="11"/>
  <c r="P263" i="11"/>
  <c r="O263" i="11"/>
  <c r="N263" i="11"/>
  <c r="M263" i="11"/>
  <c r="L263" i="11"/>
  <c r="K263" i="11"/>
  <c r="I263" i="11" a="1"/>
  <c r="I263" i="11"/>
  <c r="U262" i="11"/>
  <c r="T262" i="11"/>
  <c r="R262" i="11"/>
  <c r="Q262" i="11"/>
  <c r="P262" i="11"/>
  <c r="O262" i="11"/>
  <c r="N262" i="11"/>
  <c r="M262" i="11"/>
  <c r="L262" i="11"/>
  <c r="K262" i="11"/>
  <c r="I262" i="11" a="1"/>
  <c r="I262" i="11"/>
  <c r="U261" i="11"/>
  <c r="T261" i="11"/>
  <c r="R261" i="11"/>
  <c r="Q261" i="11"/>
  <c r="O261" i="11"/>
  <c r="P261" i="11" s="1"/>
  <c r="N261" i="11"/>
  <c r="M261" i="11"/>
  <c r="L261" i="11"/>
  <c r="K261" i="11"/>
  <c r="I261" i="11" a="1"/>
  <c r="I261" i="11"/>
  <c r="U260" i="11"/>
  <c r="T260" i="11"/>
  <c r="R260" i="11"/>
  <c r="Q260" i="11"/>
  <c r="O260" i="11"/>
  <c r="P260" i="11" s="1"/>
  <c r="N260" i="11"/>
  <c r="M260" i="11"/>
  <c r="L260" i="11"/>
  <c r="K260" i="11"/>
  <c r="I260" i="11" a="1"/>
  <c r="I260" i="11"/>
  <c r="U259" i="11"/>
  <c r="T259" i="11"/>
  <c r="R259" i="11"/>
  <c r="Q259" i="11"/>
  <c r="O259" i="11"/>
  <c r="P259" i="11" s="1"/>
  <c r="N259" i="11"/>
  <c r="M259" i="11"/>
  <c r="L259" i="11"/>
  <c r="K259" i="11"/>
  <c r="I259" i="11" a="1"/>
  <c r="I259" i="11"/>
  <c r="U258" i="11"/>
  <c r="T258" i="11"/>
  <c r="R258" i="11"/>
  <c r="Q258" i="11"/>
  <c r="O258" i="11"/>
  <c r="P258" i="11" s="1"/>
  <c r="N258" i="11"/>
  <c r="M258" i="11"/>
  <c r="L258" i="11"/>
  <c r="K258" i="11"/>
  <c r="I258" i="11" a="1"/>
  <c r="I258" i="11" s="1"/>
  <c r="U257" i="11"/>
  <c r="T257" i="11"/>
  <c r="R257" i="11"/>
  <c r="Q257" i="11"/>
  <c r="O257" i="11"/>
  <c r="P257" i="11" s="1"/>
  <c r="N257" i="11"/>
  <c r="M257" i="11"/>
  <c r="L257" i="11"/>
  <c r="K257" i="11"/>
  <c r="I257" i="11" a="1"/>
  <c r="I257" i="11" s="1"/>
  <c r="U256" i="11"/>
  <c r="T256" i="11"/>
  <c r="R256" i="11"/>
  <c r="Q256" i="11"/>
  <c r="O256" i="11"/>
  <c r="P256" i="11" s="1"/>
  <c r="N256" i="11"/>
  <c r="M256" i="11"/>
  <c r="L256" i="11"/>
  <c r="K256" i="11"/>
  <c r="I256" i="11" a="1"/>
  <c r="I256" i="11"/>
  <c r="U255" i="11"/>
  <c r="T255" i="11"/>
  <c r="R255" i="11"/>
  <c r="Q255" i="11"/>
  <c r="P255" i="11"/>
  <c r="O255" i="11"/>
  <c r="N255" i="11"/>
  <c r="M255" i="11"/>
  <c r="L255" i="11"/>
  <c r="K255" i="11"/>
  <c r="I255" i="11" a="1"/>
  <c r="I255" i="11"/>
  <c r="U254" i="11"/>
  <c r="T254" i="11"/>
  <c r="R254" i="11"/>
  <c r="Q254" i="11"/>
  <c r="P254" i="11"/>
  <c r="O254" i="11"/>
  <c r="N254" i="11"/>
  <c r="M254" i="11"/>
  <c r="L254" i="11"/>
  <c r="K254" i="11"/>
  <c r="I254" i="11" a="1"/>
  <c r="I254" i="11" s="1"/>
  <c r="U253" i="11"/>
  <c r="T253" i="11"/>
  <c r="R253" i="11"/>
  <c r="Q253" i="11"/>
  <c r="O253" i="11"/>
  <c r="P253" i="11" s="1"/>
  <c r="N253" i="11"/>
  <c r="M253" i="11"/>
  <c r="L253" i="11"/>
  <c r="K253" i="11"/>
  <c r="I253" i="11" a="1"/>
  <c r="I253" i="11" s="1"/>
  <c r="U252" i="11"/>
  <c r="T252" i="11"/>
  <c r="R252" i="11"/>
  <c r="Q252" i="11"/>
  <c r="O252" i="11"/>
  <c r="P252" i="11" s="1"/>
  <c r="N252" i="11"/>
  <c r="M252" i="11"/>
  <c r="L252" i="11"/>
  <c r="K252" i="11"/>
  <c r="I252" i="11" a="1"/>
  <c r="I252" i="11" s="1"/>
  <c r="U251" i="11"/>
  <c r="T251" i="11"/>
  <c r="R251" i="11"/>
  <c r="Q251" i="11"/>
  <c r="O251" i="11"/>
  <c r="P251" i="11" s="1"/>
  <c r="N251" i="11"/>
  <c r="M251" i="11"/>
  <c r="L251" i="11"/>
  <c r="K251" i="11"/>
  <c r="I251" i="11" a="1"/>
  <c r="I251" i="11"/>
  <c r="U250" i="11"/>
  <c r="T250" i="11"/>
  <c r="R250" i="11"/>
  <c r="Q250" i="11"/>
  <c r="P250" i="11"/>
  <c r="O250" i="11"/>
  <c r="N250" i="11"/>
  <c r="M250" i="11"/>
  <c r="L250" i="11"/>
  <c r="K250" i="11"/>
  <c r="I250" i="11" a="1"/>
  <c r="I250" i="11" s="1"/>
  <c r="U249" i="11"/>
  <c r="T249" i="11"/>
  <c r="R249" i="11"/>
  <c r="Q249" i="11"/>
  <c r="P249" i="11"/>
  <c r="O249" i="11"/>
  <c r="N249" i="11"/>
  <c r="M249" i="11"/>
  <c r="L249" i="11"/>
  <c r="K249" i="11"/>
  <c r="I249" i="11" a="1"/>
  <c r="I249" i="11" s="1"/>
  <c r="U248" i="11"/>
  <c r="T248" i="11"/>
  <c r="R248" i="11"/>
  <c r="Q248" i="11"/>
  <c r="O248" i="11"/>
  <c r="P248" i="11" s="1"/>
  <c r="N248" i="11"/>
  <c r="M248" i="11"/>
  <c r="L248" i="11"/>
  <c r="K248" i="11"/>
  <c r="I248" i="11" a="1"/>
  <c r="I248" i="11"/>
  <c r="U247" i="11"/>
  <c r="T247" i="11"/>
  <c r="R247" i="11"/>
  <c r="Q247" i="11"/>
  <c r="P247" i="11"/>
  <c r="O247" i="11"/>
  <c r="N247" i="11"/>
  <c r="M247" i="11"/>
  <c r="L247" i="11"/>
  <c r="K247" i="11"/>
  <c r="I247" i="11" a="1"/>
  <c r="I247" i="11"/>
  <c r="U246" i="11"/>
  <c r="T246" i="11"/>
  <c r="R246" i="11"/>
  <c r="Q246" i="11"/>
  <c r="P246" i="11"/>
  <c r="O246" i="11"/>
  <c r="N246" i="11"/>
  <c r="M246" i="11"/>
  <c r="L246" i="11"/>
  <c r="K246" i="11"/>
  <c r="I246" i="11" a="1"/>
  <c r="I246" i="11"/>
  <c r="U245" i="11"/>
  <c r="T245" i="11"/>
  <c r="R245" i="11"/>
  <c r="Q245" i="11"/>
  <c r="O245" i="11"/>
  <c r="P245" i="11" s="1"/>
  <c r="N245" i="11"/>
  <c r="M245" i="11"/>
  <c r="L245" i="11"/>
  <c r="K245" i="11"/>
  <c r="I245" i="11" a="1"/>
  <c r="I245" i="11"/>
  <c r="U244" i="11"/>
  <c r="T244" i="11"/>
  <c r="R244" i="11"/>
  <c r="Q244" i="11"/>
  <c r="O244" i="11"/>
  <c r="P244" i="11" s="1"/>
  <c r="N244" i="11"/>
  <c r="M244" i="11"/>
  <c r="L244" i="11"/>
  <c r="K244" i="11"/>
  <c r="I244" i="11" a="1"/>
  <c r="I244" i="11"/>
  <c r="U243" i="11"/>
  <c r="T243" i="11"/>
  <c r="R243" i="11"/>
  <c r="Q243" i="11"/>
  <c r="O243" i="11"/>
  <c r="P243" i="11" s="1"/>
  <c r="N243" i="11"/>
  <c r="M243" i="11"/>
  <c r="L243" i="11"/>
  <c r="K243" i="11"/>
  <c r="I243" i="11" a="1"/>
  <c r="I243" i="11"/>
  <c r="U242" i="11"/>
  <c r="T242" i="11"/>
  <c r="R242" i="11"/>
  <c r="Q242" i="11"/>
  <c r="O242" i="11"/>
  <c r="P242" i="11" s="1"/>
  <c r="N242" i="11"/>
  <c r="M242" i="11"/>
  <c r="L242" i="11"/>
  <c r="K242" i="11"/>
  <c r="I242" i="11" a="1"/>
  <c r="I242" i="11" s="1"/>
  <c r="U241" i="11"/>
  <c r="T241" i="11"/>
  <c r="R241" i="11"/>
  <c r="Q241" i="11"/>
  <c r="O241" i="11"/>
  <c r="P241" i="11" s="1"/>
  <c r="N241" i="11"/>
  <c r="M241" i="11"/>
  <c r="L241" i="11"/>
  <c r="K241" i="11"/>
  <c r="I241" i="11" a="1"/>
  <c r="I241" i="11" s="1"/>
  <c r="U240" i="11"/>
  <c r="T240" i="11"/>
  <c r="R240" i="11"/>
  <c r="Q240" i="11"/>
  <c r="O240" i="11"/>
  <c r="P240" i="11" s="1"/>
  <c r="N240" i="11"/>
  <c r="M240" i="11"/>
  <c r="L240" i="11"/>
  <c r="K240" i="11"/>
  <c r="I240" i="11" a="1"/>
  <c r="I240" i="11"/>
  <c r="U239" i="11"/>
  <c r="T239" i="11"/>
  <c r="R239" i="11"/>
  <c r="Q239" i="11"/>
  <c r="P239" i="11"/>
  <c r="O239" i="11"/>
  <c r="N239" i="11"/>
  <c r="M239" i="11"/>
  <c r="L239" i="11"/>
  <c r="K239" i="11"/>
  <c r="I239" i="11" a="1"/>
  <c r="I239" i="11"/>
  <c r="U238" i="11"/>
  <c r="T238" i="11"/>
  <c r="R238" i="11"/>
  <c r="Q238" i="11"/>
  <c r="P238" i="11"/>
  <c r="O238" i="11"/>
  <c r="N238" i="11"/>
  <c r="M238" i="11"/>
  <c r="L238" i="11"/>
  <c r="K238" i="11"/>
  <c r="I238" i="11" a="1"/>
  <c r="I238" i="11" s="1"/>
  <c r="U237" i="11"/>
  <c r="T237" i="11"/>
  <c r="R237" i="11"/>
  <c r="Q237" i="11"/>
  <c r="O237" i="11"/>
  <c r="P237" i="11" s="1"/>
  <c r="N237" i="11"/>
  <c r="M237" i="11"/>
  <c r="L237" i="11"/>
  <c r="K237" i="11"/>
  <c r="I237" i="11" a="1"/>
  <c r="I237" i="11" s="1"/>
  <c r="U236" i="11"/>
  <c r="T236" i="11"/>
  <c r="R236" i="11"/>
  <c r="Q236" i="11"/>
  <c r="O236" i="11"/>
  <c r="P236" i="11" s="1"/>
  <c r="N236" i="11"/>
  <c r="M236" i="11"/>
  <c r="L236" i="11"/>
  <c r="K236" i="11"/>
  <c r="I236" i="11" a="1"/>
  <c r="I236" i="11" s="1"/>
  <c r="U235" i="11"/>
  <c r="T235" i="11"/>
  <c r="R235" i="11"/>
  <c r="Q235" i="11"/>
  <c r="P235" i="11"/>
  <c r="O235" i="11"/>
  <c r="N235" i="11"/>
  <c r="M235" i="11"/>
  <c r="L235" i="11"/>
  <c r="K235" i="11"/>
  <c r="I235" i="11" a="1"/>
  <c r="I235" i="11" s="1"/>
  <c r="U234" i="11"/>
  <c r="T234" i="11"/>
  <c r="R234" i="11"/>
  <c r="Q234" i="11"/>
  <c r="P234" i="11"/>
  <c r="O234" i="11"/>
  <c r="N234" i="11"/>
  <c r="M234" i="11"/>
  <c r="L234" i="11"/>
  <c r="K234" i="11"/>
  <c r="I234" i="11" a="1"/>
  <c r="I234" i="11" s="1"/>
  <c r="U233" i="11"/>
  <c r="T233" i="11"/>
  <c r="R233" i="11"/>
  <c r="Q233" i="11"/>
  <c r="P233" i="11"/>
  <c r="O233" i="11"/>
  <c r="N233" i="11"/>
  <c r="M233" i="11"/>
  <c r="L233" i="11"/>
  <c r="K233" i="11"/>
  <c r="I233" i="11" a="1"/>
  <c r="I233" i="11" s="1"/>
  <c r="U232" i="11"/>
  <c r="T232" i="11"/>
  <c r="R232" i="11"/>
  <c r="Q232" i="11"/>
  <c r="P232" i="11"/>
  <c r="O232" i="11"/>
  <c r="N232" i="11"/>
  <c r="M232" i="11"/>
  <c r="L232" i="11"/>
  <c r="K232" i="11"/>
  <c r="I232" i="11" a="1"/>
  <c r="I232" i="11"/>
  <c r="U231" i="11"/>
  <c r="T231" i="11"/>
  <c r="R231" i="11"/>
  <c r="Q231" i="11"/>
  <c r="P231" i="11"/>
  <c r="O231" i="11"/>
  <c r="N231" i="11"/>
  <c r="M231" i="11"/>
  <c r="L231" i="11"/>
  <c r="K231" i="11"/>
  <c r="I231" i="11" a="1"/>
  <c r="I231" i="11"/>
  <c r="U230" i="11"/>
  <c r="T230" i="11"/>
  <c r="R230" i="11"/>
  <c r="Q230" i="11"/>
  <c r="P230" i="11"/>
  <c r="O230" i="11"/>
  <c r="N230" i="11"/>
  <c r="M230" i="11"/>
  <c r="L230" i="11"/>
  <c r="K230" i="11"/>
  <c r="I230" i="11" a="1"/>
  <c r="I230" i="11"/>
  <c r="U229" i="11"/>
  <c r="T229" i="11"/>
  <c r="R229" i="11"/>
  <c r="Q229" i="11"/>
  <c r="O229" i="11"/>
  <c r="P229" i="11" s="1"/>
  <c r="N229" i="11"/>
  <c r="M229" i="11"/>
  <c r="L229" i="11"/>
  <c r="K229" i="11"/>
  <c r="I229" i="11" a="1"/>
  <c r="I229" i="11"/>
  <c r="U228" i="11"/>
  <c r="T228" i="11"/>
  <c r="R228" i="11"/>
  <c r="Q228" i="11"/>
  <c r="O228" i="11"/>
  <c r="P228" i="11" s="1"/>
  <c r="N228" i="11"/>
  <c r="M228" i="11"/>
  <c r="L228" i="11"/>
  <c r="K228" i="11"/>
  <c r="I228" i="11" a="1"/>
  <c r="I228" i="11"/>
  <c r="U227" i="11"/>
  <c r="T227" i="11"/>
  <c r="R227" i="11"/>
  <c r="Q227" i="11"/>
  <c r="O227" i="11"/>
  <c r="P227" i="11" s="1"/>
  <c r="N227" i="11"/>
  <c r="M227" i="11"/>
  <c r="L227" i="11"/>
  <c r="K227" i="11"/>
  <c r="I227" i="11" a="1"/>
  <c r="I227" i="11"/>
  <c r="U226" i="11"/>
  <c r="T226" i="11"/>
  <c r="R226" i="11"/>
  <c r="Q226" i="11"/>
  <c r="O226" i="11"/>
  <c r="P226" i="11" s="1"/>
  <c r="N226" i="11"/>
  <c r="M226" i="11"/>
  <c r="L226" i="11"/>
  <c r="K226" i="11"/>
  <c r="I226" i="11" a="1"/>
  <c r="I226" i="11" s="1"/>
  <c r="U225" i="11"/>
  <c r="T225" i="11"/>
  <c r="R225" i="11"/>
  <c r="Q225" i="11"/>
  <c r="O225" i="11"/>
  <c r="P225" i="11" s="1"/>
  <c r="N225" i="11"/>
  <c r="M225" i="11"/>
  <c r="L225" i="11"/>
  <c r="K225" i="11"/>
  <c r="I225" i="11" a="1"/>
  <c r="I225" i="11" s="1"/>
  <c r="U224" i="11"/>
  <c r="T224" i="11"/>
  <c r="R224" i="11"/>
  <c r="Q224" i="11"/>
  <c r="O224" i="11"/>
  <c r="P224" i="11" s="1"/>
  <c r="N224" i="11"/>
  <c r="M224" i="11"/>
  <c r="L224" i="11"/>
  <c r="K224" i="11"/>
  <c r="I224" i="11" a="1"/>
  <c r="I224" i="11"/>
  <c r="U223" i="11"/>
  <c r="T223" i="11"/>
  <c r="R223" i="11"/>
  <c r="Q223" i="11"/>
  <c r="P223" i="11"/>
  <c r="O223" i="11"/>
  <c r="N223" i="11"/>
  <c r="M223" i="11"/>
  <c r="L223" i="11"/>
  <c r="K223" i="11"/>
  <c r="I223" i="11" a="1"/>
  <c r="I223" i="11"/>
  <c r="U222" i="11"/>
  <c r="T222" i="11"/>
  <c r="R222" i="11"/>
  <c r="Q222" i="11"/>
  <c r="P222" i="11"/>
  <c r="O222" i="11"/>
  <c r="N222" i="11"/>
  <c r="M222" i="11"/>
  <c r="L222" i="11"/>
  <c r="K222" i="11"/>
  <c r="I222" i="11" a="1"/>
  <c r="I222" i="11" s="1"/>
  <c r="U221" i="11"/>
  <c r="T221" i="11"/>
  <c r="R221" i="11"/>
  <c r="Q221" i="11"/>
  <c r="O221" i="11"/>
  <c r="P221" i="11" s="1"/>
  <c r="N221" i="11"/>
  <c r="M221" i="11"/>
  <c r="L221" i="11"/>
  <c r="K221" i="11"/>
  <c r="I221" i="11" a="1"/>
  <c r="I221" i="11" s="1"/>
  <c r="U220" i="11"/>
  <c r="T220" i="11"/>
  <c r="R220" i="11"/>
  <c r="Q220" i="11"/>
  <c r="O220" i="11"/>
  <c r="P220" i="11" s="1"/>
  <c r="N220" i="11"/>
  <c r="M220" i="11"/>
  <c r="L220" i="11"/>
  <c r="K220" i="11"/>
  <c r="I220" i="11" a="1"/>
  <c r="I220" i="11" s="1"/>
  <c r="U219" i="11"/>
  <c r="T219" i="11"/>
  <c r="R219" i="11"/>
  <c r="Q219" i="11"/>
  <c r="P219" i="11"/>
  <c r="O219" i="11"/>
  <c r="N219" i="11"/>
  <c r="M219" i="11"/>
  <c r="L219" i="11"/>
  <c r="K219" i="11"/>
  <c r="I219" i="11" a="1"/>
  <c r="I219" i="11" s="1"/>
  <c r="U218" i="11"/>
  <c r="T218" i="11"/>
  <c r="R218" i="11"/>
  <c r="Q218" i="11"/>
  <c r="P218" i="11"/>
  <c r="O218" i="11"/>
  <c r="N218" i="11"/>
  <c r="M218" i="11"/>
  <c r="L218" i="11"/>
  <c r="K218" i="11"/>
  <c r="I218" i="11" a="1"/>
  <c r="I218" i="11" s="1"/>
  <c r="U217" i="11"/>
  <c r="T217" i="11"/>
  <c r="R217" i="11"/>
  <c r="Q217" i="11"/>
  <c r="P217" i="11"/>
  <c r="O217" i="11"/>
  <c r="N217" i="11"/>
  <c r="M217" i="11"/>
  <c r="L217" i="11"/>
  <c r="K217" i="11"/>
  <c r="I217" i="11" a="1"/>
  <c r="I217" i="11" s="1"/>
  <c r="U216" i="11"/>
  <c r="T216" i="11"/>
  <c r="R216" i="11"/>
  <c r="Q216" i="11"/>
  <c r="P216" i="11"/>
  <c r="O216" i="11"/>
  <c r="N216" i="11"/>
  <c r="M216" i="11"/>
  <c r="L216" i="11"/>
  <c r="K216" i="11"/>
  <c r="I216" i="11" a="1"/>
  <c r="I216" i="11"/>
  <c r="U215" i="11"/>
  <c r="T215" i="11"/>
  <c r="R215" i="11"/>
  <c r="Q215" i="11"/>
  <c r="P215" i="11"/>
  <c r="O215" i="11"/>
  <c r="N215" i="11"/>
  <c r="M215" i="11"/>
  <c r="L215" i="11"/>
  <c r="K215" i="11"/>
  <c r="I215" i="11" a="1"/>
  <c r="I215" i="11"/>
  <c r="U214" i="11"/>
  <c r="T214" i="11"/>
  <c r="R214" i="11"/>
  <c r="Q214" i="11"/>
  <c r="P214" i="11"/>
  <c r="O214" i="11"/>
  <c r="N214" i="11"/>
  <c r="M214" i="11"/>
  <c r="L214" i="11"/>
  <c r="K214" i="11"/>
  <c r="I214" i="11" a="1"/>
  <c r="I214" i="11"/>
  <c r="U213" i="11"/>
  <c r="T213" i="11"/>
  <c r="R213" i="11"/>
  <c r="Q213" i="11"/>
  <c r="O213" i="11"/>
  <c r="P213" i="11" s="1"/>
  <c r="N213" i="11"/>
  <c r="M213" i="11"/>
  <c r="L213" i="11"/>
  <c r="K213" i="11"/>
  <c r="I213" i="11" a="1"/>
  <c r="I213" i="11"/>
  <c r="U212" i="11"/>
  <c r="T212" i="11"/>
  <c r="R212" i="11"/>
  <c r="Q212" i="11"/>
  <c r="O212" i="11"/>
  <c r="P212" i="11" s="1"/>
  <c r="N212" i="11"/>
  <c r="M212" i="11"/>
  <c r="L212" i="11"/>
  <c r="K212" i="11"/>
  <c r="I212" i="11" a="1"/>
  <c r="I212" i="11"/>
  <c r="U211" i="11"/>
  <c r="T211" i="11"/>
  <c r="R211" i="11"/>
  <c r="Q211" i="11"/>
  <c r="O211" i="11"/>
  <c r="P211" i="11" s="1"/>
  <c r="N211" i="11"/>
  <c r="M211" i="11"/>
  <c r="L211" i="11"/>
  <c r="K211" i="11"/>
  <c r="I211" i="11" a="1"/>
  <c r="I211" i="11"/>
  <c r="U210" i="11"/>
  <c r="T210" i="11"/>
  <c r="R210" i="11"/>
  <c r="Q210" i="11"/>
  <c r="O210" i="11"/>
  <c r="P210" i="11" s="1"/>
  <c r="N210" i="11"/>
  <c r="M210" i="11"/>
  <c r="L210" i="11"/>
  <c r="K210" i="11"/>
  <c r="I210" i="11" a="1"/>
  <c r="I210" i="11" s="1"/>
  <c r="U209" i="11"/>
  <c r="T209" i="11"/>
  <c r="R209" i="11"/>
  <c r="Q209" i="11"/>
  <c r="O209" i="11"/>
  <c r="P209" i="11" s="1"/>
  <c r="N209" i="11"/>
  <c r="M209" i="11"/>
  <c r="L209" i="11"/>
  <c r="K209" i="11"/>
  <c r="I209" i="11" a="1"/>
  <c r="I209" i="11" s="1"/>
  <c r="U208" i="11"/>
  <c r="T208" i="11"/>
  <c r="R208" i="11"/>
  <c r="Q208" i="11"/>
  <c r="O208" i="11"/>
  <c r="P208" i="11" s="1"/>
  <c r="N208" i="11"/>
  <c r="M208" i="11"/>
  <c r="L208" i="11"/>
  <c r="K208" i="11"/>
  <c r="I208" i="11" a="1"/>
  <c r="I208" i="11" s="1"/>
  <c r="U207" i="11"/>
  <c r="T207" i="11"/>
  <c r="R207" i="11"/>
  <c r="Q207" i="11"/>
  <c r="P207" i="11"/>
  <c r="O207" i="11"/>
  <c r="N207" i="11"/>
  <c r="M207" i="11"/>
  <c r="L207" i="11"/>
  <c r="K207" i="11"/>
  <c r="I207" i="11" a="1"/>
  <c r="I207" i="11"/>
  <c r="U206" i="11"/>
  <c r="T206" i="11"/>
  <c r="R206" i="11"/>
  <c r="Q206" i="11"/>
  <c r="P206" i="11"/>
  <c r="O206" i="11"/>
  <c r="N206" i="11"/>
  <c r="M206" i="11"/>
  <c r="L206" i="11"/>
  <c r="K206" i="11"/>
  <c r="I206" i="11" a="1"/>
  <c r="I206" i="11"/>
  <c r="U205" i="11"/>
  <c r="T205" i="11"/>
  <c r="R205" i="11"/>
  <c r="Q205" i="11"/>
  <c r="P205" i="11"/>
  <c r="O205" i="11"/>
  <c r="N205" i="11"/>
  <c r="M205" i="11"/>
  <c r="L205" i="11"/>
  <c r="K205" i="11"/>
  <c r="I205" i="11" a="1"/>
  <c r="I205" i="11" s="1"/>
  <c r="U204" i="11"/>
  <c r="T204" i="11"/>
  <c r="R204" i="11"/>
  <c r="Q204" i="11"/>
  <c r="O204" i="11"/>
  <c r="P204" i="11" s="1"/>
  <c r="N204" i="11"/>
  <c r="M204" i="11"/>
  <c r="L204" i="11"/>
  <c r="K204" i="11"/>
  <c r="I204" i="11" a="1"/>
  <c r="I204" i="11" s="1"/>
  <c r="U203" i="11"/>
  <c r="T203" i="11"/>
  <c r="R203" i="11"/>
  <c r="Q203" i="11"/>
  <c r="P203" i="11"/>
  <c r="O203" i="11"/>
  <c r="N203" i="11"/>
  <c r="M203" i="11"/>
  <c r="L203" i="11"/>
  <c r="K203" i="11"/>
  <c r="I203" i="11" a="1"/>
  <c r="I203" i="11"/>
  <c r="U202" i="11"/>
  <c r="T202" i="11"/>
  <c r="R202" i="11"/>
  <c r="Q202" i="11"/>
  <c r="P202" i="11"/>
  <c r="O202" i="11"/>
  <c r="N202" i="11"/>
  <c r="M202" i="11"/>
  <c r="L202" i="11"/>
  <c r="K202" i="11"/>
  <c r="I202" i="11" a="1"/>
  <c r="I202" i="11" s="1"/>
  <c r="U201" i="11"/>
  <c r="T201" i="11"/>
  <c r="R201" i="11"/>
  <c r="Q201" i="11"/>
  <c r="P201" i="11"/>
  <c r="O201" i="11"/>
  <c r="N201" i="11"/>
  <c r="M201" i="11"/>
  <c r="L201" i="11"/>
  <c r="K201" i="11"/>
  <c r="I201" i="11" a="1"/>
  <c r="I201" i="11" s="1"/>
  <c r="U200" i="11"/>
  <c r="T200" i="11"/>
  <c r="R200" i="11"/>
  <c r="Q200" i="11"/>
  <c r="O200" i="11"/>
  <c r="P200" i="11" s="1"/>
  <c r="N200" i="11"/>
  <c r="M200" i="11"/>
  <c r="L200" i="11"/>
  <c r="K200" i="11"/>
  <c r="I200" i="11" a="1"/>
  <c r="I200" i="11"/>
  <c r="U199" i="11"/>
  <c r="T199" i="11"/>
  <c r="R199" i="11"/>
  <c r="Q199" i="11"/>
  <c r="P199" i="11"/>
  <c r="O199" i="11"/>
  <c r="N199" i="11"/>
  <c r="M199" i="11"/>
  <c r="L199" i="11"/>
  <c r="K199" i="11"/>
  <c r="I199" i="11" a="1"/>
  <c r="I199" i="11"/>
  <c r="U198" i="11"/>
  <c r="T198" i="11"/>
  <c r="R198" i="11"/>
  <c r="Q198" i="11"/>
  <c r="P198" i="11"/>
  <c r="O198" i="11"/>
  <c r="N198" i="11"/>
  <c r="M198" i="11"/>
  <c r="L198" i="11"/>
  <c r="K198" i="11"/>
  <c r="I198" i="11" a="1"/>
  <c r="I198" i="11"/>
  <c r="U197" i="11"/>
  <c r="T197" i="11"/>
  <c r="R197" i="11"/>
  <c r="Q197" i="11"/>
  <c r="O197" i="11"/>
  <c r="P197" i="11" s="1"/>
  <c r="N197" i="11"/>
  <c r="M197" i="11"/>
  <c r="L197" i="11"/>
  <c r="K197" i="11"/>
  <c r="I197" i="11" a="1"/>
  <c r="I197" i="11"/>
  <c r="U196" i="11"/>
  <c r="T196" i="11"/>
  <c r="R196" i="11"/>
  <c r="Q196" i="11"/>
  <c r="O196" i="11"/>
  <c r="P196" i="11" s="1"/>
  <c r="N196" i="11"/>
  <c r="M196" i="11"/>
  <c r="L196" i="11"/>
  <c r="K196" i="11"/>
  <c r="I196" i="11" a="1"/>
  <c r="I196" i="11"/>
  <c r="U195" i="11"/>
  <c r="T195" i="11"/>
  <c r="R195" i="11"/>
  <c r="Q195" i="11"/>
  <c r="O195" i="11"/>
  <c r="P195" i="11" s="1"/>
  <c r="N195" i="11"/>
  <c r="M195" i="11"/>
  <c r="L195" i="11"/>
  <c r="K195" i="11"/>
  <c r="I195" i="11" a="1"/>
  <c r="I195" i="11"/>
  <c r="U194" i="11"/>
  <c r="T194" i="11"/>
  <c r="R194" i="11"/>
  <c r="Q194" i="11"/>
  <c r="O194" i="11"/>
  <c r="P194" i="11" s="1"/>
  <c r="N194" i="11"/>
  <c r="M194" i="11"/>
  <c r="L194" i="11"/>
  <c r="K194" i="11"/>
  <c r="I194" i="11" a="1"/>
  <c r="I194" i="11" s="1"/>
  <c r="U193" i="11"/>
  <c r="T193" i="11"/>
  <c r="R193" i="11"/>
  <c r="Q193" i="11"/>
  <c r="O193" i="11"/>
  <c r="P193" i="11" s="1"/>
  <c r="N193" i="11"/>
  <c r="M193" i="11"/>
  <c r="L193" i="11"/>
  <c r="K193" i="11"/>
  <c r="I193" i="11" a="1"/>
  <c r="I193" i="11" s="1"/>
  <c r="U192" i="11"/>
  <c r="T192" i="11"/>
  <c r="R192" i="11"/>
  <c r="Q192" i="11"/>
  <c r="O192" i="11"/>
  <c r="P192" i="11" s="1"/>
  <c r="N192" i="11"/>
  <c r="M192" i="11"/>
  <c r="L192" i="11"/>
  <c r="K192" i="11"/>
  <c r="I192" i="11" a="1"/>
  <c r="I192" i="11" s="1"/>
  <c r="U191" i="11"/>
  <c r="T191" i="11"/>
  <c r="R191" i="11"/>
  <c r="Q191" i="11"/>
  <c r="P191" i="11"/>
  <c r="O191" i="11"/>
  <c r="N191" i="11"/>
  <c r="M191" i="11"/>
  <c r="L191" i="11"/>
  <c r="K191" i="11"/>
  <c r="I191" i="11" a="1"/>
  <c r="I191" i="11"/>
  <c r="U190" i="11"/>
  <c r="T190" i="11"/>
  <c r="R190" i="11"/>
  <c r="Q190" i="11"/>
  <c r="P190" i="11"/>
  <c r="O190" i="11"/>
  <c r="N190" i="11"/>
  <c r="M190" i="11"/>
  <c r="L190" i="11"/>
  <c r="K190" i="11"/>
  <c r="I190" i="11" a="1"/>
  <c r="I190" i="11" s="1"/>
  <c r="U189" i="11"/>
  <c r="T189" i="11"/>
  <c r="R189" i="11"/>
  <c r="Q189" i="11"/>
  <c r="P189" i="11"/>
  <c r="O189" i="11"/>
  <c r="N189" i="11"/>
  <c r="M189" i="11"/>
  <c r="L189" i="11"/>
  <c r="K189" i="11"/>
  <c r="I189" i="11" a="1"/>
  <c r="I189" i="11" s="1"/>
  <c r="U188" i="11"/>
  <c r="T188" i="11"/>
  <c r="R188" i="11"/>
  <c r="Q188" i="11"/>
  <c r="O188" i="11"/>
  <c r="P188" i="11" s="1"/>
  <c r="N188" i="11"/>
  <c r="M188" i="11"/>
  <c r="L188" i="11"/>
  <c r="K188" i="11"/>
  <c r="I188" i="11" a="1"/>
  <c r="I188" i="11" s="1"/>
  <c r="U187" i="11"/>
  <c r="T187" i="11"/>
  <c r="R187" i="11"/>
  <c r="Q187" i="11"/>
  <c r="P187" i="11"/>
  <c r="O187" i="11"/>
  <c r="N187" i="11"/>
  <c r="M187" i="11"/>
  <c r="L187" i="11"/>
  <c r="K187" i="11"/>
  <c r="I187" i="11" a="1"/>
  <c r="I187" i="11"/>
  <c r="U186" i="11"/>
  <c r="T186" i="11"/>
  <c r="R186" i="11"/>
  <c r="Q186" i="11"/>
  <c r="P186" i="11"/>
  <c r="O186" i="11"/>
  <c r="N186" i="11"/>
  <c r="M186" i="11"/>
  <c r="L186" i="11"/>
  <c r="K186" i="11"/>
  <c r="I186" i="11" a="1"/>
  <c r="I186" i="11" s="1"/>
  <c r="U185" i="11"/>
  <c r="T185" i="11"/>
  <c r="R185" i="11"/>
  <c r="Q185" i="11"/>
  <c r="P185" i="11"/>
  <c r="O185" i="11"/>
  <c r="N185" i="11"/>
  <c r="M185" i="11"/>
  <c r="L185" i="11"/>
  <c r="K185" i="11"/>
  <c r="I185" i="11" a="1"/>
  <c r="I185" i="11" s="1"/>
  <c r="U184" i="11"/>
  <c r="T184" i="11"/>
  <c r="R184" i="11"/>
  <c r="Q184" i="11"/>
  <c r="O184" i="11"/>
  <c r="P184" i="11" s="1"/>
  <c r="N184" i="11"/>
  <c r="M184" i="11"/>
  <c r="L184" i="11"/>
  <c r="K184" i="11"/>
  <c r="I184" i="11" a="1"/>
  <c r="I184" i="11"/>
  <c r="U183" i="11"/>
  <c r="T183" i="11"/>
  <c r="R183" i="11"/>
  <c r="Q183" i="11"/>
  <c r="P183" i="11"/>
  <c r="O183" i="11"/>
  <c r="N183" i="11"/>
  <c r="M183" i="11"/>
  <c r="L183" i="11"/>
  <c r="K183" i="11"/>
  <c r="I183" i="11" a="1"/>
  <c r="I183" i="11"/>
  <c r="U182" i="11"/>
  <c r="T182" i="11"/>
  <c r="R182" i="11"/>
  <c r="Q182" i="11"/>
  <c r="P182" i="11"/>
  <c r="O182" i="11"/>
  <c r="N182" i="11"/>
  <c r="M182" i="11"/>
  <c r="L182" i="11"/>
  <c r="K182" i="11"/>
  <c r="I182" i="11" a="1"/>
  <c r="I182" i="11"/>
  <c r="U181" i="11"/>
  <c r="T181" i="11"/>
  <c r="R181" i="11"/>
  <c r="Q181" i="11"/>
  <c r="O181" i="11"/>
  <c r="P181" i="11" s="1"/>
  <c r="N181" i="11"/>
  <c r="M181" i="11"/>
  <c r="L181" i="11"/>
  <c r="K181" i="11"/>
  <c r="I181" i="11" a="1"/>
  <c r="I181" i="11"/>
  <c r="U180" i="11"/>
  <c r="T180" i="11"/>
  <c r="R180" i="11"/>
  <c r="Q180" i="11"/>
  <c r="O180" i="11"/>
  <c r="P180" i="11" s="1"/>
  <c r="N180" i="11"/>
  <c r="M180" i="11"/>
  <c r="L180" i="11"/>
  <c r="K180" i="11"/>
  <c r="I180" i="11" a="1"/>
  <c r="I180" i="11"/>
  <c r="U179" i="11"/>
  <c r="T179" i="11"/>
  <c r="R179" i="11"/>
  <c r="Q179" i="11"/>
  <c r="O179" i="11"/>
  <c r="P179" i="11" s="1"/>
  <c r="N179" i="11"/>
  <c r="M179" i="11"/>
  <c r="L179" i="11"/>
  <c r="K179" i="11"/>
  <c r="I179" i="11" a="1"/>
  <c r="I179" i="11"/>
  <c r="U178" i="11"/>
  <c r="T178" i="11"/>
  <c r="R178" i="11"/>
  <c r="Q178" i="11"/>
  <c r="O178" i="11"/>
  <c r="P178" i="11" s="1"/>
  <c r="N178" i="11"/>
  <c r="M178" i="11"/>
  <c r="L178" i="11"/>
  <c r="K178" i="11"/>
  <c r="I178" i="11" a="1"/>
  <c r="I178" i="11" s="1"/>
  <c r="U177" i="11"/>
  <c r="T177" i="11"/>
  <c r="R177" i="11"/>
  <c r="Q177" i="11"/>
  <c r="O177" i="11"/>
  <c r="P177" i="11" s="1"/>
  <c r="N177" i="11"/>
  <c r="M177" i="11"/>
  <c r="L177" i="11"/>
  <c r="K177" i="11"/>
  <c r="I177" i="11" a="1"/>
  <c r="I177" i="11" s="1"/>
  <c r="U176" i="11"/>
  <c r="T176" i="11"/>
  <c r="R176" i="11"/>
  <c r="Q176" i="11"/>
  <c r="O176" i="11"/>
  <c r="P176" i="11" s="1"/>
  <c r="N176" i="11"/>
  <c r="M176" i="11"/>
  <c r="L176" i="11"/>
  <c r="K176" i="11"/>
  <c r="I176" i="11" a="1"/>
  <c r="I176" i="11" s="1"/>
  <c r="U175" i="11"/>
  <c r="T175" i="11"/>
  <c r="R175" i="11"/>
  <c r="Q175" i="11"/>
  <c r="P175" i="11"/>
  <c r="O175" i="11"/>
  <c r="N175" i="11"/>
  <c r="M175" i="11"/>
  <c r="L175" i="11"/>
  <c r="K175" i="11"/>
  <c r="I175" i="11" a="1"/>
  <c r="I175" i="11"/>
  <c r="U174" i="11"/>
  <c r="T174" i="11"/>
  <c r="R174" i="11"/>
  <c r="Q174" i="11"/>
  <c r="P174" i="11"/>
  <c r="O174" i="11"/>
  <c r="N174" i="11"/>
  <c r="M174" i="11"/>
  <c r="L174" i="11"/>
  <c r="K174" i="11"/>
  <c r="I174" i="11" a="1"/>
  <c r="I174" i="11" s="1"/>
  <c r="U173" i="11"/>
  <c r="T173" i="11"/>
  <c r="R173" i="11"/>
  <c r="Q173" i="11"/>
  <c r="P173" i="11"/>
  <c r="O173" i="11"/>
  <c r="N173" i="11"/>
  <c r="M173" i="11"/>
  <c r="L173" i="11"/>
  <c r="K173" i="11"/>
  <c r="I173" i="11" a="1"/>
  <c r="I173" i="11" s="1"/>
  <c r="U172" i="11"/>
  <c r="T172" i="11"/>
  <c r="R172" i="11"/>
  <c r="Q172" i="11"/>
  <c r="O172" i="11"/>
  <c r="P172" i="11" s="1"/>
  <c r="N172" i="11"/>
  <c r="M172" i="11"/>
  <c r="L172" i="11"/>
  <c r="K172" i="11"/>
  <c r="I172" i="11" a="1"/>
  <c r="I172" i="11" s="1"/>
  <c r="U171" i="11"/>
  <c r="T171" i="11"/>
  <c r="R171" i="11"/>
  <c r="Q171" i="11"/>
  <c r="O171" i="11"/>
  <c r="P171" i="11" s="1"/>
  <c r="N171" i="11"/>
  <c r="M171" i="11"/>
  <c r="L171" i="11"/>
  <c r="K171" i="11"/>
  <c r="I171" i="11" a="1"/>
  <c r="I171" i="11"/>
  <c r="U170" i="11"/>
  <c r="T170" i="11"/>
  <c r="R170" i="11"/>
  <c r="Q170" i="11"/>
  <c r="P170" i="11"/>
  <c r="O170" i="11"/>
  <c r="N170" i="11"/>
  <c r="M170" i="11"/>
  <c r="L170" i="11"/>
  <c r="K170" i="11"/>
  <c r="I170" i="11" a="1"/>
  <c r="I170" i="11" s="1"/>
  <c r="U169" i="11"/>
  <c r="T169" i="11"/>
  <c r="R169" i="11"/>
  <c r="Q169" i="11"/>
  <c r="P169" i="11"/>
  <c r="O169" i="11"/>
  <c r="N169" i="11"/>
  <c r="M169" i="11"/>
  <c r="L169" i="11"/>
  <c r="K169" i="11"/>
  <c r="I169" i="11" a="1"/>
  <c r="I169" i="11" s="1"/>
  <c r="U168" i="11"/>
  <c r="T168" i="11"/>
  <c r="R168" i="11"/>
  <c r="Q168" i="11"/>
  <c r="O168" i="11"/>
  <c r="P168" i="11" s="1"/>
  <c r="N168" i="11"/>
  <c r="M168" i="11"/>
  <c r="L168" i="11"/>
  <c r="K168" i="11"/>
  <c r="I168" i="11" a="1"/>
  <c r="I168" i="11"/>
  <c r="U167" i="11"/>
  <c r="T167" i="11"/>
  <c r="R167" i="11"/>
  <c r="Q167" i="11"/>
  <c r="P167" i="11"/>
  <c r="O167" i="11"/>
  <c r="N167" i="11"/>
  <c r="M167" i="11"/>
  <c r="L167" i="11"/>
  <c r="K167" i="11"/>
  <c r="I167" i="11" a="1"/>
  <c r="I167" i="11"/>
  <c r="U166" i="11"/>
  <c r="T166" i="11"/>
  <c r="R166" i="11"/>
  <c r="Q166" i="11"/>
  <c r="P166" i="11"/>
  <c r="O166" i="11"/>
  <c r="N166" i="11"/>
  <c r="M166" i="11"/>
  <c r="L166" i="11"/>
  <c r="K166" i="11"/>
  <c r="I166" i="11" a="1"/>
  <c r="I166" i="11"/>
  <c r="U165" i="11"/>
  <c r="T165" i="11"/>
  <c r="R165" i="11"/>
  <c r="Q165" i="11"/>
  <c r="O165" i="11"/>
  <c r="P165" i="11" s="1"/>
  <c r="N165" i="11"/>
  <c r="M165" i="11"/>
  <c r="L165" i="11"/>
  <c r="K165" i="11"/>
  <c r="I165" i="11" a="1"/>
  <c r="I165" i="11"/>
  <c r="U164" i="11"/>
  <c r="T164" i="11"/>
  <c r="R164" i="11"/>
  <c r="Q164" i="11"/>
  <c r="O164" i="11"/>
  <c r="P164" i="11" s="1"/>
  <c r="N164" i="11"/>
  <c r="M164" i="11"/>
  <c r="L164" i="11"/>
  <c r="K164" i="11"/>
  <c r="I164" i="11" a="1"/>
  <c r="I164" i="11" s="1"/>
  <c r="U163" i="11"/>
  <c r="T163" i="11"/>
  <c r="R163" i="11"/>
  <c r="Q163" i="11"/>
  <c r="O163" i="11"/>
  <c r="P163" i="11" s="1"/>
  <c r="N163" i="11"/>
  <c r="M163" i="11"/>
  <c r="L163" i="11"/>
  <c r="K163" i="11"/>
  <c r="I163" i="11" a="1"/>
  <c r="I163" i="11"/>
  <c r="U162" i="11"/>
  <c r="T162" i="11"/>
  <c r="R162" i="11"/>
  <c r="Q162" i="11"/>
  <c r="O162" i="11"/>
  <c r="P162" i="11" s="1"/>
  <c r="N162" i="11"/>
  <c r="M162" i="11"/>
  <c r="L162" i="11"/>
  <c r="K162" i="11"/>
  <c r="I162" i="11" a="1"/>
  <c r="I162" i="11" s="1"/>
  <c r="U161" i="11"/>
  <c r="T161" i="11"/>
  <c r="R161" i="11"/>
  <c r="Q161" i="11"/>
  <c r="P161" i="11"/>
  <c r="O161" i="11"/>
  <c r="N161" i="11"/>
  <c r="M161" i="11"/>
  <c r="L161" i="11"/>
  <c r="K161" i="11"/>
  <c r="I161" i="11" a="1"/>
  <c r="I161" i="11" s="1"/>
  <c r="U160" i="11"/>
  <c r="T160" i="11"/>
  <c r="R160" i="11"/>
  <c r="Q160" i="11"/>
  <c r="O160" i="11"/>
  <c r="P160" i="11" s="1"/>
  <c r="N160" i="11"/>
  <c r="M160" i="11"/>
  <c r="L160" i="11"/>
  <c r="K160" i="11"/>
  <c r="I160" i="11" a="1"/>
  <c r="I160" i="11" s="1"/>
  <c r="U159" i="11"/>
  <c r="T159" i="11"/>
  <c r="R159" i="11"/>
  <c r="Q159" i="11"/>
  <c r="P159" i="11"/>
  <c r="O159" i="11"/>
  <c r="N159" i="11"/>
  <c r="M159" i="11"/>
  <c r="L159" i="11"/>
  <c r="K159" i="11"/>
  <c r="I159" i="11" a="1"/>
  <c r="I159" i="11"/>
  <c r="U158" i="11"/>
  <c r="T158" i="11"/>
  <c r="R158" i="11"/>
  <c r="Q158" i="11"/>
  <c r="P158" i="11"/>
  <c r="O158" i="11"/>
  <c r="N158" i="11"/>
  <c r="M158" i="11"/>
  <c r="L158" i="11"/>
  <c r="K158" i="11"/>
  <c r="I158" i="11" a="1"/>
  <c r="I158" i="11" s="1"/>
  <c r="U157" i="11"/>
  <c r="T157" i="11"/>
  <c r="R157" i="11"/>
  <c r="Q157" i="11"/>
  <c r="P157" i="11"/>
  <c r="O157" i="11"/>
  <c r="N157" i="11"/>
  <c r="M157" i="11"/>
  <c r="L157" i="11"/>
  <c r="K157" i="11"/>
  <c r="I157" i="11" a="1"/>
  <c r="I157" i="11" s="1"/>
  <c r="U156" i="11"/>
  <c r="T156" i="11"/>
  <c r="R156" i="11"/>
  <c r="Q156" i="11"/>
  <c r="O156" i="11"/>
  <c r="P156" i="11" s="1"/>
  <c r="N156" i="11"/>
  <c r="M156" i="11"/>
  <c r="L156" i="11"/>
  <c r="K156" i="11"/>
  <c r="I156" i="11" a="1"/>
  <c r="I156" i="11" s="1"/>
  <c r="U155" i="11"/>
  <c r="T155" i="11"/>
  <c r="R155" i="11"/>
  <c r="Q155" i="11"/>
  <c r="O155" i="11"/>
  <c r="P155" i="11" s="1"/>
  <c r="N155" i="11"/>
  <c r="M155" i="11"/>
  <c r="L155" i="11"/>
  <c r="K155" i="11"/>
  <c r="I155" i="11" a="1"/>
  <c r="I155" i="11"/>
  <c r="U154" i="11"/>
  <c r="T154" i="11"/>
  <c r="R154" i="11"/>
  <c r="Q154" i="11"/>
  <c r="P154" i="11"/>
  <c r="O154" i="11"/>
  <c r="N154" i="11"/>
  <c r="M154" i="11"/>
  <c r="L154" i="11"/>
  <c r="K154" i="11"/>
  <c r="I154" i="11" a="1"/>
  <c r="I154" i="11" s="1"/>
  <c r="U153" i="11"/>
  <c r="T153" i="11"/>
  <c r="R153" i="11"/>
  <c r="Q153" i="11"/>
  <c r="P153" i="11"/>
  <c r="O153" i="11"/>
  <c r="N153" i="11"/>
  <c r="M153" i="11"/>
  <c r="L153" i="11"/>
  <c r="K153" i="11"/>
  <c r="I153" i="11" a="1"/>
  <c r="I153" i="11" s="1"/>
  <c r="U152" i="11"/>
  <c r="T152" i="11"/>
  <c r="R152" i="11"/>
  <c r="Q152" i="11"/>
  <c r="O152" i="11"/>
  <c r="P152" i="11" s="1"/>
  <c r="N152" i="11"/>
  <c r="M152" i="11"/>
  <c r="L152" i="11"/>
  <c r="K152" i="11"/>
  <c r="I152" i="11" a="1"/>
  <c r="I152" i="11"/>
  <c r="U151" i="11"/>
  <c r="T151" i="11"/>
  <c r="R151" i="11"/>
  <c r="Q151" i="11"/>
  <c r="P151" i="11"/>
  <c r="O151" i="11"/>
  <c r="N151" i="11"/>
  <c r="M151" i="11"/>
  <c r="L151" i="11"/>
  <c r="K151" i="11"/>
  <c r="I151" i="11" a="1"/>
  <c r="I151" i="11"/>
  <c r="U150" i="11"/>
  <c r="T150" i="11"/>
  <c r="R150" i="11"/>
  <c r="Q150" i="11"/>
  <c r="P150" i="11"/>
  <c r="O150" i="11"/>
  <c r="N150" i="11"/>
  <c r="M150" i="11"/>
  <c r="L150" i="11"/>
  <c r="K150" i="11"/>
  <c r="I150" i="11" a="1"/>
  <c r="I150" i="11"/>
  <c r="U149" i="11"/>
  <c r="T149" i="11"/>
  <c r="R149" i="11"/>
  <c r="Q149" i="11"/>
  <c r="O149" i="11"/>
  <c r="P149" i="11" s="1"/>
  <c r="N149" i="11"/>
  <c r="M149" i="11"/>
  <c r="L149" i="11"/>
  <c r="K149" i="11"/>
  <c r="I149" i="11" a="1"/>
  <c r="I149" i="11"/>
  <c r="U148" i="11"/>
  <c r="T148" i="11"/>
  <c r="R148" i="11"/>
  <c r="Q148" i="11"/>
  <c r="O148" i="11"/>
  <c r="P148" i="11" s="1"/>
  <c r="N148" i="11"/>
  <c r="M148" i="11"/>
  <c r="L148" i="11"/>
  <c r="K148" i="11"/>
  <c r="I148" i="11" a="1"/>
  <c r="I148" i="11" s="1"/>
  <c r="U147" i="11"/>
  <c r="T147" i="11"/>
  <c r="R147" i="11"/>
  <c r="Q147" i="11"/>
  <c r="O147" i="11"/>
  <c r="P147" i="11" s="1"/>
  <c r="N147" i="11"/>
  <c r="M147" i="11"/>
  <c r="L147" i="11"/>
  <c r="K147" i="11"/>
  <c r="I147" i="11" a="1"/>
  <c r="I147" i="11"/>
  <c r="U146" i="11"/>
  <c r="T146" i="11"/>
  <c r="R146" i="11"/>
  <c r="Q146" i="11"/>
  <c r="O146" i="11"/>
  <c r="P146" i="11" s="1"/>
  <c r="N146" i="11"/>
  <c r="M146" i="11"/>
  <c r="L146" i="11"/>
  <c r="K146" i="11"/>
  <c r="I146" i="11" a="1"/>
  <c r="I146" i="11" s="1"/>
  <c r="U145" i="11"/>
  <c r="T145" i="11"/>
  <c r="R145" i="11"/>
  <c r="Q145" i="11"/>
  <c r="P145" i="11"/>
  <c r="O145" i="11"/>
  <c r="N145" i="11"/>
  <c r="M145" i="11"/>
  <c r="L145" i="11"/>
  <c r="K145" i="11"/>
  <c r="I145" i="11" a="1"/>
  <c r="I145" i="11" s="1"/>
  <c r="U144" i="11"/>
  <c r="T144" i="11"/>
  <c r="R144" i="11"/>
  <c r="Q144" i="11"/>
  <c r="O144" i="11"/>
  <c r="P144" i="11" s="1"/>
  <c r="N144" i="11"/>
  <c r="M144" i="11"/>
  <c r="L144" i="11"/>
  <c r="K144" i="11"/>
  <c r="I144" i="11" a="1"/>
  <c r="I144" i="11" s="1"/>
  <c r="U143" i="11"/>
  <c r="T143" i="11"/>
  <c r="R143" i="11"/>
  <c r="Q143" i="11"/>
  <c r="P143" i="11"/>
  <c r="O143" i="11"/>
  <c r="N143" i="11"/>
  <c r="M143" i="11"/>
  <c r="L143" i="11"/>
  <c r="K143" i="11"/>
  <c r="I143" i="11" a="1"/>
  <c r="I143" i="11"/>
  <c r="U142" i="11"/>
  <c r="T142" i="11"/>
  <c r="R142" i="11"/>
  <c r="Q142" i="11"/>
  <c r="P142" i="11"/>
  <c r="O142" i="11"/>
  <c r="N142" i="11"/>
  <c r="M142" i="11"/>
  <c r="L142" i="11"/>
  <c r="K142" i="11"/>
  <c r="I142" i="11" a="1"/>
  <c r="I142" i="11" s="1"/>
  <c r="U141" i="11"/>
  <c r="T141" i="11"/>
  <c r="R141" i="11"/>
  <c r="Q141" i="11"/>
  <c r="P141" i="11"/>
  <c r="O141" i="11"/>
  <c r="N141" i="11"/>
  <c r="M141" i="11"/>
  <c r="L141" i="11"/>
  <c r="K141" i="11"/>
  <c r="I141" i="11" a="1"/>
  <c r="I141" i="11" s="1"/>
  <c r="U140" i="11"/>
  <c r="T140" i="11"/>
  <c r="R140" i="11"/>
  <c r="Q140" i="11"/>
  <c r="O140" i="11"/>
  <c r="P140" i="11" s="1"/>
  <c r="N140" i="11"/>
  <c r="M140" i="11"/>
  <c r="L140" i="11"/>
  <c r="K140" i="11"/>
  <c r="I140" i="11" a="1"/>
  <c r="I140" i="11" s="1"/>
  <c r="U139" i="11"/>
  <c r="T139" i="11"/>
  <c r="R139" i="11"/>
  <c r="Q139" i="11"/>
  <c r="P139" i="11"/>
  <c r="O139" i="11"/>
  <c r="N139" i="11"/>
  <c r="M139" i="11"/>
  <c r="L139" i="11"/>
  <c r="K139" i="11"/>
  <c r="I139" i="11" a="1"/>
  <c r="I139" i="11"/>
  <c r="U138" i="11"/>
  <c r="T138" i="11"/>
  <c r="R138" i="11"/>
  <c r="Q138" i="11"/>
  <c r="P138" i="11"/>
  <c r="O138" i="11"/>
  <c r="N138" i="11"/>
  <c r="M138" i="11"/>
  <c r="L138" i="11"/>
  <c r="K138" i="11"/>
  <c r="I138" i="11" a="1"/>
  <c r="I138" i="11" s="1"/>
  <c r="U137" i="11"/>
  <c r="T137" i="11"/>
  <c r="R137" i="11"/>
  <c r="Q137" i="11"/>
  <c r="P137" i="11"/>
  <c r="O137" i="11"/>
  <c r="N137" i="11"/>
  <c r="M137" i="11"/>
  <c r="L137" i="11"/>
  <c r="K137" i="11"/>
  <c r="I137" i="11" a="1"/>
  <c r="I137" i="11" s="1"/>
  <c r="U136" i="11"/>
  <c r="T136" i="11"/>
  <c r="R136" i="11"/>
  <c r="Q136" i="11"/>
  <c r="O136" i="11"/>
  <c r="P136" i="11" s="1"/>
  <c r="N136" i="11"/>
  <c r="M136" i="11"/>
  <c r="L136" i="11"/>
  <c r="K136" i="11"/>
  <c r="I136" i="11" a="1"/>
  <c r="I136" i="11"/>
  <c r="U135" i="11"/>
  <c r="T135" i="11"/>
  <c r="R135" i="11"/>
  <c r="Q135" i="11"/>
  <c r="P135" i="11"/>
  <c r="O135" i="11"/>
  <c r="N135" i="11"/>
  <c r="M135" i="11"/>
  <c r="L135" i="11"/>
  <c r="K135" i="11"/>
  <c r="I135" i="11" a="1"/>
  <c r="I135" i="11"/>
  <c r="U134" i="11"/>
  <c r="T134" i="11"/>
  <c r="R134" i="11"/>
  <c r="Q134" i="11"/>
  <c r="P134" i="11"/>
  <c r="O134" i="11"/>
  <c r="N134" i="11"/>
  <c r="M134" i="11"/>
  <c r="L134" i="11"/>
  <c r="K134" i="11"/>
  <c r="I134" i="11" a="1"/>
  <c r="I134" i="11"/>
  <c r="U133" i="11"/>
  <c r="T133" i="11"/>
  <c r="R133" i="11"/>
  <c r="Q133" i="11"/>
  <c r="O133" i="11"/>
  <c r="P133" i="11" s="1"/>
  <c r="N133" i="11"/>
  <c r="M133" i="11"/>
  <c r="L133" i="11"/>
  <c r="K133" i="11"/>
  <c r="I133" i="11" a="1"/>
  <c r="I133" i="11"/>
  <c r="U132" i="11"/>
  <c r="T132" i="11"/>
  <c r="R132" i="11"/>
  <c r="Q132" i="11"/>
  <c r="O132" i="11"/>
  <c r="P132" i="11" s="1"/>
  <c r="N132" i="11"/>
  <c r="M132" i="11"/>
  <c r="L132" i="11"/>
  <c r="K132" i="11"/>
  <c r="I132" i="11" a="1"/>
  <c r="I132" i="11" s="1"/>
  <c r="U131" i="11"/>
  <c r="T131" i="11"/>
  <c r="R131" i="11"/>
  <c r="Q131" i="11"/>
  <c r="O131" i="11"/>
  <c r="P131" i="11" s="1"/>
  <c r="N131" i="11"/>
  <c r="M131" i="11"/>
  <c r="L131" i="11"/>
  <c r="K131" i="11"/>
  <c r="I131" i="11" a="1"/>
  <c r="I131" i="11"/>
  <c r="U130" i="11"/>
  <c r="T130" i="11"/>
  <c r="R130" i="11"/>
  <c r="Q130" i="11"/>
  <c r="O130" i="11"/>
  <c r="P130" i="11" s="1"/>
  <c r="N130" i="11"/>
  <c r="M130" i="11"/>
  <c r="L130" i="11"/>
  <c r="K130" i="11"/>
  <c r="I130" i="11" a="1"/>
  <c r="I130" i="11" s="1"/>
  <c r="U129" i="11"/>
  <c r="T129" i="11"/>
  <c r="R129" i="11"/>
  <c r="Q129" i="11"/>
  <c r="P129" i="11"/>
  <c r="O129" i="11"/>
  <c r="N129" i="11"/>
  <c r="M129" i="11"/>
  <c r="L129" i="11"/>
  <c r="K129" i="11"/>
  <c r="I129" i="11" a="1"/>
  <c r="I129" i="11" s="1"/>
  <c r="U128" i="11"/>
  <c r="T128" i="11"/>
  <c r="R128" i="11"/>
  <c r="Q128" i="11"/>
  <c r="P128" i="11"/>
  <c r="O128" i="11"/>
  <c r="N128" i="11"/>
  <c r="M128" i="11"/>
  <c r="L128" i="11"/>
  <c r="K128" i="11"/>
  <c r="I128" i="11" a="1"/>
  <c r="I128" i="11" s="1"/>
  <c r="U127" i="11"/>
  <c r="T127" i="11"/>
  <c r="R127" i="11"/>
  <c r="Q127" i="11"/>
  <c r="P127" i="11"/>
  <c r="O127" i="11"/>
  <c r="N127" i="11"/>
  <c r="M127" i="11"/>
  <c r="L127" i="11"/>
  <c r="K127" i="11"/>
  <c r="I127" i="11" a="1"/>
  <c r="I127" i="11"/>
  <c r="U126" i="11"/>
  <c r="T126" i="11"/>
  <c r="R126" i="11"/>
  <c r="Q126" i="11"/>
  <c r="P126" i="11"/>
  <c r="O126" i="11"/>
  <c r="N126" i="11"/>
  <c r="M126" i="11"/>
  <c r="L126" i="11"/>
  <c r="K126" i="11"/>
  <c r="I126" i="11" a="1"/>
  <c r="I126" i="11" s="1"/>
  <c r="U125" i="11"/>
  <c r="T125" i="11"/>
  <c r="R125" i="11"/>
  <c r="Q125" i="11"/>
  <c r="P125" i="11"/>
  <c r="O125" i="11"/>
  <c r="N125" i="11"/>
  <c r="M125" i="11"/>
  <c r="L125" i="11"/>
  <c r="K125" i="11"/>
  <c r="I125" i="11" a="1"/>
  <c r="I125" i="11" s="1"/>
  <c r="U124" i="11"/>
  <c r="T124" i="11"/>
  <c r="R124" i="11"/>
  <c r="Q124" i="11"/>
  <c r="O124" i="11"/>
  <c r="P124" i="11" s="1"/>
  <c r="N124" i="11"/>
  <c r="M124" i="11"/>
  <c r="L124" i="11"/>
  <c r="K124" i="11"/>
  <c r="I124" i="11" a="1"/>
  <c r="I124" i="11" s="1"/>
  <c r="U123" i="11"/>
  <c r="T123" i="11"/>
  <c r="R123" i="11"/>
  <c r="Q123" i="11"/>
  <c r="P123" i="11"/>
  <c r="O123" i="11"/>
  <c r="N123" i="11"/>
  <c r="M123" i="11"/>
  <c r="L123" i="11"/>
  <c r="K123" i="11"/>
  <c r="I123" i="11" a="1"/>
  <c r="I123" i="11"/>
  <c r="U122" i="11"/>
  <c r="T122" i="11"/>
  <c r="R122" i="11"/>
  <c r="Q122" i="11"/>
  <c r="P122" i="11"/>
  <c r="O122" i="11"/>
  <c r="N122" i="11"/>
  <c r="M122" i="11"/>
  <c r="L122" i="11"/>
  <c r="K122" i="11"/>
  <c r="I122" i="11" a="1"/>
  <c r="I122" i="11" s="1"/>
  <c r="U121" i="11"/>
  <c r="T121" i="11"/>
  <c r="R121" i="11"/>
  <c r="Q121" i="11"/>
  <c r="O121" i="11"/>
  <c r="P121" i="11" s="1"/>
  <c r="N121" i="11"/>
  <c r="M121" i="11"/>
  <c r="L121" i="11"/>
  <c r="K121" i="11"/>
  <c r="I121" i="11" a="1"/>
  <c r="I121" i="11" s="1"/>
  <c r="U120" i="11"/>
  <c r="T120" i="11"/>
  <c r="R120" i="11"/>
  <c r="Q120" i="11"/>
  <c r="O120" i="11"/>
  <c r="P120" i="11" s="1"/>
  <c r="N120" i="11"/>
  <c r="M120" i="11"/>
  <c r="L120" i="11"/>
  <c r="K120" i="11"/>
  <c r="I120" i="11" a="1"/>
  <c r="I120" i="11"/>
  <c r="U119" i="11"/>
  <c r="T119" i="11"/>
  <c r="R119" i="11"/>
  <c r="Q119" i="11"/>
  <c r="P119" i="11"/>
  <c r="O119" i="11"/>
  <c r="N119" i="11"/>
  <c r="M119" i="11"/>
  <c r="L119" i="11"/>
  <c r="K119" i="11"/>
  <c r="I119" i="11" a="1"/>
  <c r="I119" i="11"/>
  <c r="U118" i="11"/>
  <c r="T118" i="11"/>
  <c r="R118" i="11"/>
  <c r="Q118" i="11"/>
  <c r="P118" i="11"/>
  <c r="O118" i="11"/>
  <c r="N118" i="11"/>
  <c r="M118" i="11"/>
  <c r="L118" i="11"/>
  <c r="K118" i="11"/>
  <c r="I118" i="11" a="1"/>
  <c r="I118" i="11"/>
  <c r="U117" i="11"/>
  <c r="T117" i="11"/>
  <c r="R117" i="11"/>
  <c r="Q117" i="11"/>
  <c r="O117" i="11"/>
  <c r="P117" i="11" s="1"/>
  <c r="N117" i="11"/>
  <c r="M117" i="11"/>
  <c r="L117" i="11"/>
  <c r="K117" i="11"/>
  <c r="I117" i="11" a="1"/>
  <c r="I117" i="11"/>
  <c r="U116" i="11"/>
  <c r="T116" i="11"/>
  <c r="R116" i="11"/>
  <c r="Q116" i="11"/>
  <c r="O116" i="11"/>
  <c r="P116" i="11" s="1"/>
  <c r="N116" i="11"/>
  <c r="M116" i="11"/>
  <c r="L116" i="11"/>
  <c r="K116" i="11"/>
  <c r="I116" i="11" a="1"/>
  <c r="I116" i="11" s="1"/>
  <c r="U115" i="11"/>
  <c r="T115" i="11"/>
  <c r="R115" i="11"/>
  <c r="Q115" i="11"/>
  <c r="O115" i="11"/>
  <c r="P115" i="11" s="1"/>
  <c r="N115" i="11"/>
  <c r="M115" i="11"/>
  <c r="L115" i="11"/>
  <c r="K115" i="11"/>
  <c r="I115" i="11" a="1"/>
  <c r="I115" i="11" s="1"/>
  <c r="U114" i="11"/>
  <c r="T114" i="11"/>
  <c r="R114" i="11"/>
  <c r="Q114" i="11"/>
  <c r="O114" i="11"/>
  <c r="P114" i="11" s="1"/>
  <c r="N114" i="11"/>
  <c r="M114" i="11"/>
  <c r="L114" i="11"/>
  <c r="K114" i="11"/>
  <c r="I114" i="11" a="1"/>
  <c r="I114" i="11" s="1"/>
  <c r="U113" i="11"/>
  <c r="T113" i="11"/>
  <c r="R113" i="11"/>
  <c r="Q113" i="11"/>
  <c r="P113" i="11"/>
  <c r="O113" i="11"/>
  <c r="N113" i="11"/>
  <c r="M113" i="11"/>
  <c r="L113" i="11"/>
  <c r="K113" i="11"/>
  <c r="I113" i="11" a="1"/>
  <c r="I113" i="11" s="1"/>
  <c r="U112" i="11"/>
  <c r="T112" i="11"/>
  <c r="R112" i="11"/>
  <c r="Q112" i="11"/>
  <c r="P112" i="11"/>
  <c r="O112" i="11"/>
  <c r="N112" i="11"/>
  <c r="M112" i="11"/>
  <c r="L112" i="11"/>
  <c r="K112" i="11"/>
  <c r="I112" i="11" a="1"/>
  <c r="I112" i="11" s="1"/>
  <c r="U111" i="11"/>
  <c r="T111" i="11"/>
  <c r="R111" i="11"/>
  <c r="Q111" i="11"/>
  <c r="P111" i="11"/>
  <c r="O111" i="11"/>
  <c r="N111" i="11"/>
  <c r="M111" i="11"/>
  <c r="L111" i="11"/>
  <c r="K111" i="11"/>
  <c r="I111" i="11" a="1"/>
  <c r="I111" i="11"/>
  <c r="U110" i="11"/>
  <c r="T110" i="11"/>
  <c r="R110" i="11"/>
  <c r="Q110" i="11"/>
  <c r="P110" i="11"/>
  <c r="O110" i="11"/>
  <c r="N110" i="11"/>
  <c r="M110" i="11"/>
  <c r="L110" i="11"/>
  <c r="K110" i="11"/>
  <c r="I110" i="11" a="1"/>
  <c r="I110" i="11"/>
  <c r="U109" i="11"/>
  <c r="T109" i="11"/>
  <c r="R109" i="11"/>
  <c r="Q109" i="11"/>
  <c r="P109" i="11"/>
  <c r="O109" i="11"/>
  <c r="N109" i="11"/>
  <c r="M109" i="11"/>
  <c r="L109" i="11"/>
  <c r="K109" i="11"/>
  <c r="I109" i="11" a="1"/>
  <c r="I109" i="11" s="1"/>
  <c r="U108" i="11"/>
  <c r="T108" i="11"/>
  <c r="R108" i="11"/>
  <c r="Q108" i="11"/>
  <c r="O108" i="11"/>
  <c r="P108" i="11" s="1"/>
  <c r="N108" i="11"/>
  <c r="M108" i="11"/>
  <c r="L108" i="11"/>
  <c r="K108" i="11"/>
  <c r="I108" i="11" a="1"/>
  <c r="I108" i="11" s="1"/>
  <c r="U107" i="11"/>
  <c r="T107" i="11"/>
  <c r="R107" i="11"/>
  <c r="Q107" i="11"/>
  <c r="O107" i="11"/>
  <c r="P107" i="11" s="1"/>
  <c r="N107" i="11"/>
  <c r="M107" i="11"/>
  <c r="L107" i="11"/>
  <c r="K107" i="11"/>
  <c r="I107" i="11" a="1"/>
  <c r="I107" i="11"/>
  <c r="U106" i="11"/>
  <c r="T106" i="11"/>
  <c r="R106" i="11"/>
  <c r="Q106" i="11"/>
  <c r="P106" i="11"/>
  <c r="O106" i="11"/>
  <c r="N106" i="11"/>
  <c r="M106" i="11"/>
  <c r="L106" i="11"/>
  <c r="K106" i="11"/>
  <c r="I106" i="11" a="1"/>
  <c r="I106" i="11" s="1"/>
  <c r="U105" i="11"/>
  <c r="T105" i="11"/>
  <c r="R105" i="11"/>
  <c r="Q105" i="11"/>
  <c r="P105" i="11"/>
  <c r="O105" i="11"/>
  <c r="N105" i="11"/>
  <c r="M105" i="11"/>
  <c r="L105" i="11"/>
  <c r="K105" i="11"/>
  <c r="I105" i="11" a="1"/>
  <c r="I105" i="11" s="1"/>
  <c r="U104" i="11"/>
  <c r="T104" i="11"/>
  <c r="R104" i="11"/>
  <c r="Q104" i="11"/>
  <c r="O104" i="11"/>
  <c r="P104" i="11" s="1"/>
  <c r="N104" i="11"/>
  <c r="M104" i="11"/>
  <c r="L104" i="11"/>
  <c r="K104" i="11"/>
  <c r="I104" i="11" a="1"/>
  <c r="I104" i="11"/>
  <c r="U103" i="11"/>
  <c r="T103" i="11"/>
  <c r="R103" i="11"/>
  <c r="Q103" i="11"/>
  <c r="P103" i="11"/>
  <c r="O103" i="11"/>
  <c r="N103" i="11"/>
  <c r="M103" i="11"/>
  <c r="L103" i="11"/>
  <c r="K103" i="11"/>
  <c r="I103" i="11" a="1"/>
  <c r="I103" i="11"/>
  <c r="U102" i="11"/>
  <c r="T102" i="11"/>
  <c r="R102" i="11"/>
  <c r="Q102" i="11"/>
  <c r="P102" i="11"/>
  <c r="O102" i="11"/>
  <c r="N102" i="11"/>
  <c r="M102" i="11"/>
  <c r="L102" i="11"/>
  <c r="K102" i="11"/>
  <c r="I102" i="11" a="1"/>
  <c r="I102" i="11"/>
  <c r="U101" i="11"/>
  <c r="T101" i="11"/>
  <c r="R101" i="11"/>
  <c r="Q101" i="11"/>
  <c r="O101" i="11"/>
  <c r="P101" i="11" s="1"/>
  <c r="N101" i="11"/>
  <c r="M101" i="11"/>
  <c r="L101" i="11"/>
  <c r="K101" i="11"/>
  <c r="I101" i="11" a="1"/>
  <c r="I101" i="11"/>
  <c r="U100" i="11"/>
  <c r="T100" i="11"/>
  <c r="R100" i="11"/>
  <c r="Q100" i="11"/>
  <c r="O100" i="11"/>
  <c r="P100" i="11" s="1"/>
  <c r="N100" i="11"/>
  <c r="M100" i="11"/>
  <c r="L100" i="11"/>
  <c r="K100" i="11"/>
  <c r="I100" i="11" a="1"/>
  <c r="I100" i="11" s="1"/>
  <c r="U99" i="11"/>
  <c r="T99" i="11"/>
  <c r="R99" i="11"/>
  <c r="Q99" i="11"/>
  <c r="O99" i="11"/>
  <c r="P99" i="11" s="1"/>
  <c r="N99" i="11"/>
  <c r="M99" i="11"/>
  <c r="L99" i="11"/>
  <c r="K99" i="11"/>
  <c r="I99" i="11" a="1"/>
  <c r="I99" i="11" s="1"/>
  <c r="U98" i="11"/>
  <c r="T98" i="11"/>
  <c r="R98" i="11"/>
  <c r="Q98" i="11"/>
  <c r="O98" i="11"/>
  <c r="P98" i="11" s="1"/>
  <c r="N98" i="11"/>
  <c r="M98" i="11"/>
  <c r="L98" i="11"/>
  <c r="K98" i="11"/>
  <c r="I98" i="11" a="1"/>
  <c r="I98" i="11" s="1"/>
  <c r="U97" i="11"/>
  <c r="T97" i="11"/>
  <c r="R97" i="11"/>
  <c r="Q97" i="11"/>
  <c r="P97" i="11"/>
  <c r="O97" i="11"/>
  <c r="N97" i="11"/>
  <c r="M97" i="11"/>
  <c r="L97" i="11"/>
  <c r="K97" i="11"/>
  <c r="I97" i="11" a="1"/>
  <c r="I97" i="11" s="1"/>
  <c r="U96" i="11"/>
  <c r="T96" i="11"/>
  <c r="R96" i="11"/>
  <c r="Q96" i="11"/>
  <c r="P96" i="11"/>
  <c r="O96" i="11"/>
  <c r="N96" i="11"/>
  <c r="M96" i="11"/>
  <c r="L96" i="11"/>
  <c r="K96" i="11"/>
  <c r="I96" i="11" a="1"/>
  <c r="I96" i="11" s="1"/>
  <c r="U95" i="11"/>
  <c r="T95" i="11"/>
  <c r="R95" i="11"/>
  <c r="Q95" i="11"/>
  <c r="P95" i="11"/>
  <c r="O95" i="11"/>
  <c r="N95" i="11"/>
  <c r="M95" i="11"/>
  <c r="L95" i="11"/>
  <c r="K95" i="11"/>
  <c r="I95" i="11" a="1"/>
  <c r="I95" i="11"/>
  <c r="U94" i="11"/>
  <c r="T94" i="11"/>
  <c r="R94" i="11"/>
  <c r="Q94" i="11"/>
  <c r="P94" i="11"/>
  <c r="O94" i="11"/>
  <c r="N94" i="11"/>
  <c r="M94" i="11"/>
  <c r="L94" i="11"/>
  <c r="K94" i="11"/>
  <c r="I94" i="11" a="1"/>
  <c r="I94" i="11" s="1"/>
  <c r="U93" i="11"/>
  <c r="T93" i="11"/>
  <c r="R93" i="11"/>
  <c r="Q93" i="11"/>
  <c r="P93" i="11"/>
  <c r="O93" i="11"/>
  <c r="N93" i="11"/>
  <c r="M93" i="11"/>
  <c r="L93" i="11"/>
  <c r="K93" i="11"/>
  <c r="I93" i="11" a="1"/>
  <c r="I93" i="11" s="1"/>
  <c r="U92" i="11"/>
  <c r="T92" i="11"/>
  <c r="R92" i="11"/>
  <c r="Q92" i="11"/>
  <c r="O92" i="11"/>
  <c r="P92" i="11" s="1"/>
  <c r="N92" i="11"/>
  <c r="M92" i="11"/>
  <c r="L92" i="11"/>
  <c r="K92" i="11"/>
  <c r="I92" i="11" a="1"/>
  <c r="I92" i="11" s="1"/>
  <c r="U91" i="11"/>
  <c r="T91" i="11"/>
  <c r="R91" i="11"/>
  <c r="Q91" i="11"/>
  <c r="O91" i="11"/>
  <c r="P91" i="11" s="1"/>
  <c r="N91" i="11"/>
  <c r="M91" i="11"/>
  <c r="L91" i="11"/>
  <c r="K91" i="11"/>
  <c r="I91" i="11" a="1"/>
  <c r="I91" i="11"/>
  <c r="U90" i="11"/>
  <c r="T90" i="11"/>
  <c r="R90" i="11"/>
  <c r="Q90" i="11"/>
  <c r="P90" i="11"/>
  <c r="O90" i="11"/>
  <c r="N90" i="11"/>
  <c r="M90" i="11"/>
  <c r="L90" i="11"/>
  <c r="K90" i="11"/>
  <c r="I90" i="11" a="1"/>
  <c r="I90" i="11" s="1"/>
  <c r="U89" i="11"/>
  <c r="T89" i="11"/>
  <c r="R89" i="11"/>
  <c r="Q89" i="11"/>
  <c r="P89" i="11"/>
  <c r="O89" i="11"/>
  <c r="N89" i="11"/>
  <c r="M89" i="11"/>
  <c r="L89" i="11"/>
  <c r="K89" i="11"/>
  <c r="I89" i="11" a="1"/>
  <c r="I89" i="11" s="1"/>
  <c r="U88" i="11"/>
  <c r="T88" i="11"/>
  <c r="R88" i="11"/>
  <c r="Q88" i="11"/>
  <c r="O88" i="11"/>
  <c r="P88" i="11" s="1"/>
  <c r="N88" i="11"/>
  <c r="M88" i="11"/>
  <c r="L88" i="11"/>
  <c r="K88" i="11"/>
  <c r="I88" i="11" a="1"/>
  <c r="I88" i="11"/>
  <c r="U87" i="11"/>
  <c r="T87" i="11"/>
  <c r="R87" i="11"/>
  <c r="Q87" i="11"/>
  <c r="P87" i="11"/>
  <c r="O87" i="11"/>
  <c r="N87" i="11"/>
  <c r="M87" i="11"/>
  <c r="L87" i="11"/>
  <c r="K87" i="11"/>
  <c r="I87" i="11" a="1"/>
  <c r="I87" i="11"/>
  <c r="U86" i="11"/>
  <c r="T86" i="11"/>
  <c r="R86" i="11"/>
  <c r="Q86" i="11"/>
  <c r="P86" i="11"/>
  <c r="O86" i="11"/>
  <c r="N86" i="11"/>
  <c r="M86" i="11"/>
  <c r="L86" i="11"/>
  <c r="K86" i="11"/>
  <c r="I86" i="11" a="1"/>
  <c r="I86" i="11"/>
  <c r="U85" i="11"/>
  <c r="T85" i="11"/>
  <c r="R85" i="11"/>
  <c r="Q85" i="11"/>
  <c r="O85" i="11"/>
  <c r="P85" i="11" s="1"/>
  <c r="N85" i="11"/>
  <c r="M85" i="11"/>
  <c r="L85" i="11"/>
  <c r="K85" i="11"/>
  <c r="I85" i="11" a="1"/>
  <c r="I85" i="11"/>
  <c r="U84" i="11"/>
  <c r="T84" i="11"/>
  <c r="R84" i="11"/>
  <c r="Q84" i="11"/>
  <c r="O84" i="11"/>
  <c r="P84" i="11" s="1"/>
  <c r="N84" i="11"/>
  <c r="M84" i="11"/>
  <c r="L84" i="11"/>
  <c r="K84" i="11"/>
  <c r="I84" i="11" a="1"/>
  <c r="I84" i="11" s="1"/>
  <c r="U83" i="11"/>
  <c r="T83" i="11"/>
  <c r="R83" i="11"/>
  <c r="Q83" i="11"/>
  <c r="O83" i="11"/>
  <c r="P83" i="11" s="1"/>
  <c r="N83" i="11"/>
  <c r="M83" i="11"/>
  <c r="L83" i="11"/>
  <c r="K83" i="11"/>
  <c r="I83" i="11" a="1"/>
  <c r="I83" i="11" s="1"/>
  <c r="U82" i="11"/>
  <c r="T82" i="11"/>
  <c r="R82" i="11"/>
  <c r="Q82" i="11"/>
  <c r="O82" i="11"/>
  <c r="P82" i="11" s="1"/>
  <c r="N82" i="11"/>
  <c r="M82" i="11"/>
  <c r="L82" i="11"/>
  <c r="K82" i="11"/>
  <c r="I82" i="11" a="1"/>
  <c r="I82" i="11" s="1"/>
  <c r="U81" i="11"/>
  <c r="T81" i="11"/>
  <c r="R81" i="11"/>
  <c r="Q81" i="11"/>
  <c r="P81" i="11"/>
  <c r="O81" i="11"/>
  <c r="N81" i="11"/>
  <c r="M81" i="11"/>
  <c r="L81" i="11"/>
  <c r="K81" i="11"/>
  <c r="I81" i="11" a="1"/>
  <c r="I81" i="11" s="1"/>
  <c r="U80" i="11"/>
  <c r="T80" i="11"/>
  <c r="R80" i="11"/>
  <c r="Q80" i="11"/>
  <c r="P80" i="11"/>
  <c r="O80" i="11"/>
  <c r="N80" i="11"/>
  <c r="M80" i="11"/>
  <c r="L80" i="11"/>
  <c r="K80" i="11"/>
  <c r="I80" i="11" a="1"/>
  <c r="I80" i="11" s="1"/>
  <c r="U79" i="11"/>
  <c r="T79" i="11"/>
  <c r="R79" i="11"/>
  <c r="Q79" i="11"/>
  <c r="P79" i="11"/>
  <c r="O79" i="11"/>
  <c r="N79" i="11"/>
  <c r="M79" i="11"/>
  <c r="L79" i="11"/>
  <c r="K79" i="11"/>
  <c r="I79" i="11" a="1"/>
  <c r="I79" i="11"/>
  <c r="U78" i="11"/>
  <c r="T78" i="11"/>
  <c r="R78" i="11"/>
  <c r="Q78" i="11"/>
  <c r="P78" i="11"/>
  <c r="O78" i="11"/>
  <c r="N78" i="11"/>
  <c r="M78" i="11"/>
  <c r="L78" i="11"/>
  <c r="K78" i="11"/>
  <c r="I78" i="11" a="1"/>
  <c r="I78" i="11"/>
  <c r="U77" i="11"/>
  <c r="T77" i="11"/>
  <c r="R77" i="11"/>
  <c r="Q77" i="11"/>
  <c r="P77" i="11"/>
  <c r="O77" i="11"/>
  <c r="N77" i="11"/>
  <c r="M77" i="11"/>
  <c r="L77" i="11"/>
  <c r="K77" i="11"/>
  <c r="I77" i="11" a="1"/>
  <c r="I77" i="11" s="1"/>
  <c r="U76" i="11"/>
  <c r="T76" i="11"/>
  <c r="R76" i="11"/>
  <c r="Q76" i="11"/>
  <c r="O76" i="11"/>
  <c r="P76" i="11" s="1"/>
  <c r="N76" i="11"/>
  <c r="M76" i="11"/>
  <c r="L76" i="11"/>
  <c r="K76" i="11"/>
  <c r="I76" i="11" a="1"/>
  <c r="I76" i="11" s="1"/>
  <c r="U75" i="11"/>
  <c r="T75" i="11"/>
  <c r="R75" i="11"/>
  <c r="Q75" i="11"/>
  <c r="P75" i="11"/>
  <c r="O75" i="11"/>
  <c r="N75" i="11"/>
  <c r="M75" i="11"/>
  <c r="L75" i="11"/>
  <c r="K75" i="11"/>
  <c r="I75" i="11" a="1"/>
  <c r="I75" i="11"/>
  <c r="U74" i="11"/>
  <c r="T74" i="11"/>
  <c r="R74" i="11"/>
  <c r="Q74" i="11"/>
  <c r="P74" i="11"/>
  <c r="O74" i="11"/>
  <c r="N74" i="11"/>
  <c r="M74" i="11"/>
  <c r="L74" i="11"/>
  <c r="K74" i="11"/>
  <c r="I74" i="11" a="1"/>
  <c r="I74" i="11" s="1"/>
  <c r="U73" i="11"/>
  <c r="T73" i="11"/>
  <c r="R73" i="11"/>
  <c r="Q73" i="11"/>
  <c r="P73" i="11"/>
  <c r="O73" i="11"/>
  <c r="N73" i="11"/>
  <c r="M73" i="11"/>
  <c r="L73" i="11"/>
  <c r="K73" i="11"/>
  <c r="I73" i="11" a="1"/>
  <c r="I73" i="11" s="1"/>
  <c r="U72" i="11"/>
  <c r="T72" i="11"/>
  <c r="R72" i="11"/>
  <c r="Q72" i="11"/>
  <c r="O72" i="11"/>
  <c r="P72" i="11" s="1"/>
  <c r="N72" i="11"/>
  <c r="M72" i="11"/>
  <c r="L72" i="11"/>
  <c r="K72" i="11"/>
  <c r="I72" i="11" a="1"/>
  <c r="I72" i="11"/>
  <c r="U71" i="11"/>
  <c r="T71" i="11"/>
  <c r="R71" i="11"/>
  <c r="Q71" i="11"/>
  <c r="P71" i="11"/>
  <c r="O71" i="11"/>
  <c r="N71" i="11"/>
  <c r="M71" i="11"/>
  <c r="L71" i="11"/>
  <c r="K71" i="11"/>
  <c r="I71" i="11" a="1"/>
  <c r="I71" i="11"/>
  <c r="U70" i="11"/>
  <c r="T70" i="11"/>
  <c r="R70" i="11"/>
  <c r="Q70" i="11"/>
  <c r="P70" i="11"/>
  <c r="O70" i="11"/>
  <c r="N70" i="11"/>
  <c r="M70" i="11"/>
  <c r="L70" i="11"/>
  <c r="K70" i="11"/>
  <c r="I70" i="11" a="1"/>
  <c r="I70" i="11"/>
  <c r="U69" i="11"/>
  <c r="T69" i="11"/>
  <c r="R69" i="11"/>
  <c r="Q69" i="11"/>
  <c r="O69" i="11"/>
  <c r="P69" i="11" s="1"/>
  <c r="N69" i="11"/>
  <c r="M69" i="11"/>
  <c r="L69" i="11"/>
  <c r="K69" i="11"/>
  <c r="I69" i="11" a="1"/>
  <c r="I69" i="11"/>
  <c r="U68" i="11"/>
  <c r="T68" i="11"/>
  <c r="R68" i="11"/>
  <c r="Q68" i="11"/>
  <c r="O68" i="11"/>
  <c r="P68" i="11" s="1"/>
  <c r="N68" i="11"/>
  <c r="M68" i="11"/>
  <c r="L68" i="11"/>
  <c r="K68" i="11"/>
  <c r="I68" i="11" a="1"/>
  <c r="I68" i="11" s="1"/>
  <c r="U67" i="11"/>
  <c r="T67" i="11"/>
  <c r="R67" i="11"/>
  <c r="Q67" i="11"/>
  <c r="O67" i="11"/>
  <c r="P67" i="11" s="1"/>
  <c r="N67" i="11"/>
  <c r="M67" i="11"/>
  <c r="L67" i="11"/>
  <c r="K67" i="11"/>
  <c r="I67" i="11" a="1"/>
  <c r="I67" i="11"/>
  <c r="U66" i="11"/>
  <c r="T66" i="11"/>
  <c r="R66" i="11"/>
  <c r="Q66" i="11"/>
  <c r="O66" i="11"/>
  <c r="P66" i="11" s="1"/>
  <c r="N66" i="11"/>
  <c r="M66" i="11"/>
  <c r="L66" i="11"/>
  <c r="K66" i="11"/>
  <c r="I66" i="11" a="1"/>
  <c r="I66" i="11" s="1"/>
  <c r="U65" i="11"/>
  <c r="T65" i="11"/>
  <c r="R65" i="11"/>
  <c r="Q65" i="11"/>
  <c r="P65" i="11"/>
  <c r="O65" i="11"/>
  <c r="N65" i="11"/>
  <c r="M65" i="11"/>
  <c r="L65" i="11"/>
  <c r="K65" i="11"/>
  <c r="I65" i="11" a="1"/>
  <c r="I65" i="11" s="1"/>
  <c r="U64" i="11"/>
  <c r="T64" i="11"/>
  <c r="R64" i="11"/>
  <c r="Q64" i="11"/>
  <c r="P64" i="11"/>
  <c r="O64" i="11"/>
  <c r="N64" i="11"/>
  <c r="M64" i="11"/>
  <c r="L64" i="11"/>
  <c r="K64" i="11"/>
  <c r="I64" i="11" a="1"/>
  <c r="I64" i="11" s="1"/>
  <c r="U63" i="11"/>
  <c r="T63" i="11"/>
  <c r="R63" i="11"/>
  <c r="Q63" i="11"/>
  <c r="P63" i="11"/>
  <c r="O63" i="11"/>
  <c r="N63" i="11"/>
  <c r="M63" i="11"/>
  <c r="L63" i="11"/>
  <c r="K63" i="11"/>
  <c r="I63" i="11" a="1"/>
  <c r="I63" i="11"/>
  <c r="U62" i="11"/>
  <c r="T62" i="11"/>
  <c r="R62" i="11"/>
  <c r="Q62" i="11"/>
  <c r="P62" i="11"/>
  <c r="O62" i="11"/>
  <c r="N62" i="11"/>
  <c r="M62" i="11"/>
  <c r="L62" i="11"/>
  <c r="K62" i="11"/>
  <c r="I62" i="11" a="1"/>
  <c r="I62" i="11" s="1"/>
  <c r="U61" i="11"/>
  <c r="T61" i="11"/>
  <c r="R61" i="11"/>
  <c r="Q61" i="11"/>
  <c r="P61" i="11"/>
  <c r="O61" i="11"/>
  <c r="N61" i="11"/>
  <c r="M61" i="11"/>
  <c r="L61" i="11"/>
  <c r="K61" i="11"/>
  <c r="I61" i="11" a="1"/>
  <c r="I61" i="11" s="1"/>
  <c r="U60" i="11"/>
  <c r="T60" i="11"/>
  <c r="R60" i="11"/>
  <c r="Q60" i="11"/>
  <c r="O60" i="11"/>
  <c r="P60" i="11" s="1"/>
  <c r="N60" i="11"/>
  <c r="M60" i="11"/>
  <c r="L60" i="11"/>
  <c r="K60" i="11"/>
  <c r="I60" i="11" a="1"/>
  <c r="I60" i="11" s="1"/>
  <c r="U59" i="11"/>
  <c r="T59" i="11"/>
  <c r="R59" i="11"/>
  <c r="Q59" i="11"/>
  <c r="O59" i="11"/>
  <c r="P59" i="11" s="1"/>
  <c r="N59" i="11"/>
  <c r="M59" i="11"/>
  <c r="L59" i="11"/>
  <c r="K59" i="11"/>
  <c r="I59" i="11" a="1"/>
  <c r="I59" i="11" s="1"/>
  <c r="U58" i="11"/>
  <c r="T58" i="11"/>
  <c r="R58" i="11"/>
  <c r="Q58" i="11"/>
  <c r="P58" i="11"/>
  <c r="O58" i="11"/>
  <c r="N58" i="11"/>
  <c r="M58" i="11"/>
  <c r="L58" i="11"/>
  <c r="K58" i="11"/>
  <c r="I58" i="11" a="1"/>
  <c r="I58" i="11" s="1"/>
  <c r="U57" i="11"/>
  <c r="T57" i="11"/>
  <c r="R57" i="11"/>
  <c r="Q57" i="11"/>
  <c r="P57" i="11"/>
  <c r="O57" i="11"/>
  <c r="N57" i="11"/>
  <c r="M57" i="11"/>
  <c r="L57" i="11"/>
  <c r="K57" i="11"/>
  <c r="I57" i="11" a="1"/>
  <c r="I57" i="11" s="1"/>
  <c r="U56" i="11"/>
  <c r="T56" i="11"/>
  <c r="R56" i="11"/>
  <c r="Q56" i="11"/>
  <c r="O56" i="11"/>
  <c r="P56" i="11" s="1"/>
  <c r="N56" i="11"/>
  <c r="M56" i="11"/>
  <c r="L56" i="11"/>
  <c r="K56" i="11"/>
  <c r="I56" i="11" a="1"/>
  <c r="I56" i="11"/>
  <c r="U55" i="11"/>
  <c r="T55" i="11"/>
  <c r="R55" i="11"/>
  <c r="Q55" i="11"/>
  <c r="P55" i="11"/>
  <c r="O55" i="11"/>
  <c r="N55" i="11"/>
  <c r="M55" i="11"/>
  <c r="L55" i="11"/>
  <c r="K55" i="11"/>
  <c r="I55" i="11" a="1"/>
  <c r="I55" i="11"/>
  <c r="U54" i="11"/>
  <c r="T54" i="11"/>
  <c r="R54" i="11"/>
  <c r="Q54" i="11"/>
  <c r="P54" i="11"/>
  <c r="O54" i="11"/>
  <c r="N54" i="11"/>
  <c r="M54" i="11"/>
  <c r="L54" i="11"/>
  <c r="K54" i="11"/>
  <c r="I54" i="11" a="1"/>
  <c r="I54" i="11"/>
  <c r="U53" i="11"/>
  <c r="T53" i="11"/>
  <c r="R53" i="11"/>
  <c r="Q53" i="11"/>
  <c r="O53" i="11"/>
  <c r="P53" i="11" s="1"/>
  <c r="N53" i="11"/>
  <c r="M53" i="11"/>
  <c r="L53" i="11"/>
  <c r="K53" i="11"/>
  <c r="I53" i="11" a="1"/>
  <c r="I53" i="11"/>
  <c r="U52" i="11"/>
  <c r="T52" i="11"/>
  <c r="R52" i="11"/>
  <c r="Q52" i="11"/>
  <c r="O52" i="11"/>
  <c r="P52" i="11" s="1"/>
  <c r="N52" i="11"/>
  <c r="M52" i="11"/>
  <c r="L52" i="11"/>
  <c r="K52" i="11"/>
  <c r="I52" i="11" a="1"/>
  <c r="I52" i="11" s="1"/>
  <c r="U51" i="11"/>
  <c r="T51" i="11"/>
  <c r="R51" i="11"/>
  <c r="Q51" i="11"/>
  <c r="O51" i="11"/>
  <c r="P51" i="11" s="1"/>
  <c r="N51" i="11"/>
  <c r="M51" i="11"/>
  <c r="L51" i="11"/>
  <c r="K51" i="11"/>
  <c r="I51" i="11" a="1"/>
  <c r="I51" i="11"/>
  <c r="U50" i="11"/>
  <c r="T50" i="11"/>
  <c r="R50" i="11"/>
  <c r="Q50" i="11"/>
  <c r="O50" i="11"/>
  <c r="P50" i="11" s="1"/>
  <c r="N50" i="11"/>
  <c r="M50" i="11"/>
  <c r="L50" i="11"/>
  <c r="K50" i="11"/>
  <c r="I50" i="11" a="1"/>
  <c r="I50" i="11" s="1"/>
  <c r="U49" i="11"/>
  <c r="T49" i="11"/>
  <c r="R49" i="11"/>
  <c r="Q49" i="11"/>
  <c r="P49" i="11"/>
  <c r="O49" i="11"/>
  <c r="N49" i="11"/>
  <c r="M49" i="11"/>
  <c r="L49" i="11"/>
  <c r="K49" i="11"/>
  <c r="I49" i="11" a="1"/>
  <c r="I49" i="11" s="1"/>
  <c r="U48" i="11"/>
  <c r="T48" i="11"/>
  <c r="R48" i="11"/>
  <c r="Q48" i="11"/>
  <c r="P48" i="11"/>
  <c r="O48" i="11"/>
  <c r="N48" i="11"/>
  <c r="M48" i="11"/>
  <c r="L48" i="11"/>
  <c r="K48" i="11"/>
  <c r="I48" i="11" a="1"/>
  <c r="I48" i="11" s="1"/>
  <c r="U47" i="11"/>
  <c r="T47" i="11"/>
  <c r="R47" i="11"/>
  <c r="Q47" i="11"/>
  <c r="P47" i="11"/>
  <c r="O47" i="11"/>
  <c r="N47" i="11"/>
  <c r="M47" i="11"/>
  <c r="L47" i="11"/>
  <c r="K47" i="11"/>
  <c r="I47" i="11" a="1"/>
  <c r="I47" i="11"/>
  <c r="U46" i="11"/>
  <c r="T46" i="11"/>
  <c r="R46" i="11"/>
  <c r="Q46" i="11"/>
  <c r="P46" i="11"/>
  <c r="O46" i="11"/>
  <c r="N46" i="11"/>
  <c r="M46" i="11"/>
  <c r="L46" i="11"/>
  <c r="K46" i="11"/>
  <c r="I46" i="11" a="1"/>
  <c r="I46" i="11"/>
  <c r="U45" i="11"/>
  <c r="T45" i="11"/>
  <c r="R45" i="11"/>
  <c r="Q45" i="11"/>
  <c r="P45" i="11"/>
  <c r="O45" i="11"/>
  <c r="N45" i="11"/>
  <c r="M45" i="11"/>
  <c r="L45" i="11"/>
  <c r="K45" i="11"/>
  <c r="I45" i="11" a="1"/>
  <c r="I45" i="11" s="1"/>
  <c r="U44" i="11"/>
  <c r="T44" i="11"/>
  <c r="R44" i="11"/>
  <c r="Q44" i="11"/>
  <c r="O44" i="11"/>
  <c r="P44" i="11" s="1"/>
  <c r="N44" i="11"/>
  <c r="M44" i="11"/>
  <c r="L44" i="11"/>
  <c r="K44" i="11"/>
  <c r="I44" i="11" a="1"/>
  <c r="I44" i="11" s="1"/>
  <c r="U43" i="11"/>
  <c r="T43" i="11"/>
  <c r="R43" i="11"/>
  <c r="Q43" i="11"/>
  <c r="P43" i="11"/>
  <c r="O43" i="11"/>
  <c r="N43" i="11"/>
  <c r="M43" i="11"/>
  <c r="L43" i="11"/>
  <c r="K43" i="11"/>
  <c r="I43" i="11" a="1"/>
  <c r="I43" i="11"/>
  <c r="U42" i="11"/>
  <c r="T42" i="11"/>
  <c r="R42" i="11"/>
  <c r="Q42" i="11"/>
  <c r="P42" i="11"/>
  <c r="O42" i="11"/>
  <c r="N42" i="11"/>
  <c r="M42" i="11"/>
  <c r="L42" i="11"/>
  <c r="K42" i="11"/>
  <c r="I42" i="11" a="1"/>
  <c r="I42" i="11" s="1"/>
  <c r="U41" i="11"/>
  <c r="T41" i="11"/>
  <c r="R41" i="11"/>
  <c r="Q41" i="11"/>
  <c r="P41" i="11"/>
  <c r="O41" i="11"/>
  <c r="N41" i="11"/>
  <c r="M41" i="11"/>
  <c r="L41" i="11"/>
  <c r="K41" i="11"/>
  <c r="I41" i="11" a="1"/>
  <c r="I41" i="11" s="1"/>
  <c r="U40" i="11"/>
  <c r="T40" i="11"/>
  <c r="R40" i="11"/>
  <c r="Q40" i="11"/>
  <c r="O40" i="11"/>
  <c r="P40" i="11" s="1"/>
  <c r="N40" i="11"/>
  <c r="M40" i="11"/>
  <c r="L40" i="11"/>
  <c r="K40" i="11"/>
  <c r="I40" i="11" a="1"/>
  <c r="I40" i="11"/>
  <c r="U39" i="11"/>
  <c r="T39" i="11"/>
  <c r="R39" i="11"/>
  <c r="Q39" i="11"/>
  <c r="P39" i="11"/>
  <c r="O39" i="11"/>
  <c r="N39" i="11"/>
  <c r="M39" i="11"/>
  <c r="L39" i="11"/>
  <c r="K39" i="11"/>
  <c r="I39" i="11" a="1"/>
  <c r="I39" i="11"/>
  <c r="U38" i="11"/>
  <c r="T38" i="11"/>
  <c r="R38" i="11"/>
  <c r="Q38" i="11"/>
  <c r="P38" i="11"/>
  <c r="O38" i="11"/>
  <c r="N38" i="11"/>
  <c r="M38" i="11"/>
  <c r="L38" i="11"/>
  <c r="K38" i="11"/>
  <c r="I38" i="11" a="1"/>
  <c r="I38" i="11"/>
  <c r="U37" i="11"/>
  <c r="T37" i="11"/>
  <c r="R37" i="11"/>
  <c r="Q37" i="11"/>
  <c r="O37" i="11"/>
  <c r="P37" i="11" s="1"/>
  <c r="N37" i="11"/>
  <c r="M37" i="11"/>
  <c r="L37" i="11"/>
  <c r="K37" i="11"/>
  <c r="I37" i="11" a="1"/>
  <c r="I37" i="11"/>
  <c r="U36" i="11"/>
  <c r="T36" i="11"/>
  <c r="R36" i="11"/>
  <c r="Q36" i="11"/>
  <c r="O36" i="11"/>
  <c r="P36" i="11" s="1"/>
  <c r="N36" i="11"/>
  <c r="M36" i="11"/>
  <c r="L36" i="11"/>
  <c r="K36" i="11"/>
  <c r="I36" i="11" a="1"/>
  <c r="I36" i="11" s="1"/>
  <c r="U35" i="11"/>
  <c r="T35" i="11"/>
  <c r="R35" i="11"/>
  <c r="Q35" i="11"/>
  <c r="O35" i="11"/>
  <c r="P35" i="11" s="1"/>
  <c r="N35" i="11"/>
  <c r="M35" i="11"/>
  <c r="L35" i="11"/>
  <c r="K35" i="11"/>
  <c r="I35" i="11" a="1"/>
  <c r="I35" i="11" s="1"/>
  <c r="U34" i="11"/>
  <c r="T34" i="11"/>
  <c r="R34" i="11"/>
  <c r="Q34" i="11"/>
  <c r="O34" i="11"/>
  <c r="P34" i="11" s="1"/>
  <c r="N34" i="11"/>
  <c r="M34" i="11"/>
  <c r="L34" i="11"/>
  <c r="K34" i="11"/>
  <c r="I34" i="11" a="1"/>
  <c r="I34" i="11" s="1"/>
  <c r="U33" i="11"/>
  <c r="T33" i="11"/>
  <c r="R33" i="11"/>
  <c r="Q33" i="11"/>
  <c r="P33" i="11"/>
  <c r="O33" i="11"/>
  <c r="N33" i="11"/>
  <c r="M33" i="11"/>
  <c r="L33" i="11"/>
  <c r="K33" i="11"/>
  <c r="I33" i="11" a="1"/>
  <c r="I33" i="11" s="1"/>
  <c r="U32" i="11"/>
  <c r="T32" i="11"/>
  <c r="R32" i="11"/>
  <c r="Q32" i="11"/>
  <c r="O32" i="11"/>
  <c r="P32" i="11" s="1"/>
  <c r="N32" i="11"/>
  <c r="M32" i="11"/>
  <c r="L32" i="11"/>
  <c r="K32" i="11"/>
  <c r="I32" i="11" a="1"/>
  <c r="I32" i="11" s="1"/>
  <c r="U31" i="11"/>
  <c r="T31" i="11"/>
  <c r="R31" i="11"/>
  <c r="Q31" i="11"/>
  <c r="P31" i="11"/>
  <c r="O31" i="11"/>
  <c r="N31" i="11"/>
  <c r="M31" i="11"/>
  <c r="L31" i="11"/>
  <c r="K31" i="11"/>
  <c r="I31" i="11" a="1"/>
  <c r="I31" i="11"/>
  <c r="U30" i="11"/>
  <c r="T30" i="11"/>
  <c r="R30" i="11"/>
  <c r="Q30" i="11"/>
  <c r="P30" i="11"/>
  <c r="O30" i="11"/>
  <c r="N30" i="11"/>
  <c r="M30" i="11"/>
  <c r="L30" i="11"/>
  <c r="K30" i="11"/>
  <c r="I30" i="11" a="1"/>
  <c r="I30" i="11"/>
  <c r="U29" i="11"/>
  <c r="T29" i="11"/>
  <c r="R29" i="11"/>
  <c r="Q29" i="11"/>
  <c r="P29" i="11"/>
  <c r="O29" i="11"/>
  <c r="N29" i="11"/>
  <c r="M29" i="11"/>
  <c r="L29" i="11"/>
  <c r="K29" i="11"/>
  <c r="I29" i="11" a="1"/>
  <c r="I29" i="11" s="1"/>
  <c r="U28" i="11"/>
  <c r="T28" i="11"/>
  <c r="R28" i="11"/>
  <c r="Q28" i="11"/>
  <c r="O28" i="11"/>
  <c r="P28" i="11" s="1"/>
  <c r="N28" i="11"/>
  <c r="M28" i="11"/>
  <c r="L28" i="11"/>
  <c r="K28" i="11"/>
  <c r="I28" i="11" a="1"/>
  <c r="I28" i="11" s="1"/>
  <c r="U27" i="11"/>
  <c r="T27" i="11"/>
  <c r="R27" i="11"/>
  <c r="Q27" i="11"/>
  <c r="O27" i="11"/>
  <c r="P27" i="11" s="1"/>
  <c r="N27" i="11"/>
  <c r="M27" i="11"/>
  <c r="L27" i="11"/>
  <c r="K27" i="11"/>
  <c r="I27" i="11" a="1"/>
  <c r="I27" i="11"/>
  <c r="U26" i="11"/>
  <c r="T26" i="11"/>
  <c r="R26" i="11"/>
  <c r="Q26" i="11"/>
  <c r="P26" i="11"/>
  <c r="O26" i="11"/>
  <c r="N26" i="11"/>
  <c r="M26" i="11"/>
  <c r="L26" i="11"/>
  <c r="K26" i="11"/>
  <c r="I26" i="11" a="1"/>
  <c r="I26" i="11" s="1"/>
  <c r="U25" i="11"/>
  <c r="T25" i="11"/>
  <c r="R25" i="11"/>
  <c r="Q25" i="11"/>
  <c r="P25" i="11"/>
  <c r="O25" i="11"/>
  <c r="N25" i="11"/>
  <c r="M25" i="11"/>
  <c r="L25" i="11"/>
  <c r="K25" i="11"/>
  <c r="I25" i="11" a="1"/>
  <c r="I25" i="11" s="1"/>
  <c r="U24" i="11"/>
  <c r="T24" i="11"/>
  <c r="R24" i="11"/>
  <c r="Q24" i="11"/>
  <c r="O24" i="11"/>
  <c r="P24" i="11" s="1"/>
  <c r="N24" i="11"/>
  <c r="M24" i="11"/>
  <c r="L24" i="11"/>
  <c r="K24" i="11"/>
  <c r="I24" i="11" a="1"/>
  <c r="I24" i="11"/>
  <c r="U23" i="11"/>
  <c r="T23" i="11"/>
  <c r="R23" i="11"/>
  <c r="Q23" i="11"/>
  <c r="P23" i="11"/>
  <c r="O23" i="11"/>
  <c r="N23" i="11"/>
  <c r="M23" i="11"/>
  <c r="L23" i="11"/>
  <c r="K23" i="11"/>
  <c r="I23" i="11" a="1"/>
  <c r="I23" i="11"/>
  <c r="U22" i="11"/>
  <c r="T22" i="11"/>
  <c r="R22" i="11"/>
  <c r="Q22" i="11"/>
  <c r="P22" i="11"/>
  <c r="O22" i="11"/>
  <c r="N22" i="11"/>
  <c r="M22" i="11"/>
  <c r="L22" i="11"/>
  <c r="K22" i="11"/>
  <c r="I22" i="11" a="1"/>
  <c r="I22" i="11" s="1"/>
  <c r="U21" i="11"/>
  <c r="T21" i="11"/>
  <c r="R21" i="11"/>
  <c r="Q21" i="11"/>
  <c r="O21" i="11"/>
  <c r="P21" i="11" s="1"/>
  <c r="N21" i="11"/>
  <c r="M21" i="11"/>
  <c r="L21" i="11"/>
  <c r="K21" i="11"/>
  <c r="I21" i="11" a="1"/>
  <c r="I21" i="11"/>
  <c r="U20" i="11"/>
  <c r="T20" i="11"/>
  <c r="R20" i="11"/>
  <c r="Q20" i="11"/>
  <c r="O20" i="11"/>
  <c r="P20" i="11" s="1"/>
  <c r="N20" i="11"/>
  <c r="M20" i="11"/>
  <c r="L20" i="11"/>
  <c r="K20" i="11"/>
  <c r="I20" i="11" a="1"/>
  <c r="I20" i="11" s="1"/>
  <c r="U19" i="11"/>
  <c r="T19" i="11"/>
  <c r="R19" i="11"/>
  <c r="Q19" i="11"/>
  <c r="P19" i="11"/>
  <c r="O19" i="11"/>
  <c r="N19" i="11"/>
  <c r="M19" i="11"/>
  <c r="L19" i="11"/>
  <c r="K19" i="11"/>
  <c r="I19" i="11" a="1"/>
  <c r="I19" i="11" s="1"/>
  <c r="U18" i="11"/>
  <c r="T18" i="11"/>
  <c r="R18" i="11"/>
  <c r="Q18" i="11"/>
  <c r="O18" i="11"/>
  <c r="P18" i="11" s="1"/>
  <c r="N18" i="11"/>
  <c r="M18" i="11"/>
  <c r="L18" i="11"/>
  <c r="K18" i="11"/>
  <c r="I18" i="11" a="1"/>
  <c r="I18" i="11" s="1"/>
  <c r="U17" i="11"/>
  <c r="T17" i="11"/>
  <c r="R17" i="11"/>
  <c r="Q17" i="11"/>
  <c r="P17" i="11"/>
  <c r="O17" i="11"/>
  <c r="N17" i="11"/>
  <c r="M17" i="11"/>
  <c r="L17" i="11"/>
  <c r="K17" i="11"/>
  <c r="I17" i="11" a="1"/>
  <c r="I17" i="11" s="1"/>
  <c r="U16" i="11"/>
  <c r="T16" i="11"/>
  <c r="R16" i="11"/>
  <c r="Q16" i="11"/>
  <c r="P16" i="11"/>
  <c r="O16" i="11"/>
  <c r="N16" i="11"/>
  <c r="M16" i="11"/>
  <c r="L16" i="11"/>
  <c r="K16" i="11"/>
  <c r="I16" i="11" a="1"/>
  <c r="I16" i="11" s="1"/>
  <c r="U15" i="11"/>
  <c r="T15" i="11"/>
  <c r="R15" i="11"/>
  <c r="Q15" i="11"/>
  <c r="P15" i="11"/>
  <c r="O15" i="11"/>
  <c r="N15" i="11"/>
  <c r="M15" i="11"/>
  <c r="L15" i="11"/>
  <c r="K15" i="11"/>
  <c r="I15" i="11" a="1"/>
  <c r="I15" i="11"/>
  <c r="U14" i="11"/>
  <c r="T14" i="11"/>
  <c r="R14" i="11"/>
  <c r="Q14" i="11"/>
  <c r="P14" i="11"/>
  <c r="O14" i="11"/>
  <c r="N14" i="11"/>
  <c r="M14" i="11"/>
  <c r="L14" i="11"/>
  <c r="K14" i="11"/>
  <c r="I14" i="11" a="1"/>
  <c r="I14" i="11"/>
  <c r="U13" i="11"/>
  <c r="T13" i="11"/>
  <c r="R13" i="11"/>
  <c r="Q13" i="11"/>
  <c r="P13" i="11"/>
  <c r="O13" i="11"/>
  <c r="N13" i="11"/>
  <c r="M13" i="11"/>
  <c r="L13" i="11"/>
  <c r="K13" i="11"/>
  <c r="I13" i="11" a="1"/>
  <c r="I13" i="11" s="1"/>
  <c r="U12" i="11"/>
  <c r="T12" i="11"/>
  <c r="R12" i="11"/>
  <c r="Q12" i="11"/>
  <c r="O12" i="11"/>
  <c r="P12" i="11" s="1"/>
  <c r="N12" i="11"/>
  <c r="M12" i="11"/>
  <c r="L12" i="11"/>
  <c r="K12" i="11"/>
  <c r="I12" i="11" a="1"/>
  <c r="I12" i="11" s="1"/>
  <c r="U11" i="11"/>
  <c r="T11" i="11"/>
  <c r="R11" i="11"/>
  <c r="Q11" i="11"/>
  <c r="O11" i="11"/>
  <c r="P11" i="11" s="1"/>
  <c r="N11" i="11"/>
  <c r="M11" i="11"/>
  <c r="L11" i="11"/>
  <c r="K11" i="11"/>
  <c r="I11" i="11" a="1"/>
  <c r="I11" i="11"/>
  <c r="U10" i="11"/>
  <c r="T10" i="11"/>
  <c r="R10" i="11"/>
  <c r="Q10" i="11"/>
  <c r="P10" i="11"/>
  <c r="O10" i="11"/>
  <c r="N10" i="11"/>
  <c r="M10" i="11"/>
  <c r="L10" i="11"/>
  <c r="K10" i="11"/>
  <c r="I10" i="11" a="1"/>
  <c r="I10" i="11" s="1"/>
  <c r="U9" i="11"/>
  <c r="T9" i="11"/>
  <c r="R9" i="11"/>
  <c r="Q9" i="11"/>
  <c r="P9" i="11"/>
  <c r="O9" i="11"/>
  <c r="N9" i="11"/>
  <c r="M9" i="11"/>
  <c r="L9" i="11"/>
  <c r="K9" i="11"/>
  <c r="I9" i="11" a="1"/>
  <c r="I9" i="11" s="1"/>
  <c r="U8" i="11"/>
  <c r="T8" i="11"/>
  <c r="R8" i="11"/>
  <c r="Q8" i="11"/>
  <c r="O8" i="11"/>
  <c r="P8" i="11" s="1"/>
  <c r="N8" i="11"/>
  <c r="M8" i="11"/>
  <c r="L8" i="11"/>
  <c r="K8" i="11"/>
  <c r="I8" i="11" a="1"/>
  <c r="I8" i="11"/>
  <c r="U7" i="11"/>
  <c r="T7" i="11"/>
  <c r="R7" i="11"/>
  <c r="Q7" i="11"/>
  <c r="P7" i="11"/>
  <c r="O7" i="11"/>
  <c r="N7" i="11"/>
  <c r="M7" i="11"/>
  <c r="L7" i="11"/>
  <c r="K7" i="11"/>
  <c r="I7" i="11" a="1"/>
  <c r="I7" i="11"/>
  <c r="U6" i="11"/>
  <c r="T6" i="11"/>
  <c r="R6" i="11"/>
  <c r="Q6" i="11"/>
  <c r="P6" i="11"/>
  <c r="O6" i="11"/>
  <c r="N6" i="11"/>
  <c r="M6" i="11"/>
  <c r="L6" i="11"/>
  <c r="K6" i="11"/>
  <c r="I6" i="11" a="1"/>
  <c r="I6" i="11" s="1"/>
  <c r="U5" i="11"/>
  <c r="T5" i="11"/>
  <c r="R5" i="11"/>
  <c r="Q5" i="11"/>
  <c r="O5" i="11"/>
  <c r="P5" i="11" s="1"/>
  <c r="N5" i="11"/>
  <c r="M5" i="11"/>
  <c r="L5" i="11"/>
  <c r="K5" i="11"/>
  <c r="I5" i="11" a="1"/>
  <c r="I5" i="11"/>
  <c r="U4" i="11"/>
  <c r="T4" i="11"/>
  <c r="R4" i="11"/>
  <c r="Q4" i="11"/>
  <c r="O4" i="11"/>
  <c r="P4" i="11" s="1"/>
  <c r="N4" i="11"/>
  <c r="M4" i="11"/>
  <c r="L4" i="11"/>
  <c r="K4" i="11"/>
  <c r="I4" i="11" a="1"/>
  <c r="I4" i="11" s="1"/>
  <c r="U3" i="11"/>
  <c r="T3" i="11"/>
  <c r="R3" i="11"/>
  <c r="Q3" i="11"/>
  <c r="P3" i="11"/>
  <c r="O3" i="11"/>
  <c r="N3" i="11"/>
  <c r="M3" i="11"/>
  <c r="L3" i="11"/>
  <c r="K3" i="11"/>
  <c r="I3" i="11" a="1"/>
  <c r="I3" i="11" s="1"/>
  <c r="U2" i="11"/>
  <c r="T2" i="11"/>
  <c r="R2" i="11"/>
  <c r="Q2" i="11"/>
  <c r="O2" i="11"/>
  <c r="P2" i="11" s="1"/>
  <c r="N2" i="11"/>
  <c r="M2" i="11"/>
  <c r="L2" i="11"/>
  <c r="K2" i="11"/>
  <c r="I2" i="11" a="1"/>
  <c r="I2" i="11" s="1"/>
  <c r="M411" i="10"/>
  <c r="E411" i="10"/>
  <c r="L411" i="10" s="1"/>
  <c r="D411" i="10"/>
  <c r="M410" i="10"/>
  <c r="E410" i="10"/>
  <c r="L410" i="10" s="1"/>
  <c r="D410" i="10"/>
  <c r="M409" i="10"/>
  <c r="E409" i="10"/>
  <c r="L409" i="10" s="1"/>
  <c r="D409" i="10"/>
  <c r="M408" i="10"/>
  <c r="E408" i="10"/>
  <c r="L408" i="10" s="1"/>
  <c r="D408" i="10"/>
  <c r="M407" i="10"/>
  <c r="E407" i="10"/>
  <c r="L407" i="10" s="1"/>
  <c r="D407" i="10"/>
  <c r="M406" i="10"/>
  <c r="E406" i="10"/>
  <c r="L406" i="10" s="1"/>
  <c r="D406" i="10"/>
  <c r="M405" i="10"/>
  <c r="E405" i="10"/>
  <c r="L405" i="10" s="1"/>
  <c r="D405" i="10"/>
  <c r="M404" i="10"/>
  <c r="E404" i="10"/>
  <c r="L404" i="10" s="1"/>
  <c r="D404" i="10"/>
  <c r="M403" i="10"/>
  <c r="E403" i="10"/>
  <c r="L403" i="10" s="1"/>
  <c r="D403" i="10"/>
  <c r="M402" i="10"/>
  <c r="E402" i="10"/>
  <c r="L402" i="10" s="1"/>
  <c r="D402" i="10"/>
  <c r="M401" i="10"/>
  <c r="E401" i="10"/>
  <c r="L401" i="10" s="1"/>
  <c r="D401" i="10"/>
  <c r="M400" i="10"/>
  <c r="E400" i="10"/>
  <c r="L400" i="10" s="1"/>
  <c r="D400" i="10"/>
  <c r="M399" i="10"/>
  <c r="E399" i="10"/>
  <c r="L399" i="10" s="1"/>
  <c r="D399" i="10"/>
  <c r="M398" i="10"/>
  <c r="E398" i="10"/>
  <c r="L398" i="10" s="1"/>
  <c r="D398" i="10"/>
  <c r="M397" i="10"/>
  <c r="E397" i="10"/>
  <c r="L397" i="10" s="1"/>
  <c r="D397" i="10"/>
  <c r="M396" i="10"/>
  <c r="E396" i="10"/>
  <c r="L396" i="10" s="1"/>
  <c r="D396" i="10"/>
  <c r="M395" i="10"/>
  <c r="D395" i="10"/>
  <c r="E395" i="10" s="1"/>
  <c r="L395" i="10" s="1"/>
  <c r="M394" i="10"/>
  <c r="E394" i="10"/>
  <c r="L394" i="10" s="1"/>
  <c r="D394" i="10"/>
  <c r="M393" i="10"/>
  <c r="E393" i="10"/>
  <c r="L393" i="10" s="1"/>
  <c r="D393" i="10"/>
  <c r="M392" i="10"/>
  <c r="E392" i="10"/>
  <c r="L392" i="10" s="1"/>
  <c r="D392" i="10"/>
  <c r="M391" i="10"/>
  <c r="D391" i="10"/>
  <c r="E391" i="10" s="1"/>
  <c r="L391" i="10" s="1"/>
  <c r="M390" i="10"/>
  <c r="E390" i="10"/>
  <c r="L390" i="10" s="1"/>
  <c r="D390" i="10"/>
  <c r="M389" i="10"/>
  <c r="E389" i="10"/>
  <c r="L389" i="10" s="1"/>
  <c r="D389" i="10"/>
  <c r="M388" i="10"/>
  <c r="E388" i="10"/>
  <c r="L388" i="10" s="1"/>
  <c r="D388" i="10"/>
  <c r="M387" i="10"/>
  <c r="E387" i="10"/>
  <c r="L387" i="10" s="1"/>
  <c r="D387" i="10"/>
  <c r="M386" i="10"/>
  <c r="E386" i="10"/>
  <c r="L386" i="10" s="1"/>
  <c r="D386" i="10"/>
  <c r="M385" i="10"/>
  <c r="E385" i="10"/>
  <c r="L385" i="10" s="1"/>
  <c r="D385" i="10"/>
  <c r="M384" i="10"/>
  <c r="E384" i="10"/>
  <c r="L384" i="10" s="1"/>
  <c r="D384" i="10"/>
  <c r="M383" i="10"/>
  <c r="L383" i="10"/>
  <c r="E383" i="10"/>
  <c r="D383" i="10"/>
  <c r="M382" i="10"/>
  <c r="E382" i="10"/>
  <c r="L382" i="10" s="1"/>
  <c r="D382" i="10"/>
  <c r="M381" i="10"/>
  <c r="E381" i="10"/>
  <c r="L381" i="10" s="1"/>
  <c r="D381" i="10"/>
  <c r="M380" i="10"/>
  <c r="E380" i="10"/>
  <c r="L380" i="10" s="1"/>
  <c r="D380" i="10"/>
  <c r="M379" i="10"/>
  <c r="L379" i="10"/>
  <c r="E379" i="10"/>
  <c r="D379" i="10"/>
  <c r="M378" i="10"/>
  <c r="E378" i="10"/>
  <c r="L378" i="10" s="1"/>
  <c r="D378" i="10"/>
  <c r="M377" i="10"/>
  <c r="E377" i="10"/>
  <c r="L377" i="10" s="1"/>
  <c r="D377" i="10"/>
  <c r="M376" i="10"/>
  <c r="E376" i="10"/>
  <c r="L376" i="10" s="1"/>
  <c r="D376" i="10"/>
  <c r="M375" i="10"/>
  <c r="E375" i="10"/>
  <c r="L375" i="10" s="1"/>
  <c r="D375" i="10"/>
  <c r="M374" i="10"/>
  <c r="E374" i="10"/>
  <c r="L374" i="10" s="1"/>
  <c r="D374" i="10"/>
  <c r="M373" i="10"/>
  <c r="E373" i="10"/>
  <c r="L373" i="10" s="1"/>
  <c r="D373" i="10"/>
  <c r="M372" i="10"/>
  <c r="E372" i="10"/>
  <c r="L372" i="10" s="1"/>
  <c r="D372" i="10"/>
  <c r="M371" i="10"/>
  <c r="E371" i="10"/>
  <c r="L371" i="10" s="1"/>
  <c r="D371" i="10"/>
  <c r="M370" i="10"/>
  <c r="E370" i="10"/>
  <c r="L370" i="10" s="1"/>
  <c r="D370" i="10"/>
  <c r="M369" i="10"/>
  <c r="E369" i="10"/>
  <c r="L369" i="10" s="1"/>
  <c r="D369" i="10"/>
  <c r="M368" i="10"/>
  <c r="E368" i="10"/>
  <c r="L368" i="10" s="1"/>
  <c r="D368" i="10"/>
  <c r="M367" i="10"/>
  <c r="L367" i="10"/>
  <c r="D367" i="10"/>
  <c r="E367" i="10" s="1"/>
  <c r="M366" i="10"/>
  <c r="E366" i="10"/>
  <c r="L366" i="10" s="1"/>
  <c r="D366" i="10"/>
  <c r="M365" i="10"/>
  <c r="E365" i="10"/>
  <c r="L365" i="10" s="1"/>
  <c r="D365" i="10"/>
  <c r="M364" i="10"/>
  <c r="E364" i="10"/>
  <c r="L364" i="10" s="1"/>
  <c r="D364" i="10"/>
  <c r="M363" i="10"/>
  <c r="D363" i="10"/>
  <c r="E363" i="10" s="1"/>
  <c r="L363" i="10" s="1"/>
  <c r="M362" i="10"/>
  <c r="E362" i="10"/>
  <c r="L362" i="10" s="1"/>
  <c r="D362" i="10"/>
  <c r="M361" i="10"/>
  <c r="E361" i="10"/>
  <c r="L361" i="10" s="1"/>
  <c r="D361" i="10"/>
  <c r="M360" i="10"/>
  <c r="E360" i="10"/>
  <c r="L360" i="10" s="1"/>
  <c r="D360" i="10"/>
  <c r="M359" i="10"/>
  <c r="D359" i="10"/>
  <c r="E359" i="10" s="1"/>
  <c r="L359" i="10" s="1"/>
  <c r="M358" i="10"/>
  <c r="E358" i="10"/>
  <c r="L358" i="10" s="1"/>
  <c r="D358" i="10"/>
  <c r="M357" i="10"/>
  <c r="E357" i="10"/>
  <c r="L357" i="10" s="1"/>
  <c r="D357" i="10"/>
  <c r="M356" i="10"/>
  <c r="E356" i="10"/>
  <c r="L356" i="10" s="1"/>
  <c r="D356" i="10"/>
  <c r="M355" i="10"/>
  <c r="L355" i="10"/>
  <c r="D355" i="10"/>
  <c r="E355" i="10" s="1"/>
  <c r="M354" i="10"/>
  <c r="E354" i="10"/>
  <c r="L354" i="10" s="1"/>
  <c r="D354" i="10"/>
  <c r="M353" i="10"/>
  <c r="E353" i="10"/>
  <c r="L353" i="10" s="1"/>
  <c r="D353" i="10"/>
  <c r="M352" i="10"/>
  <c r="D352" i="10"/>
  <c r="E352" i="10" s="1"/>
  <c r="L352" i="10" s="1"/>
  <c r="M351" i="10"/>
  <c r="D351" i="10"/>
  <c r="E351" i="10" s="1"/>
  <c r="L351" i="10" s="1"/>
  <c r="M350" i="10"/>
  <c r="E350" i="10"/>
  <c r="L350" i="10" s="1"/>
  <c r="D350" i="10"/>
  <c r="M349" i="10"/>
  <c r="D349" i="10"/>
  <c r="E349" i="10" s="1"/>
  <c r="L349" i="10" s="1"/>
  <c r="M348" i="10"/>
  <c r="E348" i="10"/>
  <c r="L348" i="10" s="1"/>
  <c r="D348" i="10"/>
  <c r="M347" i="10"/>
  <c r="L347" i="10"/>
  <c r="D347" i="10"/>
  <c r="E347" i="10" s="1"/>
  <c r="M346" i="10"/>
  <c r="E346" i="10"/>
  <c r="L346" i="10" s="1"/>
  <c r="D346" i="10"/>
  <c r="M345" i="10"/>
  <c r="D345" i="10"/>
  <c r="E345" i="10" s="1"/>
  <c r="L345" i="10" s="1"/>
  <c r="M344" i="10"/>
  <c r="E344" i="10"/>
  <c r="L344" i="10" s="1"/>
  <c r="D344" i="10"/>
  <c r="M343" i="10"/>
  <c r="L343" i="10"/>
  <c r="E343" i="10"/>
  <c r="D343" i="10"/>
  <c r="M342" i="10"/>
  <c r="E342" i="10"/>
  <c r="L342" i="10" s="1"/>
  <c r="D342" i="10"/>
  <c r="M341" i="10"/>
  <c r="D341" i="10"/>
  <c r="E341" i="10" s="1"/>
  <c r="L341" i="10" s="1"/>
  <c r="M340" i="10"/>
  <c r="D340" i="10"/>
  <c r="E340" i="10" s="1"/>
  <c r="L340" i="10" s="1"/>
  <c r="M339" i="10"/>
  <c r="E339" i="10"/>
  <c r="L339" i="10" s="1"/>
  <c r="D339" i="10"/>
  <c r="M338" i="10"/>
  <c r="E338" i="10"/>
  <c r="L338" i="10" s="1"/>
  <c r="D338" i="10"/>
  <c r="M337" i="10"/>
  <c r="D337" i="10"/>
  <c r="E337" i="10" s="1"/>
  <c r="L337" i="10" s="1"/>
  <c r="M336" i="10"/>
  <c r="D336" i="10"/>
  <c r="E336" i="10" s="1"/>
  <c r="L336" i="10" s="1"/>
  <c r="M335" i="10"/>
  <c r="D335" i="10"/>
  <c r="E335" i="10" s="1"/>
  <c r="L335" i="10" s="1"/>
  <c r="M334" i="10"/>
  <c r="E334" i="10"/>
  <c r="L334" i="10" s="1"/>
  <c r="D334" i="10"/>
  <c r="M333" i="10"/>
  <c r="D333" i="10"/>
  <c r="E333" i="10" s="1"/>
  <c r="L333" i="10" s="1"/>
  <c r="M332" i="10"/>
  <c r="E332" i="10"/>
  <c r="L332" i="10" s="1"/>
  <c r="D332" i="10"/>
  <c r="M331" i="10"/>
  <c r="D331" i="10"/>
  <c r="E331" i="10" s="1"/>
  <c r="L331" i="10" s="1"/>
  <c r="M330" i="10"/>
  <c r="E330" i="10"/>
  <c r="L330" i="10" s="1"/>
  <c r="D330" i="10"/>
  <c r="M329" i="10"/>
  <c r="D329" i="10"/>
  <c r="E329" i="10" s="1"/>
  <c r="L329" i="10" s="1"/>
  <c r="M328" i="10"/>
  <c r="E328" i="10"/>
  <c r="L328" i="10" s="1"/>
  <c r="D328" i="10"/>
  <c r="M327" i="10"/>
  <c r="D327" i="10"/>
  <c r="E327" i="10" s="1"/>
  <c r="L327" i="10" s="1"/>
  <c r="M326" i="10"/>
  <c r="E326" i="10"/>
  <c r="L326" i="10" s="1"/>
  <c r="D326" i="10"/>
  <c r="M325" i="10"/>
  <c r="D325" i="10"/>
  <c r="E325" i="10" s="1"/>
  <c r="L325" i="10" s="1"/>
  <c r="M324" i="10"/>
  <c r="D324" i="10"/>
  <c r="E324" i="10" s="1"/>
  <c r="L324" i="10" s="1"/>
  <c r="M323" i="10"/>
  <c r="E323" i="10"/>
  <c r="L323" i="10" s="1"/>
  <c r="D323" i="10"/>
  <c r="M322" i="10"/>
  <c r="E322" i="10"/>
  <c r="L322" i="10" s="1"/>
  <c r="D322" i="10"/>
  <c r="M321" i="10"/>
  <c r="D321" i="10"/>
  <c r="E321" i="10" s="1"/>
  <c r="L321" i="10" s="1"/>
  <c r="M320" i="10"/>
  <c r="D320" i="10"/>
  <c r="E320" i="10" s="1"/>
  <c r="L320" i="10" s="1"/>
  <c r="M319" i="10"/>
  <c r="D319" i="10"/>
  <c r="E319" i="10" s="1"/>
  <c r="L319" i="10" s="1"/>
  <c r="M318" i="10"/>
  <c r="E318" i="10"/>
  <c r="L318" i="10" s="1"/>
  <c r="D318" i="10"/>
  <c r="M317" i="10"/>
  <c r="D317" i="10"/>
  <c r="E317" i="10" s="1"/>
  <c r="L317" i="10" s="1"/>
  <c r="M316" i="10"/>
  <c r="D316" i="10"/>
  <c r="E316" i="10" s="1"/>
  <c r="L316" i="10" s="1"/>
  <c r="M315" i="10"/>
  <c r="D315" i="10"/>
  <c r="E315" i="10" s="1"/>
  <c r="L315" i="10" s="1"/>
  <c r="M314" i="10"/>
  <c r="E314" i="10"/>
  <c r="L314" i="10" s="1"/>
  <c r="D314" i="10"/>
  <c r="M313" i="10"/>
  <c r="D313" i="10"/>
  <c r="E313" i="10" s="1"/>
  <c r="L313" i="10" s="1"/>
  <c r="M312" i="10"/>
  <c r="E312" i="10"/>
  <c r="L312" i="10" s="1"/>
  <c r="D312" i="10"/>
  <c r="M311" i="10"/>
  <c r="D311" i="10"/>
  <c r="E311" i="10" s="1"/>
  <c r="L311" i="10" s="1"/>
  <c r="M310" i="10"/>
  <c r="E310" i="10"/>
  <c r="L310" i="10" s="1"/>
  <c r="D310" i="10"/>
  <c r="M309" i="10"/>
  <c r="D309" i="10"/>
  <c r="E309" i="10" s="1"/>
  <c r="L309" i="10" s="1"/>
  <c r="M308" i="10"/>
  <c r="D308" i="10"/>
  <c r="E308" i="10" s="1"/>
  <c r="L308" i="10" s="1"/>
  <c r="M307" i="10"/>
  <c r="E307" i="10"/>
  <c r="L307" i="10" s="1"/>
  <c r="D307" i="10"/>
  <c r="M306" i="10"/>
  <c r="E306" i="10"/>
  <c r="L306" i="10" s="1"/>
  <c r="D306" i="10"/>
  <c r="M305" i="10"/>
  <c r="D305" i="10"/>
  <c r="E305" i="10" s="1"/>
  <c r="L305" i="10" s="1"/>
  <c r="M304" i="10"/>
  <c r="D304" i="10"/>
  <c r="E304" i="10" s="1"/>
  <c r="L304" i="10" s="1"/>
  <c r="M303" i="10"/>
  <c r="D303" i="10"/>
  <c r="E303" i="10" s="1"/>
  <c r="L303" i="10" s="1"/>
  <c r="M302" i="10"/>
  <c r="E302" i="10"/>
  <c r="L302" i="10" s="1"/>
  <c r="D302" i="10"/>
  <c r="M301" i="10"/>
  <c r="D301" i="10"/>
  <c r="E301" i="10" s="1"/>
  <c r="L301" i="10" s="1"/>
  <c r="M300" i="10"/>
  <c r="D300" i="10"/>
  <c r="E300" i="10" s="1"/>
  <c r="L300" i="10" s="1"/>
  <c r="M299" i="10"/>
  <c r="L299" i="10"/>
  <c r="D299" i="10"/>
  <c r="E299" i="10" s="1"/>
  <c r="M298" i="10"/>
  <c r="E298" i="10"/>
  <c r="L298" i="10" s="1"/>
  <c r="D298" i="10"/>
  <c r="M297" i="10"/>
  <c r="D297" i="10"/>
  <c r="E297" i="10" s="1"/>
  <c r="L297" i="10" s="1"/>
  <c r="M296" i="10"/>
  <c r="E296" i="10"/>
  <c r="L296" i="10" s="1"/>
  <c r="D296" i="10"/>
  <c r="M295" i="10"/>
  <c r="D295" i="10"/>
  <c r="E295" i="10" s="1"/>
  <c r="L295" i="10" s="1"/>
  <c r="M294" i="10"/>
  <c r="E294" i="10"/>
  <c r="L294" i="10" s="1"/>
  <c r="D294" i="10"/>
  <c r="M293" i="10"/>
  <c r="D293" i="10"/>
  <c r="E293" i="10" s="1"/>
  <c r="L293" i="10" s="1"/>
  <c r="M292" i="10"/>
  <c r="D292" i="10"/>
  <c r="E292" i="10" s="1"/>
  <c r="L292" i="10" s="1"/>
  <c r="M291" i="10"/>
  <c r="E291" i="10"/>
  <c r="L291" i="10" s="1"/>
  <c r="D291" i="10"/>
  <c r="M290" i="10"/>
  <c r="E290" i="10"/>
  <c r="L290" i="10" s="1"/>
  <c r="D290" i="10"/>
  <c r="M289" i="10"/>
  <c r="D289" i="10"/>
  <c r="E289" i="10" s="1"/>
  <c r="L289" i="10" s="1"/>
  <c r="M288" i="10"/>
  <c r="D288" i="10"/>
  <c r="E288" i="10" s="1"/>
  <c r="L288" i="10" s="1"/>
  <c r="M287" i="10"/>
  <c r="D287" i="10"/>
  <c r="E287" i="10" s="1"/>
  <c r="L287" i="10" s="1"/>
  <c r="M286" i="10"/>
  <c r="D286" i="10"/>
  <c r="E286" i="10" s="1"/>
  <c r="L286" i="10" s="1"/>
  <c r="M285" i="10"/>
  <c r="D285" i="10"/>
  <c r="E285" i="10" s="1"/>
  <c r="L285" i="10" s="1"/>
  <c r="M284" i="10"/>
  <c r="D284" i="10"/>
  <c r="E284" i="10" s="1"/>
  <c r="L284" i="10" s="1"/>
  <c r="M283" i="10"/>
  <c r="L283" i="10"/>
  <c r="D283" i="10"/>
  <c r="E283" i="10" s="1"/>
  <c r="M282" i="10"/>
  <c r="E282" i="10"/>
  <c r="L282" i="10" s="1"/>
  <c r="D282" i="10"/>
  <c r="M281" i="10"/>
  <c r="D281" i="10"/>
  <c r="E281" i="10" s="1"/>
  <c r="L281" i="10" s="1"/>
  <c r="M280" i="10"/>
  <c r="E280" i="10"/>
  <c r="L280" i="10" s="1"/>
  <c r="D280" i="10"/>
  <c r="M279" i="10"/>
  <c r="D279" i="10"/>
  <c r="E279" i="10" s="1"/>
  <c r="L279" i="10" s="1"/>
  <c r="M278" i="10"/>
  <c r="E278" i="10"/>
  <c r="L278" i="10" s="1"/>
  <c r="D278" i="10"/>
  <c r="M277" i="10"/>
  <c r="D277" i="10"/>
  <c r="E277" i="10" s="1"/>
  <c r="L277" i="10" s="1"/>
  <c r="M276" i="10"/>
  <c r="D276" i="10"/>
  <c r="E276" i="10" s="1"/>
  <c r="L276" i="10" s="1"/>
  <c r="M275" i="10"/>
  <c r="E275" i="10"/>
  <c r="L275" i="10" s="1"/>
  <c r="D275" i="10"/>
  <c r="M274" i="10"/>
  <c r="E274" i="10"/>
  <c r="L274" i="10" s="1"/>
  <c r="D274" i="10"/>
  <c r="M273" i="10"/>
  <c r="D273" i="10"/>
  <c r="E273" i="10" s="1"/>
  <c r="L273" i="10" s="1"/>
  <c r="M272" i="10"/>
  <c r="D272" i="10"/>
  <c r="E272" i="10" s="1"/>
  <c r="L272" i="10" s="1"/>
  <c r="M271" i="10"/>
  <c r="D271" i="10"/>
  <c r="E271" i="10" s="1"/>
  <c r="L271" i="10" s="1"/>
  <c r="M270" i="10"/>
  <c r="D270" i="10"/>
  <c r="E270" i="10" s="1"/>
  <c r="L270" i="10" s="1"/>
  <c r="M269" i="10"/>
  <c r="D269" i="10"/>
  <c r="E269" i="10" s="1"/>
  <c r="L269" i="10" s="1"/>
  <c r="M268" i="10"/>
  <c r="D268" i="10"/>
  <c r="E268" i="10" s="1"/>
  <c r="L268" i="10" s="1"/>
  <c r="M267" i="10"/>
  <c r="D267" i="10"/>
  <c r="E267" i="10" s="1"/>
  <c r="L267" i="10" s="1"/>
  <c r="M266" i="10"/>
  <c r="E266" i="10"/>
  <c r="L266" i="10" s="1"/>
  <c r="D266" i="10"/>
  <c r="M265" i="10"/>
  <c r="D265" i="10"/>
  <c r="E265" i="10" s="1"/>
  <c r="L265" i="10" s="1"/>
  <c r="M264" i="10"/>
  <c r="E264" i="10"/>
  <c r="L264" i="10" s="1"/>
  <c r="D264" i="10"/>
  <c r="M263" i="10"/>
  <c r="D263" i="10"/>
  <c r="E263" i="10" s="1"/>
  <c r="L263" i="10" s="1"/>
  <c r="M262" i="10"/>
  <c r="E262" i="10"/>
  <c r="L262" i="10" s="1"/>
  <c r="D262" i="10"/>
  <c r="M261" i="10"/>
  <c r="D261" i="10"/>
  <c r="E261" i="10" s="1"/>
  <c r="L261" i="10" s="1"/>
  <c r="M260" i="10"/>
  <c r="D260" i="10"/>
  <c r="E260" i="10" s="1"/>
  <c r="L260" i="10" s="1"/>
  <c r="M259" i="10"/>
  <c r="E259" i="10"/>
  <c r="L259" i="10" s="1"/>
  <c r="D259" i="10"/>
  <c r="M258" i="10"/>
  <c r="E258" i="10"/>
  <c r="L258" i="10" s="1"/>
  <c r="D258" i="10"/>
  <c r="M257" i="10"/>
  <c r="D257" i="10"/>
  <c r="E257" i="10" s="1"/>
  <c r="L257" i="10" s="1"/>
  <c r="M256" i="10"/>
  <c r="D256" i="10"/>
  <c r="E256" i="10" s="1"/>
  <c r="L256" i="10" s="1"/>
  <c r="M255" i="10"/>
  <c r="D255" i="10"/>
  <c r="E255" i="10" s="1"/>
  <c r="L255" i="10" s="1"/>
  <c r="M254" i="10"/>
  <c r="D254" i="10"/>
  <c r="E254" i="10" s="1"/>
  <c r="L254" i="10" s="1"/>
  <c r="M253" i="10"/>
  <c r="D253" i="10"/>
  <c r="E253" i="10" s="1"/>
  <c r="L253" i="10" s="1"/>
  <c r="M252" i="10"/>
  <c r="D252" i="10"/>
  <c r="E252" i="10" s="1"/>
  <c r="L252" i="10" s="1"/>
  <c r="M251" i="10"/>
  <c r="D251" i="10"/>
  <c r="E251" i="10" s="1"/>
  <c r="L251" i="10" s="1"/>
  <c r="M250" i="10"/>
  <c r="E250" i="10"/>
  <c r="L250" i="10" s="1"/>
  <c r="D250" i="10"/>
  <c r="M249" i="10"/>
  <c r="E249" i="10"/>
  <c r="L249" i="10" s="1"/>
  <c r="D249" i="10"/>
  <c r="M248" i="10"/>
  <c r="E248" i="10"/>
  <c r="L248" i="10" s="1"/>
  <c r="D248" i="10"/>
  <c r="M247" i="10"/>
  <c r="D247" i="10"/>
  <c r="E247" i="10" s="1"/>
  <c r="L247" i="10" s="1"/>
  <c r="M246" i="10"/>
  <c r="D246" i="10"/>
  <c r="E246" i="10" s="1"/>
  <c r="L246" i="10" s="1"/>
  <c r="M245" i="10"/>
  <c r="E245" i="10"/>
  <c r="L245" i="10" s="1"/>
  <c r="D245" i="10"/>
  <c r="M244" i="10"/>
  <c r="E244" i="10"/>
  <c r="L244" i="10" s="1"/>
  <c r="D244" i="10"/>
  <c r="M243" i="10"/>
  <c r="D243" i="10"/>
  <c r="E243" i="10" s="1"/>
  <c r="L243" i="10" s="1"/>
  <c r="M242" i="10"/>
  <c r="D242" i="10"/>
  <c r="E242" i="10" s="1"/>
  <c r="L242" i="10" s="1"/>
  <c r="M241" i="10"/>
  <c r="D241" i="10"/>
  <c r="E241" i="10" s="1"/>
  <c r="L241" i="10" s="1"/>
  <c r="M240" i="10"/>
  <c r="E240" i="10"/>
  <c r="L240" i="10" s="1"/>
  <c r="D240" i="10"/>
  <c r="M239" i="10"/>
  <c r="L239" i="10"/>
  <c r="D239" i="10"/>
  <c r="E239" i="10" s="1"/>
  <c r="M238" i="10"/>
  <c r="D238" i="10"/>
  <c r="E238" i="10" s="1"/>
  <c r="L238" i="10" s="1"/>
  <c r="M237" i="10"/>
  <c r="D237" i="10"/>
  <c r="E237" i="10" s="1"/>
  <c r="L237" i="10" s="1"/>
  <c r="M236" i="10"/>
  <c r="D236" i="10"/>
  <c r="E236" i="10" s="1"/>
  <c r="L236" i="10" s="1"/>
  <c r="M235" i="10"/>
  <c r="D235" i="10"/>
  <c r="E235" i="10" s="1"/>
  <c r="L235" i="10" s="1"/>
  <c r="M234" i="10"/>
  <c r="D234" i="10"/>
  <c r="E234" i="10" s="1"/>
  <c r="L234" i="10" s="1"/>
  <c r="M233" i="10"/>
  <c r="D233" i="10"/>
  <c r="E233" i="10" s="1"/>
  <c r="L233" i="10" s="1"/>
  <c r="M232" i="10"/>
  <c r="D232" i="10"/>
  <c r="E232" i="10" s="1"/>
  <c r="L232" i="10" s="1"/>
  <c r="M231" i="10"/>
  <c r="E231" i="10"/>
  <c r="L231" i="10" s="1"/>
  <c r="D231" i="10"/>
  <c r="M230" i="10"/>
  <c r="D230" i="10"/>
  <c r="E230" i="10" s="1"/>
  <c r="L230" i="10" s="1"/>
  <c r="M229" i="10"/>
  <c r="D229" i="10"/>
  <c r="E229" i="10" s="1"/>
  <c r="L229" i="10" s="1"/>
  <c r="M228" i="10"/>
  <c r="D228" i="10"/>
  <c r="E228" i="10" s="1"/>
  <c r="L228" i="10" s="1"/>
  <c r="M227" i="10"/>
  <c r="D227" i="10"/>
  <c r="E227" i="10" s="1"/>
  <c r="L227" i="10" s="1"/>
  <c r="M226" i="10"/>
  <c r="E226" i="10"/>
  <c r="L226" i="10" s="1"/>
  <c r="D226" i="10"/>
  <c r="M225" i="10"/>
  <c r="D225" i="10"/>
  <c r="E225" i="10" s="1"/>
  <c r="L225" i="10" s="1"/>
  <c r="M224" i="10"/>
  <c r="D224" i="10"/>
  <c r="E224" i="10" s="1"/>
  <c r="L224" i="10" s="1"/>
  <c r="M223" i="10"/>
  <c r="E223" i="10"/>
  <c r="L223" i="10" s="1"/>
  <c r="D223" i="10"/>
  <c r="M222" i="10"/>
  <c r="E222" i="10"/>
  <c r="L222" i="10" s="1"/>
  <c r="D222" i="10"/>
  <c r="M221" i="10"/>
  <c r="E221" i="10"/>
  <c r="L221" i="10" s="1"/>
  <c r="D221" i="10"/>
  <c r="M220" i="10"/>
  <c r="D220" i="10"/>
  <c r="E220" i="10" s="1"/>
  <c r="L220" i="10" s="1"/>
  <c r="M219" i="10"/>
  <c r="E219" i="10"/>
  <c r="L219" i="10" s="1"/>
  <c r="D219" i="10"/>
  <c r="M218" i="10"/>
  <c r="E218" i="10"/>
  <c r="L218" i="10" s="1"/>
  <c r="D218" i="10"/>
  <c r="M217" i="10"/>
  <c r="E217" i="10"/>
  <c r="L217" i="10" s="1"/>
  <c r="D217" i="10"/>
  <c r="M216" i="10"/>
  <c r="E216" i="10"/>
  <c r="L216" i="10" s="1"/>
  <c r="D216" i="10"/>
  <c r="M215" i="10"/>
  <c r="D215" i="10"/>
  <c r="E215" i="10" s="1"/>
  <c r="L215" i="10" s="1"/>
  <c r="M214" i="10"/>
  <c r="E214" i="10"/>
  <c r="L214" i="10" s="1"/>
  <c r="D214" i="10"/>
  <c r="M213" i="10"/>
  <c r="E213" i="10"/>
  <c r="L213" i="10" s="1"/>
  <c r="D213" i="10"/>
  <c r="M212" i="10"/>
  <c r="D212" i="10"/>
  <c r="E212" i="10" s="1"/>
  <c r="L212" i="10" s="1"/>
  <c r="M211" i="10"/>
  <c r="L211" i="10"/>
  <c r="E211" i="10"/>
  <c r="D211" i="10"/>
  <c r="M210" i="10"/>
  <c r="D210" i="10"/>
  <c r="E210" i="10" s="1"/>
  <c r="L210" i="10" s="1"/>
  <c r="M209" i="10"/>
  <c r="E209" i="10"/>
  <c r="L209" i="10" s="1"/>
  <c r="D209" i="10"/>
  <c r="M208" i="10"/>
  <c r="E208" i="10"/>
  <c r="L208" i="10" s="1"/>
  <c r="D208" i="10"/>
  <c r="M207" i="10"/>
  <c r="E207" i="10"/>
  <c r="L207" i="10" s="1"/>
  <c r="D207" i="10"/>
  <c r="M206" i="10"/>
  <c r="E206" i="10"/>
  <c r="L206" i="10" s="1"/>
  <c r="D206" i="10"/>
  <c r="M205" i="10"/>
  <c r="D205" i="10"/>
  <c r="E205" i="10" s="1"/>
  <c r="L205" i="10" s="1"/>
  <c r="M204" i="10"/>
  <c r="E204" i="10"/>
  <c r="L204" i="10" s="1"/>
  <c r="D204" i="10"/>
  <c r="M203" i="10"/>
  <c r="D203" i="10"/>
  <c r="E203" i="10" s="1"/>
  <c r="L203" i="10" s="1"/>
  <c r="M202" i="10"/>
  <c r="E202" i="10"/>
  <c r="L202" i="10" s="1"/>
  <c r="D202" i="10"/>
  <c r="M201" i="10"/>
  <c r="E201" i="10"/>
  <c r="L201" i="10" s="1"/>
  <c r="D201" i="10"/>
  <c r="M200" i="10"/>
  <c r="E200" i="10"/>
  <c r="L200" i="10" s="1"/>
  <c r="D200" i="10"/>
  <c r="M199" i="10"/>
  <c r="L199" i="10"/>
  <c r="E199" i="10"/>
  <c r="D199" i="10"/>
  <c r="M198" i="10"/>
  <c r="D198" i="10"/>
  <c r="E198" i="10" s="1"/>
  <c r="L198" i="10" s="1"/>
  <c r="M197" i="10"/>
  <c r="E197" i="10"/>
  <c r="L197" i="10" s="1"/>
  <c r="D197" i="10"/>
  <c r="M196" i="10"/>
  <c r="D196" i="10"/>
  <c r="E196" i="10" s="1"/>
  <c r="L196" i="10" s="1"/>
  <c r="M195" i="10"/>
  <c r="L195" i="10"/>
  <c r="E195" i="10"/>
  <c r="D195" i="10"/>
  <c r="M194" i="10"/>
  <c r="E194" i="10"/>
  <c r="L194" i="10" s="1"/>
  <c r="D194" i="10"/>
  <c r="M193" i="10"/>
  <c r="D193" i="10"/>
  <c r="E193" i="10" s="1"/>
  <c r="L193" i="10" s="1"/>
  <c r="M192" i="10"/>
  <c r="E192" i="10"/>
  <c r="L192" i="10" s="1"/>
  <c r="D192" i="10"/>
  <c r="M191" i="10"/>
  <c r="E191" i="10"/>
  <c r="L191" i="10" s="1"/>
  <c r="D191" i="10"/>
  <c r="M190" i="10"/>
  <c r="E190" i="10"/>
  <c r="L190" i="10" s="1"/>
  <c r="D190" i="10"/>
  <c r="M189" i="10"/>
  <c r="E189" i="10"/>
  <c r="L189" i="10" s="1"/>
  <c r="D189" i="10"/>
  <c r="M188" i="10"/>
  <c r="D188" i="10"/>
  <c r="E188" i="10" s="1"/>
  <c r="L188" i="10" s="1"/>
  <c r="M187" i="10"/>
  <c r="D187" i="10"/>
  <c r="E187" i="10" s="1"/>
  <c r="L187" i="10" s="1"/>
  <c r="M186" i="10"/>
  <c r="E186" i="10"/>
  <c r="L186" i="10" s="1"/>
  <c r="D186" i="10"/>
  <c r="M185" i="10"/>
  <c r="E185" i="10"/>
  <c r="L185" i="10" s="1"/>
  <c r="D185" i="10"/>
  <c r="M184" i="10"/>
  <c r="E184" i="10"/>
  <c r="L184" i="10" s="1"/>
  <c r="D184" i="10"/>
  <c r="M183" i="10"/>
  <c r="D183" i="10"/>
  <c r="E183" i="10" s="1"/>
  <c r="L183" i="10" s="1"/>
  <c r="M182" i="10"/>
  <c r="D182" i="10"/>
  <c r="E182" i="10" s="1"/>
  <c r="L182" i="10" s="1"/>
  <c r="M181" i="10"/>
  <c r="E181" i="10"/>
  <c r="L181" i="10" s="1"/>
  <c r="D181" i="10"/>
  <c r="M180" i="10"/>
  <c r="E180" i="10"/>
  <c r="L180" i="10" s="1"/>
  <c r="D180" i="10"/>
  <c r="M179" i="10"/>
  <c r="D179" i="10"/>
  <c r="E179" i="10" s="1"/>
  <c r="L179" i="10" s="1"/>
  <c r="M178" i="10"/>
  <c r="D178" i="10"/>
  <c r="E178" i="10" s="1"/>
  <c r="L178" i="10" s="1"/>
  <c r="M177" i="10"/>
  <c r="D177" i="10"/>
  <c r="E177" i="10" s="1"/>
  <c r="L177" i="10" s="1"/>
  <c r="M176" i="10"/>
  <c r="E176" i="10"/>
  <c r="L176" i="10" s="1"/>
  <c r="D176" i="10"/>
  <c r="M175" i="10"/>
  <c r="L175" i="10"/>
  <c r="D175" i="10"/>
  <c r="E175" i="10" s="1"/>
  <c r="M174" i="10"/>
  <c r="D174" i="10"/>
  <c r="E174" i="10" s="1"/>
  <c r="L174" i="10" s="1"/>
  <c r="M173" i="10"/>
  <c r="D173" i="10"/>
  <c r="E173" i="10" s="1"/>
  <c r="L173" i="10" s="1"/>
  <c r="M172" i="10"/>
  <c r="D172" i="10"/>
  <c r="E172" i="10" s="1"/>
  <c r="L172" i="10" s="1"/>
  <c r="M171" i="10"/>
  <c r="D171" i="10"/>
  <c r="E171" i="10" s="1"/>
  <c r="L171" i="10" s="1"/>
  <c r="M170" i="10"/>
  <c r="D170" i="10"/>
  <c r="E170" i="10" s="1"/>
  <c r="L170" i="10" s="1"/>
  <c r="M169" i="10"/>
  <c r="D169" i="10"/>
  <c r="E169" i="10" s="1"/>
  <c r="L169" i="10" s="1"/>
  <c r="M168" i="10"/>
  <c r="D168" i="10"/>
  <c r="E168" i="10" s="1"/>
  <c r="L168" i="10" s="1"/>
  <c r="M167" i="10"/>
  <c r="E167" i="10"/>
  <c r="L167" i="10" s="1"/>
  <c r="D167" i="10"/>
  <c r="M166" i="10"/>
  <c r="D166" i="10"/>
  <c r="E166" i="10" s="1"/>
  <c r="L166" i="10" s="1"/>
  <c r="M165" i="10"/>
  <c r="D165" i="10"/>
  <c r="E165" i="10" s="1"/>
  <c r="L165" i="10" s="1"/>
  <c r="M164" i="10"/>
  <c r="D164" i="10"/>
  <c r="E164" i="10" s="1"/>
  <c r="L164" i="10" s="1"/>
  <c r="M163" i="10"/>
  <c r="E163" i="10"/>
  <c r="L163" i="10" s="1"/>
  <c r="D163" i="10"/>
  <c r="M162" i="10"/>
  <c r="E162" i="10"/>
  <c r="L162" i="10" s="1"/>
  <c r="D162" i="10"/>
  <c r="M161" i="10"/>
  <c r="D161" i="10"/>
  <c r="E161" i="10" s="1"/>
  <c r="L161" i="10" s="1"/>
  <c r="M160" i="10"/>
  <c r="D160" i="10"/>
  <c r="E160" i="10" s="1"/>
  <c r="L160" i="10" s="1"/>
  <c r="M159" i="10"/>
  <c r="E159" i="10"/>
  <c r="L159" i="10" s="1"/>
  <c r="D159" i="10"/>
  <c r="M158" i="10"/>
  <c r="D158" i="10"/>
  <c r="E158" i="10" s="1"/>
  <c r="L158" i="10" s="1"/>
  <c r="M157" i="10"/>
  <c r="E157" i="10"/>
  <c r="L157" i="10" s="1"/>
  <c r="D157" i="10"/>
  <c r="M156" i="10"/>
  <c r="D156" i="10"/>
  <c r="E156" i="10" s="1"/>
  <c r="L156" i="10" s="1"/>
  <c r="M155" i="10"/>
  <c r="E155" i="10"/>
  <c r="L155" i="10" s="1"/>
  <c r="D155" i="10"/>
  <c r="M154" i="10"/>
  <c r="E154" i="10"/>
  <c r="L154" i="10" s="1"/>
  <c r="D154" i="10"/>
  <c r="M153" i="10"/>
  <c r="E153" i="10"/>
  <c r="L153" i="10" s="1"/>
  <c r="D153" i="10"/>
  <c r="M152" i="10"/>
  <c r="E152" i="10"/>
  <c r="L152" i="10" s="1"/>
  <c r="D152" i="10"/>
  <c r="M151" i="10"/>
  <c r="D151" i="10"/>
  <c r="E151" i="10" s="1"/>
  <c r="L151" i="10" s="1"/>
  <c r="M150" i="10"/>
  <c r="E150" i="10"/>
  <c r="L150" i="10" s="1"/>
  <c r="D150" i="10"/>
  <c r="M149" i="10"/>
  <c r="E149" i="10"/>
  <c r="L149" i="10" s="1"/>
  <c r="D149" i="10"/>
  <c r="M148" i="10"/>
  <c r="D148" i="10"/>
  <c r="E148" i="10" s="1"/>
  <c r="L148" i="10" s="1"/>
  <c r="M147" i="10"/>
  <c r="L147" i="10"/>
  <c r="E147" i="10"/>
  <c r="D147" i="10"/>
  <c r="M146" i="10"/>
  <c r="D146" i="10"/>
  <c r="E146" i="10" s="1"/>
  <c r="L146" i="10" s="1"/>
  <c r="M145" i="10"/>
  <c r="E145" i="10"/>
  <c r="L145" i="10" s="1"/>
  <c r="D145" i="10"/>
  <c r="M144" i="10"/>
  <c r="E144" i="10"/>
  <c r="L144" i="10" s="1"/>
  <c r="D144" i="10"/>
  <c r="M143" i="10"/>
  <c r="E143" i="10"/>
  <c r="L143" i="10" s="1"/>
  <c r="D143" i="10"/>
  <c r="M142" i="10"/>
  <c r="E142" i="10"/>
  <c r="L142" i="10" s="1"/>
  <c r="D142" i="10"/>
  <c r="M141" i="10"/>
  <c r="D141" i="10"/>
  <c r="E141" i="10" s="1"/>
  <c r="L141" i="10" s="1"/>
  <c r="M140" i="10"/>
  <c r="E140" i="10"/>
  <c r="L140" i="10" s="1"/>
  <c r="D140" i="10"/>
  <c r="M139" i="10"/>
  <c r="D139" i="10"/>
  <c r="E139" i="10" s="1"/>
  <c r="L139" i="10" s="1"/>
  <c r="M138" i="10"/>
  <c r="E138" i="10"/>
  <c r="L138" i="10" s="1"/>
  <c r="D138" i="10"/>
  <c r="M137" i="10"/>
  <c r="E137" i="10"/>
  <c r="L137" i="10" s="1"/>
  <c r="D137" i="10"/>
  <c r="M136" i="10"/>
  <c r="E136" i="10"/>
  <c r="L136" i="10" s="1"/>
  <c r="D136" i="10"/>
  <c r="M135" i="10"/>
  <c r="L135" i="10"/>
  <c r="E135" i="10"/>
  <c r="D135" i="10"/>
  <c r="M134" i="10"/>
  <c r="D134" i="10"/>
  <c r="E134" i="10" s="1"/>
  <c r="L134" i="10" s="1"/>
  <c r="M133" i="10"/>
  <c r="E133" i="10"/>
  <c r="L133" i="10" s="1"/>
  <c r="D133" i="10"/>
  <c r="M132" i="10"/>
  <c r="D132" i="10"/>
  <c r="E132" i="10" s="1"/>
  <c r="L132" i="10" s="1"/>
  <c r="M131" i="10"/>
  <c r="L131" i="10"/>
  <c r="E131" i="10"/>
  <c r="D131" i="10"/>
  <c r="M130" i="10"/>
  <c r="E130" i="10"/>
  <c r="L130" i="10" s="1"/>
  <c r="D130" i="10"/>
  <c r="M129" i="10"/>
  <c r="D129" i="10"/>
  <c r="E129" i="10" s="1"/>
  <c r="L129" i="10" s="1"/>
  <c r="M128" i="10"/>
  <c r="E128" i="10"/>
  <c r="L128" i="10" s="1"/>
  <c r="D128" i="10"/>
  <c r="M127" i="10"/>
  <c r="E127" i="10"/>
  <c r="L127" i="10" s="1"/>
  <c r="D127" i="10"/>
  <c r="M126" i="10"/>
  <c r="E126" i="10"/>
  <c r="L126" i="10" s="1"/>
  <c r="D126" i="10"/>
  <c r="M125" i="10"/>
  <c r="E125" i="10"/>
  <c r="L125" i="10" s="1"/>
  <c r="D125" i="10"/>
  <c r="M124" i="10"/>
  <c r="D124" i="10"/>
  <c r="E124" i="10" s="1"/>
  <c r="L124" i="10" s="1"/>
  <c r="M123" i="10"/>
  <c r="L123" i="10"/>
  <c r="D123" i="10"/>
  <c r="E123" i="10" s="1"/>
  <c r="M122" i="10"/>
  <c r="E122" i="10"/>
  <c r="L122" i="10" s="1"/>
  <c r="D122" i="10"/>
  <c r="M121" i="10"/>
  <c r="E121" i="10"/>
  <c r="L121" i="10" s="1"/>
  <c r="D121" i="10"/>
  <c r="M120" i="10"/>
  <c r="E120" i="10"/>
  <c r="L120" i="10" s="1"/>
  <c r="D120" i="10"/>
  <c r="M119" i="10"/>
  <c r="D119" i="10"/>
  <c r="E119" i="10" s="1"/>
  <c r="L119" i="10" s="1"/>
  <c r="M118" i="10"/>
  <c r="D118" i="10"/>
  <c r="E118" i="10" s="1"/>
  <c r="L118" i="10" s="1"/>
  <c r="M117" i="10"/>
  <c r="E117" i="10"/>
  <c r="L117" i="10" s="1"/>
  <c r="D117" i="10"/>
  <c r="M116" i="10"/>
  <c r="E116" i="10"/>
  <c r="L116" i="10" s="1"/>
  <c r="D116" i="10"/>
  <c r="M115" i="10"/>
  <c r="D115" i="10"/>
  <c r="E115" i="10" s="1"/>
  <c r="L115" i="10" s="1"/>
  <c r="M114" i="10"/>
  <c r="D114" i="10"/>
  <c r="E114" i="10" s="1"/>
  <c r="L114" i="10" s="1"/>
  <c r="M113" i="10"/>
  <c r="D113" i="10"/>
  <c r="E113" i="10" s="1"/>
  <c r="L113" i="10" s="1"/>
  <c r="M112" i="10"/>
  <c r="E112" i="10"/>
  <c r="L112" i="10" s="1"/>
  <c r="D112" i="10"/>
  <c r="M111" i="10"/>
  <c r="D111" i="10"/>
  <c r="E111" i="10" s="1"/>
  <c r="L111" i="10" s="1"/>
  <c r="M110" i="10"/>
  <c r="D110" i="10"/>
  <c r="E110" i="10" s="1"/>
  <c r="L110" i="10" s="1"/>
  <c r="M109" i="10"/>
  <c r="D109" i="10"/>
  <c r="E109" i="10" s="1"/>
  <c r="L109" i="10" s="1"/>
  <c r="M108" i="10"/>
  <c r="D108" i="10"/>
  <c r="E108" i="10" s="1"/>
  <c r="L108" i="10" s="1"/>
  <c r="M107" i="10"/>
  <c r="D107" i="10"/>
  <c r="E107" i="10" s="1"/>
  <c r="L107" i="10" s="1"/>
  <c r="M106" i="10"/>
  <c r="D106" i="10"/>
  <c r="E106" i="10" s="1"/>
  <c r="L106" i="10" s="1"/>
  <c r="M105" i="10"/>
  <c r="D105" i="10"/>
  <c r="E105" i="10" s="1"/>
  <c r="L105" i="10" s="1"/>
  <c r="M104" i="10"/>
  <c r="D104" i="10"/>
  <c r="E104" i="10" s="1"/>
  <c r="L104" i="10" s="1"/>
  <c r="M103" i="10"/>
  <c r="E103" i="10"/>
  <c r="L103" i="10" s="1"/>
  <c r="D103" i="10"/>
  <c r="E102" i="10"/>
  <c r="D102" i="10"/>
  <c r="M101" i="10"/>
  <c r="L101" i="10"/>
  <c r="E101" i="10"/>
  <c r="D101" i="10"/>
  <c r="M100" i="10"/>
  <c r="E100" i="10"/>
  <c r="L100" i="10" s="1"/>
  <c r="D100" i="10"/>
  <c r="M99" i="10"/>
  <c r="E99" i="10"/>
  <c r="L99" i="10" s="1"/>
  <c r="D99" i="10"/>
  <c r="M98" i="10"/>
  <c r="L98" i="10"/>
  <c r="E98" i="10"/>
  <c r="D98" i="10"/>
  <c r="M97" i="10"/>
  <c r="L97" i="10"/>
  <c r="E97" i="10"/>
  <c r="D97" i="10"/>
  <c r="M96" i="10"/>
  <c r="E96" i="10"/>
  <c r="L96" i="10" s="1"/>
  <c r="D96" i="10"/>
  <c r="M95" i="10"/>
  <c r="E95" i="10"/>
  <c r="L95" i="10" s="1"/>
  <c r="D95" i="10"/>
  <c r="M94" i="10"/>
  <c r="L94" i="10"/>
  <c r="E94" i="10"/>
  <c r="D94" i="10"/>
  <c r="M93" i="10"/>
  <c r="L93" i="10"/>
  <c r="E93" i="10"/>
  <c r="D93" i="10"/>
  <c r="M92" i="10"/>
  <c r="E92" i="10"/>
  <c r="L92" i="10" s="1"/>
  <c r="D92" i="10"/>
  <c r="M91" i="10"/>
  <c r="L91" i="10"/>
  <c r="E91" i="10"/>
  <c r="D91" i="10"/>
  <c r="M90" i="10"/>
  <c r="L90" i="10"/>
  <c r="E90" i="10"/>
  <c r="D90" i="10"/>
  <c r="M89" i="10"/>
  <c r="L89" i="10"/>
  <c r="E89" i="10"/>
  <c r="D89" i="10"/>
  <c r="M88" i="10"/>
  <c r="E88" i="10"/>
  <c r="L88" i="10" s="1"/>
  <c r="D88" i="10"/>
  <c r="M87" i="10"/>
  <c r="L87" i="10"/>
  <c r="E87" i="10"/>
  <c r="D87" i="10"/>
  <c r="M86" i="10"/>
  <c r="L86" i="10"/>
  <c r="E86" i="10"/>
  <c r="D86" i="10"/>
  <c r="M85" i="10"/>
  <c r="L85" i="10"/>
  <c r="E85" i="10"/>
  <c r="D85" i="10"/>
  <c r="M84" i="10"/>
  <c r="E84" i="10"/>
  <c r="L84" i="10" s="1"/>
  <c r="D84" i="10"/>
  <c r="M83" i="10"/>
  <c r="E83" i="10"/>
  <c r="L83" i="10" s="1"/>
  <c r="D83" i="10"/>
  <c r="M82" i="10"/>
  <c r="L82" i="10"/>
  <c r="E82" i="10"/>
  <c r="D82" i="10"/>
  <c r="M81" i="10"/>
  <c r="L81" i="10"/>
  <c r="E81" i="10"/>
  <c r="D81" i="10"/>
  <c r="M80" i="10"/>
  <c r="E80" i="10"/>
  <c r="L80" i="10" s="1"/>
  <c r="D80" i="10"/>
  <c r="M79" i="10"/>
  <c r="E79" i="10"/>
  <c r="L79" i="10" s="1"/>
  <c r="D79" i="10"/>
  <c r="M78" i="10"/>
  <c r="E78" i="10"/>
  <c r="L78" i="10" s="1"/>
  <c r="D78" i="10"/>
  <c r="M77" i="10"/>
  <c r="L77" i="10"/>
  <c r="E77" i="10"/>
  <c r="D77" i="10"/>
  <c r="M76" i="10"/>
  <c r="E76" i="10"/>
  <c r="L76" i="10" s="1"/>
  <c r="D76" i="10"/>
  <c r="M75" i="10"/>
  <c r="E75" i="10"/>
  <c r="L75" i="10" s="1"/>
  <c r="D75" i="10"/>
  <c r="M74" i="10"/>
  <c r="E74" i="10"/>
  <c r="L74" i="10" s="1"/>
  <c r="D74" i="10"/>
  <c r="M73" i="10"/>
  <c r="L73" i="10"/>
  <c r="E73" i="10"/>
  <c r="D73" i="10"/>
  <c r="M72" i="10"/>
  <c r="E72" i="10"/>
  <c r="L72" i="10" s="1"/>
  <c r="D72" i="10"/>
  <c r="M71" i="10"/>
  <c r="L71" i="10"/>
  <c r="E71" i="10"/>
  <c r="D71" i="10"/>
  <c r="M70" i="10"/>
  <c r="E70" i="10"/>
  <c r="L70" i="10" s="1"/>
  <c r="D70" i="10"/>
  <c r="M69" i="10"/>
  <c r="L69" i="10"/>
  <c r="E69" i="10"/>
  <c r="D69" i="10"/>
  <c r="M68" i="10"/>
  <c r="E68" i="10"/>
  <c r="L68" i="10" s="1"/>
  <c r="D68" i="10"/>
  <c r="M67" i="10"/>
  <c r="E67" i="10"/>
  <c r="L67" i="10" s="1"/>
  <c r="D67" i="10"/>
  <c r="M66" i="10"/>
  <c r="E66" i="10"/>
  <c r="L66" i="10" s="1"/>
  <c r="D66" i="10"/>
  <c r="M65" i="10"/>
  <c r="L65" i="10"/>
  <c r="E65" i="10"/>
  <c r="D65" i="10"/>
  <c r="M64" i="10"/>
  <c r="E64" i="10"/>
  <c r="L64" i="10" s="1"/>
  <c r="D64" i="10"/>
  <c r="M63" i="10"/>
  <c r="E63" i="10"/>
  <c r="L63" i="10" s="1"/>
  <c r="D63" i="10"/>
  <c r="M62" i="10"/>
  <c r="E62" i="10"/>
  <c r="L62" i="10" s="1"/>
  <c r="D62" i="10"/>
  <c r="M61" i="10"/>
  <c r="L61" i="10"/>
  <c r="E61" i="10"/>
  <c r="D61" i="10"/>
  <c r="M60" i="10"/>
  <c r="E60" i="10"/>
  <c r="L60" i="10" s="1"/>
  <c r="D60" i="10"/>
  <c r="M59" i="10"/>
  <c r="L59" i="10"/>
  <c r="E59" i="10"/>
  <c r="D59" i="10"/>
  <c r="M58" i="10"/>
  <c r="E58" i="10"/>
  <c r="L58" i="10" s="1"/>
  <c r="D58" i="10"/>
  <c r="M57" i="10"/>
  <c r="L57" i="10"/>
  <c r="D57" i="10"/>
  <c r="E57" i="10" s="1"/>
  <c r="M56" i="10"/>
  <c r="E56" i="10"/>
  <c r="L56" i="10" s="1"/>
  <c r="D56" i="10"/>
  <c r="M55" i="10"/>
  <c r="L55" i="10"/>
  <c r="E55" i="10"/>
  <c r="D55" i="10"/>
  <c r="M54" i="10"/>
  <c r="E54" i="10"/>
  <c r="L54" i="10" s="1"/>
  <c r="D54" i="10"/>
  <c r="M53" i="10"/>
  <c r="D53" i="10"/>
  <c r="E53" i="10" s="1"/>
  <c r="L53" i="10" s="1"/>
  <c r="M52" i="10"/>
  <c r="E52" i="10"/>
  <c r="L52" i="10" s="1"/>
  <c r="D52" i="10"/>
  <c r="M51" i="10"/>
  <c r="E51" i="10"/>
  <c r="L51" i="10" s="1"/>
  <c r="D51" i="10"/>
  <c r="M50" i="10"/>
  <c r="E50" i="10"/>
  <c r="L50" i="10" s="1"/>
  <c r="D50" i="10"/>
  <c r="M49" i="10"/>
  <c r="D49" i="10"/>
  <c r="E49" i="10" s="1"/>
  <c r="L49" i="10" s="1"/>
  <c r="M48" i="10"/>
  <c r="E48" i="10"/>
  <c r="L48" i="10" s="1"/>
  <c r="D48" i="10"/>
  <c r="M47" i="10"/>
  <c r="L47" i="10"/>
  <c r="E47" i="10"/>
  <c r="D47" i="10"/>
  <c r="M46" i="10"/>
  <c r="E46" i="10"/>
  <c r="L46" i="10" s="1"/>
  <c r="D46" i="10"/>
  <c r="M45" i="10"/>
  <c r="D45" i="10"/>
  <c r="E45" i="10" s="1"/>
  <c r="L45" i="10" s="1"/>
  <c r="M44" i="10"/>
  <c r="E44" i="10"/>
  <c r="L44" i="10" s="1"/>
  <c r="D44" i="10"/>
  <c r="M43" i="10"/>
  <c r="E43" i="10"/>
  <c r="L43" i="10" s="1"/>
  <c r="D43" i="10"/>
  <c r="M42" i="10"/>
  <c r="E42" i="10"/>
  <c r="L42" i="10" s="1"/>
  <c r="D42" i="10"/>
  <c r="M41" i="10"/>
  <c r="D41" i="10"/>
  <c r="E41" i="10" s="1"/>
  <c r="L41" i="10" s="1"/>
  <c r="M40" i="10"/>
  <c r="E40" i="10"/>
  <c r="L40" i="10" s="1"/>
  <c r="D40" i="10"/>
  <c r="M39" i="10"/>
  <c r="E39" i="10"/>
  <c r="L39" i="10" s="1"/>
  <c r="D39" i="10"/>
  <c r="M38" i="10"/>
  <c r="E38" i="10"/>
  <c r="L38" i="10" s="1"/>
  <c r="D38" i="10"/>
  <c r="M37" i="10"/>
  <c r="D37" i="10"/>
  <c r="E37" i="10" s="1"/>
  <c r="L37" i="10" s="1"/>
  <c r="M36" i="10"/>
  <c r="E36" i="10"/>
  <c r="L36" i="10" s="1"/>
  <c r="D36" i="10"/>
  <c r="M35" i="10"/>
  <c r="E35" i="10"/>
  <c r="L35" i="10" s="1"/>
  <c r="D35" i="10"/>
  <c r="M34" i="10"/>
  <c r="E34" i="10"/>
  <c r="L34" i="10" s="1"/>
  <c r="D34" i="10"/>
  <c r="M33" i="10"/>
  <c r="D33" i="10"/>
  <c r="E33" i="10" s="1"/>
  <c r="L33" i="10" s="1"/>
  <c r="M32" i="10"/>
  <c r="E32" i="10"/>
  <c r="L32" i="10" s="1"/>
  <c r="D32" i="10"/>
  <c r="M31" i="10"/>
  <c r="E31" i="10"/>
  <c r="L31" i="10" s="1"/>
  <c r="D31" i="10"/>
  <c r="M30" i="10"/>
  <c r="E30" i="10"/>
  <c r="L30" i="10" s="1"/>
  <c r="D30" i="10"/>
  <c r="M29" i="10"/>
  <c r="D29" i="10"/>
  <c r="E29" i="10" s="1"/>
  <c r="L29" i="10" s="1"/>
  <c r="M28" i="10"/>
  <c r="E28" i="10"/>
  <c r="L28" i="10" s="1"/>
  <c r="D28" i="10"/>
  <c r="M27" i="10"/>
  <c r="E27" i="10"/>
  <c r="L27" i="10" s="1"/>
  <c r="D27" i="10"/>
  <c r="M26" i="10"/>
  <c r="E26" i="10"/>
  <c r="L26" i="10" s="1"/>
  <c r="D26" i="10"/>
  <c r="M25" i="10"/>
  <c r="L25" i="10"/>
  <c r="D25" i="10"/>
  <c r="E25" i="10" s="1"/>
  <c r="M24" i="10"/>
  <c r="E24" i="10"/>
  <c r="L24" i="10" s="1"/>
  <c r="D24" i="10"/>
  <c r="M23" i="10"/>
  <c r="E23" i="10"/>
  <c r="L23" i="10" s="1"/>
  <c r="D23" i="10"/>
  <c r="M22" i="10"/>
  <c r="E22" i="10"/>
  <c r="L22" i="10" s="1"/>
  <c r="D22" i="10"/>
  <c r="M21" i="10"/>
  <c r="L21" i="10"/>
  <c r="D21" i="10"/>
  <c r="E21" i="10" s="1"/>
  <c r="M20" i="10"/>
  <c r="E20" i="10"/>
  <c r="L20" i="10" s="1"/>
  <c r="D20" i="10"/>
  <c r="M19" i="10"/>
  <c r="E19" i="10"/>
  <c r="L19" i="10" s="1"/>
  <c r="D19" i="10"/>
  <c r="M18" i="10"/>
  <c r="E18" i="10"/>
  <c r="L18" i="10" s="1"/>
  <c r="D18" i="10"/>
  <c r="M17" i="10"/>
  <c r="L17" i="10"/>
  <c r="D17" i="10"/>
  <c r="E17" i="10" s="1"/>
  <c r="M16" i="10"/>
  <c r="E16" i="10"/>
  <c r="L16" i="10" s="1"/>
  <c r="D16" i="10"/>
  <c r="M15" i="10"/>
  <c r="E15" i="10"/>
  <c r="L15" i="10" s="1"/>
  <c r="D15" i="10"/>
  <c r="M14" i="10"/>
  <c r="E14" i="10"/>
  <c r="L14" i="10" s="1"/>
  <c r="D14" i="10"/>
  <c r="M13" i="10"/>
  <c r="L13" i="10"/>
  <c r="D13" i="10"/>
  <c r="E13" i="10" s="1"/>
  <c r="M12" i="10"/>
  <c r="E12" i="10"/>
  <c r="L12" i="10" s="1"/>
  <c r="D12" i="10"/>
  <c r="M11" i="10"/>
  <c r="L11" i="10"/>
  <c r="E11" i="10"/>
  <c r="D11" i="10"/>
  <c r="M10" i="10"/>
  <c r="E10" i="10"/>
  <c r="L10" i="10" s="1"/>
  <c r="D10" i="10"/>
  <c r="M9" i="10"/>
  <c r="L9" i="10"/>
  <c r="D9" i="10"/>
  <c r="E9" i="10" s="1"/>
  <c r="M8" i="10"/>
  <c r="E8" i="10"/>
  <c r="L8" i="10" s="1"/>
  <c r="D8" i="10"/>
  <c r="M7" i="10"/>
  <c r="L7" i="10"/>
  <c r="E7" i="10"/>
  <c r="D7" i="10"/>
  <c r="M6" i="10"/>
  <c r="E6" i="10"/>
  <c r="L6" i="10" s="1"/>
  <c r="D6" i="10"/>
  <c r="M5" i="10"/>
  <c r="L5" i="10"/>
  <c r="D5" i="10"/>
  <c r="E5" i="10" s="1"/>
  <c r="M4" i="10"/>
  <c r="E4" i="10"/>
  <c r="L4" i="10" s="1"/>
  <c r="D4" i="10"/>
  <c r="M3" i="10"/>
  <c r="L3" i="10"/>
  <c r="E3" i="10"/>
  <c r="D3" i="10"/>
  <c r="M2" i="10"/>
  <c r="E2" i="10"/>
  <c r="L2" i="10" s="1"/>
  <c r="D2" i="10"/>
  <c r="M446" i="8"/>
  <c r="L446" i="8"/>
  <c r="D446" i="8"/>
  <c r="E446" i="8" s="1"/>
  <c r="M445" i="8"/>
  <c r="E445" i="8"/>
  <c r="L445" i="8" s="1"/>
  <c r="D445" i="8"/>
  <c r="M444" i="8"/>
  <c r="D444" i="8"/>
  <c r="E444" i="8" s="1"/>
  <c r="L444" i="8" s="1"/>
  <c r="M443" i="8"/>
  <c r="E443" i="8"/>
  <c r="L443" i="8" s="1"/>
  <c r="D443" i="8"/>
  <c r="M442" i="8"/>
  <c r="D442" i="8"/>
  <c r="E442" i="8" s="1"/>
  <c r="L442" i="8" s="1"/>
  <c r="M441" i="8"/>
  <c r="E441" i="8"/>
  <c r="L441" i="8" s="1"/>
  <c r="D441" i="8"/>
  <c r="M440" i="8"/>
  <c r="D440" i="8"/>
  <c r="E440" i="8" s="1"/>
  <c r="L440" i="8" s="1"/>
  <c r="M439" i="8"/>
  <c r="E439" i="8"/>
  <c r="L439" i="8" s="1"/>
  <c r="D439" i="8"/>
  <c r="M438" i="8"/>
  <c r="L438" i="8"/>
  <c r="D438" i="8"/>
  <c r="E438" i="8" s="1"/>
  <c r="M437" i="8"/>
  <c r="E437" i="8"/>
  <c r="L437" i="8" s="1"/>
  <c r="D437" i="8"/>
  <c r="M436" i="8"/>
  <c r="D436" i="8"/>
  <c r="E436" i="8" s="1"/>
  <c r="L436" i="8" s="1"/>
  <c r="M435" i="8"/>
  <c r="E435" i="8"/>
  <c r="L435" i="8" s="1"/>
  <c r="D435" i="8"/>
  <c r="M434" i="8"/>
  <c r="D434" i="8"/>
  <c r="E434" i="8" s="1"/>
  <c r="L434" i="8" s="1"/>
  <c r="M433" i="8"/>
  <c r="E433" i="8"/>
  <c r="L433" i="8" s="1"/>
  <c r="D433" i="8"/>
  <c r="M432" i="8"/>
  <c r="D432" i="8"/>
  <c r="E432" i="8" s="1"/>
  <c r="L432" i="8" s="1"/>
  <c r="M431" i="8"/>
  <c r="E431" i="8"/>
  <c r="L431" i="8" s="1"/>
  <c r="D431" i="8"/>
  <c r="M430" i="8"/>
  <c r="D430" i="8"/>
  <c r="E430" i="8" s="1"/>
  <c r="L430" i="8" s="1"/>
  <c r="M429" i="8"/>
  <c r="E429" i="8"/>
  <c r="L429" i="8" s="1"/>
  <c r="D429" i="8"/>
  <c r="M428" i="8"/>
  <c r="D428" i="8"/>
  <c r="E428" i="8" s="1"/>
  <c r="L428" i="8" s="1"/>
  <c r="M427" i="8"/>
  <c r="E427" i="8"/>
  <c r="L427" i="8" s="1"/>
  <c r="D427" i="8"/>
  <c r="M426" i="8"/>
  <c r="D426" i="8"/>
  <c r="E426" i="8" s="1"/>
  <c r="L426" i="8" s="1"/>
  <c r="M425" i="8"/>
  <c r="D425" i="8"/>
  <c r="E425" i="8" s="1"/>
  <c r="L425" i="8" s="1"/>
  <c r="M424" i="8"/>
  <c r="D424" i="8"/>
  <c r="E424" i="8" s="1"/>
  <c r="L424" i="8" s="1"/>
  <c r="M423" i="8"/>
  <c r="E423" i="8"/>
  <c r="L423" i="8" s="1"/>
  <c r="D423" i="8"/>
  <c r="M422" i="8"/>
  <c r="D422" i="8"/>
  <c r="E422" i="8" s="1"/>
  <c r="L422" i="8" s="1"/>
  <c r="M421" i="8"/>
  <c r="D421" i="8"/>
  <c r="E421" i="8" s="1"/>
  <c r="L421" i="8" s="1"/>
  <c r="M420" i="8"/>
  <c r="D420" i="8"/>
  <c r="E420" i="8" s="1"/>
  <c r="L420" i="8" s="1"/>
  <c r="M419" i="8"/>
  <c r="E419" i="8"/>
  <c r="L419" i="8" s="1"/>
  <c r="D419" i="8"/>
  <c r="M418" i="8"/>
  <c r="D418" i="8"/>
  <c r="E418" i="8" s="1"/>
  <c r="L418" i="8" s="1"/>
  <c r="M417" i="8"/>
  <c r="D417" i="8"/>
  <c r="E417" i="8" s="1"/>
  <c r="L417" i="8" s="1"/>
  <c r="M416" i="8"/>
  <c r="D416" i="8"/>
  <c r="E416" i="8" s="1"/>
  <c r="L416" i="8" s="1"/>
  <c r="M415" i="8"/>
  <c r="E415" i="8"/>
  <c r="L415" i="8" s="1"/>
  <c r="D415" i="8"/>
  <c r="M414" i="8"/>
  <c r="D414" i="8"/>
  <c r="E414" i="8" s="1"/>
  <c r="L414" i="8" s="1"/>
  <c r="M413" i="8"/>
  <c r="D413" i="8"/>
  <c r="E413" i="8" s="1"/>
  <c r="L413" i="8" s="1"/>
  <c r="M412" i="8"/>
  <c r="E412" i="8"/>
  <c r="L412" i="8" s="1"/>
  <c r="D412" i="8"/>
  <c r="M411" i="8"/>
  <c r="E411" i="8"/>
  <c r="L411" i="8" s="1"/>
  <c r="D411" i="8"/>
  <c r="M410" i="8"/>
  <c r="D410" i="8"/>
  <c r="E410" i="8" s="1"/>
  <c r="L410" i="8" s="1"/>
  <c r="M409" i="8"/>
  <c r="D409" i="8"/>
  <c r="E409" i="8" s="1"/>
  <c r="L409" i="8" s="1"/>
  <c r="M408" i="8"/>
  <c r="E408" i="8"/>
  <c r="L408" i="8" s="1"/>
  <c r="D408" i="8"/>
  <c r="M407" i="8"/>
  <c r="E407" i="8"/>
  <c r="L407" i="8" s="1"/>
  <c r="D407" i="8"/>
  <c r="M406" i="8"/>
  <c r="D406" i="8"/>
  <c r="E406" i="8" s="1"/>
  <c r="L406" i="8" s="1"/>
  <c r="M405" i="8"/>
  <c r="D405" i="8"/>
  <c r="E405" i="8" s="1"/>
  <c r="L405" i="8" s="1"/>
  <c r="M404" i="8"/>
  <c r="E404" i="8"/>
  <c r="L404" i="8" s="1"/>
  <c r="D404" i="8"/>
  <c r="M403" i="8"/>
  <c r="E403" i="8"/>
  <c r="L403" i="8" s="1"/>
  <c r="D403" i="8"/>
  <c r="M402" i="8"/>
  <c r="L402" i="8"/>
  <c r="D402" i="8"/>
  <c r="E402" i="8" s="1"/>
  <c r="M401" i="8"/>
  <c r="D401" i="8"/>
  <c r="E401" i="8" s="1"/>
  <c r="L401" i="8" s="1"/>
  <c r="M400" i="8"/>
  <c r="E400" i="8"/>
  <c r="L400" i="8" s="1"/>
  <c r="D400" i="8"/>
  <c r="M399" i="8"/>
  <c r="E399" i="8"/>
  <c r="L399" i="8" s="1"/>
  <c r="D399" i="8"/>
  <c r="M398" i="8"/>
  <c r="L398" i="8"/>
  <c r="D398" i="8"/>
  <c r="E398" i="8" s="1"/>
  <c r="M397" i="8"/>
  <c r="E397" i="8"/>
  <c r="L397" i="8" s="1"/>
  <c r="D397" i="8"/>
  <c r="M396" i="8"/>
  <c r="E396" i="8"/>
  <c r="L396" i="8" s="1"/>
  <c r="D396" i="8"/>
  <c r="M395" i="8"/>
  <c r="E395" i="8"/>
  <c r="L395" i="8" s="1"/>
  <c r="D395" i="8"/>
  <c r="M394" i="8"/>
  <c r="L394" i="8"/>
  <c r="D394" i="8"/>
  <c r="E394" i="8" s="1"/>
  <c r="M393" i="8"/>
  <c r="E393" i="8"/>
  <c r="L393" i="8" s="1"/>
  <c r="D393" i="8"/>
  <c r="M392" i="8"/>
  <c r="D392" i="8"/>
  <c r="E392" i="8" s="1"/>
  <c r="L392" i="8" s="1"/>
  <c r="M391" i="8"/>
  <c r="E391" i="8"/>
  <c r="L391" i="8" s="1"/>
  <c r="D391" i="8"/>
  <c r="M390" i="8"/>
  <c r="L390" i="8"/>
  <c r="D390" i="8"/>
  <c r="E390" i="8" s="1"/>
  <c r="M389" i="8"/>
  <c r="E389" i="8"/>
  <c r="L389" i="8" s="1"/>
  <c r="D389" i="8"/>
  <c r="M388" i="8"/>
  <c r="D388" i="8"/>
  <c r="E388" i="8" s="1"/>
  <c r="L388" i="8" s="1"/>
  <c r="M387" i="8"/>
  <c r="E387" i="8"/>
  <c r="L387" i="8" s="1"/>
  <c r="D387" i="8"/>
  <c r="M386" i="8"/>
  <c r="L386" i="8"/>
  <c r="D386" i="8"/>
  <c r="E386" i="8" s="1"/>
  <c r="M385" i="8"/>
  <c r="E385" i="8"/>
  <c r="L385" i="8" s="1"/>
  <c r="D385" i="8"/>
  <c r="M384" i="8"/>
  <c r="L384" i="8"/>
  <c r="E384" i="8"/>
  <c r="D384" i="8"/>
  <c r="M383" i="8"/>
  <c r="E383" i="8"/>
  <c r="L383" i="8" s="1"/>
  <c r="D383" i="8"/>
  <c r="M382" i="8"/>
  <c r="D382" i="8"/>
  <c r="E382" i="8" s="1"/>
  <c r="L382" i="8" s="1"/>
  <c r="M381" i="8"/>
  <c r="E381" i="8"/>
  <c r="L381" i="8" s="1"/>
  <c r="D381" i="8"/>
  <c r="M380" i="8"/>
  <c r="D380" i="8"/>
  <c r="E380" i="8" s="1"/>
  <c r="L380" i="8" s="1"/>
  <c r="M379" i="8"/>
  <c r="E379" i="8"/>
  <c r="L379" i="8" s="1"/>
  <c r="D379" i="8"/>
  <c r="M378" i="8"/>
  <c r="D378" i="8"/>
  <c r="E378" i="8" s="1"/>
  <c r="L378" i="8" s="1"/>
  <c r="M377" i="8"/>
  <c r="D377" i="8"/>
  <c r="E377" i="8" s="1"/>
  <c r="L377" i="8" s="1"/>
  <c r="M376" i="8"/>
  <c r="D376" i="8"/>
  <c r="E376" i="8" s="1"/>
  <c r="L376" i="8" s="1"/>
  <c r="M375" i="8"/>
  <c r="D375" i="8"/>
  <c r="E375" i="8" s="1"/>
  <c r="L375" i="8" s="1"/>
  <c r="M374" i="8"/>
  <c r="L374" i="8"/>
  <c r="D374" i="8"/>
  <c r="E374" i="8" s="1"/>
  <c r="M373" i="8"/>
  <c r="D373" i="8"/>
  <c r="E373" i="8" s="1"/>
  <c r="L373" i="8" s="1"/>
  <c r="M372" i="8"/>
  <c r="E372" i="8"/>
  <c r="L372" i="8" s="1"/>
  <c r="D372" i="8"/>
  <c r="M371" i="8"/>
  <c r="D371" i="8"/>
  <c r="E371" i="8" s="1"/>
  <c r="L371" i="8" s="1"/>
  <c r="M370" i="8"/>
  <c r="D370" i="8"/>
  <c r="E370" i="8" s="1"/>
  <c r="L370" i="8" s="1"/>
  <c r="M369" i="8"/>
  <c r="E369" i="8"/>
  <c r="L369" i="8" s="1"/>
  <c r="D369" i="8"/>
  <c r="M368" i="8"/>
  <c r="D368" i="8"/>
  <c r="E368" i="8" s="1"/>
  <c r="L368" i="8" s="1"/>
  <c r="M367" i="8"/>
  <c r="E367" i="8"/>
  <c r="L367" i="8" s="1"/>
  <c r="D367" i="8"/>
  <c r="M366" i="8"/>
  <c r="D366" i="8"/>
  <c r="E366" i="8" s="1"/>
  <c r="L366" i="8" s="1"/>
  <c r="M365" i="8"/>
  <c r="D365" i="8"/>
  <c r="E365" i="8" s="1"/>
  <c r="L365" i="8" s="1"/>
  <c r="M364" i="8"/>
  <c r="D364" i="8"/>
  <c r="E364" i="8" s="1"/>
  <c r="L364" i="8" s="1"/>
  <c r="M363" i="8"/>
  <c r="D363" i="8"/>
  <c r="E363" i="8" s="1"/>
  <c r="L363" i="8" s="1"/>
  <c r="M362" i="8"/>
  <c r="L362" i="8"/>
  <c r="D362" i="8"/>
  <c r="E362" i="8" s="1"/>
  <c r="M361" i="8"/>
  <c r="D361" i="8"/>
  <c r="E361" i="8" s="1"/>
  <c r="L361" i="8" s="1"/>
  <c r="M360" i="8"/>
  <c r="D360" i="8"/>
  <c r="E360" i="8" s="1"/>
  <c r="L360" i="8" s="1"/>
  <c r="M359" i="8"/>
  <c r="D359" i="8"/>
  <c r="E359" i="8" s="1"/>
  <c r="L359" i="8" s="1"/>
  <c r="M358" i="8"/>
  <c r="D358" i="8"/>
  <c r="E358" i="8" s="1"/>
  <c r="L358" i="8" s="1"/>
  <c r="M357" i="8"/>
  <c r="E357" i="8"/>
  <c r="L357" i="8" s="1"/>
  <c r="D357" i="8"/>
  <c r="M356" i="8"/>
  <c r="D356" i="8"/>
  <c r="E356" i="8" s="1"/>
  <c r="L356" i="8" s="1"/>
  <c r="M355" i="8"/>
  <c r="D355" i="8"/>
  <c r="E355" i="8" s="1"/>
  <c r="L355" i="8" s="1"/>
  <c r="M354" i="8"/>
  <c r="D354" i="8"/>
  <c r="E354" i="8" s="1"/>
  <c r="L354" i="8" s="1"/>
  <c r="M353" i="8"/>
  <c r="D353" i="8"/>
  <c r="E353" i="8" s="1"/>
  <c r="L353" i="8" s="1"/>
  <c r="M352" i="8"/>
  <c r="L352" i="8"/>
  <c r="E352" i="8"/>
  <c r="D352" i="8"/>
  <c r="M351" i="8"/>
  <c r="D351" i="8"/>
  <c r="E351" i="8" s="1"/>
  <c r="L351" i="8" s="1"/>
  <c r="M350" i="8"/>
  <c r="D350" i="8"/>
  <c r="E350" i="8" s="1"/>
  <c r="L350" i="8" s="1"/>
  <c r="M349" i="8"/>
  <c r="D349" i="8"/>
  <c r="E349" i="8" s="1"/>
  <c r="L349" i="8" s="1"/>
  <c r="M348" i="8"/>
  <c r="E348" i="8"/>
  <c r="L348" i="8" s="1"/>
  <c r="D348" i="8"/>
  <c r="M347" i="8"/>
  <c r="E347" i="8"/>
  <c r="L347" i="8" s="1"/>
  <c r="D347" i="8"/>
  <c r="M346" i="8"/>
  <c r="D346" i="8"/>
  <c r="E346" i="8" s="1"/>
  <c r="L346" i="8" s="1"/>
  <c r="M345" i="8"/>
  <c r="D345" i="8"/>
  <c r="E345" i="8" s="1"/>
  <c r="L345" i="8" s="1"/>
  <c r="M344" i="8"/>
  <c r="E344" i="8"/>
  <c r="L344" i="8" s="1"/>
  <c r="D344" i="8"/>
  <c r="M343" i="8"/>
  <c r="E343" i="8"/>
  <c r="L343" i="8" s="1"/>
  <c r="D343" i="8"/>
  <c r="M342" i="8"/>
  <c r="L342" i="8"/>
  <c r="D342" i="8"/>
  <c r="E342" i="8" s="1"/>
  <c r="M341" i="8"/>
  <c r="D341" i="8"/>
  <c r="E341" i="8" s="1"/>
  <c r="L341" i="8" s="1"/>
  <c r="M340" i="8"/>
  <c r="E340" i="8"/>
  <c r="L340" i="8" s="1"/>
  <c r="D340" i="8"/>
  <c r="M339" i="8"/>
  <c r="E339" i="8"/>
  <c r="L339" i="8" s="1"/>
  <c r="D339" i="8"/>
  <c r="M338" i="8"/>
  <c r="L338" i="8"/>
  <c r="D338" i="8"/>
  <c r="E338" i="8" s="1"/>
  <c r="M337" i="8"/>
  <c r="E337" i="8"/>
  <c r="L337" i="8" s="1"/>
  <c r="D337" i="8"/>
  <c r="M336" i="8"/>
  <c r="E336" i="8"/>
  <c r="L336" i="8" s="1"/>
  <c r="D336" i="8"/>
  <c r="M335" i="8"/>
  <c r="E335" i="8"/>
  <c r="L335" i="8" s="1"/>
  <c r="D335" i="8"/>
  <c r="M334" i="8"/>
  <c r="L334" i="8"/>
  <c r="D334" i="8"/>
  <c r="E334" i="8" s="1"/>
  <c r="M333" i="8"/>
  <c r="E333" i="8"/>
  <c r="L333" i="8" s="1"/>
  <c r="D333" i="8"/>
  <c r="M332" i="8"/>
  <c r="L332" i="8"/>
  <c r="E332" i="8"/>
  <c r="D332" i="8"/>
  <c r="M331" i="8"/>
  <c r="E331" i="8"/>
  <c r="L331" i="8" s="1"/>
  <c r="D331" i="8"/>
  <c r="M330" i="8"/>
  <c r="L330" i="8"/>
  <c r="D330" i="8"/>
  <c r="E330" i="8" s="1"/>
  <c r="M329" i="8"/>
  <c r="E329" i="8"/>
  <c r="L329" i="8" s="1"/>
  <c r="D329" i="8"/>
  <c r="M328" i="8"/>
  <c r="D328" i="8"/>
  <c r="E328" i="8" s="1"/>
  <c r="L328" i="8" s="1"/>
  <c r="M327" i="8"/>
  <c r="E327" i="8"/>
  <c r="L327" i="8" s="1"/>
  <c r="D327" i="8"/>
  <c r="M326" i="8"/>
  <c r="L326" i="8"/>
  <c r="D326" i="8"/>
  <c r="E326" i="8" s="1"/>
  <c r="M325" i="8"/>
  <c r="E325" i="8"/>
  <c r="L325" i="8" s="1"/>
  <c r="D325" i="8"/>
  <c r="M324" i="8"/>
  <c r="D324" i="8"/>
  <c r="E324" i="8" s="1"/>
  <c r="L324" i="8" s="1"/>
  <c r="M323" i="8"/>
  <c r="D323" i="8"/>
  <c r="E323" i="8" s="1"/>
  <c r="L323" i="8" s="1"/>
  <c r="M322" i="8"/>
  <c r="L322" i="8"/>
  <c r="D322" i="8"/>
  <c r="E322" i="8" s="1"/>
  <c r="M321" i="8"/>
  <c r="E321" i="8"/>
  <c r="L321" i="8" s="1"/>
  <c r="D321" i="8"/>
  <c r="M320" i="8"/>
  <c r="L320" i="8"/>
  <c r="E320" i="8"/>
  <c r="D320" i="8"/>
  <c r="M319" i="8"/>
  <c r="D319" i="8"/>
  <c r="E319" i="8" s="1"/>
  <c r="L319" i="8" s="1"/>
  <c r="M318" i="8"/>
  <c r="D318" i="8"/>
  <c r="E318" i="8" s="1"/>
  <c r="L318" i="8" s="1"/>
  <c r="M317" i="8"/>
  <c r="E317" i="8"/>
  <c r="L317" i="8" s="1"/>
  <c r="D317" i="8"/>
  <c r="M316" i="8"/>
  <c r="D316" i="8"/>
  <c r="E316" i="8" s="1"/>
  <c r="L316" i="8" s="1"/>
  <c r="M315" i="8"/>
  <c r="E315" i="8"/>
  <c r="L315" i="8" s="1"/>
  <c r="D315" i="8"/>
  <c r="M314" i="8"/>
  <c r="D314" i="8"/>
  <c r="E314" i="8" s="1"/>
  <c r="L314" i="8" s="1"/>
  <c r="M313" i="8"/>
  <c r="D313" i="8"/>
  <c r="E313" i="8" s="1"/>
  <c r="L313" i="8" s="1"/>
  <c r="M312" i="8"/>
  <c r="D312" i="8"/>
  <c r="E312" i="8" s="1"/>
  <c r="L312" i="8" s="1"/>
  <c r="M311" i="8"/>
  <c r="D311" i="8"/>
  <c r="E311" i="8" s="1"/>
  <c r="L311" i="8" s="1"/>
  <c r="M310" i="8"/>
  <c r="L310" i="8"/>
  <c r="D310" i="8"/>
  <c r="E310" i="8" s="1"/>
  <c r="M309" i="8"/>
  <c r="D309" i="8"/>
  <c r="E309" i="8" s="1"/>
  <c r="L309" i="8" s="1"/>
  <c r="M308" i="8"/>
  <c r="E308" i="8"/>
  <c r="L308" i="8" s="1"/>
  <c r="D308" i="8"/>
  <c r="M307" i="8"/>
  <c r="D307" i="8"/>
  <c r="E307" i="8" s="1"/>
  <c r="L307" i="8" s="1"/>
  <c r="M306" i="8"/>
  <c r="D306" i="8"/>
  <c r="E306" i="8" s="1"/>
  <c r="L306" i="8" s="1"/>
  <c r="M305" i="8"/>
  <c r="E305" i="8"/>
  <c r="L305" i="8" s="1"/>
  <c r="D305" i="8"/>
  <c r="M304" i="8"/>
  <c r="D304" i="8"/>
  <c r="E304" i="8" s="1"/>
  <c r="L304" i="8" s="1"/>
  <c r="M303" i="8"/>
  <c r="E303" i="8"/>
  <c r="L303" i="8" s="1"/>
  <c r="D303" i="8"/>
  <c r="M302" i="8"/>
  <c r="D302" i="8"/>
  <c r="E302" i="8" s="1"/>
  <c r="L302" i="8" s="1"/>
  <c r="M301" i="8"/>
  <c r="D301" i="8"/>
  <c r="E301" i="8" s="1"/>
  <c r="L301" i="8" s="1"/>
  <c r="M300" i="8"/>
  <c r="D300" i="8"/>
  <c r="E300" i="8" s="1"/>
  <c r="L300" i="8" s="1"/>
  <c r="M299" i="8"/>
  <c r="D299" i="8"/>
  <c r="E299" i="8" s="1"/>
  <c r="L299" i="8" s="1"/>
  <c r="M298" i="8"/>
  <c r="L298" i="8"/>
  <c r="D298" i="8"/>
  <c r="E298" i="8" s="1"/>
  <c r="M297" i="8"/>
  <c r="D297" i="8"/>
  <c r="E297" i="8" s="1"/>
  <c r="L297" i="8" s="1"/>
  <c r="M296" i="8"/>
  <c r="D296" i="8"/>
  <c r="E296" i="8" s="1"/>
  <c r="L296" i="8" s="1"/>
  <c r="M295" i="8"/>
  <c r="D295" i="8"/>
  <c r="E295" i="8" s="1"/>
  <c r="L295" i="8" s="1"/>
  <c r="M294" i="8"/>
  <c r="D294" i="8"/>
  <c r="E294" i="8" s="1"/>
  <c r="L294" i="8" s="1"/>
  <c r="M293" i="8"/>
  <c r="E293" i="8"/>
  <c r="L293" i="8" s="1"/>
  <c r="D293" i="8"/>
  <c r="M292" i="8"/>
  <c r="D292" i="8"/>
  <c r="E292" i="8" s="1"/>
  <c r="L292" i="8" s="1"/>
  <c r="M291" i="8"/>
  <c r="D291" i="8"/>
  <c r="E291" i="8" s="1"/>
  <c r="L291" i="8" s="1"/>
  <c r="M290" i="8"/>
  <c r="D290" i="8"/>
  <c r="E290" i="8" s="1"/>
  <c r="L290" i="8" s="1"/>
  <c r="M289" i="8"/>
  <c r="D289" i="8"/>
  <c r="E289" i="8" s="1"/>
  <c r="L289" i="8" s="1"/>
  <c r="M288" i="8"/>
  <c r="L288" i="8"/>
  <c r="E288" i="8"/>
  <c r="D288" i="8"/>
  <c r="M287" i="8"/>
  <c r="D287" i="8"/>
  <c r="E287" i="8" s="1"/>
  <c r="L287" i="8" s="1"/>
  <c r="M286" i="8"/>
  <c r="D286" i="8"/>
  <c r="E286" i="8" s="1"/>
  <c r="L286" i="8" s="1"/>
  <c r="M285" i="8"/>
  <c r="D285" i="8"/>
  <c r="E285" i="8" s="1"/>
  <c r="L285" i="8" s="1"/>
  <c r="M284" i="8"/>
  <c r="E284" i="8"/>
  <c r="L284" i="8" s="1"/>
  <c r="D284" i="8"/>
  <c r="M283" i="8"/>
  <c r="E283" i="8"/>
  <c r="L283" i="8" s="1"/>
  <c r="D283" i="8"/>
  <c r="M282" i="8"/>
  <c r="D282" i="8"/>
  <c r="E282" i="8" s="1"/>
  <c r="L282" i="8" s="1"/>
  <c r="M281" i="8"/>
  <c r="D281" i="8"/>
  <c r="E281" i="8" s="1"/>
  <c r="L281" i="8" s="1"/>
  <c r="M280" i="8"/>
  <c r="E280" i="8"/>
  <c r="L280" i="8" s="1"/>
  <c r="D280" i="8"/>
  <c r="M279" i="8"/>
  <c r="E279" i="8"/>
  <c r="L279" i="8" s="1"/>
  <c r="D279" i="8"/>
  <c r="M278" i="8"/>
  <c r="L278" i="8"/>
  <c r="D278" i="8"/>
  <c r="E278" i="8" s="1"/>
  <c r="M277" i="8"/>
  <c r="D277" i="8"/>
  <c r="E277" i="8" s="1"/>
  <c r="L277" i="8" s="1"/>
  <c r="M276" i="8"/>
  <c r="L276" i="8"/>
  <c r="D276" i="8"/>
  <c r="M275" i="8"/>
  <c r="D275" i="8"/>
  <c r="E275" i="8" s="1"/>
  <c r="L275" i="8" s="1"/>
  <c r="M274" i="8"/>
  <c r="E274" i="8"/>
  <c r="L274" i="8" s="1"/>
  <c r="D274" i="8"/>
  <c r="M273" i="8"/>
  <c r="D273" i="8"/>
  <c r="E273" i="8" s="1"/>
  <c r="L273" i="8" s="1"/>
  <c r="M272" i="8"/>
  <c r="E272" i="8"/>
  <c r="L272" i="8" s="1"/>
  <c r="D272" i="8"/>
  <c r="M271" i="8"/>
  <c r="L271" i="8"/>
  <c r="D271" i="8"/>
  <c r="E271" i="8" s="1"/>
  <c r="M270" i="8"/>
  <c r="L270" i="8"/>
  <c r="E270" i="8"/>
  <c r="D270" i="8"/>
  <c r="M269" i="8"/>
  <c r="D269" i="8"/>
  <c r="E269" i="8" s="1"/>
  <c r="L269" i="8" s="1"/>
  <c r="M268" i="8"/>
  <c r="D268" i="8"/>
  <c r="E268" i="8" s="1"/>
  <c r="L268" i="8" s="1"/>
  <c r="M267" i="8"/>
  <c r="D267" i="8"/>
  <c r="E267" i="8" s="1"/>
  <c r="L267" i="8" s="1"/>
  <c r="M266" i="8"/>
  <c r="L266" i="8"/>
  <c r="E266" i="8"/>
  <c r="D266" i="8"/>
  <c r="M265" i="8"/>
  <c r="D265" i="8"/>
  <c r="E265" i="8" s="1"/>
  <c r="L265" i="8" s="1"/>
  <c r="M264" i="8"/>
  <c r="D264" i="8"/>
  <c r="E264" i="8" s="1"/>
  <c r="L264" i="8" s="1"/>
  <c r="M263" i="8"/>
  <c r="D263" i="8"/>
  <c r="E263" i="8" s="1"/>
  <c r="L263" i="8" s="1"/>
  <c r="M262" i="8"/>
  <c r="E262" i="8"/>
  <c r="L262" i="8" s="1"/>
  <c r="D262" i="8"/>
  <c r="M261" i="8"/>
  <c r="L261" i="8"/>
  <c r="D261" i="8"/>
  <c r="E261" i="8" s="1"/>
  <c r="M260" i="8"/>
  <c r="D260" i="8"/>
  <c r="E260" i="8" s="1"/>
  <c r="L260" i="8" s="1"/>
  <c r="M259" i="8"/>
  <c r="L259" i="8"/>
  <c r="D259" i="8"/>
  <c r="E259" i="8" s="1"/>
  <c r="M258" i="8"/>
  <c r="L258" i="8"/>
  <c r="E258" i="8"/>
  <c r="D258" i="8"/>
  <c r="M257" i="8"/>
  <c r="L257" i="8"/>
  <c r="D257" i="8"/>
  <c r="E257" i="8" s="1"/>
  <c r="M256" i="8"/>
  <c r="D256" i="8"/>
  <c r="E256" i="8" s="1"/>
  <c r="L256" i="8" s="1"/>
  <c r="M255" i="8"/>
  <c r="L255" i="8"/>
  <c r="D255" i="8"/>
  <c r="E255" i="8" s="1"/>
  <c r="M254" i="8"/>
  <c r="E254" i="8"/>
  <c r="L254" i="8" s="1"/>
  <c r="D254" i="8"/>
  <c r="M253" i="8"/>
  <c r="D253" i="8"/>
  <c r="E253" i="8" s="1"/>
  <c r="L253" i="8" s="1"/>
  <c r="M252" i="8"/>
  <c r="E252" i="8"/>
  <c r="L252" i="8" s="1"/>
  <c r="D252" i="8"/>
  <c r="M251" i="8"/>
  <c r="D251" i="8"/>
  <c r="E251" i="8" s="1"/>
  <c r="L251" i="8" s="1"/>
  <c r="M250" i="8"/>
  <c r="L250" i="8"/>
  <c r="E250" i="8"/>
  <c r="D250" i="8"/>
  <c r="M249" i="8"/>
  <c r="D249" i="8"/>
  <c r="E249" i="8" s="1"/>
  <c r="L249" i="8" s="1"/>
  <c r="M248" i="8"/>
  <c r="D248" i="8"/>
  <c r="E248" i="8" s="1"/>
  <c r="L248" i="8" s="1"/>
  <c r="M247" i="8"/>
  <c r="E247" i="8"/>
  <c r="L247" i="8" s="1"/>
  <c r="D247" i="8"/>
  <c r="M246" i="8"/>
  <c r="L246" i="8"/>
  <c r="E246" i="8"/>
  <c r="D246" i="8"/>
  <c r="M245" i="8"/>
  <c r="L245" i="8"/>
  <c r="D245" i="8"/>
  <c r="E245" i="8" s="1"/>
  <c r="M244" i="8"/>
  <c r="L244" i="8"/>
  <c r="E244" i="8"/>
  <c r="D244" i="8"/>
  <c r="M243" i="8"/>
  <c r="D243" i="8"/>
  <c r="E243" i="8" s="1"/>
  <c r="L243" i="8" s="1"/>
  <c r="M242" i="8"/>
  <c r="L242" i="8"/>
  <c r="E242" i="8"/>
  <c r="D242" i="8"/>
  <c r="M241" i="8"/>
  <c r="D241" i="8"/>
  <c r="E241" i="8" s="1"/>
  <c r="L241" i="8" s="1"/>
  <c r="M240" i="8"/>
  <c r="E240" i="8"/>
  <c r="L240" i="8" s="1"/>
  <c r="D240" i="8"/>
  <c r="M239" i="8"/>
  <c r="D239" i="8"/>
  <c r="E239" i="8" s="1"/>
  <c r="L239" i="8" s="1"/>
  <c r="M238" i="8"/>
  <c r="E238" i="8"/>
  <c r="L238" i="8" s="1"/>
  <c r="D238" i="8"/>
  <c r="M237" i="8"/>
  <c r="D237" i="8"/>
  <c r="E237" i="8" s="1"/>
  <c r="L237" i="8" s="1"/>
  <c r="M236" i="8"/>
  <c r="D236" i="8"/>
  <c r="E236" i="8" s="1"/>
  <c r="L236" i="8" s="1"/>
  <c r="M235" i="8"/>
  <c r="E235" i="8"/>
  <c r="L235" i="8" s="1"/>
  <c r="D235" i="8"/>
  <c r="M234" i="8"/>
  <c r="D234" i="8"/>
  <c r="E234" i="8" s="1"/>
  <c r="L234" i="8" s="1"/>
  <c r="M233" i="8"/>
  <c r="L233" i="8"/>
  <c r="D233" i="8"/>
  <c r="E233" i="8" s="1"/>
  <c r="M232" i="8"/>
  <c r="D232" i="8"/>
  <c r="E232" i="8" s="1"/>
  <c r="L232" i="8" s="1"/>
  <c r="M231" i="8"/>
  <c r="D231" i="8"/>
  <c r="E231" i="8" s="1"/>
  <c r="L231" i="8" s="1"/>
  <c r="M230" i="8"/>
  <c r="E230" i="8"/>
  <c r="L230" i="8" s="1"/>
  <c r="D230" i="8"/>
  <c r="M229" i="8"/>
  <c r="L229" i="8"/>
  <c r="D229" i="8"/>
  <c r="E229" i="8" s="1"/>
  <c r="M228" i="8"/>
  <c r="E228" i="8"/>
  <c r="L228" i="8" s="1"/>
  <c r="D228" i="8"/>
  <c r="M227" i="8"/>
  <c r="L227" i="8"/>
  <c r="E227" i="8"/>
  <c r="D227" i="8"/>
  <c r="M226" i="8"/>
  <c r="D226" i="8"/>
  <c r="E226" i="8" s="1"/>
  <c r="L226" i="8" s="1"/>
  <c r="M225" i="8"/>
  <c r="D225" i="8"/>
  <c r="E225" i="8" s="1"/>
  <c r="L225" i="8" s="1"/>
  <c r="M224" i="8"/>
  <c r="D224" i="8"/>
  <c r="E224" i="8" s="1"/>
  <c r="L224" i="8" s="1"/>
  <c r="M223" i="8"/>
  <c r="E223" i="8"/>
  <c r="L223" i="8" s="1"/>
  <c r="D223" i="8"/>
  <c r="M222" i="8"/>
  <c r="D222" i="8"/>
  <c r="E222" i="8" s="1"/>
  <c r="L222" i="8" s="1"/>
  <c r="M221" i="8"/>
  <c r="D221" i="8"/>
  <c r="E221" i="8" s="1"/>
  <c r="L221" i="8" s="1"/>
  <c r="M220" i="8"/>
  <c r="D220" i="8"/>
  <c r="E220" i="8" s="1"/>
  <c r="L220" i="8" s="1"/>
  <c r="M219" i="8"/>
  <c r="D219" i="8"/>
  <c r="E219" i="8" s="1"/>
  <c r="L219" i="8" s="1"/>
  <c r="M218" i="8"/>
  <c r="E218" i="8"/>
  <c r="L218" i="8" s="1"/>
  <c r="D218" i="8"/>
  <c r="M217" i="8"/>
  <c r="L217" i="8"/>
  <c r="D217" i="8"/>
  <c r="E217" i="8" s="1"/>
  <c r="M216" i="8"/>
  <c r="L216" i="8"/>
  <c r="E216" i="8"/>
  <c r="D216" i="8"/>
  <c r="M215" i="8"/>
  <c r="D215" i="8"/>
  <c r="E215" i="8" s="1"/>
  <c r="L215" i="8" s="1"/>
  <c r="M214" i="8"/>
  <c r="D214" i="8"/>
  <c r="E214" i="8" s="1"/>
  <c r="L214" i="8" s="1"/>
  <c r="M213" i="8"/>
  <c r="D213" i="8"/>
  <c r="E213" i="8" s="1"/>
  <c r="L213" i="8" s="1"/>
  <c r="M212" i="8"/>
  <c r="L212" i="8"/>
  <c r="E212" i="8"/>
  <c r="D212" i="8"/>
  <c r="M211" i="8"/>
  <c r="E211" i="8"/>
  <c r="L211" i="8" s="1"/>
  <c r="D211" i="8"/>
  <c r="M210" i="8"/>
  <c r="L210" i="8"/>
  <c r="E210" i="8"/>
  <c r="D210" i="8"/>
  <c r="M209" i="8"/>
  <c r="D209" i="8"/>
  <c r="E209" i="8" s="1"/>
  <c r="L209" i="8" s="1"/>
  <c r="M208" i="8"/>
  <c r="E208" i="8"/>
  <c r="L208" i="8" s="1"/>
  <c r="D208" i="8"/>
  <c r="M207" i="8"/>
  <c r="D207" i="8"/>
  <c r="E207" i="8" s="1"/>
  <c r="L207" i="8" s="1"/>
  <c r="M206" i="8"/>
  <c r="E206" i="8"/>
  <c r="L206" i="8" s="1"/>
  <c r="D206" i="8"/>
  <c r="M205" i="8"/>
  <c r="L205" i="8"/>
  <c r="D205" i="8"/>
  <c r="E205" i="8" s="1"/>
  <c r="M204" i="8"/>
  <c r="D204" i="8"/>
  <c r="E204" i="8" s="1"/>
  <c r="L204" i="8" s="1"/>
  <c r="M203" i="8"/>
  <c r="D203" i="8"/>
  <c r="E203" i="8" s="1"/>
  <c r="L203" i="8" s="1"/>
  <c r="M202" i="8"/>
  <c r="D202" i="8"/>
  <c r="E202" i="8" s="1"/>
  <c r="L202" i="8" s="1"/>
  <c r="M201" i="8"/>
  <c r="E201" i="8"/>
  <c r="L201" i="8" s="1"/>
  <c r="D201" i="8"/>
  <c r="M200" i="8"/>
  <c r="D200" i="8"/>
  <c r="E200" i="8" s="1"/>
  <c r="L200" i="8" s="1"/>
  <c r="M199" i="8"/>
  <c r="D199" i="8"/>
  <c r="E199" i="8" s="1"/>
  <c r="L199" i="8" s="1"/>
  <c r="M198" i="8"/>
  <c r="D198" i="8"/>
  <c r="E198" i="8" s="1"/>
  <c r="L198" i="8" s="1"/>
  <c r="M197" i="8"/>
  <c r="E197" i="8"/>
  <c r="L197" i="8" s="1"/>
  <c r="D197" i="8"/>
  <c r="M196" i="8"/>
  <c r="D196" i="8"/>
  <c r="E196" i="8" s="1"/>
  <c r="L196" i="8" s="1"/>
  <c r="M195" i="8"/>
  <c r="D195" i="8"/>
  <c r="E195" i="8" s="1"/>
  <c r="L195" i="8" s="1"/>
  <c r="M194" i="8"/>
  <c r="D194" i="8"/>
  <c r="E194" i="8" s="1"/>
  <c r="L194" i="8" s="1"/>
  <c r="M193" i="8"/>
  <c r="E193" i="8"/>
  <c r="L193" i="8" s="1"/>
  <c r="D193" i="8"/>
  <c r="M192" i="8"/>
  <c r="D192" i="8"/>
  <c r="E192" i="8" s="1"/>
  <c r="L192" i="8" s="1"/>
  <c r="M191" i="8"/>
  <c r="D191" i="8"/>
  <c r="E191" i="8" s="1"/>
  <c r="L191" i="8" s="1"/>
  <c r="M190" i="8"/>
  <c r="D190" i="8"/>
  <c r="E190" i="8" s="1"/>
  <c r="L190" i="8" s="1"/>
  <c r="M189" i="8"/>
  <c r="E189" i="8"/>
  <c r="L189" i="8" s="1"/>
  <c r="D189" i="8"/>
  <c r="M188" i="8"/>
  <c r="D188" i="8"/>
  <c r="E188" i="8" s="1"/>
  <c r="L188" i="8" s="1"/>
  <c r="M187" i="8"/>
  <c r="D187" i="8"/>
  <c r="E187" i="8" s="1"/>
  <c r="L187" i="8" s="1"/>
  <c r="M186" i="8"/>
  <c r="D186" i="8"/>
  <c r="E186" i="8" s="1"/>
  <c r="L186" i="8" s="1"/>
  <c r="M185" i="8"/>
  <c r="E185" i="8"/>
  <c r="L185" i="8" s="1"/>
  <c r="D185" i="8"/>
  <c r="M184" i="8"/>
  <c r="D184" i="8"/>
  <c r="E184" i="8" s="1"/>
  <c r="L184" i="8" s="1"/>
  <c r="M183" i="8"/>
  <c r="D183" i="8"/>
  <c r="E183" i="8" s="1"/>
  <c r="L183" i="8" s="1"/>
  <c r="M182" i="8"/>
  <c r="D182" i="8"/>
  <c r="E182" i="8" s="1"/>
  <c r="L182" i="8" s="1"/>
  <c r="M181" i="8"/>
  <c r="E181" i="8"/>
  <c r="L181" i="8" s="1"/>
  <c r="D181" i="8"/>
  <c r="M180" i="8"/>
  <c r="D180" i="8"/>
  <c r="E180" i="8" s="1"/>
  <c r="L180" i="8" s="1"/>
  <c r="M179" i="8"/>
  <c r="D179" i="8"/>
  <c r="E179" i="8" s="1"/>
  <c r="L179" i="8" s="1"/>
  <c r="M178" i="8"/>
  <c r="D178" i="8"/>
  <c r="E178" i="8" s="1"/>
  <c r="L178" i="8" s="1"/>
  <c r="M177" i="8"/>
  <c r="E177" i="8"/>
  <c r="L177" i="8" s="1"/>
  <c r="D177" i="8"/>
  <c r="M176" i="8"/>
  <c r="D176" i="8"/>
  <c r="E176" i="8" s="1"/>
  <c r="L176" i="8" s="1"/>
  <c r="M175" i="8"/>
  <c r="D175" i="8"/>
  <c r="E175" i="8" s="1"/>
  <c r="L175" i="8" s="1"/>
  <c r="M174" i="8"/>
  <c r="D174" i="8"/>
  <c r="E174" i="8" s="1"/>
  <c r="L174" i="8" s="1"/>
  <c r="M173" i="8"/>
  <c r="E173" i="8"/>
  <c r="L173" i="8" s="1"/>
  <c r="D173" i="8"/>
  <c r="M172" i="8"/>
  <c r="D172" i="8"/>
  <c r="E172" i="8" s="1"/>
  <c r="L172" i="8" s="1"/>
  <c r="M171" i="8"/>
  <c r="D171" i="8"/>
  <c r="E171" i="8" s="1"/>
  <c r="L171" i="8" s="1"/>
  <c r="M170" i="8"/>
  <c r="D170" i="8"/>
  <c r="E170" i="8" s="1"/>
  <c r="L170" i="8" s="1"/>
  <c r="M169" i="8"/>
  <c r="E169" i="8"/>
  <c r="L169" i="8" s="1"/>
  <c r="D169" i="8"/>
  <c r="M168" i="8"/>
  <c r="D168" i="8"/>
  <c r="E168" i="8" s="1"/>
  <c r="L168" i="8" s="1"/>
  <c r="M167" i="8"/>
  <c r="D167" i="8"/>
  <c r="E167" i="8" s="1"/>
  <c r="L167" i="8" s="1"/>
  <c r="M166" i="8"/>
  <c r="D166" i="8"/>
  <c r="E166" i="8" s="1"/>
  <c r="L166" i="8" s="1"/>
  <c r="M165" i="8"/>
  <c r="E165" i="8"/>
  <c r="L165" i="8" s="1"/>
  <c r="D165" i="8"/>
  <c r="M164" i="8"/>
  <c r="D164" i="8"/>
  <c r="E164" i="8" s="1"/>
  <c r="L164" i="8" s="1"/>
  <c r="M163" i="8"/>
  <c r="D163" i="8"/>
  <c r="E163" i="8" s="1"/>
  <c r="L163" i="8" s="1"/>
  <c r="M162" i="8"/>
  <c r="D162" i="8"/>
  <c r="E162" i="8" s="1"/>
  <c r="L162" i="8" s="1"/>
  <c r="M161" i="8"/>
  <c r="E161" i="8"/>
  <c r="L161" i="8" s="1"/>
  <c r="D161" i="8"/>
  <c r="M160" i="8"/>
  <c r="D160" i="8"/>
  <c r="E160" i="8" s="1"/>
  <c r="L160" i="8" s="1"/>
  <c r="M159" i="8"/>
  <c r="D159" i="8"/>
  <c r="E159" i="8" s="1"/>
  <c r="L159" i="8" s="1"/>
  <c r="M158" i="8"/>
  <c r="D158" i="8"/>
  <c r="E158" i="8" s="1"/>
  <c r="L158" i="8" s="1"/>
  <c r="M157" i="8"/>
  <c r="E157" i="8"/>
  <c r="L157" i="8" s="1"/>
  <c r="D157" i="8"/>
  <c r="M156" i="8"/>
  <c r="D156" i="8"/>
  <c r="E156" i="8" s="1"/>
  <c r="L156" i="8" s="1"/>
  <c r="M155" i="8"/>
  <c r="D155" i="8"/>
  <c r="E155" i="8" s="1"/>
  <c r="L155" i="8" s="1"/>
  <c r="M154" i="8"/>
  <c r="D154" i="8"/>
  <c r="E154" i="8" s="1"/>
  <c r="L154" i="8" s="1"/>
  <c r="M153" i="8"/>
  <c r="E153" i="8"/>
  <c r="L153" i="8" s="1"/>
  <c r="D153" i="8"/>
  <c r="M152" i="8"/>
  <c r="D152" i="8"/>
  <c r="E152" i="8" s="1"/>
  <c r="L152" i="8" s="1"/>
  <c r="M151" i="8"/>
  <c r="D151" i="8"/>
  <c r="E151" i="8" s="1"/>
  <c r="L151" i="8" s="1"/>
  <c r="M150" i="8"/>
  <c r="D150" i="8"/>
  <c r="E150" i="8" s="1"/>
  <c r="L150" i="8" s="1"/>
  <c r="M149" i="8"/>
  <c r="E149" i="8"/>
  <c r="L149" i="8" s="1"/>
  <c r="D149" i="8"/>
  <c r="M148" i="8"/>
  <c r="D148" i="8"/>
  <c r="E148" i="8" s="1"/>
  <c r="L148" i="8" s="1"/>
  <c r="M147" i="8"/>
  <c r="D147" i="8"/>
  <c r="E147" i="8" s="1"/>
  <c r="L147" i="8" s="1"/>
  <c r="M146" i="8"/>
  <c r="D146" i="8"/>
  <c r="E146" i="8" s="1"/>
  <c r="L146" i="8" s="1"/>
  <c r="M145" i="8"/>
  <c r="E145" i="8"/>
  <c r="L145" i="8" s="1"/>
  <c r="D145" i="8"/>
  <c r="M144" i="8"/>
  <c r="D144" i="8"/>
  <c r="E144" i="8" s="1"/>
  <c r="L144" i="8" s="1"/>
  <c r="M143" i="8"/>
  <c r="D143" i="8"/>
  <c r="E143" i="8" s="1"/>
  <c r="L143" i="8" s="1"/>
  <c r="M142" i="8"/>
  <c r="D142" i="8"/>
  <c r="E142" i="8" s="1"/>
  <c r="L142" i="8" s="1"/>
  <c r="M141" i="8"/>
  <c r="E141" i="8"/>
  <c r="L141" i="8" s="1"/>
  <c r="D141" i="8"/>
  <c r="M140" i="8"/>
  <c r="D140" i="8"/>
  <c r="E140" i="8" s="1"/>
  <c r="L140" i="8" s="1"/>
  <c r="M139" i="8"/>
  <c r="D139" i="8"/>
  <c r="E139" i="8" s="1"/>
  <c r="L139" i="8" s="1"/>
  <c r="M138" i="8"/>
  <c r="D138" i="8"/>
  <c r="E138" i="8" s="1"/>
  <c r="L138" i="8" s="1"/>
  <c r="M137" i="8"/>
  <c r="E137" i="8"/>
  <c r="L137" i="8" s="1"/>
  <c r="D137" i="8"/>
  <c r="M136" i="8"/>
  <c r="D136" i="8"/>
  <c r="E136" i="8" s="1"/>
  <c r="L136" i="8" s="1"/>
  <c r="M135" i="8"/>
  <c r="D135" i="8"/>
  <c r="E135" i="8" s="1"/>
  <c r="L135" i="8" s="1"/>
  <c r="M134" i="8"/>
  <c r="D134" i="8"/>
  <c r="E134" i="8" s="1"/>
  <c r="L134" i="8" s="1"/>
  <c r="M133" i="8"/>
  <c r="E133" i="8"/>
  <c r="L133" i="8" s="1"/>
  <c r="D133" i="8"/>
  <c r="M132" i="8"/>
  <c r="D132" i="8"/>
  <c r="E132" i="8" s="1"/>
  <c r="L132" i="8" s="1"/>
  <c r="M131" i="8"/>
  <c r="D131" i="8"/>
  <c r="E131" i="8" s="1"/>
  <c r="L131" i="8" s="1"/>
  <c r="M130" i="8"/>
  <c r="D130" i="8"/>
  <c r="E130" i="8" s="1"/>
  <c r="L130" i="8" s="1"/>
  <c r="M129" i="8"/>
  <c r="E129" i="8"/>
  <c r="L129" i="8" s="1"/>
  <c r="D129" i="8"/>
  <c r="M128" i="8"/>
  <c r="D128" i="8"/>
  <c r="E128" i="8" s="1"/>
  <c r="L128" i="8" s="1"/>
  <c r="M127" i="8"/>
  <c r="D127" i="8"/>
  <c r="E127" i="8" s="1"/>
  <c r="L127" i="8" s="1"/>
  <c r="M126" i="8"/>
  <c r="D126" i="8"/>
  <c r="E126" i="8" s="1"/>
  <c r="L126" i="8" s="1"/>
  <c r="M125" i="8"/>
  <c r="E125" i="8"/>
  <c r="L125" i="8" s="1"/>
  <c r="D125" i="8"/>
  <c r="M124" i="8"/>
  <c r="D124" i="8"/>
  <c r="E124" i="8" s="1"/>
  <c r="L124" i="8" s="1"/>
  <c r="M123" i="8"/>
  <c r="D123" i="8"/>
  <c r="E123" i="8" s="1"/>
  <c r="L123" i="8" s="1"/>
  <c r="M122" i="8"/>
  <c r="D122" i="8"/>
  <c r="E122" i="8" s="1"/>
  <c r="L122" i="8" s="1"/>
  <c r="M121" i="8"/>
  <c r="E121" i="8"/>
  <c r="L121" i="8" s="1"/>
  <c r="D121" i="8"/>
  <c r="M120" i="8"/>
  <c r="D120" i="8"/>
  <c r="E120" i="8" s="1"/>
  <c r="L120" i="8" s="1"/>
  <c r="M119" i="8"/>
  <c r="D119" i="8"/>
  <c r="E119" i="8" s="1"/>
  <c r="L119" i="8" s="1"/>
  <c r="M118" i="8"/>
  <c r="D118" i="8"/>
  <c r="E118" i="8" s="1"/>
  <c r="L118" i="8" s="1"/>
  <c r="M117" i="8"/>
  <c r="E117" i="8"/>
  <c r="L117" i="8" s="1"/>
  <c r="D117" i="8"/>
  <c r="M116" i="8"/>
  <c r="D116" i="8"/>
  <c r="E116" i="8" s="1"/>
  <c r="L116" i="8" s="1"/>
  <c r="M115" i="8"/>
  <c r="D115" i="8"/>
  <c r="E115" i="8" s="1"/>
  <c r="L115" i="8" s="1"/>
  <c r="M114" i="8"/>
  <c r="D114" i="8"/>
  <c r="E114" i="8" s="1"/>
  <c r="L114" i="8" s="1"/>
  <c r="M113" i="8"/>
  <c r="E113" i="8"/>
  <c r="L113" i="8" s="1"/>
  <c r="D113" i="8"/>
  <c r="M112" i="8"/>
  <c r="D112" i="8"/>
  <c r="E112" i="8" s="1"/>
  <c r="L112" i="8" s="1"/>
  <c r="M111" i="8"/>
  <c r="D111" i="8"/>
  <c r="E111" i="8" s="1"/>
  <c r="L111" i="8" s="1"/>
  <c r="M110" i="8"/>
  <c r="D110" i="8"/>
  <c r="E110" i="8" s="1"/>
  <c r="L110" i="8" s="1"/>
  <c r="M109" i="8"/>
  <c r="E109" i="8"/>
  <c r="L109" i="8" s="1"/>
  <c r="D109" i="8"/>
  <c r="M108" i="8"/>
  <c r="D108" i="8"/>
  <c r="E108" i="8" s="1"/>
  <c r="L108" i="8" s="1"/>
  <c r="M107" i="8"/>
  <c r="D107" i="8"/>
  <c r="E107" i="8" s="1"/>
  <c r="L107" i="8" s="1"/>
  <c r="M106" i="8"/>
  <c r="D106" i="8"/>
  <c r="E106" i="8" s="1"/>
  <c r="L106" i="8" s="1"/>
  <c r="M105" i="8"/>
  <c r="E105" i="8"/>
  <c r="L105" i="8" s="1"/>
  <c r="D105" i="8"/>
  <c r="M104" i="8"/>
  <c r="D104" i="8"/>
  <c r="E104" i="8" s="1"/>
  <c r="L104" i="8" s="1"/>
  <c r="M103" i="8"/>
  <c r="D103" i="8"/>
  <c r="E103" i="8" s="1"/>
  <c r="L103" i="8" s="1"/>
  <c r="M102" i="8"/>
  <c r="D102" i="8"/>
  <c r="E102" i="8" s="1"/>
  <c r="L102" i="8" s="1"/>
  <c r="M101" i="8"/>
  <c r="E101" i="8"/>
  <c r="L101" i="8" s="1"/>
  <c r="D101" i="8"/>
  <c r="M100" i="8"/>
  <c r="D100" i="8"/>
  <c r="E100" i="8" s="1"/>
  <c r="L100" i="8" s="1"/>
  <c r="M99" i="8"/>
  <c r="D99" i="8"/>
  <c r="E99" i="8" s="1"/>
  <c r="L99" i="8" s="1"/>
  <c r="M98" i="8"/>
  <c r="D98" i="8"/>
  <c r="E98" i="8" s="1"/>
  <c r="L98" i="8" s="1"/>
  <c r="M97" i="8"/>
  <c r="E97" i="8"/>
  <c r="L97" i="8" s="1"/>
  <c r="D97" i="8"/>
  <c r="M96" i="8"/>
  <c r="D96" i="8"/>
  <c r="E96" i="8" s="1"/>
  <c r="L96" i="8" s="1"/>
  <c r="M95" i="8"/>
  <c r="D95" i="8"/>
  <c r="E95" i="8" s="1"/>
  <c r="L95" i="8" s="1"/>
  <c r="M94" i="8"/>
  <c r="D94" i="8"/>
  <c r="E94" i="8" s="1"/>
  <c r="L94" i="8" s="1"/>
  <c r="M93" i="8"/>
  <c r="E93" i="8"/>
  <c r="L93" i="8" s="1"/>
  <c r="D93" i="8"/>
  <c r="M92" i="8"/>
  <c r="D92" i="8"/>
  <c r="E92" i="8" s="1"/>
  <c r="L92" i="8" s="1"/>
  <c r="M91" i="8"/>
  <c r="D91" i="8"/>
  <c r="E91" i="8" s="1"/>
  <c r="L91" i="8" s="1"/>
  <c r="M90" i="8"/>
  <c r="D90" i="8"/>
  <c r="E90" i="8" s="1"/>
  <c r="L90" i="8" s="1"/>
  <c r="M89" i="8"/>
  <c r="E89" i="8"/>
  <c r="L89" i="8" s="1"/>
  <c r="D89" i="8"/>
  <c r="M88" i="8"/>
  <c r="D88" i="8"/>
  <c r="E88" i="8" s="1"/>
  <c r="L88" i="8" s="1"/>
  <c r="M87" i="8"/>
  <c r="D87" i="8"/>
  <c r="E87" i="8" s="1"/>
  <c r="L87" i="8" s="1"/>
  <c r="M86" i="8"/>
  <c r="D86" i="8"/>
  <c r="E86" i="8" s="1"/>
  <c r="L86" i="8" s="1"/>
  <c r="M85" i="8"/>
  <c r="E85" i="8"/>
  <c r="L85" i="8" s="1"/>
  <c r="D85" i="8"/>
  <c r="M84" i="8"/>
  <c r="D84" i="8"/>
  <c r="E84" i="8" s="1"/>
  <c r="L84" i="8" s="1"/>
  <c r="M83" i="8"/>
  <c r="D83" i="8"/>
  <c r="E83" i="8" s="1"/>
  <c r="L83" i="8" s="1"/>
  <c r="M82" i="8"/>
  <c r="D82" i="8"/>
  <c r="E82" i="8" s="1"/>
  <c r="L82" i="8" s="1"/>
  <c r="M81" i="8"/>
  <c r="E81" i="8"/>
  <c r="L81" i="8" s="1"/>
  <c r="D81" i="8"/>
  <c r="M80" i="8"/>
  <c r="D80" i="8"/>
  <c r="E80" i="8" s="1"/>
  <c r="L80" i="8" s="1"/>
  <c r="M79" i="8"/>
  <c r="D79" i="8"/>
  <c r="E79" i="8" s="1"/>
  <c r="L79" i="8" s="1"/>
  <c r="M78" i="8"/>
  <c r="D78" i="8"/>
  <c r="E78" i="8" s="1"/>
  <c r="L78" i="8" s="1"/>
  <c r="M77" i="8"/>
  <c r="E77" i="8"/>
  <c r="L77" i="8" s="1"/>
  <c r="D77" i="8"/>
  <c r="M76" i="8"/>
  <c r="D76" i="8"/>
  <c r="E76" i="8" s="1"/>
  <c r="L76" i="8" s="1"/>
  <c r="M75" i="8"/>
  <c r="D75" i="8"/>
  <c r="E75" i="8" s="1"/>
  <c r="L75" i="8" s="1"/>
  <c r="M74" i="8"/>
  <c r="D74" i="8"/>
  <c r="E74" i="8" s="1"/>
  <c r="L74" i="8" s="1"/>
  <c r="M73" i="8"/>
  <c r="E73" i="8"/>
  <c r="L73" i="8" s="1"/>
  <c r="D73" i="8"/>
  <c r="M72" i="8"/>
  <c r="D72" i="8"/>
  <c r="E72" i="8" s="1"/>
  <c r="L72" i="8" s="1"/>
  <c r="M71" i="8"/>
  <c r="D71" i="8"/>
  <c r="E71" i="8" s="1"/>
  <c r="L71" i="8" s="1"/>
  <c r="M70" i="8"/>
  <c r="D70" i="8"/>
  <c r="E70" i="8" s="1"/>
  <c r="L70" i="8" s="1"/>
  <c r="M69" i="8"/>
  <c r="E69" i="8"/>
  <c r="L69" i="8" s="1"/>
  <c r="D69" i="8"/>
  <c r="M68" i="8"/>
  <c r="D68" i="8"/>
  <c r="E68" i="8" s="1"/>
  <c r="L68" i="8" s="1"/>
  <c r="M67" i="8"/>
  <c r="D67" i="8"/>
  <c r="E67" i="8" s="1"/>
  <c r="L67" i="8" s="1"/>
  <c r="M66" i="8"/>
  <c r="D66" i="8"/>
  <c r="E66" i="8" s="1"/>
  <c r="L66" i="8" s="1"/>
  <c r="M65" i="8"/>
  <c r="E65" i="8"/>
  <c r="L65" i="8" s="1"/>
  <c r="D65" i="8"/>
  <c r="M64" i="8"/>
  <c r="D64" i="8"/>
  <c r="E64" i="8" s="1"/>
  <c r="L64" i="8" s="1"/>
  <c r="M63" i="8"/>
  <c r="D63" i="8"/>
  <c r="E63" i="8" s="1"/>
  <c r="L63" i="8" s="1"/>
  <c r="M62" i="8"/>
  <c r="D62" i="8"/>
  <c r="E62" i="8" s="1"/>
  <c r="L62" i="8" s="1"/>
  <c r="M61" i="8"/>
  <c r="E61" i="8"/>
  <c r="L61" i="8" s="1"/>
  <c r="D61" i="8"/>
  <c r="M60" i="8"/>
  <c r="D60" i="8"/>
  <c r="E60" i="8" s="1"/>
  <c r="L60" i="8" s="1"/>
  <c r="M59" i="8"/>
  <c r="D59" i="8"/>
  <c r="E59" i="8" s="1"/>
  <c r="L59" i="8" s="1"/>
  <c r="M58" i="8"/>
  <c r="D58" i="8"/>
  <c r="E58" i="8" s="1"/>
  <c r="L58" i="8" s="1"/>
  <c r="M57" i="8"/>
  <c r="E57" i="8"/>
  <c r="L57" i="8" s="1"/>
  <c r="D57" i="8"/>
  <c r="M56" i="8"/>
  <c r="D56" i="8"/>
  <c r="E56" i="8" s="1"/>
  <c r="L56" i="8" s="1"/>
  <c r="M55" i="8"/>
  <c r="D55" i="8"/>
  <c r="E55" i="8" s="1"/>
  <c r="L55" i="8" s="1"/>
  <c r="M54" i="8"/>
  <c r="D54" i="8"/>
  <c r="E54" i="8" s="1"/>
  <c r="L54" i="8" s="1"/>
  <c r="M53" i="8"/>
  <c r="E53" i="8"/>
  <c r="L53" i="8" s="1"/>
  <c r="D53" i="8"/>
  <c r="M52" i="8"/>
  <c r="D52" i="8"/>
  <c r="E52" i="8" s="1"/>
  <c r="L52" i="8" s="1"/>
  <c r="M51" i="8"/>
  <c r="D51" i="8"/>
  <c r="E51" i="8" s="1"/>
  <c r="L51" i="8" s="1"/>
  <c r="M50" i="8"/>
  <c r="D50" i="8"/>
  <c r="E50" i="8" s="1"/>
  <c r="L50" i="8" s="1"/>
  <c r="M49" i="8"/>
  <c r="E49" i="8"/>
  <c r="L49" i="8" s="1"/>
  <c r="D49" i="8"/>
  <c r="M48" i="8"/>
  <c r="D48" i="8"/>
  <c r="E48" i="8" s="1"/>
  <c r="L48" i="8" s="1"/>
  <c r="M47" i="8"/>
  <c r="D47" i="8"/>
  <c r="E47" i="8" s="1"/>
  <c r="L47" i="8" s="1"/>
  <c r="M46" i="8"/>
  <c r="D46" i="8"/>
  <c r="E46" i="8" s="1"/>
  <c r="L46" i="8" s="1"/>
  <c r="M45" i="8"/>
  <c r="E45" i="8"/>
  <c r="L45" i="8" s="1"/>
  <c r="D45" i="8"/>
  <c r="M44" i="8"/>
  <c r="D44" i="8"/>
  <c r="E44" i="8" s="1"/>
  <c r="L44" i="8" s="1"/>
  <c r="M43" i="8"/>
  <c r="D43" i="8"/>
  <c r="E43" i="8" s="1"/>
  <c r="L43" i="8" s="1"/>
  <c r="M42" i="8"/>
  <c r="D42" i="8"/>
  <c r="E42" i="8" s="1"/>
  <c r="L42" i="8" s="1"/>
  <c r="M41" i="8"/>
  <c r="E41" i="8"/>
  <c r="L41" i="8" s="1"/>
  <c r="D41" i="8"/>
  <c r="M40" i="8"/>
  <c r="D40" i="8"/>
  <c r="E40" i="8" s="1"/>
  <c r="L40" i="8" s="1"/>
  <c r="M39" i="8"/>
  <c r="D39" i="8"/>
  <c r="E39" i="8" s="1"/>
  <c r="L39" i="8" s="1"/>
  <c r="M38" i="8"/>
  <c r="D38" i="8"/>
  <c r="E38" i="8" s="1"/>
  <c r="L38" i="8" s="1"/>
  <c r="M37" i="8"/>
  <c r="E37" i="8"/>
  <c r="L37" i="8" s="1"/>
  <c r="D37" i="8"/>
  <c r="M36" i="8"/>
  <c r="D36" i="8"/>
  <c r="E36" i="8" s="1"/>
  <c r="L36" i="8" s="1"/>
  <c r="M35" i="8"/>
  <c r="D35" i="8"/>
  <c r="E35" i="8" s="1"/>
  <c r="L35" i="8" s="1"/>
  <c r="M34" i="8"/>
  <c r="D34" i="8"/>
  <c r="E34" i="8" s="1"/>
  <c r="L34" i="8" s="1"/>
  <c r="M33" i="8"/>
  <c r="E33" i="8"/>
  <c r="L33" i="8" s="1"/>
  <c r="D33" i="8"/>
  <c r="M32" i="8"/>
  <c r="D32" i="8"/>
  <c r="E32" i="8" s="1"/>
  <c r="L32" i="8" s="1"/>
  <c r="M31" i="8"/>
  <c r="D31" i="8"/>
  <c r="E31" i="8" s="1"/>
  <c r="L31" i="8" s="1"/>
  <c r="M30" i="8"/>
  <c r="D30" i="8"/>
  <c r="E30" i="8" s="1"/>
  <c r="L30" i="8" s="1"/>
  <c r="M29" i="8"/>
  <c r="E29" i="8"/>
  <c r="L29" i="8" s="1"/>
  <c r="D29" i="8"/>
  <c r="M28" i="8"/>
  <c r="D28" i="8"/>
  <c r="E28" i="8" s="1"/>
  <c r="L28" i="8" s="1"/>
  <c r="M27" i="8"/>
  <c r="D27" i="8"/>
  <c r="E27" i="8" s="1"/>
  <c r="L27" i="8" s="1"/>
  <c r="M26" i="8"/>
  <c r="D26" i="8"/>
  <c r="E26" i="8" s="1"/>
  <c r="L26" i="8" s="1"/>
  <c r="M25" i="8"/>
  <c r="D25" i="8"/>
  <c r="E25" i="8" s="1"/>
  <c r="L25" i="8" s="1"/>
  <c r="M24" i="8"/>
  <c r="D24" i="8"/>
  <c r="E24" i="8" s="1"/>
  <c r="L24" i="8" s="1"/>
  <c r="M23" i="8"/>
  <c r="D23" i="8"/>
  <c r="E23" i="8" s="1"/>
  <c r="L23" i="8" s="1"/>
  <c r="M22" i="8"/>
  <c r="D22" i="8"/>
  <c r="E22" i="8" s="1"/>
  <c r="L22" i="8" s="1"/>
  <c r="M21" i="8"/>
  <c r="D21" i="8"/>
  <c r="E21" i="8" s="1"/>
  <c r="L21" i="8" s="1"/>
  <c r="M20" i="8"/>
  <c r="D20" i="8"/>
  <c r="E20" i="8" s="1"/>
  <c r="L20" i="8" s="1"/>
  <c r="M19" i="8"/>
  <c r="D19" i="8"/>
  <c r="E19" i="8" s="1"/>
  <c r="L19" i="8" s="1"/>
  <c r="M18" i="8"/>
  <c r="D18" i="8"/>
  <c r="E18" i="8" s="1"/>
  <c r="L18" i="8" s="1"/>
  <c r="M17" i="8"/>
  <c r="D17" i="8"/>
  <c r="E17" i="8" s="1"/>
  <c r="L17" i="8" s="1"/>
  <c r="M16" i="8"/>
  <c r="D16" i="8"/>
  <c r="E16" i="8" s="1"/>
  <c r="L16" i="8" s="1"/>
  <c r="M15" i="8"/>
  <c r="D15" i="8"/>
  <c r="E15" i="8" s="1"/>
  <c r="L15" i="8" s="1"/>
  <c r="M14" i="8"/>
  <c r="D14" i="8"/>
  <c r="E14" i="8" s="1"/>
  <c r="L14" i="8" s="1"/>
  <c r="M13" i="8"/>
  <c r="D13" i="8"/>
  <c r="E13" i="8" s="1"/>
  <c r="L13" i="8" s="1"/>
  <c r="M12" i="8"/>
  <c r="D12" i="8"/>
  <c r="E12" i="8" s="1"/>
  <c r="L12" i="8" s="1"/>
  <c r="M11" i="8"/>
  <c r="D11" i="8"/>
  <c r="E11" i="8" s="1"/>
  <c r="L11" i="8" s="1"/>
  <c r="M10" i="8"/>
  <c r="D10" i="8"/>
  <c r="E10" i="8" s="1"/>
  <c r="L10" i="8" s="1"/>
  <c r="M9" i="8"/>
  <c r="D9" i="8"/>
  <c r="E9" i="8" s="1"/>
  <c r="L9" i="8" s="1"/>
  <c r="M8" i="8"/>
  <c r="D8" i="8"/>
  <c r="E8" i="8" s="1"/>
  <c r="L8" i="8" s="1"/>
  <c r="M7" i="8"/>
  <c r="D7" i="8"/>
  <c r="E7" i="8" s="1"/>
  <c r="L7" i="8" s="1"/>
  <c r="M6" i="8"/>
  <c r="D6" i="8"/>
  <c r="E6" i="8" s="1"/>
  <c r="L6" i="8" s="1"/>
  <c r="M5" i="8"/>
  <c r="D5" i="8"/>
  <c r="E5" i="8" s="1"/>
  <c r="L5" i="8" s="1"/>
  <c r="M4" i="8"/>
  <c r="D4" i="8"/>
  <c r="E4" i="8" s="1"/>
  <c r="L4" i="8" s="1"/>
  <c r="M3" i="8"/>
  <c r="D3" i="8"/>
  <c r="E3" i="8" s="1"/>
  <c r="L3" i="8" s="1"/>
  <c r="M2" i="8"/>
  <c r="D2" i="8"/>
  <c r="E2" i="8" s="1"/>
  <c r="L2" i="8" s="1"/>
  <c r="O361" i="4"/>
  <c r="N361" i="4"/>
  <c r="M361" i="4"/>
  <c r="L361" i="4" s="1"/>
  <c r="J361" i="4"/>
  <c r="G361" i="4"/>
  <c r="F361" i="4"/>
  <c r="O360" i="4"/>
  <c r="N360" i="4"/>
  <c r="M360" i="4"/>
  <c r="L360" i="4"/>
  <c r="J360" i="4"/>
  <c r="G360" i="4"/>
  <c r="F360" i="4"/>
  <c r="O359" i="4"/>
  <c r="N359" i="4"/>
  <c r="M359" i="4"/>
  <c r="L359" i="4" s="1"/>
  <c r="J359" i="4"/>
  <c r="G359" i="4"/>
  <c r="F359" i="4"/>
  <c r="O358" i="4"/>
  <c r="N358" i="4"/>
  <c r="M358" i="4"/>
  <c r="L358" i="4"/>
  <c r="J358" i="4"/>
  <c r="G358" i="4"/>
  <c r="F358" i="4"/>
  <c r="O357" i="4"/>
  <c r="N357" i="4"/>
  <c r="M357" i="4"/>
  <c r="L357" i="4" s="1"/>
  <c r="J357" i="4"/>
  <c r="G357" i="4"/>
  <c r="F357" i="4"/>
  <c r="O356" i="4"/>
  <c r="N356" i="4"/>
  <c r="M356" i="4"/>
  <c r="L356" i="4"/>
  <c r="J356" i="4"/>
  <c r="G356" i="4"/>
  <c r="F356" i="4"/>
  <c r="O355" i="4"/>
  <c r="N355" i="4"/>
  <c r="M355" i="4"/>
  <c r="L355" i="4" s="1"/>
  <c r="J355" i="4"/>
  <c r="G355" i="4"/>
  <c r="F355" i="4"/>
  <c r="O354" i="4"/>
  <c r="N354" i="4"/>
  <c r="M354" i="4"/>
  <c r="L354" i="4"/>
  <c r="J354" i="4"/>
  <c r="G354" i="4"/>
  <c r="F354" i="4"/>
  <c r="O353" i="4"/>
  <c r="N353" i="4"/>
  <c r="M353" i="4"/>
  <c r="L353" i="4" s="1"/>
  <c r="J353" i="4"/>
  <c r="G353" i="4"/>
  <c r="F353" i="4"/>
  <c r="O352" i="4"/>
  <c r="N352" i="4"/>
  <c r="M352" i="4"/>
  <c r="L352" i="4"/>
  <c r="J352" i="4"/>
  <c r="G352" i="4"/>
  <c r="F352" i="4"/>
  <c r="O351" i="4"/>
  <c r="N351" i="4"/>
  <c r="M351" i="4"/>
  <c r="L351" i="4" s="1"/>
  <c r="J351" i="4"/>
  <c r="G351" i="4"/>
  <c r="F351" i="4"/>
  <c r="O350" i="4"/>
  <c r="N350" i="4"/>
  <c r="M350" i="4"/>
  <c r="L350" i="4"/>
  <c r="J350" i="4"/>
  <c r="G350" i="4"/>
  <c r="F350" i="4"/>
  <c r="O349" i="4"/>
  <c r="N349" i="4"/>
  <c r="M349" i="4"/>
  <c r="L349" i="4" s="1"/>
  <c r="J349" i="4"/>
  <c r="G349" i="4"/>
  <c r="F349" i="4"/>
  <c r="O348" i="4"/>
  <c r="N348" i="4"/>
  <c r="M348" i="4"/>
  <c r="L348" i="4"/>
  <c r="J348" i="4"/>
  <c r="G348" i="4"/>
  <c r="F348" i="4"/>
  <c r="O347" i="4"/>
  <c r="N347" i="4"/>
  <c r="M347" i="4"/>
  <c r="L347" i="4" s="1"/>
  <c r="J347" i="4"/>
  <c r="G347" i="4"/>
  <c r="F347" i="4"/>
  <c r="O346" i="4"/>
  <c r="N346" i="4"/>
  <c r="M346" i="4"/>
  <c r="L346" i="4"/>
  <c r="J346" i="4"/>
  <c r="G346" i="4"/>
  <c r="F346" i="4"/>
  <c r="O345" i="4"/>
  <c r="N345" i="4"/>
  <c r="M345" i="4"/>
  <c r="L345" i="4" s="1"/>
  <c r="J345" i="4"/>
  <c r="G345" i="4"/>
  <c r="F345" i="4"/>
  <c r="O344" i="4"/>
  <c r="N344" i="4"/>
  <c r="M344" i="4"/>
  <c r="L344" i="4"/>
  <c r="J344" i="4"/>
  <c r="G344" i="4"/>
  <c r="F344" i="4"/>
  <c r="O343" i="4"/>
  <c r="N343" i="4"/>
  <c r="M343" i="4"/>
  <c r="L343" i="4" s="1"/>
  <c r="J343" i="4"/>
  <c r="G343" i="4"/>
  <c r="F343" i="4"/>
  <c r="O342" i="4"/>
  <c r="N342" i="4"/>
  <c r="M342" i="4"/>
  <c r="L342" i="4"/>
  <c r="J342" i="4"/>
  <c r="G342" i="4"/>
  <c r="F342" i="4"/>
  <c r="O341" i="4"/>
  <c r="N341" i="4"/>
  <c r="M341" i="4"/>
  <c r="L341" i="4" s="1"/>
  <c r="J341" i="4"/>
  <c r="G341" i="4"/>
  <c r="F341" i="4"/>
  <c r="O340" i="4"/>
  <c r="N340" i="4"/>
  <c r="M340" i="4"/>
  <c r="L340" i="4" s="1"/>
  <c r="J340" i="4"/>
  <c r="G340" i="4"/>
  <c r="F340" i="4"/>
  <c r="O339" i="4"/>
  <c r="N339" i="4"/>
  <c r="M339" i="4"/>
  <c r="L339" i="4" s="1"/>
  <c r="J339" i="4"/>
  <c r="G339" i="4"/>
  <c r="F339" i="4"/>
  <c r="O338" i="4"/>
  <c r="N338" i="4"/>
  <c r="M338" i="4"/>
  <c r="L338" i="4" s="1"/>
  <c r="J338" i="4"/>
  <c r="G338" i="4"/>
  <c r="F338" i="4"/>
  <c r="O337" i="4"/>
  <c r="N337" i="4"/>
  <c r="M337" i="4"/>
  <c r="L337" i="4" s="1"/>
  <c r="J337" i="4"/>
  <c r="G337" i="4"/>
  <c r="F337" i="4"/>
  <c r="O336" i="4"/>
  <c r="N336" i="4"/>
  <c r="M336" i="4"/>
  <c r="L336" i="4" s="1"/>
  <c r="J336" i="4"/>
  <c r="G336" i="4"/>
  <c r="F336" i="4"/>
  <c r="O335" i="4"/>
  <c r="N335" i="4"/>
  <c r="M335" i="4"/>
  <c r="L335" i="4" s="1"/>
  <c r="J335" i="4"/>
  <c r="G335" i="4"/>
  <c r="F335" i="4"/>
  <c r="O334" i="4"/>
  <c r="N334" i="4"/>
  <c r="M334" i="4"/>
  <c r="L334" i="4" s="1"/>
  <c r="J334" i="4"/>
  <c r="G334" i="4"/>
  <c r="F334" i="4"/>
  <c r="O333" i="4"/>
  <c r="N333" i="4"/>
  <c r="M333" i="4"/>
  <c r="L333" i="4" s="1"/>
  <c r="J333" i="4"/>
  <c r="G333" i="4"/>
  <c r="F333" i="4"/>
  <c r="O332" i="4"/>
  <c r="N332" i="4"/>
  <c r="M332" i="4"/>
  <c r="L332" i="4" s="1"/>
  <c r="J332" i="4"/>
  <c r="G332" i="4"/>
  <c r="F332" i="4"/>
  <c r="O331" i="4"/>
  <c r="N331" i="4"/>
  <c r="M331" i="4"/>
  <c r="L331" i="4" s="1"/>
  <c r="J331" i="4"/>
  <c r="G331" i="4"/>
  <c r="F331" i="4"/>
  <c r="O330" i="4"/>
  <c r="N330" i="4"/>
  <c r="M330" i="4"/>
  <c r="L330" i="4" s="1"/>
  <c r="J330" i="4"/>
  <c r="G330" i="4"/>
  <c r="F330" i="4"/>
  <c r="O329" i="4"/>
  <c r="N329" i="4"/>
  <c r="M329" i="4"/>
  <c r="L329" i="4" s="1"/>
  <c r="J329" i="4"/>
  <c r="G329" i="4"/>
  <c r="F329" i="4"/>
  <c r="O328" i="4"/>
  <c r="N328" i="4"/>
  <c r="M328" i="4"/>
  <c r="L328" i="4" s="1"/>
  <c r="J328" i="4"/>
  <c r="G328" i="4"/>
  <c r="F328" i="4"/>
  <c r="O327" i="4"/>
  <c r="N327" i="4"/>
  <c r="M327" i="4"/>
  <c r="L327" i="4" s="1"/>
  <c r="J327" i="4"/>
  <c r="G327" i="4"/>
  <c r="F327" i="4"/>
  <c r="O326" i="4"/>
  <c r="N326" i="4"/>
  <c r="M326" i="4"/>
  <c r="L326" i="4" s="1"/>
  <c r="J326" i="4"/>
  <c r="G326" i="4"/>
  <c r="F326" i="4"/>
  <c r="O325" i="4"/>
  <c r="N325" i="4"/>
  <c r="M325" i="4"/>
  <c r="L325" i="4" s="1"/>
  <c r="J325" i="4"/>
  <c r="G325" i="4"/>
  <c r="F325" i="4"/>
  <c r="O324" i="4"/>
  <c r="N324" i="4"/>
  <c r="M324" i="4"/>
  <c r="L324" i="4" s="1"/>
  <c r="J324" i="4"/>
  <c r="G324" i="4"/>
  <c r="F324" i="4"/>
  <c r="O323" i="4"/>
  <c r="N323" i="4"/>
  <c r="M323" i="4"/>
  <c r="L323" i="4" s="1"/>
  <c r="J323" i="4"/>
  <c r="G323" i="4"/>
  <c r="F323" i="4"/>
  <c r="O322" i="4"/>
  <c r="N322" i="4"/>
  <c r="M322" i="4"/>
  <c r="L322" i="4" s="1"/>
  <c r="J322" i="4"/>
  <c r="G322" i="4"/>
  <c r="F322" i="4"/>
  <c r="O321" i="4"/>
  <c r="N321" i="4"/>
  <c r="M321" i="4"/>
  <c r="L321" i="4" s="1"/>
  <c r="J321" i="4"/>
  <c r="G321" i="4"/>
  <c r="F321" i="4"/>
  <c r="O320" i="4"/>
  <c r="N320" i="4"/>
  <c r="M320" i="4"/>
  <c r="L320" i="4" s="1"/>
  <c r="J320" i="4"/>
  <c r="G320" i="4"/>
  <c r="F320" i="4"/>
  <c r="O319" i="4"/>
  <c r="N319" i="4"/>
  <c r="M319" i="4"/>
  <c r="L319" i="4" s="1"/>
  <c r="J319" i="4"/>
  <c r="G319" i="4"/>
  <c r="F319" i="4"/>
  <c r="O318" i="4"/>
  <c r="N318" i="4"/>
  <c r="M318" i="4"/>
  <c r="L318" i="4" s="1"/>
  <c r="J318" i="4"/>
  <c r="G318" i="4"/>
  <c r="F318" i="4"/>
  <c r="O317" i="4"/>
  <c r="N317" i="4"/>
  <c r="M317" i="4"/>
  <c r="L317" i="4" s="1"/>
  <c r="J317" i="4"/>
  <c r="G317" i="4"/>
  <c r="F317" i="4"/>
  <c r="O316" i="4"/>
  <c r="N316" i="4"/>
  <c r="M316" i="4"/>
  <c r="L316" i="4" s="1"/>
  <c r="J316" i="4"/>
  <c r="G316" i="4"/>
  <c r="F316" i="4"/>
  <c r="O315" i="4"/>
  <c r="N315" i="4"/>
  <c r="M315" i="4"/>
  <c r="L315" i="4" s="1"/>
  <c r="J315" i="4"/>
  <c r="G315" i="4"/>
  <c r="F315" i="4"/>
  <c r="O314" i="4"/>
  <c r="N314" i="4"/>
  <c r="M314" i="4"/>
  <c r="L314" i="4" s="1"/>
  <c r="J314" i="4"/>
  <c r="G314" i="4"/>
  <c r="F314" i="4"/>
  <c r="O313" i="4"/>
  <c r="N313" i="4"/>
  <c r="M313" i="4"/>
  <c r="L313" i="4" s="1"/>
  <c r="J313" i="4"/>
  <c r="G313" i="4"/>
  <c r="F313" i="4"/>
  <c r="O312" i="4"/>
  <c r="N312" i="4"/>
  <c r="M312" i="4"/>
  <c r="L312" i="4" s="1"/>
  <c r="J312" i="4"/>
  <c r="G312" i="4"/>
  <c r="F312" i="4"/>
  <c r="O311" i="4"/>
  <c r="N311" i="4"/>
  <c r="M311" i="4"/>
  <c r="L311" i="4" s="1"/>
  <c r="J311" i="4"/>
  <c r="G311" i="4"/>
  <c r="F311" i="4"/>
  <c r="O310" i="4"/>
  <c r="N310" i="4"/>
  <c r="M310" i="4"/>
  <c r="L310" i="4" s="1"/>
  <c r="J310" i="4"/>
  <c r="G310" i="4"/>
  <c r="F310" i="4"/>
  <c r="O309" i="4"/>
  <c r="N309" i="4"/>
  <c r="M309" i="4"/>
  <c r="L309" i="4" s="1"/>
  <c r="J309" i="4"/>
  <c r="G309" i="4"/>
  <c r="F309" i="4"/>
  <c r="O308" i="4"/>
  <c r="N308" i="4"/>
  <c r="M308" i="4"/>
  <c r="L308" i="4" s="1"/>
  <c r="J308" i="4"/>
  <c r="G308" i="4"/>
  <c r="F308" i="4"/>
  <c r="O307" i="4"/>
  <c r="N307" i="4"/>
  <c r="M307" i="4"/>
  <c r="L307" i="4" s="1"/>
  <c r="J307" i="4"/>
  <c r="G307" i="4"/>
  <c r="F307" i="4"/>
  <c r="O306" i="4"/>
  <c r="N306" i="4"/>
  <c r="M306" i="4"/>
  <c r="L306" i="4" s="1"/>
  <c r="J306" i="4"/>
  <c r="G306" i="4"/>
  <c r="F306" i="4"/>
  <c r="O305" i="4"/>
  <c r="N305" i="4"/>
  <c r="M305" i="4"/>
  <c r="L305" i="4" s="1"/>
  <c r="J305" i="4"/>
  <c r="G305" i="4"/>
  <c r="F305" i="4"/>
  <c r="O304" i="4"/>
  <c r="N304" i="4"/>
  <c r="M304" i="4"/>
  <c r="L304" i="4" s="1"/>
  <c r="J304" i="4"/>
  <c r="G304" i="4"/>
  <c r="F304" i="4"/>
  <c r="O303" i="4"/>
  <c r="N303" i="4"/>
  <c r="M303" i="4"/>
  <c r="L303" i="4" s="1"/>
  <c r="J303" i="4"/>
  <c r="G303" i="4"/>
  <c r="F303" i="4"/>
  <c r="O302" i="4"/>
  <c r="N302" i="4"/>
  <c r="M302" i="4"/>
  <c r="L302" i="4" s="1"/>
  <c r="J302" i="4"/>
  <c r="G302" i="4"/>
  <c r="F302" i="4"/>
  <c r="O301" i="4"/>
  <c r="N301" i="4"/>
  <c r="M301" i="4"/>
  <c r="L301" i="4" s="1"/>
  <c r="J301" i="4"/>
  <c r="G301" i="4"/>
  <c r="F301" i="4"/>
  <c r="O300" i="4"/>
  <c r="N300" i="4"/>
  <c r="M300" i="4"/>
  <c r="L300" i="4" s="1"/>
  <c r="J300" i="4"/>
  <c r="G300" i="4"/>
  <c r="F300" i="4"/>
  <c r="O299" i="4"/>
  <c r="N299" i="4"/>
  <c r="M299" i="4"/>
  <c r="L299" i="4" s="1"/>
  <c r="J299" i="4"/>
  <c r="G299" i="4"/>
  <c r="F299" i="4"/>
  <c r="O298" i="4"/>
  <c r="N298" i="4"/>
  <c r="M298" i="4"/>
  <c r="L298" i="4" s="1"/>
  <c r="J298" i="4"/>
  <c r="G298" i="4"/>
  <c r="F298" i="4"/>
  <c r="O297" i="4"/>
  <c r="N297" i="4"/>
  <c r="M297" i="4"/>
  <c r="L297" i="4" s="1"/>
  <c r="J297" i="4"/>
  <c r="G297" i="4"/>
  <c r="F297" i="4"/>
  <c r="O296" i="4"/>
  <c r="N296" i="4"/>
  <c r="M296" i="4"/>
  <c r="L296" i="4" s="1"/>
  <c r="J296" i="4"/>
  <c r="G296" i="4"/>
  <c r="F296" i="4"/>
  <c r="O295" i="4"/>
  <c r="N295" i="4"/>
  <c r="M295" i="4"/>
  <c r="L295" i="4" s="1"/>
  <c r="J295" i="4"/>
  <c r="G295" i="4"/>
  <c r="F295" i="4"/>
  <c r="O294" i="4"/>
  <c r="N294" i="4"/>
  <c r="M294" i="4"/>
  <c r="L294" i="4"/>
  <c r="J294" i="4"/>
  <c r="G294" i="4"/>
  <c r="F294" i="4"/>
  <c r="O293" i="4"/>
  <c r="N293" i="4"/>
  <c r="M293" i="4"/>
  <c r="L293" i="4" s="1"/>
  <c r="J293" i="4"/>
  <c r="G293" i="4"/>
  <c r="F293" i="4"/>
  <c r="O292" i="4"/>
  <c r="N292" i="4"/>
  <c r="M292" i="4"/>
  <c r="L292" i="4" s="1"/>
  <c r="J292" i="4"/>
  <c r="G292" i="4"/>
  <c r="F292" i="4"/>
  <c r="O291" i="4"/>
  <c r="N291" i="4"/>
  <c r="M291" i="4"/>
  <c r="L291" i="4" s="1"/>
  <c r="J291" i="4"/>
  <c r="G291" i="4"/>
  <c r="F291" i="4"/>
  <c r="O290" i="4"/>
  <c r="N290" i="4"/>
  <c r="M290" i="4"/>
  <c r="L290" i="4" s="1"/>
  <c r="J290" i="4"/>
  <c r="G290" i="4"/>
  <c r="F290" i="4"/>
  <c r="O289" i="4"/>
  <c r="N289" i="4"/>
  <c r="M289" i="4"/>
  <c r="L289" i="4" s="1"/>
  <c r="J289" i="4"/>
  <c r="G289" i="4"/>
  <c r="F289" i="4"/>
  <c r="O288" i="4"/>
  <c r="N288" i="4"/>
  <c r="M288" i="4"/>
  <c r="L288" i="4" s="1"/>
  <c r="J288" i="4"/>
  <c r="G288" i="4"/>
  <c r="F288" i="4"/>
  <c r="O287" i="4"/>
  <c r="N287" i="4"/>
  <c r="M287" i="4"/>
  <c r="L287" i="4" s="1"/>
  <c r="J287" i="4"/>
  <c r="G287" i="4"/>
  <c r="F287" i="4"/>
  <c r="O286" i="4"/>
  <c r="N286" i="4"/>
  <c r="M286" i="4"/>
  <c r="L286" i="4" s="1"/>
  <c r="J286" i="4"/>
  <c r="G286" i="4"/>
  <c r="F286" i="4"/>
  <c r="O285" i="4"/>
  <c r="N285" i="4"/>
  <c r="M285" i="4"/>
  <c r="L285" i="4" s="1"/>
  <c r="J285" i="4"/>
  <c r="G285" i="4"/>
  <c r="F285" i="4"/>
  <c r="O284" i="4"/>
  <c r="N284" i="4"/>
  <c r="M284" i="4"/>
  <c r="L284" i="4" s="1"/>
  <c r="J284" i="4"/>
  <c r="G284" i="4"/>
  <c r="F284" i="4"/>
  <c r="O283" i="4"/>
  <c r="N283" i="4"/>
  <c r="M283" i="4"/>
  <c r="L283" i="4" s="1"/>
  <c r="J283" i="4"/>
  <c r="G283" i="4"/>
  <c r="F283" i="4"/>
  <c r="O282" i="4"/>
  <c r="N282" i="4"/>
  <c r="M282" i="4"/>
  <c r="L282" i="4" s="1"/>
  <c r="J282" i="4"/>
  <c r="G282" i="4"/>
  <c r="F282" i="4"/>
  <c r="O281" i="4"/>
  <c r="N281" i="4"/>
  <c r="M281" i="4"/>
  <c r="L281" i="4" s="1"/>
  <c r="J281" i="4"/>
  <c r="G281" i="4"/>
  <c r="F281" i="4"/>
  <c r="O280" i="4"/>
  <c r="N280" i="4"/>
  <c r="M280" i="4"/>
  <c r="L280" i="4" s="1"/>
  <c r="J280" i="4"/>
  <c r="G280" i="4"/>
  <c r="F280" i="4"/>
  <c r="O279" i="4"/>
  <c r="N279" i="4"/>
  <c r="M279" i="4"/>
  <c r="L279" i="4" s="1"/>
  <c r="J279" i="4"/>
  <c r="G279" i="4"/>
  <c r="F279" i="4"/>
  <c r="O278" i="4"/>
  <c r="N278" i="4"/>
  <c r="M278" i="4"/>
  <c r="L278" i="4" s="1"/>
  <c r="J278" i="4"/>
  <c r="G278" i="4"/>
  <c r="F278" i="4"/>
  <c r="O277" i="4"/>
  <c r="N277" i="4"/>
  <c r="M277" i="4"/>
  <c r="L277" i="4" s="1"/>
  <c r="J277" i="4"/>
  <c r="G277" i="4"/>
  <c r="F277" i="4"/>
  <c r="O276" i="4"/>
  <c r="N276" i="4"/>
  <c r="M276" i="4"/>
  <c r="L276" i="4" s="1"/>
  <c r="J276" i="4"/>
  <c r="G276" i="4"/>
  <c r="F276" i="4"/>
  <c r="O275" i="4"/>
  <c r="N275" i="4"/>
  <c r="M275" i="4"/>
  <c r="L275" i="4" s="1"/>
  <c r="J275" i="4"/>
  <c r="G275" i="4"/>
  <c r="F275" i="4"/>
  <c r="O274" i="4"/>
  <c r="N274" i="4"/>
  <c r="M274" i="4"/>
  <c r="L274" i="4" s="1"/>
  <c r="J274" i="4"/>
  <c r="G274" i="4"/>
  <c r="F274" i="4"/>
  <c r="O273" i="4"/>
  <c r="N273" i="4"/>
  <c r="M273" i="4"/>
  <c r="L273" i="4" s="1"/>
  <c r="J273" i="4"/>
  <c r="G273" i="4"/>
  <c r="F273" i="4"/>
  <c r="O272" i="4"/>
  <c r="N272" i="4"/>
  <c r="M272" i="4"/>
  <c r="L272" i="4" s="1"/>
  <c r="J272" i="4"/>
  <c r="G272" i="4"/>
  <c r="F272" i="4"/>
  <c r="O271" i="4"/>
  <c r="N271" i="4"/>
  <c r="M271" i="4"/>
  <c r="L271" i="4" s="1"/>
  <c r="J271" i="4"/>
  <c r="G271" i="4"/>
  <c r="F271" i="4"/>
  <c r="O270" i="4"/>
  <c r="N270" i="4"/>
  <c r="M270" i="4"/>
  <c r="L270" i="4" s="1"/>
  <c r="J270" i="4"/>
  <c r="G270" i="4"/>
  <c r="F270" i="4"/>
  <c r="O269" i="4"/>
  <c r="N269" i="4"/>
  <c r="M269" i="4"/>
  <c r="L269" i="4" s="1"/>
  <c r="J269" i="4"/>
  <c r="G269" i="4"/>
  <c r="F269" i="4"/>
  <c r="O268" i="4"/>
  <c r="N268" i="4"/>
  <c r="M268" i="4"/>
  <c r="L268" i="4" s="1"/>
  <c r="J268" i="4"/>
  <c r="G268" i="4"/>
  <c r="F268" i="4"/>
  <c r="O267" i="4"/>
  <c r="N267" i="4"/>
  <c r="M267" i="4"/>
  <c r="L267" i="4" s="1"/>
  <c r="J267" i="4"/>
  <c r="G267" i="4"/>
  <c r="F267" i="4"/>
  <c r="O266" i="4"/>
  <c r="N266" i="4"/>
  <c r="M266" i="4"/>
  <c r="L266" i="4" s="1"/>
  <c r="J266" i="4"/>
  <c r="G266" i="4"/>
  <c r="F266" i="4"/>
  <c r="O265" i="4"/>
  <c r="N265" i="4"/>
  <c r="M265" i="4"/>
  <c r="L265" i="4" s="1"/>
  <c r="J265" i="4"/>
  <c r="G265" i="4"/>
  <c r="F265" i="4"/>
  <c r="O264" i="4"/>
  <c r="N264" i="4"/>
  <c r="M264" i="4"/>
  <c r="L264" i="4" s="1"/>
  <c r="J264" i="4"/>
  <c r="G264" i="4"/>
  <c r="F264" i="4"/>
  <c r="O263" i="4"/>
  <c r="N263" i="4"/>
  <c r="M263" i="4"/>
  <c r="L263" i="4" s="1"/>
  <c r="J263" i="4"/>
  <c r="G263" i="4"/>
  <c r="F263" i="4"/>
  <c r="O262" i="4"/>
  <c r="N262" i="4"/>
  <c r="M262" i="4"/>
  <c r="L262" i="4" s="1"/>
  <c r="J262" i="4"/>
  <c r="G262" i="4"/>
  <c r="F262" i="4"/>
  <c r="O261" i="4"/>
  <c r="N261" i="4"/>
  <c r="M261" i="4"/>
  <c r="L261" i="4" s="1"/>
  <c r="J261" i="4"/>
  <c r="G261" i="4"/>
  <c r="F261" i="4"/>
  <c r="O260" i="4"/>
  <c r="N260" i="4"/>
  <c r="M260" i="4"/>
  <c r="L260" i="4" s="1"/>
  <c r="J260" i="4"/>
  <c r="G260" i="4"/>
  <c r="F260" i="4"/>
  <c r="O259" i="4"/>
  <c r="N259" i="4"/>
  <c r="M259" i="4"/>
  <c r="L259" i="4" s="1"/>
  <c r="J259" i="4"/>
  <c r="G259" i="4"/>
  <c r="F259" i="4"/>
  <c r="O258" i="4"/>
  <c r="N258" i="4"/>
  <c r="M258" i="4"/>
  <c r="L258" i="4" s="1"/>
  <c r="J258" i="4"/>
  <c r="G258" i="4"/>
  <c r="F258" i="4"/>
  <c r="O257" i="4"/>
  <c r="N257" i="4"/>
  <c r="M257" i="4"/>
  <c r="L257" i="4" s="1"/>
  <c r="J257" i="4"/>
  <c r="G257" i="4"/>
  <c r="F257" i="4"/>
  <c r="O256" i="4"/>
  <c r="N256" i="4"/>
  <c r="M256" i="4"/>
  <c r="L256" i="4" s="1"/>
  <c r="J256" i="4"/>
  <c r="G256" i="4"/>
  <c r="F256" i="4"/>
  <c r="O255" i="4"/>
  <c r="N255" i="4"/>
  <c r="M255" i="4"/>
  <c r="L255" i="4" s="1"/>
  <c r="J255" i="4"/>
  <c r="G255" i="4"/>
  <c r="F255" i="4"/>
  <c r="O254" i="4"/>
  <c r="N254" i="4"/>
  <c r="M254" i="4"/>
  <c r="L254" i="4" s="1"/>
  <c r="J254" i="4"/>
  <c r="G254" i="4"/>
  <c r="F254" i="4"/>
  <c r="O253" i="4"/>
  <c r="N253" i="4"/>
  <c r="M253" i="4"/>
  <c r="L253" i="4" s="1"/>
  <c r="J253" i="4"/>
  <c r="G253" i="4"/>
  <c r="F253" i="4"/>
  <c r="O252" i="4"/>
  <c r="N252" i="4"/>
  <c r="M252" i="4"/>
  <c r="L252" i="4" s="1"/>
  <c r="J252" i="4"/>
  <c r="G252" i="4"/>
  <c r="F252" i="4"/>
  <c r="O251" i="4"/>
  <c r="N251" i="4"/>
  <c r="M251" i="4"/>
  <c r="L251" i="4" s="1"/>
  <c r="J251" i="4"/>
  <c r="G251" i="4"/>
  <c r="F251" i="4"/>
  <c r="O250" i="4"/>
  <c r="N250" i="4"/>
  <c r="M250" i="4"/>
  <c r="L250" i="4" s="1"/>
  <c r="J250" i="4"/>
  <c r="G250" i="4"/>
  <c r="F250" i="4"/>
  <c r="O249" i="4"/>
  <c r="N249" i="4"/>
  <c r="M249" i="4"/>
  <c r="L249" i="4" s="1"/>
  <c r="J249" i="4"/>
  <c r="G249" i="4"/>
  <c r="F249" i="4"/>
  <c r="O248" i="4"/>
  <c r="N248" i="4"/>
  <c r="M248" i="4"/>
  <c r="L248" i="4" s="1"/>
  <c r="J248" i="4"/>
  <c r="G248" i="4"/>
  <c r="F248" i="4"/>
  <c r="O247" i="4"/>
  <c r="N247" i="4"/>
  <c r="M247" i="4"/>
  <c r="L247" i="4" s="1"/>
  <c r="J247" i="4"/>
  <c r="G247" i="4"/>
  <c r="F247" i="4"/>
  <c r="O246" i="4"/>
  <c r="N246" i="4"/>
  <c r="M246" i="4"/>
  <c r="L246" i="4" s="1"/>
  <c r="J246" i="4"/>
  <c r="G246" i="4"/>
  <c r="F246" i="4"/>
  <c r="O245" i="4"/>
  <c r="N245" i="4"/>
  <c r="M245" i="4"/>
  <c r="L245" i="4" s="1"/>
  <c r="J245" i="4"/>
  <c r="G245" i="4"/>
  <c r="F245" i="4"/>
  <c r="O244" i="4"/>
  <c r="N244" i="4"/>
  <c r="M244" i="4"/>
  <c r="L244" i="4" s="1"/>
  <c r="J244" i="4"/>
  <c r="G244" i="4"/>
  <c r="F244" i="4"/>
  <c r="O243" i="4"/>
  <c r="N243" i="4"/>
  <c r="M243" i="4"/>
  <c r="L243" i="4" s="1"/>
  <c r="J243" i="4"/>
  <c r="G243" i="4"/>
  <c r="F243" i="4"/>
  <c r="O242" i="4"/>
  <c r="N242" i="4"/>
  <c r="M242" i="4"/>
  <c r="L242" i="4" s="1"/>
  <c r="J242" i="4"/>
  <c r="G242" i="4"/>
  <c r="F242" i="4"/>
  <c r="O241" i="4"/>
  <c r="N241" i="4"/>
  <c r="M241" i="4"/>
  <c r="L241" i="4" s="1"/>
  <c r="J241" i="4"/>
  <c r="G241" i="4"/>
  <c r="F241" i="4"/>
  <c r="O240" i="4"/>
  <c r="N240" i="4"/>
  <c r="M240" i="4"/>
  <c r="L240" i="4" s="1"/>
  <c r="J240" i="4"/>
  <c r="G240" i="4"/>
  <c r="F240" i="4"/>
  <c r="O239" i="4"/>
  <c r="N239" i="4"/>
  <c r="M239" i="4"/>
  <c r="L239" i="4" s="1"/>
  <c r="J239" i="4"/>
  <c r="G239" i="4"/>
  <c r="F239" i="4"/>
  <c r="O238" i="4"/>
  <c r="N238" i="4"/>
  <c r="M238" i="4"/>
  <c r="L238" i="4" s="1"/>
  <c r="J238" i="4"/>
  <c r="G238" i="4"/>
  <c r="F238" i="4"/>
  <c r="O237" i="4"/>
  <c r="N237" i="4"/>
  <c r="M237" i="4"/>
  <c r="L237" i="4" s="1"/>
  <c r="J237" i="4"/>
  <c r="G237" i="4"/>
  <c r="F237" i="4"/>
  <c r="O236" i="4"/>
  <c r="N236" i="4"/>
  <c r="M236" i="4"/>
  <c r="L236" i="4" s="1"/>
  <c r="J236" i="4"/>
  <c r="G236" i="4"/>
  <c r="F236" i="4"/>
  <c r="O235" i="4"/>
  <c r="N235" i="4"/>
  <c r="M235" i="4"/>
  <c r="L235" i="4" s="1"/>
  <c r="J235" i="4"/>
  <c r="G235" i="4"/>
  <c r="F235" i="4"/>
  <c r="O234" i="4"/>
  <c r="N234" i="4"/>
  <c r="M234" i="4"/>
  <c r="L234" i="4" s="1"/>
  <c r="J234" i="4"/>
  <c r="G234" i="4"/>
  <c r="K234" i="4" s="1"/>
  <c r="F234" i="4"/>
  <c r="O233" i="4"/>
  <c r="N233" i="4"/>
  <c r="M233" i="4"/>
  <c r="L233" i="4" s="1"/>
  <c r="J233" i="4"/>
  <c r="G233" i="4"/>
  <c r="F233" i="4"/>
  <c r="O232" i="4"/>
  <c r="N232" i="4"/>
  <c r="M232" i="4"/>
  <c r="L232" i="4" s="1"/>
  <c r="J232" i="4"/>
  <c r="G232" i="4"/>
  <c r="F232" i="4"/>
  <c r="O231" i="4"/>
  <c r="N231" i="4"/>
  <c r="M231" i="4"/>
  <c r="L231" i="4" s="1"/>
  <c r="J231" i="4"/>
  <c r="G231" i="4"/>
  <c r="F231" i="4"/>
  <c r="O230" i="4"/>
  <c r="N230" i="4"/>
  <c r="M230" i="4"/>
  <c r="L230" i="4" s="1"/>
  <c r="J230" i="4"/>
  <c r="G230" i="4"/>
  <c r="K230" i="4" s="1"/>
  <c r="F230" i="4"/>
  <c r="O229" i="4"/>
  <c r="N229" i="4"/>
  <c r="M229" i="4"/>
  <c r="L229" i="4" s="1"/>
  <c r="J229" i="4"/>
  <c r="G229" i="4"/>
  <c r="F229" i="4"/>
  <c r="O228" i="4"/>
  <c r="N228" i="4"/>
  <c r="M228" i="4"/>
  <c r="L228" i="4" s="1"/>
  <c r="J228" i="4"/>
  <c r="G228" i="4"/>
  <c r="K228" i="4" s="1"/>
  <c r="F228" i="4"/>
  <c r="O227" i="4"/>
  <c r="N227" i="4"/>
  <c r="M227" i="4"/>
  <c r="L227" i="4" s="1"/>
  <c r="J227" i="4"/>
  <c r="G227" i="4"/>
  <c r="F227" i="4"/>
  <c r="O226" i="4"/>
  <c r="N226" i="4"/>
  <c r="M226" i="4"/>
  <c r="L226" i="4" s="1"/>
  <c r="J226" i="4"/>
  <c r="G226" i="4"/>
  <c r="K226" i="4" s="1"/>
  <c r="F226" i="4"/>
  <c r="O225" i="4"/>
  <c r="N225" i="4"/>
  <c r="M225" i="4"/>
  <c r="L225" i="4" s="1"/>
  <c r="J225" i="4"/>
  <c r="G225" i="4"/>
  <c r="F225" i="4"/>
  <c r="O224" i="4"/>
  <c r="N224" i="4"/>
  <c r="M224" i="4"/>
  <c r="L224" i="4" s="1"/>
  <c r="J224" i="4"/>
  <c r="G224" i="4"/>
  <c r="F224" i="4"/>
  <c r="O223" i="4"/>
  <c r="N223" i="4"/>
  <c r="M223" i="4"/>
  <c r="L223" i="4" s="1"/>
  <c r="J223" i="4"/>
  <c r="G223" i="4"/>
  <c r="F223" i="4"/>
  <c r="O222" i="4"/>
  <c r="N222" i="4"/>
  <c r="M222" i="4"/>
  <c r="L222" i="4" s="1"/>
  <c r="J222" i="4"/>
  <c r="G222" i="4"/>
  <c r="F222" i="4"/>
  <c r="O221" i="4"/>
  <c r="N221" i="4"/>
  <c r="M221" i="4"/>
  <c r="L221" i="4" s="1"/>
  <c r="J221" i="4"/>
  <c r="G221" i="4"/>
  <c r="F221" i="4"/>
  <c r="O220" i="4"/>
  <c r="N220" i="4"/>
  <c r="M220" i="4"/>
  <c r="L220" i="4" s="1"/>
  <c r="J220" i="4"/>
  <c r="G220" i="4"/>
  <c r="F220" i="4"/>
  <c r="O219" i="4"/>
  <c r="N219" i="4"/>
  <c r="M219" i="4"/>
  <c r="L219" i="4" s="1"/>
  <c r="J219" i="4"/>
  <c r="G219" i="4"/>
  <c r="F219" i="4"/>
  <c r="O218" i="4"/>
  <c r="N218" i="4"/>
  <c r="M218" i="4"/>
  <c r="L218" i="4" s="1"/>
  <c r="J218" i="4"/>
  <c r="G218" i="4"/>
  <c r="K218" i="4" s="1"/>
  <c r="F218" i="4"/>
  <c r="O217" i="4"/>
  <c r="N217" i="4"/>
  <c r="M217" i="4"/>
  <c r="L217" i="4" s="1"/>
  <c r="J217" i="4"/>
  <c r="G217" i="4"/>
  <c r="F217" i="4"/>
  <c r="O216" i="4"/>
  <c r="N216" i="4"/>
  <c r="M216" i="4"/>
  <c r="L216" i="4" s="1"/>
  <c r="J216" i="4"/>
  <c r="G216" i="4"/>
  <c r="F216" i="4"/>
  <c r="O215" i="4"/>
  <c r="N215" i="4"/>
  <c r="M215" i="4"/>
  <c r="L215" i="4" s="1"/>
  <c r="J215" i="4"/>
  <c r="G215" i="4"/>
  <c r="F215" i="4"/>
  <c r="O214" i="4"/>
  <c r="N214" i="4"/>
  <c r="M214" i="4"/>
  <c r="L214" i="4" s="1"/>
  <c r="J214" i="4"/>
  <c r="G214" i="4"/>
  <c r="F214" i="4"/>
  <c r="O213" i="4"/>
  <c r="N213" i="4"/>
  <c r="M213" i="4"/>
  <c r="L213" i="4" s="1"/>
  <c r="J213" i="4"/>
  <c r="G213" i="4"/>
  <c r="F213" i="4"/>
  <c r="O212" i="4"/>
  <c r="N212" i="4"/>
  <c r="M212" i="4"/>
  <c r="L212" i="4" s="1"/>
  <c r="J212" i="4"/>
  <c r="G212" i="4"/>
  <c r="K212" i="4" s="1"/>
  <c r="F212" i="4"/>
  <c r="O211" i="4"/>
  <c r="N211" i="4"/>
  <c r="M211" i="4"/>
  <c r="L211" i="4" s="1"/>
  <c r="J211" i="4"/>
  <c r="G211" i="4"/>
  <c r="F211" i="4"/>
  <c r="O210" i="4"/>
  <c r="N210" i="4"/>
  <c r="M210" i="4"/>
  <c r="L210" i="4" s="1"/>
  <c r="J210" i="4"/>
  <c r="G210" i="4"/>
  <c r="K210" i="4" s="1"/>
  <c r="F210" i="4"/>
  <c r="O209" i="4"/>
  <c r="N209" i="4"/>
  <c r="M209" i="4"/>
  <c r="L209" i="4" s="1"/>
  <c r="J209" i="4"/>
  <c r="G209" i="4"/>
  <c r="F209" i="4"/>
  <c r="O208" i="4"/>
  <c r="N208" i="4"/>
  <c r="M208" i="4"/>
  <c r="L208" i="4" s="1"/>
  <c r="J208" i="4"/>
  <c r="G208" i="4"/>
  <c r="F208" i="4"/>
  <c r="O207" i="4"/>
  <c r="N207" i="4"/>
  <c r="M207" i="4"/>
  <c r="L207" i="4" s="1"/>
  <c r="J207" i="4"/>
  <c r="G207" i="4"/>
  <c r="F207" i="4"/>
  <c r="O206" i="4"/>
  <c r="N206" i="4"/>
  <c r="M206" i="4"/>
  <c r="L206" i="4" s="1"/>
  <c r="J206" i="4"/>
  <c r="G206" i="4"/>
  <c r="F206" i="4"/>
  <c r="O205" i="4"/>
  <c r="N205" i="4"/>
  <c r="M205" i="4"/>
  <c r="L205" i="4" s="1"/>
  <c r="J205" i="4"/>
  <c r="G205" i="4"/>
  <c r="F205" i="4"/>
  <c r="O204" i="4"/>
  <c r="N204" i="4"/>
  <c r="M204" i="4"/>
  <c r="L204" i="4" s="1"/>
  <c r="J204" i="4"/>
  <c r="G204" i="4"/>
  <c r="F204" i="4"/>
  <c r="O203" i="4"/>
  <c r="N203" i="4"/>
  <c r="M203" i="4"/>
  <c r="L203" i="4" s="1"/>
  <c r="J203" i="4"/>
  <c r="G203" i="4"/>
  <c r="F203" i="4"/>
  <c r="O202" i="4"/>
  <c r="N202" i="4"/>
  <c r="M202" i="4"/>
  <c r="L202" i="4" s="1"/>
  <c r="J202" i="4"/>
  <c r="G202" i="4"/>
  <c r="K202" i="4" s="1"/>
  <c r="F202" i="4"/>
  <c r="O201" i="4"/>
  <c r="N201" i="4"/>
  <c r="M201" i="4"/>
  <c r="L201" i="4" s="1"/>
  <c r="J201" i="4"/>
  <c r="G201" i="4"/>
  <c r="F201" i="4"/>
  <c r="O200" i="4"/>
  <c r="N200" i="4"/>
  <c r="M200" i="4"/>
  <c r="L200" i="4" s="1"/>
  <c r="J200" i="4"/>
  <c r="G200" i="4"/>
  <c r="F200" i="4"/>
  <c r="O199" i="4"/>
  <c r="N199" i="4"/>
  <c r="M199" i="4"/>
  <c r="L199" i="4" s="1"/>
  <c r="J199" i="4"/>
  <c r="G199" i="4"/>
  <c r="F199" i="4"/>
  <c r="O198" i="4"/>
  <c r="N198" i="4"/>
  <c r="M198" i="4"/>
  <c r="L198" i="4" s="1"/>
  <c r="J198" i="4"/>
  <c r="G198" i="4"/>
  <c r="F198" i="4"/>
  <c r="O197" i="4"/>
  <c r="N197" i="4"/>
  <c r="M197" i="4"/>
  <c r="L197" i="4" s="1"/>
  <c r="J197" i="4"/>
  <c r="G197" i="4"/>
  <c r="F197" i="4"/>
  <c r="O196" i="4"/>
  <c r="N196" i="4"/>
  <c r="M196" i="4"/>
  <c r="L196" i="4" s="1"/>
  <c r="J196" i="4"/>
  <c r="G196" i="4"/>
  <c r="F196" i="4"/>
  <c r="O195" i="4"/>
  <c r="N195" i="4"/>
  <c r="M195" i="4"/>
  <c r="L195" i="4" s="1"/>
  <c r="J195" i="4"/>
  <c r="G195" i="4"/>
  <c r="F195" i="4"/>
  <c r="O194" i="4"/>
  <c r="N194" i="4"/>
  <c r="M194" i="4"/>
  <c r="L194" i="4" s="1"/>
  <c r="J194" i="4"/>
  <c r="G194" i="4"/>
  <c r="K194" i="4" s="1"/>
  <c r="F194" i="4"/>
  <c r="O193" i="4"/>
  <c r="N193" i="4"/>
  <c r="M193" i="4"/>
  <c r="L193" i="4" s="1"/>
  <c r="J193" i="4"/>
  <c r="G193" i="4"/>
  <c r="F193" i="4"/>
  <c r="O192" i="4"/>
  <c r="N192" i="4"/>
  <c r="M192" i="4"/>
  <c r="L192" i="4" s="1"/>
  <c r="J192" i="4"/>
  <c r="G192" i="4"/>
  <c r="F192" i="4"/>
  <c r="O191" i="4"/>
  <c r="N191" i="4"/>
  <c r="M191" i="4"/>
  <c r="L191" i="4" s="1"/>
  <c r="J191" i="4"/>
  <c r="G191" i="4"/>
  <c r="F191" i="4"/>
  <c r="O190" i="4"/>
  <c r="N190" i="4"/>
  <c r="M190" i="4"/>
  <c r="L190" i="4" s="1"/>
  <c r="J190" i="4"/>
  <c r="G190" i="4"/>
  <c r="F190" i="4"/>
  <c r="O189" i="4"/>
  <c r="N189" i="4"/>
  <c r="M189" i="4"/>
  <c r="L189" i="4" s="1"/>
  <c r="J189" i="4"/>
  <c r="G189" i="4"/>
  <c r="F189" i="4"/>
  <c r="O188" i="4"/>
  <c r="N188" i="4"/>
  <c r="M188" i="4"/>
  <c r="L188" i="4" s="1"/>
  <c r="J188" i="4"/>
  <c r="G188" i="4"/>
  <c r="F188" i="4"/>
  <c r="O187" i="4"/>
  <c r="N187" i="4"/>
  <c r="M187" i="4"/>
  <c r="L187" i="4" s="1"/>
  <c r="J187" i="4"/>
  <c r="G187" i="4"/>
  <c r="F187" i="4"/>
  <c r="O186" i="4"/>
  <c r="N186" i="4"/>
  <c r="M186" i="4"/>
  <c r="L186" i="4" s="1"/>
  <c r="J186" i="4"/>
  <c r="G186" i="4"/>
  <c r="K186" i="4" s="1"/>
  <c r="F186" i="4"/>
  <c r="O185" i="4"/>
  <c r="N185" i="4"/>
  <c r="M185" i="4"/>
  <c r="L185" i="4" s="1"/>
  <c r="J185" i="4"/>
  <c r="G185" i="4"/>
  <c r="F185" i="4"/>
  <c r="O184" i="4"/>
  <c r="N184" i="4"/>
  <c r="M184" i="4"/>
  <c r="L184" i="4" s="1"/>
  <c r="J184" i="4"/>
  <c r="G184" i="4"/>
  <c r="F184" i="4"/>
  <c r="O183" i="4"/>
  <c r="N183" i="4"/>
  <c r="M183" i="4"/>
  <c r="L183" i="4" s="1"/>
  <c r="J183" i="4"/>
  <c r="G183" i="4"/>
  <c r="F183" i="4"/>
  <c r="O182" i="4"/>
  <c r="N182" i="4"/>
  <c r="M182" i="4"/>
  <c r="L182" i="4" s="1"/>
  <c r="J182" i="4"/>
  <c r="G182" i="4"/>
  <c r="F182" i="4"/>
  <c r="O181" i="4"/>
  <c r="N181" i="4"/>
  <c r="M181" i="4"/>
  <c r="L181" i="4" s="1"/>
  <c r="J181" i="4"/>
  <c r="G181" i="4"/>
  <c r="F181" i="4"/>
  <c r="O180" i="4"/>
  <c r="N180" i="4"/>
  <c r="M180" i="4"/>
  <c r="L180" i="4" s="1"/>
  <c r="J180" i="4"/>
  <c r="G180" i="4"/>
  <c r="F180" i="4"/>
  <c r="O179" i="4"/>
  <c r="N179" i="4"/>
  <c r="M179" i="4"/>
  <c r="L179" i="4" s="1"/>
  <c r="J179" i="4"/>
  <c r="G179" i="4"/>
  <c r="F179" i="4"/>
  <c r="O178" i="4"/>
  <c r="N178" i="4"/>
  <c r="M178" i="4"/>
  <c r="L178" i="4" s="1"/>
  <c r="J178" i="4"/>
  <c r="G178" i="4"/>
  <c r="K178" i="4" s="1"/>
  <c r="F178" i="4"/>
  <c r="O177" i="4"/>
  <c r="N177" i="4"/>
  <c r="M177" i="4"/>
  <c r="L177" i="4" s="1"/>
  <c r="J177" i="4"/>
  <c r="G177" i="4"/>
  <c r="F177" i="4"/>
  <c r="O176" i="4"/>
  <c r="N176" i="4"/>
  <c r="M176" i="4"/>
  <c r="L176" i="4" s="1"/>
  <c r="J176" i="4"/>
  <c r="G176" i="4"/>
  <c r="F176" i="4"/>
  <c r="O175" i="4"/>
  <c r="N175" i="4"/>
  <c r="M175" i="4"/>
  <c r="L175" i="4" s="1"/>
  <c r="J175" i="4"/>
  <c r="G175" i="4"/>
  <c r="F175" i="4"/>
  <c r="O174" i="4"/>
  <c r="N174" i="4"/>
  <c r="M174" i="4"/>
  <c r="L174" i="4" s="1"/>
  <c r="J174" i="4"/>
  <c r="G174" i="4"/>
  <c r="F174" i="4"/>
  <c r="O173" i="4"/>
  <c r="N173" i="4"/>
  <c r="M173" i="4"/>
  <c r="L173" i="4" s="1"/>
  <c r="J173" i="4"/>
  <c r="G173" i="4"/>
  <c r="F173" i="4"/>
  <c r="O172" i="4"/>
  <c r="N172" i="4"/>
  <c r="M172" i="4"/>
  <c r="L172" i="4" s="1"/>
  <c r="J172" i="4"/>
  <c r="G172" i="4"/>
  <c r="F172" i="4"/>
  <c r="O171" i="4"/>
  <c r="N171" i="4"/>
  <c r="M171" i="4"/>
  <c r="L171" i="4" s="1"/>
  <c r="J171" i="4"/>
  <c r="G171" i="4"/>
  <c r="F171" i="4"/>
  <c r="O170" i="4"/>
  <c r="N170" i="4"/>
  <c r="M170" i="4"/>
  <c r="L170" i="4" s="1"/>
  <c r="J170" i="4"/>
  <c r="G170" i="4"/>
  <c r="K170" i="4" s="1"/>
  <c r="F170" i="4"/>
  <c r="O169" i="4"/>
  <c r="N169" i="4"/>
  <c r="M169" i="4"/>
  <c r="L169" i="4" s="1"/>
  <c r="J169" i="4"/>
  <c r="G169" i="4"/>
  <c r="F169" i="4"/>
  <c r="O168" i="4"/>
  <c r="N168" i="4"/>
  <c r="M168" i="4"/>
  <c r="L168" i="4" s="1"/>
  <c r="J168" i="4"/>
  <c r="G168" i="4"/>
  <c r="F168" i="4"/>
  <c r="O167" i="4"/>
  <c r="N167" i="4"/>
  <c r="M167" i="4"/>
  <c r="L167" i="4" s="1"/>
  <c r="J167" i="4"/>
  <c r="G167" i="4"/>
  <c r="F167" i="4"/>
  <c r="O166" i="4"/>
  <c r="N166" i="4"/>
  <c r="M166" i="4"/>
  <c r="L166" i="4" s="1"/>
  <c r="J166" i="4"/>
  <c r="G166" i="4"/>
  <c r="F166" i="4"/>
  <c r="O165" i="4"/>
  <c r="N165" i="4"/>
  <c r="M165" i="4"/>
  <c r="L165" i="4" s="1"/>
  <c r="J165" i="4"/>
  <c r="G165" i="4"/>
  <c r="F165" i="4"/>
  <c r="O164" i="4"/>
  <c r="N164" i="4"/>
  <c r="M164" i="4"/>
  <c r="L164" i="4" s="1"/>
  <c r="J164" i="4"/>
  <c r="G164" i="4"/>
  <c r="F164" i="4"/>
  <c r="O163" i="4"/>
  <c r="N163" i="4"/>
  <c r="M163" i="4"/>
  <c r="L163" i="4" s="1"/>
  <c r="J163" i="4"/>
  <c r="G163" i="4"/>
  <c r="F163" i="4"/>
  <c r="O162" i="4"/>
  <c r="N162" i="4"/>
  <c r="M162" i="4"/>
  <c r="L162" i="4" s="1"/>
  <c r="J162" i="4"/>
  <c r="G162" i="4"/>
  <c r="K162" i="4" s="1"/>
  <c r="F162" i="4"/>
  <c r="O161" i="4"/>
  <c r="N161" i="4"/>
  <c r="M161" i="4"/>
  <c r="L161" i="4" s="1"/>
  <c r="J161" i="4"/>
  <c r="G161" i="4"/>
  <c r="F161" i="4"/>
  <c r="O160" i="4"/>
  <c r="N160" i="4"/>
  <c r="M160" i="4"/>
  <c r="L160" i="4" s="1"/>
  <c r="J160" i="4"/>
  <c r="G160" i="4"/>
  <c r="F160" i="4"/>
  <c r="O159" i="4"/>
  <c r="N159" i="4"/>
  <c r="M159" i="4"/>
  <c r="L159" i="4" s="1"/>
  <c r="J159" i="4"/>
  <c r="G159" i="4"/>
  <c r="F159" i="4"/>
  <c r="O158" i="4"/>
  <c r="N158" i="4"/>
  <c r="M158" i="4"/>
  <c r="L158" i="4" s="1"/>
  <c r="J158" i="4"/>
  <c r="G158" i="4"/>
  <c r="F158" i="4"/>
  <c r="O157" i="4"/>
  <c r="N157" i="4"/>
  <c r="M157" i="4"/>
  <c r="L157" i="4" s="1"/>
  <c r="J157" i="4"/>
  <c r="G157" i="4"/>
  <c r="F157" i="4"/>
  <c r="O156" i="4"/>
  <c r="N156" i="4"/>
  <c r="M156" i="4"/>
  <c r="L156" i="4" s="1"/>
  <c r="J156" i="4"/>
  <c r="G156" i="4"/>
  <c r="F156" i="4"/>
  <c r="O155" i="4"/>
  <c r="N155" i="4"/>
  <c r="M155" i="4"/>
  <c r="L155" i="4" s="1"/>
  <c r="J155" i="4"/>
  <c r="G155" i="4"/>
  <c r="F155" i="4"/>
  <c r="O154" i="4"/>
  <c r="N154" i="4"/>
  <c r="M154" i="4"/>
  <c r="L154" i="4" s="1"/>
  <c r="J154" i="4"/>
  <c r="G154" i="4"/>
  <c r="K154" i="4" s="1"/>
  <c r="F154" i="4"/>
  <c r="O153" i="4"/>
  <c r="N153" i="4"/>
  <c r="M153" i="4"/>
  <c r="L153" i="4" s="1"/>
  <c r="J153" i="4"/>
  <c r="G153" i="4"/>
  <c r="F153" i="4"/>
  <c r="O152" i="4"/>
  <c r="N152" i="4"/>
  <c r="M152" i="4"/>
  <c r="L152" i="4" s="1"/>
  <c r="J152" i="4"/>
  <c r="G152" i="4"/>
  <c r="F152" i="4"/>
  <c r="O151" i="4"/>
  <c r="N151" i="4"/>
  <c r="M151" i="4"/>
  <c r="L151" i="4" s="1"/>
  <c r="J151" i="4"/>
  <c r="G151" i="4"/>
  <c r="F151" i="4"/>
  <c r="O150" i="4"/>
  <c r="N150" i="4"/>
  <c r="M150" i="4"/>
  <c r="L150" i="4" s="1"/>
  <c r="J150" i="4"/>
  <c r="G150" i="4"/>
  <c r="F150" i="4"/>
  <c r="O149" i="4"/>
  <c r="N149" i="4"/>
  <c r="M149" i="4"/>
  <c r="L149" i="4" s="1"/>
  <c r="J149" i="4"/>
  <c r="G149" i="4"/>
  <c r="F149" i="4"/>
  <c r="O148" i="4"/>
  <c r="N148" i="4"/>
  <c r="M148" i="4"/>
  <c r="L148" i="4" s="1"/>
  <c r="J148" i="4"/>
  <c r="G148" i="4"/>
  <c r="F148" i="4"/>
  <c r="O147" i="4"/>
  <c r="N147" i="4"/>
  <c r="M147" i="4"/>
  <c r="L147" i="4" s="1"/>
  <c r="J147" i="4"/>
  <c r="G147" i="4"/>
  <c r="F147" i="4"/>
  <c r="O146" i="4"/>
  <c r="N146" i="4"/>
  <c r="M146" i="4"/>
  <c r="L146" i="4" s="1"/>
  <c r="J146" i="4"/>
  <c r="G146" i="4"/>
  <c r="K146" i="4" s="1"/>
  <c r="F146" i="4"/>
  <c r="O145" i="4"/>
  <c r="N145" i="4"/>
  <c r="M145" i="4"/>
  <c r="L145" i="4" s="1"/>
  <c r="J145" i="4"/>
  <c r="G145" i="4"/>
  <c r="F145" i="4"/>
  <c r="O144" i="4"/>
  <c r="N144" i="4"/>
  <c r="M144" i="4"/>
  <c r="L144" i="4" s="1"/>
  <c r="J144" i="4"/>
  <c r="G144" i="4"/>
  <c r="F144" i="4"/>
  <c r="O143" i="4"/>
  <c r="N143" i="4"/>
  <c r="M143" i="4"/>
  <c r="L143" i="4" s="1"/>
  <c r="J143" i="4"/>
  <c r="G143" i="4"/>
  <c r="F143" i="4"/>
  <c r="O142" i="4"/>
  <c r="N142" i="4"/>
  <c r="M142" i="4"/>
  <c r="L142" i="4" s="1"/>
  <c r="J142" i="4"/>
  <c r="G142" i="4"/>
  <c r="F142" i="4"/>
  <c r="O141" i="4"/>
  <c r="N141" i="4"/>
  <c r="M141" i="4"/>
  <c r="L141" i="4" s="1"/>
  <c r="J141" i="4"/>
  <c r="G141" i="4"/>
  <c r="F141" i="4"/>
  <c r="O140" i="4"/>
  <c r="N140" i="4"/>
  <c r="M140" i="4"/>
  <c r="L140" i="4" s="1"/>
  <c r="J140" i="4"/>
  <c r="G140" i="4"/>
  <c r="F140" i="4"/>
  <c r="O139" i="4"/>
  <c r="N139" i="4"/>
  <c r="M139" i="4"/>
  <c r="L139" i="4" s="1"/>
  <c r="J139" i="4"/>
  <c r="G139" i="4"/>
  <c r="F139" i="4"/>
  <c r="O138" i="4"/>
  <c r="N138" i="4"/>
  <c r="M138" i="4"/>
  <c r="L138" i="4" s="1"/>
  <c r="J138" i="4"/>
  <c r="G138" i="4"/>
  <c r="K138" i="4" s="1"/>
  <c r="F138" i="4"/>
  <c r="O137" i="4"/>
  <c r="N137" i="4"/>
  <c r="M137" i="4"/>
  <c r="L137" i="4" s="1"/>
  <c r="J137" i="4"/>
  <c r="G137" i="4"/>
  <c r="F137" i="4"/>
  <c r="O136" i="4"/>
  <c r="N136" i="4"/>
  <c r="M136" i="4"/>
  <c r="L136" i="4" s="1"/>
  <c r="J136" i="4"/>
  <c r="G136" i="4"/>
  <c r="F136" i="4"/>
  <c r="O135" i="4"/>
  <c r="N135" i="4"/>
  <c r="M135" i="4"/>
  <c r="L135" i="4" s="1"/>
  <c r="J135" i="4"/>
  <c r="G135" i="4"/>
  <c r="F135" i="4"/>
  <c r="O134" i="4"/>
  <c r="N134" i="4"/>
  <c r="M134" i="4"/>
  <c r="L134" i="4" s="1"/>
  <c r="J134" i="4"/>
  <c r="G134" i="4"/>
  <c r="F134" i="4"/>
  <c r="O133" i="4"/>
  <c r="N133" i="4"/>
  <c r="M133" i="4"/>
  <c r="L133" i="4" s="1"/>
  <c r="J133" i="4"/>
  <c r="G133" i="4"/>
  <c r="F133" i="4"/>
  <c r="O132" i="4"/>
  <c r="N132" i="4"/>
  <c r="M132" i="4"/>
  <c r="L132" i="4" s="1"/>
  <c r="J132" i="4"/>
  <c r="G132" i="4"/>
  <c r="K132" i="4" s="1"/>
  <c r="F132" i="4"/>
  <c r="O131" i="4"/>
  <c r="N131" i="4"/>
  <c r="M131" i="4"/>
  <c r="L131" i="4" s="1"/>
  <c r="J131" i="4"/>
  <c r="G131" i="4"/>
  <c r="F131" i="4"/>
  <c r="O130" i="4"/>
  <c r="N130" i="4"/>
  <c r="M130" i="4"/>
  <c r="L130" i="4" s="1"/>
  <c r="J130" i="4"/>
  <c r="G130" i="4"/>
  <c r="K130" i="4" s="1"/>
  <c r="F130" i="4"/>
  <c r="O129" i="4"/>
  <c r="N129" i="4"/>
  <c r="M129" i="4"/>
  <c r="L129" i="4" s="1"/>
  <c r="J129" i="4"/>
  <c r="G129" i="4"/>
  <c r="F129" i="4"/>
  <c r="O128" i="4"/>
  <c r="N128" i="4"/>
  <c r="M128" i="4"/>
  <c r="L128" i="4" s="1"/>
  <c r="J128" i="4"/>
  <c r="G128" i="4"/>
  <c r="F128" i="4"/>
  <c r="O127" i="4"/>
  <c r="N127" i="4"/>
  <c r="M127" i="4"/>
  <c r="L127" i="4" s="1"/>
  <c r="J127" i="4"/>
  <c r="G127" i="4"/>
  <c r="F127" i="4"/>
  <c r="O126" i="4"/>
  <c r="N126" i="4"/>
  <c r="M126" i="4"/>
  <c r="L126" i="4" s="1"/>
  <c r="J126" i="4"/>
  <c r="G126" i="4"/>
  <c r="F126" i="4"/>
  <c r="O125" i="4"/>
  <c r="N125" i="4"/>
  <c r="M125" i="4"/>
  <c r="L125" i="4" s="1"/>
  <c r="J125" i="4"/>
  <c r="G125" i="4"/>
  <c r="F125" i="4"/>
  <c r="O124" i="4"/>
  <c r="N124" i="4"/>
  <c r="M124" i="4"/>
  <c r="L124" i="4" s="1"/>
  <c r="J124" i="4"/>
  <c r="G124" i="4"/>
  <c r="F124" i="4"/>
  <c r="O123" i="4"/>
  <c r="N123" i="4"/>
  <c r="M123" i="4"/>
  <c r="L123" i="4" s="1"/>
  <c r="J123" i="4"/>
  <c r="G123" i="4"/>
  <c r="F123" i="4"/>
  <c r="O122" i="4"/>
  <c r="N122" i="4"/>
  <c r="M122" i="4"/>
  <c r="L122" i="4" s="1"/>
  <c r="J122" i="4"/>
  <c r="G122" i="4"/>
  <c r="K122" i="4" s="1"/>
  <c r="F122" i="4"/>
  <c r="O121" i="4"/>
  <c r="N121" i="4"/>
  <c r="M121" i="4"/>
  <c r="L121" i="4" s="1"/>
  <c r="J121" i="4"/>
  <c r="G121" i="4"/>
  <c r="F121" i="4"/>
  <c r="O120" i="4"/>
  <c r="N120" i="4"/>
  <c r="M120" i="4"/>
  <c r="L120" i="4" s="1"/>
  <c r="J120" i="4"/>
  <c r="G120" i="4"/>
  <c r="F120" i="4"/>
  <c r="O119" i="4"/>
  <c r="N119" i="4"/>
  <c r="M119" i="4"/>
  <c r="L119" i="4" s="1"/>
  <c r="J119" i="4"/>
  <c r="G119" i="4"/>
  <c r="F119" i="4"/>
  <c r="O118" i="4"/>
  <c r="N118" i="4"/>
  <c r="M118" i="4"/>
  <c r="L118" i="4" s="1"/>
  <c r="J118" i="4"/>
  <c r="G118" i="4"/>
  <c r="F118" i="4"/>
  <c r="O117" i="4"/>
  <c r="N117" i="4"/>
  <c r="M117" i="4"/>
  <c r="L117" i="4" s="1"/>
  <c r="J117" i="4"/>
  <c r="G117" i="4"/>
  <c r="F117" i="4"/>
  <c r="O116" i="4"/>
  <c r="N116" i="4"/>
  <c r="M116" i="4"/>
  <c r="L116" i="4" s="1"/>
  <c r="J116" i="4"/>
  <c r="G116" i="4"/>
  <c r="K116" i="4" s="1"/>
  <c r="F116" i="4"/>
  <c r="O115" i="4"/>
  <c r="N115" i="4"/>
  <c r="M115" i="4"/>
  <c r="L115" i="4" s="1"/>
  <c r="J115" i="4"/>
  <c r="G115" i="4"/>
  <c r="F115" i="4"/>
  <c r="O114" i="4"/>
  <c r="N114" i="4"/>
  <c r="M114" i="4"/>
  <c r="L114" i="4" s="1"/>
  <c r="J114" i="4"/>
  <c r="G114" i="4"/>
  <c r="K114" i="4" s="1"/>
  <c r="F114" i="4"/>
  <c r="O113" i="4"/>
  <c r="N113" i="4"/>
  <c r="M113" i="4"/>
  <c r="L113" i="4" s="1"/>
  <c r="J113" i="4"/>
  <c r="G113" i="4"/>
  <c r="F113" i="4"/>
  <c r="O112" i="4"/>
  <c r="N112" i="4"/>
  <c r="M112" i="4"/>
  <c r="L112" i="4" s="1"/>
  <c r="J112" i="4"/>
  <c r="G112" i="4"/>
  <c r="F112" i="4"/>
  <c r="O111" i="4"/>
  <c r="N111" i="4"/>
  <c r="M111" i="4"/>
  <c r="L111" i="4" s="1"/>
  <c r="J111" i="4"/>
  <c r="G111" i="4"/>
  <c r="F111" i="4"/>
  <c r="O110" i="4"/>
  <c r="N110" i="4"/>
  <c r="M110" i="4"/>
  <c r="L110" i="4"/>
  <c r="J110" i="4"/>
  <c r="G110" i="4"/>
  <c r="F110" i="4"/>
  <c r="O109" i="4"/>
  <c r="N109" i="4"/>
  <c r="M109" i="4"/>
  <c r="L109" i="4"/>
  <c r="J109" i="4"/>
  <c r="G109" i="4"/>
  <c r="F109" i="4"/>
  <c r="O108" i="4"/>
  <c r="N108" i="4"/>
  <c r="M108" i="4"/>
  <c r="L108" i="4" s="1"/>
  <c r="J108" i="4"/>
  <c r="G108" i="4"/>
  <c r="F108" i="4"/>
  <c r="O107" i="4"/>
  <c r="N107" i="4"/>
  <c r="M107" i="4"/>
  <c r="L107" i="4" s="1"/>
  <c r="J107" i="4"/>
  <c r="G107" i="4"/>
  <c r="F107" i="4"/>
  <c r="O106" i="4"/>
  <c r="N106" i="4"/>
  <c r="M106" i="4"/>
  <c r="L106" i="4"/>
  <c r="J106" i="4"/>
  <c r="G106" i="4"/>
  <c r="K106" i="4" s="1"/>
  <c r="F106" i="4"/>
  <c r="O105" i="4"/>
  <c r="N105" i="4"/>
  <c r="M105" i="4"/>
  <c r="L105" i="4"/>
  <c r="J105" i="4"/>
  <c r="G105" i="4"/>
  <c r="F105" i="4"/>
  <c r="O104" i="4"/>
  <c r="N104" i="4"/>
  <c r="M104" i="4"/>
  <c r="L104" i="4" s="1"/>
  <c r="J104" i="4"/>
  <c r="G104" i="4"/>
  <c r="F104" i="4"/>
  <c r="O103" i="4"/>
  <c r="N103" i="4"/>
  <c r="M103" i="4"/>
  <c r="L103" i="4" s="1"/>
  <c r="J103" i="4"/>
  <c r="G103" i="4"/>
  <c r="F103" i="4"/>
  <c r="O102" i="4"/>
  <c r="N102" i="4"/>
  <c r="M102" i="4"/>
  <c r="L102" i="4"/>
  <c r="J102" i="4"/>
  <c r="G102" i="4"/>
  <c r="F102" i="4"/>
  <c r="O101" i="4"/>
  <c r="N101" i="4"/>
  <c r="M101" i="4"/>
  <c r="L101" i="4"/>
  <c r="J101" i="4"/>
  <c r="G101" i="4"/>
  <c r="F101" i="4"/>
  <c r="O100" i="4"/>
  <c r="N100" i="4"/>
  <c r="M100" i="4"/>
  <c r="L100" i="4" s="1"/>
  <c r="J100" i="4"/>
  <c r="G100" i="4"/>
  <c r="K100" i="4" s="1"/>
  <c r="F100" i="4"/>
  <c r="O99" i="4"/>
  <c r="N99" i="4"/>
  <c r="M99" i="4"/>
  <c r="L99" i="4" s="1"/>
  <c r="J99" i="4"/>
  <c r="G99" i="4"/>
  <c r="F99" i="4"/>
  <c r="O98" i="4"/>
  <c r="N98" i="4"/>
  <c r="M98" i="4"/>
  <c r="L98" i="4"/>
  <c r="J98" i="4"/>
  <c r="G98" i="4"/>
  <c r="F98" i="4"/>
  <c r="O97" i="4"/>
  <c r="N97" i="4"/>
  <c r="M97" i="4"/>
  <c r="L97" i="4"/>
  <c r="J97" i="4"/>
  <c r="G97" i="4"/>
  <c r="F97" i="4"/>
  <c r="O96" i="4"/>
  <c r="N96" i="4"/>
  <c r="M96" i="4"/>
  <c r="L96" i="4" s="1"/>
  <c r="J96" i="4"/>
  <c r="G96" i="4"/>
  <c r="F96" i="4"/>
  <c r="O95" i="4"/>
  <c r="N95" i="4"/>
  <c r="M95" i="4"/>
  <c r="L95" i="4" s="1"/>
  <c r="J95" i="4"/>
  <c r="G95" i="4"/>
  <c r="F95" i="4"/>
  <c r="O94" i="4"/>
  <c r="N94" i="4"/>
  <c r="M94" i="4"/>
  <c r="L94" i="4"/>
  <c r="J94" i="4"/>
  <c r="G94" i="4"/>
  <c r="K94" i="4" s="1"/>
  <c r="F94" i="4"/>
  <c r="O93" i="4"/>
  <c r="N93" i="4"/>
  <c r="M93" i="4"/>
  <c r="L93" i="4"/>
  <c r="J93" i="4"/>
  <c r="G93" i="4"/>
  <c r="F93" i="4"/>
  <c r="O92" i="4"/>
  <c r="N92" i="4"/>
  <c r="M92" i="4"/>
  <c r="L92" i="4" s="1"/>
  <c r="J92" i="4"/>
  <c r="G92" i="4"/>
  <c r="F92" i="4"/>
  <c r="O91" i="4"/>
  <c r="N91" i="4"/>
  <c r="M91" i="4"/>
  <c r="L91" i="4" s="1"/>
  <c r="J91" i="4"/>
  <c r="G91" i="4"/>
  <c r="F91" i="4"/>
  <c r="O90" i="4"/>
  <c r="N90" i="4"/>
  <c r="M90" i="4"/>
  <c r="L90" i="4"/>
  <c r="J90" i="4"/>
  <c r="G90" i="4"/>
  <c r="F90" i="4"/>
  <c r="O89" i="4"/>
  <c r="N89" i="4"/>
  <c r="M89" i="4"/>
  <c r="L89" i="4"/>
  <c r="J89" i="4"/>
  <c r="G89" i="4"/>
  <c r="F89" i="4"/>
  <c r="O88" i="4"/>
  <c r="N88" i="4"/>
  <c r="M88" i="4"/>
  <c r="L88" i="4" s="1"/>
  <c r="J88" i="4"/>
  <c r="G88" i="4"/>
  <c r="K88" i="4" s="1"/>
  <c r="F88" i="4"/>
  <c r="O87" i="4"/>
  <c r="N87" i="4"/>
  <c r="M87" i="4"/>
  <c r="L87" i="4" s="1"/>
  <c r="J87" i="4"/>
  <c r="G87" i="4"/>
  <c r="F87" i="4"/>
  <c r="O86" i="4"/>
  <c r="N86" i="4"/>
  <c r="M86" i="4"/>
  <c r="L86" i="4"/>
  <c r="J86" i="4"/>
  <c r="G86" i="4"/>
  <c r="K86" i="4" s="1"/>
  <c r="F86" i="4"/>
  <c r="O85" i="4"/>
  <c r="N85" i="4"/>
  <c r="M85" i="4"/>
  <c r="L85" i="4"/>
  <c r="J85" i="4"/>
  <c r="G85" i="4"/>
  <c r="F85" i="4"/>
  <c r="O84" i="4"/>
  <c r="N84" i="4"/>
  <c r="M84" i="4"/>
  <c r="L84" i="4" s="1"/>
  <c r="J84" i="4"/>
  <c r="G84" i="4"/>
  <c r="K84" i="4" s="1"/>
  <c r="F84" i="4"/>
  <c r="O83" i="4"/>
  <c r="N83" i="4"/>
  <c r="M83" i="4"/>
  <c r="L83" i="4" s="1"/>
  <c r="J83" i="4"/>
  <c r="G83" i="4"/>
  <c r="F83" i="4"/>
  <c r="O82" i="4"/>
  <c r="N82" i="4"/>
  <c r="M82" i="4"/>
  <c r="L82" i="4"/>
  <c r="J82" i="4"/>
  <c r="G82" i="4"/>
  <c r="K82" i="4" s="1"/>
  <c r="F82" i="4"/>
  <c r="O81" i="4"/>
  <c r="N81" i="4"/>
  <c r="M81" i="4"/>
  <c r="L81" i="4"/>
  <c r="J81" i="4"/>
  <c r="G81" i="4"/>
  <c r="F81" i="4"/>
  <c r="O80" i="4"/>
  <c r="N80" i="4"/>
  <c r="M80" i="4"/>
  <c r="L80" i="4" s="1"/>
  <c r="J80" i="4"/>
  <c r="G80" i="4"/>
  <c r="F80" i="4"/>
  <c r="O79" i="4"/>
  <c r="N79" i="4"/>
  <c r="M79" i="4"/>
  <c r="L79" i="4" s="1"/>
  <c r="J79" i="4"/>
  <c r="G79" i="4"/>
  <c r="F79" i="4"/>
  <c r="O78" i="4"/>
  <c r="N78" i="4"/>
  <c r="M78" i="4"/>
  <c r="L78" i="4" s="1"/>
  <c r="J78" i="4"/>
  <c r="G78" i="4"/>
  <c r="F78" i="4"/>
  <c r="O77" i="4"/>
  <c r="N77" i="4"/>
  <c r="M77" i="4"/>
  <c r="L77" i="4" s="1"/>
  <c r="J77" i="4"/>
  <c r="G77" i="4"/>
  <c r="F77" i="4"/>
  <c r="O76" i="4"/>
  <c r="N76" i="4"/>
  <c r="M76" i="4"/>
  <c r="L76" i="4" s="1"/>
  <c r="J76" i="4"/>
  <c r="G76" i="4"/>
  <c r="F76" i="4"/>
  <c r="O75" i="4"/>
  <c r="N75" i="4"/>
  <c r="M75" i="4"/>
  <c r="L75" i="4" s="1"/>
  <c r="J75" i="4"/>
  <c r="G75" i="4"/>
  <c r="F75" i="4"/>
  <c r="O74" i="4"/>
  <c r="N74" i="4"/>
  <c r="M74" i="4"/>
  <c r="L74" i="4" s="1"/>
  <c r="J74" i="4"/>
  <c r="G74" i="4"/>
  <c r="F74" i="4"/>
  <c r="O73" i="4"/>
  <c r="N73" i="4"/>
  <c r="M73" i="4"/>
  <c r="L73" i="4" s="1"/>
  <c r="J73" i="4"/>
  <c r="G73" i="4"/>
  <c r="F73" i="4"/>
  <c r="O72" i="4"/>
  <c r="N72" i="4"/>
  <c r="M72" i="4"/>
  <c r="L72" i="4" s="1"/>
  <c r="J72" i="4"/>
  <c r="G72" i="4"/>
  <c r="F72" i="4"/>
  <c r="O71" i="4"/>
  <c r="N71" i="4"/>
  <c r="M71" i="4"/>
  <c r="L71" i="4" s="1"/>
  <c r="J71" i="4"/>
  <c r="G71" i="4"/>
  <c r="F71" i="4"/>
  <c r="O70" i="4"/>
  <c r="N70" i="4"/>
  <c r="M70" i="4"/>
  <c r="L70" i="4" s="1"/>
  <c r="J70" i="4"/>
  <c r="G70" i="4"/>
  <c r="F70" i="4"/>
  <c r="O69" i="4"/>
  <c r="N69" i="4"/>
  <c r="M69" i="4"/>
  <c r="L69" i="4" s="1"/>
  <c r="J69" i="4"/>
  <c r="G69" i="4"/>
  <c r="F69" i="4"/>
  <c r="O68" i="4"/>
  <c r="N68" i="4"/>
  <c r="M68" i="4"/>
  <c r="L68" i="4" s="1"/>
  <c r="J68" i="4"/>
  <c r="G68" i="4"/>
  <c r="F68" i="4"/>
  <c r="O67" i="4"/>
  <c r="N67" i="4"/>
  <c r="M67" i="4"/>
  <c r="L67" i="4" s="1"/>
  <c r="J67" i="4"/>
  <c r="G67" i="4"/>
  <c r="F67" i="4"/>
  <c r="O66" i="4"/>
  <c r="N66" i="4"/>
  <c r="M66" i="4"/>
  <c r="L66" i="4" s="1"/>
  <c r="J66" i="4"/>
  <c r="G66" i="4"/>
  <c r="F66" i="4"/>
  <c r="O65" i="4"/>
  <c r="N65" i="4"/>
  <c r="M65" i="4"/>
  <c r="L65" i="4" s="1"/>
  <c r="J65" i="4"/>
  <c r="G65" i="4"/>
  <c r="F65" i="4"/>
  <c r="O64" i="4"/>
  <c r="N64" i="4"/>
  <c r="M64" i="4"/>
  <c r="L64" i="4" s="1"/>
  <c r="J64" i="4"/>
  <c r="G64" i="4"/>
  <c r="F64" i="4"/>
  <c r="O63" i="4"/>
  <c r="N63" i="4"/>
  <c r="M63" i="4"/>
  <c r="L63" i="4" s="1"/>
  <c r="J63" i="4"/>
  <c r="G63" i="4"/>
  <c r="F63" i="4"/>
  <c r="O62" i="4"/>
  <c r="N62" i="4"/>
  <c r="M62" i="4"/>
  <c r="L62" i="4" s="1"/>
  <c r="J62" i="4"/>
  <c r="G62" i="4"/>
  <c r="F62" i="4"/>
  <c r="O61" i="4"/>
  <c r="N61" i="4"/>
  <c r="M61" i="4"/>
  <c r="L61" i="4" s="1"/>
  <c r="J61" i="4"/>
  <c r="G61" i="4"/>
  <c r="F61" i="4"/>
  <c r="O60" i="4"/>
  <c r="N60" i="4"/>
  <c r="M60" i="4"/>
  <c r="L60" i="4" s="1"/>
  <c r="J60" i="4"/>
  <c r="G60" i="4"/>
  <c r="F60" i="4"/>
  <c r="O59" i="4"/>
  <c r="N59" i="4"/>
  <c r="M59" i="4"/>
  <c r="L59" i="4" s="1"/>
  <c r="J59" i="4"/>
  <c r="G59" i="4"/>
  <c r="F59" i="4"/>
  <c r="O58" i="4"/>
  <c r="N58" i="4"/>
  <c r="M58" i="4"/>
  <c r="L58" i="4" s="1"/>
  <c r="J58" i="4"/>
  <c r="G58" i="4"/>
  <c r="F58" i="4"/>
  <c r="O57" i="4"/>
  <c r="N57" i="4"/>
  <c r="M57" i="4"/>
  <c r="L57" i="4" s="1"/>
  <c r="J57" i="4"/>
  <c r="G57" i="4"/>
  <c r="F57" i="4"/>
  <c r="O56" i="4"/>
  <c r="N56" i="4"/>
  <c r="M56" i="4"/>
  <c r="L56" i="4" s="1"/>
  <c r="J56" i="4"/>
  <c r="G56" i="4"/>
  <c r="F56" i="4"/>
  <c r="O55" i="4"/>
  <c r="N55" i="4"/>
  <c r="M55" i="4"/>
  <c r="L55" i="4" s="1"/>
  <c r="J55" i="4"/>
  <c r="G55" i="4"/>
  <c r="F55" i="4"/>
  <c r="O54" i="4"/>
  <c r="N54" i="4"/>
  <c r="M54" i="4"/>
  <c r="L54" i="4" s="1"/>
  <c r="J54" i="4"/>
  <c r="G54" i="4"/>
  <c r="F54" i="4"/>
  <c r="O53" i="4"/>
  <c r="N53" i="4"/>
  <c r="M53" i="4"/>
  <c r="L53" i="4" s="1"/>
  <c r="J53" i="4"/>
  <c r="G53" i="4"/>
  <c r="F53" i="4"/>
  <c r="O52" i="4"/>
  <c r="N52" i="4"/>
  <c r="M52" i="4"/>
  <c r="L52" i="4" s="1"/>
  <c r="J52" i="4"/>
  <c r="G52" i="4"/>
  <c r="F52" i="4"/>
  <c r="O51" i="4"/>
  <c r="N51" i="4"/>
  <c r="M51" i="4"/>
  <c r="L51" i="4" s="1"/>
  <c r="J51" i="4"/>
  <c r="G51" i="4"/>
  <c r="F51" i="4"/>
  <c r="O50" i="4"/>
  <c r="N50" i="4"/>
  <c r="M50" i="4"/>
  <c r="L50" i="4" s="1"/>
  <c r="J50" i="4"/>
  <c r="G50" i="4"/>
  <c r="F50" i="4"/>
  <c r="O49" i="4"/>
  <c r="N49" i="4"/>
  <c r="M49" i="4"/>
  <c r="L49" i="4" s="1"/>
  <c r="J49" i="4"/>
  <c r="G49" i="4"/>
  <c r="F49" i="4"/>
  <c r="O48" i="4"/>
  <c r="N48" i="4"/>
  <c r="M48" i="4"/>
  <c r="L48" i="4" s="1"/>
  <c r="J48" i="4"/>
  <c r="G48" i="4"/>
  <c r="F48" i="4"/>
  <c r="O47" i="4"/>
  <c r="N47" i="4"/>
  <c r="M47" i="4"/>
  <c r="L47" i="4" s="1"/>
  <c r="J47" i="4"/>
  <c r="G47" i="4"/>
  <c r="F47" i="4"/>
  <c r="O46" i="4"/>
  <c r="N46" i="4"/>
  <c r="M46" i="4"/>
  <c r="L46" i="4" s="1"/>
  <c r="J46" i="4"/>
  <c r="G46" i="4"/>
  <c r="F46" i="4"/>
  <c r="O45" i="4"/>
  <c r="N45" i="4"/>
  <c r="M45" i="4"/>
  <c r="L45" i="4" s="1"/>
  <c r="J45" i="4"/>
  <c r="G45" i="4"/>
  <c r="F45" i="4"/>
  <c r="O44" i="4"/>
  <c r="N44" i="4"/>
  <c r="M44" i="4"/>
  <c r="L44" i="4" s="1"/>
  <c r="J44" i="4"/>
  <c r="G44" i="4"/>
  <c r="F44" i="4"/>
  <c r="O43" i="4"/>
  <c r="N43" i="4"/>
  <c r="M43" i="4"/>
  <c r="L43" i="4" s="1"/>
  <c r="J43" i="4"/>
  <c r="G43" i="4"/>
  <c r="F43" i="4"/>
  <c r="O42" i="4"/>
  <c r="N42" i="4"/>
  <c r="M42" i="4"/>
  <c r="L42" i="4" s="1"/>
  <c r="J42" i="4"/>
  <c r="G42" i="4"/>
  <c r="F42" i="4"/>
  <c r="O41" i="4"/>
  <c r="N41" i="4"/>
  <c r="M41" i="4"/>
  <c r="L41" i="4" s="1"/>
  <c r="J41" i="4"/>
  <c r="G41" i="4"/>
  <c r="F41" i="4"/>
  <c r="O40" i="4"/>
  <c r="N40" i="4"/>
  <c r="M40" i="4"/>
  <c r="L40" i="4" s="1"/>
  <c r="K40" i="4"/>
  <c r="J40" i="4"/>
  <c r="G40" i="4"/>
  <c r="F40" i="4"/>
  <c r="O39" i="4"/>
  <c r="N39" i="4"/>
  <c r="M39" i="4"/>
  <c r="L39" i="4" s="1"/>
  <c r="J39" i="4"/>
  <c r="G39" i="4"/>
  <c r="F39" i="4"/>
  <c r="O38" i="4"/>
  <c r="N38" i="4"/>
  <c r="M38" i="4"/>
  <c r="L38" i="4" s="1"/>
  <c r="J38" i="4"/>
  <c r="G38" i="4"/>
  <c r="F38" i="4"/>
  <c r="O37" i="4"/>
  <c r="N37" i="4"/>
  <c r="M37" i="4"/>
  <c r="L37" i="4" s="1"/>
  <c r="J37" i="4"/>
  <c r="G37" i="4"/>
  <c r="F37" i="4"/>
  <c r="O36" i="4"/>
  <c r="N36" i="4"/>
  <c r="M36" i="4"/>
  <c r="L36" i="4" s="1"/>
  <c r="K36" i="4"/>
  <c r="J36" i="4"/>
  <c r="G36" i="4"/>
  <c r="F36" i="4"/>
  <c r="O35" i="4"/>
  <c r="N35" i="4"/>
  <c r="M35" i="4"/>
  <c r="L35" i="4" s="1"/>
  <c r="J35" i="4"/>
  <c r="G35" i="4"/>
  <c r="F35" i="4"/>
  <c r="O34" i="4"/>
  <c r="N34" i="4"/>
  <c r="M34" i="4"/>
  <c r="L34" i="4" s="1"/>
  <c r="J34" i="4"/>
  <c r="G34" i="4"/>
  <c r="F34" i="4"/>
  <c r="O33" i="4"/>
  <c r="N33" i="4"/>
  <c r="M33" i="4"/>
  <c r="L33" i="4" s="1"/>
  <c r="J33" i="4"/>
  <c r="G33" i="4"/>
  <c r="F33" i="4"/>
  <c r="O32" i="4"/>
  <c r="N32" i="4"/>
  <c r="M32" i="4"/>
  <c r="L32" i="4" s="1"/>
  <c r="K32" i="4"/>
  <c r="J32" i="4"/>
  <c r="G32" i="4"/>
  <c r="F32" i="4"/>
  <c r="O31" i="4"/>
  <c r="N31" i="4"/>
  <c r="M31" i="4"/>
  <c r="L31" i="4" s="1"/>
  <c r="J31" i="4"/>
  <c r="G31" i="4"/>
  <c r="F31" i="4"/>
  <c r="O30" i="4"/>
  <c r="N30" i="4"/>
  <c r="M30" i="4"/>
  <c r="L30" i="4" s="1"/>
  <c r="J30" i="4"/>
  <c r="G30" i="4"/>
  <c r="F30" i="4"/>
  <c r="O29" i="4"/>
  <c r="N29" i="4"/>
  <c r="M29" i="4"/>
  <c r="L29" i="4" s="1"/>
  <c r="J29" i="4"/>
  <c r="G29" i="4"/>
  <c r="F29" i="4"/>
  <c r="O28" i="4"/>
  <c r="N28" i="4"/>
  <c r="M28" i="4"/>
  <c r="L28" i="4" s="1"/>
  <c r="J28" i="4"/>
  <c r="G28" i="4"/>
  <c r="F28" i="4"/>
  <c r="O27" i="4"/>
  <c r="N27" i="4"/>
  <c r="M27" i="4"/>
  <c r="L27" i="4" s="1"/>
  <c r="K27" i="4"/>
  <c r="J27" i="4"/>
  <c r="G27" i="4"/>
  <c r="F27" i="4"/>
  <c r="O26" i="4"/>
  <c r="N26" i="4"/>
  <c r="M26" i="4"/>
  <c r="L26" i="4" s="1"/>
  <c r="J26" i="4"/>
  <c r="G26" i="4"/>
  <c r="F26" i="4"/>
  <c r="O25" i="4"/>
  <c r="N25" i="4"/>
  <c r="M25" i="4"/>
  <c r="L25" i="4" s="1"/>
  <c r="J25" i="4"/>
  <c r="G25" i="4"/>
  <c r="F25" i="4"/>
  <c r="O24" i="4"/>
  <c r="N24" i="4"/>
  <c r="M24" i="4"/>
  <c r="L24" i="4" s="1"/>
  <c r="K24" i="4"/>
  <c r="J24" i="4"/>
  <c r="G24" i="4"/>
  <c r="F24" i="4"/>
  <c r="O23" i="4"/>
  <c r="N23" i="4"/>
  <c r="M23" i="4"/>
  <c r="L23" i="4" s="1"/>
  <c r="J23" i="4"/>
  <c r="G23" i="4"/>
  <c r="F23" i="4"/>
  <c r="O22" i="4"/>
  <c r="N22" i="4"/>
  <c r="M22" i="4"/>
  <c r="L22" i="4" s="1"/>
  <c r="K22" i="4"/>
  <c r="J22" i="4"/>
  <c r="G22" i="4"/>
  <c r="F22" i="4"/>
  <c r="O21" i="4"/>
  <c r="N21" i="4"/>
  <c r="M21" i="4"/>
  <c r="L21" i="4" s="1"/>
  <c r="K21" i="4"/>
  <c r="J21" i="4"/>
  <c r="G21" i="4"/>
  <c r="F21" i="4"/>
  <c r="O20" i="4"/>
  <c r="N20" i="4"/>
  <c r="M20" i="4"/>
  <c r="L20" i="4" s="1"/>
  <c r="K20" i="4"/>
  <c r="J20" i="4"/>
  <c r="G20" i="4"/>
  <c r="F20" i="4"/>
  <c r="O19" i="4"/>
  <c r="N19" i="4"/>
  <c r="M19" i="4"/>
  <c r="L19" i="4" s="1"/>
  <c r="J19" i="4"/>
  <c r="G19" i="4"/>
  <c r="F19" i="4"/>
  <c r="O18" i="4"/>
  <c r="N18" i="4"/>
  <c r="M18" i="4"/>
  <c r="L18" i="4" s="1"/>
  <c r="J18" i="4"/>
  <c r="G18" i="4"/>
  <c r="F18" i="4"/>
  <c r="O17" i="4"/>
  <c r="N17" i="4"/>
  <c r="M17" i="4"/>
  <c r="L17" i="4" s="1"/>
  <c r="J17" i="4"/>
  <c r="G17" i="4"/>
  <c r="F17" i="4"/>
  <c r="O16" i="4"/>
  <c r="N16" i="4"/>
  <c r="M16" i="4"/>
  <c r="L16" i="4" s="1"/>
  <c r="K16" i="4"/>
  <c r="J16" i="4"/>
  <c r="G16" i="4"/>
  <c r="F16" i="4"/>
  <c r="O15" i="4"/>
  <c r="N15" i="4"/>
  <c r="M15" i="4"/>
  <c r="L15" i="4" s="1"/>
  <c r="J15" i="4"/>
  <c r="G15" i="4"/>
  <c r="F15" i="4"/>
  <c r="O14" i="4"/>
  <c r="N14" i="4"/>
  <c r="M14" i="4"/>
  <c r="L14" i="4" s="1"/>
  <c r="J14" i="4"/>
  <c r="G14" i="4"/>
  <c r="F14" i="4"/>
  <c r="O13" i="4"/>
  <c r="N13" i="4"/>
  <c r="M13" i="4"/>
  <c r="L13" i="4" s="1"/>
  <c r="J13" i="4"/>
  <c r="G13" i="4"/>
  <c r="F13" i="4"/>
  <c r="O12" i="4"/>
  <c r="N12" i="4"/>
  <c r="M12" i="4"/>
  <c r="L12" i="4" s="1"/>
  <c r="K12" i="4"/>
  <c r="J12" i="4"/>
  <c r="G12" i="4"/>
  <c r="F12" i="4"/>
  <c r="O11" i="4"/>
  <c r="N11" i="4"/>
  <c r="M11" i="4"/>
  <c r="L11" i="4" s="1"/>
  <c r="J11" i="4"/>
  <c r="G11" i="4"/>
  <c r="F11" i="4"/>
  <c r="O10" i="4"/>
  <c r="N10" i="4"/>
  <c r="M10" i="4"/>
  <c r="L10" i="4" s="1"/>
  <c r="J10" i="4"/>
  <c r="G10" i="4"/>
  <c r="F10" i="4"/>
  <c r="O9" i="4"/>
  <c r="N9" i="4"/>
  <c r="M9" i="4"/>
  <c r="L9" i="4" s="1"/>
  <c r="J9" i="4"/>
  <c r="G9" i="4"/>
  <c r="F9" i="4"/>
  <c r="O8" i="4"/>
  <c r="N8" i="4"/>
  <c r="M8" i="4"/>
  <c r="L8" i="4" s="1"/>
  <c r="J8" i="4"/>
  <c r="G8" i="4"/>
  <c r="F8" i="4"/>
  <c r="O7" i="4"/>
  <c r="N7" i="4"/>
  <c r="M7" i="4"/>
  <c r="L7" i="4" s="1"/>
  <c r="J7" i="4"/>
  <c r="G7" i="4"/>
  <c r="F7" i="4"/>
  <c r="O6" i="4"/>
  <c r="N6" i="4"/>
  <c r="M6" i="4"/>
  <c r="L6" i="4" s="1"/>
  <c r="J6" i="4"/>
  <c r="G6" i="4"/>
  <c r="F6" i="4"/>
  <c r="O5" i="4"/>
  <c r="N5" i="4"/>
  <c r="M5" i="4"/>
  <c r="L5" i="4" s="1"/>
  <c r="J5" i="4"/>
  <c r="G5" i="4"/>
  <c r="F5" i="4"/>
  <c r="O4" i="4"/>
  <c r="N4" i="4"/>
  <c r="M4" i="4"/>
  <c r="L4" i="4" s="1"/>
  <c r="K4" i="4"/>
  <c r="J4" i="4"/>
  <c r="G4" i="4"/>
  <c r="F4" i="4"/>
  <c r="O3" i="4"/>
  <c r="N3" i="4"/>
  <c r="M3" i="4"/>
  <c r="L3" i="4" s="1"/>
  <c r="J3" i="4"/>
  <c r="G3" i="4"/>
  <c r="F3" i="4"/>
  <c r="O2" i="4"/>
  <c r="N2" i="4"/>
  <c r="M2" i="4"/>
  <c r="L2" i="4" s="1"/>
  <c r="J2" i="4"/>
  <c r="G2" i="4"/>
  <c r="F2" i="4"/>
  <c r="H101" i="3"/>
  <c r="G101" i="3"/>
  <c r="H100" i="3"/>
  <c r="G100" i="3"/>
  <c r="H99" i="3"/>
  <c r="G99" i="3"/>
  <c r="H98" i="3"/>
  <c r="G98" i="3"/>
  <c r="H97" i="3"/>
  <c r="G97" i="3"/>
  <c r="H96" i="3"/>
  <c r="G96" i="3"/>
  <c r="H95" i="3"/>
  <c r="G95" i="3"/>
  <c r="H94" i="3"/>
  <c r="G94" i="3"/>
  <c r="H93" i="3"/>
  <c r="G93" i="3"/>
  <c r="H92" i="3"/>
  <c r="G92" i="3"/>
  <c r="H91" i="3"/>
  <c r="G91" i="3"/>
  <c r="H90" i="3"/>
  <c r="G90" i="3"/>
  <c r="H89" i="3"/>
  <c r="G89" i="3"/>
  <c r="H88" i="3"/>
  <c r="G88" i="3"/>
  <c r="H87" i="3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G76" i="3"/>
  <c r="H75" i="3"/>
  <c r="G75" i="3"/>
  <c r="H74" i="3"/>
  <c r="G74" i="3"/>
  <c r="H73" i="3"/>
  <c r="G73" i="3"/>
  <c r="H72" i="3"/>
  <c r="G72" i="3"/>
  <c r="H71" i="3"/>
  <c r="K174" i="4" s="1"/>
  <c r="G71" i="3"/>
  <c r="H70" i="3"/>
  <c r="G70" i="3"/>
  <c r="H69" i="3"/>
  <c r="K53" i="4" s="1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G60" i="3"/>
  <c r="H59" i="3"/>
  <c r="G59" i="3"/>
  <c r="H58" i="3"/>
  <c r="G58" i="3"/>
  <c r="H57" i="3"/>
  <c r="K78" i="4" s="1"/>
  <c r="G57" i="3"/>
  <c r="H56" i="3"/>
  <c r="G56" i="3"/>
  <c r="H55" i="3"/>
  <c r="G55" i="3"/>
  <c r="H54" i="3"/>
  <c r="G54" i="3"/>
  <c r="H53" i="3"/>
  <c r="G53" i="3"/>
  <c r="H52" i="3"/>
  <c r="G52" i="3"/>
  <c r="H51" i="3"/>
  <c r="G51" i="3"/>
  <c r="H50" i="3"/>
  <c r="G50" i="3"/>
  <c r="H49" i="3"/>
  <c r="G49" i="3"/>
  <c r="H48" i="3"/>
  <c r="K104" i="4" s="1"/>
  <c r="G48" i="3"/>
  <c r="H47" i="3"/>
  <c r="G47" i="3"/>
  <c r="H46" i="3"/>
  <c r="K92" i="4" s="1"/>
  <c r="G46" i="3"/>
  <c r="H45" i="3"/>
  <c r="G45" i="3"/>
  <c r="H44" i="3"/>
  <c r="G44" i="3"/>
  <c r="H43" i="3"/>
  <c r="G43" i="3"/>
  <c r="H42" i="3"/>
  <c r="G42" i="3"/>
  <c r="H41" i="3"/>
  <c r="K124" i="4" s="1"/>
  <c r="G41" i="3"/>
  <c r="H40" i="3"/>
  <c r="K14" i="4" s="1"/>
  <c r="G40" i="3"/>
  <c r="H39" i="3"/>
  <c r="K74" i="4" s="1"/>
  <c r="G39" i="3"/>
  <c r="H38" i="3"/>
  <c r="G38" i="3"/>
  <c r="H37" i="3"/>
  <c r="K31" i="4" s="1"/>
  <c r="G37" i="3"/>
  <c r="H36" i="3"/>
  <c r="K128" i="4" s="1"/>
  <c r="G36" i="3"/>
  <c r="H35" i="3"/>
  <c r="G35" i="3"/>
  <c r="H34" i="3"/>
  <c r="K164" i="4" s="1"/>
  <c r="G34" i="3"/>
  <c r="H33" i="3"/>
  <c r="G33" i="3"/>
  <c r="H32" i="3"/>
  <c r="K25" i="4" s="1"/>
  <c r="G32" i="3"/>
  <c r="H31" i="3"/>
  <c r="K38" i="4" s="1"/>
  <c r="G31" i="3"/>
  <c r="H30" i="3"/>
  <c r="K42" i="4" s="1"/>
  <c r="G30" i="3"/>
  <c r="H29" i="3"/>
  <c r="G29" i="3"/>
  <c r="H28" i="3"/>
  <c r="K188" i="4" s="1"/>
  <c r="G28" i="3"/>
  <c r="H27" i="3"/>
  <c r="K28" i="4" s="1"/>
  <c r="G27" i="3"/>
  <c r="H26" i="3"/>
  <c r="K70" i="4" s="1"/>
  <c r="G26" i="3"/>
  <c r="H25" i="3"/>
  <c r="K8" i="4" s="1"/>
  <c r="G25" i="3"/>
  <c r="H24" i="3"/>
  <c r="G24" i="3"/>
  <c r="H23" i="3"/>
  <c r="K56" i="4" s="1"/>
  <c r="G23" i="3"/>
  <c r="H22" i="3"/>
  <c r="K140" i="4" s="1"/>
  <c r="G22" i="3"/>
  <c r="H21" i="3"/>
  <c r="K172" i="4" s="1"/>
  <c r="G21" i="3"/>
  <c r="H20" i="3"/>
  <c r="K60" i="4" s="1"/>
  <c r="G20" i="3"/>
  <c r="H19" i="3"/>
  <c r="K72" i="4" s="1"/>
  <c r="G19" i="3"/>
  <c r="H18" i="3"/>
  <c r="K30" i="4" s="1"/>
  <c r="G18" i="3"/>
  <c r="H17" i="3"/>
  <c r="G17" i="3"/>
  <c r="H16" i="3"/>
  <c r="K204" i="4" s="1"/>
  <c r="G16" i="3"/>
  <c r="H15" i="3"/>
  <c r="K52" i="4" s="1"/>
  <c r="G15" i="3"/>
  <c r="H14" i="3"/>
  <c r="K64" i="4" s="1"/>
  <c r="G14" i="3"/>
  <c r="H13" i="3"/>
  <c r="K108" i="4" s="1"/>
  <c r="G13" i="3"/>
  <c r="H12" i="3"/>
  <c r="G12" i="3"/>
  <c r="H11" i="3"/>
  <c r="G11" i="3"/>
  <c r="H10" i="3"/>
  <c r="K75" i="4" s="1"/>
  <c r="G10" i="3"/>
  <c r="H9" i="3"/>
  <c r="G9" i="3"/>
  <c r="H8" i="3"/>
  <c r="K176" i="4" s="1"/>
  <c r="G8" i="3"/>
  <c r="H7" i="3"/>
  <c r="G7" i="3"/>
  <c r="H6" i="3"/>
  <c r="G6" i="3"/>
  <c r="H5" i="3"/>
  <c r="K184" i="4" s="1"/>
  <c r="G5" i="3"/>
  <c r="H4" i="3"/>
  <c r="K156" i="4" s="1"/>
  <c r="G4" i="3"/>
  <c r="H3" i="3"/>
  <c r="K45" i="4" s="1"/>
  <c r="G3" i="3"/>
  <c r="H2" i="3"/>
  <c r="K44" i="4" s="1"/>
  <c r="G2" i="3"/>
  <c r="K284" i="4" s="1"/>
  <c r="F101" i="2"/>
  <c r="B101" i="2"/>
  <c r="F100" i="2"/>
  <c r="B100" i="2"/>
  <c r="F99" i="2"/>
  <c r="B99" i="2"/>
  <c r="F98" i="2"/>
  <c r="B98" i="2"/>
  <c r="F97" i="2"/>
  <c r="B97" i="2"/>
  <c r="F96" i="2"/>
  <c r="B96" i="2"/>
  <c r="F95" i="2"/>
  <c r="B95" i="2"/>
  <c r="F94" i="2"/>
  <c r="B94" i="2"/>
  <c r="F93" i="2"/>
  <c r="B93" i="2"/>
  <c r="F92" i="2"/>
  <c r="B92" i="2"/>
  <c r="F91" i="2"/>
  <c r="B91" i="2"/>
  <c r="F90" i="2"/>
  <c r="B90" i="2"/>
  <c r="F89" i="2"/>
  <c r="B89" i="2"/>
  <c r="F88" i="2"/>
  <c r="B88" i="2"/>
  <c r="F87" i="2"/>
  <c r="B87" i="2"/>
  <c r="F86" i="2"/>
  <c r="B86" i="2"/>
  <c r="F85" i="2"/>
  <c r="B85" i="2"/>
  <c r="F84" i="2"/>
  <c r="B84" i="2"/>
  <c r="F83" i="2"/>
  <c r="B83" i="2"/>
  <c r="F82" i="2"/>
  <c r="B82" i="2"/>
  <c r="F81" i="2"/>
  <c r="B81" i="2"/>
  <c r="F80" i="2"/>
  <c r="B80" i="2"/>
  <c r="F79" i="2"/>
  <c r="B79" i="2"/>
  <c r="F78" i="2"/>
  <c r="B78" i="2"/>
  <c r="F77" i="2"/>
  <c r="B77" i="2"/>
  <c r="F76" i="2"/>
  <c r="B76" i="2"/>
  <c r="F75" i="2"/>
  <c r="B75" i="2"/>
  <c r="F74" i="2"/>
  <c r="B74" i="2"/>
  <c r="F73" i="2"/>
  <c r="B73" i="2"/>
  <c r="F72" i="2"/>
  <c r="B72" i="2"/>
  <c r="F71" i="2"/>
  <c r="B71" i="2"/>
  <c r="F70" i="2"/>
  <c r="B70" i="2"/>
  <c r="F69" i="2"/>
  <c r="B69" i="2"/>
  <c r="F68" i="2"/>
  <c r="B68" i="2"/>
  <c r="F67" i="2"/>
  <c r="B67" i="2"/>
  <c r="F66" i="2"/>
  <c r="B66" i="2"/>
  <c r="F65" i="2"/>
  <c r="B65" i="2"/>
  <c r="F64" i="2"/>
  <c r="B64" i="2"/>
  <c r="F63" i="2"/>
  <c r="B63" i="2"/>
  <c r="F62" i="2"/>
  <c r="B62" i="2"/>
  <c r="F61" i="2"/>
  <c r="B61" i="2"/>
  <c r="F60" i="2"/>
  <c r="B60" i="2"/>
  <c r="F59" i="2"/>
  <c r="B59" i="2"/>
  <c r="K113" i="4" l="1"/>
  <c r="K129" i="4"/>
  <c r="K225" i="4"/>
  <c r="K98" i="4"/>
  <c r="K111" i="4"/>
  <c r="K3" i="4"/>
  <c r="K7" i="4"/>
  <c r="K11" i="4"/>
  <c r="K15" i="4"/>
  <c r="K29" i="4"/>
  <c r="K33" i="4"/>
  <c r="K35" i="4"/>
  <c r="K39" i="4"/>
  <c r="K43" i="4"/>
  <c r="K47" i="4"/>
  <c r="K51" i="4"/>
  <c r="K55" i="4"/>
  <c r="K59" i="4"/>
  <c r="K63" i="4"/>
  <c r="K67" i="4"/>
  <c r="K71" i="4"/>
  <c r="K73" i="4"/>
  <c r="K77" i="4"/>
  <c r="K79" i="4"/>
  <c r="K109" i="4"/>
  <c r="K120" i="4"/>
  <c r="K143" i="4"/>
  <c r="K152" i="4"/>
  <c r="K168" i="4"/>
  <c r="K191" i="4"/>
  <c r="K200" i="4"/>
  <c r="K216" i="4"/>
  <c r="K232" i="4"/>
  <c r="K239" i="4"/>
  <c r="K248" i="4"/>
  <c r="K255" i="4"/>
  <c r="K264" i="4"/>
  <c r="K271" i="4"/>
  <c r="K280" i="4"/>
  <c r="K287" i="4"/>
  <c r="K296" i="4"/>
  <c r="K301" i="4"/>
  <c r="K5" i="4"/>
  <c r="K9" i="4"/>
  <c r="K13" i="4"/>
  <c r="K17" i="4"/>
  <c r="K19" i="4"/>
  <c r="K23" i="4"/>
  <c r="K37" i="4"/>
  <c r="K41" i="4"/>
  <c r="K49" i="4"/>
  <c r="K57" i="4"/>
  <c r="K61" i="4"/>
  <c r="K65" i="4"/>
  <c r="K69" i="4"/>
  <c r="K96" i="4"/>
  <c r="K127" i="4"/>
  <c r="K136" i="4"/>
  <c r="K159" i="4"/>
  <c r="K175" i="4"/>
  <c r="K207" i="4"/>
  <c r="K223" i="4"/>
  <c r="K107" i="4"/>
  <c r="K105" i="4"/>
  <c r="K118" i="4"/>
  <c r="K150" i="4"/>
  <c r="K166" i="4"/>
  <c r="K182" i="4"/>
  <c r="K198" i="4"/>
  <c r="K205" i="4"/>
  <c r="K221" i="4"/>
  <c r="K237" i="4"/>
  <c r="K246" i="4"/>
  <c r="K253" i="4"/>
  <c r="K262" i="4"/>
  <c r="K269" i="4"/>
  <c r="K278" i="4"/>
  <c r="K285" i="4"/>
  <c r="K294" i="4"/>
  <c r="K125" i="4"/>
  <c r="K134" i="4"/>
  <c r="K141" i="4"/>
  <c r="K157" i="4"/>
  <c r="K173" i="4"/>
  <c r="K189" i="4"/>
  <c r="K214" i="4"/>
  <c r="K90" i="4"/>
  <c r="K103" i="4"/>
  <c r="K299" i="4"/>
  <c r="K101" i="4"/>
  <c r="K155" i="4"/>
  <c r="K180" i="4"/>
  <c r="K203" i="4"/>
  <c r="K219" i="4"/>
  <c r="K235" i="4"/>
  <c r="K244" i="4"/>
  <c r="K251" i="4"/>
  <c r="K260" i="4"/>
  <c r="K267" i="4"/>
  <c r="K276" i="4"/>
  <c r="K283" i="4"/>
  <c r="K292" i="4"/>
  <c r="K123" i="4"/>
  <c r="K139" i="4"/>
  <c r="K148" i="4"/>
  <c r="K171" i="4"/>
  <c r="K187" i="4"/>
  <c r="K196" i="4"/>
  <c r="K99" i="4"/>
  <c r="K137" i="4"/>
  <c r="K185" i="4"/>
  <c r="K201" i="4"/>
  <c r="K217" i="4"/>
  <c r="K233" i="4"/>
  <c r="K258" i="4"/>
  <c r="K265" i="4"/>
  <c r="K274" i="4"/>
  <c r="K281" i="4"/>
  <c r="K290" i="4"/>
  <c r="K297" i="4"/>
  <c r="K97" i="4"/>
  <c r="K121" i="4"/>
  <c r="K153" i="4"/>
  <c r="K169" i="4"/>
  <c r="K242" i="4"/>
  <c r="K249" i="4"/>
  <c r="K95" i="4"/>
  <c r="K26" i="4"/>
  <c r="K46" i="4"/>
  <c r="K50" i="4"/>
  <c r="K54" i="4"/>
  <c r="K62" i="4"/>
  <c r="K66" i="4"/>
  <c r="K76" i="4"/>
  <c r="K80" i="4"/>
  <c r="K112" i="4"/>
  <c r="K135" i="4"/>
  <c r="K144" i="4"/>
  <c r="K167" i="4"/>
  <c r="K183" i="4"/>
  <c r="K192" i="4"/>
  <c r="K215" i="4"/>
  <c r="K240" i="4"/>
  <c r="K247" i="4"/>
  <c r="K256" i="4"/>
  <c r="K263" i="4"/>
  <c r="K272" i="4"/>
  <c r="K279" i="4"/>
  <c r="K288" i="4"/>
  <c r="K295" i="4"/>
  <c r="K2" i="4"/>
  <c r="K6" i="4"/>
  <c r="K10" i="4"/>
  <c r="K18" i="4"/>
  <c r="K34" i="4"/>
  <c r="K48" i="4"/>
  <c r="K58" i="4"/>
  <c r="K68" i="4"/>
  <c r="K93" i="4"/>
  <c r="K119" i="4"/>
  <c r="K151" i="4"/>
  <c r="K160" i="4"/>
  <c r="K199" i="4"/>
  <c r="K208" i="4"/>
  <c r="K224" i="4"/>
  <c r="K231" i="4"/>
  <c r="K91" i="4"/>
  <c r="K110" i="4"/>
  <c r="K142" i="4"/>
  <c r="K158" i="4"/>
  <c r="K181" i="4"/>
  <c r="K190" i="4"/>
  <c r="K206" i="4"/>
  <c r="K222" i="4"/>
  <c r="K238" i="4"/>
  <c r="K245" i="4"/>
  <c r="K254" i="4"/>
  <c r="K261" i="4"/>
  <c r="K270" i="4"/>
  <c r="K277" i="4"/>
  <c r="K286" i="4"/>
  <c r="K293" i="4"/>
  <c r="K89" i="4"/>
  <c r="K117" i="4"/>
  <c r="K126" i="4"/>
  <c r="K133" i="4"/>
  <c r="K149" i="4"/>
  <c r="K165" i="4"/>
  <c r="K197" i="4"/>
  <c r="K213" i="4"/>
  <c r="K229" i="4"/>
  <c r="K87" i="4"/>
  <c r="K85" i="4"/>
  <c r="K179" i="4"/>
  <c r="K220" i="4"/>
  <c r="K227" i="4"/>
  <c r="K236" i="4"/>
  <c r="K243" i="4"/>
  <c r="K252" i="4"/>
  <c r="K259" i="4"/>
  <c r="K268" i="4"/>
  <c r="K275" i="4"/>
  <c r="K291" i="4"/>
  <c r="K115" i="4"/>
  <c r="K131" i="4"/>
  <c r="K147" i="4"/>
  <c r="K163" i="4"/>
  <c r="K195" i="4"/>
  <c r="K211" i="4"/>
  <c r="J4354" i="11"/>
  <c r="J4338" i="11"/>
  <c r="J4322" i="11"/>
  <c r="J4306" i="11"/>
  <c r="J4290" i="11"/>
  <c r="J4274" i="11"/>
  <c r="J4258" i="11"/>
  <c r="J4242" i="11"/>
  <c r="J4226" i="11"/>
  <c r="J4210" i="11"/>
  <c r="J4194" i="11"/>
  <c r="J4178" i="11"/>
  <c r="J4162" i="11"/>
  <c r="J4146" i="11"/>
  <c r="J4130" i="11"/>
  <c r="J4114" i="11"/>
  <c r="J4098" i="11"/>
  <c r="J4082" i="11"/>
  <c r="J4066" i="11"/>
  <c r="J4050" i="11"/>
  <c r="J4034" i="11"/>
  <c r="J4018" i="11"/>
  <c r="J4002" i="11"/>
  <c r="J3986" i="11"/>
  <c r="J3970" i="11"/>
  <c r="J3954" i="11"/>
  <c r="J3938" i="11"/>
  <c r="J4365" i="11"/>
  <c r="J4349" i="11"/>
  <c r="J4333" i="11"/>
  <c r="J4317" i="11"/>
  <c r="J4301" i="11"/>
  <c r="J4285" i="11"/>
  <c r="J4269" i="11"/>
  <c r="J4253" i="11"/>
  <c r="J4237" i="11"/>
  <c r="J4221" i="11"/>
  <c r="J4205" i="11"/>
  <c r="J4189" i="11"/>
  <c r="J4173" i="11"/>
  <c r="J4157" i="11"/>
  <c r="J4141" i="11"/>
  <c r="J4125" i="11"/>
  <c r="J4109" i="11"/>
  <c r="J4093" i="11"/>
  <c r="J4077" i="11"/>
  <c r="J4061" i="11"/>
  <c r="J4045" i="11"/>
  <c r="J4029" i="11"/>
  <c r="J4013" i="11"/>
  <c r="J3997" i="11"/>
  <c r="J3981" i="11"/>
  <c r="J4360" i="11"/>
  <c r="J4344" i="11"/>
  <c r="J4328" i="11"/>
  <c r="J4312" i="11"/>
  <c r="J4296" i="11"/>
  <c r="J4280" i="11"/>
  <c r="J4264" i="11"/>
  <c r="J4248" i="11"/>
  <c r="J4232" i="11"/>
  <c r="J4216" i="11"/>
  <c r="J4200" i="11"/>
  <c r="J4184" i="11"/>
  <c r="J4168" i="11"/>
  <c r="J4152" i="11"/>
  <c r="J4136" i="11"/>
  <c r="J4120" i="11"/>
  <c r="J4104" i="11"/>
  <c r="J4088" i="11"/>
  <c r="J4072" i="11"/>
  <c r="J4056" i="11"/>
  <c r="J4040" i="11"/>
  <c r="J4024" i="11"/>
  <c r="J4008" i="11"/>
  <c r="J3992" i="11"/>
  <c r="J3976" i="11"/>
  <c r="J3960" i="11"/>
  <c r="J3944" i="11"/>
  <c r="J3928" i="11"/>
  <c r="J3919" i="11"/>
  <c r="J4355" i="11"/>
  <c r="J4339" i="11"/>
  <c r="J4323" i="11"/>
  <c r="J4307" i="11"/>
  <c r="J4291" i="11"/>
  <c r="J4275" i="11"/>
  <c r="J4259" i="11"/>
  <c r="J4243" i="11"/>
  <c r="J4227" i="11"/>
  <c r="J4211" i="11"/>
  <c r="J4195" i="11"/>
  <c r="J4179" i="11"/>
  <c r="J4163" i="11"/>
  <c r="J4147" i="11"/>
  <c r="J4131" i="11"/>
  <c r="J4115" i="11"/>
  <c r="J4099" i="11"/>
  <c r="J4083" i="11"/>
  <c r="J4067" i="11"/>
  <c r="J4051" i="11"/>
  <c r="J4035" i="11"/>
  <c r="J4019" i="11"/>
  <c r="J4003" i="11"/>
  <c r="J3987" i="11"/>
  <c r="J3971" i="11"/>
  <c r="J3955" i="11"/>
  <c r="J4361" i="11"/>
  <c r="J4345" i="11"/>
  <c r="J4329" i="11"/>
  <c r="J4313" i="11"/>
  <c r="J4297" i="11"/>
  <c r="J4281" i="11"/>
  <c r="J4265" i="11"/>
  <c r="J4249" i="11"/>
  <c r="J4233" i="11"/>
  <c r="J4217" i="11"/>
  <c r="J4201" i="11"/>
  <c r="J4185" i="11"/>
  <c r="J4169" i="11"/>
  <c r="J4153" i="11"/>
  <c r="J4137" i="11"/>
  <c r="J4121" i="11"/>
  <c r="J4105" i="11"/>
  <c r="J4089" i="11"/>
  <c r="J4073" i="11"/>
  <c r="J4057" i="11"/>
  <c r="J4041" i="11"/>
  <c r="J4025" i="11"/>
  <c r="J4009" i="11"/>
  <c r="J3993" i="11"/>
  <c r="J3977" i="11"/>
  <c r="J3961" i="11"/>
  <c r="J3945" i="11"/>
  <c r="J3929" i="11"/>
  <c r="J4356" i="11"/>
  <c r="J4340" i="11"/>
  <c r="J4324" i="11"/>
  <c r="J4308" i="11"/>
  <c r="J4292" i="11"/>
  <c r="J4276" i="11"/>
  <c r="J4260" i="11"/>
  <c r="J4244" i="11"/>
  <c r="J4228" i="11"/>
  <c r="J4212" i="11"/>
  <c r="J4196" i="11"/>
  <c r="J4180" i="11"/>
  <c r="J4164" i="11"/>
  <c r="J4148" i="11"/>
  <c r="J4132" i="11"/>
  <c r="J4116" i="11"/>
  <c r="J4100" i="11"/>
  <c r="J4084" i="11"/>
  <c r="J4068" i="11"/>
  <c r="J4052" i="11"/>
  <c r="J4036" i="11"/>
  <c r="J4020" i="11"/>
  <c r="J4004" i="11"/>
  <c r="J3988" i="11"/>
  <c r="J3972" i="11"/>
  <c r="J4367" i="11"/>
  <c r="J4351" i="11"/>
  <c r="J4335" i="11"/>
  <c r="J4319" i="11"/>
  <c r="J4303" i="11"/>
  <c r="J4287" i="11"/>
  <c r="J4271" i="11"/>
  <c r="J4255" i="11"/>
  <c r="J4239" i="11"/>
  <c r="J4223" i="11"/>
  <c r="J4207" i="11"/>
  <c r="J4191" i="11"/>
  <c r="J4175" i="11"/>
  <c r="J4159" i="11"/>
  <c r="J4143" i="11"/>
  <c r="J4127" i="11"/>
  <c r="J4111" i="11"/>
  <c r="J4095" i="11"/>
  <c r="J4079" i="11"/>
  <c r="J4063" i="11"/>
  <c r="J4047" i="11"/>
  <c r="J4031" i="11"/>
  <c r="J4015" i="11"/>
  <c r="J3999" i="11"/>
  <c r="J3983" i="11"/>
  <c r="J3967" i="11"/>
  <c r="J3951" i="11"/>
  <c r="J3935" i="11"/>
  <c r="J4362" i="11"/>
  <c r="J4346" i="11"/>
  <c r="J4330" i="11"/>
  <c r="J4314" i="11"/>
  <c r="J4298" i="11"/>
  <c r="J4282" i="11"/>
  <c r="J4266" i="11"/>
  <c r="J4250" i="11"/>
  <c r="J4234" i="11"/>
  <c r="J4218" i="11"/>
  <c r="J4202" i="11"/>
  <c r="J4186" i="11"/>
  <c r="J4170" i="11"/>
  <c r="J4154" i="11"/>
  <c r="J4138" i="11"/>
  <c r="J4122" i="11"/>
  <c r="J4106" i="11"/>
  <c r="J4090" i="11"/>
  <c r="J4074" i="11"/>
  <c r="J4058" i="11"/>
  <c r="J4042" i="11"/>
  <c r="J4026" i="11"/>
  <c r="J4010" i="11"/>
  <c r="J3994" i="11"/>
  <c r="J3978" i="11"/>
  <c r="J3962" i="11"/>
  <c r="J3946" i="11"/>
  <c r="J4357" i="11"/>
  <c r="J4341" i="11"/>
  <c r="J4325" i="11"/>
  <c r="J4309" i="11"/>
  <c r="J4293" i="11"/>
  <c r="J4277" i="11"/>
  <c r="J4261" i="11"/>
  <c r="J4245" i="11"/>
  <c r="J4229" i="11"/>
  <c r="J4213" i="11"/>
  <c r="J4197" i="11"/>
  <c r="J4181" i="11"/>
  <c r="J4165" i="11"/>
  <c r="J4149" i="11"/>
  <c r="J4133" i="11"/>
  <c r="J4117" i="11"/>
  <c r="J4101" i="11"/>
  <c r="J4085" i="11"/>
  <c r="J4069" i="11"/>
  <c r="J4053" i="11"/>
  <c r="J4037" i="11"/>
  <c r="J4021" i="11"/>
  <c r="J4005" i="11"/>
  <c r="J3989" i="11"/>
  <c r="J3973" i="11"/>
  <c r="J3957" i="11"/>
  <c r="J3941" i="11"/>
  <c r="J4352" i="11"/>
  <c r="J4336" i="11"/>
  <c r="J4320" i="11"/>
  <c r="J4304" i="11"/>
  <c r="J4288" i="11"/>
  <c r="J4272" i="11"/>
  <c r="J4256" i="11"/>
  <c r="J4240" i="11"/>
  <c r="J4224" i="11"/>
  <c r="J4208" i="11"/>
  <c r="J4192" i="11"/>
  <c r="J4176" i="11"/>
  <c r="J4160" i="11"/>
  <c r="J4144" i="11"/>
  <c r="J4128" i="11"/>
  <c r="J4112" i="11"/>
  <c r="J4096" i="11"/>
  <c r="J4080" i="11"/>
  <c r="J4064" i="11"/>
  <c r="J4048" i="11"/>
  <c r="J4032" i="11"/>
  <c r="J4016" i="11"/>
  <c r="J4000" i="11"/>
  <c r="J3984" i="11"/>
  <c r="J4363" i="11"/>
  <c r="J4347" i="11"/>
  <c r="J4331" i="11"/>
  <c r="J4315" i="11"/>
  <c r="J4299" i="11"/>
  <c r="J4283" i="11"/>
  <c r="J4267" i="11"/>
  <c r="J4251" i="11"/>
  <c r="J4235" i="11"/>
  <c r="J4219" i="11"/>
  <c r="J4203" i="11"/>
  <c r="J4187" i="11"/>
  <c r="J4171" i="11"/>
  <c r="J4155" i="11"/>
  <c r="J4139" i="11"/>
  <c r="J4123" i="11"/>
  <c r="J4107" i="11"/>
  <c r="J4091" i="11"/>
  <c r="J4075" i="11"/>
  <c r="J4059" i="11"/>
  <c r="J4043" i="11"/>
  <c r="J4027" i="11"/>
  <c r="J4358" i="11"/>
  <c r="J4342" i="11"/>
  <c r="J4326" i="11"/>
  <c r="J4310" i="11"/>
  <c r="J4294" i="11"/>
  <c r="J4278" i="11"/>
  <c r="J4262" i="11"/>
  <c r="J4246" i="11"/>
  <c r="J4230" i="11"/>
  <c r="J4214" i="11"/>
  <c r="J4198" i="11"/>
  <c r="J4182" i="11"/>
  <c r="J4166" i="11"/>
  <c r="J4150" i="11"/>
  <c r="J4134" i="11"/>
  <c r="J4118" i="11"/>
  <c r="J4102" i="11"/>
  <c r="J4086" i="11"/>
  <c r="J4070" i="11"/>
  <c r="J4054" i="11"/>
  <c r="J4038" i="11"/>
  <c r="J4022" i="11"/>
  <c r="J4006" i="11"/>
  <c r="J3990" i="11"/>
  <c r="J3974" i="11"/>
  <c r="J3958" i="11"/>
  <c r="J4353" i="11"/>
  <c r="J4337" i="11"/>
  <c r="J4321" i="11"/>
  <c r="J4305" i="11"/>
  <c r="J4289" i="11"/>
  <c r="J4273" i="11"/>
  <c r="J4257" i="11"/>
  <c r="J4241" i="11"/>
  <c r="J4225" i="11"/>
  <c r="J4209" i="11"/>
  <c r="J4193" i="11"/>
  <c r="J4177" i="11"/>
  <c r="J4161" i="11"/>
  <c r="J4145" i="11"/>
  <c r="J4129" i="11"/>
  <c r="J4113" i="11"/>
  <c r="J4097" i="11"/>
  <c r="J4081" i="11"/>
  <c r="J4065" i="11"/>
  <c r="J4049" i="11"/>
  <c r="J4033" i="11"/>
  <c r="J4017" i="11"/>
  <c r="J4001" i="11"/>
  <c r="J3985" i="11"/>
  <c r="J3969" i="11"/>
  <c r="J3953" i="11"/>
  <c r="J3937" i="11"/>
  <c r="J4364" i="11"/>
  <c r="J4348" i="11"/>
  <c r="J4332" i="11"/>
  <c r="J4316" i="11"/>
  <c r="J4300" i="11"/>
  <c r="J4284" i="11"/>
  <c r="J4268" i="11"/>
  <c r="J4252" i="11"/>
  <c r="J4236" i="11"/>
  <c r="J4220" i="11"/>
  <c r="J4204" i="11"/>
  <c r="J4188" i="11"/>
  <c r="J4172" i="11"/>
  <c r="J4156" i="11"/>
  <c r="J4140" i="11"/>
  <c r="J4124" i="11"/>
  <c r="J4108" i="11"/>
  <c r="J4092" i="11"/>
  <c r="J4076" i="11"/>
  <c r="J4060" i="11"/>
  <c r="J4044" i="11"/>
  <c r="J4028" i="11"/>
  <c r="J4012" i="11"/>
  <c r="J3996" i="11"/>
  <c r="J3980" i="11"/>
  <c r="J3964" i="11"/>
  <c r="J3948" i="11"/>
  <c r="J4359" i="11"/>
  <c r="J4343" i="11"/>
  <c r="J4327" i="11"/>
  <c r="J4311" i="11"/>
  <c r="J4295" i="11"/>
  <c r="J4279" i="11"/>
  <c r="J4263" i="11"/>
  <c r="J4247" i="11"/>
  <c r="J4231" i="11"/>
  <c r="J4215" i="11"/>
  <c r="J4199" i="11"/>
  <c r="J4183" i="11"/>
  <c r="J4167" i="11"/>
  <c r="J4151" i="11"/>
  <c r="J4135" i="11"/>
  <c r="J4119" i="11"/>
  <c r="J4103" i="11"/>
  <c r="J4087" i="11"/>
  <c r="J4071" i="11"/>
  <c r="J4350" i="11"/>
  <c r="J4094" i="11"/>
  <c r="J3965" i="11"/>
  <c r="J3920" i="11"/>
  <c r="J3911" i="11"/>
  <c r="J3894" i="11"/>
  <c r="J3890" i="11"/>
  <c r="J3873" i="11"/>
  <c r="J3864" i="11"/>
  <c r="J3838" i="11"/>
  <c r="J3829" i="11"/>
  <c r="J3812" i="11"/>
  <c r="J3796" i="11"/>
  <c r="J3780" i="11"/>
  <c r="J3764" i="11"/>
  <c r="J3748" i="11"/>
  <c r="J3732" i="11"/>
  <c r="J3716" i="11"/>
  <c r="J3700" i="11"/>
  <c r="J3684" i="11"/>
  <c r="J3668" i="11"/>
  <c r="J3652" i="11"/>
  <c r="J3636" i="11"/>
  <c r="J3620" i="11"/>
  <c r="J3604" i="11"/>
  <c r="J3588" i="11"/>
  <c r="J3572" i="11"/>
  <c r="J3556" i="11"/>
  <c r="J3540" i="11"/>
  <c r="J4366" i="11"/>
  <c r="J4334" i="11"/>
  <c r="J4055" i="11"/>
  <c r="J3979" i="11"/>
  <c r="J3940" i="11"/>
  <c r="J3932" i="11"/>
  <c r="J3916" i="11"/>
  <c r="J3907" i="11"/>
  <c r="J3860" i="11"/>
  <c r="J3847" i="11"/>
  <c r="J3834" i="11"/>
  <c r="J3825" i="11"/>
  <c r="J3821" i="11"/>
  <c r="J3807" i="11"/>
  <c r="J3791" i="11"/>
  <c r="J3775" i="11"/>
  <c r="J3759" i="11"/>
  <c r="J3743" i="11"/>
  <c r="J3727" i="11"/>
  <c r="J3711" i="11"/>
  <c r="J3695" i="11"/>
  <c r="J3679" i="11"/>
  <c r="J3663" i="11"/>
  <c r="J3647" i="11"/>
  <c r="J3631" i="11"/>
  <c r="J3615" i="11"/>
  <c r="J3599" i="11"/>
  <c r="J3583" i="11"/>
  <c r="J3567" i="11"/>
  <c r="J4318" i="11"/>
  <c r="J4078" i="11"/>
  <c r="J4062" i="11"/>
  <c r="J3903" i="11"/>
  <c r="J3899" i="11"/>
  <c r="J3886" i="11"/>
  <c r="J3882" i="11"/>
  <c r="J3869" i="11"/>
  <c r="J3856" i="11"/>
  <c r="J3852" i="11"/>
  <c r="J3843" i="11"/>
  <c r="J3802" i="11"/>
  <c r="J3786" i="11"/>
  <c r="J3770" i="11"/>
  <c r="J3754" i="11"/>
  <c r="J3738" i="11"/>
  <c r="J3722" i="11"/>
  <c r="J3706" i="11"/>
  <c r="J3690" i="11"/>
  <c r="J3674" i="11"/>
  <c r="J3658" i="11"/>
  <c r="J3642" i="11"/>
  <c r="J3626" i="11"/>
  <c r="J3610" i="11"/>
  <c r="J3594" i="11"/>
  <c r="J3578" i="11"/>
  <c r="J3562" i="11"/>
  <c r="J3546" i="11"/>
  <c r="J3530" i="11"/>
  <c r="J3514" i="11"/>
  <c r="J4302" i="11"/>
  <c r="J4039" i="11"/>
  <c r="J3966" i="11"/>
  <c r="J3925" i="11"/>
  <c r="J3912" i="11"/>
  <c r="J3878" i="11"/>
  <c r="J3817" i="11"/>
  <c r="J3813" i="11"/>
  <c r="J3797" i="11"/>
  <c r="J3781" i="11"/>
  <c r="J3765" i="11"/>
  <c r="J3749" i="11"/>
  <c r="J3733" i="11"/>
  <c r="J3717" i="11"/>
  <c r="J3701" i="11"/>
  <c r="J3685" i="11"/>
  <c r="J3669" i="11"/>
  <c r="J3653" i="11"/>
  <c r="J3637" i="11"/>
  <c r="J3621" i="11"/>
  <c r="J3605" i="11"/>
  <c r="J3589" i="11"/>
  <c r="J3573" i="11"/>
  <c r="J4286" i="11"/>
  <c r="J4270" i="11"/>
  <c r="J4046" i="11"/>
  <c r="J3959" i="11"/>
  <c r="J3952" i="11"/>
  <c r="J3933" i="11"/>
  <c r="J3917" i="11"/>
  <c r="J3908" i="11"/>
  <c r="J3895" i="11"/>
  <c r="J3891" i="11"/>
  <c r="J3874" i="11"/>
  <c r="J3865" i="11"/>
  <c r="J3839" i="11"/>
  <c r="J3830" i="11"/>
  <c r="J3826" i="11"/>
  <c r="J3808" i="11"/>
  <c r="J3792" i="11"/>
  <c r="J3776" i="11"/>
  <c r="J3760" i="11"/>
  <c r="J3744" i="11"/>
  <c r="J3728" i="11"/>
  <c r="J3712" i="11"/>
  <c r="J3696" i="11"/>
  <c r="J3680" i="11"/>
  <c r="J3664" i="11"/>
  <c r="J3648" i="11"/>
  <c r="J3632" i="11"/>
  <c r="J3616" i="11"/>
  <c r="J3600" i="11"/>
  <c r="J3584" i="11"/>
  <c r="J3568" i="11"/>
  <c r="J3552" i="11"/>
  <c r="J3536" i="11"/>
  <c r="J4254" i="11"/>
  <c r="J4023" i="11"/>
  <c r="J3921" i="11"/>
  <c r="J3887" i="11"/>
  <c r="J3870" i="11"/>
  <c r="J3861" i="11"/>
  <c r="J3848" i="11"/>
  <c r="J3835" i="11"/>
  <c r="J3822" i="11"/>
  <c r="J3803" i="11"/>
  <c r="J3787" i="11"/>
  <c r="J3771" i="11"/>
  <c r="J3755" i="11"/>
  <c r="J3739" i="11"/>
  <c r="J3723" i="11"/>
  <c r="J3707" i="11"/>
  <c r="J3691" i="11"/>
  <c r="J3675" i="11"/>
  <c r="J3659" i="11"/>
  <c r="J3643" i="11"/>
  <c r="J3627" i="11"/>
  <c r="J3611" i="11"/>
  <c r="J3595" i="11"/>
  <c r="J3579" i="11"/>
  <c r="J3563" i="11"/>
  <c r="J3547" i="11"/>
  <c r="J3531" i="11"/>
  <c r="J3515" i="11"/>
  <c r="J4238" i="11"/>
  <c r="J4030" i="11"/>
  <c r="J3913" i="11"/>
  <c r="J3904" i="11"/>
  <c r="J3900" i="11"/>
  <c r="J3883" i="11"/>
  <c r="J3857" i="11"/>
  <c r="J3853" i="11"/>
  <c r="J3844" i="11"/>
  <c r="J3818" i="11"/>
  <c r="J3798" i="11"/>
  <c r="J3782" i="11"/>
  <c r="J3766" i="11"/>
  <c r="J3750" i="11"/>
  <c r="J3734" i="11"/>
  <c r="J3718" i="11"/>
  <c r="J3702" i="11"/>
  <c r="J3686" i="11"/>
  <c r="J3670" i="11"/>
  <c r="J3654" i="11"/>
  <c r="J3638" i="11"/>
  <c r="J3622" i="11"/>
  <c r="J3606" i="11"/>
  <c r="J3590" i="11"/>
  <c r="J3574" i="11"/>
  <c r="J3558" i="11"/>
  <c r="J3542" i="11"/>
  <c r="J4222" i="11"/>
  <c r="J4206" i="11"/>
  <c r="J3963" i="11"/>
  <c r="J3956" i="11"/>
  <c r="J3934" i="11"/>
  <c r="J3918" i="11"/>
  <c r="J3896" i="11"/>
  <c r="J3879" i="11"/>
  <c r="J3831" i="11"/>
  <c r="J3814" i="11"/>
  <c r="J3809" i="11"/>
  <c r="J3793" i="11"/>
  <c r="J3777" i="11"/>
  <c r="J3761" i="11"/>
  <c r="J3745" i="11"/>
  <c r="J3729" i="11"/>
  <c r="J3713" i="11"/>
  <c r="J3697" i="11"/>
  <c r="J3681" i="11"/>
  <c r="J3665" i="11"/>
  <c r="J3649" i="11"/>
  <c r="J3633" i="11"/>
  <c r="J3617" i="11"/>
  <c r="J3601" i="11"/>
  <c r="J3585" i="11"/>
  <c r="J3569" i="11"/>
  <c r="J4190" i="11"/>
  <c r="J4014" i="11"/>
  <c r="J4007" i="11"/>
  <c r="J3949" i="11"/>
  <c r="J3930" i="11"/>
  <c r="J3926" i="11"/>
  <c r="J3922" i="11"/>
  <c r="J3909" i="11"/>
  <c r="J3892" i="11"/>
  <c r="J3888" i="11"/>
  <c r="J3875" i="11"/>
  <c r="J3866" i="11"/>
  <c r="J3849" i="11"/>
  <c r="J3840" i="11"/>
  <c r="J3827" i="11"/>
  <c r="J3804" i="11"/>
  <c r="J3788" i="11"/>
  <c r="J3772" i="11"/>
  <c r="J3756" i="11"/>
  <c r="J3740" i="11"/>
  <c r="J3724" i="11"/>
  <c r="J3708" i="11"/>
  <c r="J3692" i="11"/>
  <c r="J3676" i="11"/>
  <c r="J3660" i="11"/>
  <c r="J3644" i="11"/>
  <c r="J3628" i="11"/>
  <c r="J3612" i="11"/>
  <c r="J3596" i="11"/>
  <c r="J3580" i="11"/>
  <c r="J3564" i="11"/>
  <c r="J3548" i="11"/>
  <c r="J3532" i="11"/>
  <c r="J3942" i="11"/>
  <c r="J3914" i="11"/>
  <c r="J3871" i="11"/>
  <c r="J3862" i="11"/>
  <c r="J3858" i="11"/>
  <c r="J3836" i="11"/>
  <c r="J3823" i="11"/>
  <c r="J3799" i="11"/>
  <c r="J3783" i="11"/>
  <c r="J3767" i="11"/>
  <c r="J3751" i="11"/>
  <c r="J3735" i="11"/>
  <c r="J3719" i="11"/>
  <c r="J3703" i="11"/>
  <c r="J3687" i="11"/>
  <c r="J3671" i="11"/>
  <c r="J3655" i="11"/>
  <c r="J3639" i="11"/>
  <c r="J3623" i="11"/>
  <c r="J3607" i="11"/>
  <c r="J3591" i="11"/>
  <c r="J3575" i="11"/>
  <c r="J3559" i="11"/>
  <c r="J3543" i="11"/>
  <c r="J4174" i="11"/>
  <c r="J3905" i="11"/>
  <c r="J3901" i="11"/>
  <c r="J3884" i="11"/>
  <c r="J3854" i="11"/>
  <c r="J3845" i="11"/>
  <c r="J3832" i="11"/>
  <c r="J3819" i="11"/>
  <c r="J3810" i="11"/>
  <c r="J3794" i="11"/>
  <c r="J3778" i="11"/>
  <c r="J3762" i="11"/>
  <c r="J3746" i="11"/>
  <c r="J3730" i="11"/>
  <c r="J3714" i="11"/>
  <c r="J3698" i="11"/>
  <c r="J3682" i="11"/>
  <c r="J3666" i="11"/>
  <c r="J3650" i="11"/>
  <c r="J3634" i="11"/>
  <c r="J3618" i="11"/>
  <c r="J3602" i="11"/>
  <c r="J3586" i="11"/>
  <c r="J3570" i="11"/>
  <c r="J3554" i="11"/>
  <c r="J3538" i="11"/>
  <c r="J3522" i="11"/>
  <c r="J4011" i="11"/>
  <c r="J3998" i="11"/>
  <c r="J3991" i="11"/>
  <c r="J3950" i="11"/>
  <c r="J3927" i="11"/>
  <c r="J3897" i="11"/>
  <c r="J3880" i="11"/>
  <c r="J3876" i="11"/>
  <c r="J3850" i="11"/>
  <c r="J3815" i="11"/>
  <c r="J3805" i="11"/>
  <c r="J3789" i="11"/>
  <c r="J3773" i="11"/>
  <c r="J3757" i="11"/>
  <c r="J3741" i="11"/>
  <c r="J3725" i="11"/>
  <c r="J3709" i="11"/>
  <c r="J3693" i="11"/>
  <c r="J3677" i="11"/>
  <c r="J3661" i="11"/>
  <c r="J3645" i="11"/>
  <c r="J3629" i="11"/>
  <c r="J3613" i="11"/>
  <c r="J3597" i="11"/>
  <c r="J3581" i="11"/>
  <c r="J3565" i="11"/>
  <c r="J4158" i="11"/>
  <c r="J3943" i="11"/>
  <c r="J3931" i="11"/>
  <c r="J3923" i="11"/>
  <c r="J3910" i="11"/>
  <c r="J3893" i="11"/>
  <c r="J3889" i="11"/>
  <c r="J3867" i="11"/>
  <c r="J3841" i="11"/>
  <c r="J3837" i="11"/>
  <c r="J3828" i="11"/>
  <c r="J3800" i="11"/>
  <c r="J3784" i="11"/>
  <c r="J3768" i="11"/>
  <c r="J3752" i="11"/>
  <c r="J3736" i="11"/>
  <c r="J3720" i="11"/>
  <c r="J3704" i="11"/>
  <c r="J3688" i="11"/>
  <c r="J3672" i="11"/>
  <c r="J3656" i="11"/>
  <c r="J3640" i="11"/>
  <c r="J3624" i="11"/>
  <c r="J3608" i="11"/>
  <c r="J3592" i="11"/>
  <c r="J3576" i="11"/>
  <c r="J3560" i="11"/>
  <c r="J3544" i="11"/>
  <c r="J3528" i="11"/>
  <c r="J3512" i="11"/>
  <c r="J4142" i="11"/>
  <c r="J3968" i="11"/>
  <c r="J3939" i="11"/>
  <c r="J3915" i="11"/>
  <c r="J3906" i="11"/>
  <c r="J3872" i="11"/>
  <c r="J3863" i="11"/>
  <c r="J3859" i="11"/>
  <c r="J3824" i="11"/>
  <c r="J3820" i="11"/>
  <c r="J3811" i="11"/>
  <c r="J3795" i="11"/>
  <c r="J3779" i="11"/>
  <c r="J3763" i="11"/>
  <c r="J3747" i="11"/>
  <c r="J3731" i="11"/>
  <c r="J3715" i="11"/>
  <c r="J3699" i="11"/>
  <c r="J3683" i="11"/>
  <c r="J3667" i="11"/>
  <c r="J3651" i="11"/>
  <c r="J3635" i="11"/>
  <c r="J3619" i="11"/>
  <c r="J3603" i="11"/>
  <c r="J3587" i="11"/>
  <c r="J3571" i="11"/>
  <c r="J3555" i="11"/>
  <c r="J3539" i="11"/>
  <c r="J4126" i="11"/>
  <c r="J3995" i="11"/>
  <c r="J3982" i="11"/>
  <c r="J3975" i="11"/>
  <c r="J3902" i="11"/>
  <c r="J3898" i="11"/>
  <c r="J3885" i="11"/>
  <c r="J3881" i="11"/>
  <c r="J3855" i="11"/>
  <c r="J3851" i="11"/>
  <c r="J3846" i="11"/>
  <c r="J3833" i="11"/>
  <c r="J3806" i="11"/>
  <c r="J3790" i="11"/>
  <c r="J3774" i="11"/>
  <c r="J3758" i="11"/>
  <c r="J3742" i="11"/>
  <c r="J3726" i="11"/>
  <c r="J3710" i="11"/>
  <c r="J3694" i="11"/>
  <c r="J3678" i="11"/>
  <c r="J3662" i="11"/>
  <c r="J3646" i="11"/>
  <c r="J3630" i="11"/>
  <c r="J3614" i="11"/>
  <c r="J3598" i="11"/>
  <c r="J3582" i="11"/>
  <c r="J3566" i="11"/>
  <c r="J3550" i="11"/>
  <c r="J3534" i="11"/>
  <c r="J3657" i="11"/>
  <c r="J3553" i="11"/>
  <c r="J3521" i="11"/>
  <c r="J3507" i="11"/>
  <c r="J3491" i="11"/>
  <c r="J3475" i="11"/>
  <c r="J3459" i="11"/>
  <c r="J3443" i="11"/>
  <c r="J3427" i="11"/>
  <c r="J3411" i="11"/>
  <c r="J3395" i="11"/>
  <c r="J3379" i="11"/>
  <c r="J3363" i="11"/>
  <c r="J3347" i="11"/>
  <c r="J3331" i="11"/>
  <c r="J3315" i="11"/>
  <c r="J3299" i="11"/>
  <c r="J3283" i="11"/>
  <c r="J3267" i="11"/>
  <c r="J3251" i="11"/>
  <c r="J3235" i="11"/>
  <c r="J3219" i="11"/>
  <c r="J3203" i="11"/>
  <c r="J3187" i="11"/>
  <c r="J3171" i="11"/>
  <c r="J3155" i="11"/>
  <c r="J3139" i="11"/>
  <c r="J3641" i="11"/>
  <c r="J3525" i="11"/>
  <c r="J3502" i="11"/>
  <c r="J3486" i="11"/>
  <c r="J3470" i="11"/>
  <c r="J3454" i="11"/>
  <c r="J3438" i="11"/>
  <c r="J3422" i="11"/>
  <c r="J3406" i="11"/>
  <c r="J3390" i="11"/>
  <c r="J3374" i="11"/>
  <c r="J3358" i="11"/>
  <c r="J3342" i="11"/>
  <c r="J3326" i="11"/>
  <c r="J3310" i="11"/>
  <c r="J3294" i="11"/>
  <c r="J3278" i="11"/>
  <c r="J3262" i="11"/>
  <c r="J3246" i="11"/>
  <c r="J3230" i="11"/>
  <c r="J3214" i="11"/>
  <c r="J3198" i="11"/>
  <c r="J3182" i="11"/>
  <c r="J3166" i="11"/>
  <c r="J3150" i="11"/>
  <c r="J3134" i="11"/>
  <c r="J3118" i="11"/>
  <c r="J3102" i="11"/>
  <c r="J3086" i="11"/>
  <c r="J3947" i="11"/>
  <c r="J3842" i="11"/>
  <c r="J3816" i="11"/>
  <c r="J3625" i="11"/>
  <c r="J3533" i="11"/>
  <c r="J3497" i="11"/>
  <c r="J3481" i="11"/>
  <c r="J3465" i="11"/>
  <c r="J3449" i="11"/>
  <c r="J3433" i="11"/>
  <c r="J3417" i="11"/>
  <c r="J3401" i="11"/>
  <c r="J3385" i="11"/>
  <c r="J3369" i="11"/>
  <c r="J3353" i="11"/>
  <c r="J3337" i="11"/>
  <c r="J3321" i="11"/>
  <c r="J3305" i="11"/>
  <c r="J3289" i="11"/>
  <c r="J3609" i="11"/>
  <c r="J3557" i="11"/>
  <c r="J3517" i="11"/>
  <c r="J3513" i="11"/>
  <c r="J3508" i="11"/>
  <c r="J3492" i="11"/>
  <c r="J3476" i="11"/>
  <c r="J3460" i="11"/>
  <c r="J3444" i="11"/>
  <c r="J3428" i="11"/>
  <c r="J3412" i="11"/>
  <c r="J3396" i="11"/>
  <c r="J3380" i="11"/>
  <c r="J3364" i="11"/>
  <c r="J3348" i="11"/>
  <c r="J3332" i="11"/>
  <c r="J3316" i="11"/>
  <c r="J3300" i="11"/>
  <c r="J3284" i="11"/>
  <c r="J3268" i="11"/>
  <c r="J3252" i="11"/>
  <c r="J3236" i="11"/>
  <c r="J3220" i="11"/>
  <c r="J3204" i="11"/>
  <c r="J3188" i="11"/>
  <c r="J3172" i="11"/>
  <c r="J3156" i="11"/>
  <c r="J3593" i="11"/>
  <c r="J3537" i="11"/>
  <c r="J3503" i="11"/>
  <c r="J3487" i="11"/>
  <c r="J3471" i="11"/>
  <c r="J3455" i="11"/>
  <c r="J3439" i="11"/>
  <c r="J3423" i="11"/>
  <c r="J3407" i="11"/>
  <c r="J3391" i="11"/>
  <c r="J3375" i="11"/>
  <c r="J3359" i="11"/>
  <c r="J3343" i="11"/>
  <c r="J3327" i="11"/>
  <c r="J3311" i="11"/>
  <c r="J3295" i="11"/>
  <c r="J3279" i="11"/>
  <c r="J3263" i="11"/>
  <c r="J3247" i="11"/>
  <c r="J3231" i="11"/>
  <c r="J3215" i="11"/>
  <c r="J3199" i="11"/>
  <c r="J3183" i="11"/>
  <c r="J3167" i="11"/>
  <c r="J3151" i="11"/>
  <c r="J3135" i="11"/>
  <c r="J3577" i="11"/>
  <c r="J3526" i="11"/>
  <c r="J3498" i="11"/>
  <c r="J3482" i="11"/>
  <c r="J3466" i="11"/>
  <c r="J3450" i="11"/>
  <c r="J3434" i="11"/>
  <c r="J3418" i="11"/>
  <c r="J3402" i="11"/>
  <c r="J3386" i="11"/>
  <c r="J3370" i="11"/>
  <c r="J3354" i="11"/>
  <c r="J3338" i="11"/>
  <c r="J3322" i="11"/>
  <c r="J3306" i="11"/>
  <c r="J3290" i="11"/>
  <c r="J3274" i="11"/>
  <c r="J3258" i="11"/>
  <c r="J3242" i="11"/>
  <c r="J3226" i="11"/>
  <c r="J3210" i="11"/>
  <c r="J3194" i="11"/>
  <c r="J3178" i="11"/>
  <c r="J3162" i="11"/>
  <c r="J3146" i="11"/>
  <c r="J3130" i="11"/>
  <c r="J3114" i="11"/>
  <c r="J3098" i="11"/>
  <c r="J3561" i="11"/>
  <c r="J3509" i="11"/>
  <c r="J3493" i="11"/>
  <c r="J3477" i="11"/>
  <c r="J3461" i="11"/>
  <c r="J3445" i="11"/>
  <c r="J3429" i="11"/>
  <c r="J3413" i="11"/>
  <c r="J3397" i="11"/>
  <c r="J3381" i="11"/>
  <c r="J3365" i="11"/>
  <c r="J3349" i="11"/>
  <c r="J3333" i="11"/>
  <c r="J3317" i="11"/>
  <c r="J3301" i="11"/>
  <c r="J3285" i="11"/>
  <c r="J3269" i="11"/>
  <c r="J3253" i="11"/>
  <c r="J3237" i="11"/>
  <c r="J3221" i="11"/>
  <c r="J3205" i="11"/>
  <c r="J3189" i="11"/>
  <c r="J3173" i="11"/>
  <c r="J3157" i="11"/>
  <c r="J3801" i="11"/>
  <c r="J3541" i="11"/>
  <c r="J3518" i="11"/>
  <c r="J3504" i="11"/>
  <c r="J3488" i="11"/>
  <c r="J3472" i="11"/>
  <c r="J3456" i="11"/>
  <c r="J3440" i="11"/>
  <c r="J3424" i="11"/>
  <c r="J3408" i="11"/>
  <c r="J3392" i="11"/>
  <c r="J3376" i="11"/>
  <c r="J3360" i="11"/>
  <c r="J3344" i="11"/>
  <c r="J3328" i="11"/>
  <c r="J3312" i="11"/>
  <c r="J3296" i="11"/>
  <c r="J3280" i="11"/>
  <c r="J3264" i="11"/>
  <c r="J3248" i="11"/>
  <c r="J3232" i="11"/>
  <c r="J3216" i="11"/>
  <c r="J3200" i="11"/>
  <c r="J3184" i="11"/>
  <c r="J3168" i="11"/>
  <c r="J3152" i="11"/>
  <c r="J3136" i="11"/>
  <c r="J3785" i="11"/>
  <c r="J3551" i="11"/>
  <c r="J3527" i="11"/>
  <c r="J3523" i="11"/>
  <c r="J3499" i="11"/>
  <c r="J3483" i="11"/>
  <c r="J3467" i="11"/>
  <c r="J3451" i="11"/>
  <c r="J3435" i="11"/>
  <c r="J3419" i="11"/>
  <c r="J3403" i="11"/>
  <c r="J3387" i="11"/>
  <c r="J3371" i="11"/>
  <c r="J3355" i="11"/>
  <c r="J3339" i="11"/>
  <c r="J3323" i="11"/>
  <c r="J3307" i="11"/>
  <c r="J3291" i="11"/>
  <c r="J3275" i="11"/>
  <c r="J3259" i="11"/>
  <c r="J3243" i="11"/>
  <c r="J3227" i="11"/>
  <c r="J3211" i="11"/>
  <c r="J3195" i="11"/>
  <c r="J3179" i="11"/>
  <c r="J3163" i="11"/>
  <c r="J3147" i="11"/>
  <c r="J3769" i="11"/>
  <c r="J3510" i="11"/>
  <c r="J3494" i="11"/>
  <c r="J3478" i="11"/>
  <c r="J3462" i="11"/>
  <c r="J3446" i="11"/>
  <c r="J3430" i="11"/>
  <c r="J3414" i="11"/>
  <c r="J3398" i="11"/>
  <c r="J3382" i="11"/>
  <c r="J3366" i="11"/>
  <c r="J3350" i="11"/>
  <c r="J3334" i="11"/>
  <c r="J3318" i="11"/>
  <c r="J3302" i="11"/>
  <c r="J3286" i="11"/>
  <c r="J3270" i="11"/>
  <c r="J3254" i="11"/>
  <c r="J3238" i="11"/>
  <c r="J3222" i="11"/>
  <c r="J3206" i="11"/>
  <c r="J3190" i="11"/>
  <c r="J3174" i="11"/>
  <c r="J3158" i="11"/>
  <c r="J3142" i="11"/>
  <c r="J3126" i="11"/>
  <c r="J3110" i="11"/>
  <c r="J3094" i="11"/>
  <c r="J3753" i="11"/>
  <c r="J3519" i="11"/>
  <c r="J3505" i="11"/>
  <c r="J3489" i="11"/>
  <c r="J3473" i="11"/>
  <c r="J3457" i="11"/>
  <c r="J3441" i="11"/>
  <c r="J3425" i="11"/>
  <c r="J3409" i="11"/>
  <c r="J3393" i="11"/>
  <c r="J3377" i="11"/>
  <c r="J3361" i="11"/>
  <c r="J3345" i="11"/>
  <c r="J3329" i="11"/>
  <c r="J3313" i="11"/>
  <c r="J3297" i="11"/>
  <c r="J3281" i="11"/>
  <c r="J3265" i="11"/>
  <c r="J3249" i="11"/>
  <c r="J3233" i="11"/>
  <c r="J3217" i="11"/>
  <c r="J3201" i="11"/>
  <c r="J3185" i="11"/>
  <c r="J3169" i="11"/>
  <c r="J3153" i="11"/>
  <c r="J3936" i="11"/>
  <c r="J3737" i="11"/>
  <c r="J3545" i="11"/>
  <c r="J3500" i="11"/>
  <c r="J3484" i="11"/>
  <c r="J3468" i="11"/>
  <c r="J3452" i="11"/>
  <c r="J3436" i="11"/>
  <c r="J3420" i="11"/>
  <c r="J3404" i="11"/>
  <c r="J3388" i="11"/>
  <c r="J3372" i="11"/>
  <c r="J3356" i="11"/>
  <c r="J3340" i="11"/>
  <c r="J3324" i="11"/>
  <c r="J3308" i="11"/>
  <c r="J3292" i="11"/>
  <c r="J3276" i="11"/>
  <c r="J3260" i="11"/>
  <c r="J3244" i="11"/>
  <c r="J3228" i="11"/>
  <c r="J3212" i="11"/>
  <c r="J3196" i="11"/>
  <c r="J3180" i="11"/>
  <c r="J3164" i="11"/>
  <c r="J3148" i="11"/>
  <c r="J3132" i="11"/>
  <c r="J3868" i="11"/>
  <c r="J3721" i="11"/>
  <c r="J3535" i="11"/>
  <c r="J3524" i="11"/>
  <c r="J3511" i="11"/>
  <c r="J3495" i="11"/>
  <c r="J3479" i="11"/>
  <c r="J3463" i="11"/>
  <c r="J3447" i="11"/>
  <c r="J3431" i="11"/>
  <c r="J3415" i="11"/>
  <c r="J3399" i="11"/>
  <c r="J3383" i="11"/>
  <c r="J3367" i="11"/>
  <c r="J3351" i="11"/>
  <c r="J3335" i="11"/>
  <c r="J3319" i="11"/>
  <c r="J3303" i="11"/>
  <c r="J3287" i="11"/>
  <c r="J3271" i="11"/>
  <c r="J3255" i="11"/>
  <c r="J3239" i="11"/>
  <c r="J3223" i="11"/>
  <c r="J3207" i="11"/>
  <c r="J3191" i="11"/>
  <c r="J3175" i="11"/>
  <c r="J3159" i="11"/>
  <c r="J3143" i="11"/>
  <c r="J3127" i="11"/>
  <c r="J3111" i="11"/>
  <c r="J3095" i="11"/>
  <c r="J3877" i="11"/>
  <c r="J3705" i="11"/>
  <c r="J3520" i="11"/>
  <c r="J3506" i="11"/>
  <c r="J3490" i="11"/>
  <c r="J3474" i="11"/>
  <c r="J3458" i="11"/>
  <c r="J3442" i="11"/>
  <c r="J3426" i="11"/>
  <c r="J3410" i="11"/>
  <c r="J3394" i="11"/>
  <c r="J3378" i="11"/>
  <c r="J3362" i="11"/>
  <c r="J3346" i="11"/>
  <c r="J3330" i="11"/>
  <c r="J3314" i="11"/>
  <c r="J3298" i="11"/>
  <c r="J3282" i="11"/>
  <c r="J3266" i="11"/>
  <c r="J3250" i="11"/>
  <c r="J3234" i="11"/>
  <c r="J3218" i="11"/>
  <c r="J3202" i="11"/>
  <c r="J3416" i="11"/>
  <c r="J3320" i="11"/>
  <c r="J3240" i="11"/>
  <c r="J3213" i="11"/>
  <c r="J3165" i="11"/>
  <c r="J3133" i="11"/>
  <c r="J3121" i="11"/>
  <c r="J3117" i="11"/>
  <c r="J3100" i="11"/>
  <c r="J3071" i="11"/>
  <c r="J3055" i="11"/>
  <c r="J3039" i="11"/>
  <c r="J3023" i="11"/>
  <c r="J3007" i="11"/>
  <c r="J2991" i="11"/>
  <c r="J2975" i="11"/>
  <c r="J2959" i="11"/>
  <c r="J2943" i="11"/>
  <c r="J2927" i="11"/>
  <c r="J2911" i="11"/>
  <c r="J2895" i="11"/>
  <c r="J2879" i="11"/>
  <c r="J2863" i="11"/>
  <c r="J2847" i="11"/>
  <c r="J2831" i="11"/>
  <c r="J2815" i="11"/>
  <c r="J2799" i="11"/>
  <c r="J2783" i="11"/>
  <c r="J2767" i="11"/>
  <c r="J2751" i="11"/>
  <c r="J3689" i="11"/>
  <c r="J3469" i="11"/>
  <c r="J3357" i="11"/>
  <c r="J3277" i="11"/>
  <c r="J3257" i="11"/>
  <c r="J3193" i="11"/>
  <c r="J3186" i="11"/>
  <c r="J3141" i="11"/>
  <c r="J3113" i="11"/>
  <c r="J3109" i="11"/>
  <c r="J3096" i="11"/>
  <c r="J3087" i="11"/>
  <c r="J3082" i="11"/>
  <c r="J3066" i="11"/>
  <c r="J3050" i="11"/>
  <c r="J3034" i="11"/>
  <c r="J3018" i="11"/>
  <c r="J3002" i="11"/>
  <c r="J2986" i="11"/>
  <c r="J2970" i="11"/>
  <c r="J2954" i="11"/>
  <c r="J2938" i="11"/>
  <c r="J2922" i="11"/>
  <c r="J2906" i="11"/>
  <c r="J2890" i="11"/>
  <c r="J2874" i="11"/>
  <c r="J2858" i="11"/>
  <c r="J2842" i="11"/>
  <c r="J2826" i="11"/>
  <c r="J2810" i="11"/>
  <c r="J2794" i="11"/>
  <c r="J2778" i="11"/>
  <c r="J2762" i="11"/>
  <c r="J2746" i="11"/>
  <c r="J3673" i="11"/>
  <c r="J3176" i="11"/>
  <c r="J3137" i="11"/>
  <c r="J3092" i="11"/>
  <c r="J3077" i="11"/>
  <c r="J3061" i="11"/>
  <c r="J3045" i="11"/>
  <c r="J3029" i="11"/>
  <c r="J3013" i="11"/>
  <c r="J2997" i="11"/>
  <c r="J2981" i="11"/>
  <c r="J2965" i="11"/>
  <c r="J2949" i="11"/>
  <c r="J2933" i="11"/>
  <c r="J2917" i="11"/>
  <c r="J2901" i="11"/>
  <c r="J2885" i="11"/>
  <c r="J2869" i="11"/>
  <c r="J2853" i="11"/>
  <c r="J2837" i="11"/>
  <c r="J2821" i="11"/>
  <c r="J2805" i="11"/>
  <c r="J2789" i="11"/>
  <c r="J2773" i="11"/>
  <c r="J2757" i="11"/>
  <c r="J2741" i="11"/>
  <c r="J3529" i="11"/>
  <c r="J3496" i="11"/>
  <c r="J3453" i="11"/>
  <c r="J3400" i="11"/>
  <c r="J3304" i="11"/>
  <c r="J3145" i="11"/>
  <c r="J3122" i="11"/>
  <c r="J3072" i="11"/>
  <c r="J3056" i="11"/>
  <c r="J3040" i="11"/>
  <c r="J3024" i="11"/>
  <c r="J3008" i="11"/>
  <c r="J2992" i="11"/>
  <c r="J2976" i="11"/>
  <c r="J2960" i="11"/>
  <c r="J2944" i="11"/>
  <c r="J2928" i="11"/>
  <c r="J2912" i="11"/>
  <c r="J2896" i="11"/>
  <c r="J2880" i="11"/>
  <c r="J2864" i="11"/>
  <c r="J2848" i="11"/>
  <c r="J2832" i="11"/>
  <c r="J2816" i="11"/>
  <c r="J2800" i="11"/>
  <c r="J2784" i="11"/>
  <c r="J2768" i="11"/>
  <c r="J2752" i="11"/>
  <c r="J2736" i="11"/>
  <c r="J3261" i="11"/>
  <c r="J3224" i="11"/>
  <c r="J3197" i="11"/>
  <c r="J3105" i="11"/>
  <c r="J3101" i="11"/>
  <c r="J3088" i="11"/>
  <c r="J3083" i="11"/>
  <c r="J3067" i="11"/>
  <c r="J3051" i="11"/>
  <c r="J3035" i="11"/>
  <c r="J3019" i="11"/>
  <c r="J3003" i="11"/>
  <c r="J2987" i="11"/>
  <c r="J2971" i="11"/>
  <c r="J2955" i="11"/>
  <c r="J2939" i="11"/>
  <c r="J2923" i="11"/>
  <c r="J2907" i="11"/>
  <c r="J2891" i="11"/>
  <c r="J2875" i="11"/>
  <c r="J2859" i="11"/>
  <c r="J2843" i="11"/>
  <c r="J2827" i="11"/>
  <c r="J2811" i="11"/>
  <c r="J2795" i="11"/>
  <c r="J2779" i="11"/>
  <c r="J2763" i="11"/>
  <c r="J2747" i="11"/>
  <c r="J2731" i="11"/>
  <c r="J3516" i="11"/>
  <c r="J3384" i="11"/>
  <c r="J3341" i="11"/>
  <c r="J3241" i="11"/>
  <c r="J3138" i="11"/>
  <c r="J3097" i="11"/>
  <c r="J3093" i="11"/>
  <c r="J3078" i="11"/>
  <c r="J3062" i="11"/>
  <c r="J3046" i="11"/>
  <c r="J3030" i="11"/>
  <c r="J3014" i="11"/>
  <c r="J2998" i="11"/>
  <c r="J2982" i="11"/>
  <c r="J2966" i="11"/>
  <c r="J2950" i="11"/>
  <c r="J2934" i="11"/>
  <c r="J2918" i="11"/>
  <c r="J2902" i="11"/>
  <c r="J2886" i="11"/>
  <c r="J2870" i="11"/>
  <c r="J2854" i="11"/>
  <c r="J2838" i="11"/>
  <c r="J2822" i="11"/>
  <c r="J2806" i="11"/>
  <c r="J2790" i="11"/>
  <c r="J2774" i="11"/>
  <c r="J2758" i="11"/>
  <c r="J2742" i="11"/>
  <c r="J3480" i="11"/>
  <c r="J3437" i="11"/>
  <c r="J3288" i="11"/>
  <c r="J3149" i="11"/>
  <c r="J3123" i="11"/>
  <c r="J3073" i="11"/>
  <c r="J3057" i="11"/>
  <c r="J3041" i="11"/>
  <c r="J3025" i="11"/>
  <c r="J3009" i="11"/>
  <c r="J2993" i="11"/>
  <c r="J2977" i="11"/>
  <c r="J2961" i="11"/>
  <c r="J2945" i="11"/>
  <c r="J2929" i="11"/>
  <c r="J2913" i="11"/>
  <c r="J2897" i="11"/>
  <c r="J2881" i="11"/>
  <c r="J3549" i="11"/>
  <c r="J3368" i="11"/>
  <c r="J3177" i="11"/>
  <c r="J3170" i="11"/>
  <c r="J3131" i="11"/>
  <c r="J3119" i="11"/>
  <c r="J3106" i="11"/>
  <c r="J3084" i="11"/>
  <c r="J3068" i="11"/>
  <c r="J3052" i="11"/>
  <c r="J3036" i="11"/>
  <c r="J3020" i="11"/>
  <c r="J3004" i="11"/>
  <c r="J2988" i="11"/>
  <c r="J2972" i="11"/>
  <c r="J2956" i="11"/>
  <c r="J2940" i="11"/>
  <c r="J2924" i="11"/>
  <c r="J2908" i="11"/>
  <c r="J2892" i="11"/>
  <c r="J2876" i="11"/>
  <c r="J2860" i="11"/>
  <c r="J2844" i="11"/>
  <c r="J2828" i="11"/>
  <c r="J2812" i="11"/>
  <c r="J2796" i="11"/>
  <c r="J2780" i="11"/>
  <c r="J2764" i="11"/>
  <c r="J2748" i="11"/>
  <c r="J3464" i="11"/>
  <c r="J3421" i="11"/>
  <c r="J3325" i="11"/>
  <c r="J3245" i="11"/>
  <c r="J3208" i="11"/>
  <c r="J3160" i="11"/>
  <c r="J3089" i="11"/>
  <c r="J3079" i="11"/>
  <c r="J3063" i="11"/>
  <c r="J3047" i="11"/>
  <c r="J3031" i="11"/>
  <c r="J3015" i="11"/>
  <c r="J2999" i="11"/>
  <c r="J2983" i="11"/>
  <c r="J2967" i="11"/>
  <c r="J2951" i="11"/>
  <c r="J2935" i="11"/>
  <c r="J2919" i="11"/>
  <c r="J2903" i="11"/>
  <c r="J2887" i="11"/>
  <c r="J2871" i="11"/>
  <c r="J2855" i="11"/>
  <c r="J2839" i="11"/>
  <c r="J2823" i="11"/>
  <c r="J2807" i="11"/>
  <c r="J2791" i="11"/>
  <c r="J2775" i="11"/>
  <c r="J2759" i="11"/>
  <c r="J3352" i="11"/>
  <c r="J3272" i="11"/>
  <c r="J3225" i="11"/>
  <c r="J3115" i="11"/>
  <c r="J3074" i="11"/>
  <c r="J3058" i="11"/>
  <c r="J3042" i="11"/>
  <c r="J3026" i="11"/>
  <c r="J3010" i="11"/>
  <c r="J2994" i="11"/>
  <c r="J2978" i="11"/>
  <c r="J2962" i="11"/>
  <c r="J2946" i="11"/>
  <c r="J2930" i="11"/>
  <c r="J2914" i="11"/>
  <c r="J2898" i="11"/>
  <c r="J2882" i="11"/>
  <c r="J2866" i="11"/>
  <c r="J2850" i="11"/>
  <c r="J2834" i="11"/>
  <c r="J2818" i="11"/>
  <c r="J2802" i="11"/>
  <c r="J2786" i="11"/>
  <c r="J2770" i="11"/>
  <c r="J3309" i="11"/>
  <c r="J3181" i="11"/>
  <c r="J3128" i="11"/>
  <c r="J3124" i="11"/>
  <c r="J3107" i="11"/>
  <c r="J3085" i="11"/>
  <c r="J3069" i="11"/>
  <c r="J3053" i="11"/>
  <c r="J3037" i="11"/>
  <c r="J3021" i="11"/>
  <c r="J3005" i="11"/>
  <c r="J2989" i="11"/>
  <c r="J2973" i="11"/>
  <c r="J2957" i="11"/>
  <c r="J2941" i="11"/>
  <c r="J2925" i="11"/>
  <c r="J2909" i="11"/>
  <c r="J2893" i="11"/>
  <c r="J2877" i="11"/>
  <c r="J2861" i="11"/>
  <c r="J2845" i="11"/>
  <c r="J2829" i="11"/>
  <c r="J2813" i="11"/>
  <c r="J2797" i="11"/>
  <c r="J2781" i="11"/>
  <c r="J2765" i="11"/>
  <c r="J2749" i="11"/>
  <c r="J3501" i="11"/>
  <c r="J3448" i="11"/>
  <c r="J3405" i="11"/>
  <c r="J3120" i="11"/>
  <c r="J3103" i="11"/>
  <c r="J3090" i="11"/>
  <c r="J3080" i="11"/>
  <c r="J3064" i="11"/>
  <c r="J3048" i="11"/>
  <c r="J3032" i="11"/>
  <c r="J3016" i="11"/>
  <c r="J3000" i="11"/>
  <c r="J2984" i="11"/>
  <c r="J2968" i="11"/>
  <c r="J2952" i="11"/>
  <c r="J2936" i="11"/>
  <c r="J2920" i="11"/>
  <c r="J2904" i="11"/>
  <c r="J2888" i="11"/>
  <c r="J2872" i="11"/>
  <c r="J2856" i="11"/>
  <c r="J2840" i="11"/>
  <c r="J2824" i="11"/>
  <c r="J2808" i="11"/>
  <c r="J2792" i="11"/>
  <c r="J2776" i="11"/>
  <c r="J2760" i="11"/>
  <c r="J3256" i="11"/>
  <c r="J3229" i="11"/>
  <c r="J3192" i="11"/>
  <c r="J3116" i="11"/>
  <c r="J3075" i="11"/>
  <c r="J3059" i="11"/>
  <c r="J3043" i="11"/>
  <c r="J3027" i="11"/>
  <c r="J3011" i="11"/>
  <c r="J2995" i="11"/>
  <c r="J2979" i="11"/>
  <c r="J2963" i="11"/>
  <c r="J2947" i="11"/>
  <c r="J2931" i="11"/>
  <c r="J2915" i="11"/>
  <c r="J2899" i="11"/>
  <c r="J2883" i="11"/>
  <c r="J2867" i="11"/>
  <c r="J2851" i="11"/>
  <c r="J2835" i="11"/>
  <c r="J2819" i="11"/>
  <c r="J2803" i="11"/>
  <c r="J2787" i="11"/>
  <c r="J2771" i="11"/>
  <c r="J2755" i="11"/>
  <c r="J2739" i="11"/>
  <c r="J3924" i="11"/>
  <c r="J3389" i="11"/>
  <c r="J3336" i="11"/>
  <c r="J3293" i="11"/>
  <c r="J3209" i="11"/>
  <c r="J3161" i="11"/>
  <c r="J3154" i="11"/>
  <c r="J3485" i="11"/>
  <c r="J3432" i="11"/>
  <c r="J3273" i="11"/>
  <c r="J3144" i="11"/>
  <c r="J3140" i="11"/>
  <c r="J3129" i="11"/>
  <c r="J3108" i="11"/>
  <c r="J3091" i="11"/>
  <c r="J3081" i="11"/>
  <c r="J3065" i="11"/>
  <c r="J3049" i="11"/>
  <c r="J3033" i="11"/>
  <c r="J3017" i="11"/>
  <c r="J3001" i="11"/>
  <c r="J2985" i="11"/>
  <c r="J2969" i="11"/>
  <c r="J2953" i="11"/>
  <c r="J2937" i="11"/>
  <c r="J2921" i="11"/>
  <c r="J2905" i="11"/>
  <c r="J2889" i="11"/>
  <c r="J2873" i="11"/>
  <c r="J2857" i="11"/>
  <c r="J2841" i="11"/>
  <c r="J2825" i="11"/>
  <c r="J2809" i="11"/>
  <c r="J2793" i="11"/>
  <c r="J2777" i="11"/>
  <c r="J2761" i="11"/>
  <c r="J2745" i="11"/>
  <c r="J4110" i="11"/>
  <c r="J3070" i="11"/>
  <c r="J3044" i="11"/>
  <c r="J2744" i="11"/>
  <c r="J2728" i="11"/>
  <c r="J2723" i="11"/>
  <c r="J2707" i="11"/>
  <c r="J2691" i="11"/>
  <c r="J2675" i="11"/>
  <c r="J2659" i="11"/>
  <c r="J2643" i="11"/>
  <c r="J2627" i="11"/>
  <c r="J2611" i="11"/>
  <c r="J2595" i="11"/>
  <c r="J2579" i="11"/>
  <c r="J2563" i="11"/>
  <c r="J2547" i="11"/>
  <c r="J2531" i="11"/>
  <c r="J2515" i="11"/>
  <c r="J2499" i="11"/>
  <c r="J2483" i="11"/>
  <c r="J2467" i="11"/>
  <c r="J2451" i="11"/>
  <c r="J2435" i="11"/>
  <c r="J2419" i="11"/>
  <c r="J2403" i="11"/>
  <c r="J2387" i="11"/>
  <c r="J2371" i="11"/>
  <c r="J3125" i="11"/>
  <c r="J3112" i="11"/>
  <c r="J3099" i="11"/>
  <c r="J2926" i="11"/>
  <c r="J2900" i="11"/>
  <c r="J2814" i="11"/>
  <c r="J2801" i="11"/>
  <c r="J2788" i="11"/>
  <c r="J2718" i="11"/>
  <c r="J2702" i="11"/>
  <c r="J2686" i="11"/>
  <c r="J2670" i="11"/>
  <c r="J2654" i="11"/>
  <c r="J2638" i="11"/>
  <c r="J2622" i="11"/>
  <c r="J2606" i="11"/>
  <c r="J2590" i="11"/>
  <c r="J2574" i="11"/>
  <c r="J2558" i="11"/>
  <c r="J2542" i="11"/>
  <c r="J2526" i="11"/>
  <c r="J2510" i="11"/>
  <c r="J2494" i="11"/>
  <c r="J2478" i="11"/>
  <c r="J2462" i="11"/>
  <c r="J2446" i="11"/>
  <c r="J3054" i="11"/>
  <c r="J3028" i="11"/>
  <c r="J2737" i="11"/>
  <c r="J2713" i="11"/>
  <c r="J2697" i="11"/>
  <c r="J2681" i="11"/>
  <c r="J2665" i="11"/>
  <c r="J2649" i="11"/>
  <c r="J2633" i="11"/>
  <c r="J2617" i="11"/>
  <c r="J2601" i="11"/>
  <c r="J2585" i="11"/>
  <c r="J2569" i="11"/>
  <c r="J2553" i="11"/>
  <c r="J2537" i="11"/>
  <c r="J2521" i="11"/>
  <c r="J2505" i="11"/>
  <c r="J2489" i="11"/>
  <c r="J2473" i="11"/>
  <c r="J2457" i="11"/>
  <c r="J2441" i="11"/>
  <c r="J2425" i="11"/>
  <c r="J2409" i="11"/>
  <c r="J2393" i="11"/>
  <c r="J2910" i="11"/>
  <c r="J2884" i="11"/>
  <c r="J2733" i="11"/>
  <c r="J2729" i="11"/>
  <c r="J2724" i="11"/>
  <c r="J2708" i="11"/>
  <c r="J2692" i="11"/>
  <c r="J2676" i="11"/>
  <c r="J2660" i="11"/>
  <c r="J2644" i="11"/>
  <c r="J2628" i="11"/>
  <c r="J2612" i="11"/>
  <c r="J2596" i="11"/>
  <c r="J2580" i="11"/>
  <c r="J2564" i="11"/>
  <c r="J2548" i="11"/>
  <c r="J2532" i="11"/>
  <c r="J2516" i="11"/>
  <c r="J2500" i="11"/>
  <c r="J2484" i="11"/>
  <c r="J2468" i="11"/>
  <c r="J2452" i="11"/>
  <c r="J2436" i="11"/>
  <c r="J2420" i="11"/>
  <c r="J2404" i="11"/>
  <c r="J2388" i="11"/>
  <c r="J2372" i="11"/>
  <c r="J2356" i="11"/>
  <c r="J2340" i="11"/>
  <c r="J3038" i="11"/>
  <c r="J3012" i="11"/>
  <c r="J2798" i="11"/>
  <c r="J2785" i="11"/>
  <c r="J2772" i="11"/>
  <c r="J2719" i="11"/>
  <c r="J2703" i="11"/>
  <c r="J2687" i="11"/>
  <c r="J2671" i="11"/>
  <c r="J2655" i="11"/>
  <c r="J2639" i="11"/>
  <c r="J2623" i="11"/>
  <c r="J2607" i="11"/>
  <c r="J2591" i="11"/>
  <c r="J2575" i="11"/>
  <c r="J2559" i="11"/>
  <c r="J2543" i="11"/>
  <c r="J2527" i="11"/>
  <c r="J2511" i="11"/>
  <c r="J2495" i="11"/>
  <c r="J2479" i="11"/>
  <c r="J2463" i="11"/>
  <c r="J2447" i="11"/>
  <c r="J2431" i="11"/>
  <c r="J2415" i="11"/>
  <c r="J2399" i="11"/>
  <c r="J2383" i="11"/>
  <c r="J2367" i="11"/>
  <c r="J2351" i="11"/>
  <c r="J2335" i="11"/>
  <c r="J2319" i="11"/>
  <c r="J2894" i="11"/>
  <c r="J2868" i="11"/>
  <c r="J2738" i="11"/>
  <c r="J2714" i="11"/>
  <c r="J2698" i="11"/>
  <c r="J2682" i="11"/>
  <c r="J2666" i="11"/>
  <c r="J2650" i="11"/>
  <c r="J2634" i="11"/>
  <c r="J2618" i="11"/>
  <c r="J2602" i="11"/>
  <c r="J2586" i="11"/>
  <c r="J2570" i="11"/>
  <c r="J2554" i="11"/>
  <c r="J2538" i="11"/>
  <c r="J2522" i="11"/>
  <c r="J2506" i="11"/>
  <c r="J2490" i="11"/>
  <c r="J2474" i="11"/>
  <c r="J2458" i="11"/>
  <c r="J2442" i="11"/>
  <c r="J2426" i="11"/>
  <c r="J2410" i="11"/>
  <c r="J2394" i="11"/>
  <c r="J3022" i="11"/>
  <c r="J2996" i="11"/>
  <c r="J2709" i="11"/>
  <c r="J2693" i="11"/>
  <c r="J2677" i="11"/>
  <c r="J2661" i="11"/>
  <c r="J2645" i="11"/>
  <c r="J2629" i="11"/>
  <c r="J2613" i="11"/>
  <c r="J2597" i="11"/>
  <c r="J2581" i="11"/>
  <c r="J2565" i="11"/>
  <c r="J2549" i="11"/>
  <c r="J2533" i="11"/>
  <c r="J2517" i="11"/>
  <c r="J2501" i="11"/>
  <c r="J2485" i="11"/>
  <c r="J2469" i="11"/>
  <c r="J2453" i="11"/>
  <c r="J2437" i="11"/>
  <c r="J2421" i="11"/>
  <c r="J2405" i="11"/>
  <c r="J2389" i="11"/>
  <c r="J2373" i="11"/>
  <c r="J2357" i="11"/>
  <c r="J2341" i="11"/>
  <c r="J2878" i="11"/>
  <c r="J2865" i="11"/>
  <c r="J2782" i="11"/>
  <c r="J2769" i="11"/>
  <c r="J2734" i="11"/>
  <c r="J2730" i="11"/>
  <c r="J2725" i="11"/>
  <c r="J2720" i="11"/>
  <c r="J2704" i="11"/>
  <c r="J2688" i="11"/>
  <c r="J2672" i="11"/>
  <c r="J2656" i="11"/>
  <c r="J2640" i="11"/>
  <c r="J2624" i="11"/>
  <c r="J2608" i="11"/>
  <c r="J2592" i="11"/>
  <c r="J2576" i="11"/>
  <c r="J3006" i="11"/>
  <c r="J2980" i="11"/>
  <c r="J2852" i="11"/>
  <c r="J2756" i="11"/>
  <c r="J2715" i="11"/>
  <c r="J2699" i="11"/>
  <c r="J2683" i="11"/>
  <c r="J2667" i="11"/>
  <c r="J2651" i="11"/>
  <c r="J2635" i="11"/>
  <c r="J2619" i="11"/>
  <c r="J2603" i="11"/>
  <c r="J2587" i="11"/>
  <c r="J2571" i="11"/>
  <c r="J2555" i="11"/>
  <c r="J2539" i="11"/>
  <c r="J2523" i="11"/>
  <c r="J2507" i="11"/>
  <c r="J2491" i="11"/>
  <c r="J2475" i="11"/>
  <c r="J2459" i="11"/>
  <c r="J2443" i="11"/>
  <c r="J2427" i="11"/>
  <c r="J2411" i="11"/>
  <c r="J2395" i="11"/>
  <c r="J2379" i="11"/>
  <c r="J2363" i="11"/>
  <c r="J3104" i="11"/>
  <c r="J2836" i="11"/>
  <c r="J2710" i="11"/>
  <c r="J2694" i="11"/>
  <c r="J2678" i="11"/>
  <c r="J2662" i="11"/>
  <c r="J2646" i="11"/>
  <c r="J2630" i="11"/>
  <c r="J2614" i="11"/>
  <c r="J2598" i="11"/>
  <c r="J2582" i="11"/>
  <c r="J2566" i="11"/>
  <c r="J2550" i="11"/>
  <c r="J2534" i="11"/>
  <c r="J2518" i="11"/>
  <c r="J2502" i="11"/>
  <c r="J2486" i="11"/>
  <c r="J2470" i="11"/>
  <c r="J2454" i="11"/>
  <c r="J2438" i="11"/>
  <c r="J2422" i="11"/>
  <c r="J2406" i="11"/>
  <c r="J2390" i="11"/>
  <c r="J2374" i="11"/>
  <c r="J2358" i="11"/>
  <c r="J2342" i="11"/>
  <c r="J2326" i="11"/>
  <c r="J3373" i="11"/>
  <c r="J2990" i="11"/>
  <c r="J2862" i="11"/>
  <c r="J2849" i="11"/>
  <c r="J2766" i="11"/>
  <c r="J2726" i="11"/>
  <c r="J2721" i="11"/>
  <c r="J2705" i="11"/>
  <c r="J2689" i="11"/>
  <c r="J2673" i="11"/>
  <c r="J2657" i="11"/>
  <c r="J2641" i="11"/>
  <c r="J2625" i="11"/>
  <c r="J2609" i="11"/>
  <c r="J2593" i="11"/>
  <c r="J2577" i="11"/>
  <c r="J2561" i="11"/>
  <c r="J2545" i="11"/>
  <c r="J2529" i="11"/>
  <c r="J2513" i="11"/>
  <c r="J2497" i="11"/>
  <c r="J2481" i="11"/>
  <c r="J2465" i="11"/>
  <c r="J2449" i="11"/>
  <c r="J2433" i="11"/>
  <c r="J2417" i="11"/>
  <c r="J2401" i="11"/>
  <c r="J2385" i="11"/>
  <c r="J2369" i="11"/>
  <c r="J2353" i="11"/>
  <c r="J2337" i="11"/>
  <c r="J2321" i="11"/>
  <c r="J2964" i="11"/>
  <c r="J2833" i="11"/>
  <c r="J2820" i="11"/>
  <c r="J2753" i="11"/>
  <c r="J2735" i="11"/>
  <c r="J2716" i="11"/>
  <c r="J2700" i="11"/>
  <c r="J2684" i="11"/>
  <c r="J2668" i="11"/>
  <c r="J2652" i="11"/>
  <c r="J2636" i="11"/>
  <c r="J2620" i="11"/>
  <c r="J2604" i="11"/>
  <c r="J2588" i="11"/>
  <c r="J2572" i="11"/>
  <c r="J2556" i="11"/>
  <c r="J2540" i="11"/>
  <c r="J2524" i="11"/>
  <c r="J2508" i="11"/>
  <c r="J2492" i="11"/>
  <c r="J2476" i="11"/>
  <c r="J2460" i="11"/>
  <c r="J2444" i="11"/>
  <c r="J2428" i="11"/>
  <c r="J2412" i="11"/>
  <c r="J2396" i="11"/>
  <c r="J2380" i="11"/>
  <c r="J2364" i="11"/>
  <c r="J2348" i="11"/>
  <c r="J3076" i="11"/>
  <c r="J2948" i="11"/>
  <c r="J2711" i="11"/>
  <c r="J2695" i="11"/>
  <c r="J2679" i="11"/>
  <c r="J2663" i="11"/>
  <c r="J2647" i="11"/>
  <c r="J2631" i="11"/>
  <c r="J2615" i="11"/>
  <c r="J2599" i="11"/>
  <c r="J2583" i="11"/>
  <c r="J2567" i="11"/>
  <c r="J2551" i="11"/>
  <c r="J2535" i="11"/>
  <c r="J2519" i="11"/>
  <c r="J2503" i="11"/>
  <c r="J2487" i="11"/>
  <c r="J2471" i="11"/>
  <c r="J2455" i="11"/>
  <c r="J2439" i="11"/>
  <c r="J2423" i="11"/>
  <c r="J2407" i="11"/>
  <c r="J2391" i="11"/>
  <c r="J2375" i="11"/>
  <c r="J2359" i="11"/>
  <c r="J2343" i="11"/>
  <c r="J2327" i="11"/>
  <c r="J2974" i="11"/>
  <c r="J2932" i="11"/>
  <c r="J2846" i="11"/>
  <c r="J2743" i="11"/>
  <c r="J2727" i="11"/>
  <c r="J2722" i="11"/>
  <c r="J2706" i="11"/>
  <c r="J2690" i="11"/>
  <c r="J2674" i="11"/>
  <c r="J2658" i="11"/>
  <c r="J2642" i="11"/>
  <c r="J2626" i="11"/>
  <c r="J2610" i="11"/>
  <c r="J2594" i="11"/>
  <c r="J2578" i="11"/>
  <c r="J2562" i="11"/>
  <c r="J2546" i="11"/>
  <c r="J2530" i="11"/>
  <c r="J2514" i="11"/>
  <c r="J2498" i="11"/>
  <c r="J2482" i="11"/>
  <c r="J2466" i="11"/>
  <c r="J2450" i="11"/>
  <c r="J2434" i="11"/>
  <c r="J3060" i="11"/>
  <c r="J2958" i="11"/>
  <c r="J2830" i="11"/>
  <c r="J2817" i="11"/>
  <c r="J2804" i="11"/>
  <c r="J2754" i="11"/>
  <c r="J2750" i="11"/>
  <c r="J2732" i="11"/>
  <c r="J2717" i="11"/>
  <c r="J2701" i="11"/>
  <c r="J2685" i="11"/>
  <c r="J2669" i="11"/>
  <c r="J2653" i="11"/>
  <c r="J2637" i="11"/>
  <c r="J2621" i="11"/>
  <c r="J2605" i="11"/>
  <c r="J2589" i="11"/>
  <c r="J2573" i="11"/>
  <c r="J2557" i="11"/>
  <c r="J2541" i="11"/>
  <c r="J2525" i="11"/>
  <c r="J2509" i="11"/>
  <c r="J2493" i="11"/>
  <c r="J2477" i="11"/>
  <c r="J2461" i="11"/>
  <c r="J2445" i="11"/>
  <c r="J2429" i="11"/>
  <c r="J2413" i="11"/>
  <c r="J2397" i="11"/>
  <c r="J2381" i="11"/>
  <c r="J2365" i="11"/>
  <c r="J2680" i="11"/>
  <c r="J2664" i="11"/>
  <c r="J2544" i="11"/>
  <c r="J2392" i="11"/>
  <c r="J2295" i="11"/>
  <c r="J2279" i="11"/>
  <c r="J2263" i="11"/>
  <c r="J2247" i="11"/>
  <c r="J2231" i="11"/>
  <c r="J2215" i="11"/>
  <c r="J2199" i="11"/>
  <c r="J2183" i="11"/>
  <c r="J2167" i="11"/>
  <c r="J2151" i="11"/>
  <c r="J2135" i="11"/>
  <c r="J2119" i="11"/>
  <c r="J2103" i="11"/>
  <c r="J2087" i="11"/>
  <c r="J2071" i="11"/>
  <c r="J2055" i="11"/>
  <c r="J2039" i="11"/>
  <c r="J2023" i="11"/>
  <c r="J2007" i="11"/>
  <c r="J2648" i="11"/>
  <c r="J2632" i="11"/>
  <c r="J2472" i="11"/>
  <c r="J2382" i="11"/>
  <c r="J2329" i="11"/>
  <c r="J2311" i="11"/>
  <c r="J2306" i="11"/>
  <c r="J2290" i="11"/>
  <c r="J2274" i="11"/>
  <c r="J2258" i="11"/>
  <c r="J2242" i="11"/>
  <c r="J2226" i="11"/>
  <c r="J2210" i="11"/>
  <c r="J2194" i="11"/>
  <c r="J2178" i="11"/>
  <c r="J2162" i="11"/>
  <c r="J2146" i="11"/>
  <c r="J2130" i="11"/>
  <c r="J2114" i="11"/>
  <c r="J2098" i="11"/>
  <c r="J2082" i="11"/>
  <c r="J2066" i="11"/>
  <c r="J2050" i="11"/>
  <c r="J2034" i="11"/>
  <c r="J2018" i="11"/>
  <c r="J2002" i="11"/>
  <c r="J1986" i="11"/>
  <c r="J1970" i="11"/>
  <c r="J1954" i="11"/>
  <c r="J2616" i="11"/>
  <c r="J2528" i="11"/>
  <c r="J2416" i="11"/>
  <c r="J2368" i="11"/>
  <c r="J2361" i="11"/>
  <c r="J2350" i="11"/>
  <c r="J2334" i="11"/>
  <c r="J2325" i="11"/>
  <c r="J2316" i="11"/>
  <c r="J2301" i="11"/>
  <c r="J2285" i="11"/>
  <c r="J2269" i="11"/>
  <c r="J2253" i="11"/>
  <c r="J2237" i="11"/>
  <c r="J2221" i="11"/>
  <c r="J2205" i="11"/>
  <c r="J2189" i="11"/>
  <c r="J2173" i="11"/>
  <c r="J2157" i="11"/>
  <c r="J2141" i="11"/>
  <c r="J2125" i="11"/>
  <c r="J2109" i="11"/>
  <c r="J2093" i="11"/>
  <c r="J2077" i="11"/>
  <c r="J2061" i="11"/>
  <c r="J2045" i="11"/>
  <c r="J2029" i="11"/>
  <c r="J2013" i="11"/>
  <c r="J1997" i="11"/>
  <c r="J1981" i="11"/>
  <c r="J1965" i="11"/>
  <c r="J1949" i="11"/>
  <c r="J1933" i="11"/>
  <c r="J2600" i="11"/>
  <c r="J2456" i="11"/>
  <c r="J2346" i="11"/>
  <c r="J2338" i="11"/>
  <c r="J2296" i="11"/>
  <c r="J2280" i="11"/>
  <c r="J2264" i="11"/>
  <c r="J2248" i="11"/>
  <c r="J2232" i="11"/>
  <c r="J2216" i="11"/>
  <c r="J2200" i="11"/>
  <c r="J2184" i="11"/>
  <c r="J2168" i="11"/>
  <c r="J2152" i="11"/>
  <c r="J2136" i="11"/>
  <c r="J2120" i="11"/>
  <c r="J2104" i="11"/>
  <c r="J2088" i="11"/>
  <c r="J2072" i="11"/>
  <c r="J2056" i="11"/>
  <c r="J2040" i="11"/>
  <c r="J2024" i="11"/>
  <c r="J2008" i="11"/>
  <c r="J1992" i="11"/>
  <c r="J2584" i="11"/>
  <c r="J2512" i="11"/>
  <c r="J2430" i="11"/>
  <c r="J2386" i="11"/>
  <c r="J2354" i="11"/>
  <c r="J2312" i="11"/>
  <c r="J2307" i="11"/>
  <c r="J2291" i="11"/>
  <c r="J2275" i="11"/>
  <c r="J2259" i="11"/>
  <c r="J2243" i="11"/>
  <c r="J2227" i="11"/>
  <c r="J2211" i="11"/>
  <c r="J2195" i="11"/>
  <c r="J2179" i="11"/>
  <c r="J2163" i="11"/>
  <c r="J2147" i="11"/>
  <c r="J2131" i="11"/>
  <c r="J2115" i="11"/>
  <c r="J2099" i="11"/>
  <c r="J2083" i="11"/>
  <c r="J2067" i="11"/>
  <c r="J2051" i="11"/>
  <c r="J2035" i="11"/>
  <c r="J2019" i="11"/>
  <c r="J2003" i="11"/>
  <c r="J1987" i="11"/>
  <c r="J1971" i="11"/>
  <c r="J1955" i="11"/>
  <c r="J2440" i="11"/>
  <c r="J2330" i="11"/>
  <c r="J2317" i="11"/>
  <c r="J2302" i="11"/>
  <c r="J2286" i="11"/>
  <c r="J2270" i="11"/>
  <c r="J2254" i="11"/>
  <c r="J2238" i="11"/>
  <c r="J2222" i="11"/>
  <c r="J2206" i="11"/>
  <c r="J2190" i="11"/>
  <c r="J2174" i="11"/>
  <c r="J2158" i="11"/>
  <c r="J2142" i="11"/>
  <c r="J2126" i="11"/>
  <c r="J2110" i="11"/>
  <c r="J2094" i="11"/>
  <c r="J2078" i="11"/>
  <c r="J2062" i="11"/>
  <c r="J2046" i="11"/>
  <c r="J2030" i="11"/>
  <c r="J2014" i="11"/>
  <c r="J1998" i="11"/>
  <c r="J1982" i="11"/>
  <c r="J1966" i="11"/>
  <c r="J1950" i="11"/>
  <c r="J1934" i="11"/>
  <c r="J2740" i="11"/>
  <c r="J2568" i="11"/>
  <c r="J2496" i="11"/>
  <c r="J2400" i="11"/>
  <c r="J2362" i="11"/>
  <c r="J2339" i="11"/>
  <c r="J2297" i="11"/>
  <c r="J2281" i="11"/>
  <c r="J2265" i="11"/>
  <c r="J2249" i="11"/>
  <c r="J2233" i="11"/>
  <c r="J2217" i="11"/>
  <c r="J2201" i="11"/>
  <c r="J2185" i="11"/>
  <c r="J2169" i="11"/>
  <c r="J2153" i="11"/>
  <c r="J2137" i="11"/>
  <c r="J2121" i="11"/>
  <c r="J2105" i="11"/>
  <c r="J2089" i="11"/>
  <c r="J2073" i="11"/>
  <c r="J2057" i="11"/>
  <c r="J2041" i="11"/>
  <c r="J2025" i="11"/>
  <c r="J2009" i="11"/>
  <c r="J2916" i="11"/>
  <c r="J2552" i="11"/>
  <c r="J2376" i="11"/>
  <c r="J2355" i="11"/>
  <c r="J2347" i="11"/>
  <c r="J2292" i="11"/>
  <c r="J2276" i="11"/>
  <c r="J2260" i="11"/>
  <c r="J2244" i="11"/>
  <c r="J2228" i="11"/>
  <c r="J2212" i="11"/>
  <c r="J2196" i="11"/>
  <c r="J2180" i="11"/>
  <c r="J2164" i="11"/>
  <c r="J2148" i="11"/>
  <c r="J2132" i="11"/>
  <c r="J2116" i="11"/>
  <c r="J2100" i="11"/>
  <c r="J2084" i="11"/>
  <c r="J2068" i="11"/>
  <c r="J2052" i="11"/>
  <c r="J2036" i="11"/>
  <c r="J2020" i="11"/>
  <c r="J2004" i="11"/>
  <c r="J1988" i="11"/>
  <c r="J1972" i="11"/>
  <c r="J1956" i="11"/>
  <c r="J1940" i="11"/>
  <c r="J2480" i="11"/>
  <c r="J2424" i="11"/>
  <c r="J2366" i="11"/>
  <c r="J2322" i="11"/>
  <c r="J2318" i="11"/>
  <c r="J2313" i="11"/>
  <c r="J2308" i="11"/>
  <c r="J2303" i="11"/>
  <c r="J2287" i="11"/>
  <c r="J2271" i="11"/>
  <c r="J2255" i="11"/>
  <c r="J2239" i="11"/>
  <c r="J2223" i="11"/>
  <c r="J2207" i="11"/>
  <c r="J2191" i="11"/>
  <c r="J2175" i="11"/>
  <c r="J2159" i="11"/>
  <c r="J2143" i="11"/>
  <c r="J2127" i="11"/>
  <c r="J2111" i="11"/>
  <c r="J2095" i="11"/>
  <c r="J2079" i="11"/>
  <c r="J2063" i="11"/>
  <c r="J2047" i="11"/>
  <c r="J2031" i="11"/>
  <c r="J2015" i="11"/>
  <c r="J1999" i="11"/>
  <c r="J1983" i="11"/>
  <c r="J1967" i="11"/>
  <c r="J2942" i="11"/>
  <c r="J2536" i="11"/>
  <c r="J2414" i="11"/>
  <c r="J2331" i="11"/>
  <c r="J2298" i="11"/>
  <c r="J2282" i="11"/>
  <c r="J2266" i="11"/>
  <c r="J2250" i="11"/>
  <c r="J2234" i="11"/>
  <c r="J2218" i="11"/>
  <c r="J2202" i="11"/>
  <c r="J2186" i="11"/>
  <c r="J2170" i="11"/>
  <c r="J2154" i="11"/>
  <c r="J2138" i="11"/>
  <c r="J2122" i="11"/>
  <c r="J2106" i="11"/>
  <c r="J2090" i="11"/>
  <c r="J2074" i="11"/>
  <c r="J2058" i="11"/>
  <c r="J2042" i="11"/>
  <c r="J2026" i="11"/>
  <c r="J2010" i="11"/>
  <c r="J1994" i="11"/>
  <c r="J1978" i="11"/>
  <c r="J1962" i="11"/>
  <c r="J1946" i="11"/>
  <c r="J2464" i="11"/>
  <c r="J2336" i="11"/>
  <c r="J2293" i="11"/>
  <c r="J2277" i="11"/>
  <c r="J2261" i="11"/>
  <c r="J2245" i="11"/>
  <c r="J2229" i="11"/>
  <c r="J2213" i="11"/>
  <c r="J2197" i="11"/>
  <c r="J2181" i="11"/>
  <c r="J2165" i="11"/>
  <c r="J2149" i="11"/>
  <c r="J2133" i="11"/>
  <c r="J2117" i="11"/>
  <c r="J2101" i="11"/>
  <c r="J2085" i="11"/>
  <c r="J2069" i="11"/>
  <c r="J2053" i="11"/>
  <c r="J2037" i="11"/>
  <c r="J2021" i="11"/>
  <c r="J2520" i="11"/>
  <c r="J2418" i="11"/>
  <c r="J2384" i="11"/>
  <c r="J2377" i="11"/>
  <c r="J2370" i="11"/>
  <c r="J2352" i="11"/>
  <c r="J2344" i="11"/>
  <c r="J2323" i="11"/>
  <c r="J2314" i="11"/>
  <c r="J2309" i="11"/>
  <c r="J2304" i="11"/>
  <c r="J2288" i="11"/>
  <c r="J2272" i="11"/>
  <c r="J2256" i="11"/>
  <c r="J2240" i="11"/>
  <c r="J2224" i="11"/>
  <c r="J2208" i="11"/>
  <c r="J2192" i="11"/>
  <c r="J2176" i="11"/>
  <c r="J2160" i="11"/>
  <c r="J2144" i="11"/>
  <c r="J2128" i="11"/>
  <c r="J2112" i="11"/>
  <c r="J2096" i="11"/>
  <c r="J2080" i="11"/>
  <c r="J2064" i="11"/>
  <c r="J2048" i="11"/>
  <c r="J2032" i="11"/>
  <c r="J2016" i="11"/>
  <c r="J2000" i="11"/>
  <c r="J1984" i="11"/>
  <c r="J1968" i="11"/>
  <c r="J1952" i="11"/>
  <c r="J1936" i="11"/>
  <c r="J2712" i="11"/>
  <c r="J2560" i="11"/>
  <c r="J2432" i="11"/>
  <c r="J2360" i="11"/>
  <c r="J2349" i="11"/>
  <c r="J2310" i="11"/>
  <c r="J2305" i="11"/>
  <c r="J2289" i="11"/>
  <c r="J2273" i="11"/>
  <c r="J2257" i="11"/>
  <c r="J2241" i="11"/>
  <c r="J2225" i="11"/>
  <c r="J2209" i="11"/>
  <c r="J2193" i="11"/>
  <c r="J2177" i="11"/>
  <c r="J2161" i="11"/>
  <c r="J2696" i="11"/>
  <c r="J2488" i="11"/>
  <c r="J2402" i="11"/>
  <c r="J2378" i="11"/>
  <c r="J2345" i="11"/>
  <c r="J2333" i="11"/>
  <c r="J2324" i="11"/>
  <c r="J2320" i="11"/>
  <c r="J2315" i="11"/>
  <c r="J2300" i="11"/>
  <c r="J2283" i="11"/>
  <c r="J2236" i="11"/>
  <c r="J2219" i="11"/>
  <c r="J2172" i="11"/>
  <c r="J2155" i="11"/>
  <c r="J2043" i="11"/>
  <c r="J2022" i="11"/>
  <c r="J1944" i="11"/>
  <c r="J1927" i="11"/>
  <c r="J1911" i="11"/>
  <c r="J1895" i="11"/>
  <c r="J1879" i="11"/>
  <c r="J1863" i="11"/>
  <c r="J1847" i="11"/>
  <c r="J1831" i="11"/>
  <c r="J1815" i="11"/>
  <c r="J1799" i="11"/>
  <c r="J1783" i="11"/>
  <c r="J1767" i="11"/>
  <c r="J1751" i="11"/>
  <c r="J1735" i="11"/>
  <c r="J1719" i="11"/>
  <c r="J1703" i="11"/>
  <c r="J1687" i="11"/>
  <c r="J1671" i="11"/>
  <c r="J1655" i="11"/>
  <c r="J1639" i="11"/>
  <c r="J1623" i="11"/>
  <c r="J1607" i="11"/>
  <c r="J1591" i="11"/>
  <c r="J1575" i="11"/>
  <c r="J2246" i="11"/>
  <c r="J2182" i="11"/>
  <c r="J2124" i="11"/>
  <c r="J2113" i="11"/>
  <c r="J1990" i="11"/>
  <c r="J1979" i="11"/>
  <c r="J1964" i="11"/>
  <c r="J1932" i="11"/>
  <c r="J1922" i="11"/>
  <c r="J1906" i="11"/>
  <c r="J1890" i="11"/>
  <c r="J1874" i="11"/>
  <c r="J1858" i="11"/>
  <c r="J1842" i="11"/>
  <c r="J1826" i="11"/>
  <c r="J1810" i="11"/>
  <c r="J1794" i="11"/>
  <c r="J1778" i="11"/>
  <c r="J1762" i="11"/>
  <c r="J1746" i="11"/>
  <c r="J1730" i="11"/>
  <c r="J1714" i="11"/>
  <c r="J1698" i="11"/>
  <c r="J1682" i="11"/>
  <c r="J1666" i="11"/>
  <c r="J1650" i="11"/>
  <c r="J1634" i="11"/>
  <c r="J2448" i="11"/>
  <c r="J2075" i="11"/>
  <c r="J2054" i="11"/>
  <c r="J2012" i="11"/>
  <c r="J1975" i="11"/>
  <c r="J1960" i="11"/>
  <c r="J1917" i="11"/>
  <c r="J1901" i="11"/>
  <c r="J1885" i="11"/>
  <c r="J1869" i="11"/>
  <c r="J1853" i="11"/>
  <c r="J1837" i="11"/>
  <c r="J1821" i="11"/>
  <c r="J1805" i="11"/>
  <c r="J1789" i="11"/>
  <c r="J1773" i="11"/>
  <c r="J1757" i="11"/>
  <c r="J1741" i="11"/>
  <c r="J1725" i="11"/>
  <c r="J1709" i="11"/>
  <c r="J1693" i="11"/>
  <c r="J1677" i="11"/>
  <c r="J1661" i="11"/>
  <c r="J1645" i="11"/>
  <c r="J1629" i="11"/>
  <c r="J2145" i="11"/>
  <c r="J2001" i="11"/>
  <c r="J1945" i="11"/>
  <c r="J1912" i="11"/>
  <c r="J1896" i="11"/>
  <c r="J1880" i="11"/>
  <c r="J1864" i="11"/>
  <c r="J1848" i="11"/>
  <c r="J1832" i="11"/>
  <c r="J1816" i="11"/>
  <c r="J1800" i="11"/>
  <c r="J1784" i="11"/>
  <c r="J1768" i="11"/>
  <c r="J1752" i="11"/>
  <c r="J1736" i="11"/>
  <c r="J1720" i="11"/>
  <c r="J1704" i="11"/>
  <c r="J1688" i="11"/>
  <c r="J1672" i="11"/>
  <c r="J1656" i="11"/>
  <c r="J1640" i="11"/>
  <c r="J1624" i="11"/>
  <c r="J1608" i="11"/>
  <c r="J1592" i="11"/>
  <c r="J1576" i="11"/>
  <c r="J2284" i="11"/>
  <c r="J2267" i="11"/>
  <c r="J2220" i="11"/>
  <c r="J2203" i="11"/>
  <c r="J2156" i="11"/>
  <c r="J2107" i="11"/>
  <c r="J2086" i="11"/>
  <c r="J2044" i="11"/>
  <c r="J2033" i="11"/>
  <c r="J2005" i="11"/>
  <c r="J1941" i="11"/>
  <c r="J1928" i="11"/>
  <c r="J1923" i="11"/>
  <c r="J1907" i="11"/>
  <c r="J1891" i="11"/>
  <c r="J1875" i="11"/>
  <c r="J1859" i="11"/>
  <c r="J1843" i="11"/>
  <c r="J1827" i="11"/>
  <c r="J1811" i="11"/>
  <c r="J1795" i="11"/>
  <c r="J1779" i="11"/>
  <c r="J1763" i="11"/>
  <c r="J1747" i="11"/>
  <c r="J1731" i="11"/>
  <c r="J1715" i="11"/>
  <c r="J1699" i="11"/>
  <c r="J1683" i="11"/>
  <c r="J1667" i="11"/>
  <c r="J1651" i="11"/>
  <c r="J1635" i="11"/>
  <c r="J2294" i="11"/>
  <c r="J2230" i="11"/>
  <c r="J2166" i="11"/>
  <c r="J1980" i="11"/>
  <c r="J1961" i="11"/>
  <c r="J1953" i="11"/>
  <c r="J1937" i="11"/>
  <c r="J1918" i="11"/>
  <c r="J1902" i="11"/>
  <c r="J1886" i="11"/>
  <c r="J1870" i="11"/>
  <c r="J1854" i="11"/>
  <c r="J1838" i="11"/>
  <c r="J1822" i="11"/>
  <c r="J1806" i="11"/>
  <c r="J1790" i="11"/>
  <c r="J1774" i="11"/>
  <c r="J1758" i="11"/>
  <c r="J1742" i="11"/>
  <c r="J1726" i="11"/>
  <c r="J1710" i="11"/>
  <c r="J1694" i="11"/>
  <c r="J1678" i="11"/>
  <c r="J1662" i="11"/>
  <c r="J1646" i="11"/>
  <c r="J1630" i="11"/>
  <c r="J1614" i="11"/>
  <c r="J2139" i="11"/>
  <c r="J2118" i="11"/>
  <c r="J2076" i="11"/>
  <c r="J2065" i="11"/>
  <c r="J1995" i="11"/>
  <c r="J1991" i="11"/>
  <c r="J1976" i="11"/>
  <c r="J1957" i="11"/>
  <c r="J1913" i="11"/>
  <c r="J1897" i="11"/>
  <c r="J1881" i="11"/>
  <c r="J1865" i="11"/>
  <c r="J1849" i="11"/>
  <c r="J1833" i="11"/>
  <c r="J1817" i="11"/>
  <c r="J1801" i="11"/>
  <c r="J1785" i="11"/>
  <c r="J1769" i="11"/>
  <c r="J1753" i="11"/>
  <c r="J1737" i="11"/>
  <c r="J1721" i="11"/>
  <c r="J1705" i="11"/>
  <c r="J1689" i="11"/>
  <c r="J1673" i="11"/>
  <c r="J1657" i="11"/>
  <c r="J1641" i="11"/>
  <c r="J1625" i="11"/>
  <c r="J1609" i="11"/>
  <c r="J2027" i="11"/>
  <c r="J2006" i="11"/>
  <c r="J1942" i="11"/>
  <c r="J1929" i="11"/>
  <c r="J1924" i="11"/>
  <c r="J1908" i="11"/>
  <c r="J1892" i="11"/>
  <c r="J1876" i="11"/>
  <c r="J1860" i="11"/>
  <c r="J1844" i="11"/>
  <c r="J1828" i="11"/>
  <c r="J1812" i="11"/>
  <c r="J1796" i="11"/>
  <c r="J1780" i="11"/>
  <c r="J1764" i="11"/>
  <c r="J1748" i="11"/>
  <c r="J1732" i="11"/>
  <c r="J1716" i="11"/>
  <c r="J1700" i="11"/>
  <c r="J1684" i="11"/>
  <c r="J1668" i="11"/>
  <c r="J1652" i="11"/>
  <c r="J1636" i="11"/>
  <c r="J1620" i="11"/>
  <c r="J1604" i="11"/>
  <c r="J1588" i="11"/>
  <c r="J2268" i="11"/>
  <c r="J2251" i="11"/>
  <c r="J2204" i="11"/>
  <c r="J2187" i="11"/>
  <c r="J2108" i="11"/>
  <c r="J2097" i="11"/>
  <c r="J1938" i="11"/>
  <c r="J1919" i="11"/>
  <c r="J1903" i="11"/>
  <c r="J1887" i="11"/>
  <c r="J1871" i="11"/>
  <c r="J1855" i="11"/>
  <c r="J1839" i="11"/>
  <c r="J1823" i="11"/>
  <c r="J1807" i="11"/>
  <c r="J1791" i="11"/>
  <c r="J1775" i="11"/>
  <c r="J1759" i="11"/>
  <c r="J1743" i="11"/>
  <c r="J1727" i="11"/>
  <c r="J1711" i="11"/>
  <c r="J1695" i="11"/>
  <c r="J1679" i="11"/>
  <c r="J2504" i="11"/>
  <c r="J2398" i="11"/>
  <c r="J2278" i="11"/>
  <c r="J2214" i="11"/>
  <c r="J2150" i="11"/>
  <c r="J2059" i="11"/>
  <c r="J2038" i="11"/>
  <c r="J1977" i="11"/>
  <c r="J1969" i="11"/>
  <c r="J1958" i="11"/>
  <c r="J1914" i="11"/>
  <c r="J1898" i="11"/>
  <c r="J1882" i="11"/>
  <c r="J1866" i="11"/>
  <c r="J1850" i="11"/>
  <c r="J1834" i="11"/>
  <c r="J1818" i="11"/>
  <c r="J1802" i="11"/>
  <c r="J1786" i="11"/>
  <c r="J1770" i="11"/>
  <c r="J1754" i="11"/>
  <c r="J1738" i="11"/>
  <c r="J1722" i="11"/>
  <c r="J1706" i="11"/>
  <c r="J1690" i="11"/>
  <c r="J1674" i="11"/>
  <c r="J1658" i="11"/>
  <c r="J2140" i="11"/>
  <c r="J2129" i="11"/>
  <c r="J1996" i="11"/>
  <c r="J1973" i="11"/>
  <c r="J1925" i="11"/>
  <c r="J1909" i="11"/>
  <c r="J1893" i="11"/>
  <c r="J1877" i="11"/>
  <c r="J1861" i="11"/>
  <c r="J1845" i="11"/>
  <c r="J1829" i="11"/>
  <c r="J1813" i="11"/>
  <c r="J1797" i="11"/>
  <c r="J1781" i="11"/>
  <c r="J1765" i="11"/>
  <c r="J1749" i="11"/>
  <c r="J1733" i="11"/>
  <c r="J1717" i="11"/>
  <c r="J1701" i="11"/>
  <c r="J1685" i="11"/>
  <c r="J1669" i="11"/>
  <c r="J1653" i="11"/>
  <c r="J1637" i="11"/>
  <c r="J2408" i="11"/>
  <c r="J2328" i="11"/>
  <c r="J2091" i="11"/>
  <c r="J2070" i="11"/>
  <c r="J2028" i="11"/>
  <c r="J2017" i="11"/>
  <c r="J1947" i="11"/>
  <c r="J1930" i="11"/>
  <c r="J1920" i="11"/>
  <c r="J1904" i="11"/>
  <c r="J1888" i="11"/>
  <c r="J1872" i="11"/>
  <c r="J1856" i="11"/>
  <c r="J1840" i="11"/>
  <c r="J1824" i="11"/>
  <c r="J1808" i="11"/>
  <c r="J1792" i="11"/>
  <c r="J1776" i="11"/>
  <c r="J1760" i="11"/>
  <c r="J1744" i="11"/>
  <c r="J1728" i="11"/>
  <c r="J1712" i="11"/>
  <c r="J1696" i="11"/>
  <c r="J1680" i="11"/>
  <c r="J1664" i="11"/>
  <c r="J1648" i="11"/>
  <c r="J1632" i="11"/>
  <c r="J1616" i="11"/>
  <c r="J1600" i="11"/>
  <c r="J1584" i="11"/>
  <c r="J2299" i="11"/>
  <c r="J2252" i="11"/>
  <c r="J2235" i="11"/>
  <c r="J2188" i="11"/>
  <c r="J2171" i="11"/>
  <c r="J1951" i="11"/>
  <c r="J1943" i="11"/>
  <c r="J1939" i="11"/>
  <c r="J1935" i="11"/>
  <c r="J1915" i="11"/>
  <c r="J1899" i="11"/>
  <c r="J1883" i="11"/>
  <c r="J1867" i="11"/>
  <c r="J1851" i="11"/>
  <c r="J1835" i="11"/>
  <c r="J1819" i="11"/>
  <c r="J1803" i="11"/>
  <c r="J1787" i="11"/>
  <c r="J1771" i="11"/>
  <c r="J1755" i="11"/>
  <c r="J1739" i="11"/>
  <c r="J1723" i="11"/>
  <c r="J1707" i="11"/>
  <c r="J1691" i="11"/>
  <c r="J1675" i="11"/>
  <c r="J1659" i="11"/>
  <c r="J1643" i="11"/>
  <c r="J2262" i="11"/>
  <c r="J2198" i="11"/>
  <c r="J2123" i="11"/>
  <c r="J2102" i="11"/>
  <c r="J2060" i="11"/>
  <c r="J2049" i="11"/>
  <c r="J1985" i="11"/>
  <c r="J1974" i="11"/>
  <c r="J1963" i="11"/>
  <c r="J1926" i="11"/>
  <c r="J1910" i="11"/>
  <c r="J1894" i="11"/>
  <c r="J1878" i="11"/>
  <c r="J1862" i="11"/>
  <c r="J1846" i="11"/>
  <c r="J1830" i="11"/>
  <c r="J1814" i="11"/>
  <c r="J1798" i="11"/>
  <c r="J1782" i="11"/>
  <c r="J1766" i="11"/>
  <c r="J1750" i="11"/>
  <c r="J1734" i="11"/>
  <c r="J1718" i="11"/>
  <c r="J1702" i="11"/>
  <c r="J1686" i="11"/>
  <c r="J1670" i="11"/>
  <c r="J1654" i="11"/>
  <c r="J1638" i="11"/>
  <c r="J1622" i="11"/>
  <c r="J1606" i="11"/>
  <c r="J1590" i="11"/>
  <c r="J1931" i="11"/>
  <c r="J1788" i="11"/>
  <c r="J1745" i="11"/>
  <c r="J1631" i="11"/>
  <c r="J1627" i="11"/>
  <c r="J1612" i="11"/>
  <c r="J1566" i="11"/>
  <c r="J1550" i="11"/>
  <c r="J1534" i="11"/>
  <c r="J1518" i="11"/>
  <c r="J1502" i="11"/>
  <c r="J1486" i="11"/>
  <c r="J1470" i="11"/>
  <c r="J1454" i="11"/>
  <c r="J1438" i="11"/>
  <c r="J1422" i="11"/>
  <c r="J1406" i="11"/>
  <c r="J1390" i="11"/>
  <c r="J1374" i="11"/>
  <c r="J1358" i="11"/>
  <c r="J1342" i="11"/>
  <c r="J1326" i="11"/>
  <c r="J1310" i="11"/>
  <c r="J1294" i="11"/>
  <c r="J1278" i="11"/>
  <c r="J1262" i="11"/>
  <c r="J1246" i="11"/>
  <c r="J1230" i="11"/>
  <c r="J1214" i="11"/>
  <c r="J1198" i="11"/>
  <c r="J1182" i="11"/>
  <c r="J1166" i="11"/>
  <c r="J1868" i="11"/>
  <c r="J1825" i="11"/>
  <c r="J1605" i="11"/>
  <c r="J1601" i="11"/>
  <c r="J1597" i="11"/>
  <c r="J1589" i="11"/>
  <c r="J1561" i="11"/>
  <c r="J1545" i="11"/>
  <c r="J1529" i="11"/>
  <c r="J1513" i="11"/>
  <c r="J1497" i="11"/>
  <c r="J1481" i="11"/>
  <c r="J1465" i="11"/>
  <c r="J1449" i="11"/>
  <c r="J1433" i="11"/>
  <c r="J1417" i="11"/>
  <c r="J1401" i="11"/>
  <c r="J1385" i="11"/>
  <c r="J1369" i="11"/>
  <c r="J1353" i="11"/>
  <c r="J1337" i="11"/>
  <c r="J1321" i="11"/>
  <c r="J1305" i="11"/>
  <c r="J1289" i="11"/>
  <c r="J1273" i="11"/>
  <c r="J1257" i="11"/>
  <c r="J1241" i="11"/>
  <c r="J1225" i="11"/>
  <c r="J1209" i="11"/>
  <c r="J1993" i="11"/>
  <c r="J1905" i="11"/>
  <c r="J1692" i="11"/>
  <c r="J1593" i="11"/>
  <c r="J1585" i="11"/>
  <c r="J1581" i="11"/>
  <c r="J1572" i="11"/>
  <c r="J1556" i="11"/>
  <c r="J1540" i="11"/>
  <c r="J1524" i="11"/>
  <c r="J1508" i="11"/>
  <c r="J1492" i="11"/>
  <c r="J1476" i="11"/>
  <c r="J1460" i="11"/>
  <c r="J1444" i="11"/>
  <c r="J1428" i="11"/>
  <c r="J1412" i="11"/>
  <c r="J1396" i="11"/>
  <c r="J1380" i="11"/>
  <c r="J1364" i="11"/>
  <c r="J1348" i="11"/>
  <c r="J1332" i="11"/>
  <c r="J1316" i="11"/>
  <c r="J1300" i="11"/>
  <c r="J1284" i="11"/>
  <c r="J1268" i="11"/>
  <c r="J1252" i="11"/>
  <c r="J1236" i="11"/>
  <c r="J1220" i="11"/>
  <c r="J1204" i="11"/>
  <c r="J1188" i="11"/>
  <c r="J1172" i="11"/>
  <c r="J1156" i="11"/>
  <c r="J1772" i="11"/>
  <c r="J1729" i="11"/>
  <c r="J1649" i="11"/>
  <c r="J1628" i="11"/>
  <c r="J1613" i="11"/>
  <c r="J1577" i="11"/>
  <c r="J1567" i="11"/>
  <c r="J1551" i="11"/>
  <c r="J1535" i="11"/>
  <c r="J1519" i="11"/>
  <c r="J1503" i="11"/>
  <c r="J1487" i="11"/>
  <c r="J1471" i="11"/>
  <c r="J1455" i="11"/>
  <c r="J1439" i="11"/>
  <c r="J1423" i="11"/>
  <c r="J1407" i="11"/>
  <c r="J1391" i="11"/>
  <c r="J1375" i="11"/>
  <c r="J1359" i="11"/>
  <c r="J1343" i="11"/>
  <c r="J1327" i="11"/>
  <c r="J1311" i="11"/>
  <c r="J1295" i="11"/>
  <c r="J1279" i="11"/>
  <c r="J1263" i="11"/>
  <c r="J1247" i="11"/>
  <c r="J1948" i="11"/>
  <c r="J1852" i="11"/>
  <c r="J1809" i="11"/>
  <c r="J1621" i="11"/>
  <c r="J1617" i="11"/>
  <c r="J1562" i="11"/>
  <c r="J1546" i="11"/>
  <c r="J1530" i="11"/>
  <c r="J1514" i="11"/>
  <c r="J1498" i="11"/>
  <c r="J1482" i="11"/>
  <c r="J1466" i="11"/>
  <c r="J1450" i="11"/>
  <c r="J1434" i="11"/>
  <c r="J1418" i="11"/>
  <c r="J1402" i="11"/>
  <c r="J1386" i="11"/>
  <c r="J1370" i="11"/>
  <c r="J1354" i="11"/>
  <c r="J1338" i="11"/>
  <c r="J1322" i="11"/>
  <c r="J1306" i="11"/>
  <c r="J1290" i="11"/>
  <c r="J1274" i="11"/>
  <c r="J1258" i="11"/>
  <c r="J1242" i="11"/>
  <c r="J1226" i="11"/>
  <c r="J1210" i="11"/>
  <c r="J1194" i="11"/>
  <c r="J1178" i="11"/>
  <c r="J1162" i="11"/>
  <c r="J1146" i="11"/>
  <c r="J1889" i="11"/>
  <c r="J1676" i="11"/>
  <c r="J1642" i="11"/>
  <c r="J1602" i="11"/>
  <c r="J1598" i="11"/>
  <c r="J1573" i="11"/>
  <c r="J1557" i="11"/>
  <c r="J1541" i="11"/>
  <c r="J1525" i="11"/>
  <c r="J1509" i="11"/>
  <c r="J1493" i="11"/>
  <c r="J1477" i="11"/>
  <c r="J1461" i="11"/>
  <c r="J1445" i="11"/>
  <c r="J1429" i="11"/>
  <c r="J1413" i="11"/>
  <c r="J1397" i="11"/>
  <c r="J1381" i="11"/>
  <c r="J1365" i="11"/>
  <c r="J1349" i="11"/>
  <c r="J1333" i="11"/>
  <c r="J1317" i="11"/>
  <c r="J1301" i="11"/>
  <c r="J1285" i="11"/>
  <c r="J1269" i="11"/>
  <c r="J1253" i="11"/>
  <c r="J1237" i="11"/>
  <c r="J1221" i="11"/>
  <c r="J1205" i="11"/>
  <c r="J1189" i="11"/>
  <c r="J1173" i="11"/>
  <c r="J1157" i="11"/>
  <c r="J1141" i="11"/>
  <c r="J1756" i="11"/>
  <c r="J1713" i="11"/>
  <c r="J1663" i="11"/>
  <c r="J1586" i="11"/>
  <c r="J1582" i="11"/>
  <c r="J1568" i="11"/>
  <c r="J1552" i="11"/>
  <c r="J1536" i="11"/>
  <c r="J1520" i="11"/>
  <c r="J1504" i="11"/>
  <c r="J1488" i="11"/>
  <c r="J1472" i="11"/>
  <c r="J1456" i="11"/>
  <c r="J1440" i="11"/>
  <c r="J1424" i="11"/>
  <c r="J1408" i="11"/>
  <c r="J1392" i="11"/>
  <c r="J1376" i="11"/>
  <c r="J1360" i="11"/>
  <c r="J1344" i="11"/>
  <c r="J1328" i="11"/>
  <c r="J1312" i="11"/>
  <c r="J1296" i="11"/>
  <c r="J1280" i="11"/>
  <c r="J1264" i="11"/>
  <c r="J1248" i="11"/>
  <c r="J1232" i="11"/>
  <c r="J1216" i="11"/>
  <c r="J1200" i="11"/>
  <c r="J1184" i="11"/>
  <c r="J1836" i="11"/>
  <c r="J1793" i="11"/>
  <c r="J1594" i="11"/>
  <c r="J1563" i="11"/>
  <c r="J1547" i="11"/>
  <c r="J1531" i="11"/>
  <c r="J1515" i="11"/>
  <c r="J1499" i="11"/>
  <c r="J1483" i="11"/>
  <c r="J1467" i="11"/>
  <c r="J1451" i="11"/>
  <c r="J1435" i="11"/>
  <c r="J1419" i="11"/>
  <c r="J1403" i="11"/>
  <c r="J1387" i="11"/>
  <c r="J1371" i="11"/>
  <c r="J1355" i="11"/>
  <c r="J1339" i="11"/>
  <c r="J1323" i="11"/>
  <c r="J1307" i="11"/>
  <c r="J1291" i="11"/>
  <c r="J1275" i="11"/>
  <c r="J1259" i="11"/>
  <c r="J1243" i="11"/>
  <c r="J1227" i="11"/>
  <c r="J1211" i="11"/>
  <c r="J1195" i="11"/>
  <c r="J1179" i="11"/>
  <c r="J1163" i="11"/>
  <c r="J1147" i="11"/>
  <c r="J2011" i="11"/>
  <c r="J1916" i="11"/>
  <c r="J1873" i="11"/>
  <c r="J1618" i="11"/>
  <c r="J1599" i="11"/>
  <c r="J1578" i="11"/>
  <c r="J1574" i="11"/>
  <c r="J1558" i="11"/>
  <c r="J1542" i="11"/>
  <c r="J1526" i="11"/>
  <c r="J1510" i="11"/>
  <c r="J1494" i="11"/>
  <c r="J1478" i="11"/>
  <c r="J1462" i="11"/>
  <c r="J1446" i="11"/>
  <c r="J1430" i="11"/>
  <c r="J1414" i="11"/>
  <c r="J1398" i="11"/>
  <c r="J1382" i="11"/>
  <c r="J1366" i="11"/>
  <c r="J1350" i="11"/>
  <c r="J1334" i="11"/>
  <c r="J1318" i="11"/>
  <c r="J1302" i="11"/>
  <c r="J1286" i="11"/>
  <c r="J1270" i="11"/>
  <c r="J1254" i="11"/>
  <c r="J1238" i="11"/>
  <c r="J1222" i="11"/>
  <c r="J1206" i="11"/>
  <c r="J1190" i="11"/>
  <c r="J1174" i="11"/>
  <c r="J1740" i="11"/>
  <c r="J1697" i="11"/>
  <c r="J1660" i="11"/>
  <c r="J1633" i="11"/>
  <c r="J1610" i="11"/>
  <c r="J1583" i="11"/>
  <c r="J1569" i="11"/>
  <c r="J1553" i="11"/>
  <c r="J1537" i="11"/>
  <c r="J1521" i="11"/>
  <c r="J1505" i="11"/>
  <c r="J1489" i="11"/>
  <c r="J1473" i="11"/>
  <c r="J1457" i="11"/>
  <c r="J1441" i="11"/>
  <c r="J1425" i="11"/>
  <c r="J1409" i="11"/>
  <c r="J1393" i="11"/>
  <c r="J1377" i="11"/>
  <c r="J1361" i="11"/>
  <c r="J1345" i="11"/>
  <c r="J1329" i="11"/>
  <c r="J1313" i="11"/>
  <c r="J1297" i="11"/>
  <c r="J1281" i="11"/>
  <c r="J1265" i="11"/>
  <c r="J1249" i="11"/>
  <c r="J1233" i="11"/>
  <c r="J1217" i="11"/>
  <c r="J1201" i="11"/>
  <c r="J1185" i="11"/>
  <c r="J2332" i="11"/>
  <c r="J2081" i="11"/>
  <c r="J1820" i="11"/>
  <c r="J1777" i="11"/>
  <c r="J1647" i="11"/>
  <c r="J1603" i="11"/>
  <c r="J1587" i="11"/>
  <c r="J1564" i="11"/>
  <c r="J1548" i="11"/>
  <c r="J1532" i="11"/>
  <c r="J1516" i="11"/>
  <c r="J1500" i="11"/>
  <c r="J1484" i="11"/>
  <c r="J1468" i="11"/>
  <c r="J1452" i="11"/>
  <c r="J1436" i="11"/>
  <c r="J1420" i="11"/>
  <c r="J1404" i="11"/>
  <c r="J1388" i="11"/>
  <c r="J1372" i="11"/>
  <c r="J1356" i="11"/>
  <c r="J1340" i="11"/>
  <c r="J1324" i="11"/>
  <c r="J1308" i="11"/>
  <c r="J1292" i="11"/>
  <c r="J1276" i="11"/>
  <c r="J1260" i="11"/>
  <c r="J1244" i="11"/>
  <c r="J1228" i="11"/>
  <c r="J1212" i="11"/>
  <c r="J1196" i="11"/>
  <c r="J1180" i="11"/>
  <c r="J1164" i="11"/>
  <c r="J1148" i="11"/>
  <c r="J1900" i="11"/>
  <c r="J1857" i="11"/>
  <c r="J1615" i="11"/>
  <c r="J1595" i="11"/>
  <c r="J1559" i="11"/>
  <c r="J1543" i="11"/>
  <c r="J1527" i="11"/>
  <c r="J1511" i="11"/>
  <c r="J1495" i="11"/>
  <c r="J1479" i="11"/>
  <c r="J1463" i="11"/>
  <c r="J1447" i="11"/>
  <c r="J1431" i="11"/>
  <c r="J1415" i="11"/>
  <c r="J1399" i="11"/>
  <c r="J1383" i="11"/>
  <c r="J1367" i="11"/>
  <c r="J1351" i="11"/>
  <c r="J1335" i="11"/>
  <c r="J1319" i="11"/>
  <c r="J1303" i="11"/>
  <c r="J1287" i="11"/>
  <c r="J1271" i="11"/>
  <c r="J1255" i="11"/>
  <c r="J1239" i="11"/>
  <c r="J1223" i="11"/>
  <c r="J1207" i="11"/>
  <c r="J1191" i="11"/>
  <c r="J1175" i="11"/>
  <c r="J1959" i="11"/>
  <c r="J1724" i="11"/>
  <c r="J1681" i="11"/>
  <c r="J1626" i="11"/>
  <c r="J1579" i="11"/>
  <c r="J1570" i="11"/>
  <c r="J1554" i="11"/>
  <c r="J1538" i="11"/>
  <c r="J1522" i="11"/>
  <c r="J1506" i="11"/>
  <c r="J1490" i="11"/>
  <c r="J1474" i="11"/>
  <c r="J1458" i="11"/>
  <c r="J1442" i="11"/>
  <c r="J1426" i="11"/>
  <c r="J1410" i="11"/>
  <c r="J1394" i="11"/>
  <c r="J1378" i="11"/>
  <c r="J1362" i="11"/>
  <c r="J1346" i="11"/>
  <c r="J1330" i="11"/>
  <c r="J1314" i="11"/>
  <c r="J1298" i="11"/>
  <c r="J1282" i="11"/>
  <c r="J1266" i="11"/>
  <c r="J1250" i="11"/>
  <c r="J1234" i="11"/>
  <c r="J1218" i="11"/>
  <c r="J1202" i="11"/>
  <c r="J1186" i="11"/>
  <c r="J1170" i="11"/>
  <c r="J1154" i="11"/>
  <c r="J1138" i="11"/>
  <c r="J1804" i="11"/>
  <c r="J1761" i="11"/>
  <c r="J1644" i="11"/>
  <c r="J1619" i="11"/>
  <c r="J1611" i="11"/>
  <c r="J1565" i="11"/>
  <c r="J1549" i="11"/>
  <c r="J1533" i="11"/>
  <c r="J1517" i="11"/>
  <c r="J1501" i="11"/>
  <c r="J1485" i="11"/>
  <c r="J1469" i="11"/>
  <c r="J1453" i="11"/>
  <c r="J1437" i="11"/>
  <c r="J1421" i="11"/>
  <c r="J1405" i="11"/>
  <c r="J1389" i="11"/>
  <c r="J1373" i="11"/>
  <c r="J1357" i="11"/>
  <c r="J1341" i="11"/>
  <c r="J1325" i="11"/>
  <c r="J1309" i="11"/>
  <c r="J1293" i="11"/>
  <c r="J1277" i="11"/>
  <c r="J1261" i="11"/>
  <c r="J1245" i="11"/>
  <c r="J1229" i="11"/>
  <c r="J1213" i="11"/>
  <c r="J1197" i="11"/>
  <c r="J1181" i="11"/>
  <c r="J1165" i="11"/>
  <c r="J1149" i="11"/>
  <c r="J2134" i="11"/>
  <c r="J2092" i="11"/>
  <c r="J1884" i="11"/>
  <c r="J1841" i="11"/>
  <c r="J1596" i="11"/>
  <c r="J1560" i="11"/>
  <c r="J1544" i="11"/>
  <c r="J1539" i="11"/>
  <c r="J1512" i="11"/>
  <c r="J1122" i="11"/>
  <c r="J1106" i="11"/>
  <c r="J1090" i="11"/>
  <c r="J1074" i="11"/>
  <c r="J1058" i="11"/>
  <c r="J1042" i="11"/>
  <c r="J1026" i="11"/>
  <c r="J1010" i="11"/>
  <c r="J994" i="11"/>
  <c r="J978" i="11"/>
  <c r="J962" i="11"/>
  <c r="J946" i="11"/>
  <c r="J930" i="11"/>
  <c r="J914" i="11"/>
  <c r="J898" i="11"/>
  <c r="J882" i="11"/>
  <c r="J866" i="11"/>
  <c r="J850" i="11"/>
  <c r="J834" i="11"/>
  <c r="J818" i="11"/>
  <c r="J802" i="11"/>
  <c r="J786" i="11"/>
  <c r="J770" i="11"/>
  <c r="J754" i="11"/>
  <c r="J738" i="11"/>
  <c r="J722" i="11"/>
  <c r="J1989" i="11"/>
  <c r="J1363" i="11"/>
  <c r="J1336" i="11"/>
  <c r="J1267" i="11"/>
  <c r="J1240" i="11"/>
  <c r="J1142" i="11"/>
  <c r="J1133" i="11"/>
  <c r="J1117" i="11"/>
  <c r="J1101" i="11"/>
  <c r="J1085" i="11"/>
  <c r="J1069" i="11"/>
  <c r="J1053" i="11"/>
  <c r="J1037" i="11"/>
  <c r="J1443" i="11"/>
  <c r="J1416" i="11"/>
  <c r="J1193" i="11"/>
  <c r="J1169" i="11"/>
  <c r="J1150" i="11"/>
  <c r="J1128" i="11"/>
  <c r="J1112" i="11"/>
  <c r="J1096" i="11"/>
  <c r="J1080" i="11"/>
  <c r="J1064" i="11"/>
  <c r="J1048" i="11"/>
  <c r="J1032" i="11"/>
  <c r="J1016" i="11"/>
  <c r="J1000" i="11"/>
  <c r="J984" i="11"/>
  <c r="J968" i="11"/>
  <c r="J952" i="11"/>
  <c r="J936" i="11"/>
  <c r="J920" i="11"/>
  <c r="J904" i="11"/>
  <c r="J888" i="11"/>
  <c r="J872" i="11"/>
  <c r="J856" i="11"/>
  <c r="J840" i="11"/>
  <c r="J824" i="11"/>
  <c r="J808" i="11"/>
  <c r="J792" i="11"/>
  <c r="J776" i="11"/>
  <c r="J760" i="11"/>
  <c r="J744" i="11"/>
  <c r="J728" i="11"/>
  <c r="J1523" i="11"/>
  <c r="J1496" i="11"/>
  <c r="J1183" i="11"/>
  <c r="J1176" i="11"/>
  <c r="J1158" i="11"/>
  <c r="J1123" i="11"/>
  <c r="J1107" i="11"/>
  <c r="J1091" i="11"/>
  <c r="J1075" i="11"/>
  <c r="J1059" i="11"/>
  <c r="J1043" i="11"/>
  <c r="J1027" i="11"/>
  <c r="J1011" i="11"/>
  <c r="J995" i="11"/>
  <c r="J979" i="11"/>
  <c r="J963" i="11"/>
  <c r="J947" i="11"/>
  <c r="J931" i="11"/>
  <c r="J915" i="11"/>
  <c r="J899" i="11"/>
  <c r="J883" i="11"/>
  <c r="J867" i="11"/>
  <c r="J851" i="11"/>
  <c r="J835" i="11"/>
  <c r="J819" i="11"/>
  <c r="J803" i="11"/>
  <c r="J787" i="11"/>
  <c r="J771" i="11"/>
  <c r="J755" i="11"/>
  <c r="J1347" i="11"/>
  <c r="J1320" i="11"/>
  <c r="J1251" i="11"/>
  <c r="J1187" i="11"/>
  <c r="J1155" i="11"/>
  <c r="J1143" i="11"/>
  <c r="J1139" i="11"/>
  <c r="J1134" i="11"/>
  <c r="J1118" i="11"/>
  <c r="J1102" i="11"/>
  <c r="J1086" i="11"/>
  <c r="J1070" i="11"/>
  <c r="J1054" i="11"/>
  <c r="J1038" i="11"/>
  <c r="J1022" i="11"/>
  <c r="J1006" i="11"/>
  <c r="J990" i="11"/>
  <c r="J974" i="11"/>
  <c r="J958" i="11"/>
  <c r="J942" i="11"/>
  <c r="J926" i="11"/>
  <c r="J910" i="11"/>
  <c r="J894" i="11"/>
  <c r="J878" i="11"/>
  <c r="J862" i="11"/>
  <c r="J846" i="11"/>
  <c r="J830" i="11"/>
  <c r="J814" i="11"/>
  <c r="J798" i="11"/>
  <c r="J782" i="11"/>
  <c r="J766" i="11"/>
  <c r="J750" i="11"/>
  <c r="J734" i="11"/>
  <c r="J1427" i="11"/>
  <c r="J1400" i="11"/>
  <c r="J1224" i="11"/>
  <c r="J1129" i="11"/>
  <c r="J1113" i="11"/>
  <c r="J1097" i="11"/>
  <c r="J1081" i="11"/>
  <c r="J1065" i="11"/>
  <c r="J1049" i="11"/>
  <c r="J1033" i="11"/>
  <c r="J1017" i="11"/>
  <c r="J1001" i="11"/>
  <c r="J985" i="11"/>
  <c r="J969" i="11"/>
  <c r="J953" i="11"/>
  <c r="J937" i="11"/>
  <c r="J921" i="11"/>
  <c r="J905" i="11"/>
  <c r="J889" i="11"/>
  <c r="J873" i="11"/>
  <c r="J857" i="11"/>
  <c r="J841" i="11"/>
  <c r="J825" i="11"/>
  <c r="J809" i="11"/>
  <c r="J793" i="11"/>
  <c r="J777" i="11"/>
  <c r="J761" i="11"/>
  <c r="J745" i="11"/>
  <c r="J729" i="11"/>
  <c r="J1708" i="11"/>
  <c r="J1507" i="11"/>
  <c r="J1480" i="11"/>
  <c r="J1231" i="11"/>
  <c r="J1151" i="11"/>
  <c r="J1124" i="11"/>
  <c r="J1108" i="11"/>
  <c r="J1092" i="11"/>
  <c r="J1076" i="11"/>
  <c r="J1060" i="11"/>
  <c r="J1044" i="11"/>
  <c r="J1028" i="11"/>
  <c r="J1012" i="11"/>
  <c r="J996" i="11"/>
  <c r="J980" i="11"/>
  <c r="J964" i="11"/>
  <c r="J948" i="11"/>
  <c r="J932" i="11"/>
  <c r="J916" i="11"/>
  <c r="J900" i="11"/>
  <c r="J884" i="11"/>
  <c r="J868" i="11"/>
  <c r="J852" i="11"/>
  <c r="J836" i="11"/>
  <c r="J820" i="11"/>
  <c r="J804" i="11"/>
  <c r="J788" i="11"/>
  <c r="J772" i="11"/>
  <c r="J756" i="11"/>
  <c r="J740" i="11"/>
  <c r="J724" i="11"/>
  <c r="J708" i="11"/>
  <c r="J1331" i="11"/>
  <c r="J1304" i="11"/>
  <c r="J1235" i="11"/>
  <c r="J1177" i="11"/>
  <c r="J1159" i="11"/>
  <c r="J1135" i="11"/>
  <c r="J1119" i="11"/>
  <c r="J1103" i="11"/>
  <c r="J1087" i="11"/>
  <c r="J1071" i="11"/>
  <c r="J1055" i="11"/>
  <c r="J1039" i="11"/>
  <c r="J1023" i="11"/>
  <c r="J1007" i="11"/>
  <c r="J991" i="11"/>
  <c r="J975" i="11"/>
  <c r="J959" i="11"/>
  <c r="J943" i="11"/>
  <c r="J927" i="11"/>
  <c r="J911" i="11"/>
  <c r="J895" i="11"/>
  <c r="J879" i="11"/>
  <c r="J863" i="11"/>
  <c r="J847" i="11"/>
  <c r="J831" i="11"/>
  <c r="J815" i="11"/>
  <c r="J799" i="11"/>
  <c r="J783" i="11"/>
  <c r="J767" i="11"/>
  <c r="J751" i="11"/>
  <c r="J735" i="11"/>
  <c r="J719" i="11"/>
  <c r="J1411" i="11"/>
  <c r="J1384" i="11"/>
  <c r="J1144" i="11"/>
  <c r="J1140" i="11"/>
  <c r="J1130" i="11"/>
  <c r="J1114" i="11"/>
  <c r="J1098" i="11"/>
  <c r="J1082" i="11"/>
  <c r="J1066" i="11"/>
  <c r="J1050" i="11"/>
  <c r="J1034" i="11"/>
  <c r="J1018" i="11"/>
  <c r="J1002" i="11"/>
  <c r="J986" i="11"/>
  <c r="J970" i="11"/>
  <c r="J954" i="11"/>
  <c r="J938" i="11"/>
  <c r="J922" i="11"/>
  <c r="J906" i="11"/>
  <c r="J890" i="11"/>
  <c r="J874" i="11"/>
  <c r="J858" i="11"/>
  <c r="J842" i="11"/>
  <c r="J826" i="11"/>
  <c r="J810" i="11"/>
  <c r="J794" i="11"/>
  <c r="J778" i="11"/>
  <c r="J762" i="11"/>
  <c r="J1491" i="11"/>
  <c r="J1464" i="11"/>
  <c r="J1208" i="11"/>
  <c r="J1171" i="11"/>
  <c r="J1125" i="11"/>
  <c r="J1109" i="11"/>
  <c r="J1093" i="11"/>
  <c r="J1077" i="11"/>
  <c r="J1061" i="11"/>
  <c r="J1045" i="11"/>
  <c r="J1029" i="11"/>
  <c r="J1013" i="11"/>
  <c r="J997" i="11"/>
  <c r="J981" i="11"/>
  <c r="J965" i="11"/>
  <c r="J949" i="11"/>
  <c r="J933" i="11"/>
  <c r="J917" i="11"/>
  <c r="J901" i="11"/>
  <c r="J885" i="11"/>
  <c r="J869" i="11"/>
  <c r="J853" i="11"/>
  <c r="J837" i="11"/>
  <c r="J821" i="11"/>
  <c r="J805" i="11"/>
  <c r="J789" i="11"/>
  <c r="J773" i="11"/>
  <c r="J757" i="11"/>
  <c r="J741" i="11"/>
  <c r="J725" i="11"/>
  <c r="J1580" i="11"/>
  <c r="J1315" i="11"/>
  <c r="J1288" i="11"/>
  <c r="J1215" i="11"/>
  <c r="J1167" i="11"/>
  <c r="J1152" i="11"/>
  <c r="J1136" i="11"/>
  <c r="J1120" i="11"/>
  <c r="J1104" i="11"/>
  <c r="J1088" i="11"/>
  <c r="J1072" i="11"/>
  <c r="J1056" i="11"/>
  <c r="J1040" i="11"/>
  <c r="J1024" i="11"/>
  <c r="J1008" i="11"/>
  <c r="J992" i="11"/>
  <c r="J976" i="11"/>
  <c r="J960" i="11"/>
  <c r="J944" i="11"/>
  <c r="J928" i="11"/>
  <c r="J912" i="11"/>
  <c r="J896" i="11"/>
  <c r="J880" i="11"/>
  <c r="J864" i="11"/>
  <c r="J848" i="11"/>
  <c r="J832" i="11"/>
  <c r="J816" i="11"/>
  <c r="J800" i="11"/>
  <c r="J784" i="11"/>
  <c r="J1395" i="11"/>
  <c r="J1368" i="11"/>
  <c r="J1272" i="11"/>
  <c r="J1219" i="11"/>
  <c r="J1160" i="11"/>
  <c r="J1145" i="11"/>
  <c r="J1131" i="11"/>
  <c r="J1115" i="11"/>
  <c r="J1099" i="11"/>
  <c r="J1083" i="11"/>
  <c r="J1067" i="11"/>
  <c r="J1051" i="11"/>
  <c r="J1035" i="11"/>
  <c r="J1019" i="11"/>
  <c r="J1003" i="11"/>
  <c r="J987" i="11"/>
  <c r="J971" i="11"/>
  <c r="J955" i="11"/>
  <c r="J939" i="11"/>
  <c r="J923" i="11"/>
  <c r="J907" i="11"/>
  <c r="J891" i="11"/>
  <c r="J875" i="11"/>
  <c r="J859" i="11"/>
  <c r="J843" i="11"/>
  <c r="J827" i="11"/>
  <c r="J811" i="11"/>
  <c r="J795" i="11"/>
  <c r="J779" i="11"/>
  <c r="J763" i="11"/>
  <c r="J747" i="11"/>
  <c r="J1921" i="11"/>
  <c r="J1475" i="11"/>
  <c r="J1448" i="11"/>
  <c r="J1126" i="11"/>
  <c r="J1110" i="11"/>
  <c r="J1094" i="11"/>
  <c r="J1078" i="11"/>
  <c r="J1062" i="11"/>
  <c r="J1046" i="11"/>
  <c r="J1030" i="11"/>
  <c r="J1014" i="11"/>
  <c r="J998" i="11"/>
  <c r="J982" i="11"/>
  <c r="J966" i="11"/>
  <c r="J950" i="11"/>
  <c r="J934" i="11"/>
  <c r="J918" i="11"/>
  <c r="J902" i="11"/>
  <c r="J886" i="11"/>
  <c r="J870" i="11"/>
  <c r="J854" i="11"/>
  <c r="J838" i="11"/>
  <c r="J822" i="11"/>
  <c r="J806" i="11"/>
  <c r="J790" i="11"/>
  <c r="J774" i="11"/>
  <c r="J758" i="11"/>
  <c r="J742" i="11"/>
  <c r="J1571" i="11"/>
  <c r="J1528" i="11"/>
  <c r="J1299" i="11"/>
  <c r="J1153" i="11"/>
  <c r="J1137" i="11"/>
  <c r="J1121" i="11"/>
  <c r="J1105" i="11"/>
  <c r="J1089" i="11"/>
  <c r="J1073" i="11"/>
  <c r="J1057" i="11"/>
  <c r="J1041" i="11"/>
  <c r="J1025" i="11"/>
  <c r="J1009" i="11"/>
  <c r="J993" i="11"/>
  <c r="J977" i="11"/>
  <c r="J961" i="11"/>
  <c r="J945" i="11"/>
  <c r="J929" i="11"/>
  <c r="J913" i="11"/>
  <c r="J897" i="11"/>
  <c r="J881" i="11"/>
  <c r="J865" i="11"/>
  <c r="J849" i="11"/>
  <c r="J833" i="11"/>
  <c r="J817" i="11"/>
  <c r="J801" i="11"/>
  <c r="J785" i="11"/>
  <c r="J769" i="11"/>
  <c r="J753" i="11"/>
  <c r="J737" i="11"/>
  <c r="J721" i="11"/>
  <c r="J1379" i="11"/>
  <c r="J1352" i="11"/>
  <c r="J1256" i="11"/>
  <c r="J1199" i="11"/>
  <c r="J1192" i="11"/>
  <c r="J1168" i="11"/>
  <c r="J1132" i="11"/>
  <c r="J861" i="11"/>
  <c r="J807" i="11"/>
  <c r="J797" i="11"/>
  <c r="J696" i="11"/>
  <c r="J680" i="11"/>
  <c r="J664" i="11"/>
  <c r="J648" i="11"/>
  <c r="J632" i="11"/>
  <c r="J616" i="11"/>
  <c r="J600" i="11"/>
  <c r="J584" i="11"/>
  <c r="J568" i="11"/>
  <c r="J552" i="11"/>
  <c r="J536" i="11"/>
  <c r="J520" i="11"/>
  <c r="J504" i="11"/>
  <c r="J488" i="11"/>
  <c r="J472" i="11"/>
  <c r="J456" i="11"/>
  <c r="J440" i="11"/>
  <c r="J424" i="11"/>
  <c r="J408" i="11"/>
  <c r="J392" i="11"/>
  <c r="J376" i="11"/>
  <c r="J1079" i="11"/>
  <c r="J925" i="11"/>
  <c r="J871" i="11"/>
  <c r="J844" i="11"/>
  <c r="J780" i="11"/>
  <c r="J746" i="11"/>
  <c r="J739" i="11"/>
  <c r="J707" i="11"/>
  <c r="J691" i="11"/>
  <c r="J675" i="11"/>
  <c r="J659" i="11"/>
  <c r="J643" i="11"/>
  <c r="J627" i="11"/>
  <c r="J611" i="11"/>
  <c r="J595" i="11"/>
  <c r="J579" i="11"/>
  <c r="J563" i="11"/>
  <c r="J547" i="11"/>
  <c r="J531" i="11"/>
  <c r="J515" i="11"/>
  <c r="J499" i="11"/>
  <c r="J483" i="11"/>
  <c r="J467" i="11"/>
  <c r="J451" i="11"/>
  <c r="J435" i="11"/>
  <c r="J419" i="11"/>
  <c r="J403" i="11"/>
  <c r="J387" i="11"/>
  <c r="J371" i="11"/>
  <c r="J355" i="11"/>
  <c r="J339" i="11"/>
  <c r="J323" i="11"/>
  <c r="J1036" i="11"/>
  <c r="J989" i="11"/>
  <c r="J972" i="11"/>
  <c r="J935" i="11"/>
  <c r="J908" i="11"/>
  <c r="J732" i="11"/>
  <c r="J717" i="11"/>
  <c r="J712" i="11"/>
  <c r="J702" i="11"/>
  <c r="J686" i="11"/>
  <c r="J670" i="11"/>
  <c r="J654" i="11"/>
  <c r="J638" i="11"/>
  <c r="J622" i="11"/>
  <c r="J606" i="11"/>
  <c r="J590" i="11"/>
  <c r="J574" i="11"/>
  <c r="J558" i="11"/>
  <c r="J542" i="11"/>
  <c r="J526" i="11"/>
  <c r="J510" i="11"/>
  <c r="J494" i="11"/>
  <c r="J478" i="11"/>
  <c r="J462" i="11"/>
  <c r="J446" i="11"/>
  <c r="J430" i="11"/>
  <c r="J1116" i="11"/>
  <c r="J999" i="11"/>
  <c r="J736" i="11"/>
  <c r="J697" i="11"/>
  <c r="J681" i="11"/>
  <c r="J665" i="11"/>
  <c r="J649" i="11"/>
  <c r="J633" i="11"/>
  <c r="J617" i="11"/>
  <c r="J601" i="11"/>
  <c r="J585" i="11"/>
  <c r="J569" i="11"/>
  <c r="J553" i="11"/>
  <c r="J537" i="11"/>
  <c r="J521" i="11"/>
  <c r="J505" i="11"/>
  <c r="J489" i="11"/>
  <c r="J473" i="11"/>
  <c r="J457" i="11"/>
  <c r="J441" i="11"/>
  <c r="J425" i="11"/>
  <c r="J409" i="11"/>
  <c r="J393" i="11"/>
  <c r="J377" i="11"/>
  <c r="J361" i="11"/>
  <c r="J1063" i="11"/>
  <c r="J845" i="11"/>
  <c r="J791" i="11"/>
  <c r="J781" i="11"/>
  <c r="J743" i="11"/>
  <c r="J692" i="11"/>
  <c r="J676" i="11"/>
  <c r="J660" i="11"/>
  <c r="J644" i="11"/>
  <c r="J628" i="11"/>
  <c r="J612" i="11"/>
  <c r="J596" i="11"/>
  <c r="J580" i="11"/>
  <c r="J564" i="11"/>
  <c r="J548" i="11"/>
  <c r="J532" i="11"/>
  <c r="J516" i="11"/>
  <c r="J500" i="11"/>
  <c r="J484" i="11"/>
  <c r="J468" i="11"/>
  <c r="J452" i="11"/>
  <c r="J436" i="11"/>
  <c r="J420" i="11"/>
  <c r="J404" i="11"/>
  <c r="J388" i="11"/>
  <c r="J372" i="11"/>
  <c r="J356" i="11"/>
  <c r="J340" i="11"/>
  <c r="J324" i="11"/>
  <c r="J308" i="11"/>
  <c r="J292" i="11"/>
  <c r="J276" i="11"/>
  <c r="J973" i="11"/>
  <c r="J909" i="11"/>
  <c r="J855" i="11"/>
  <c r="J828" i="11"/>
  <c r="J733" i="11"/>
  <c r="J713" i="11"/>
  <c r="J703" i="11"/>
  <c r="J687" i="11"/>
  <c r="J671" i="11"/>
  <c r="J655" i="11"/>
  <c r="J639" i="11"/>
  <c r="J623" i="11"/>
  <c r="J607" i="11"/>
  <c r="J591" i="11"/>
  <c r="J575" i="11"/>
  <c r="J559" i="11"/>
  <c r="J543" i="11"/>
  <c r="J527" i="11"/>
  <c r="J511" i="11"/>
  <c r="J495" i="11"/>
  <c r="J479" i="11"/>
  <c r="J463" i="11"/>
  <c r="J447" i="11"/>
  <c r="J431" i="11"/>
  <c r="J415" i="11"/>
  <c r="J399" i="11"/>
  <c r="J383" i="11"/>
  <c r="J367" i="11"/>
  <c r="J351" i="11"/>
  <c r="J335" i="11"/>
  <c r="J319" i="11"/>
  <c r="J1432" i="11"/>
  <c r="J1100" i="11"/>
  <c r="J1020" i="11"/>
  <c r="J983" i="11"/>
  <c r="J956" i="11"/>
  <c r="J919" i="11"/>
  <c r="J892" i="11"/>
  <c r="J764" i="11"/>
  <c r="J718" i="11"/>
  <c r="J698" i="11"/>
  <c r="J682" i="11"/>
  <c r="J666" i="11"/>
  <c r="J650" i="11"/>
  <c r="J634" i="11"/>
  <c r="J618" i="11"/>
  <c r="J602" i="11"/>
  <c r="J586" i="11"/>
  <c r="J570" i="11"/>
  <c r="J554" i="11"/>
  <c r="J538" i="11"/>
  <c r="J522" i="11"/>
  <c r="J506" i="11"/>
  <c r="J490" i="11"/>
  <c r="J474" i="11"/>
  <c r="J458" i="11"/>
  <c r="J442" i="11"/>
  <c r="J426" i="11"/>
  <c r="J410" i="11"/>
  <c r="J394" i="11"/>
  <c r="J378" i="11"/>
  <c r="J362" i="11"/>
  <c r="J346" i="11"/>
  <c r="J1084" i="11"/>
  <c r="J768" i="11"/>
  <c r="J693" i="11"/>
  <c r="J677" i="11"/>
  <c r="J661" i="11"/>
  <c r="J645" i="11"/>
  <c r="J629" i="11"/>
  <c r="J613" i="11"/>
  <c r="J597" i="11"/>
  <c r="J581" i="11"/>
  <c r="J565" i="11"/>
  <c r="J549" i="11"/>
  <c r="J533" i="11"/>
  <c r="J517" i="11"/>
  <c r="J501" i="11"/>
  <c r="J485" i="11"/>
  <c r="J469" i="11"/>
  <c r="J453" i="11"/>
  <c r="J437" i="11"/>
  <c r="J421" i="11"/>
  <c r="J405" i="11"/>
  <c r="J389" i="11"/>
  <c r="J1127" i="11"/>
  <c r="J1047" i="11"/>
  <c r="J829" i="11"/>
  <c r="J775" i="11"/>
  <c r="J726" i="11"/>
  <c r="J714" i="11"/>
  <c r="J709" i="11"/>
  <c r="J704" i="11"/>
  <c r="J688" i="11"/>
  <c r="J672" i="11"/>
  <c r="J656" i="11"/>
  <c r="J640" i="11"/>
  <c r="J624" i="11"/>
  <c r="J608" i="11"/>
  <c r="J592" i="11"/>
  <c r="J576" i="11"/>
  <c r="J560" i="11"/>
  <c r="J544" i="11"/>
  <c r="J528" i="11"/>
  <c r="J512" i="11"/>
  <c r="J496" i="11"/>
  <c r="J480" i="11"/>
  <c r="J464" i="11"/>
  <c r="J448" i="11"/>
  <c r="J432" i="11"/>
  <c r="J416" i="11"/>
  <c r="J400" i="11"/>
  <c r="J384" i="11"/>
  <c r="J368" i="11"/>
  <c r="J352" i="11"/>
  <c r="J1459" i="11"/>
  <c r="J1021" i="11"/>
  <c r="J957" i="11"/>
  <c r="J893" i="11"/>
  <c r="J876" i="11"/>
  <c r="J839" i="11"/>
  <c r="J812" i="11"/>
  <c r="J765" i="11"/>
  <c r="J730" i="11"/>
  <c r="J699" i="11"/>
  <c r="J683" i="11"/>
  <c r="J667" i="11"/>
  <c r="J651" i="11"/>
  <c r="J635" i="11"/>
  <c r="J619" i="11"/>
  <c r="J603" i="11"/>
  <c r="J587" i="11"/>
  <c r="J571" i="11"/>
  <c r="J555" i="11"/>
  <c r="J539" i="11"/>
  <c r="J523" i="11"/>
  <c r="J507" i="11"/>
  <c r="J491" i="11"/>
  <c r="J475" i="11"/>
  <c r="J459" i="11"/>
  <c r="J443" i="11"/>
  <c r="J427" i="11"/>
  <c r="J411" i="11"/>
  <c r="J395" i="11"/>
  <c r="J379" i="11"/>
  <c r="J363" i="11"/>
  <c r="J347" i="11"/>
  <c r="J1555" i="11"/>
  <c r="J1283" i="11"/>
  <c r="J1203" i="11"/>
  <c r="J967" i="11"/>
  <c r="J940" i="11"/>
  <c r="J903" i="11"/>
  <c r="J694" i="11"/>
  <c r="J678" i="11"/>
  <c r="J662" i="11"/>
  <c r="J646" i="11"/>
  <c r="J630" i="11"/>
  <c r="J614" i="11"/>
  <c r="J598" i="11"/>
  <c r="J582" i="11"/>
  <c r="J566" i="11"/>
  <c r="J550" i="11"/>
  <c r="J534" i="11"/>
  <c r="J518" i="11"/>
  <c r="J502" i="11"/>
  <c r="J486" i="11"/>
  <c r="J470" i="11"/>
  <c r="J454" i="11"/>
  <c r="J438" i="11"/>
  <c r="J422" i="11"/>
  <c r="J406" i="11"/>
  <c r="J390" i="11"/>
  <c r="J374" i="11"/>
  <c r="J358" i="11"/>
  <c r="J1161" i="11"/>
  <c r="J1111" i="11"/>
  <c r="J1031" i="11"/>
  <c r="J1004" i="11"/>
  <c r="J748" i="11"/>
  <c r="J723" i="11"/>
  <c r="J710" i="11"/>
  <c r="J705" i="11"/>
  <c r="J689" i="11"/>
  <c r="J673" i="11"/>
  <c r="J657" i="11"/>
  <c r="J641" i="11"/>
  <c r="J625" i="11"/>
  <c r="J609" i="11"/>
  <c r="J593" i="11"/>
  <c r="J577" i="11"/>
  <c r="J561" i="11"/>
  <c r="J545" i="11"/>
  <c r="J529" i="11"/>
  <c r="J513" i="11"/>
  <c r="J497" i="11"/>
  <c r="J481" i="11"/>
  <c r="J465" i="11"/>
  <c r="J449" i="11"/>
  <c r="J433" i="11"/>
  <c r="J417" i="11"/>
  <c r="J401" i="11"/>
  <c r="J385" i="11"/>
  <c r="J369" i="11"/>
  <c r="J353" i="11"/>
  <c r="J1665" i="11"/>
  <c r="J1068" i="11"/>
  <c r="J877" i="11"/>
  <c r="J823" i="11"/>
  <c r="J813" i="11"/>
  <c r="J752" i="11"/>
  <c r="J727" i="11"/>
  <c r="J715" i="11"/>
  <c r="J700" i="11"/>
  <c r="J684" i="11"/>
  <c r="J668" i="11"/>
  <c r="J652" i="11"/>
  <c r="J636" i="11"/>
  <c r="J620" i="11"/>
  <c r="J604" i="11"/>
  <c r="J588" i="11"/>
  <c r="J572" i="11"/>
  <c r="J556" i="11"/>
  <c r="J540" i="11"/>
  <c r="J524" i="11"/>
  <c r="J508" i="11"/>
  <c r="J492" i="11"/>
  <c r="J476" i="11"/>
  <c r="J460" i="11"/>
  <c r="J444" i="11"/>
  <c r="J428" i="11"/>
  <c r="J412" i="11"/>
  <c r="J396" i="11"/>
  <c r="J380" i="11"/>
  <c r="J941" i="11"/>
  <c r="J610" i="11"/>
  <c r="J487" i="11"/>
  <c r="J477" i="11"/>
  <c r="J439" i="11"/>
  <c r="J429" i="11"/>
  <c r="J398" i="11"/>
  <c r="J391" i="11"/>
  <c r="J370" i="11"/>
  <c r="J366" i="11"/>
  <c r="J343" i="11"/>
  <c r="J330" i="11"/>
  <c r="J321" i="11"/>
  <c r="J311" i="11"/>
  <c r="J296" i="11"/>
  <c r="J286" i="11"/>
  <c r="J281" i="11"/>
  <c r="J271" i="11"/>
  <c r="J255" i="11"/>
  <c r="J239" i="11"/>
  <c r="J223" i="11"/>
  <c r="J207" i="11"/>
  <c r="J191" i="11"/>
  <c r="J175" i="11"/>
  <c r="J159" i="11"/>
  <c r="J143" i="11"/>
  <c r="J127" i="11"/>
  <c r="J111" i="11"/>
  <c r="J95" i="11"/>
  <c r="J79" i="11"/>
  <c r="J63" i="11"/>
  <c r="J47" i="11"/>
  <c r="J31" i="11"/>
  <c r="J15" i="11"/>
  <c r="J1015" i="11"/>
  <c r="J716" i="11"/>
  <c r="J658" i="11"/>
  <c r="J535" i="11"/>
  <c r="J525" i="11"/>
  <c r="J266" i="11"/>
  <c r="J250" i="11"/>
  <c r="J234" i="11"/>
  <c r="J218" i="11"/>
  <c r="J202" i="11"/>
  <c r="J186" i="11"/>
  <c r="J170" i="11"/>
  <c r="J154" i="11"/>
  <c r="J138" i="11"/>
  <c r="J122" i="11"/>
  <c r="J106" i="11"/>
  <c r="J90" i="11"/>
  <c r="J74" i="11"/>
  <c r="J58" i="11"/>
  <c r="J42" i="11"/>
  <c r="J26" i="11"/>
  <c r="J10" i="11"/>
  <c r="J706" i="11"/>
  <c r="J583" i="11"/>
  <c r="J573" i="11"/>
  <c r="J402" i="11"/>
  <c r="J381" i="11"/>
  <c r="J359" i="11"/>
  <c r="J348" i="11"/>
  <c r="J317" i="11"/>
  <c r="J307" i="11"/>
  <c r="J261" i="11"/>
  <c r="J245" i="11"/>
  <c r="J229" i="11"/>
  <c r="J213" i="11"/>
  <c r="J197" i="11"/>
  <c r="J181" i="11"/>
  <c r="J165" i="11"/>
  <c r="J149" i="11"/>
  <c r="J133" i="11"/>
  <c r="J117" i="11"/>
  <c r="J101" i="11"/>
  <c r="J85" i="11"/>
  <c r="J69" i="11"/>
  <c r="J53" i="11"/>
  <c r="J37" i="11"/>
  <c r="J21" i="11"/>
  <c r="J5" i="11"/>
  <c r="J951" i="11"/>
  <c r="J679" i="11"/>
  <c r="J631" i="11"/>
  <c r="J621" i="11"/>
  <c r="J498" i="11"/>
  <c r="J450" i="11"/>
  <c r="J344" i="11"/>
  <c r="J331" i="11"/>
  <c r="J326" i="11"/>
  <c r="J312" i="11"/>
  <c r="J302" i="11"/>
  <c r="J297" i="11"/>
  <c r="J287" i="11"/>
  <c r="J282" i="11"/>
  <c r="J277" i="11"/>
  <c r="J272" i="11"/>
  <c r="J256" i="11"/>
  <c r="J240" i="11"/>
  <c r="J224" i="11"/>
  <c r="J208" i="11"/>
  <c r="J192" i="11"/>
  <c r="J176" i="11"/>
  <c r="J160" i="11"/>
  <c r="J144" i="11"/>
  <c r="J128" i="11"/>
  <c r="J112" i="11"/>
  <c r="J96" i="11"/>
  <c r="J80" i="11"/>
  <c r="J64" i="11"/>
  <c r="J48" i="11"/>
  <c r="J32" i="11"/>
  <c r="J16" i="11"/>
  <c r="J749" i="11"/>
  <c r="J669" i="11"/>
  <c r="J546" i="11"/>
  <c r="J322" i="11"/>
  <c r="J267" i="11"/>
  <c r="J251" i="11"/>
  <c r="J235" i="11"/>
  <c r="J219" i="11"/>
  <c r="J203" i="11"/>
  <c r="J187" i="11"/>
  <c r="J171" i="11"/>
  <c r="J155" i="11"/>
  <c r="J139" i="11"/>
  <c r="J123" i="11"/>
  <c r="J107" i="11"/>
  <c r="J91" i="11"/>
  <c r="J75" i="11"/>
  <c r="J59" i="11"/>
  <c r="J43" i="11"/>
  <c r="J27" i="11"/>
  <c r="J11" i="11"/>
  <c r="J887" i="11"/>
  <c r="J759" i="11"/>
  <c r="J594" i="11"/>
  <c r="J471" i="11"/>
  <c r="J461" i="11"/>
  <c r="J423" i="11"/>
  <c r="J360" i="11"/>
  <c r="J336" i="11"/>
  <c r="J262" i="11"/>
  <c r="J246" i="11"/>
  <c r="J230" i="11"/>
  <c r="J214" i="11"/>
  <c r="J198" i="11"/>
  <c r="J182" i="11"/>
  <c r="J166" i="11"/>
  <c r="J150" i="11"/>
  <c r="J134" i="11"/>
  <c r="J118" i="11"/>
  <c r="J102" i="11"/>
  <c r="J86" i="11"/>
  <c r="J70" i="11"/>
  <c r="J54" i="11"/>
  <c r="J38" i="11"/>
  <c r="J22" i="11"/>
  <c r="J6" i="11"/>
  <c r="J720" i="11"/>
  <c r="J642" i="11"/>
  <c r="J519" i="11"/>
  <c r="J509" i="11"/>
  <c r="J413" i="11"/>
  <c r="J364" i="11"/>
  <c r="J345" i="11"/>
  <c r="J332" i="11"/>
  <c r="J318" i="11"/>
  <c r="J313" i="11"/>
  <c r="J303" i="11"/>
  <c r="J298" i="11"/>
  <c r="J293" i="11"/>
  <c r="J288" i="11"/>
  <c r="J283" i="11"/>
  <c r="J278" i="11"/>
  <c r="J273" i="11"/>
  <c r="J257" i="11"/>
  <c r="J241" i="11"/>
  <c r="J225" i="11"/>
  <c r="J209" i="11"/>
  <c r="J193" i="11"/>
  <c r="J177" i="11"/>
  <c r="J161" i="11"/>
  <c r="J145" i="11"/>
  <c r="J129" i="11"/>
  <c r="J113" i="11"/>
  <c r="J97" i="11"/>
  <c r="J81" i="11"/>
  <c r="J65" i="11"/>
  <c r="J49" i="11"/>
  <c r="J33" i="11"/>
  <c r="J17" i="11"/>
  <c r="J690" i="11"/>
  <c r="J567" i="11"/>
  <c r="J557" i="11"/>
  <c r="J382" i="11"/>
  <c r="J375" i="11"/>
  <c r="J349" i="11"/>
  <c r="J327" i="11"/>
  <c r="J268" i="11"/>
  <c r="J252" i="11"/>
  <c r="J236" i="11"/>
  <c r="J220" i="11"/>
  <c r="J204" i="11"/>
  <c r="J188" i="11"/>
  <c r="J172" i="11"/>
  <c r="J156" i="11"/>
  <c r="J140" i="11"/>
  <c r="J124" i="11"/>
  <c r="J108" i="11"/>
  <c r="J92" i="11"/>
  <c r="J76" i="11"/>
  <c r="J60" i="11"/>
  <c r="J44" i="11"/>
  <c r="J28" i="11"/>
  <c r="J12" i="11"/>
  <c r="J1052" i="11"/>
  <c r="J663" i="11"/>
  <c r="J615" i="11"/>
  <c r="J605" i="11"/>
  <c r="J482" i="11"/>
  <c r="J434" i="11"/>
  <c r="J341" i="11"/>
  <c r="J337" i="11"/>
  <c r="J263" i="11"/>
  <c r="J247" i="11"/>
  <c r="J231" i="11"/>
  <c r="J215" i="11"/>
  <c r="J199" i="11"/>
  <c r="J183" i="11"/>
  <c r="J167" i="11"/>
  <c r="J151" i="11"/>
  <c r="J135" i="11"/>
  <c r="J119" i="11"/>
  <c r="J103" i="11"/>
  <c r="J87" i="11"/>
  <c r="J71" i="11"/>
  <c r="J55" i="11"/>
  <c r="J39" i="11"/>
  <c r="J23" i="11"/>
  <c r="J7" i="11"/>
  <c r="J653" i="11"/>
  <c r="J578" i="11"/>
  <c r="J530" i="11"/>
  <c r="J386" i="11"/>
  <c r="J357" i="11"/>
  <c r="J314" i="11"/>
  <c r="J309" i="11"/>
  <c r="J304" i="11"/>
  <c r="J299" i="11"/>
  <c r="J294" i="11"/>
  <c r="J289" i="11"/>
  <c r="J284" i="11"/>
  <c r="J274" i="11"/>
  <c r="J258" i="11"/>
  <c r="J242" i="11"/>
  <c r="J226" i="11"/>
  <c r="J210" i="11"/>
  <c r="J194" i="11"/>
  <c r="J178" i="11"/>
  <c r="J162" i="11"/>
  <c r="J146" i="11"/>
  <c r="J130" i="11"/>
  <c r="J114" i="11"/>
  <c r="J98" i="11"/>
  <c r="J82" i="11"/>
  <c r="J66" i="11"/>
  <c r="J50" i="11"/>
  <c r="J34" i="11"/>
  <c r="J18" i="11"/>
  <c r="J2" i="11"/>
  <c r="J711" i="11"/>
  <c r="J701" i="11"/>
  <c r="J455" i="11"/>
  <c r="J333" i="11"/>
  <c r="J328" i="11"/>
  <c r="J279" i="11"/>
  <c r="J269" i="11"/>
  <c r="J253" i="11"/>
  <c r="J237" i="11"/>
  <c r="J221" i="11"/>
  <c r="J205" i="11"/>
  <c r="J189" i="11"/>
  <c r="J173" i="11"/>
  <c r="J157" i="11"/>
  <c r="J141" i="11"/>
  <c r="J125" i="11"/>
  <c r="J109" i="11"/>
  <c r="J93" i="11"/>
  <c r="J77" i="11"/>
  <c r="J61" i="11"/>
  <c r="J45" i="11"/>
  <c r="J29" i="11"/>
  <c r="J13" i="11"/>
  <c r="J988" i="11"/>
  <c r="J626" i="11"/>
  <c r="J503" i="11"/>
  <c r="J493" i="11"/>
  <c r="J445" i="11"/>
  <c r="J414" i="11"/>
  <c r="J407" i="11"/>
  <c r="J397" i="11"/>
  <c r="J365" i="11"/>
  <c r="J264" i="11"/>
  <c r="J248" i="11"/>
  <c r="J232" i="11"/>
  <c r="J216" i="11"/>
  <c r="J200" i="11"/>
  <c r="J184" i="11"/>
  <c r="J168" i="11"/>
  <c r="J152" i="11"/>
  <c r="J136" i="11"/>
  <c r="J120" i="11"/>
  <c r="J104" i="11"/>
  <c r="J88" i="11"/>
  <c r="J72" i="11"/>
  <c r="J56" i="11"/>
  <c r="J40" i="11"/>
  <c r="J24" i="11"/>
  <c r="J8" i="11"/>
  <c r="J731" i="11"/>
  <c r="J674" i="11"/>
  <c r="J551" i="11"/>
  <c r="J541" i="11"/>
  <c r="J354" i="11"/>
  <c r="J350" i="11"/>
  <c r="J342" i="11"/>
  <c r="J338" i="11"/>
  <c r="J315" i="11"/>
  <c r="J310" i="11"/>
  <c r="J305" i="11"/>
  <c r="J300" i="11"/>
  <c r="J290" i="11"/>
  <c r="J285" i="11"/>
  <c r="J275" i="11"/>
  <c r="J259" i="11"/>
  <c r="J243" i="11"/>
  <c r="J227" i="11"/>
  <c r="J211" i="11"/>
  <c r="J195" i="11"/>
  <c r="J179" i="11"/>
  <c r="J163" i="11"/>
  <c r="J147" i="11"/>
  <c r="J131" i="11"/>
  <c r="J115" i="11"/>
  <c r="J99" i="11"/>
  <c r="J83" i="11"/>
  <c r="J67" i="11"/>
  <c r="J51" i="11"/>
  <c r="J35" i="11"/>
  <c r="J19" i="11"/>
  <c r="J3" i="11"/>
  <c r="J924" i="11"/>
  <c r="J860" i="11"/>
  <c r="J796" i="11"/>
  <c r="J647" i="11"/>
  <c r="J599" i="11"/>
  <c r="J589" i="11"/>
  <c r="J466" i="11"/>
  <c r="J418" i="11"/>
  <c r="J329" i="11"/>
  <c r="J320" i="11"/>
  <c r="J295" i="11"/>
  <c r="J280" i="11"/>
  <c r="J270" i="11"/>
  <c r="J254" i="11"/>
  <c r="J238" i="11"/>
  <c r="J222" i="11"/>
  <c r="J206" i="11"/>
  <c r="J190" i="11"/>
  <c r="J174" i="11"/>
  <c r="J158" i="11"/>
  <c r="J306" i="11"/>
  <c r="J265" i="11"/>
  <c r="J142" i="11"/>
  <c r="J84" i="11"/>
  <c r="J57" i="11"/>
  <c r="J562" i="11"/>
  <c r="J316" i="11"/>
  <c r="J212" i="11"/>
  <c r="J169" i="11"/>
  <c r="J30" i="11"/>
  <c r="J514" i="11"/>
  <c r="J291" i="11"/>
  <c r="J249" i="11"/>
  <c r="J132" i="11"/>
  <c r="J105" i="11"/>
  <c r="J20" i="11"/>
  <c r="J78" i="11"/>
  <c r="J301" i="11"/>
  <c r="J233" i="11"/>
  <c r="J196" i="11"/>
  <c r="J153" i="11"/>
  <c r="J126" i="11"/>
  <c r="J68" i="11"/>
  <c r="J41" i="11"/>
  <c r="J116" i="11"/>
  <c r="J685" i="11"/>
  <c r="J217" i="11"/>
  <c r="J180" i="11"/>
  <c r="J89" i="11"/>
  <c r="J4" i="11"/>
  <c r="J637" i="11"/>
  <c r="J260" i="11"/>
  <c r="J62" i="11"/>
  <c r="J695" i="11"/>
  <c r="J373" i="11"/>
  <c r="J137" i="11"/>
  <c r="J110" i="11"/>
  <c r="J52" i="11"/>
  <c r="J1005" i="11"/>
  <c r="J334" i="11"/>
  <c r="J164" i="11"/>
  <c r="J25" i="11"/>
  <c r="J244" i="11"/>
  <c r="J201" i="11"/>
  <c r="J100" i="11"/>
  <c r="J73" i="11"/>
  <c r="J46" i="11"/>
  <c r="J148" i="11"/>
  <c r="J121" i="11"/>
  <c r="J1095" i="11"/>
  <c r="J325" i="11"/>
  <c r="J228" i="11"/>
  <c r="J94" i="11"/>
  <c r="J36" i="11"/>
  <c r="J14" i="11"/>
  <c r="K361" i="4"/>
  <c r="K359" i="4"/>
  <c r="K357" i="4"/>
  <c r="K355" i="4"/>
  <c r="K353" i="4"/>
  <c r="K351" i="4"/>
  <c r="K349" i="4"/>
  <c r="K347" i="4"/>
  <c r="K345" i="4"/>
  <c r="K343" i="4"/>
  <c r="K341" i="4"/>
  <c r="K339" i="4"/>
  <c r="K337" i="4"/>
  <c r="K335" i="4"/>
  <c r="K333" i="4"/>
  <c r="K331" i="4"/>
  <c r="K329" i="4"/>
  <c r="K327" i="4"/>
  <c r="K325" i="4"/>
  <c r="K323" i="4"/>
  <c r="K321" i="4"/>
  <c r="K319" i="4"/>
  <c r="K317" i="4"/>
  <c r="K315" i="4"/>
  <c r="K313" i="4"/>
  <c r="K311" i="4"/>
  <c r="K309" i="4"/>
  <c r="K307" i="4"/>
  <c r="K305" i="4"/>
  <c r="K303" i="4"/>
  <c r="J185" i="11"/>
  <c r="J9" i="11"/>
  <c r="K360" i="4"/>
  <c r="K358" i="4"/>
  <c r="K356" i="4"/>
  <c r="K354" i="4"/>
  <c r="K352" i="4"/>
  <c r="K350" i="4"/>
  <c r="K348" i="4"/>
  <c r="K346" i="4"/>
  <c r="K344" i="4"/>
  <c r="K342" i="4"/>
  <c r="K340" i="4"/>
  <c r="K338" i="4"/>
  <c r="K336" i="4"/>
  <c r="K334" i="4"/>
  <c r="K332" i="4"/>
  <c r="K330" i="4"/>
  <c r="K328" i="4"/>
  <c r="K326" i="4"/>
  <c r="K324" i="4"/>
  <c r="K322" i="4"/>
  <c r="K320" i="4"/>
  <c r="K318" i="4"/>
  <c r="K316" i="4"/>
  <c r="K314" i="4"/>
  <c r="K312" i="4"/>
  <c r="K310" i="4"/>
  <c r="K308" i="4"/>
  <c r="K306" i="4"/>
  <c r="K304" i="4"/>
  <c r="K302" i="4"/>
  <c r="K300" i="4"/>
  <c r="K298" i="4"/>
  <c r="K83" i="4"/>
  <c r="K102" i="4"/>
  <c r="K81" i="4"/>
  <c r="K145" i="4"/>
  <c r="K161" i="4"/>
  <c r="K177" i="4"/>
  <c r="K193" i="4"/>
  <c r="K209" i="4"/>
  <c r="K241" i="4"/>
  <c r="K250" i="4"/>
  <c r="K257" i="4"/>
  <c r="K266" i="4"/>
  <c r="K273" i="4"/>
  <c r="K282" i="4"/>
  <c r="K289" i="4"/>
</calcChain>
</file>

<file path=xl/sharedStrings.xml><?xml version="1.0" encoding="utf-8"?>
<sst xmlns="http://schemas.openxmlformats.org/spreadsheetml/2006/main" count="38694" uniqueCount="4497">
  <si>
    <t>id</t>
  </si>
  <si>
    <t>opis</t>
  </si>
  <si>
    <t>P</t>
  </si>
  <si>
    <t>V</t>
  </si>
  <si>
    <t>e-P</t>
  </si>
  <si>
    <t>e-V</t>
  </si>
  <si>
    <t>Zagovor</t>
  </si>
  <si>
    <t>Konzultacije (P)</t>
  </si>
  <si>
    <t>Konzultacije (V)</t>
  </si>
  <si>
    <t>Konzultacije (MAG)</t>
  </si>
  <si>
    <t>Konzultacije (Izredni)</t>
  </si>
  <si>
    <t>naziv</t>
  </si>
  <si>
    <t>kapaciteta</t>
  </si>
  <si>
    <t>prostor_naziv</t>
  </si>
  <si>
    <t>prostor_id</t>
  </si>
  <si>
    <t>Ekskurzija</t>
  </si>
  <si>
    <t>E-učilnica</t>
  </si>
  <si>
    <t>MS Teams</t>
  </si>
  <si>
    <t>Nerazporejeno</t>
  </si>
  <si>
    <t>ime</t>
  </si>
  <si>
    <t>priimek</t>
  </si>
  <si>
    <t>email</t>
  </si>
  <si>
    <t>ime_priimek</t>
  </si>
  <si>
    <t>Alenka</t>
  </si>
  <si>
    <t>Baggia</t>
  </si>
  <si>
    <t>doc. dr.</t>
  </si>
  <si>
    <t>alenka.baggia@um.si</t>
  </si>
  <si>
    <t>Zvone</t>
  </si>
  <si>
    <t>Balantič</t>
  </si>
  <si>
    <t>red. prof. dr.</t>
  </si>
  <si>
    <t>zvone.balantic@um.si</t>
  </si>
  <si>
    <t>Mojca</t>
  </si>
  <si>
    <t>Bernik</t>
  </si>
  <si>
    <t>izr. prof. dr.</t>
  </si>
  <si>
    <t>mojca.bernik@um.si</t>
  </si>
  <si>
    <t>Iztok</t>
  </si>
  <si>
    <t>Bitenc</t>
  </si>
  <si>
    <t>pred. mag.</t>
  </si>
  <si>
    <t>iztok.bitenc@um.si</t>
  </si>
  <si>
    <t>Uršula</t>
  </si>
  <si>
    <t>Blažič</t>
  </si>
  <si>
    <t>univ. dipl. prav.</t>
  </si>
  <si>
    <t>ursula.bizic@um.si</t>
  </si>
  <si>
    <t>Staša</t>
  </si>
  <si>
    <t>Blatnik</t>
  </si>
  <si>
    <t>asist.</t>
  </si>
  <si>
    <t>stasa.blatnik1@um.si</t>
  </si>
  <si>
    <t>Brezavšček</t>
  </si>
  <si>
    <t>alenka.brezavscek@um.si</t>
  </si>
  <si>
    <t>Marina</t>
  </si>
  <si>
    <t>Dežman</t>
  </si>
  <si>
    <t>marina.dezman@um.si</t>
  </si>
  <si>
    <t>Marko</t>
  </si>
  <si>
    <t>Ferjan</t>
  </si>
  <si>
    <t>marko.ferjan@um.si</t>
  </si>
  <si>
    <t>Barbara</t>
  </si>
  <si>
    <t>Grabec</t>
  </si>
  <si>
    <t>barbara.grabec@um.si</t>
  </si>
  <si>
    <t>Sandra</t>
  </si>
  <si>
    <t>Grubač</t>
  </si>
  <si>
    <t>sandra.grubac@um.si</t>
  </si>
  <si>
    <t>Eva</t>
  </si>
  <si>
    <t>Jereb</t>
  </si>
  <si>
    <t>eva.jereb@um.si</t>
  </si>
  <si>
    <t>Janja</t>
  </si>
  <si>
    <t>Jerebic</t>
  </si>
  <si>
    <t>janja.jerebic@um.si</t>
  </si>
  <si>
    <t>Tomaž</t>
  </si>
  <si>
    <t>Kern</t>
  </si>
  <si>
    <t>tomaz.kern@um.si</t>
  </si>
  <si>
    <t>Mirjana</t>
  </si>
  <si>
    <t>Kljajić Borštnar</t>
  </si>
  <si>
    <t>mirjana.kljajic@um.si</t>
  </si>
  <si>
    <t>Krhač Andrašec</t>
  </si>
  <si>
    <t>asist. dr. mag.</t>
  </si>
  <si>
    <t>eva.krhac1@um.si</t>
  </si>
  <si>
    <t>Gregor</t>
  </si>
  <si>
    <t>Lenart</t>
  </si>
  <si>
    <t>gregor.lenart@um.si</t>
  </si>
  <si>
    <t>Robert</t>
  </si>
  <si>
    <t>Leskovar</t>
  </si>
  <si>
    <t>robert.leskovar@um.si</t>
  </si>
  <si>
    <t>Damjan</t>
  </si>
  <si>
    <t>Maletič</t>
  </si>
  <si>
    <t>damjan.maletic@um.si</t>
  </si>
  <si>
    <t>Matjaž</t>
  </si>
  <si>
    <t>matjaz.maletic@um.si</t>
  </si>
  <si>
    <t>Miha</t>
  </si>
  <si>
    <t>Marič</t>
  </si>
  <si>
    <t>miha.maric@um.si</t>
  </si>
  <si>
    <t>Marjeta</t>
  </si>
  <si>
    <t>Marolt</t>
  </si>
  <si>
    <t>marjeta.marolt@um.si</t>
  </si>
  <si>
    <t>Tilen</t>
  </si>
  <si>
    <t>Medved</t>
  </si>
  <si>
    <t>tilen.medved2@um.si</t>
  </si>
  <si>
    <t>Maja</t>
  </si>
  <si>
    <t>Meško</t>
  </si>
  <si>
    <t>maja.mesko@um.si</t>
  </si>
  <si>
    <t>Dušan</t>
  </si>
  <si>
    <t>Mežnar</t>
  </si>
  <si>
    <t>dusan.meznar@um.si</t>
  </si>
  <si>
    <t>Vesna</t>
  </si>
  <si>
    <t>Novak</t>
  </si>
  <si>
    <t>vesna.novak@um.si</t>
  </si>
  <si>
    <t>Podbregar</t>
  </si>
  <si>
    <t>iztok.podbregar@um.si</t>
  </si>
  <si>
    <t>Andreja</t>
  </si>
  <si>
    <t>Pucihar</t>
  </si>
  <si>
    <t>andreja.pucihar@um.si</t>
  </si>
  <si>
    <t>Uroš</t>
  </si>
  <si>
    <t>Rajkovič</t>
  </si>
  <si>
    <t>uros.rajkovic@um.si</t>
  </si>
  <si>
    <t>Marjan</t>
  </si>
  <si>
    <t>Senegačnik</t>
  </si>
  <si>
    <t>marjan.senegacnik@um.si</t>
  </si>
  <si>
    <t>Andrej</t>
  </si>
  <si>
    <t>Škraba</t>
  </si>
  <si>
    <t>andrej.skraba@um.si</t>
  </si>
  <si>
    <t>Branislav</t>
  </si>
  <si>
    <t>Šmitek</t>
  </si>
  <si>
    <t>viš. pred. dr.</t>
  </si>
  <si>
    <t>branislav.smitek@um.si</t>
  </si>
  <si>
    <t>Polona</t>
  </si>
  <si>
    <t>Šprajc</t>
  </si>
  <si>
    <t>polona.sprajc@um.si</t>
  </si>
  <si>
    <t>Tratnik</t>
  </si>
  <si>
    <t>alenka.tratnik@um.si</t>
  </si>
  <si>
    <t>Urh</t>
  </si>
  <si>
    <t>marko.urh@um.si</t>
  </si>
  <si>
    <t>Benjamin</t>
  </si>
  <si>
    <t>benjamin.urh@um.si</t>
  </si>
  <si>
    <t>Bojana</t>
  </si>
  <si>
    <t>Vasić</t>
  </si>
  <si>
    <t>bojana.vasic1@um.si</t>
  </si>
  <si>
    <t>Goran</t>
  </si>
  <si>
    <t>Vukovič</t>
  </si>
  <si>
    <t>goran.vukovic@um.si</t>
  </si>
  <si>
    <t>Borut</t>
  </si>
  <si>
    <t>Werber</t>
  </si>
  <si>
    <t>borut.werber@um.si</t>
  </si>
  <si>
    <t>Jasmina</t>
  </si>
  <si>
    <t>Žnidaršič</t>
  </si>
  <si>
    <t>jasmina.znidarsic@um.si</t>
  </si>
  <si>
    <t>Anja</t>
  </si>
  <si>
    <t>anja.znidarsic@um.si</t>
  </si>
  <si>
    <t>Albin</t>
  </si>
  <si>
    <t>Igličar</t>
  </si>
  <si>
    <t>zasl. prof. dr.</t>
  </si>
  <si>
    <t>albin.iglicar@guest.arnes.si</t>
  </si>
  <si>
    <t>Nevenka</t>
  </si>
  <si>
    <t>Maher</t>
  </si>
  <si>
    <t>nevnka.maher@guest.um.si</t>
  </si>
  <si>
    <t>Davorin</t>
  </si>
  <si>
    <t>Kofjač</t>
  </si>
  <si>
    <t>davorin.kofjac@um.si</t>
  </si>
  <si>
    <t>Bojan</t>
  </si>
  <si>
    <t>Vavtar</t>
  </si>
  <si>
    <t>bojan.vavtar@guest.um.si</t>
  </si>
  <si>
    <t>Teodora</t>
  </si>
  <si>
    <t>Ivanuša</t>
  </si>
  <si>
    <t>red. prof. ddr.</t>
  </si>
  <si>
    <t>teodora.ivanusa@um.si</t>
  </si>
  <si>
    <t>Olja</t>
  </si>
  <si>
    <t>Arsenijević</t>
  </si>
  <si>
    <t>olja.arsenijevic@guest.um.si</t>
  </si>
  <si>
    <t>Branka</t>
  </si>
  <si>
    <t>Jarc Kovačič</t>
  </si>
  <si>
    <t>viš. pred. mag.</t>
  </si>
  <si>
    <t>branka.jarc-kovacic@guest.arnes.si</t>
  </si>
  <si>
    <t>Sandi</t>
  </si>
  <si>
    <t>Knez</t>
  </si>
  <si>
    <t>sandi.knez1@guest.um.si</t>
  </si>
  <si>
    <t>Asistent</t>
  </si>
  <si>
    <t>Knap</t>
  </si>
  <si>
    <t>knap.bojan@kclj.si</t>
  </si>
  <si>
    <t>Klemen</t>
  </si>
  <si>
    <t>Methans</t>
  </si>
  <si>
    <t>mag.</t>
  </si>
  <si>
    <t>Edvard</t>
  </si>
  <si>
    <t>Kolar</t>
  </si>
  <si>
    <t>edvard.kolar@guest.um.si</t>
  </si>
  <si>
    <t>Rožle</t>
  </si>
  <si>
    <t>Prezelj</t>
  </si>
  <si>
    <t>prd. dr.</t>
  </si>
  <si>
    <t>rozle.prezelj@gmail.com</t>
  </si>
  <si>
    <t>Roblek</t>
  </si>
  <si>
    <t>matjaz.roblek@guest.um.si</t>
  </si>
  <si>
    <t>Rus</t>
  </si>
  <si>
    <t>asist. dr.</t>
  </si>
  <si>
    <t>gregor.rus4@guest.um.si</t>
  </si>
  <si>
    <t>Jerneja</t>
  </si>
  <si>
    <t>Šifrer</t>
  </si>
  <si>
    <t>Lecturer MSc</t>
  </si>
  <si>
    <t>jerneja.sifrer@guest.um.si</t>
  </si>
  <si>
    <t>Nejc</t>
  </si>
  <si>
    <t>Čelik</t>
  </si>
  <si>
    <t>nejc.celik1@um.si</t>
  </si>
  <si>
    <t>Sonja</t>
  </si>
  <si>
    <t>Šoštar Turk</t>
  </si>
  <si>
    <t>sonja.sostar@um.si</t>
  </si>
  <si>
    <t>Štros Bračko</t>
  </si>
  <si>
    <t>Mihaela</t>
  </si>
  <si>
    <t>Štiglic</t>
  </si>
  <si>
    <t>mihaela.stiglic@guest.um.si</t>
  </si>
  <si>
    <t>Doroteja</t>
  </si>
  <si>
    <t>Vidmar</t>
  </si>
  <si>
    <t>dr.</t>
  </si>
  <si>
    <t>Janez</t>
  </si>
  <si>
    <t>Žirovnik</t>
  </si>
  <si>
    <t>janez.zirovnik@guest.um.si</t>
  </si>
  <si>
    <t>Franc Željko</t>
  </si>
  <si>
    <t>Županič</t>
  </si>
  <si>
    <t>francz.zupanic@guest.um.si</t>
  </si>
  <si>
    <t>Štefan</t>
  </si>
  <si>
    <t>Žun</t>
  </si>
  <si>
    <t>pred. dr.</t>
  </si>
  <si>
    <t>stefan.zun@guest.um.si</t>
  </si>
  <si>
    <t>Suzana</t>
  </si>
  <si>
    <t>Kraljić</t>
  </si>
  <si>
    <t>suzana.kraljic@um.si</t>
  </si>
  <si>
    <t>Merc</t>
  </si>
  <si>
    <t>matjaz.merc@guest.um.si</t>
  </si>
  <si>
    <t>Jadranka</t>
  </si>
  <si>
    <t>Stričević</t>
  </si>
  <si>
    <t>jadranka.stricevic@um.si</t>
  </si>
  <si>
    <t>Blaž</t>
  </si>
  <si>
    <t>Markelj</t>
  </si>
  <si>
    <t>blaz.markelj@um.si</t>
  </si>
  <si>
    <t>Robi</t>
  </si>
  <si>
    <t>Kelc</t>
  </si>
  <si>
    <t>doc. dr., dr. med.</t>
  </si>
  <si>
    <t>robi.kelc@um.si</t>
  </si>
  <si>
    <t>Jana</t>
  </si>
  <si>
    <t>Krivec</t>
  </si>
  <si>
    <t>jana.krivec@fuds.si</t>
  </si>
  <si>
    <t>Dobnik</t>
  </si>
  <si>
    <t>mojca.dobnik@um.si</t>
  </si>
  <si>
    <t>Marija</t>
  </si>
  <si>
    <t>Ovsenik</t>
  </si>
  <si>
    <t>dr. dr. red. prof</t>
  </si>
  <si>
    <t>Ksenija</t>
  </si>
  <si>
    <t>Tušek Bunc</t>
  </si>
  <si>
    <t>dr. med., spec. druž. in sploš. med</t>
  </si>
  <si>
    <t>zap_urnik</t>
  </si>
  <si>
    <t>Start Time</t>
  </si>
  <si>
    <t>End Time</t>
  </si>
  <si>
    <t>Summary</t>
  </si>
  <si>
    <t>Location</t>
  </si>
  <si>
    <t>Študent</t>
  </si>
  <si>
    <t>Mentor</t>
  </si>
  <si>
    <t>Dogodek</t>
  </si>
  <si>
    <t>Predmet</t>
  </si>
  <si>
    <t>skupina_id</t>
  </si>
  <si>
    <t>profesor_id</t>
  </si>
  <si>
    <t>predmet_id</t>
  </si>
  <si>
    <t>predmet_sifra</t>
  </si>
  <si>
    <t>tip_dogodka_id</t>
  </si>
  <si>
    <t>privzeta skupina</t>
  </si>
  <si>
    <t>Zagovor diplome: Abruč Katja - - Mentor: Jasmina Žnidaršič/FOV, somentor: -VS-Izredni</t>
  </si>
  <si>
    <t>Zagovor diplome: Ahačič Matic - - Mentor: Alenka Brezavšček/FOV, somentor: -UNI-Redni</t>
  </si>
  <si>
    <t>Zagovor magisterija: Andonov Adrijana - - Mentor: Vesna Novak/FOV, somentor: Janja Jerebic-MAG-Redni</t>
  </si>
  <si>
    <t>Zagovor diplome: Andonov Julijana - - Mentor: Vesna Novak/FOV, somentor: -UNI-Redni</t>
  </si>
  <si>
    <t>Zagovor magisterija: Anželak Tanja - - Mentor: Mojca Bernik/FOV, somentor: -MAG-Izredni</t>
  </si>
  <si>
    <t>Zagovor magisterija: Arambašić Nastia - - Mentor: Vesna Novak/FOV, somentor: -MAG-Redni</t>
  </si>
  <si>
    <t>Zagovor diplome: Arh Mitja - - Mentor: Maja Meško/FOV, somentor: -UNI-Redni</t>
  </si>
  <si>
    <t>Zagovor magisterija: Arh Patrik - - Mentor: Robert Leskovar/FOV, somentor: -MAG-Redni</t>
  </si>
  <si>
    <t>Zagovor diplome: Arnaudov Luka - - Mentor: Alenka Brezavšček/FOV, somentor: Anže Zaletel-VS-Redni</t>
  </si>
  <si>
    <t>Zagovor diplome: Arsenijević Anćelina - - Mentor: Marjan Senegačnik/FOV, somentor: Benjamin Urh/FOV-UNI-Redni</t>
  </si>
  <si>
    <t>Zagovor magisterija: Bajželj Nina - - Mentor: Polona Šprajc/FOV, somentor: -MAG-Redni</t>
  </si>
  <si>
    <t>Zagovor diplome: Barbo Silvia - - Mentor: Iztok Podbregar/FOV, somentor: -UNI-Redni</t>
  </si>
  <si>
    <t>Zagovor diplome: Barle Tomo - - Mentor: Borut Werber/FOV, somentor: -VS-Redni</t>
  </si>
  <si>
    <t>Zagovor diplome: Barukčić Mateo - - Mentor: Zvone Balantič/FOV, somentor: -VS-Redni</t>
  </si>
  <si>
    <t>Zagovor diplome: Beganović Elvira - - Mentor: Polona Šprajc/FOV, somentor: -VS-Izredni</t>
  </si>
  <si>
    <t>Zagovor magisterija: Benda Rebeka - - Mentor: Vesna Novak/FOV, somentor: Marko Urh/FOV-MAG-Redni</t>
  </si>
  <si>
    <t>Zagovor diplome: Bergoč Zala - - Mentor: Vesna Novak/FOV, somentor: -UNI-Redni</t>
  </si>
  <si>
    <t>Zagovor diplome: Bernik Katja - - Mentor: Eva Jereb/FOV, somentor: -VS-Redni</t>
  </si>
  <si>
    <t>Zagovor magisterija: Bernot Teja - - Mentor: Polona Šprajc/FOV, somentor: -MAG-Redni</t>
  </si>
  <si>
    <t>Zagovor diplome: Biček Nejc - - Mentor: Uroš Rajkovič/FOV, somentor: -VS-Redni</t>
  </si>
  <si>
    <t>Zagovor diplome: Bizjan Mark - - Mentor: Alenka Baggia/FOV, somentor: Marjan Senegačnik/FOV-VS-Redni</t>
  </si>
  <si>
    <t>Zagovor diplome: Blažević Vesna - - Mentor: Eva Jereb/FOV, somentor: -VS-Redni</t>
  </si>
  <si>
    <t>Zagovor diplome: Bochl Jaka - - Mentor: Uroš Rajkovič/FOV, somentor: -VS-Redni</t>
  </si>
  <si>
    <t>Zagovor diplome: Bogataj Andrej - - Mentor: Andrej Škraba/FOV, somentor: -VS-Redni</t>
  </si>
  <si>
    <t>Zagovor diplome: Bogataj Jan - - Mentor: Borut Werber/FOV, somentor: -VS-Redni</t>
  </si>
  <si>
    <t>Zagovor magisterija: Bohak Eva - - Mentor: Miha Marič/FOV, somentor: -MAG-Redni</t>
  </si>
  <si>
    <t>Zagovor magisterija: Bohinc Peter - - Mentor: Vesna Novak/FOV, somentor: -MAG-Redni</t>
  </si>
  <si>
    <t>Zagovor diplome: Borec Eva - - Mentor: Marjeta Marolt/FOV, somentor: Miha Marič/FOV-VS-Izredni</t>
  </si>
  <si>
    <t>Zagovor diplome: Bošnjak Savin Svit - - Mentor: Gregor Lenart/FOV, somentor: -UNI-Redni</t>
  </si>
  <si>
    <t>Zagovor diplome: Botonjić Samir - - Mentor: Benjamin Urh/FOV, somentor: -VS-Izredni</t>
  </si>
  <si>
    <t>Zagovor magisterija: Božič Sara - - Mentor: Miha Marič/FOV, somentor: -MAG-Redni</t>
  </si>
  <si>
    <t>Zagovor diplome: Božnar Julijana - - Mentor: Vesna Novak/FOV, somentor: -UNI-Redni</t>
  </si>
  <si>
    <t>Zagovor diplome: Božnar Miha - - Mentor: Alenka Baggia/FOV, somentor: Marko Urh/FOV-VS-Redni</t>
  </si>
  <si>
    <t>Zagovor diplome: Božović Teodora - - Mentor: Marjan Senegačnik/FOV, somentor: -UNI-Redni</t>
  </si>
  <si>
    <t>Zagovor diplome: Brcar Žiga - - Mentor: Uroš Rajkovič/FOV, somentor: -VS-Redni</t>
  </si>
  <si>
    <t>Zagovor diplome: Bricelj Taja - - Mentor: Jasmina Žnidaršič/FOV, somentor: -VS-Redni</t>
  </si>
  <si>
    <t>Zagovor diplome: Bučar Martina - - Mentor: Marjan Senegačnik/FOV, somentor: -VS-Izredni</t>
  </si>
  <si>
    <t>Zagovor magisterija: Budja Barbara - - Mentor: Jasmina Žnidaršič/FOV, somentor: -MAG-Redni</t>
  </si>
  <si>
    <t>Zagovor diplome: Celin Urban - - Mentor: Uroš Rajkovič/FOV, somentor: Andreja Pucihar/FOV-VS-Redni</t>
  </si>
  <si>
    <t>Zagovor diplome: Civić Aila - - Mentor: Miha Marič/FOV, somentor: -VS-Redni</t>
  </si>
  <si>
    <t>Zagovor magisterija: Cof Tim - - Mentor: Alenka Baggia/FOV, somentor: Marko Urh/FOV-MAG-Redni</t>
  </si>
  <si>
    <t>Zagovor magisterija: Coklin Matej - - Mentor: Zvone Balantič/FOV, somentor: -MAG-Izredni</t>
  </si>
  <si>
    <t>Zagovor diplome:  Čadež Gorazd - - Mentor: Uroš Rajkovič/FOV, somentor: -VS-Redni</t>
  </si>
  <si>
    <t>Zagovor diplome:  Čakš Urban - - Mentor: Maja Meško/FOV, somentor: -UNI-Redni</t>
  </si>
  <si>
    <t>Zagovor diplome: Čaušević Davor - - Mentor: Jasmina Žnidaršič/FOV, somentor: -UNI-Redni</t>
  </si>
  <si>
    <t>Zagovor magisterija: Čelik Nejc - - Mentor: Mirjana Kljajić Borštnar/FOV, somentor: -MAG-Redni</t>
  </si>
  <si>
    <t>Zagovor diplome: Čerče Karolina - - Mentor: Marko Urh/FOV, somentor: -VS-Redni</t>
  </si>
  <si>
    <t>Zagovor diplome: Černe Jan - - Mentor: Marjan Senegačnik/FOV, somentor: Branka Jarc Kovačič-VS-Izredni</t>
  </si>
  <si>
    <t>Zagovor magisterija: Černjač Timotej - - Mentor: Tomaž Kern/FOV, somentor: -MAG-Redni</t>
  </si>
  <si>
    <t>Zagovor magisterija: Čolić Dragica - - Mentor: Suzana Kraljić/FOV, somentor: Nataša Bizovičar-MAG-Redni</t>
  </si>
  <si>
    <t>Zagovor diplome: Čonjić Saša - - Mentor: Matjaž Maletič/FOV, somentor: -UNI-Izredni</t>
  </si>
  <si>
    <t>Zagovor magisterija: Čuk Tamara - - Mentor: Miha Marič/FOV, somentor: -MAG-Redni</t>
  </si>
  <si>
    <t>Zagovor diplome: Čukić Viktorija - - Mentor: Marjeta Marolt/FOV, somentor: -VS-Redni</t>
  </si>
  <si>
    <t>Zagovor magisterija: Čulk Filip - - Mentor: Dušan Mežnar/FOV/FOV, somentor: -MAG-Redni</t>
  </si>
  <si>
    <t>Zagovor magisterija: Čušin Lea - - Mentor: Goran Vukovič/FOV, somentor: Janja Jerebic-MAG-Redni</t>
  </si>
  <si>
    <t>Zagovor diplome: Debeljak Blaž - - Mentor: Tomaž Kern/FOV, somentor: -UNI-Redni</t>
  </si>
  <si>
    <t>Zagovor diplome: Debenec Sara - - Mentor: Damjan Maletič/FOV, somentor: -VS-Redni</t>
  </si>
  <si>
    <t>Zagovor magisterija: Despotovič Tina - - Mentor: Eva Jereb/FOV, somentor: Anja Žnidaršič/FOV-MAG-Redni</t>
  </si>
  <si>
    <t>Zagovor diplome: Dimic Matic - - Mentor: Goran Vukovič/FOV, somentor: Janja Jerebic-VS-Izredni</t>
  </si>
  <si>
    <t>Zagovor diplome: Dimic-Martinovič Ana - - Mentor: Miha Marič/FOV, somentor: -VS-Redni</t>
  </si>
  <si>
    <t>Zagovor magisterija: Dolenc Špela - - Mentor: Janja Jerebic/FOV, somentor: Tomaž Kern/FOV-MAG-Redni</t>
  </si>
  <si>
    <t>Zagovor diplome: Domjanić Sanja - - Mentor: Gregor Lenart/FOV, somentor: -VS-Izredni</t>
  </si>
  <si>
    <t>Zagovor diplome: Draganović Amir - - Mentor: Alenka Baggia/FOV, somentor: Marko Urh/FOV-UNI-Redni</t>
  </si>
  <si>
    <t>Zagovor magisterija: Drobnič Tina - - Mentor: Maja Meško/FOV, somentor: -MAG-Redni</t>
  </si>
  <si>
    <t>Zagovor magisterija: Džamastagić Denis - - Mentor: Mojca Bernik/FOV, somentor: -MAG-Izredni</t>
  </si>
  <si>
    <t>Zagovor diplome: Eržen Gorazd - - Mentor: Alenka Baggia/FOV, somentor: Marjan Senegačnik/FOV-VS-Redni</t>
  </si>
  <si>
    <t>Zagovor magisterija: Eržen Tjaša - - Mentor: Dušan Mežnar/FOV, somentor: -MAG-Redni</t>
  </si>
  <si>
    <t>Zagovor magisterija: Fačeti Sara - - Mentor: Marjan Senegačnik/FOV, somentor: -MAG-Redni</t>
  </si>
  <si>
    <t>Zagovor magisterija: Ferencek Aljaž - - Mentor: Robert Leskovar/FOV, somentor: -MAG-Redni</t>
  </si>
  <si>
    <t>Zagovor diplome: Fic Tanja - - Mentor: Miha Marič/FOV, somentor: -VS-Izredni</t>
  </si>
  <si>
    <t>Zagovor magisterija: Fink Nives - - Mentor: Goran Vukovič/FOV, somentor: Janja Jerebic-MAG-Izredni</t>
  </si>
  <si>
    <t>Zagovor diplome: Flere Martina - - Mentor: Marko Ferjan/FOV, somentor: -VS-Izredni</t>
  </si>
  <si>
    <t>Zagovor diplome: Frantar Anja - - Mentor: Uroš Rajkovič/FOV, somentor: Iztok Bitenc/FOV-UNI-Redni</t>
  </si>
  <si>
    <t>Zagovor magisterija: Frelih Ema - - Mentor: Zvone Balantič/FOV, somentor: Marc Malovrh Mateja-MAG-Redni</t>
  </si>
  <si>
    <t>Zagovor diplome: Gabrijel Jernej - - Mentor: Matjaž Roblek/FOV, somentor: -UNI-Redni</t>
  </si>
  <si>
    <t>Zagovor magisterija: Gačnik Saša - - Mentor: Polona Šprajc/FOV, somentor: -MAG-Redni</t>
  </si>
  <si>
    <t>Zagovor diplome: Gale Gašper - - Mentor: Eva Jereb/FOV, somentor: -VS-Redni</t>
  </si>
  <si>
    <t>Zagovor magisterija: Georgievski Ana - - Mentor: Matjaž Roblek/FOV, somentor: -MAG-Redni</t>
  </si>
  <si>
    <t>Zagovor magisterija: Gojak Nadja - - Mentor: Teodora Ivanuša/FOV, somentor: -MAG-Redni</t>
  </si>
  <si>
    <t>Zagovor diplome: Golob Barbara - - Mentor: Andreja Pucihar/FOV, somentor: -VS-Izredni</t>
  </si>
  <si>
    <t>Zagovor magisterija: Gračner Verena - - Mentor: Sonja Šoštar Turk/UM, somentor: Urška Rozman-MAG-Redni</t>
  </si>
  <si>
    <t>Zagovor diplome: Grahek Jasmina - - Mentor: Maja Meško/FOV, somentor: Zvone Balantič/FOV-VS-Izredni</t>
  </si>
  <si>
    <t>Zagovor diplome: Grčar Anže - - Mentor: Uroš Rajkovič/FOV, somentor: -VS-Redni</t>
  </si>
  <si>
    <t>Zagovor diplome: Gregorin Nika - - Mentor: Marko Urh/FOV, somentor: -VS-Redni</t>
  </si>
  <si>
    <t>Zagovor diplome: Gril Mojca - - Mentor: Eva Jereb/FOV, somentor: -VS-Izredni</t>
  </si>
  <si>
    <t>Zagovor diplome: Grobovšek Lara - - Mentor: Miha Marič/FOV, somentor: -VS-Redni</t>
  </si>
  <si>
    <t>Zagovor diplome: Grošelj Žan - - Mentor: Goran Vukovič/FOV, somentor: -VS-Izredni</t>
  </si>
  <si>
    <t>Zagovor diplome: Grubor David - - Mentor: Marjan Senegačnik/FOV, somentor: -VS-Redni</t>
  </si>
  <si>
    <t>Zagovor diplome: Hack Mihael - - Mentor: Davorin Kofjač/FOV , somentor: -UNI-Redni</t>
  </si>
  <si>
    <t>Zagovor diplome: Hajdinjak Eva - - Mentor: Vesna Novak/FOV, somentor: -VS-Redni</t>
  </si>
  <si>
    <t>Zagovor diplome: Hegler Sara - - Mentor: Marjeta Marolt/FOV, somentor: -UNI-Redni</t>
  </si>
  <si>
    <t>Zagovor magisterija: Herceg Tanja - - Mentor: Uroš Rajkovič/FOV, somentor: -MAG-Redni</t>
  </si>
  <si>
    <t>Zagovor diplome: Horvatinović Daša - - Mentor: Eva Jereb/FOV, somentor: -VS-Redni</t>
  </si>
  <si>
    <t>Zagovor diplome: Hrovatič Katja - - Mentor: Andreja Pucihar/FOV, somentor: -UNI-Redni</t>
  </si>
  <si>
    <t>Zagovor magisterija: Hrovatič Katja - - Mentor: Marjeta Marolt/FOV, somentor: -MAG-Redni</t>
  </si>
  <si>
    <t>Zagovor magisterija: Hudobivnik Jure - - Mentor: Teodora Ivanuša/FOV, somentor: -MAG-Redni</t>
  </si>
  <si>
    <t>Zagovor magisterija: Hudoletnjak Dejan - - Mentor: Mirjana Kljajić Borštnar/FOV, somentor: -MAG-Redni</t>
  </si>
  <si>
    <t>Zagovor magisterija: Husejnagić Omar - - Mentor: Polona Šprajc/FOV, somentor: -MAG-Redni</t>
  </si>
  <si>
    <t>Zagovor diplome: Iaroslav Paramonov - - Mentor: Gregor Lenart/FOV, somentor: -VS-Redni</t>
  </si>
  <si>
    <t>Zagovor diplome: Iličić Luka - - Mentor: Uroš Rajkovič/FOV, somentor: Jasmina Žnidaršič/FOV-VS-Redni</t>
  </si>
  <si>
    <t>Zagovor diplome: Ilić Nikola - - Mentor: Teodora Ivanuša/FOV, somentor: -VS-Izredni</t>
  </si>
  <si>
    <t>Zagovor diplome: Ivanež Žan - - Mentor: Uroš Rajkovič/FOV, somentor: -UNI-Redni</t>
  </si>
  <si>
    <t>Zagovor diplome: Jagodic Manca - - Mentor: Mojca Bernik/FOV, somentor: -VS-Redni</t>
  </si>
  <si>
    <t>Zagovor diplome: Jagodic Monika - - Mentor: Tomaž Kern/FOV, somentor: -UNI-Redni</t>
  </si>
  <si>
    <t>Zagovor diplome: Jakac Bojan - - Mentor: Eva Jereb/FOV, somentor: Primož Pori-VS-Izredni</t>
  </si>
  <si>
    <t>Zagovor diplome: Jakša Klemen - - Mentor: Teodora Ivanuša/FOV, somentor: -VS-Izredni</t>
  </si>
  <si>
    <t>Zagovor magisterija: Jambrošić Damir - - Mentor: Zvone Balantič/FOV, somentor: -MAG-Izredni</t>
  </si>
  <si>
    <t>Zagovor magisterija: Jamnik Katja - - Mentor: Marjeta Marolt/FOV, somentor: Mirjana Kljajić Borštnar/FOV-MAG-Redni</t>
  </si>
  <si>
    <t>Zagovor diplome: Jan Ksenija - - Mentor: Mojca Bernik/FOV, somentor: -VS-Izredni</t>
  </si>
  <si>
    <t>Zagovor diplome: Jarc Mark - - Mentor: Gregor Lenart/FOV, somentor: -UNI-Redni</t>
  </si>
  <si>
    <t>Zagovor magisterija: Jenko Jure - - Mentor: Jasmina Žnidaršič/FOV, somentor: -MAG-Redni</t>
  </si>
  <si>
    <t>Zagovor magisterija: Jerant Sara - - Mentor: Mojca Bernik/FOV, somentor: Jasmina Žnidaršič/FOV-MAG-Redni</t>
  </si>
  <si>
    <t>Zagovor magisterija: Jeras Petra - - Mentor: Miha Marič/FOV, somentor: -MAG-Redni</t>
  </si>
  <si>
    <t>Zagovor diplome: Jerman Eneja - - Mentor: Tomaž Kern/FOV, somentor: -UNI-Redni</t>
  </si>
  <si>
    <t>Zagovor diplome: Jeromel Gal - - Mentor: Alenka Baggia/FOV, somentor: Branislav Šmitek/FOV-UNI-Redni</t>
  </si>
  <si>
    <t>Zagovor diplome: Ješe Andraž - - Mentor: Borut Werber/FOV, somentor: -VS-Redni</t>
  </si>
  <si>
    <t>Zagovor magisterija: Jug Nina - - Mentor: Miha Marič/FOV, somentor: -MAG-Redni</t>
  </si>
  <si>
    <t>Zagovor magisterija: Juren Eva - - Mentor: Zvone Balantič/FOV, somentor: Janja Jerebic-MAG-Redni</t>
  </si>
  <si>
    <t>Zagovor diplome: Kadunc Blaž - - Mentor: Branka Jarc Kovačič/FOV, somentor: -VS-Redni</t>
  </si>
  <si>
    <t>Zagovor magisterija: Kaplan Sabina - - Mentor: Uroš Rajkovič/FOV, somentor: -MAG-Redni</t>
  </si>
  <si>
    <t>Zagovor magisterija: Kastelic Simona - - Mentor: Jasmina Žnidaršič/FOV, somentor: -MAG-Izredni</t>
  </si>
  <si>
    <t>Zagovor diplome: Kaurin Damjan - - Mentor: Damjan Maletič/FOV, somentor: -VS-Izredni</t>
  </si>
  <si>
    <t>Zagovor magisterija: Kepic Tatjana - - Mentor: Jasmina Žnidaršič/FOV, somentor: -MAG-Izredni</t>
  </si>
  <si>
    <t>Zagovor diplome: Kestner Maša Kim - - Mentor: Matjaž Roblek/FOV, somentor: Alenka Brezavšček/FOV-UNI-Redni</t>
  </si>
  <si>
    <t>Zagovor diplome: Klemenčič Nika - - Mentor: Marko Urh/FOV, somentor: -VS-Redni</t>
  </si>
  <si>
    <t>Zagovor magisterija: Klopčič Anja - - Mentor: Polona Šprajc/FOV, somentor: Mojca Dobnik-MAG-Redni</t>
  </si>
  <si>
    <t>Zagovor magisterija: Kocjančič Sara - - Mentor: Mojca Bernik/FOV, somentor: -MAG-Redni</t>
  </si>
  <si>
    <t>Zagovor diplome: Kočar Luka - - Mentor: Gregor Lenart/FOV, somentor: -VS-Redni</t>
  </si>
  <si>
    <t>Zagovor magisterija: Kogovšek Medeja - - Mentor: Marjan Senegačnik/FOV, somentor: Benjamin Urh/FOV-MAG-Redni</t>
  </si>
  <si>
    <t>Zagovor magisterija: Kokalj Anton - - Mentor: Tomaž Kern/FOV, somentor: Janja Jerebic-MAG-Redni</t>
  </si>
  <si>
    <t>Zagovor diplome: Kolar Nina - - Mentor: Teodora Ivanuša/FOV, somentor: -VS-Izredni</t>
  </si>
  <si>
    <t>Zagovor magisterija: Kolman Uroš - - Mentor: Davorin Kofjač/FOV, somentor: -MAG-Izredni</t>
  </si>
  <si>
    <t>Zagovor diplome: Kondič Ana - - Mentor: Eva Jereb/FOV, somentor: Marko Urh/FOV-UNI-Redni</t>
  </si>
  <si>
    <t>Zagovor diplome: Koren Katarina - - Mentor: Marjan Senegačnik/FOV, somentor: -VS-Redni</t>
  </si>
  <si>
    <t>Zagovor diplome: Košti Kristian - - Mentor: Eva Jereb/FOV, somentor: -VS-Redni</t>
  </si>
  <si>
    <t>Zagovor diplome: Kotnik Matej - - Mentor: Borut Werber/FOV, somentor: -VS-Redni</t>
  </si>
  <si>
    <t>Zagovor diplome: Kovačević Aleksandra - - Mentor: Miha Marič/FOV, somentor: -VS-Redni</t>
  </si>
  <si>
    <t>Zagovor diplome: Kovačič Nejc - - Mentor: Alenka Baggia/FOV, somentor: Marko Urh/FOV-UNI-Redni</t>
  </si>
  <si>
    <t>Zagovor magisterija: Kozin Zala - - Mentor: Iztok Podbregar/FOV, somentor: -MAG-Redni</t>
  </si>
  <si>
    <t>Zagovor magisterija: Kragulj Sara - - Mentor: Vesna Novak/FOV, somentor: -MAG-Redni</t>
  </si>
  <si>
    <t>Zagovor diplome: Krajinović Stefan - - Mentor: Borut Werber/FOV, somentor: -VS-Redni</t>
  </si>
  <si>
    <t>Zagovor diplome: Krajnik Mateja - - Mentor: Mirjana Kljajić Borštnar/FOV, somentor: -VS-Redni</t>
  </si>
  <si>
    <t>Zagovor diplome: Kralj Bogataj Maj - - Mentor: Dušan Mežnar/FOV/FOV, somentor: -VS-Redni</t>
  </si>
  <si>
    <t>Zagovor diplome: Kralj Žan - - Mentor: Goran Vukovič/FOV, somentor: -VS-Izredni</t>
  </si>
  <si>
    <t>Zagovor diplome: Krmelj Gašper - - Mentor: Marjan Senegačnik/FOV, somentor: -VS-Izredni</t>
  </si>
  <si>
    <t>Zagovor diplome: Krošlin Lea - - Mentor: Marko Urh/FOV, somentor: -VS-Redni</t>
  </si>
  <si>
    <t>Zagovor diplome: Kuhar Primož - - Mentor: Goran Vukovič/FOV, somentor: Uroš Rajkovič/FOV-VS-Izredni</t>
  </si>
  <si>
    <t>Zagovor diplome: Kurtović Amela - - Mentor: Marko Urh/FOV, somentor: -VS-Redni</t>
  </si>
  <si>
    <t>Zagovor diplome: Kvasnik Blaž - - Mentor: Borut Werber/FOV, somentor: -VS-Redni</t>
  </si>
  <si>
    <t>Zagovor diplome: Lamovec Nina Danaja - - Mentor: Uroš Rajkovič/FOV, somentor: -UNI-Redni</t>
  </si>
  <si>
    <t>Zagovor diplome: Lamovšek Luka - - Mentor: Marko Ferjan/FOV, somentor: -VS-Redni</t>
  </si>
  <si>
    <t>Zagovor diplome: Lampe Nuša - - Mentor: Maja Meško/FOV, somentor: -VS-Izredni</t>
  </si>
  <si>
    <t>Zagovor magisterija: Lavtar Amon - - Mentor: Mojca Bernik/FOV, somentor: -MAG-Redni</t>
  </si>
  <si>
    <t>Zagovor magisterija: Leban Maja - - Mentor: Polona Šprajc/FOV, somentor: -MAG-Izredni</t>
  </si>
  <si>
    <t>Zagovor diplome: Leben Ana - - Mentor: Mojca Bernik/FOV, somentor: -UNI-Redni</t>
  </si>
  <si>
    <t>Zagovor diplome: Leskovar Jaša - - Mentor: Matjaž Maletič/FOV, somentor: -UNI-Redni</t>
  </si>
  <si>
    <t>Zagovor magisterija: Levinger Matic - - Mentor: Teodora Ivanuša/FOV, somentor: -MAG-Redni</t>
  </si>
  <si>
    <t>Zagovor diplome: Ličen Katarina - - Mentor: Mojca Bernik/FOV, somentor: -VS-Redni</t>
  </si>
  <si>
    <t>Zagovor diplome: Likeb Ana - - Mentor: Benjamin Urh/FOV, somentor: -VS-Redni</t>
  </si>
  <si>
    <t>Zagovor magisterija: Logar Andraž - - Mentor: Vesna Novak/FOV, somentor: Janja Jerebic-MAG-Redni</t>
  </si>
  <si>
    <t>Zagovor diplome: Logar Matic - - Mentor: Polona Šprajc/FOV, somentor: Janja Jerebic-VS-Izredni</t>
  </si>
  <si>
    <t>Zagovor diplome: Lomovšek Žiga - - Mentor: Borut Werber/FOV, somentor: -VS-Redni</t>
  </si>
  <si>
    <t>Zagovor magisterija: Lunar Mateja - - Mentor: Jadranka Stričević/FOV, somentor: -MAG-Izredni</t>
  </si>
  <si>
    <t>Zagovor diplome: Luštrik Maruša - - Mentor: Iztok Podbregar/FOV, somentor: -VS-Izredni</t>
  </si>
  <si>
    <t>Zagovor diplome: Lužar Nina - - Mentor: Marjeta Marolt/FOV, somentor: -VS-Redni</t>
  </si>
  <si>
    <t>Zagovor diplome: Maja Zupan - - Mentor: Tomaž Kern/FOV, somentor: -UNI-Redni</t>
  </si>
  <si>
    <t>Zagovor diplome: Majkić Norali Karin - - Mentor: Teodora Ivanuša/FOV, somentor: Jasmina Žnidaršič/FOV-UNI-Redni</t>
  </si>
  <si>
    <t>Zagovor magisterija: Makarić Duško - - Mentor: Uroš Rajkovič/FOV, somentor: Janja Perme Hajdinjak-MAG-Izredni</t>
  </si>
  <si>
    <t>Zagovor magisterija: Manojlović Antić Jelena - - Mentor: Matjaž Maletič/FOV, somentor: -MAG-Redni</t>
  </si>
  <si>
    <t>Zagovor diplome: Marčun Vojko - - Mentor: Borut Werber/FOV, somentor: -VS-Redni</t>
  </si>
  <si>
    <t>Zagovor magisterija: Marjanović David - - Mentor: Jadranka Stričević/FOV, somentor: -MAG-Redni</t>
  </si>
  <si>
    <t>Zagovor diplome: Markič Gašper - - Mentor: Jana Krivec/UM, somentor: -VS-Izredni</t>
  </si>
  <si>
    <t>Zagovor diplome: Markun Andreja - - Mentor: Alenka Brezavšček/FOV, somentor: -UNI-Redni</t>
  </si>
  <si>
    <t>Zagovor magisterija: Marolt Katja - - Mentor: Andreja Pucihar/FOV, somentor: Gričar Primož-MAG-Redni</t>
  </si>
  <si>
    <t>Zagovor diplome: Marovt Andreja - - Mentor: Iztok Podbregar/FOV, somentor: Janja Jerebic-VS-Izredni</t>
  </si>
  <si>
    <t>Zagovor diplome: Marsetič Andrej - - Mentor: Gregor Lenart/FOV, somentor: -VS-Redni</t>
  </si>
  <si>
    <t>Zagovor magisterija: Martinjak Zala - - Mentor: Dušan Mežnar/FOV, somentor: Janja Jerebic-MAG-Redni</t>
  </si>
  <si>
    <t>Zagovor diplome: Maučec Jure - - Mentor: Polona Šprajc/FOV, somentor: -VS-Izredni</t>
  </si>
  <si>
    <t>Zagovor diplome: Meglič Tamara - - Mentor: Alenka Brezavšček/FOV, somentor: -VS-Izredni</t>
  </si>
  <si>
    <t>Zagovor diplome: Mernik Eva - - Mentor: Maja Meško/FOV, somentor: -VS-Izredni</t>
  </si>
  <si>
    <t>Zagovor diplome: Merše Tilen - - Mentor: Iztok Bitenc/FOV, somentor: -VS-Redni</t>
  </si>
  <si>
    <t>Zagovor diplome: Mesec Košir Lovro - - Mentor: Marjan Senegačnik/FOV, somentor: -VS-Redni</t>
  </si>
  <si>
    <t>Zagovor magisterija: Mežik Miha - - Mentor: Andreja Pucihar/FOV, somentor: -MAG-Izredni</t>
  </si>
  <si>
    <t>Zagovor magisterija: Miha Košir - - Mentor: Eva Jereb/FOV, somentor: Janja Jerebic-MAG-Redni</t>
  </si>
  <si>
    <t>Zagovor diplome: Mihalič Klemen - - Mentor: Iztok Podbregar/FOV, somentor: -VS-Izredni</t>
  </si>
  <si>
    <t>Zagovor diplome: Mikelj Urška - - Mentor: Marko Ferjan/FOV, somentor: -VS-Redni</t>
  </si>
  <si>
    <t>Zagovor magisterija: Minov Nina - - Mentor: Miha Marič/FOV, somentor: -MAG-Redni</t>
  </si>
  <si>
    <t>Zagovor diplome: Mlakar Rok - - Mentor: Uroš Rajkovič/FOV, somentor: Andrej Škraba/FOV-VS-Redni</t>
  </si>
  <si>
    <t>Zagovor diplome: Mlinar Erik - - Mentor: Marjan Senegačnik/FOV, somentor: Branka Jarc Kovačič-VS-Izredni</t>
  </si>
  <si>
    <t>Zagovor diplome: Močnik Jan Janko - - Mentor: Matjaž Maletič/FOV, somentor: -VS-Redni</t>
  </si>
  <si>
    <t>Zagovor diplome: Močnik Petra - - Mentor: Mojca Bernik/FOV, somentor: -VS-Redni</t>
  </si>
  <si>
    <t>Zagovor magisterija: Mubi Sabina - - Mentor: Mirjana Kljajić Borštnar/FOV, somentor: -MAG-Izredni</t>
  </si>
  <si>
    <t>Zagovor magisterija: Mubi Urša - - Mentor: Mirjana Kljajić Borštnar/FOV, somentor: -MAG-Redni</t>
  </si>
  <si>
    <t>Zagovor magisterija: Muhič Luka - - Mentor: Miha Marič/FOV, somentor: -MAG-Redni</t>
  </si>
  <si>
    <t>Zagovor magisterija: Nemeček Sebastijan - - Mentor: Polona Šprajc/FOV, somentor: -MAG-Izredni</t>
  </si>
  <si>
    <t>Zagovor magisterija: Nesterov Pavel - - Mentor: Mirjana Kljajić Borštnar/FOV, somentor: -MAG-Izredni</t>
  </si>
  <si>
    <t>Zagovor diplome: Nikolaeva Stoyanovich Anastasiya - - Mentor: Miha Marič/FOV, somentor: -UNI-Redni</t>
  </si>
  <si>
    <t>Zagovor diplome: Nikolina Rosuljaš - - Mentor: Marko Urh/FOV, somentor: -VS-Redni</t>
  </si>
  <si>
    <t>Zagovor diplome: NN - - Mentor: Alenka Baggia/FOV, somentor: Marko Urh/FOV-UNI-Redni</t>
  </si>
  <si>
    <t>Zagovor diplome: Novak Maruša - - Mentor: Mojca Bernik/FOV, somentor: -VS-Redni</t>
  </si>
  <si>
    <t>Zagovor magisterija: Nunar Sašo - - Mentor: Mirjana Kljajić Borštnar/FOV, somentor: -MAG-Redni</t>
  </si>
  <si>
    <t>Zagovor diplome: Ocvirk Tija - - Mentor: Goran Vukovič/FOV, somentor: Alenka Brezavšček/FOV-VS-Izredni</t>
  </si>
  <si>
    <t>Zagovor magisterija: Oman Timo - - Mentor: Robert Leskovar/FOV, somentor: -MAG-Redni</t>
  </si>
  <si>
    <t>Zagovor diplome: Osredkar Timotej - - Mentor: Jasmina Žnidaršič/FOV, somentor: -VS-Redni</t>
  </si>
  <si>
    <t>Zagovor diplome: Ožbolt Maja - - Mentor: Marko Ferjan/FOV, somentor: -VS-Izredni</t>
  </si>
  <si>
    <t>Zagovor magisterija: Pahor Rok - - Mentor: Uroš Rajkovič/FOV, somentor: Borut Werber/FOV-MAG-Redni</t>
  </si>
  <si>
    <t>Zagovor diplome: Pajer Petra - - Mentor: Marjan Senegačnik/FOV, somentor: -VS-Izredni</t>
  </si>
  <si>
    <t>Zagovor diplome: Pajnik Sandra - - Mentor: Miha Marič/FOV, somentor: -UNI-Redni</t>
  </si>
  <si>
    <t>Zagovor diplome: Pamić Lejla - - Mentor: Eva Jereb/FOV, somentor: -UNI-Redni</t>
  </si>
  <si>
    <t>Zagovor diplome: Pantović Jelisavesta - - Mentor: Zvone Balantič/FOV, somentor: -UNI-Redni</t>
  </si>
  <si>
    <t>Zagovor diplome: Papler Andrej - - Mentor: Dušan Mežnar/FOV/FOV, somentor: -UNI-Redni</t>
  </si>
  <si>
    <t>Zagovor magisterija: Paurević Rok - - Mentor: Matjaž Roblek/FOV, somentor: -MAG-Redni</t>
  </si>
  <si>
    <t>Zagovor magisterija: Perko Nina - - Mentor: Polona Šprajc/FOV, somentor: Anja Žnidaršič/FOV-MAG-Redni</t>
  </si>
  <si>
    <t>Zagovor diplome: Perne Nik - - Mentor: Robert Leskovar/FOV, somentor: -VS-Redni</t>
  </si>
  <si>
    <t>Zagovor diplome: Pernuš Ana - - Mentor: Eva Jereb/FOV, somentor: -VS-Redni</t>
  </si>
  <si>
    <t>Zagovor diplome: Petelin Klemen - - Mentor: Matjaž Maletič/FOV, somentor: -VS-Redni</t>
  </si>
  <si>
    <t>Zagovor diplome: Peternelj Ivan - - Mentor: Uroš Rajkovič/FOV, somentor: -VS-Izredni</t>
  </si>
  <si>
    <t>Zagovor magisterija: Peternelj Tina - - Mentor: Andreja Pucihar/FOV, somentor: -MAG-Redni</t>
  </si>
  <si>
    <t>Zagovor diplome: Petrej Vida - - Mentor: Miha Marič/FOV, somentor: Dušan Mežnar/FOV-UNI-Redni</t>
  </si>
  <si>
    <t>Zagovor diplome: Petrič Jure - - Mentor: Marjan Senegačnik/FOV, somentor: Matjaž Maletič/FOV-UNI-Redni</t>
  </si>
  <si>
    <t>Zagovor magisterija: Petrič Jure - - Mentor: Marjan Senegačnik/FOV, somentor: Benjamin Urh/FOV-MAG-Redni</t>
  </si>
  <si>
    <t>Zagovor diplome: Piciga Rene - - Mentor: Marko Ferjan/FOV, somentor: -VS-Izredni</t>
  </si>
  <si>
    <t>Zagovor diplome: Pičman Lara - - Mentor: Robert Leskovar/FOV, somentor: -UNI-Redni</t>
  </si>
  <si>
    <t>Zagovor diplome: Pintar Špela - - Mentor: Eva Jereb/FOV, somentor: -VS-Redni</t>
  </si>
  <si>
    <t>Zagovor diplome: Pirnat Andraž - - Mentor: Alenka Brezavšček/FOV, somentor: -UNI-Redni</t>
  </si>
  <si>
    <t>Zagovor diplome: Piškurič Luka - - Mentor: Marjan Senegačnik/FOV , somentor: -UNI-Redni</t>
  </si>
  <si>
    <t>Zagovor diplome: Planinšek Karin - - Mentor: Alenka Baggia/FOV, somentor: -UNI-Redni</t>
  </si>
  <si>
    <t>Zagovor diplome: Planko Matevž - - Mentor: Robi Kelc/UM, somentor: -VS-Izredni</t>
  </si>
  <si>
    <t>Zagovor magisterija: Plestenjak Vida - - Mentor: Polona Šprajc/FOV, somentor: -MAG-Izredni</t>
  </si>
  <si>
    <t>Zagovor diplome: Ploj Urban - - Mentor: Uroš Rajkovič/FOV, somentor: -VS-Redni</t>
  </si>
  <si>
    <t>Zagovor magisterija: Podgoršek Manca - - Mentor: Andreja Pucihar/FOV, somentor: -MAG-Redni</t>
  </si>
  <si>
    <t>Zagovor diplome: Pogačnik Laura - - Mentor: Marko Urh/FOV, somentor: -VS-Redni</t>
  </si>
  <si>
    <t>Zagovor diplome: Pogačnik Marko - - Mentor: Mojca Bernik/FOV, somentor: -VS-Redni</t>
  </si>
  <si>
    <t>Zagovor diplome: Poglajen Nina - - Mentor: Vesna Novak/FOV, somentor: -VS-Izredni</t>
  </si>
  <si>
    <t>Zagovor diplome: Pogorelčnik Hojnik Nik - - Mentor: Maja Meško/FOV, somentor: -UNI-Redni</t>
  </si>
  <si>
    <t>Zagovor magisterija: Polajnar Tadej - - Mentor: Alenka Baggia/FOV, somentor: -MAG-Redni</t>
  </si>
  <si>
    <t>Zagovor diplome: Poljanšek Andrej - - Mentor: Teodora Ivanuša/FOV, somentor: -VS-Izredni</t>
  </si>
  <si>
    <t>Zagovor diplome: Polovšak Petra - - Mentor: Marko Ferjan/FOV, somentor: -VS-Izredni</t>
  </si>
  <si>
    <t>Zagovor magisterija: Potočnik Barbara - - Mentor: Zvone Balantič/FOV, somentor: Marjan Kristanc-MAG-Izredni</t>
  </si>
  <si>
    <t>Zagovor diplome: Potočnik Jana - - Mentor: Zvone Balantič/FOV, somentor: -VS-Izredni</t>
  </si>
  <si>
    <t>Zagovor magisterija: Potočnik Lara - - Mentor: Matjaž Maletič/FOV, somentor: -MAG-Izredni</t>
  </si>
  <si>
    <t>Zagovor diplome: Požun Rok - - Mentor: Gregor Lenart/FOV, somentor: Alenka Brezavšček/FOV-VS-Izredni</t>
  </si>
  <si>
    <t>Zagovor magisterija: Prevodnik Tim - - Mentor: Uroš Rajkovič/FOV, somentor: -MAG-Redni</t>
  </si>
  <si>
    <t>Zagovor magisterija: Progar Mateja - - Mentor: Eva Jereb/FOV, somentor: -MAG-Izredni</t>
  </si>
  <si>
    <t>Zagovor magisterija: Props Maruša - - Mentor: Polona Šprajc/FOV, somentor: -MAG-Redni</t>
  </si>
  <si>
    <t>Zagovor diplome: Prosen Oskar - - Mentor: Uroš Rajkovič/FOV, somentor: -VS-Redni</t>
  </si>
  <si>
    <t>Zagovor magisterija: Pučnik Lea - - Mentor: Zvone Balantič/FOV, somentor: -MAG-Redni</t>
  </si>
  <si>
    <t>Zagovor diplome: Pustotnik Teja - - Mentor: Polona Šprajc/FOV, somentor: -UNI-Redni</t>
  </si>
  <si>
    <t>Zagovor magisterija: Radujko Sanja - - Mentor: Matjaž Maletič/FOV, somentor: Mateja Lorber-MAG-Redni</t>
  </si>
  <si>
    <t>Zagovor diplome: Rajkovič Marjan - - Mentor: Matjaž Maletič/FOV, somentor: -VS-Izredni</t>
  </si>
  <si>
    <t>Zagovor magisterija: Rakovec Maša - - Mentor: Matjaž Maletič/FOV, somentor: -MAG-Redni</t>
  </si>
  <si>
    <t>Zagovor diplome: Ramčilović Emina - - Mentor: Miha Marič/FOV, somentor: -VS-Redni</t>
  </si>
  <si>
    <t>Zagovor magisterija: Ramuš Jelena - - Mentor: Goran Vukovič/FOV, somentor: Miha Marič/FOV-MAG-Redni</t>
  </si>
  <si>
    <t>Zagovor diplome: Rebernik Špela - - Mentor: Damjan Maletič/FOV, somentor: -UNI-Redni</t>
  </si>
  <si>
    <t>Zagovor magisterija: Recek Teja - - Mentor: Mirjana Kljajić Borštnar/FOV, somentor: Matjaž Maletič/FOV-MAG-Redni</t>
  </si>
  <si>
    <t>Zagovor diplome: Repanšek Nejc - - Mentor: Marko Urh/FOV, somentor: -VS-Redni</t>
  </si>
  <si>
    <t>Zagovor diplome: Repnik Ines - - Mentor: Robert Leskovar/FOV, somentor: -VS-Izredni</t>
  </si>
  <si>
    <t>Zagovor diplome: Resnik Urban - - Mentor: Gregor Lenart/FOV, somentor: -VS-Izredni</t>
  </si>
  <si>
    <t>Zagovor magisterija: Rezar Boštjan - - Mentor: Marjeta Marolt/FOV, somentor: Jasmina Žnidaršič/FOV-MAG-Redni</t>
  </si>
  <si>
    <t>Zagovor magisterija: Ribnikar Lavtižar Claudia - - Mentor: Marko Ferjan/FOV, somentor: -MAG-Izredni</t>
  </si>
  <si>
    <t>Zagovor magisterija: Romih Katja - - Mentor: Marija Ovsenik/AME, somentor: -MAG-Izredni</t>
  </si>
  <si>
    <t>Zagovor diplome: Rotar Tina - - Mentor: Mojca Bernik/FOV, somentor: Jasmina Žnidaršič/FOV-UNI-Redni</t>
  </si>
  <si>
    <t>Zagovor diplome: Rudolf Nejc - - Mentor: Alenka Baggia/FOV, somentor: -VS-Redni</t>
  </si>
  <si>
    <t>Zagovor diplome: Rupnik David - - Mentor: Marko Urh/FOV, somentor: Benjamin Urh/FOV-VS-Redni</t>
  </si>
  <si>
    <t>Zagovor diplome: Rutar Tjaša - - Mentor: Miha Marič/FOV, somentor: -VS-Redni</t>
  </si>
  <si>
    <t>Zagovor diplome: Samec Matevž - - Mentor: Eva Jereb/FOV, somentor: Marko Urh/FOV-UNI-Redni</t>
  </si>
  <si>
    <t>Zagovor diplome: Sanković Luka - - Mentor: Goran Vukovič/FOV, somentor: Alenka Brezavšček/FOV-VS-Izredni</t>
  </si>
  <si>
    <t>Zagovor diplome: Schweiger Gal - - Mentor: Maja Meško/FOV, somentor: -VS-Izredni</t>
  </si>
  <si>
    <t>Zagovor diplome: Sedlašek Nensi - - Mentor: Polona Šprajc/FOV, somentor: -UNI-Redni</t>
  </si>
  <si>
    <t>Zagovor magisterija: Senčur Jona - - Mentor: Miha Marič/FOV, somentor: -MAG-Redni</t>
  </si>
  <si>
    <t>Zagovor diplome: Simendić Katja - - Mentor: Mojca Bernik/FOV, somentor: -UNI-Redni</t>
  </si>
  <si>
    <t>Zagovor magisterija: Sitar Marinka - - Mentor: Alenka Baggia/FOV, somentor: Andrej Škraba/FOV-MAG-Redni</t>
  </si>
  <si>
    <t>Zagovor diplome: Sitar Žiga - - Mentor: Marko Ferjan/FOV, somentor: -VS-Redni</t>
  </si>
  <si>
    <t>Zagovor diplome: Slapar Lucija - - Mentor: Goran Vukovič/FOV, somentor: Anja Žnidaršič/FOV-UNI-Redni</t>
  </si>
  <si>
    <t>Zagovor diplome: Slapar Nina - - Mentor: Eva Jereb/FOV, somentor: -VS-Redni</t>
  </si>
  <si>
    <t>Zagovor diplome: Slavič Matevž - - Mentor: Goran Vukovič/FOV, somentor: -VS-Redni</t>
  </si>
  <si>
    <t>Zagovor diplome: Smukavec Maja - - Mentor: Marjan Senegačnik/FOV, somentor: -VS-Redni</t>
  </si>
  <si>
    <t>Zagovor diplome: Snedec Anja - - Mentor: Marko Urh/FOV, somentor: -VS-Redni</t>
  </si>
  <si>
    <t>Zagovor magisterija: Sopotnik Nedeljko Maša - - Mentor: Ksenija Tušek Bunc/UM, somentor: -MAG-Redni</t>
  </si>
  <si>
    <t>Zagovor diplome: Starešinič Miha - - Mentor: Gregor Lenart/FOV, somentor: Benjamin Urh/FOV-VS-Izredni</t>
  </si>
  <si>
    <t>Zagovor diplome: Stele Adrijana - - Mentor: Mojca Bernik/FOV, somentor: -UNI-Redni</t>
  </si>
  <si>
    <t>Zagovor diplome: Stepišnik Jure - - Mentor: Uroš Rajkovič/FOV, somentor: -VS-Redni</t>
  </si>
  <si>
    <t>Zagovor diplome: Stjepanović Roman - - Mentor: Maja Meško/FOV, somentor: -UNI-Redni</t>
  </si>
  <si>
    <t>Zagovor magisterija: Stojanović Ines - - Mentor: Vesna Novak/FOV, somentor: Janja Jerebic-MAG-Redni</t>
  </si>
  <si>
    <t>Zagovor magisterija: Stojanović Vesna - - Mentor: Mojca Bernik/FOV, somentor: -MAG-Redni</t>
  </si>
  <si>
    <t>Zagovor diplome: Stokić Maja - - Mentor: Mojca Bernik/FOV, somentor: Jasmina Žnidaršič/FOV-VS-Izredni</t>
  </si>
  <si>
    <t>Zagovor diplome: Strehar Mark - - Mentor: Matjaž Maletič/FOV, somentor: -UNI-Redni</t>
  </si>
  <si>
    <t>Zagovor magisterija: Studen Neža - - Mentor: Mojca Bernik/FOV, somentor: Jasmina Žnidaršič/FOV-MAG-Redni</t>
  </si>
  <si>
    <t>Zagovor diplome: Sukovič Kaja - - Mentor: Mojca Bernik/FOV, somentor: -UNI-Redni</t>
  </si>
  <si>
    <t>Zagovor diplome: Svenšek Benjamin - - Mentor: Iztok Podbregar/FOV, somentor: -VS-Izredni</t>
  </si>
  <si>
    <t>Zagovor diplome: Šahinović Edin - - Mentor: Alenka Baggia/FOV, somentor: Robert Leskovar/FOV-VS-Redni</t>
  </si>
  <si>
    <t>Zagovor diplome: Šalja Laura - - Mentor: Miha Marič/FOV, somentor: -VS-Redni</t>
  </si>
  <si>
    <t>Zagovor diplome: Šarić Elmana - - Mentor: Benjamin Urh/FOV, somentor: -UNI-Redni</t>
  </si>
  <si>
    <t>Zagovor diplome: Šenk Tilen - - Mentor: Marjan Senegačnik/FOV, somentor: -VS-Redni</t>
  </si>
  <si>
    <t>Zagovor diplome: Šeško Anamari - - Mentor: Iztok Podbregar/FOV, somentor: -VS-Redni</t>
  </si>
  <si>
    <t>Zagovor magisterija: Šilar Taja - - Mentor: Uroš Rajkovič/FOV, somentor: -MAG-Redni</t>
  </si>
  <si>
    <t>Zagovor diplome: Šimunkovič Blaž - - Mentor: Andreja Pucihar/FOV, somentor: -UNI-Redni</t>
  </si>
  <si>
    <t>Zagovor magisterija: Širovnik Kaja - - Mentor: Polona Šprajc/FOV, somentor: -MAG-Redni</t>
  </si>
  <si>
    <t>Zagovor magisterija: Škrbec Jani - - Mentor: Tomaž Kern/FOV, somentor: -MAG-Izredni</t>
  </si>
  <si>
    <t>Zagovor diplome: Šobot Ivana - - Mentor: Eva Jereb/FOV, somentor: -VS-Izredni</t>
  </si>
  <si>
    <t>Zagovor magisterija: Špela Rozman Dolinar - - Mentor: Andreja Pucihar/FOV, somentor: -MAG-Izredni</t>
  </si>
  <si>
    <t>Zagovor diplome: Špruk Špela - - Mentor: Jasmina Žnidaršič/FOV, somentor: -VS-Izredni</t>
  </si>
  <si>
    <t>Zagovor diplome: Šteharnik Mimi Jasmina - - Mentor: Marko Ferjan/FOV, somentor: -VS-Izredni</t>
  </si>
  <si>
    <t>Zagovor diplome: Štih Martina - - Mentor: Marko Urh/FOV, somentor: Marjan Senegačnik/FOV-VS-Izredni</t>
  </si>
  <si>
    <t>Zagovor magisterija: Štirn Eva - - Mentor: Mirjana Kljajić Borštnar/FOV, somentor: -MAG-Redni</t>
  </si>
  <si>
    <t>Zagovor diplome: Šuškovič Špela - - Mentor: Andreja Pucihar/FOV, somentor: -UNI-Izredni</t>
  </si>
  <si>
    <t>Zagovor magisterija: Šušteršič Nataša - - Mentor: Vesna Novak/FOV, somentor: Janja Jerebic-MAG-Izredni</t>
  </si>
  <si>
    <t>Zagovor diplome: Tavčar Maj - - Mentor: Miha Marič/FOV, somentor: -VS-Redni</t>
  </si>
  <si>
    <t>Zagovor diplome: Tekavc Tim - - Mentor: Eva Jereb/FOV, somentor: -UNI-Redni</t>
  </si>
  <si>
    <t>Zagovor diplome: Tepeš Tanja - - Mentor: Marko Urh/FOV, somentor: -VS-Redni</t>
  </si>
  <si>
    <t>Zagovor diplome: Todorović Vladimir - - Mentor: Damjan Maletič/FOV, somentor: -VS-Redni</t>
  </si>
  <si>
    <t>Zagovor magisterija: Tomšič Toni - - Mentor: Mirjana Kljajić Borštnar/FOV, somentor: -MAG-Redni</t>
  </si>
  <si>
    <t>Zagovor magisterija: Toporiš Nejc - - Mentor: Mirjana Kljajić Borštnar/FOV , somentor: -MAG-Redni</t>
  </si>
  <si>
    <t>Zagovor diplome: Trilar Boštjan - - Mentor: Iztok Podbregar/FOV, somentor: -VS-Izredni</t>
  </si>
  <si>
    <t>Zagovor magisterija: Trilar Maša - - Mentor: Marko Ferjan/FOV, somentor: -MAG-Redni</t>
  </si>
  <si>
    <t>Zagovor diplome: Trilar Maša - - Mentor: Polona Šprajc/FOV, somentor: -UNI-Redni</t>
  </si>
  <si>
    <t>Zagovor magisterija: Trtnik Hana - - Mentor: Eva Jereb/FOV, somentor: -MAG-Redni</t>
  </si>
  <si>
    <t>Zagovor diplome: Tutuš Branko - - Mentor: Iztok Podbregar/FOV, somentor: -VS-Izredni</t>
  </si>
  <si>
    <t>Zagovor diplome: Ulčar Karin - - Mentor: Polona Šprajc/FOV, somentor: -VS-Redni</t>
  </si>
  <si>
    <t>Zagovor magisterija: Uršič Luka - - Mentor: Jadranka Stričević/FOV, somentor: Halžan David-MAG-Redni</t>
  </si>
  <si>
    <t>Zagovor magisterija: Valjavec Petra - - Mentor: Vesna Novak/FOV, somentor: -MAG-Redni</t>
  </si>
  <si>
    <t>Zagovor diplome: Varl Anja - - Mentor: Damjan Maletič/FOV, somentor: -UNI-Redni</t>
  </si>
  <si>
    <t>Zagovor diplome: Velić Haris - - Mentor: Maja Meško/FOV, somentor: -VS-Izredni</t>
  </si>
  <si>
    <t>Zagovor diplome: Velkavrh Lenart - - Mentor: Alenka Baggia/FOV, somentor: -VS-Redni</t>
  </si>
  <si>
    <t>Zagovor magisterija: Vengar Rok - - Mentor: Alenka Baggia/FOV, somentor: Gregor Lenart/FOV-MAG-Redni</t>
  </si>
  <si>
    <t>Zagovor diplome: Vengar Rok - - Mentor: Alenka Baggia/FOV, somentor: Marko Urh/FOV-UNI-Redni</t>
  </si>
  <si>
    <t>Zagovor diplome: Verovšek Urban - - Mentor: Uroš Rajkovič/FOV, somentor: -VS-Redni</t>
  </si>
  <si>
    <t>Zagovor diplome: Vidic Uroš - - Mentor: Branislav Šmitek/FOV, somentor: -VS-Izredni</t>
  </si>
  <si>
    <t>Zagovor diplome: Vindišar Tamara - - Mentor: Marko Urh/FOV, somentor: -VS-Redni</t>
  </si>
  <si>
    <t>Zagovor diplome: Vizovišek Van - - Mentor: Uroš Rajkovič/FOV, somentor: Gregor Lenart/FOV-UNI-Redni</t>
  </si>
  <si>
    <t>Zagovor magisterija: Vodnik Tadeja - - Mentor: Mojca Bernik/FOV, somentor: Jasmina Žnidaršič/FOV-MAG-Izredni</t>
  </si>
  <si>
    <t>Zagovor diplome: Vojščak Nina - - Mentor: Marjan Senegačnik/FOV, somentor: -VS-Redni</t>
  </si>
  <si>
    <t>Zagovor diplome: Volk Melita - - Mentor: Miha Marič/FOV, somentor: -VS-Redni</t>
  </si>
  <si>
    <t>Zagovor magisterija: Vračarević Miloš - - Mentor: Mirjana Kljajić Borštnar/FOV, somentor: Eva Jereb/FOV-MAG-Redni</t>
  </si>
  <si>
    <t>Zagovor diplome: Vrhovec Benjamin - - Mentor: Maja Meško/FOV, somentor: Janja Jerebic-VS-Izredni</t>
  </si>
  <si>
    <t>Zagovor magisterija: Vujković Petra - - Mentor: Polona Šprajc/FOV, somentor: -MAG-Redni</t>
  </si>
  <si>
    <t>Zagovor diplome: Vukota Mateja - - Mentor: Miha Marič/FOV, somentor: Dušan Mežnar/FOV-UNI-Redni</t>
  </si>
  <si>
    <t>Zagovor diplome: Zadnik Jan - - Mentor: Marjan Senegačnik/FOV, somentor: Alenka Baggia/FOV-UNI-Redni</t>
  </si>
  <si>
    <t>Zagovor diplome: Zajc Ines - - Mentor: Marko Ferjan/FOV, somentor: -VS-Izredni</t>
  </si>
  <si>
    <t>Zagovor diplome: Zakotnik Urška - - Mentor: Marjan Senegačnik/FOV, somentor: -VS-Redni</t>
  </si>
  <si>
    <t>Zagovor diplome: Založnik Anže - - Mentor: Matjaž Roblek/FOV, somentor: -UNI-Redni</t>
  </si>
  <si>
    <t>Zagovor diplome: Založnik Luka - - Mentor: Matjaž Maletič/FOV, somentor: -UNI-Redni</t>
  </si>
  <si>
    <t>Zagovor diplome: Zavrl Špela - - Mentor: Marjan Senegačnik/FOV, somentor: Marko Urh/FOV-VS-Izredni</t>
  </si>
  <si>
    <t>Zagovor magisterija: Završnik Maša - - Mentor: Borut Werber/FOV, somentor: -MAG-Redni</t>
  </si>
  <si>
    <t>Zagovor diplome: Završnik Sara - - Mentor: Mojca Bernik/FOV, somentor: -VS-Redni</t>
  </si>
  <si>
    <t>Zagovor magisterija: Završnik Sara - - Mentor: Suzana Kraljić/FOV, somentor: -MAG-Redni</t>
  </si>
  <si>
    <t>Zagovor diplome: Zdravković Stanko - - Mentor: Miha Marič/FOV, somentor: -UNI-Redni</t>
  </si>
  <si>
    <t>Zagovor magisterija: Ziegler Eva - - Mentor: Miha Marič/FOV, somentor: -MAG-Redni</t>
  </si>
  <si>
    <t>Zagovor diplome: Ziegler Eva - - Mentor: Miha Marič/FOV, somentor: Goran Vukovič/FOV-UNI-Redni</t>
  </si>
  <si>
    <t>Zagovor diplome: Zmrzlikar Irena - - Mentor: Miha Marič/FOV, somentor: -VS-Izredni</t>
  </si>
  <si>
    <t>Zagovor diplome: Zornada Sara - - Mentor: Benjamin Urh/FOV, somentor: -VS-Redni</t>
  </si>
  <si>
    <t>Zagovor diplome: Zupan Aljaž - - Mentor: Borut Werber/FOV, somentor: Robert Leskovar/FOV-VS-Redni</t>
  </si>
  <si>
    <t>Zagovor diplome: Zupan Luka - - Mentor: Uroš Rajkovič/FOV, somentor: -VS-Redni</t>
  </si>
  <si>
    <t>Zagovor diplome: Zupanič Žan - - Mentor: Edvard Kolar/UL, somentor: -VS-Izredni</t>
  </si>
  <si>
    <t>Zagovor diplome: Železnik Andrej - - Mentor: Gregor Lenart/FOV, somentor: -VS-Izredni</t>
  </si>
  <si>
    <t>Zagovor diplome: Žibert Tjaša - - Mentor: Iztok Podbregar/FOV, somentor: -UNI-Redni</t>
  </si>
  <si>
    <t>Zagovor diplome: Žirovnik Blaž - - Mentor: Alenka Baggia/FOV, somentor: -VS-Izredni</t>
  </si>
  <si>
    <t>Zagovor diplome: Žužić Anja - - Mentor: Marjan Senegačnik/FOV, somentor: -UNI-Redni</t>
  </si>
  <si>
    <t>minute</t>
  </si>
  <si>
    <t>ure</t>
  </si>
  <si>
    <t>naziv_programa</t>
  </si>
  <si>
    <t>strokovni_naziv</t>
  </si>
  <si>
    <t>stopnja</t>
  </si>
  <si>
    <t>stopnja2</t>
  </si>
  <si>
    <t>klasius_srv</t>
  </si>
  <si>
    <t>klasius_p16</t>
  </si>
  <si>
    <t>veljavnost_zac</t>
  </si>
  <si>
    <t>veljavnost_kon</t>
  </si>
  <si>
    <t xml:space="preserve">Inženiring poslovnih sistemov (VS) </t>
  </si>
  <si>
    <t>diplomirani organizator poslovnih sistemov (VS)</t>
  </si>
  <si>
    <t>VS</t>
  </si>
  <si>
    <t>0488</t>
  </si>
  <si>
    <t>1.10.2020</t>
  </si>
  <si>
    <t>30.9.2023</t>
  </si>
  <si>
    <t>Inženiring poslovnih sistemov (UN)</t>
  </si>
  <si>
    <t>diplomirani organizator poslovnih sistemov (UN)</t>
  </si>
  <si>
    <t>UN</t>
  </si>
  <si>
    <t xml:space="preserve">Organizacija in management kadrovskih in izobraževalnih sistemov (VS) </t>
  </si>
  <si>
    <t>diplomirani organizator kadrovskih in izobraževalnih sistemov (VS)</t>
  </si>
  <si>
    <t>0413</t>
  </si>
  <si>
    <t>Organizacija in management kadrovskih in izobraževalnih sistemov (UN)</t>
  </si>
  <si>
    <t>diplomirani organizator kadrovskih in izobraževalnih sistemov (UN)</t>
  </si>
  <si>
    <t xml:space="preserve">Organizacija in management informacijskih sistemov (VS) </t>
  </si>
  <si>
    <t>diplomirani organizator informatik (VS)</t>
  </si>
  <si>
    <t>Organizacija in management informacijskih sistemov (UN)</t>
  </si>
  <si>
    <t>diplomirani organizator informatik (UN)</t>
  </si>
  <si>
    <t>Management v športu</t>
  </si>
  <si>
    <t>diplomirani menedžer v športu (VS)</t>
  </si>
  <si>
    <t>Krizni management</t>
  </si>
  <si>
    <t>diplomirani krizni menedžer (VS)</t>
  </si>
  <si>
    <t>Inženiring poslovnih sistemov</t>
  </si>
  <si>
    <t>magister poslovnih sistemov</t>
  </si>
  <si>
    <t>MAG</t>
  </si>
  <si>
    <t>MA</t>
  </si>
  <si>
    <t>Organizacija in management kadrovskih in izobraževalnih sistemov</t>
  </si>
  <si>
    <t>magister kadrovskih in izobraževalnih sistemov</t>
  </si>
  <si>
    <t>Organizacija in management informacijskih sistemov</t>
  </si>
  <si>
    <t>magister organizator informatik</t>
  </si>
  <si>
    <t>doktor znanosti (dr.)</t>
  </si>
  <si>
    <t>DR</t>
  </si>
  <si>
    <t>DO</t>
  </si>
  <si>
    <t>Organizacija in management poslovnih in delovnih sistemov</t>
  </si>
  <si>
    <t>Management v zdravstvu in socialnem varstvu</t>
  </si>
  <si>
    <t>magister zdravstveno-socialnega managementa</t>
  </si>
  <si>
    <t>1.10.2023</t>
  </si>
  <si>
    <t>sifra</t>
  </si>
  <si>
    <t>ects</t>
  </si>
  <si>
    <t>ure_pred</t>
  </si>
  <si>
    <t>ure_epred</t>
  </si>
  <si>
    <t>ure_vaj</t>
  </si>
  <si>
    <t>ure_evaj</t>
  </si>
  <si>
    <t>ure_labvaj</t>
  </si>
  <si>
    <t>ind_z_prof</t>
  </si>
  <si>
    <t>sam_delo</t>
  </si>
  <si>
    <t>vrsta</t>
  </si>
  <si>
    <t>ANGLEŠKI POSLOVNI JEZIK</t>
  </si>
  <si>
    <t>program</t>
  </si>
  <si>
    <t>RAČUNALNIŠTVO IN INFORMATIKA</t>
  </si>
  <si>
    <t>KADROVSKI MANAGEMENT</t>
  </si>
  <si>
    <t>OSNOVE KVANTITATIVNIH METOD I</t>
  </si>
  <si>
    <t>OSNOVE POSLOVODENJA</t>
  </si>
  <si>
    <t>OSNOVE PRAVA</t>
  </si>
  <si>
    <t>ORGANIZACIJA IN MANAGEMENT</t>
  </si>
  <si>
    <t>OSNOVE NARAVOSLOVJA IN TEHNOLOGIJE</t>
  </si>
  <si>
    <t>OSNOVE KVANTITATIVNIH METOD II</t>
  </si>
  <si>
    <t>OSNOVE MATEMATIKE V ORGANIZACIJSKIH VEDAH</t>
  </si>
  <si>
    <t>OSNOVE POSLOVODENJA IN RAČUNOVODSTVA</t>
  </si>
  <si>
    <t>OSNOVE STATISTIKE</t>
  </si>
  <si>
    <t>METODE IN TEHNIKE SISTEMSKE ANALIZE</t>
  </si>
  <si>
    <t>RAČUNALNIŠKI SISTEMI IN KOMUNIKACIJE</t>
  </si>
  <si>
    <t>UPRAVLJANJE BAZ PODATKOV</t>
  </si>
  <si>
    <t>INŽENIRING KAKOVOSTI</t>
  </si>
  <si>
    <t>METODE IN TEHNIKE PLANIRANJA KADROV</t>
  </si>
  <si>
    <t>POSLOVNO KOMUNICIRANJE</t>
  </si>
  <si>
    <t>MARKETING</t>
  </si>
  <si>
    <t>ERGONOMIJA</t>
  </si>
  <si>
    <t>METODE IN TEHNIKE PROJEKTNEGA DELA</t>
  </si>
  <si>
    <t>MIKROLOGISTIČNI PROCESI</t>
  </si>
  <si>
    <t>MANAGEMENT PROIZVODNEGA SISTEMA</t>
  </si>
  <si>
    <t>RAZVOJ PRODUKTOV IN PRODUKCIJSKIH PROCESOV</t>
  </si>
  <si>
    <t>OSNOVE KVANTITATIVNIH METOD III</t>
  </si>
  <si>
    <t>TVEGANJA IN KRIZNI MANAGEMENT</t>
  </si>
  <si>
    <t>Poslovne programske rešitve</t>
  </si>
  <si>
    <t>MANAGEMENT OSKRBOVALNIH MREŽ ZA IZDELKE IN STORITVE</t>
  </si>
  <si>
    <t>DELOVNO PRAVO</t>
  </si>
  <si>
    <t>KADRI IN UPRAVLJANJE KRITIČNE INFRASTRUKTURE</t>
  </si>
  <si>
    <t>OSNOVE IZOBRAŽEVANJA</t>
  </si>
  <si>
    <t>ORGANIZACIJA PISARNIŠKEGA POSLOVANJA</t>
  </si>
  <si>
    <t>UVOD V INFORMACIJSKO VARNOST</t>
  </si>
  <si>
    <t>OSNOVE RAČUNALNIŠKEGA PROGRAMIRANJA</t>
  </si>
  <si>
    <t>RAZVOJ SPLETNIH IN MOBILNIH APLIKACIJ</t>
  </si>
  <si>
    <t>UVOD V PROGRAMSKI JEZIK JAVA</t>
  </si>
  <si>
    <t>OSNOVE OPERACIJSKIH RAZISKAV</t>
  </si>
  <si>
    <t>METODE IN TEHNIKE MANAGEMENTA POSLOVNIH PROCESOV</t>
  </si>
  <si>
    <t>TRAJNOSTNO POSLOVANJE ORGANIZACIJE</t>
  </si>
  <si>
    <t>METODE IN TEHNIKE INOVATIVNOSTI IN USTVARJALNOSTI</t>
  </si>
  <si>
    <t>APLIKACIJE STROJNEGA UČENJA</t>
  </si>
  <si>
    <t>OSNOVE PODATKOVNE ANALITIKE IN VIZUALIZACIJE</t>
  </si>
  <si>
    <t>OSNOVE POSLOVNIH INFORMACIJSKIH SISTEMOV</t>
  </si>
  <si>
    <t>OSNOVE INŽENIRINGA PROGRAMSKE OPREME</t>
  </si>
  <si>
    <t>OSNOVE DELOVNEGA PRAVA</t>
  </si>
  <si>
    <t>OSNOVE PSIHOLOGIJE V ORGANIZACIJSKIH VEDAH</t>
  </si>
  <si>
    <t>ORGANIZACIJA ZASEBNEGA IN POKLICNEGA ŽIVLJENJA</t>
  </si>
  <si>
    <t>INŽENIRING ZANESLJIVOSTI IN RAZPOLOŽLJIVOSTI</t>
  </si>
  <si>
    <t>OKOLJEVARSTVENI INŽENIRING</t>
  </si>
  <si>
    <t>E-POSLOVANJE</t>
  </si>
  <si>
    <t>MULTIMEDIJSKI SISTEMI</t>
  </si>
  <si>
    <t>OPTIMIRANJE IN SIMULACIJA SISTEMOV</t>
  </si>
  <si>
    <t>SISTEMI ZA PODPORO ODLOČANJU</t>
  </si>
  <si>
    <t>PROCES ZAPOSLOVANJA</t>
  </si>
  <si>
    <t>UPRAVLJANJE ORGANIZACIJSKEGA VEDENJA</t>
  </si>
  <si>
    <t>STROKOVNA PRAKSA</t>
  </si>
  <si>
    <t>DIPLOMSKO DELO</t>
  </si>
  <si>
    <t>MANAGEMENT VZDRŽEVANJA</t>
  </si>
  <si>
    <t>ORGANIZACIJA PRODUKCIJSKIH PROCESOV</t>
  </si>
  <si>
    <t>UVOD V POSLOVNO NAČRTOVANJE</t>
  </si>
  <si>
    <t>INFORMACIJSKE REŠITVE ZA UPRAVLJANJE KADROVSKIH VIROV</t>
  </si>
  <si>
    <t>UČINKOVITOST IN USPEŠNOST POSLOVNIH SISTEMOV</t>
  </si>
  <si>
    <t>STANDARDIZACIJA V MANAGEMENTU IN INŽENIRINGU</t>
  </si>
  <si>
    <t>UPRAVLJANJE ODNOSOV S STRANKAMI</t>
  </si>
  <si>
    <t>PROGRAMIRANJE V BAZI PODATKOV</t>
  </si>
  <si>
    <t>PROJEKT DIGITALIZACIJE</t>
  </si>
  <si>
    <t>KADROVSKI INFORMACIJSKI SISTEM</t>
  </si>
  <si>
    <t>MARKETING ZA IZOBRAŽEVALNE INSTITUCIJE</t>
  </si>
  <si>
    <t>UPRAVLJANJE KARIER ZAPOSLENIH</t>
  </si>
  <si>
    <t>OSNOVE SISTEMIZACIJE IN VREDNOTENJA DELA</t>
  </si>
  <si>
    <t>ORGANIZACIJSKO VEDENJE</t>
  </si>
  <si>
    <t>ORGANIZACIJA POSLOVNIH PROCESOV</t>
  </si>
  <si>
    <t>KVANTITATIVNE METODE I</t>
  </si>
  <si>
    <t>TEORIJE ORGANIZACIJE IN MANAGEMENTA</t>
  </si>
  <si>
    <t>MANAGEMENT KADROVSKIH VIROV</t>
  </si>
  <si>
    <t>NARAVOSLOVJE IN TEHNOLOGIJA</t>
  </si>
  <si>
    <t>UVOD V POSLOVODENJE</t>
  </si>
  <si>
    <t>PRAVO V ORGANIZACIJI</t>
  </si>
  <si>
    <t>KADROVSKA FUNKCIJA V ORGANIZACIJAH</t>
  </si>
  <si>
    <t>INFORMACIJSKE IN KOMUNIKACIJSKE TEHNOLOGIJE</t>
  </si>
  <si>
    <t>MATEMATIKA V ORGANIZACIJSKIH VEDAH</t>
  </si>
  <si>
    <t>UVOD V POSLOVODENJE IN RAČUNOVODSTVO</t>
  </si>
  <si>
    <t>BAZE PODATKOV</t>
  </si>
  <si>
    <t>SISTEMSKA ANALIZA</t>
  </si>
  <si>
    <t>RAZVOJ POSLOVNIH APLIKACIJ</t>
  </si>
  <si>
    <t>POSLOVNI INFORMACIJSKI SISTEMI</t>
  </si>
  <si>
    <t>DELOVNO PRAVO (O)</t>
  </si>
  <si>
    <t>TEORIJA IZOBRAŽEVANJA</t>
  </si>
  <si>
    <t>ČLOVEK V DELOVNEM PROCESU</t>
  </si>
  <si>
    <t>RAZVOJ PROIZVODOV IN PROIZVODNIH PROCESOV</t>
  </si>
  <si>
    <t>MANAGEMENT KAKOVOSTI</t>
  </si>
  <si>
    <t>PROIZVODNI SISTEMI</t>
  </si>
  <si>
    <t>MANAGEMENT TVEGANJ IN KRIZE</t>
  </si>
  <si>
    <t>OSNOVE VARSTVA OKOLJA</t>
  </si>
  <si>
    <t>KVANTITATIVNE METODE II</t>
  </si>
  <si>
    <t>KVANTITATIVNE METODE III</t>
  </si>
  <si>
    <t>ELEKTRONSKO UPRAVLJANJE Z DOKUMENTI</t>
  </si>
  <si>
    <t>VODITELJSTVO</t>
  </si>
  <si>
    <t>TRG DELA IN ZAPOSLOVANJE</t>
  </si>
  <si>
    <t>OBVLADOVANJE KRITIČNE INFRASTRUKTURE IN KADRI</t>
  </si>
  <si>
    <t>UVOD V INŽENIRING PROGRAMSKE OPREME</t>
  </si>
  <si>
    <t>RAZVOJ POSLOVNIH MODELOV</t>
  </si>
  <si>
    <t>STATISTIKA</t>
  </si>
  <si>
    <t>OPERACIJSKE RAZISKAVE</t>
  </si>
  <si>
    <t>PRISTOPI MANAGEMENTA POSLOVNIH PROCESOV</t>
  </si>
  <si>
    <t>TRAJNOSTNI PROIZVODNI SISTEMI</t>
  </si>
  <si>
    <t>MEDORGANIZACIJSKI MARKETING</t>
  </si>
  <si>
    <t>OBLIKOVANJE DELOVNIH MEST IN PLAČNEGA SISTEMA</t>
  </si>
  <si>
    <t>DRUŽINSKO PODJETNIŠTVO</t>
  </si>
  <si>
    <t>KADROVSKE KOMPETENCE</t>
  </si>
  <si>
    <t>METODE ŠTUDIJA DELA</t>
  </si>
  <si>
    <t>MANAGEMENT PROJEKTOV</t>
  </si>
  <si>
    <t>INOVACIJSKI MANAGEMENT</t>
  </si>
  <si>
    <t>PLANIRANJE KADROV</t>
  </si>
  <si>
    <t>SELEKCIJSKI POSTOPKI</t>
  </si>
  <si>
    <t>ORGANIZACIJA IZOBRAŽEVANJA</t>
  </si>
  <si>
    <t>METODOLOGIJA USPOSABLJANJA KADROV</t>
  </si>
  <si>
    <t>OBVLADOVANJE FIZIČNIH SREDSTEV</t>
  </si>
  <si>
    <t>NAČRTOVANJE KARIERE</t>
  </si>
  <si>
    <t>MODELIRANJE IN SIMULACIJA SISTEMOV</t>
  </si>
  <si>
    <t>PROJEKT IZGRADNJE INFORMACIJSKEGA SISTEMA</t>
  </si>
  <si>
    <t>PROCES ODLOČANJA</t>
  </si>
  <si>
    <t>SPLETNO PROGRAMIRANJE</t>
  </si>
  <si>
    <t>PROGRAMSKI JEZIK JAVA</t>
  </si>
  <si>
    <t>PRAKTIKUM INŽENIRINGA POSLOVNIH SISTEMOV</t>
  </si>
  <si>
    <t>LOGISTIKA IN PLANIRANJE OSKRBOVALNIH VERIG</t>
  </si>
  <si>
    <t>UPRAVLJANJE ZANESLJIVOSTI IN RAZPOLOŽLJIVOSTI SISTEMOV</t>
  </si>
  <si>
    <t>DIGITALNO POSLOVANJE</t>
  </si>
  <si>
    <t>POSLOVNO NAČRTOVANJE</t>
  </si>
  <si>
    <t>INFORMACIJSKA VARNOST</t>
  </si>
  <si>
    <t>DIGITALNO INOVIRANJE</t>
  </si>
  <si>
    <t>UPRAVLJANJE SPLETNIH VSEBIN</t>
  </si>
  <si>
    <t>PODATKOVNA ANALITIKA</t>
  </si>
  <si>
    <t>UPORABNIŠKA IZKUŠNJA</t>
  </si>
  <si>
    <t>MANAGEMENT IZVAJANJA PROCESOV</t>
  </si>
  <si>
    <t>RAZPOLOŽLJIVOST TEHNIŠKIH SREDSTEV</t>
  </si>
  <si>
    <t>MANAGEMENT USTVARJALNOSTI IN INOVATIVNOSTI</t>
  </si>
  <si>
    <t>E-IZOBRAŽEVANJE</t>
  </si>
  <si>
    <t>STATISTIKA V RAZISKOVANJU</t>
  </si>
  <si>
    <t>TEORIJA SISTEMOV</t>
  </si>
  <si>
    <t>TEORIJA ODLOČANJA</t>
  </si>
  <si>
    <t>MODELI KOMPETENC</t>
  </si>
  <si>
    <t>POSLOVNI IN PROIZVODNI INFORMACIJSKI SISTEMI</t>
  </si>
  <si>
    <t>UPRAVLJANJE IN NAČRTOVANJE KADROVSKIH VIROV</t>
  </si>
  <si>
    <t>MANAGEMENT IZOBRAŽEVALNIH PROCESOV</t>
  </si>
  <si>
    <t>PRISTOPI MANAGEMENTA KAKOVOSTI IN ODLIČNOSTI</t>
  </si>
  <si>
    <t>TRAJNOSTNI RAZVOJ ORGANIZACIJE</t>
  </si>
  <si>
    <t>STRATEGIJE DOSEGANJA CILJEV</t>
  </si>
  <si>
    <t>MEDKULTURNO POSLOVNO OKOLJE</t>
  </si>
  <si>
    <t>MANAGEMENT OSKRBOVALNE VERIGE</t>
  </si>
  <si>
    <t>INŽENIRING POSLOVNIH PROCESOV IN DIGITALNA TRANSFORMACIJA</t>
  </si>
  <si>
    <t>MANAGEMENT TVEGANJ</t>
  </si>
  <si>
    <t>POSLOVNA INTELIGENCA</t>
  </si>
  <si>
    <t>OBJEKTNO ORIENTIRANA ANALIZA IN RAZVOJ</t>
  </si>
  <si>
    <t>DELOVNO IN SOCIALNO PRAVO</t>
  </si>
  <si>
    <t>SISTEMI PLAČ IN NAGRAJEVANJE ZAPOSLENIH</t>
  </si>
  <si>
    <t>MANAGEMENT TALENTOV</t>
  </si>
  <si>
    <t>TEORIJA SISTEMOV IN INFORMACIJ</t>
  </si>
  <si>
    <t>METODE IN TEHNOLOGIJE ODLOČANJA</t>
  </si>
  <si>
    <t>OBJEKTNO USMERJEN RAZVOJ</t>
  </si>
  <si>
    <t>AGILNE METODOLOGIJE ZA RAZVOJ INFORMACIJSKIH SISTEMOV</t>
  </si>
  <si>
    <t>INFORMACIJSKE TEHNOLOGIJE ZA DIGITALNO PREOBRAZBO</t>
  </si>
  <si>
    <t>MANAGEMENT TRAJNOSTNEGA POSLOVANJA PODJETIJ</t>
  </si>
  <si>
    <t>MANAGEMENT ŽIVLJENJSKEGA CIKLA SREDSTEV</t>
  </si>
  <si>
    <t>INŽENIRING V INDUSTRIJI 4.0</t>
  </si>
  <si>
    <t>INOVATIVNOST IN USTVARJANJE VREDNOSTI</t>
  </si>
  <si>
    <t>NARAVOSLOVJE IN TEHNOLOGIJA V ORGANIZACIJSKIH VEDAH</t>
  </si>
  <si>
    <t>OBLIKOVANJE IN VODENJE TIMOV</t>
  </si>
  <si>
    <t>ODNOSI Z NOTRANJIMI JAVNOSTMI</t>
  </si>
  <si>
    <t>RAZVOJ KADROV</t>
  </si>
  <si>
    <t>MULTIPROJEKTNI MANAGEMENT</t>
  </si>
  <si>
    <t>MODELIRANJE KOMPLEKSNIH SISTEMOV</t>
  </si>
  <si>
    <t>KAKOVOST PROGRAMSKE OPREME</t>
  </si>
  <si>
    <t>TESTIRANJE PROGRAMSKE OPREME</t>
  </si>
  <si>
    <t>MAGISTRSKO DELO</t>
  </si>
  <si>
    <t>RAZVOJ POSLOVNIH PROGRAMSKIH REŠITEV</t>
  </si>
  <si>
    <t>POSLOVNA ETIKA</t>
  </si>
  <si>
    <t>DESIGN INŽENIRSKIH SISTEMOV</t>
  </si>
  <si>
    <t>MANAGEMENT ŽIVLJENJSKEGA CIKLA PROIZVODOV</t>
  </si>
  <si>
    <t>FIZIOLOGIJA DELA</t>
  </si>
  <si>
    <t>SODOBNA ORGANIZACIJSKA IN MANAGERSKA ORODJA</t>
  </si>
  <si>
    <t>MANAGEMENT ZNANJA</t>
  </si>
  <si>
    <t>ZELENI INFORMACIJSKI SISTEMI</t>
  </si>
  <si>
    <t>OKOLJSKI MANAGEMENT</t>
  </si>
  <si>
    <t>PODPORA KADROM V DIGITALNI DOBI</t>
  </si>
  <si>
    <t>KADRI NA TRGU DELA</t>
  </si>
  <si>
    <t>OBVLADOVANJE KRITIČNE INFRASTRUKTURE V MEDNARODNEM OKOLJU</t>
  </si>
  <si>
    <t>MANAGEMENT INFORMACIJSKIH SISTEMOV ZA DIGITALNO POSLOVANJE</t>
  </si>
  <si>
    <t>PODATKOVNO RUDARJENJE</t>
  </si>
  <si>
    <t>INFORMACIJSKE TEHNOLOGIJE ZA  DIGITALNO TRANSFORMACIJO</t>
  </si>
  <si>
    <t>INTERNET STVARI</t>
  </si>
  <si>
    <t>KIBERNETSKA VARNOST</t>
  </si>
  <si>
    <t>RAZISKOVANJE INFORMACIJSKIH SISTEMOV</t>
  </si>
  <si>
    <t>OPTIMIZACIJSKI MODELI V POSLOVNIH IN DELOVNIH SISTEMIH</t>
  </si>
  <si>
    <t>UPRAVLJANJE UČINKOVITOSTI SREDSTEV</t>
  </si>
  <si>
    <t>MANAGEMENT RAZVOJA IZDELKOV IN STORITEV</t>
  </si>
  <si>
    <t>MANAGEMENT INFORMACIJSKIH SISTEMOV ZA DIGITALNO PREOBRAZBO</t>
  </si>
  <si>
    <t>NAPREDNO PROGRAMIRANJE V BAZI PODATKOV</t>
  </si>
  <si>
    <t>DIGITALNE TEHNOLOGIJE ZA TRAJNOSTNI RAZVOJ</t>
  </si>
  <si>
    <t>KADROVSKI MANAGEMENT V DIGITALNI DOBI</t>
  </si>
  <si>
    <t>PSIHOLOGIJA IN KADRI</t>
  </si>
  <si>
    <t>ETIKA IN KADRI</t>
  </si>
  <si>
    <t>METODOLOGIJA RAZISKOVALNEGA DELA V ZDRAVSTVENIH IN SOCIALNIH ORGANIZACIJAH</t>
  </si>
  <si>
    <t>MANAGEMENT V ZDRAVSTVENIH IN SOCIALNIH ORGANIZACIJAH</t>
  </si>
  <si>
    <t>INFORMACIJSKO KOMUNIKACIJSKE TEHNOLOGIJE V ZDRAVSTVENIH IN SOCIALNIH ORGANIZACIJAH</t>
  </si>
  <si>
    <t>KAKOVOST V ZDRAVSTVENIH IN SOCIALNIH ORGANIZACIJAH</t>
  </si>
  <si>
    <t>TEMELJNI VIDIKI EPIDEMIOLOGIJE KOT OSNOVA ZA NAČRTOVANJE</t>
  </si>
  <si>
    <t>PRAVNA UREDITEV V ZDRAVSTVENIH IN SOCIALNIH ORGANIZACIJAH</t>
  </si>
  <si>
    <t>PROCESNI MANAGEMENT V ZDRAVSTVENIH IN SOCIALNIH ORGANIZACIJAH</t>
  </si>
  <si>
    <t>EKONOMIKA V ZDRAVSTVENIH IN SOCIALNIH ORGANIZACIJAH</t>
  </si>
  <si>
    <t>VPLIV OKOLJA NA ZDRAVJE</t>
  </si>
  <si>
    <t>SISTEM RAZVOJA KADROV V ZDRAVSTVENIH IN SOCIALNIH ORGANIZACIJAH</t>
  </si>
  <si>
    <t>RAVNANJE Z LJUDMI IN KOMUNICIRANJE V ZDRAVSTVENIH IN SOCIALNIH ORGANIZACIJAH</t>
  </si>
  <si>
    <t>MANAGEMENT IN VODITELJSTVO V ZDRAVSTVENI NEGI</t>
  </si>
  <si>
    <t>ERGONOMSKI PRISTOPI V ZDRAVSTVU IN ZDRAVSTVENO SOCIALNEM VARSTVU</t>
  </si>
  <si>
    <t>ETIČNI VIDIKI V ZDRAVSTVENIH IN SOCIALNIH ORGANIZACIJAH IN ZAKONODAJA</t>
  </si>
  <si>
    <t>MEDKULTURNI MANAGEMENT</t>
  </si>
  <si>
    <t>OBVLADOVANJE SREDSTEV V ZDRAVSTVENIH IN SOCIALNIH ORGANIZACIJAH</t>
  </si>
  <si>
    <t>NA TEORIJAH IN DOKAZIH UTEMELJENO ZDRAVSTVENO IN SOCIALNO VARSTVO</t>
  </si>
  <si>
    <t>SKRB ZA DUŠEVNO ZDRAVJE V ZDRAVSTVENO SOCIALNEM VARSTVU</t>
  </si>
  <si>
    <t>PSIHOLOŠKI PRISTOPI K VODENJU</t>
  </si>
  <si>
    <t>DRUŽBENA ODGOVORNOST V ZDRAVSTVENIH IN SOCIALNIH ORGANIZACIJAH</t>
  </si>
  <si>
    <t>OBVLADOVANJE TVEGANJ V ZDRAVSTVENIH IN SOCIALNIH ORGANIZACIJAH</t>
  </si>
  <si>
    <t>STROKOVNA TERMINOLOGIJA V ANGLEŠKEM JEZIKU</t>
  </si>
  <si>
    <t>S101</t>
  </si>
  <si>
    <t>KINEZIOLOGIJA</t>
  </si>
  <si>
    <t>S102</t>
  </si>
  <si>
    <t>MANAGEMENT V ŠPORTU</t>
  </si>
  <si>
    <t>S103</t>
  </si>
  <si>
    <t>INFORMACIJSKI SISTEMI V ŠPORTU</t>
  </si>
  <si>
    <t>S104</t>
  </si>
  <si>
    <t>MANAGEMENT PROJEKTOV V ŠPORTU</t>
  </si>
  <si>
    <t>S106</t>
  </si>
  <si>
    <t>FINANČNO NAČRTOVANJE V ŠPORTU</t>
  </si>
  <si>
    <t>S107</t>
  </si>
  <si>
    <t>PSIHOLOGIJA V ŠPORTU</t>
  </si>
  <si>
    <t>S108</t>
  </si>
  <si>
    <t>PODJETNIŠTVO V ŠPORTU</t>
  </si>
  <si>
    <t>S109</t>
  </si>
  <si>
    <t>S202</t>
  </si>
  <si>
    <t>S204</t>
  </si>
  <si>
    <t>MANAGEMENT ŠPORTNIH PRIREDITEV IN OBJEKTOV</t>
  </si>
  <si>
    <t>S205</t>
  </si>
  <si>
    <t>ODNOSI Z JAVNOSTMI</t>
  </si>
  <si>
    <t>S206</t>
  </si>
  <si>
    <t>LOGISTIKA V ŠPORTU</t>
  </si>
  <si>
    <t>S207</t>
  </si>
  <si>
    <t>PREHRANA ŠPORTNIKOV</t>
  </si>
  <si>
    <t>S208</t>
  </si>
  <si>
    <t xml:space="preserve">  </t>
  </si>
  <si>
    <t>MANAGEMENT TVEGANJ V ŠPORTU</t>
  </si>
  <si>
    <t>S209</t>
  </si>
  <si>
    <t>PRAVNI VIDIKI ŠPORTA</t>
  </si>
  <si>
    <t>S210</t>
  </si>
  <si>
    <t>ANALITIKA V ŠPORTU</t>
  </si>
  <si>
    <t>S211</t>
  </si>
  <si>
    <t>VODENJE IN RAZVOJ MANAGERSKIH VEŠČIN</t>
  </si>
  <si>
    <t>S212</t>
  </si>
  <si>
    <t>OSNOVE ŠPORTNE MEDICINE</t>
  </si>
  <si>
    <t>S301</t>
  </si>
  <si>
    <t>ŠPORTNI TURIZEM</t>
  </si>
  <si>
    <t>S302</t>
  </si>
  <si>
    <t>VARNOSTNI MANAGEMENT V ŠPORTU</t>
  </si>
  <si>
    <t>S303</t>
  </si>
  <si>
    <t>S304</t>
  </si>
  <si>
    <t>S305</t>
  </si>
  <si>
    <t>MANAGEMENT ŠPORTNIH TIMOV</t>
  </si>
  <si>
    <t>S306</t>
  </si>
  <si>
    <t>PODATKOVNA ANALITIKA V ŠPORTU</t>
  </si>
  <si>
    <t>S307</t>
  </si>
  <si>
    <t>DVOJNA KARIERA ŠPORTNIKOV</t>
  </si>
  <si>
    <t>S308</t>
  </si>
  <si>
    <t>OSNOVE KRIZNEGA UPRAVLJANJA IN MANAGEMENTA</t>
  </si>
  <si>
    <t>KM101</t>
  </si>
  <si>
    <t>TERMINOLOGIJA NA PODROČJU KRIZNEGA MANAGEMENTA V ANGLEŠKEM JEZIKU</t>
  </si>
  <si>
    <t>KM102</t>
  </si>
  <si>
    <t>PSIHOLOGIJA V KRIZNEM UPRAVLJANJU</t>
  </si>
  <si>
    <t>KM103</t>
  </si>
  <si>
    <t>PRAVNA UREDITEV UPRAVLJANJA KRIZ</t>
  </si>
  <si>
    <t>KM104</t>
  </si>
  <si>
    <t>INFORMACIJSKI SISTEMI ZA KRIZNO UPRAVLJANJE</t>
  </si>
  <si>
    <t>KM105</t>
  </si>
  <si>
    <t>KADRI V KRIZAH</t>
  </si>
  <si>
    <t>KM106</t>
  </si>
  <si>
    <t>OSNOVE POZNAVANJA KRITIČNE INFRASTRUKTURE</t>
  </si>
  <si>
    <t>KM107</t>
  </si>
  <si>
    <t>MEHANIZMI ZA KRIZNO ODLOČANJE</t>
  </si>
  <si>
    <t>KM108</t>
  </si>
  <si>
    <t>GEOGRAFSKI INFORMACIJSKI SISTEMI (GIS)</t>
  </si>
  <si>
    <t>KM109</t>
  </si>
  <si>
    <t>KRIZNO UPRAVLJANJE IN MANAGEMENT NA NACIONALNI IN MULTIKULTURNI RAVNI</t>
  </si>
  <si>
    <t>KM201</t>
  </si>
  <si>
    <t>KOORDINIRANJE IN VODENJE KRIZNEGA ODZIVANJA</t>
  </si>
  <si>
    <t>KM202</t>
  </si>
  <si>
    <t>KRIZNO KOMUNICIRANJE</t>
  </si>
  <si>
    <t>KM203</t>
  </si>
  <si>
    <t>NEGOTOVOST IN OBVLADOVANJE STRESA V KRIZAH</t>
  </si>
  <si>
    <t>KM204</t>
  </si>
  <si>
    <t>ANALITIKA</t>
  </si>
  <si>
    <t>KM205</t>
  </si>
  <si>
    <t>SIMULACIJA IN MODELIRANJE</t>
  </si>
  <si>
    <t>KM206</t>
  </si>
  <si>
    <t>JRKB/E NEVARNOSTI IN ORGANIZACIJA ODVRAČANJA OGROŽENOSTI</t>
  </si>
  <si>
    <t>KM207</t>
  </si>
  <si>
    <t xml:space="preserve"> </t>
  </si>
  <si>
    <t>KM208</t>
  </si>
  <si>
    <t>MANAGEMENT VARNOSTI IN VAROVANJA NA LETALSKEM PODROČJU</t>
  </si>
  <si>
    <t>KM209</t>
  </si>
  <si>
    <t>OSNOVE INFORMACIJSKE VARNOSTI</t>
  </si>
  <si>
    <t>KM210</t>
  </si>
  <si>
    <t>OPERATIVNI PRIROČNIK KRIZNEGA UPRAVLJANJA</t>
  </si>
  <si>
    <t>KM301</t>
  </si>
  <si>
    <t>KM302</t>
  </si>
  <si>
    <t>UPRAVLJANJE IN OBVLADOVANJE KRITIČNE INFRASTRUKTURE V EVROPSKI SKUPNOSTI</t>
  </si>
  <si>
    <t>KM303</t>
  </si>
  <si>
    <t>ETIKA V KRIZNIH SITUACIJAH</t>
  </si>
  <si>
    <t>KM304</t>
  </si>
  <si>
    <t>SAMOZAŠČITA CIVILNEGA PREBIVALSTVA IN ZAGOTAVLJANJE PREŽIVETJA</t>
  </si>
  <si>
    <t>KM305</t>
  </si>
  <si>
    <t>SOCIALNA PRENOVA SKUPNOSTI</t>
  </si>
  <si>
    <t>KM306</t>
  </si>
  <si>
    <t>KM307</t>
  </si>
  <si>
    <t>KM308</t>
  </si>
  <si>
    <t>ZNANSTVENO PROUČEVANJE DRUŽBOSLOVNIH POJAVOV</t>
  </si>
  <si>
    <t>INFORMACIJSKI SISTEMI</t>
  </si>
  <si>
    <t>INDIVIDUALNO RAZISKOVALNO DELO</t>
  </si>
  <si>
    <t>PRENOSLJIVA ZNANJA</t>
  </si>
  <si>
    <t>SODOBNE TEORIJE ORGANIZACIJE IN MANAGEMENTA</t>
  </si>
  <si>
    <t>INDIVIDUALNO RAZISKOVALNO DELO I</t>
  </si>
  <si>
    <t>TEORIJA ODLOČANJA IN ODLOČITVENI SISTEMI</t>
  </si>
  <si>
    <t>DIGITALIZACIJA POSLOVNIH MODELOV</t>
  </si>
  <si>
    <t>INŽENIRING PROGRAMSKE OPREME</t>
  </si>
  <si>
    <t>METODE IZGRADNJE INFORMACIJSKIH SISTEMOV</t>
  </si>
  <si>
    <t>SISTEMSKA DINAMIKA IN RAZVOJ STRATEGIJ</t>
  </si>
  <si>
    <t>KADROVSKI SISTEMI</t>
  </si>
  <si>
    <t>SODOBNI PRISTOPI INŽENIRINGA POSLOVNIH SISTEMOV</t>
  </si>
  <si>
    <t>DIGITALNA PREOBRAZBA ZA TRAJNOSTNO VEDENJE POTROŠNIKOV</t>
  </si>
  <si>
    <t>IZBRANE TEME IZ PSIHOLOGIJE KADROV</t>
  </si>
  <si>
    <t>ODKRIVANJE ZNANJA V PODATKIH</t>
  </si>
  <si>
    <t>INDIVIDUALNO RAZISKOVALNO DELO III</t>
  </si>
  <si>
    <t>INDIVIDUALNO RAZISKOVALNO DELO II</t>
  </si>
  <si>
    <t>NAPREDNI SISTEMI MANAGEMENTA KAKOVOSTI</t>
  </si>
  <si>
    <t>MANAGEMENT POSLOVNIH PROCESOV IN PROJEKTOV</t>
  </si>
  <si>
    <t>ERGONOMIJA V DIGITALNEM INŽENIRINGU</t>
  </si>
  <si>
    <t>OBVLADOVANJE RAZVOJA</t>
  </si>
  <si>
    <t>TRAJNOSTNA ORGANIZACIJA IN INOVATIVNOST</t>
  </si>
  <si>
    <t>VLOGA NARAVOSLOVJA IN TEHNOLOGIJE V ORGANIZACIJSKIH ZNANOSTIH</t>
  </si>
  <si>
    <t>OBVLADOVANJE OSKRBOVALNIH VERIG</t>
  </si>
  <si>
    <t>ZAGOTAVLJANJE KADROV V ORGANIZACIJI</t>
  </si>
  <si>
    <t>RAZVOJ IN IZOBRAŽEVANJE KADROV</t>
  </si>
  <si>
    <t>INTERNO KOMUNICIRANJE</t>
  </si>
  <si>
    <t>IZBRANA POGLAVJA IZ STRATEŠKEGA PLANIRANJA KADROV</t>
  </si>
  <si>
    <t>STRATEGIJE DIGITALNEGA MARKETINGA</t>
  </si>
  <si>
    <t>TEORIJA MANAGEMENTA NEGOTOVOSTI IN TVEGANJ</t>
  </si>
  <si>
    <t>ZANESLJIVOST, RAZPOLOŽLJIVOST IN VARNOST INFORMACIJSKIH SISTEMOV</t>
  </si>
  <si>
    <t>NAPREDNE KVANTITATIVNE METODE V ORGANIZACIJSKIH ZNANOSTIH</t>
  </si>
  <si>
    <t>TEORIJA KIBERNETIKE</t>
  </si>
  <si>
    <t>NAPREDNE OPTIMIZACIJSKE METODE V ORGANIZACIJSKIH SISTEMIH</t>
  </si>
  <si>
    <t>ORGANIZACIJA IN MANAGEMENT V DIGITALNI DOBI</t>
  </si>
  <si>
    <t>ANALIZA OMREŽIJ</t>
  </si>
  <si>
    <t>INDIVIDUALNO RAZISKOVALNO DELO IV</t>
  </si>
  <si>
    <t>DOKTORSKA DISERTACIJA</t>
  </si>
  <si>
    <t>Organizacija in usposabljanje v potapljanju</t>
  </si>
  <si>
    <t>FOV028</t>
  </si>
  <si>
    <t>k.o.o.d.</t>
  </si>
  <si>
    <t>Osnove modeliranja podatkov in malokodni razvoj aplikacij z orodjem APEX</t>
  </si>
  <si>
    <t>FOV076</t>
  </si>
  <si>
    <t>Trajnostna in krožna transformacija poslovanja</t>
  </si>
  <si>
    <t>FOV77</t>
  </si>
  <si>
    <t>NA000</t>
  </si>
  <si>
    <t>Informacijske tehnologije za digitalno transformacijo</t>
  </si>
  <si>
    <t>NA001</t>
  </si>
  <si>
    <t>Kadrovska funkcija v organizaciji</t>
  </si>
  <si>
    <t>NA002</t>
  </si>
  <si>
    <t>Poslovni proizvodni informacijski sistemi</t>
  </si>
  <si>
    <t>NA003</t>
  </si>
  <si>
    <t>Samozaščita civilnega prebivalstva za zagotavljanje preživetja</t>
  </si>
  <si>
    <t>NA004</t>
  </si>
  <si>
    <t>Sistemi razvoja kadrov v zdravstvenih in socialnih organizacijah</t>
  </si>
  <si>
    <t>NA005</t>
  </si>
  <si>
    <t>Tveganje in krizni management</t>
  </si>
  <si>
    <t>NA006</t>
  </si>
  <si>
    <t>Uvodno predavanje</t>
  </si>
  <si>
    <t>NA007</t>
  </si>
  <si>
    <t>Zaključno delo neopredeljeno</t>
  </si>
  <si>
    <t>NA008</t>
  </si>
  <si>
    <t>ZDRAVJE, ZDRAVSTVENO VARSTVO IN ZDRAVSTVENO ZAVAROVANJE</t>
  </si>
  <si>
    <t>NA009</t>
  </si>
  <si>
    <t>STANDARDIZACIJA NA PODROČJU ZDRAVSTVENEGA IN SOCIALNEGA VARSTVA</t>
  </si>
  <si>
    <t>NA010</t>
  </si>
  <si>
    <t>NA011</t>
  </si>
  <si>
    <t>NA012</t>
  </si>
  <si>
    <t>NA013</t>
  </si>
  <si>
    <t>NA014</t>
  </si>
  <si>
    <t>NA015</t>
  </si>
  <si>
    <t>NA016</t>
  </si>
  <si>
    <t>NA017</t>
  </si>
  <si>
    <t>NA018</t>
  </si>
  <si>
    <t>NA019</t>
  </si>
  <si>
    <t>NA020</t>
  </si>
  <si>
    <t>NA021</t>
  </si>
  <si>
    <t>NA022</t>
  </si>
  <si>
    <t>NA023</t>
  </si>
  <si>
    <t>NA024</t>
  </si>
  <si>
    <t>NA025</t>
  </si>
  <si>
    <t>NA026</t>
  </si>
  <si>
    <t>NA027</t>
  </si>
  <si>
    <t>NA028</t>
  </si>
  <si>
    <t>NA029</t>
  </si>
  <si>
    <t>NA030</t>
  </si>
  <si>
    <t>NA031</t>
  </si>
  <si>
    <t>NA032</t>
  </si>
  <si>
    <t>NA033</t>
  </si>
  <si>
    <t>NA034</t>
  </si>
  <si>
    <t>NA035</t>
  </si>
  <si>
    <t>NA036</t>
  </si>
  <si>
    <t>NA037</t>
  </si>
  <si>
    <t>NA038</t>
  </si>
  <si>
    <t>NA039</t>
  </si>
  <si>
    <t>NA040</t>
  </si>
  <si>
    <t>NA041</t>
  </si>
  <si>
    <t>NA042</t>
  </si>
  <si>
    <t>NA043</t>
  </si>
  <si>
    <t>NA044</t>
  </si>
  <si>
    <t>NA045</t>
  </si>
  <si>
    <t>NA046</t>
  </si>
  <si>
    <t>NA047</t>
  </si>
  <si>
    <t>NA048</t>
  </si>
  <si>
    <t>NA049</t>
  </si>
  <si>
    <t>NA050</t>
  </si>
  <si>
    <t>Naziv</t>
  </si>
  <si>
    <t>ECTS</t>
  </si>
  <si>
    <t>SIFRA</t>
  </si>
  <si>
    <t>program_id</t>
  </si>
  <si>
    <t>letnik</t>
  </si>
  <si>
    <t>obv_izb</t>
  </si>
  <si>
    <t>semester</t>
  </si>
  <si>
    <t>kratica</t>
  </si>
  <si>
    <t>___skupina</t>
  </si>
  <si>
    <t>zimski</t>
  </si>
  <si>
    <t>MSPO</t>
  </si>
  <si>
    <t>poletni</t>
  </si>
  <si>
    <t>KRIM</t>
  </si>
  <si>
    <t>IPOS</t>
  </si>
  <si>
    <t>KAIS</t>
  </si>
  <si>
    <t>INFS</t>
  </si>
  <si>
    <t>Management življenjskega cikla sredstev</t>
  </si>
  <si>
    <t>Metode in tehnologije odločanja</t>
  </si>
  <si>
    <t>MZSV</t>
  </si>
  <si>
    <t>ID</t>
  </si>
  <si>
    <t>oznaka</t>
  </si>
  <si>
    <t>studijsko_leto</t>
  </si>
  <si>
    <t>nacin_studija</t>
  </si>
  <si>
    <t>Red_23/24_VS_****_1</t>
  </si>
  <si>
    <t>***</t>
  </si>
  <si>
    <t>Red</t>
  </si>
  <si>
    <t>VS (red)</t>
  </si>
  <si>
    <t>Red_23/24_VS_INFS_1</t>
  </si>
  <si>
    <t>Red_23/24_VS_IPOS_1</t>
  </si>
  <si>
    <t>Red_23/24_VS_KAIS_1</t>
  </si>
  <si>
    <t>Red_23/24_VS_****_1_skupina_15A_1</t>
  </si>
  <si>
    <t>1A</t>
  </si>
  <si>
    <t>Red_23/24_VS_****_1_skupina_15A_2</t>
  </si>
  <si>
    <t>1B</t>
  </si>
  <si>
    <t>Red_23/24_VS_****_1_skupina_15A_3</t>
  </si>
  <si>
    <t>2A</t>
  </si>
  <si>
    <t>Red_23/24_VS_****_1_skupina_15A_4</t>
  </si>
  <si>
    <t>2B</t>
  </si>
  <si>
    <t>Red_23/24_VS_****_1_skupina_15A_5</t>
  </si>
  <si>
    <t>3A</t>
  </si>
  <si>
    <t>Red_23/24_VS_****_1_skupina_15A_6</t>
  </si>
  <si>
    <t>3B</t>
  </si>
  <si>
    <t>Red_23/24_VS_****_1_skupina_15A_7</t>
  </si>
  <si>
    <t>4A</t>
  </si>
  <si>
    <t>Red_23/24_VS_****_1_skupina_15A_8</t>
  </si>
  <si>
    <t>Red_23/24_VS_****_1_skupina_30B_1</t>
  </si>
  <si>
    <t>Red_23/24_VS_****_1_skupina_30B_2</t>
  </si>
  <si>
    <t>Red_23/24_VS_****_1_skupina_30B_3</t>
  </si>
  <si>
    <t>Red_23/24_VS_****_1_skupina_30B_4</t>
  </si>
  <si>
    <t>Red_23/24_VS_****_2</t>
  </si>
  <si>
    <t>Red_23/24_VS_INFS_2</t>
  </si>
  <si>
    <t>Red_23/24_VS_IPOS_2</t>
  </si>
  <si>
    <t>Red_23/24_VS_KAIS_2</t>
  </si>
  <si>
    <t>Red_23/24_VS_****_2_skupina_30A_1</t>
  </si>
  <si>
    <t>Red_23/24_VS_****_2_skupina_30A_2</t>
  </si>
  <si>
    <t>Red_23/24_VS_****_2_skupina_30A_3</t>
  </si>
  <si>
    <t>Red_23/24_VS_****_2_skupina_30A_4</t>
  </si>
  <si>
    <t>****</t>
  </si>
  <si>
    <t>Red_23/24_VS_INFS_2_skupina_15A_1</t>
  </si>
  <si>
    <t>Red_23/24_VS_INFS_2_skupina_15A_2</t>
  </si>
  <si>
    <t>Red_23/24_VS_INFS_2_skupina_15A_3</t>
  </si>
  <si>
    <t>Red_23/24_VS_INFS_2_skupina_15A_4</t>
  </si>
  <si>
    <t>Red_23/24_VS_IPOS+KAIS_2</t>
  </si>
  <si>
    <t>IPOS+KAIS</t>
  </si>
  <si>
    <t>Red_23/24_VS_IPOS+KAIS_2_skupina_1</t>
  </si>
  <si>
    <t>Red_23/24_VS_IPOS+KAIS_2_skupina_2</t>
  </si>
  <si>
    <t>Red_23/24_VS_IPOS+INFS_2</t>
  </si>
  <si>
    <t>IPOS+INFS</t>
  </si>
  <si>
    <t>Red_23/24_VS_IPOS+INFS_2_skupina_1</t>
  </si>
  <si>
    <t>Red_23/24_VS_IPOS+INFS_2_skupina_2</t>
  </si>
  <si>
    <t>Red_23/24_VS_IPOS+INFS_2_skupina_3</t>
  </si>
  <si>
    <t>Red_23/24_VS_****_3</t>
  </si>
  <si>
    <t>Red_23/24_VS_****_3_skupina_1</t>
  </si>
  <si>
    <t>Red_23/24_VS_****_3_skupina_2</t>
  </si>
  <si>
    <t>Red_23/24_VS_INFS_3</t>
  </si>
  <si>
    <t>Red_23/24_VS_IPOS_3</t>
  </si>
  <si>
    <t>Red_23/24_VS_KAIS_3</t>
  </si>
  <si>
    <t>Red_23/24_VS_INFS_3_skupina_1</t>
  </si>
  <si>
    <t>Red_23/24_VS_INFS_3_skupina_2</t>
  </si>
  <si>
    <t>Red_23/24_VS_INFS+IPOS_3</t>
  </si>
  <si>
    <t>INFS+IPOS</t>
  </si>
  <si>
    <t>Red_23/24_VS_INFS+IPOS_3_skupina_1</t>
  </si>
  <si>
    <t>Red_23/24_VS_INFS+IPOS_3_skupina_2</t>
  </si>
  <si>
    <t>Red_23/24_VS_INFS+KAIS_3</t>
  </si>
  <si>
    <t>INFS+KAIS</t>
  </si>
  <si>
    <t>Red_23/24_VS_INFS+KAIS_3_skupina_1</t>
  </si>
  <si>
    <t>Red_23/24_VS_INFS+KAIS_3_skupina_2</t>
  </si>
  <si>
    <t>Red_23/24_UN_****_1</t>
  </si>
  <si>
    <t>UN (Red)</t>
  </si>
  <si>
    <t>Red_23/24_UN_INFS_1</t>
  </si>
  <si>
    <t>Red_23/24_UN_IPOS_1</t>
  </si>
  <si>
    <t>Red_23/24_UN_KAIS_1</t>
  </si>
  <si>
    <t>Red_23/24_UN_****_1_skupina_15A_1</t>
  </si>
  <si>
    <t>Red_23/24_UN_****_1_skupina_15A_2</t>
  </si>
  <si>
    <t>Red_23/24_UN_****_1_skupina_15A_3</t>
  </si>
  <si>
    <t>Red_23/24_UN_****_1_skupina_15A_4</t>
  </si>
  <si>
    <t>Red_23/24_UN_****_1_skupina_30B_1</t>
  </si>
  <si>
    <t>Red_23/24_UN_****_1_skupina_30B_2</t>
  </si>
  <si>
    <t>Red_23/24_UN_IPOS+KAIS_1</t>
  </si>
  <si>
    <t>Red_23/24_UN_****_2</t>
  </si>
  <si>
    <t>Red_23/24_UN_****_2_skupina_1</t>
  </si>
  <si>
    <t>Red_23/24_UN_****_2_skupina_2</t>
  </si>
  <si>
    <t>Red_23/24_UN_INFS_2</t>
  </si>
  <si>
    <t>Red_23/24_UN_IPOS_2</t>
  </si>
  <si>
    <t>Red_23/24_UN_KAIS_2</t>
  </si>
  <si>
    <t>Red_23/24_UN_****_3</t>
  </si>
  <si>
    <t>Red_23/24_UN_****_3_skupina_1</t>
  </si>
  <si>
    <t>Red_23/24_UN_****_3_skupina_2</t>
  </si>
  <si>
    <t>Red_23/24_UN_****_3_skupina_3</t>
  </si>
  <si>
    <t>Red_23/24_UN_INFS_3</t>
  </si>
  <si>
    <t>Red_23/24_UN_IPOS_3</t>
  </si>
  <si>
    <t>Red_23/24_UN_KAIS_3</t>
  </si>
  <si>
    <t>Red_23/24_UN_INFS+IPOS_3</t>
  </si>
  <si>
    <t>Red_23/24_UN_IPOS+KAIS_3</t>
  </si>
  <si>
    <t>Red_23/24_MA_***_1</t>
  </si>
  <si>
    <t>MA (Red)</t>
  </si>
  <si>
    <t>Red_23/24_MA_***_1_skupina_1</t>
  </si>
  <si>
    <t>Red_23/24_MA_***_1_skupina_2</t>
  </si>
  <si>
    <t>Red_23/24_MA_INFS_1</t>
  </si>
  <si>
    <t>Red_23/24_MA_IPOS_1</t>
  </si>
  <si>
    <t>Red_23/24_MA_KAIS_1</t>
  </si>
  <si>
    <t>Red_23/24_MA_MZSV_1</t>
  </si>
  <si>
    <t>Red_23/24_MA_IPOS+INFS_1</t>
  </si>
  <si>
    <t>Red_23/24_MA_INFS_2</t>
  </si>
  <si>
    <t>Red_23/24_MA_IPOS_2</t>
  </si>
  <si>
    <t>Red_23/24_MA_KAIS_2</t>
  </si>
  <si>
    <t>Red_23/24_MA_MZSV_2</t>
  </si>
  <si>
    <t>Red_23/24_MA_***_2</t>
  </si>
  <si>
    <t>Red_23/24_MA_IPOS+KAIS_2</t>
  </si>
  <si>
    <t>Izr_23/24_VS_INFS_1</t>
  </si>
  <si>
    <t>Izr</t>
  </si>
  <si>
    <t>VS (Izr)</t>
  </si>
  <si>
    <t>Izr_23/24_VS_IPOS_1</t>
  </si>
  <si>
    <t>Izr_23/24_VS_KAIS_1</t>
  </si>
  <si>
    <t>Izr_23/24_VS_MSPO_1</t>
  </si>
  <si>
    <t>Izr_23/24_VS_KRIM_1</t>
  </si>
  <si>
    <t>Izr_23/24_VS_***_1</t>
  </si>
  <si>
    <t>Izr_23/24_VS_***_2</t>
  </si>
  <si>
    <t>Izr_23/24_VS_INFS_2</t>
  </si>
  <si>
    <t>Izr_23/24_VS_IPOS_2</t>
  </si>
  <si>
    <t>Izr_23/24_VS_KAIS_2</t>
  </si>
  <si>
    <t>Izr_23/24_VS_MSPO_2</t>
  </si>
  <si>
    <t>Izr_23/24_VS_KRIM_2</t>
  </si>
  <si>
    <t>Izr_23/24_VS_IPOS+KAIS_2</t>
  </si>
  <si>
    <t>Izr_23/24_VS_IPOS+INFS_2</t>
  </si>
  <si>
    <t>Izr_23/24_VS_IPOS+INFS+MSPO_2</t>
  </si>
  <si>
    <t>IPOS+INFS+MSPO</t>
  </si>
  <si>
    <t>Izr_23/24_VS_INFS_3</t>
  </si>
  <si>
    <t>Izr_23/24_VS_IPOS_3</t>
  </si>
  <si>
    <t>Izr_23/24_VS_KAIS_3</t>
  </si>
  <si>
    <t>Izr_23/24_VS_MSPO_3</t>
  </si>
  <si>
    <t>Izr_23/24_VS_KRIM_3</t>
  </si>
  <si>
    <t>Izr_23/24_VS_***_3</t>
  </si>
  <si>
    <t>Izr_23/24_VS_*****_3</t>
  </si>
  <si>
    <t>*****</t>
  </si>
  <si>
    <t>Izr_23/24_VS_INFS+IPOS_3</t>
  </si>
  <si>
    <t>Izr_23/24_VS_INFS+KAIS_3</t>
  </si>
  <si>
    <t>Izr_23/24_MA_***_1</t>
  </si>
  <si>
    <t>MA (Izr)</t>
  </si>
  <si>
    <t>Izr_23/24_MA_INFS_1</t>
  </si>
  <si>
    <t>Izr_23/24_MA_IPOS_1</t>
  </si>
  <si>
    <t>Izr_23/24_MA_KAIS_1</t>
  </si>
  <si>
    <t>Izr_23/24_MA_MSPO_1</t>
  </si>
  <si>
    <t>Izr_23/24_MA_KRIM_1</t>
  </si>
  <si>
    <t>Izr_23/24_MA_***_2</t>
  </si>
  <si>
    <t>Izr_23/24_MA_INFS_2</t>
  </si>
  <si>
    <t>Izr_23/24_MA_IPOS_2</t>
  </si>
  <si>
    <t>Izr_23/24_MA_KAIS_2</t>
  </si>
  <si>
    <t>Izr_23/24_MA_MSPO_2</t>
  </si>
  <si>
    <t>Izr_23/24_MA_MZSV_2</t>
  </si>
  <si>
    <t>Izr_23/24_MA_IPOS+KAIS_2</t>
  </si>
  <si>
    <t>Izr_23/24_MA_****_3</t>
  </si>
  <si>
    <t>Izr_23/24_DO_***_1</t>
  </si>
  <si>
    <t>DO (Izr)</t>
  </si>
  <si>
    <t>Izr_23/24_DO_INFS_1</t>
  </si>
  <si>
    <t>Izr_23/24_DO_IPOS_1</t>
  </si>
  <si>
    <t>Izr_23/24_DO_KAIS_1</t>
  </si>
  <si>
    <t>Izr_23/24_DO_***_2</t>
  </si>
  <si>
    <t>Izr_23/24_DO_INFS_2</t>
  </si>
  <si>
    <t>Izr_23/24_DO_IPOS_2</t>
  </si>
  <si>
    <t>Izr_23/24_DO_KAIS_2</t>
  </si>
  <si>
    <t>POSLOVNE PROGRAMSKE REŠITVE</t>
  </si>
  <si>
    <t>INFORMACIJSKE TEHNOLOGIJE ZA DIGITALNO TRANSFORMACIJO</t>
  </si>
  <si>
    <t>SISTEMI RAZVOJA KADROV V ZDRAVSTVENIH IN SOCIALNIH ORGANIZACIJAH</t>
  </si>
  <si>
    <t>Profesor</t>
  </si>
  <si>
    <t>PU</t>
  </si>
  <si>
    <t>nacin</t>
  </si>
  <si>
    <t>NAZIV</t>
  </si>
  <si>
    <t>skupina</t>
  </si>
  <si>
    <t>ID_Skupine</t>
  </si>
  <si>
    <t>e-P-Voditeljstvo-UNI-Redni</t>
  </si>
  <si>
    <t>Olja Arsenijević</t>
  </si>
  <si>
    <t>Voditeljstvo</t>
  </si>
  <si>
    <t>P-Voditeljstvo-UNI-Redni</t>
  </si>
  <si>
    <t>P-Računalništvo in informatika-VS-Redni</t>
  </si>
  <si>
    <t>Alenka Baggia</t>
  </si>
  <si>
    <t>Računalništvo in informatika</t>
  </si>
  <si>
    <t>e-P-Računalništvo in informatika-UNI-Redni</t>
  </si>
  <si>
    <t>P-Računalništvo in informatika-UNI-Redni</t>
  </si>
  <si>
    <t>e-P-Testiranje programske opreme-MAG-Redni</t>
  </si>
  <si>
    <t>Testiranje programske opreme</t>
  </si>
  <si>
    <t>e-P-Računalništvo in informatika-VS-Redni</t>
  </si>
  <si>
    <t>V-Teorija sistemov in informacij-MAG-Redni</t>
  </si>
  <si>
    <t>Teorija sistemov in informacij</t>
  </si>
  <si>
    <t>V-Metode in tehnike sistemske analize-1. skupina-VS-Redni</t>
  </si>
  <si>
    <t>Metode in tehnike sistemske analize</t>
  </si>
  <si>
    <t>e-P-Spletno programiranje-UNI-Redni</t>
  </si>
  <si>
    <t>Spletno programiranje</t>
  </si>
  <si>
    <t>V-Metode in tehnike sistemske analize-2. skupina-VS-Redni</t>
  </si>
  <si>
    <t>Konzultacije-Testiranje programske opreme-MAG-Izredni</t>
  </si>
  <si>
    <t>P-Testiranje programske opreme-MAG-Redni</t>
  </si>
  <si>
    <t>e-V-Teorija sistemov in informacij-MAG-Redni</t>
  </si>
  <si>
    <t>e-V-Metode in tehnike sistemske analize-1. skupina-VS-Redni</t>
  </si>
  <si>
    <t>P-Spletno programiranje-UNI-Redni</t>
  </si>
  <si>
    <t>e-V-Metode in tehnike sistemske analize-2. skupina-VS-Redni</t>
  </si>
  <si>
    <t>e-V-Sistemska analiza-UNI-Redni</t>
  </si>
  <si>
    <t>Sistemska analiza</t>
  </si>
  <si>
    <t>V-Računalništvo in informatika-1.b skupina-UNI-Redni</t>
  </si>
  <si>
    <t>e-V-Računalništvo in informatika-1.b skupina-UNI-Redni</t>
  </si>
  <si>
    <t>P-Računalništvo in informatika-VS-Izredni</t>
  </si>
  <si>
    <t>V-Sistemska analiza-UNI-Redni</t>
  </si>
  <si>
    <t>P-INFORMACIJSKI SISTEMI-DR-Izredni</t>
  </si>
  <si>
    <t>MS TEAMS</t>
  </si>
  <si>
    <t>Informacijski sistemi</t>
  </si>
  <si>
    <t>Konzultacije-Teorija sistemov in informacij - vaje-MAG-Izredni</t>
  </si>
  <si>
    <t>Konzultacije-Metode in tehnike sistemske analize - vaje-VS-Izredni</t>
  </si>
  <si>
    <t>Konzultacije-Računalništvo in informatika - Vaje(tuji študenti)-UNI-Redni</t>
  </si>
  <si>
    <t>P-SODOBNI PRISTOPI INŽENIRINGA POSLOVNIH SISTEMOV-DR-Izredni</t>
  </si>
  <si>
    <t>Zvone Balantič</t>
  </si>
  <si>
    <t>Sodobni pristopi inženiringa poslovnih sistemov</t>
  </si>
  <si>
    <t>P-Metode študija dela-UNI-Redni</t>
  </si>
  <si>
    <t>Metode študija dela</t>
  </si>
  <si>
    <t>e-P-Fiziologija dela-MAG-Redni</t>
  </si>
  <si>
    <t>Fiziologija dela</t>
  </si>
  <si>
    <t>e-P-Ergonomija-VS-Redni</t>
  </si>
  <si>
    <t>Ergonomija</t>
  </si>
  <si>
    <t>e-P-ćlovek v delovnem procesu-UNI-Redni</t>
  </si>
  <si>
    <t>Človek v delovnem procesu</t>
  </si>
  <si>
    <t>P-Ergonomija-VS-Redni</t>
  </si>
  <si>
    <t>P-Fiziologija dela-MAG-Redni</t>
  </si>
  <si>
    <t>P-Praktikum inženiringa poslovnih sistemov-UNI-Redni</t>
  </si>
  <si>
    <t>Praktikum inženiringa poslovnih sistemov</t>
  </si>
  <si>
    <t>e-P-Metode študija dela-UNI-Redni</t>
  </si>
  <si>
    <t>Konzultacije-Inženiring v industriji 4.0-MAG-Izredni</t>
  </si>
  <si>
    <t>Inženiring v industriji 4.0</t>
  </si>
  <si>
    <t>P-Design inženirskih sistemov-MAG-Redni</t>
  </si>
  <si>
    <t>Design inženirskih sistemov</t>
  </si>
  <si>
    <t>P-Magistrsko delo-MAG-Redni</t>
  </si>
  <si>
    <t>Magistrsko delo</t>
  </si>
  <si>
    <t>Red_23/24_MA_****_2</t>
  </si>
  <si>
    <t>P-ćlovek v delovnem procesu-UNI-Redni</t>
  </si>
  <si>
    <t>P-Magistrsko delo-MAG-Izredni</t>
  </si>
  <si>
    <t>V-Praktikum inženiringa poslovnih sistemov-UNI-Redni</t>
  </si>
  <si>
    <t>e-P-Ergonomija-VS-Izredni</t>
  </si>
  <si>
    <t>e-P-Design inženirskih sistemov-MAG-Redni</t>
  </si>
  <si>
    <t>P-Ergonomija-VS-Izredni</t>
  </si>
  <si>
    <t>P-Diplomsko delo-UNI-Redni</t>
  </si>
  <si>
    <t>Diplomsko delo</t>
  </si>
  <si>
    <t>P-ERGONOMIJA V DIGITALNEM INŽENIRINGU-DR-Izredni</t>
  </si>
  <si>
    <t>Ergonomija v digitalnem inženiringu</t>
  </si>
  <si>
    <t>e-P-Praktikum inženiringa poslovnih sistemov-UNI-Redni</t>
  </si>
  <si>
    <t>e-P-Planiranje kadrov-UNI-Redni</t>
  </si>
  <si>
    <t>Mojca Bernik</t>
  </si>
  <si>
    <t>Planiranje kadrov</t>
  </si>
  <si>
    <t>P-Upravljanje in načrtovanje kadrovskih virov-MAG-Redni</t>
  </si>
  <si>
    <t>Upravljanje in načrtovanje kadrovskih virov</t>
  </si>
  <si>
    <t>e-P-Metode in tehnike planiranja kadrov-VS-Redni</t>
  </si>
  <si>
    <t>Metode in tehnike planiranja kadrov</t>
  </si>
  <si>
    <t>e-P-Management kadrovskih virov-UNI-Redni</t>
  </si>
  <si>
    <t>Management kadrovskih virov</t>
  </si>
  <si>
    <t>P-Kadrovski management-VS-Redni</t>
  </si>
  <si>
    <t>Kadrovski management</t>
  </si>
  <si>
    <t>P-Metode in tehnike planiranja kadrov-VS-Redni</t>
  </si>
  <si>
    <t>P-Planiranje kadrov-UNI-Redni</t>
  </si>
  <si>
    <t>Konzultacije-Upravljanje in načrtovanje kadrovskih virov-MAG-Izredni</t>
  </si>
  <si>
    <t>e-P-Sistemi plač in nagrajevanje zaposlenih-MAG-Redni</t>
  </si>
  <si>
    <t>Sistemi plač in nagrajevanje zaposlenih</t>
  </si>
  <si>
    <t>P-IZBRANA POGLAVJA IZ STRATEŠKEGA PLANIRANJA KADROV-DR-Izredni</t>
  </si>
  <si>
    <t>Izbrana poglavja iz strateškega planiranja kadrov</t>
  </si>
  <si>
    <t>Konzultacije-Kadrovski management - pred.(tuji študenti)-VS-Redni</t>
  </si>
  <si>
    <t>V-Sistemi plač in nagrajevanje zaposlenih-MAG-Redni</t>
  </si>
  <si>
    <t>e-P-Upravljanje in načrtovanje kadrovskih virov-MAG-Redni</t>
  </si>
  <si>
    <t>P-Sistemi plač in nagrajevanje zaposlenih-MAG-Redni</t>
  </si>
  <si>
    <t>P-Management kadrovskih virov-UNI-Redni</t>
  </si>
  <si>
    <t>Konzultacije-Sistemi plač in nagrajevanje zaposlenih - vaje-MAG-Izredni</t>
  </si>
  <si>
    <t>e-P-Kadrovski management-VS-Redni</t>
  </si>
  <si>
    <t>P-Kadrovski management-VS-Izredni</t>
  </si>
  <si>
    <t>Konzultacije-Management kadrovskih virov - Pred.(tuji študenti)-UNI-Redni</t>
  </si>
  <si>
    <t>P-Diplomsko delo-VS-Redni</t>
  </si>
  <si>
    <t>Konzultacije-Sistemi plač in nagrajevanje zaposlenih-MAG-Izredni</t>
  </si>
  <si>
    <t>e-V-Sistemi plač in nagrajevanje zaposlenih-MAG-Redni</t>
  </si>
  <si>
    <t>Konzultacije-Metode in tehnike planiranja kadrov-VS-Izredni</t>
  </si>
  <si>
    <t>e-P-Kadrovski management-VS-Izredni</t>
  </si>
  <si>
    <t>P-Diplomsko delo-VS-Izredni</t>
  </si>
  <si>
    <t>V-Računalništvo in informatika-2.a skupina-UNI-Redni</t>
  </si>
  <si>
    <t>Iztok Bitenc</t>
  </si>
  <si>
    <t>V-Razvoj poslovnih aplikacij-UNI-Redni</t>
  </si>
  <si>
    <t>Razvoj poslovnih aplikacij</t>
  </si>
  <si>
    <t>V-Računalništvo in informatika-3.b skupina-VS-Redni</t>
  </si>
  <si>
    <t>e-V-Razvoj spletnih in mobilnih aplikacij-VS-Redni</t>
  </si>
  <si>
    <t>Razvoj spletnih in mobilnih aplikacij</t>
  </si>
  <si>
    <t>V-Baze podatkov-UNI-Redni</t>
  </si>
  <si>
    <t>Baze podatkov</t>
  </si>
  <si>
    <t>V-Sistemi za podporo odločanju-2. skupina-VS-Redni</t>
  </si>
  <si>
    <t>Sistemi za podporo odločanju</t>
  </si>
  <si>
    <t>V-Računalništvo in informatika-2.a skupina-VS-Redni</t>
  </si>
  <si>
    <t>e-V-Osnove računalniškega programiranja-1. skupina-VS-Redni</t>
  </si>
  <si>
    <t>Osnove računalniškega programiranja</t>
  </si>
  <si>
    <t>V-Osnove računalniškega programiranja-2. skupina-VS-Redni</t>
  </si>
  <si>
    <t>e-V-Računalništvo in informatika-3.b skupina-VS-Redni</t>
  </si>
  <si>
    <t>V-Upravljanje baz podatkov-1. skupina-VS-Redni</t>
  </si>
  <si>
    <t>Upravljanje baz podatkov</t>
  </si>
  <si>
    <t>V-Upravljanje baz podatkov-2. skupina-VS-Redni</t>
  </si>
  <si>
    <t>V-Proces odločanja-UNI-Redni</t>
  </si>
  <si>
    <t>Proces odločanja</t>
  </si>
  <si>
    <t>V-Sistemi za podporo odločanju-1. skupina-VS-Redni</t>
  </si>
  <si>
    <t>e-V-Osnove računalniškega programiranja-2. skupina-VS-Redni</t>
  </si>
  <si>
    <t>V-Uvod v programski jezik JAVA-VS-Redni</t>
  </si>
  <si>
    <t>Uvod v programski jezik JAVA</t>
  </si>
  <si>
    <t>Konzultacije-Sistemi za podporo odločanju - vaje-VS-Izredni</t>
  </si>
  <si>
    <t>V-Računalništvo in informatika-VS-Izredni</t>
  </si>
  <si>
    <t>e-V-Sistemi za podporo odločanju-1. skupina-VS-Redni</t>
  </si>
  <si>
    <t>V-Osnove računalniškega programiranja-1. skupina-VS-Redni</t>
  </si>
  <si>
    <t>e-V-Razvoj poslovnih aplikacij-UNI-Redni</t>
  </si>
  <si>
    <t>Konzultacije-Osnove računalniškega programiranja - vaje-VS-Izredni</t>
  </si>
  <si>
    <t>e-V-Računalništvo in informatika-2.a skupina-UNI-Redni</t>
  </si>
  <si>
    <t>e-V-Proces odločanja-UNI-Redni</t>
  </si>
  <si>
    <t>Konzultacije-Upravljanje baz podatkov - vaje-VS-Izredni</t>
  </si>
  <si>
    <t>e-V-Uvod v programski jezik JAVA-VS-Redni</t>
  </si>
  <si>
    <t>e-V-Baze podatkov-UNI-Redni</t>
  </si>
  <si>
    <t>e-V-Upravljanje baz podatkov-1. skupina-VS-Redni</t>
  </si>
  <si>
    <t>V-Razvoj spletnih in mobilnih aplikacij-VS-Redni</t>
  </si>
  <si>
    <t>e-V-Računalništvo in informatika-2.a skupina-VS-Redni</t>
  </si>
  <si>
    <t>e-V-Sistemi za podporo odločanju-2. skupina-VS-Redni</t>
  </si>
  <si>
    <t>Konzultacije-Razvoj spletnih in mobilnih aplikacij - vaje-VS-Izredni</t>
  </si>
  <si>
    <t>e-V-Upravljanje baz podatkov-2. skupina-VS-Redni</t>
  </si>
  <si>
    <t>e-V-Računalništvo in informatika-VS-Izredni</t>
  </si>
  <si>
    <t>V-Poslovni informacijski sistemi-UNI-Redni</t>
  </si>
  <si>
    <t>Staša Blatnik</t>
  </si>
  <si>
    <t>Poslovni informacijski sistemi</t>
  </si>
  <si>
    <t>e-V-Informacijske rešitve za upravljanje kadrovskih virov-1. skupina-VS-Redni</t>
  </si>
  <si>
    <t>Informacijske rešitve za upravljanje kadrovskih virov</t>
  </si>
  <si>
    <t>V-Informacijske rešitve za upravljanje kadrovskih virov-1. skupina-VS-Redni</t>
  </si>
  <si>
    <t>V-Matematika v organizacijskih vedah-1. skupina-UNI-Redni</t>
  </si>
  <si>
    <t>Matematika v organizacijskih vedah</t>
  </si>
  <si>
    <t>e-V-Matematika v organizacijskih vedah-1. skupina-UNI-Redni</t>
  </si>
  <si>
    <t>V-Matematika v organizacijskih vedah-2. skupina-UNI-Redni</t>
  </si>
  <si>
    <t>e-V-Poslovni informacijski sistemi-UNI-Redni</t>
  </si>
  <si>
    <t>e-V-Informacijske tehnologije za digitalno preobrazbo-MAG-Redni</t>
  </si>
  <si>
    <t>Informacijske tehnologije za digitalno preobrazbo</t>
  </si>
  <si>
    <t>V-Informacijske tehnologije za digitalno transformacijo-MAG-Redni</t>
  </si>
  <si>
    <t>V-Informacijske tehnologije za digitalno preobrazbo-MAG-Redni</t>
  </si>
  <si>
    <t>e-V-Informacijske tehnologije za digitalno transformacijo-MAG-Redni</t>
  </si>
  <si>
    <t>e-V-Informacijski sistemi v športu-VS-Izredni</t>
  </si>
  <si>
    <t>Informacijski sistemi v športu</t>
  </si>
  <si>
    <t>V-Informacijske rešitve za upravljanje kadrovskih virov-2. skupina-VS-Redni</t>
  </si>
  <si>
    <t>V-Informacijski sistemi v športu-VS-Izredni</t>
  </si>
  <si>
    <t>Konzultacije-Poslovne programske rešitve - vaje-VS-Izredni</t>
  </si>
  <si>
    <t>Konzultacije-Informacijske rešitve za upravljanje kadrovskih virov - vaje-VS-Izredni</t>
  </si>
  <si>
    <t>e-V-Informacijske rešitve za upravljanje kadrovskih virov-2. skupina-VS-Redni</t>
  </si>
  <si>
    <t>Konzultacije-Informacijske tehnologije za digitalno preobrazbo - vaje-MAG-Izredni</t>
  </si>
  <si>
    <t>e-V-Matematika v organizacijskih vedah-2. skupina-UNI-Redni</t>
  </si>
  <si>
    <t>Konzultacije-Informacijske tehnologije za digitalno transformacijo - vaje-MAG-Izredni</t>
  </si>
  <si>
    <t>Konzultacije-Uvod v informacijsko varnost-VS-Izredni</t>
  </si>
  <si>
    <t>Alenka Brezavšček</t>
  </si>
  <si>
    <t>Uvod v informacijsko varnost</t>
  </si>
  <si>
    <t>P-Kvantitativne metode III-UNI-Redni</t>
  </si>
  <si>
    <t>Kvantitativne metode III</t>
  </si>
  <si>
    <t>P-Inženiring zanesljivosti in razpoložljivosti-VS-Redni</t>
  </si>
  <si>
    <t>Inženiring zanesljivosti in razpoložljivosti</t>
  </si>
  <si>
    <t>P-Informacijska varnost-UNI-Redni</t>
  </si>
  <si>
    <t>Informacijska varnost</t>
  </si>
  <si>
    <t>Konzultacije-Inženiring zanesljivosti in razpoložljivosti - vaje-VS-Izredni</t>
  </si>
  <si>
    <t>e-P-Informacijska varnost-UNI-Redni</t>
  </si>
  <si>
    <t>P-Osnove kvantitativnih metod III-VS-Redni</t>
  </si>
  <si>
    <t>Osnove kvantitativnih metod III</t>
  </si>
  <si>
    <t>V-Inženiring zanesljivosti in razpoložljivosti-VS-Redni</t>
  </si>
  <si>
    <t>e-P-Osnove kvantitativnih metod III-VS-Redni</t>
  </si>
  <si>
    <t>e-P-Osnove kvantitativnih metod III-VS-Izredni</t>
  </si>
  <si>
    <t>P-Uvod v informacijsko varnost-VS-Redni</t>
  </si>
  <si>
    <t>e-P-Inženiring zanesljivosti in razpoložljivosti-VS-Redni</t>
  </si>
  <si>
    <t>e-P-Kvantitativne metode III-UNI-Redni</t>
  </si>
  <si>
    <t>Konzultacije-Inženiring zanesljivosti in razpoložljivosti-VS-Izredni</t>
  </si>
  <si>
    <t>e-V-Inženiring zanesljivosti in razpoložljivosti-VS-Redni</t>
  </si>
  <si>
    <t>P-Osnove kvantitativnih metod III-VS-Izredni</t>
  </si>
  <si>
    <t>e-V-Poslovno komuniciranje -VS-Redni</t>
  </si>
  <si>
    <t>Marina Dežman</t>
  </si>
  <si>
    <t>Poslovno komuniciranje</t>
  </si>
  <si>
    <t>e-V-Voditeljstvo-UNI-Redni</t>
  </si>
  <si>
    <t>V-Poslovno komuniciranje-1. skupina-UNI-Redni</t>
  </si>
  <si>
    <t>e-V-Medkulturno poslovno okolje-MAG-Redni</t>
  </si>
  <si>
    <t>Medkulturno poslovno okolje</t>
  </si>
  <si>
    <t>e-V-Odnosi z notranjimi javnostmi-MAG-Redni</t>
  </si>
  <si>
    <t>Odnosi z notranjimi javnostmi</t>
  </si>
  <si>
    <t>V-Modeli kompetenc-MAG-Redni</t>
  </si>
  <si>
    <t>Modeli kompetenc</t>
  </si>
  <si>
    <t>e-V-Poslovno komuniciranje-2. skupina-UNI-Redni</t>
  </si>
  <si>
    <t>V-Poslovno komuniciranje -VS-Redni</t>
  </si>
  <si>
    <t>V-Organizacija izobraževanja-UNI-Redni</t>
  </si>
  <si>
    <t>Organizacija izobraževanja</t>
  </si>
  <si>
    <t>V-Poslovno komuniciranje-2. skupina-UNI-Redni</t>
  </si>
  <si>
    <t>V-Odnosi z notranjimi javnostmi-MAG-Redni</t>
  </si>
  <si>
    <t>e-V-Modeli kompetenc-MAG-Redni</t>
  </si>
  <si>
    <t>Konzultacije-Management znanja - vaje-MAG-Redni</t>
  </si>
  <si>
    <t>Management znanja</t>
  </si>
  <si>
    <t>e-V-Poslovno komuniciranje-1. skupina-UNI-Redni</t>
  </si>
  <si>
    <t>e-V-Organizacija izobraževanja-UNI-Redni</t>
  </si>
  <si>
    <t>V-Poslovna etika-MAG-Redni</t>
  </si>
  <si>
    <t>Poslovna etika</t>
  </si>
  <si>
    <t>V-Voditeljstvo-UNI-Redni</t>
  </si>
  <si>
    <t>V-Medkulturno poslovno okolje-MAG-Redni</t>
  </si>
  <si>
    <t>e-V-Management izobraževalnih procesov-MAG-Redni</t>
  </si>
  <si>
    <t>Management izobraževalnih procesov</t>
  </si>
  <si>
    <t>e-V-Poslovna etika-MAG-Redni</t>
  </si>
  <si>
    <t>V-Management izobraževalnih procesov-MAG-Redni</t>
  </si>
  <si>
    <t>Konzultacije-Medkulturno poslovno okolje - vaje-MAG-Izredni</t>
  </si>
  <si>
    <t>P-Poslovno komuniciranje-UNI-Redni</t>
  </si>
  <si>
    <t>Marko Ferjan</t>
  </si>
  <si>
    <t>e-P-Organizacija izobraževanja-UNI-Redni</t>
  </si>
  <si>
    <t>P-Management izobraževalnih procesov-MAG-Redni</t>
  </si>
  <si>
    <t>P-KADROVSKI SISTEMI-DR-Izredni</t>
  </si>
  <si>
    <t>Kadrovski sistemi</t>
  </si>
  <si>
    <t>P-Odnosi z javnostmi-VS-Izredni</t>
  </si>
  <si>
    <t>Odnosi z javnostmi</t>
  </si>
  <si>
    <t>P-Organizacija izobraževanja-UNI-Redni</t>
  </si>
  <si>
    <t>e-P-Management izobraževalnih procesov-MAG-Redni</t>
  </si>
  <si>
    <t>e-V-Kadrovski management-VS-Izredni</t>
  </si>
  <si>
    <t>P-Poslovno komuniciranje -VS-Redni</t>
  </si>
  <si>
    <t>e-P-Poslovno komuniciranje -VS-Redni</t>
  </si>
  <si>
    <t>P-Odnosi z notranjimi javnostmi-MAG-Redni</t>
  </si>
  <si>
    <t>e-P-Poslovno komuniciranje-UNI-Redni</t>
  </si>
  <si>
    <t>e-P-Odnosi z javnostmi-VS-Izredni</t>
  </si>
  <si>
    <t>V-Odnosi z javnostmi-VS-Izredni</t>
  </si>
  <si>
    <t>e-P-Odnosi z notranjimi javnostmi-MAG-Redni</t>
  </si>
  <si>
    <t>e-V-Odnosi z javnostmi-VS-Izredni</t>
  </si>
  <si>
    <t>Konzultacije-Management izobraževalnih procesov-MAG-Izredni</t>
  </si>
  <si>
    <t>Ms Teams</t>
  </si>
  <si>
    <t>Konzultacije-Odnosi z notranjimi javnostmi-MAG-Izredni</t>
  </si>
  <si>
    <t>Konzultacije-Poslovno komuniciranje-VS-Izredni</t>
  </si>
  <si>
    <t>P-Osnove prava-VS-Redni</t>
  </si>
  <si>
    <t>Albin Igličar</t>
  </si>
  <si>
    <t>Osnove prava</t>
  </si>
  <si>
    <t>e-P-Pravo v organizaciji-UNI-Redni</t>
  </si>
  <si>
    <t>Pravo v organizaciji</t>
  </si>
  <si>
    <t>P-Osnove prava-VS-Izredni</t>
  </si>
  <si>
    <t>e-P-Pravni vidiki športa-VS-Izredni</t>
  </si>
  <si>
    <t>Pravni vidiki športa</t>
  </si>
  <si>
    <t>Konzultacije-Osnove prava - Pred.(tuji študenti)-VS-Redni</t>
  </si>
  <si>
    <t>Konzultacije-Pravo v organizaciji - pred.(tuji študenti)-UNI-Redni</t>
  </si>
  <si>
    <t>P-Pravo v organizaciji-UNI-Redni</t>
  </si>
  <si>
    <t>P-Pravni vidiki športa-VS-Izredni</t>
  </si>
  <si>
    <t>e-P-Osnove prava-VS-Redni</t>
  </si>
  <si>
    <t>e-P-Osnove prava-VS-Izredni</t>
  </si>
  <si>
    <t>V-Osnove prava-VS-Izredni</t>
  </si>
  <si>
    <t>e-V-Osnove prava-VS-Izredni</t>
  </si>
  <si>
    <t>e-V-Ergonomija-1. skupina-VS-Redni</t>
  </si>
  <si>
    <t>Branka Jarc Kovačič</t>
  </si>
  <si>
    <t>V-Ergonomija-2. skupina-VS-Redni</t>
  </si>
  <si>
    <t>V-Osnove varstva okolja-UNI-Redni</t>
  </si>
  <si>
    <t>Osnove varstva okolja</t>
  </si>
  <si>
    <t>V-Ergonomija-1. skupina-VS-Redni</t>
  </si>
  <si>
    <t>V-ćlovek v delovnem procesu-UNI-Redni</t>
  </si>
  <si>
    <t>e-V-Osnove varstva okolja-UNI-Redni</t>
  </si>
  <si>
    <t>e-V-Ergonomija-2. skupina-VS-Redni</t>
  </si>
  <si>
    <t>V-Ergonomija-VS-Izredni</t>
  </si>
  <si>
    <t>e-V-ćlovek v delovnem procesu-UNI-Redni</t>
  </si>
  <si>
    <t>e-V-Ergonomija-VS-Izredni</t>
  </si>
  <si>
    <t>e-V-Tveganje in krizni management-1. skupina-VS-Redni</t>
  </si>
  <si>
    <t>Teodora Ivanuša</t>
  </si>
  <si>
    <t>Tveganja in krizni management</t>
  </si>
  <si>
    <t>e-P-Kadri in upravljanje kritične infrastrukture-VS-Redni</t>
  </si>
  <si>
    <t>Kadri in upravljanje kritične infrastrukture</t>
  </si>
  <si>
    <t>P-Obvladovanje kritične infrastrukture in kadri-UNI-Redni</t>
  </si>
  <si>
    <t>Obvladovanje kritične infrastrukture in kadri</t>
  </si>
  <si>
    <t>e-P-Obvladovanje kritične infrastrukture in kadri-UNI-Redni</t>
  </si>
  <si>
    <t>e-V-Tveganje in krizni management-2. skupina-VS-Redni</t>
  </si>
  <si>
    <t>V-Tveganje in krizni management-2. skupina-VS-Redni</t>
  </si>
  <si>
    <t>e-P-Tveganje in krizni management-VS-Redni</t>
  </si>
  <si>
    <t>V-Tveganje in krizni management-1. skupina-VS-Redni</t>
  </si>
  <si>
    <t>V-Kadri in upravljanje kritične infrastrukture-VS-Redni</t>
  </si>
  <si>
    <t>P-Tveganje in krizni management-VS-Izredni</t>
  </si>
  <si>
    <t>P-Obvladovanje kritične infrastrukture v mednarodnem okolju-MAG-Redni</t>
  </si>
  <si>
    <t>Obvladovanje kritične infrastrukture v mednarodnem okolju</t>
  </si>
  <si>
    <t>Konzultacije-Samozaščita civilnega prebivalstva za zagotavljanje preživetja-VS-Izredni</t>
  </si>
  <si>
    <t>Samozaščita civilnega prebivalstva in zagotavljanje preživetja</t>
  </si>
  <si>
    <t>e-P-Tveganje in krizni management-VS-Izredni</t>
  </si>
  <si>
    <t>e-V-Tveganje in krizni management-VS-Izredni</t>
  </si>
  <si>
    <t>e-V-Kadri in upravljanje kritične infrastrukture-VS-Redni</t>
  </si>
  <si>
    <t>e-P-Obvladovanje kritične infrastrukture v mednarodnem okolju-MAG-Redni</t>
  </si>
  <si>
    <t>P-Kadri in upravljanje kritične infrastrukture-VS-Redni</t>
  </si>
  <si>
    <t>Konzultacije-JRKB/E nevarnosti in organizacija odvračanja ogroženosti - vaje-VS-Izredni</t>
  </si>
  <si>
    <t>JRKB/E nevarnosti in organizacija odvračanja ogroženosti</t>
  </si>
  <si>
    <t>P-Tveganje in krizni management-VS-Redni</t>
  </si>
  <si>
    <t>Konzultacije-Kadri in upravljanje kritične infrastrukture - vaje-VS-Izredni</t>
  </si>
  <si>
    <t>Konzultacije-Osnove poznavanja kritične infrastrukture-VS-Izredni</t>
  </si>
  <si>
    <t>Osnove poznavanja kritične infrastrukture</t>
  </si>
  <si>
    <t>V-Tveganje in krizni management-VS-Izredni</t>
  </si>
  <si>
    <t>Konzultacije-JRKB/E nevarnosti in organizacija odvračanja ogroženosti-VS-Izredni</t>
  </si>
  <si>
    <t>Konzultacije-Kadri in upravljanje kritične infrastrukture-VS-Izredni</t>
  </si>
  <si>
    <t>Konzultacije-Upravljanje in obvladovanje kritične infrastrukture v evropski skupnosti-VS-Izredni</t>
  </si>
  <si>
    <t>Upravljanje in obvladovanje kritične infrastrukture v evropski skupnosti</t>
  </si>
  <si>
    <t>e-P-Razvoj kadrov-MAG-Redni</t>
  </si>
  <si>
    <t>Eva Jereb</t>
  </si>
  <si>
    <t>Razvoj kadrov</t>
  </si>
  <si>
    <t>e-P-Elektronsko upravljanje z dokumenti-UNI-Redni</t>
  </si>
  <si>
    <t>Elektronsko upravljanje z dokumenti</t>
  </si>
  <si>
    <t>P-Osnove izobraževanja-VS-Redni</t>
  </si>
  <si>
    <t>Osnove izobraževanja</t>
  </si>
  <si>
    <t>P-Razvoj kadrov-MAG-Redni</t>
  </si>
  <si>
    <t>P-Teorija izobraževanja-UNI-Redni</t>
  </si>
  <si>
    <t>Teorija izobraževanja</t>
  </si>
  <si>
    <t>e-P-Organizacija pisarniškega poslovanja-VS-Redni</t>
  </si>
  <si>
    <t>Organizacija pisarniškega poslovanja</t>
  </si>
  <si>
    <t>e-P-Strategije doseganja ciljev-MAG-Redni</t>
  </si>
  <si>
    <t>Strategije doseganja ciljev</t>
  </si>
  <si>
    <t>Konzultacije-Strategije doseganja ciljev-MAG-Izredni</t>
  </si>
  <si>
    <t>Konzultacije-Osnove izobraževanja-VS-Izredni</t>
  </si>
  <si>
    <t>e-P-Osnove izobraževanja-VS-Redni</t>
  </si>
  <si>
    <t>e-P-Teorija izobraževanja-UNI-Redni</t>
  </si>
  <si>
    <t>P-Strategije doseganja ciljev-MAG-Redni</t>
  </si>
  <si>
    <t>Konzultacije-Organizacija pisarniškega poslovanja-VS-Izredni</t>
  </si>
  <si>
    <t>P-Organizacija pisarniškega poslovanja-VS-Redni</t>
  </si>
  <si>
    <t>P-Razvoj in izobraževanje kadrov-DR-Izredni</t>
  </si>
  <si>
    <t>Razvoj in izobraževanje kadrov</t>
  </si>
  <si>
    <t>P-Elektronsko upravljanje z dokumenti-UNI-Redni</t>
  </si>
  <si>
    <t>Konzultacije-Kadri v krizah-VS-Izredni</t>
  </si>
  <si>
    <t>Kadri v krizah</t>
  </si>
  <si>
    <t>Konzultacije-Kadri v krizah - vaje-VS-Izredni</t>
  </si>
  <si>
    <t>Konzultacije-Razvoj kadrov-MAG-Izredni</t>
  </si>
  <si>
    <t>V-Osnove matematike v organizacijskih vedah-VS-Izredni</t>
  </si>
  <si>
    <t>Janja Jerebic</t>
  </si>
  <si>
    <t>Osnove matematike v organizacijskih vedah</t>
  </si>
  <si>
    <t>P-Osnove matematike v organizacijskih vedah-VS-Redni</t>
  </si>
  <si>
    <t>P-Kvantitativne metode II-UNI-Redni</t>
  </si>
  <si>
    <t>Kvantitativne metode II</t>
  </si>
  <si>
    <t>P-Osnove statistike-VS-Redni</t>
  </si>
  <si>
    <t>Osnove statistike</t>
  </si>
  <si>
    <t>V-Osnove matematike v organizacijskih vedah-1. skupina-VS-Redni</t>
  </si>
  <si>
    <t>P-Osnove statistike-VS-Izredni</t>
  </si>
  <si>
    <t>e-V-Osnove matematike v organizacijskih vedah-1. skupina-VS-Redni</t>
  </si>
  <si>
    <t>V-Osnove matematike v organizacijskih vedah-2. skupina-VS-Redni</t>
  </si>
  <si>
    <t>e-V-Osnove matematike v organizacijskih vedah-2. skupina-VS-Redni</t>
  </si>
  <si>
    <t>e-P-Kvantitativne metode II-UNI-Redni</t>
  </si>
  <si>
    <t>P-Osnove statistike - 2.kolokvij-VS-Redni</t>
  </si>
  <si>
    <t>e-P-Osnove statistike-VS-Redni</t>
  </si>
  <si>
    <t>e-P-Osnove matematike v organizacijskih vedah-VS-Redni</t>
  </si>
  <si>
    <t>P-Analitika-VS-Izredni</t>
  </si>
  <si>
    <t>Analitika</t>
  </si>
  <si>
    <t>e-P-Analitika-VS-Izredni</t>
  </si>
  <si>
    <t>P-Osnove statistike - 1.kolokvij-VS-Redni</t>
  </si>
  <si>
    <t>Konzultacije-Osnove matematike v organizacijskih vedah - Vaje(tuji študenti)-VS-Redni</t>
  </si>
  <si>
    <t>Konzultacije-Osnove statistike - pred.(tuji študenti)-VS-Redni</t>
  </si>
  <si>
    <t>V-Osnove športne medicine-VS-Izredni</t>
  </si>
  <si>
    <t>Robi Kelc</t>
  </si>
  <si>
    <t>Osnove športne medicine</t>
  </si>
  <si>
    <t>e-V-Osnove športne medicine-VS-Izredni</t>
  </si>
  <si>
    <t>P-Osnove športne medicine-VS-Izredni</t>
  </si>
  <si>
    <t>e-P-Osnove športne medicine-VS-Izredni</t>
  </si>
  <si>
    <t>P-Procesni management v zdr. in soc. organizacijah-MAG-Izredni</t>
  </si>
  <si>
    <t>Tomaž Kern</t>
  </si>
  <si>
    <t>Procesni management v zdravstvenih in socialnih organizacijah</t>
  </si>
  <si>
    <t>e-P-Inženiring poslovnih procesov in digitalna transformacija-MAG-Redni</t>
  </si>
  <si>
    <t>Inženiring poslovnih procesov in digitalna transformacija</t>
  </si>
  <si>
    <t>P-Procesni management v zdr. in soc. organizacijah-MAG-Redni</t>
  </si>
  <si>
    <t>e-P-Multiprojektni management-MAG-Redni</t>
  </si>
  <si>
    <t>Multiprojektni management</t>
  </si>
  <si>
    <t>P-Management projektov-UNI-Redni</t>
  </si>
  <si>
    <t>Management projektov</t>
  </si>
  <si>
    <t>P-Multiprojektni management-MAG-Redni</t>
  </si>
  <si>
    <t>P-Management projektov v športu-VS-Izredni</t>
  </si>
  <si>
    <t>Management projektov v športu</t>
  </si>
  <si>
    <t>P-Organizacija poslovnih procesov-UNI-Redni</t>
  </si>
  <si>
    <t>Organizacija poslovnih procesov</t>
  </si>
  <si>
    <t>P-Inženiring poslovnih procesov in digitalna transformacija-MAG-Redni</t>
  </si>
  <si>
    <t>Konzultacije-Metode in tehnike projektnega dela-VS-Izredni</t>
  </si>
  <si>
    <t>Metode in tehnike projektnega dela</t>
  </si>
  <si>
    <t>P-Metode in tehnike projektnega dela-VS-Redni</t>
  </si>
  <si>
    <t>e-P-Organizacija poslovnih procesov-UNI-Redni</t>
  </si>
  <si>
    <t>e-P-Management projektov v športu-VS-Izredni</t>
  </si>
  <si>
    <t>e-P-Metode in tehnike projektnega dela-VS-Redni</t>
  </si>
  <si>
    <t>Konzultacije-Inženiring poslovnih procesov in digitalna transformacija-MAG-Izredni</t>
  </si>
  <si>
    <t>e-P-Management projektov-UNI-Redni</t>
  </si>
  <si>
    <t>Konzultacije-Organizacija poslovnih procesov - pred.(tuji študenti)-UNI-Redni</t>
  </si>
  <si>
    <t>e-P-Podatkovno rudarjenje-MAG-Redni</t>
  </si>
  <si>
    <t>Mirjana Kljajić Borštnar</t>
  </si>
  <si>
    <t>Podatkovno rudarjenje</t>
  </si>
  <si>
    <t>e-P-Metode in tehnologije odločanja-MAG-Redni</t>
  </si>
  <si>
    <t>P-ZNANSTVENO PROUćEVANJE DRUŽBOSLOVNIH POJAVOV-DR-Izredni</t>
  </si>
  <si>
    <t>P-Informacijske rešitve za upravljanje kadrovskih virov-VS-Redni</t>
  </si>
  <si>
    <t>e-P-Podpora kadrom v digitalni dobi-MAG-Redni</t>
  </si>
  <si>
    <t>Podpora kadrom v digitalni dobi</t>
  </si>
  <si>
    <t>P-Metode in tehnologije odločanja-MAG-Redni</t>
  </si>
  <si>
    <t>P-Raziskovanje informacijskih sistemov-MAG-Redni</t>
  </si>
  <si>
    <t>Raziskovanje informacijskih sistemov</t>
  </si>
  <si>
    <t>e-P-Raziskovanje informacijskih sistemov-MAG-Redni</t>
  </si>
  <si>
    <t>P-UVODNO PREDAVANJE-DR-Izredni</t>
  </si>
  <si>
    <t>P-Podatkovno rudarjenje-MAG-Redni</t>
  </si>
  <si>
    <t>P-ODKRIVANJE ZNANJA V PODATKIH-DR-Izredni</t>
  </si>
  <si>
    <t>Odkrivanje znanja v podatkih</t>
  </si>
  <si>
    <t>Konzultacije-Informacijske rešitve za upravljanje kadrovskih virov-VS-Izredni</t>
  </si>
  <si>
    <t>P-Podpora kadrom v digitalni dobi-MAG-Redni</t>
  </si>
  <si>
    <t>e-P-Informacijske rešitve za upravljanje kadrovskih virov-VS-Redni</t>
  </si>
  <si>
    <t>P-PRENOSLJIVA ZNANJA-DR-Izredni</t>
  </si>
  <si>
    <t>Prenosljiva znanja</t>
  </si>
  <si>
    <t>Konzultacije-Metode in tehnologije odločanja-MAG-Izredni</t>
  </si>
  <si>
    <t>Konzultacije-Raziskovanje informacijskih sistemov-MAG-Izredni</t>
  </si>
  <si>
    <t>Konzultacije-Podatkovno rudarjenje-MAG-Izredni</t>
  </si>
  <si>
    <t>Konzultacije-Podpora kadrom v digitalni dobi-MAG-Izredni</t>
  </si>
  <si>
    <t>e-P-Podjetništvo v športu-VS-Izredni</t>
  </si>
  <si>
    <t>Sandi Knez</t>
  </si>
  <si>
    <t>Podjetništvo v športu</t>
  </si>
  <si>
    <t>e-P-Finančno načrtovanje v športu-VS-Izredni</t>
  </si>
  <si>
    <t>Finančno načrtovanje v športu</t>
  </si>
  <si>
    <t>e-V-Finančno načrtovanje v športu-VS-Izredni</t>
  </si>
  <si>
    <t>e-V-Podjetništvo v športu-VS-Izredni</t>
  </si>
  <si>
    <t>V-Podjetništvo v športu-VS-Izredni</t>
  </si>
  <si>
    <t>P-Finančno načrtovanje v športu-VS-Izredni</t>
  </si>
  <si>
    <t>P-Podjetništvo v športu-VS-Izredni</t>
  </si>
  <si>
    <t>V-Finančno načrtovanje v športu-VS-Izredni</t>
  </si>
  <si>
    <t>V-Kvantitativne metode II-2. skupina-UNI-Redni</t>
  </si>
  <si>
    <t>Asistent 1</t>
  </si>
  <si>
    <t>e-V-Kvantitativne metode II-1. skupina-UNI-Redni</t>
  </si>
  <si>
    <t>e-V-Kvantitativne metode II-2. skupina-UNI-Redni</t>
  </si>
  <si>
    <t>V-Kvantitativne metode II-1. skupina-UNI-Redni</t>
  </si>
  <si>
    <t>P-Prehrana športnikov-VS-Izredni</t>
  </si>
  <si>
    <t>Bojan Knap</t>
  </si>
  <si>
    <t>Prehrana športnikov</t>
  </si>
  <si>
    <t>e-P-Prehrana športnikov-VS-Izredni</t>
  </si>
  <si>
    <t>e-V-Prehrana športnikov-VS-Izredni</t>
  </si>
  <si>
    <t>V-Prehrana športnikov-VS-Izredni</t>
  </si>
  <si>
    <t>e-V-Management trajnostnega poslovanja podjetij-MAG-Redni</t>
  </si>
  <si>
    <t>Eva Krhač Andrašec</t>
  </si>
  <si>
    <t>Management trajnostnega poslovanja podjetij</t>
  </si>
  <si>
    <t>Konzultacije-Management življenskega cikla sredstev - vaje-MAG-Izredni</t>
  </si>
  <si>
    <t>V-Organizacija poslovnih procesov-1.a skupina-UNI-Redni</t>
  </si>
  <si>
    <t>V-Management kakovosti-UNI-Redni</t>
  </si>
  <si>
    <t>Management kakovosti</t>
  </si>
  <si>
    <t>V-Management trajnostnega poslovanja podjetij-MAG-Redni</t>
  </si>
  <si>
    <t>Konzultacije-Management trajnostnega poslovanja podjetij - vaje-MAG-Izredni</t>
  </si>
  <si>
    <t>e-V-Management življenjskega cikla sredstev-MAG-Redni</t>
  </si>
  <si>
    <t>V-Management življenjskega cikla sredstev-MAG-Redni</t>
  </si>
  <si>
    <t>V-Management življenjskega cikla proizvodov-MAG-Redni</t>
  </si>
  <si>
    <t>Management življenjskega cikla proizvodov</t>
  </si>
  <si>
    <t>e-V-Obvladovanje fizičnih sredstev-UNI-Redni</t>
  </si>
  <si>
    <t>Obvladovanje fizičnih sredstev</t>
  </si>
  <si>
    <t>V-Inovacijski management-UNI-Redni</t>
  </si>
  <si>
    <t>Inovacijski management</t>
  </si>
  <si>
    <t>V-Obvladovanje fizičnih sredstev-UNI-Redni</t>
  </si>
  <si>
    <t>V-Organizacija poslovnih procesov-1.b skupina-UNI-Redni</t>
  </si>
  <si>
    <t>V-Organizacija produkcijskih procesov-VS-Redni</t>
  </si>
  <si>
    <t>Organizacija produkcijskih procesov</t>
  </si>
  <si>
    <t>e-V-Inženiring kakovosti-VS-Redni</t>
  </si>
  <si>
    <t>Inženiring kakovosti</t>
  </si>
  <si>
    <t>e-V-Inženiring poslovnih procesov in digitalna transformacija-MAG-Redni</t>
  </si>
  <si>
    <t>e-V-Management kakovosti-UNI-Redni</t>
  </si>
  <si>
    <t>e-V-Inovacijski management-UNI-Redni</t>
  </si>
  <si>
    <t>e-V-Management življenjskega cikla proizvodov-MAG-Redni</t>
  </si>
  <si>
    <t>V-Inženiring kakovosti-VS-Redni</t>
  </si>
  <si>
    <t>Konzultacije-Organizacija poslovnih procesov - vaje(tuji študenti)-UNI-Redni</t>
  </si>
  <si>
    <t>V-Inženiring poslovnih procesov in digitalna transformacija-MAG-Redni</t>
  </si>
  <si>
    <t>e-V-Organizacija poslovnih procesov-1.a skupina-UNI-Redni</t>
  </si>
  <si>
    <t>Konzultacije-Inženiring kakovosti - vaje-VS-Izredni</t>
  </si>
  <si>
    <t>Konzultacije-Inženiring poslovnih procesov in digitalna transformacija - vaje-MAG-Izredni</t>
  </si>
  <si>
    <t>e-V-Organizacija produkcijskih procesov-VS-Redni</t>
  </si>
  <si>
    <t>e-V-Organizacija poslovnih procesov-1.b skupina-UNI-Redni</t>
  </si>
  <si>
    <t>Konzultacije-Organizacija produkcijskih procesov - vaje-VS-Izredni</t>
  </si>
  <si>
    <t>P-Poslovne programske rešitve-VS-Redni</t>
  </si>
  <si>
    <t>Gregor Lenart</t>
  </si>
  <si>
    <t>P-Informacijski sistemi v športu-VS-Izredni</t>
  </si>
  <si>
    <t>Konzultacije-Računalniški sistemi in komunikacije-VS-Izredni</t>
  </si>
  <si>
    <t>Računalniški sistemi in komunikacije</t>
  </si>
  <si>
    <t>e-V-Poslovne programske rešitve-1. skupina-VS-Redni</t>
  </si>
  <si>
    <t>V-Management informacijskih sistemov za digitalno poslovanje-MAG-Redni</t>
  </si>
  <si>
    <t>Management informacijskih sistemov za digitalno poslovanje</t>
  </si>
  <si>
    <t>Konzultacije-Poslovne programske rešitve-VS-Izredni</t>
  </si>
  <si>
    <t>e-V-Poslovne programske rešitve-3. skupina-VS-Redni</t>
  </si>
  <si>
    <t>Konzultacije-Informacijski sistemi za krizno upravljanje-VS-Izredni</t>
  </si>
  <si>
    <t>Informacijski sistemi za krizno upravljanje</t>
  </si>
  <si>
    <t>e-P-Poslovne programske rešitve-VS-Redni</t>
  </si>
  <si>
    <t>Konzultacije-E-poslovanje-VS-Izredni</t>
  </si>
  <si>
    <t>E-poslovanje</t>
  </si>
  <si>
    <t>e-V-Management informacijskih sistemov za digitalno poslovanje-MAG-Redni</t>
  </si>
  <si>
    <t>V-Poslovne programske rešitve-3. skupina-VS-Redni</t>
  </si>
  <si>
    <t>e-P-Informacijski sistemi v športu-VS-Izredni</t>
  </si>
  <si>
    <t>P-E-poslovanje-VS-Redni</t>
  </si>
  <si>
    <t>e-P-E-poslovanje-VS-Redni</t>
  </si>
  <si>
    <t>P-Računalniški sistemi in komunikacije-VS-Redni</t>
  </si>
  <si>
    <t>Konzultacije-Informacijski sistemi za krizno upravljanje -vaje-VS-Izredni</t>
  </si>
  <si>
    <t>V-Poslovne programske rešitve-1. skupina-VS-Redni</t>
  </si>
  <si>
    <t>e-P-Računalniški sistemi in komunikacije-VS-Redni</t>
  </si>
  <si>
    <t>Konzultacije-Management informacijskih sistemov za digitalno poslovanje - vaje-MAG-Izredni</t>
  </si>
  <si>
    <t>e-P-Sistemska analiza-UNI-Redni</t>
  </si>
  <si>
    <t>Robert Leskovar</t>
  </si>
  <si>
    <t>P-Metode in tehnike sistemske analize-VS-Redni</t>
  </si>
  <si>
    <t>P-Kakovost programske opreme-MAG-Redni</t>
  </si>
  <si>
    <t>Kakovost programske opreme</t>
  </si>
  <si>
    <t>Konzultacije-Računalništvo in informatika - Pred.(tuji študenti)-UNI-Redni</t>
  </si>
  <si>
    <t>e-P-Metode in tehnike sistemske analize-VS-Redni</t>
  </si>
  <si>
    <t>e-P-Projekt izgradnje informacijskega sistema-UNI-Redni</t>
  </si>
  <si>
    <t>Projekt izgradnje informacijskega sistema</t>
  </si>
  <si>
    <t>P-Projekt izgradnje informacijskega sistema-UNI-Redni</t>
  </si>
  <si>
    <t>P-Objektno usmerjen razvoj-MAG-Redni</t>
  </si>
  <si>
    <t>Objektno usmerjen razvoj</t>
  </si>
  <si>
    <t>e-P-Objektno usmerjen razvoj-MAG-Redni</t>
  </si>
  <si>
    <t>P-Sistemska analiza-UNI-Redni</t>
  </si>
  <si>
    <t>e-P-Kakovost programske opreme-MAG-Redni</t>
  </si>
  <si>
    <t>P-INŽENIRING PROGRAMSKE OPREME-DR-Izredni</t>
  </si>
  <si>
    <t>Inženiring programske opreme</t>
  </si>
  <si>
    <t>Konzultacije-Metode in tehnike sistemske analize-VS-Izredni</t>
  </si>
  <si>
    <t>Konzultacije-Objektno usmerjen razvoj-MAG-Izredni</t>
  </si>
  <si>
    <t>e-P-Računalništvo in informatika-VS-Izredni</t>
  </si>
  <si>
    <t>Konzultacije-Računalništvo in informatika - pred.(tuji študenti)-VS-Redni</t>
  </si>
  <si>
    <t>Konzultacije-Kakovost programske opreme-MAG-Izredni</t>
  </si>
  <si>
    <t>P-Osnove poslovodenja in računovodstva-VS-Redni</t>
  </si>
  <si>
    <t>Nevenka Maher</t>
  </si>
  <si>
    <t>Osnove poslovodenja in računovodstva</t>
  </si>
  <si>
    <t>P-Ekonomika v zdr. in soc. organizacijah-MAG-Redni</t>
  </si>
  <si>
    <t>Ekonomika v zdravstvenih in socialnih organizacijah</t>
  </si>
  <si>
    <t>P-Ekonomika v zdravstvenih in socialnih organizacijah-MAG-Izredni</t>
  </si>
  <si>
    <t>P-Uvod v poslovodenje in računovodstvo-UNI-Redni</t>
  </si>
  <si>
    <t>Uvod v poslovodenje in računovodstvo</t>
  </si>
  <si>
    <t>e-P-Uvod v poslovodenje in računovodstvo-UNI-Redni</t>
  </si>
  <si>
    <t>P-Osnove poslovodenja in računovodstva-VS-Izredni</t>
  </si>
  <si>
    <t>e-P-Osnove poslovodenja in računovodstva-VS-Redni</t>
  </si>
  <si>
    <t>e-P-Osnove poslovodenja in računovodstva-VS-Izredni</t>
  </si>
  <si>
    <t>V-Management vzdrževanja-VS-Redni</t>
  </si>
  <si>
    <t>Damjan Maletič</t>
  </si>
  <si>
    <t>Management vzdrževanja</t>
  </si>
  <si>
    <t>e-P-Obvladovanje fizičnih sredstev-UNI-Redni</t>
  </si>
  <si>
    <t>P-Obvladovanje fizičnih sredstev-UNI-Redni</t>
  </si>
  <si>
    <t>P-Management vzdrževanja-VS-Redni</t>
  </si>
  <si>
    <t>P-Management življenjskega cikla sredstev-MAG-Redni</t>
  </si>
  <si>
    <t>e-P-Inženiring kakovosti-VS-Redni</t>
  </si>
  <si>
    <t>e-P-Management življenjskega cikla sredstev-MAG-Redni</t>
  </si>
  <si>
    <t>P-Inženiring kakovosti-VS-Redni</t>
  </si>
  <si>
    <t>e-V-Management vzdrževanja-VS-Redni</t>
  </si>
  <si>
    <t>Konzultacije-Management vzdrževanja - vaje-VS-Izredni</t>
  </si>
  <si>
    <t>Konzultacije-Inženiring kakovosti-VS-Izredni</t>
  </si>
  <si>
    <t>e-P-Management vzdrževanja-VS-Redni</t>
  </si>
  <si>
    <t>Konzultacije-Management vzdrževanja-VS-Izredni</t>
  </si>
  <si>
    <t>Konzultacije-Management življenskega cikla sredstev-MAG-Izredni</t>
  </si>
  <si>
    <t>P-Management življenjskega cikla proizvodov-MAG-Redni</t>
  </si>
  <si>
    <t>Matjaž Maletič</t>
  </si>
  <si>
    <t>P-Inovacijski management-UNI-Redni</t>
  </si>
  <si>
    <t>P-Management kakovosti-UNI-Redni</t>
  </si>
  <si>
    <t>e-P-Management življenjskega cikla proizvodov-MAG-Redni</t>
  </si>
  <si>
    <t>Konzultacije-Management trajnostnega poslovanja podjetij-MAG-Izredni</t>
  </si>
  <si>
    <t>P-Management trajnostnega poslovanja podjetij-MAG-Redni</t>
  </si>
  <si>
    <t>e-P-Management trajnostnega poslovanja podjetij-MAG-Redni</t>
  </si>
  <si>
    <t>e-P-Management kakovosti-UNI-Redni</t>
  </si>
  <si>
    <t>e-P-Inovacijski management-UNI-Redni</t>
  </si>
  <si>
    <t>Konzultacije-Inovativnost in ustvarjanje vrednosti - pred.-MAG-Redni</t>
  </si>
  <si>
    <t>Inovativnost in ustvarjanje vrednosti</t>
  </si>
  <si>
    <t>Konzultacije-Okoljski management-MAG-Izredni</t>
  </si>
  <si>
    <t>Okoljski management</t>
  </si>
  <si>
    <t>e-P-Okoljski management-MAG-Redni</t>
  </si>
  <si>
    <t>P-Okoljski management-MAG-Redni</t>
  </si>
  <si>
    <t>Konzultacije-Osnove informacijske varnosti - vaje-VS-Izredni</t>
  </si>
  <si>
    <t>Blaž Markelj</t>
  </si>
  <si>
    <t>Osnove informacijske varnosti</t>
  </si>
  <si>
    <t>Konzultacije-Osnove informacijske varnosti-VS-Izredni</t>
  </si>
  <si>
    <t>V-Projekt izgradnje informacijskega sistema-UNI-Redni</t>
  </si>
  <si>
    <t>Marjeta Marolt</t>
  </si>
  <si>
    <t>V-Razvoj poslovnih modelov-UNI-Redni</t>
  </si>
  <si>
    <t>Razvoj poslovnih modelov</t>
  </si>
  <si>
    <t>e-V-Poslovna inteligenca-MAG-Redni</t>
  </si>
  <si>
    <t>Poslovna inteligenca</t>
  </si>
  <si>
    <t>e-V-Podpora kadrom v digitalni dobi-MAG-Redni</t>
  </si>
  <si>
    <t>V-E-poslovanje-2. skupina-VS-Redni</t>
  </si>
  <si>
    <t>e-V-E-poslovanje-2. skupina-VS-Redni</t>
  </si>
  <si>
    <t>V-Računalništvo in informatika-2.b skupina-VS-Redni</t>
  </si>
  <si>
    <t>e-V-Metode in tehnologije odločanja-MAG-Redni</t>
  </si>
  <si>
    <t>V-Raziskovanje informacijskih sistemov-MAG-Redni</t>
  </si>
  <si>
    <t>V-Poslovne programske rešitve-2. skupina-VS-Redni</t>
  </si>
  <si>
    <t>V-Poslovna inteligenca-MAG-Redni</t>
  </si>
  <si>
    <t>V-Podpora kadrom v digitalni dobi-MAG-Redni</t>
  </si>
  <si>
    <t>V-Računalništvo in informatika-1.b skupina-VS-Redni</t>
  </si>
  <si>
    <t>Konzultacije-Metode in tehnologije odločanja - vaje-MAG-Izredni</t>
  </si>
  <si>
    <t>V-E-poslovanje-1. skupina-VS-Redni</t>
  </si>
  <si>
    <t>e-V-Računalništvo in informatika-1.b skupina-VS-Redni</t>
  </si>
  <si>
    <t>e-P-Poslovna inteligenca-MAG-Redni</t>
  </si>
  <si>
    <t>e-V-E-poslovanje-1. skupina-VS-Redni</t>
  </si>
  <si>
    <t>e-V-Raziskovanje informacijskih sistemov-MAG-Redni</t>
  </si>
  <si>
    <t>e-V-Poslovne programske rešitve-2. skupina-VS-Redni</t>
  </si>
  <si>
    <t>Konzultacije-Poslovna inteligenca-MAG-Izredni</t>
  </si>
  <si>
    <t>e-V-Razvoj poslovnih modelov-UNI-Redni</t>
  </si>
  <si>
    <t>P-Poslovna inteligenca-MAG-Redni</t>
  </si>
  <si>
    <t>Konzultacije-Raziskovanje informacijskih sistemov - vaje-MAG-Izredni</t>
  </si>
  <si>
    <t>e-V-Računalništvo in informatika-2.b skupina-VS-Redni</t>
  </si>
  <si>
    <t>V-Metode in tehnologije odločanja-MAG-Redni</t>
  </si>
  <si>
    <t>e-V-Projekt izgradnje informacijskega sistema-UNI-Redni</t>
  </si>
  <si>
    <t>Konzultacije-Podpora kadrom v digitalni dobi - vaje-MAG-Izredni</t>
  </si>
  <si>
    <t>Konzultacije-Računalništvo in informatika - vaje(tuji študenti)-VS-Redni</t>
  </si>
  <si>
    <t>Konzultacije-Poslovna inteligenca - vaje-MAG-Izredni</t>
  </si>
  <si>
    <t>Konzultacije-E-poslovanje - vaje-VS-Izredni</t>
  </si>
  <si>
    <t>V-Osnove poslovodenja in računovodstva-3. skupina-VS-Redni</t>
  </si>
  <si>
    <t>Miha Marič</t>
  </si>
  <si>
    <t>P-Management talentov-MAG-Redni</t>
  </si>
  <si>
    <t>Management talentov</t>
  </si>
  <si>
    <t>V-Osnove poslovodenja in računovodstva-2. skupina-VS-Redni</t>
  </si>
  <si>
    <t>e-V-Metodologija usposabljanja kadrov -UNI-Redni</t>
  </si>
  <si>
    <t>Metodologija usposabljanja kadrov</t>
  </si>
  <si>
    <t>V-Uvod v poslovno načrtovanje-1. skupina-VS-Redni</t>
  </si>
  <si>
    <t>Uvod v poslovno načrtovanje</t>
  </si>
  <si>
    <t>V-Uvod v poslovno načrtovanje-2. skupina-VS-Redni</t>
  </si>
  <si>
    <t>e-V-Uvod v poslovodenje in računovodstvo-2. skupina-UNI-Redni</t>
  </si>
  <si>
    <t>e-V-Uvod v poslovodenje in računovodstvo-1. skupina-UNI-Redni</t>
  </si>
  <si>
    <t>e-P-Management talentov-MAG-Redni</t>
  </si>
  <si>
    <t>e-P-Uvod v poslovno načrtovanje-VS-Redni</t>
  </si>
  <si>
    <t>e-V-Uvod v poslovno načrtovanje-2. skupina-VS-Redni</t>
  </si>
  <si>
    <t>V-Osnove poslovodenja in računovodstva-1. skupina-VS-Redni</t>
  </si>
  <si>
    <t>e-V-Poslovno načrtovanje-UNI-Redni</t>
  </si>
  <si>
    <t>Poslovno načrtovanje</t>
  </si>
  <si>
    <t>V-Uvod v poslovodenje in računovodstvo-2. skupina-UNI-Redni</t>
  </si>
  <si>
    <t>V-Uvod v poslovodenje in računovodstvo-1. skupina-UNI-Redni</t>
  </si>
  <si>
    <t>e-V-Uvod v poslovno načrtovanje-1. skupina-VS-Redni</t>
  </si>
  <si>
    <t>V-Management talentov-MAG-Redni</t>
  </si>
  <si>
    <t>V-Metodologija usposabljanja kadrov -UNI-Redni</t>
  </si>
  <si>
    <t>P-Uvod v poslovno načrtovanje-VS-Redni</t>
  </si>
  <si>
    <t>P-Poslovno načrtovanje-UNI-Redni</t>
  </si>
  <si>
    <t>V-Poslovno načrtovanje-UNI-Redni</t>
  </si>
  <si>
    <t>e-V-Osnove poslovodenja in računovodstva-2. skupina-VS-Redni</t>
  </si>
  <si>
    <t>e-P-Poslovno načrtovanje-UNI-Redni</t>
  </si>
  <si>
    <t>Konzultacije-Uvod v poslovodenje in računovodstvo - Vaje(tuji študenti)-UNI-Redni</t>
  </si>
  <si>
    <t>e-V-Management talentov-MAG-Redni</t>
  </si>
  <si>
    <t>e-V-Osnove poslovodenja in računovodstva-1. skupina-VS-Redni</t>
  </si>
  <si>
    <t>Konzultacije-Uvod v poslovno načrtovanje - vaje-VS-Izredni</t>
  </si>
  <si>
    <t>e-V-Osnove poslovodenja in računovodstva-3. skupina-VS-Redni</t>
  </si>
  <si>
    <t>Konzultacije-Osnove poslovodenja in računovodstva - vaje(tuji študenti)-VS-Redni</t>
  </si>
  <si>
    <t>e-V-Osnove poslovodenja in računovodstva-VS-Izredni</t>
  </si>
  <si>
    <t>Konzultacije-Osnove poslovodenja in računovodstva - pred.(tuji študenti)-VS-Redni</t>
  </si>
  <si>
    <t>V-Osnove poslovodenja in računovodstva-VS-Izredni</t>
  </si>
  <si>
    <t>Konzultacije-Management talentov - vaje-MAG-Izredni</t>
  </si>
  <si>
    <t>Konzultacije-Uvod v poslovno načrtovanje-VS-Izredni</t>
  </si>
  <si>
    <t>Konzultacije-Uvod v poslovodenje in računovodstvo - Pred.(tuji študenti)-UNI-Redni</t>
  </si>
  <si>
    <t>Konzultacije-Management talentov-MAG-Izredni</t>
  </si>
  <si>
    <t>e-V-Management oskrbovalne verige-MAG-Redni</t>
  </si>
  <si>
    <t>Tilen Medved</t>
  </si>
  <si>
    <t>Management oskrbovalne verige</t>
  </si>
  <si>
    <t>e-V-Organizacija poslovnih procesov-2.b skupina-UNI-Redni</t>
  </si>
  <si>
    <t>V-Fiziologija dela-MAG-Redni</t>
  </si>
  <si>
    <t>V-Logistika in planiranje oskrbovalnih verig-UNI-Redni</t>
  </si>
  <si>
    <t>Logistika in planiranje oskrbovalnih verig</t>
  </si>
  <si>
    <t>V-Osnove naravoslovja in tehnologije-1. skupina-VS-Redni</t>
  </si>
  <si>
    <t>Osnove naravoslovja in tehnologije</t>
  </si>
  <si>
    <t>e-V-Fiziologija dela-MAG-Redni</t>
  </si>
  <si>
    <t>V-Management oskrbovalnih mrež za izdelke in storitve-VS-Redni</t>
  </si>
  <si>
    <t>Management oskrbovalnih mrež za izdelke in storitve</t>
  </si>
  <si>
    <t>e-V-Naravoslovje in tehnologija-UNI-Redni</t>
  </si>
  <si>
    <t>Naravoslovje in tehnologija</t>
  </si>
  <si>
    <t>V-Proizvodni sistemi-UNI-Redni</t>
  </si>
  <si>
    <t>Proizvodni sistemi</t>
  </si>
  <si>
    <t>e-V-Design inženirskih sistemov-MAG-Redni</t>
  </si>
  <si>
    <t>e-V-Management proizvodnega sistema-VS-Redni</t>
  </si>
  <si>
    <t>Management proizvodnega sistema</t>
  </si>
  <si>
    <t>V-Organizacija poslovnih procesov-2.a skupina-UNI-Redni</t>
  </si>
  <si>
    <t>V-Management proizvodnega sistema-VS-Redni</t>
  </si>
  <si>
    <t>Konzultacije-Inženiring v industriji 4.0 - vaje-MAG-Izredni</t>
  </si>
  <si>
    <t>V-Design inženirskih sistemov-MAG-Redni</t>
  </si>
  <si>
    <t>e-V-Osnove naravoslovja in tehnologije-VS-Izredni</t>
  </si>
  <si>
    <t>V-Metode študija dela-UNI-Redni</t>
  </si>
  <si>
    <t>V-Naravoslovje in tehnologija-UNI-Redni</t>
  </si>
  <si>
    <t>e-V-Organizacija poslovnih procesov-2.a skupina-UNI-Redni</t>
  </si>
  <si>
    <t>e-V-Osnove naravoslovja in tehnologije-1. skupina-VS-Redni</t>
  </si>
  <si>
    <t>V-Osnove naravoslovja in tehnologije-3. skupina-VS-Redni</t>
  </si>
  <si>
    <t>V-Management oskrbovalne verige-MAG-Redni</t>
  </si>
  <si>
    <t>e-V-Proizvodni sistemi-UNI-Redni</t>
  </si>
  <si>
    <t>V-Organizacija poslovnih procesov-2.b skupina-UNI-Redni</t>
  </si>
  <si>
    <t>V-Osnove naravoslovja in tehnologije-VS-Izredni</t>
  </si>
  <si>
    <t>Konzultacije-Management proizvodnega sistema - vaje-VS-Izredni</t>
  </si>
  <si>
    <t>e-V-Logistika in planiranje oskrbovalnih verig-UNI-Redni</t>
  </si>
  <si>
    <t>Konzultacije-Naravoslovje in tehnologija - vaje(tuji študenti)-UNI-Redni</t>
  </si>
  <si>
    <t>e-V-Metode študija dela-UNI-Redni</t>
  </si>
  <si>
    <t>Konzultacije-Management oskrbovalne verige - vaje-MAG-Izredni</t>
  </si>
  <si>
    <t>Konzultacije-Management oskrbovalnih mrež za izdelke in storitve - vaje-VS-Izredni</t>
  </si>
  <si>
    <t>V-Uvod v informacijsko varnost-2. skupina-VS-Redni</t>
  </si>
  <si>
    <t>Klemen Methans</t>
  </si>
  <si>
    <t>V-Informacijska varnost-UNI-Redni</t>
  </si>
  <si>
    <t>e-V-Uvod v informacijsko varnost-1. skupina-VS-Redni</t>
  </si>
  <si>
    <t>e-V-Informacijska varnost-UNI-Redni</t>
  </si>
  <si>
    <t>e-V-Uvod v informacijsko varnost-2. skupina-VS-Redni</t>
  </si>
  <si>
    <t>V-Uvod v informacijsko varnost-1. skupina-VS-Redni</t>
  </si>
  <si>
    <t>Konzultacije-Uvod v informacijsko varnost - vaje-VS-Izredni</t>
  </si>
  <si>
    <t>e-P-Kineziologija-VS-Izredni</t>
  </si>
  <si>
    <t>Maja Meško</t>
  </si>
  <si>
    <t>Kineziologija</t>
  </si>
  <si>
    <t>P-Načrtovanje kariere-UNI-Redni</t>
  </si>
  <si>
    <t>Načrtovanje kariere</t>
  </si>
  <si>
    <t>e-P-Psihologija v športu-VS-Izredni</t>
  </si>
  <si>
    <t>Psihologija v športu</t>
  </si>
  <si>
    <t>Konzultacije-Psihologija v kriznem upravljanju-VS-Izredni</t>
  </si>
  <si>
    <t>Psihologija v kriznem upravljanju</t>
  </si>
  <si>
    <t>P-Selekcijski postopki-UNI-Redni</t>
  </si>
  <si>
    <t>Selekcijski postopki</t>
  </si>
  <si>
    <t>P-IZBRANE TEME IZ PSIHOLOGIJE KADROV -DR-Izredni</t>
  </si>
  <si>
    <t>e-P-Načrtovanje kariere-UNI-Redni</t>
  </si>
  <si>
    <t>P-Psihologija v športu-VS-Izredni</t>
  </si>
  <si>
    <t>e-V-Psihologija v športu-VS-Izredni</t>
  </si>
  <si>
    <t>e-V-Kineziologija-VS-Izredni</t>
  </si>
  <si>
    <t>Konzultacije-Psihologija v kriznem upravljanju - vaje-VS-Izredni</t>
  </si>
  <si>
    <t>P-Kineziologija-VS-Izredni</t>
  </si>
  <si>
    <t>e-P-Selekcijski postopki-UNI-Redni</t>
  </si>
  <si>
    <t>V-Psihologija v športu-VS-Izredni</t>
  </si>
  <si>
    <t>V-Kineziologija-VS-Izredni</t>
  </si>
  <si>
    <t>Matjaž Merc</t>
  </si>
  <si>
    <t>P-Logistika in planiranje oskrbovalnih verig-UNI-Redni</t>
  </si>
  <si>
    <t>Dušan Mežnar</t>
  </si>
  <si>
    <t>P-Management proizvodnega sistema-VS-Redni</t>
  </si>
  <si>
    <t>V-Poslovni in proizvodni informacijski sistemi-MAG-Redni</t>
  </si>
  <si>
    <t>Poslovni in proizvodni informacijski sistemi</t>
  </si>
  <si>
    <t>P-Poslovni in proizvodni informacijski sistemi-MAG-Redni</t>
  </si>
  <si>
    <t>P-Management oskrbovalnih mrež za izdelke in storitve-VS-Redni</t>
  </si>
  <si>
    <t>P-Management oskrbovalne verige-MAG-Redni</t>
  </si>
  <si>
    <t>e-V-Poslovni in proizvodni informacijski sistemi-MAG-Redni</t>
  </si>
  <si>
    <t>Konzultacije-Poslovni proizvodni informacijski sistemi - vaje-MAG-Izredni</t>
  </si>
  <si>
    <t>e-P-Poslovni in proizvodni informacijski sistemi-MAG-Redni</t>
  </si>
  <si>
    <t>e-P-Management oskrbovalnih mrež za izdelke in storitve-VS-Redni</t>
  </si>
  <si>
    <t>e-P-Management oskrbovalne verige-MAG-Redni</t>
  </si>
  <si>
    <t>e-P-Logistika in planiranje oskrbovalnih verig-UNI-Redni</t>
  </si>
  <si>
    <t>e-P-Management proizvodnega sistema-VS-Redni</t>
  </si>
  <si>
    <t>Konzultacije-Management proizvodnega sistema-VS-Izredni</t>
  </si>
  <si>
    <t>Konzultacije-Poslovni proizvodni informacijski sistemi-MAG-Izredni</t>
  </si>
  <si>
    <t>Konzultacije-Management oskrbovalnih mrež za izdelke in storitve-VS-Izredni</t>
  </si>
  <si>
    <t>Konzultacije-Management oskrbovalne verige-MAG-Izredni</t>
  </si>
  <si>
    <t>e-P-Management v športu-VS-Izredni</t>
  </si>
  <si>
    <t>Edvard Kolar</t>
  </si>
  <si>
    <t>P-Management v športu-VS-Izredni</t>
  </si>
  <si>
    <t>P-Management športnih prireditev in objektov-VS-Izredni</t>
  </si>
  <si>
    <t>Management športnih prireditev in objektov</t>
  </si>
  <si>
    <t>e-P-Management športnih prireditev in objektov-VS-Izredni</t>
  </si>
  <si>
    <t>P-Proces zaposlovanja-VS-Redni</t>
  </si>
  <si>
    <t>Vesna Novak</t>
  </si>
  <si>
    <t>Proces zaposlovanja</t>
  </si>
  <si>
    <t>V-Trg dela in zaposlovanje-UNI-Redni</t>
  </si>
  <si>
    <t>Trg dela in zaposlovanje</t>
  </si>
  <si>
    <t>e-P-Proces zaposlovanja-VS-Redni</t>
  </si>
  <si>
    <t>e-V-Kadrovska funkcija v organizaciji-UNI-Redni</t>
  </si>
  <si>
    <t>Kadrovska funkcija v organizacijah</t>
  </si>
  <si>
    <t>e-V-Proces zaposlovanja-VS-Redni</t>
  </si>
  <si>
    <t>V-Kadrovska funkcija v organizaciji-UNI-Redni</t>
  </si>
  <si>
    <t>e-P-Trg dela in zaposlovanje-UNI-Redni</t>
  </si>
  <si>
    <t>P-Trg dela in zaposlovanje-UNI-Redni</t>
  </si>
  <si>
    <t>e-P-Medkulturno poslovno okolje-MAG-Redni</t>
  </si>
  <si>
    <t>e-P-Kadrovska funkcija v organizaciji-UNI-Redni</t>
  </si>
  <si>
    <t>V-Proces zaposlovanja-VS-Redni</t>
  </si>
  <si>
    <t>e-V-Trg dela in zaposlovanje-UNI-Redni</t>
  </si>
  <si>
    <t>e-P-Poslovna etika-MAG-Redni</t>
  </si>
  <si>
    <t>P-Kadri na trgu dela-MAG-Redni</t>
  </si>
  <si>
    <t>Kadri na trgu dela</t>
  </si>
  <si>
    <t>e-V-Kadri na trgu dela-MAG-Redni</t>
  </si>
  <si>
    <t>P-Kadrovska funkcija v organizaciji-UNI-Redni</t>
  </si>
  <si>
    <t>e-P-Kadri na trgu dela-MAG-Redni</t>
  </si>
  <si>
    <t>Konzultacije-Proces zaposlovanja - vaje-VS-Izredni</t>
  </si>
  <si>
    <t>Konzultacije-Kadri na trgu dela-MAG-Izredni</t>
  </si>
  <si>
    <t>P-Medkulturno poslovno okolje-MAG-Redni</t>
  </si>
  <si>
    <t>V-Kadri na trgu dela-MAG-Redni</t>
  </si>
  <si>
    <t>Konzultacije-Kadri na trgu dela - vaje-MAG-Izredni</t>
  </si>
  <si>
    <t>P-Poslovna etika-MAG-Redni</t>
  </si>
  <si>
    <t>Konzultacije-Proces zaposlovanja-VS-Izredni</t>
  </si>
  <si>
    <t>Konzultacije-Kadrovska funkcija v organizaciji - vaje(tuji študenti)-UNI-Redni</t>
  </si>
  <si>
    <t>Konzultacije-Medkulturno poslovno okolje-MAG-Izredni</t>
  </si>
  <si>
    <t>Konzultacije-Kadrovska funkcija v organizaciji - pred.(tuji študenti)-UNI-Redni</t>
  </si>
  <si>
    <t>Iztok Podbregar</t>
  </si>
  <si>
    <t>P-Management tveganj v športu-VS-Izredni</t>
  </si>
  <si>
    <t>Management tveganj v športu</t>
  </si>
  <si>
    <t>e-P-Management tveganj v športu-VS-Izredni</t>
  </si>
  <si>
    <t>Konzultacije-Mehanizmi za krizno odločanje-VS-Izredni</t>
  </si>
  <si>
    <t>Mehanizmi za krizno odločanje</t>
  </si>
  <si>
    <t>Konzultacije-Management tveganj-VS-Izredni</t>
  </si>
  <si>
    <t>Management tveganj</t>
  </si>
  <si>
    <t>e-P-Modeli kompetenc-MAG-Redni</t>
  </si>
  <si>
    <t>P-Športni turizem-VS-Izredni</t>
  </si>
  <si>
    <t>Športni turizem</t>
  </si>
  <si>
    <t>Konzultacije-Krizno upravljanje in management na nacionalni in multikulturni ravni-VS-Izredni</t>
  </si>
  <si>
    <t>Krizno upravljanje in management na nacionalni in multikulturni ravni</t>
  </si>
  <si>
    <t>e-P-Management tveganj in krize-UNI-Redni</t>
  </si>
  <si>
    <t>Management tveganj in krize</t>
  </si>
  <si>
    <t>e-P-Varnostni management v športu-VS-Izredni</t>
  </si>
  <si>
    <t>Varnostni management v športu</t>
  </si>
  <si>
    <t>P-Modeli kompetenc-MAG-Redni</t>
  </si>
  <si>
    <t>e-P-Športni turizem-VS-Izredni</t>
  </si>
  <si>
    <t>Konzultacije-Modeli kompetenc - vaje-MAG-Izredni</t>
  </si>
  <si>
    <t>Konzultacije-Modeli kompetenc-MAG-Izredni</t>
  </si>
  <si>
    <t>Konzultacije-Etika v kriznih situacijah - vaje-VS-Izredni</t>
  </si>
  <si>
    <t>Etika v kriznih situacijah</t>
  </si>
  <si>
    <t>P-Varnostni management v športu-VS-Izredni</t>
  </si>
  <si>
    <t>e-V-Športni turizem-VS-Izredni</t>
  </si>
  <si>
    <t>P-Management tveganj in krize-UNI-Redni</t>
  </si>
  <si>
    <t>Konzultacije-Management znanja-MAG-Redni</t>
  </si>
  <si>
    <t>V-Športni turizem-VS-Izredni</t>
  </si>
  <si>
    <t>Konzultacije-Krizno upravljanje in management na nacionalni in multikulturni ravni - vaje-VS-Izredni</t>
  </si>
  <si>
    <t>P-TEORIJA MANAGEMENTA NEGOTOVOSTI IN TVEGANJ-DR-Izredni</t>
  </si>
  <si>
    <t>Teorija managementa negotovosti in tveganj</t>
  </si>
  <si>
    <t>Konzultacije-Osnove kriznega upravljanja in managementa-VS-Izredni</t>
  </si>
  <si>
    <t>Osnove kriznega upravljanja in managementa</t>
  </si>
  <si>
    <t>Konzultacije-Management varnosti in varovanja na letalskem področju-VS-Izredni</t>
  </si>
  <si>
    <t>Management varnosti in varovanja na letalskem področju</t>
  </si>
  <si>
    <t>Konzultacije-Management varnosti in varovanja na letalskem področju - vaje-VS-Izredni</t>
  </si>
  <si>
    <t>Konzultacije-Negotovost in obvladovanje stresa v krizah-VS-Izredni</t>
  </si>
  <si>
    <t>Negotovost in obvladovanje stresa v krizah</t>
  </si>
  <si>
    <t>Konzultacije-Krizno komuniciranje-VS-Izredni</t>
  </si>
  <si>
    <t>Krizno komuniciranje</t>
  </si>
  <si>
    <t>V-Management športnih prireditev in objektov-VS-Izredni</t>
  </si>
  <si>
    <t>Rožle Prezelj</t>
  </si>
  <si>
    <t>e-V-Management v športu-VS-Izredni</t>
  </si>
  <si>
    <t>e-V-Management športnih prireditev in objektov-VS-Izredni</t>
  </si>
  <si>
    <t>V-Management v športu-VS-Izredni</t>
  </si>
  <si>
    <t>P-Poslovni informacijski sistemi-UNI-Redni</t>
  </si>
  <si>
    <t>Andreja Pucihar</t>
  </si>
  <si>
    <t>P-Digitalno poslovanje-UNI-Redni</t>
  </si>
  <si>
    <t>Digitalno poslovanje</t>
  </si>
  <si>
    <t>e-P-Digitalno poslovanje-UNI-Redni</t>
  </si>
  <si>
    <t>P-Informacijske tehnologije za digitalno preobrazbo-MAG-Redni</t>
  </si>
  <si>
    <t>e-P-Poslovni informacijski sistemi-UNI-Redni</t>
  </si>
  <si>
    <t>P-Informacijske tehnologije za digitalno transformacijo-MAG-Redni</t>
  </si>
  <si>
    <t>e-P-Management informacijskih sistemov za digitalno poslovanje-MAG-Redni</t>
  </si>
  <si>
    <t>P-Management informacijskih sistemov za digitalno poslovanje-MAG-Redni</t>
  </si>
  <si>
    <t>Konzultacije-Informacijske tehnologije za digitalno transformacijo-MAG-Izredni</t>
  </si>
  <si>
    <t>e-P-Strokovna praksa-VS-Redni</t>
  </si>
  <si>
    <t>Strokovna praksa</t>
  </si>
  <si>
    <t>P-Razvoj poslovnih modelov-UNI-Redni</t>
  </si>
  <si>
    <t>e-P-Informacijske tehnologije za digitalno preobrazbo-MAG-Redni</t>
  </si>
  <si>
    <t>e-P-Informacijske tehnologije za digitalno transformacijo-MAG-Redni</t>
  </si>
  <si>
    <t>e-P-Strokovna praksa-VS-Izredni</t>
  </si>
  <si>
    <t>e-P-Razvoj poslovnih modelov-UNI-Redni</t>
  </si>
  <si>
    <t>Konzultacije-Management informacijskih sistemov za digitalno poslovanje-MAG-Izredni</t>
  </si>
  <si>
    <t>Konzultacije-Informacijske tehnologije za digitalno preobrazbo-MAG-Izredni</t>
  </si>
  <si>
    <t>P-DIGITALIZACIJA POSLOVNIH MODELOV-DR-Izredni</t>
  </si>
  <si>
    <t>Digitalizacija poslovnih modelov</t>
  </si>
  <si>
    <t>Uroš Rajkovič</t>
  </si>
  <si>
    <t>Konzultacije-Agilne metodologije za razvoj informacijskih sistemov-MAG-Izredni</t>
  </si>
  <si>
    <t>Agilne metodologije za razvoj informacijskih sistemov</t>
  </si>
  <si>
    <t>e-P-Proces odločanja-UNI-Redni</t>
  </si>
  <si>
    <t>P-Proces odločanja-UNI-Redni</t>
  </si>
  <si>
    <t>P-Sistemi za podporo odločanju-VS-Redni</t>
  </si>
  <si>
    <t>P-Upravljanje baz podatkov-VS-Redni</t>
  </si>
  <si>
    <t>V-Agilne metodologije za razvoj informacijskih sistemov-MAG-Redni</t>
  </si>
  <si>
    <t>Konzultacije-Sistemi za podporo odločanju-VS-Izredni</t>
  </si>
  <si>
    <t>e-V-Agilne metodologije za razvoj informacijskih sistemov-MAG-Redni</t>
  </si>
  <si>
    <t>e-P-Sistemi za podporo odločanju-VS-Redni</t>
  </si>
  <si>
    <t>e-P-Upravljanje baz podatkov-VS-Redni</t>
  </si>
  <si>
    <t>P-Agilne metodologije za razvoj informacijskih sistemov-MAG-Redni</t>
  </si>
  <si>
    <t>P-Baze podatkov-UNI-Redni</t>
  </si>
  <si>
    <t>e-P-Agilne metodologije za razvoj informacijskih sistemov-MAG-Redni</t>
  </si>
  <si>
    <t>e-P-Baze podatkov-UNI-Redni</t>
  </si>
  <si>
    <t>Konzultacije-Agilne metodologije za razvoj informacijskih sistemov - vaje-MAG-Izredni</t>
  </si>
  <si>
    <t>Konzultacije-Upravljanje baz podatkov-VS-Izredni</t>
  </si>
  <si>
    <t>e-P-Proizvodni sistemi-UNI-Redni</t>
  </si>
  <si>
    <t>Matjaž Roblek</t>
  </si>
  <si>
    <t>P-Proizvodni sistemi-UNI-Redni</t>
  </si>
  <si>
    <t>e-V-Analitika-VS-Izredni</t>
  </si>
  <si>
    <t>Gregor Rus</t>
  </si>
  <si>
    <t>V-Osnove kvantitativnih metod III-3. skupina-VS-Redni</t>
  </si>
  <si>
    <t>V-Analitika-VS-Izredni</t>
  </si>
  <si>
    <t>V-Osnove statistike-VS-Izredni</t>
  </si>
  <si>
    <t>V-Osnove kvantitativnih metod III-VS-Izredni</t>
  </si>
  <si>
    <t>V-Osnove kvantitativnih metod III-1. skupina-VS-Redni</t>
  </si>
  <si>
    <t>e-V-Osnove kvantitativnih metod III-VS-Izredni</t>
  </si>
  <si>
    <t>V-Kvantitativne metode III-UNI-Redni</t>
  </si>
  <si>
    <t>V-Osnove kvantitativnih metod III-2. skupina-VS-Redni</t>
  </si>
  <si>
    <t>e-V-Osnove kvantitativnih metod III-1. skupina-VS-Redni</t>
  </si>
  <si>
    <t>e-V-Osnove kvantitativnih metod III-3. skupina-VS-Redni</t>
  </si>
  <si>
    <t>e-V-Osnove kvantitativnih metod III-2. skupina-VS-Redni</t>
  </si>
  <si>
    <t>e-V-Kvantitativne metode III-UNI-Redni</t>
  </si>
  <si>
    <t>P-Osnove naravoslovja in tehnologije-VS-Redni</t>
  </si>
  <si>
    <t>Marjan Senegačnik</t>
  </si>
  <si>
    <t>V-Osnove naravoslovja in tehnologije-2. skupina-VS-Redni</t>
  </si>
  <si>
    <t>Konzultacije-Okoljevarstveni inženiring - vaje-VS-Izredni</t>
  </si>
  <si>
    <t>Okoljevarstveni inženiring</t>
  </si>
  <si>
    <t>P-Osnove varstva okolja-UNI-Redni</t>
  </si>
  <si>
    <t>P-Okoljevarstveni inženiring-VS-Redni</t>
  </si>
  <si>
    <t>P-Naravoslovje in tehnologija-UNI-Redni</t>
  </si>
  <si>
    <t>P-Osnove naravoslovja in tehnologije-VS-Izredni</t>
  </si>
  <si>
    <t>e-P-Osnove varstva okolja-UNI-Redni</t>
  </si>
  <si>
    <t>e-P-Osnove naravoslovja in tehnologije-VS-Redni</t>
  </si>
  <si>
    <t>Konzultacije-Naravoslovje in tehnologija v org. vedah - pred.-MAG-Redni</t>
  </si>
  <si>
    <t>Naravoslovje in tehnologija v organizacijskih vedah</t>
  </si>
  <si>
    <t>e-V-Osnove naravoslovja in tehnologije-3. skupina-VS-Redni</t>
  </si>
  <si>
    <t>Konzultacije-Naravoslovje in tehnologija - pred.(tuji študenti)-UNI-Redni</t>
  </si>
  <si>
    <t>Konzultacije-Okoljevarstveni inženiring-VS-Izredni</t>
  </si>
  <si>
    <t>Konzultacije-Osnove naravoslovja in tehnologije - Pred.(tuji študenti)-VS-Redni</t>
  </si>
  <si>
    <t>e-V-Osnove naravoslovja in tehnologije-2. skupina-VS-Redni</t>
  </si>
  <si>
    <t>e-P-Osnove naravoslovja in tehnologije-VS-Izredni</t>
  </si>
  <si>
    <t>Konzultacije-Osnove naravoslovja in tehnologije - Vaje(tuji študenti)-VS-Redni</t>
  </si>
  <si>
    <t>e-P-Naravoslovje in tehnologija-UNI-Redni</t>
  </si>
  <si>
    <t>e-P-Okoljevarstveni inženiring-VS-Redni</t>
  </si>
  <si>
    <t>P-Optimiranje in simulacija sistemov-VS-Redni</t>
  </si>
  <si>
    <t>Andrej Škraba</t>
  </si>
  <si>
    <t>Optimiranje in simulacija sistemov</t>
  </si>
  <si>
    <t>P-Uvod v programski jezik JAVA-VS-Redni</t>
  </si>
  <si>
    <t>e-P-Internet stvari-MAG-Redni</t>
  </si>
  <si>
    <t>Internet stvari</t>
  </si>
  <si>
    <t>e-P-Modeliranje kompleksnih sistemov-MAG-Redni</t>
  </si>
  <si>
    <t>Modeliranje kompleksnih sistemov</t>
  </si>
  <si>
    <t>Konzultacije-Simulacija in modeliranje - vaje-VS-Izredni</t>
  </si>
  <si>
    <t>Simulacija in modeliranje</t>
  </si>
  <si>
    <t>P-Teorija sistemov in informacij-MAG-Redni</t>
  </si>
  <si>
    <t>P-Modeliranje kompleksnih sistemov-MAG-Redni</t>
  </si>
  <si>
    <t>e-V-Modeliranje kompleksnih sistemov-MAG-Redni</t>
  </si>
  <si>
    <t>P-Modeliranje in simulacija sistemov-UNI-Redni</t>
  </si>
  <si>
    <t>Modeliranje in simulacija sistemov</t>
  </si>
  <si>
    <t>P-Programski jezik JAVA-UNI-Redni</t>
  </si>
  <si>
    <t>Programski jezik JAVA</t>
  </si>
  <si>
    <t>Konzultacije-Teorija sistemov in informacij-MAG-Izredni</t>
  </si>
  <si>
    <t>P-Internet stvari-MAG-Redni</t>
  </si>
  <si>
    <t>e-V-Internet stvari-MAG-Redni</t>
  </si>
  <si>
    <t>Konzultacije-Simulacija in modeliranje-VS-Izredni</t>
  </si>
  <si>
    <t>e-P-Programski jezik JAVA-UNI-Redni</t>
  </si>
  <si>
    <t>e-P-Optimiranje in simulacija sistemov-VS-Redni</t>
  </si>
  <si>
    <t>e-P-Modeliranje in simulacija sistemov-UNI-Redni</t>
  </si>
  <si>
    <t>e-P-Teorija sistemov in informacij-MAG-Redni</t>
  </si>
  <si>
    <t>V-Internet stvari-MAG-Redni</t>
  </si>
  <si>
    <t>Konzultacije-Internet stvari-MAG-Izredni</t>
  </si>
  <si>
    <t>V-Modeliranje kompleksnih sistemov-MAG-Redni</t>
  </si>
  <si>
    <t>Konzultacije-Modeliranje kompleksnih sistemov-MAG-Izredni</t>
  </si>
  <si>
    <t>e-P-Uvod v programski jezik JAVA-VS-Redni</t>
  </si>
  <si>
    <t>Konzultacije-Modeliranje kompleksnih sistemov - vaje-MAG-Izredni</t>
  </si>
  <si>
    <t>Konzultacije-Optimiranje in simulacija sistemov-VS-Izredni</t>
  </si>
  <si>
    <t>Konzultacije-Internet stvari - vaje-MAG-Izredni</t>
  </si>
  <si>
    <t>V-Statistika v raziskovanju-MAG-Izredni</t>
  </si>
  <si>
    <t>Jerneja Šifrer</t>
  </si>
  <si>
    <t>Statistika v raziskovanju</t>
  </si>
  <si>
    <t>V-Statistika v raziskovanju-2. skupina-MAG-Redni</t>
  </si>
  <si>
    <t>e-V-Statistika v raziskovanju-1. skupina-MAG-Redni</t>
  </si>
  <si>
    <t>e-V-Statistika v raziskovanju-2. skupina-MAG-Redni</t>
  </si>
  <si>
    <t>V-Statistika v raziskovanju-1. skupina-MAG-Redni</t>
  </si>
  <si>
    <t>e-V-Statistika v raziskovanju-MAG-Izredni</t>
  </si>
  <si>
    <t>e-V-Testiranje programske opreme-MAG-Redni</t>
  </si>
  <si>
    <t>Nejc Čelik</t>
  </si>
  <si>
    <t>e-V-Kakovost programske opreme-MAG-Redni</t>
  </si>
  <si>
    <t>e-V-Programski jezik JAVA-UNI-Redni</t>
  </si>
  <si>
    <t>V-Podatkovno rudarjenje-MAG-Redni</t>
  </si>
  <si>
    <t>V-Testiranje programske opreme-MAG-Redni</t>
  </si>
  <si>
    <t>V-Kakovost programske opreme-MAG-Redni</t>
  </si>
  <si>
    <t>V-Digitalno poslovanje-UNI-Redni</t>
  </si>
  <si>
    <t>Konzultacije-Kakovost programske opreme - vaje-MAG-Izredni</t>
  </si>
  <si>
    <t>e-V-Objektno usmerjen razvoj-MAG-Redni</t>
  </si>
  <si>
    <t>V-Objektno usmerjen razvoj-MAG-Redni</t>
  </si>
  <si>
    <t>e-V-Digitalno poslovanje-UNI-Redni</t>
  </si>
  <si>
    <t>Konzultacije-Testiranje programske opreme - vaje-MAG-Izredni</t>
  </si>
  <si>
    <t>e-V-Podatkovno rudarjenje-MAG-Redni</t>
  </si>
  <si>
    <t>Konzultacije-Objektno usmerjen razvoj - vaje-MAG-Izredni</t>
  </si>
  <si>
    <t>V-Programski jezik JAVA-UNI-Redni</t>
  </si>
  <si>
    <t>Konzultacije-Podatkovno rudarjenje - vaje-MAG-Izredni</t>
  </si>
  <si>
    <t>V-Multimedijski sistemi-2. skupina-VS-Redni</t>
  </si>
  <si>
    <t>Branislav Šmitek</t>
  </si>
  <si>
    <t>Multimedijski sistemi</t>
  </si>
  <si>
    <t>V-Multimedijski sistemi-1. skupina-VS-Redni</t>
  </si>
  <si>
    <t>V-Računalništvo in informatika-3.a skupina-VS-Redni</t>
  </si>
  <si>
    <t>e-V-Optimiranje in simulacija sistemov-2. skupina-VS-Redni</t>
  </si>
  <si>
    <t>V-Računalništvo in informatika-4.a skupina-VS-Redni</t>
  </si>
  <si>
    <t>V-Računalniški sistemi in komunikacije-2. skupina-VS-Redni</t>
  </si>
  <si>
    <t>V-Računalništvo in informatika-2.b skupina-UNI-Redni</t>
  </si>
  <si>
    <t>e-V-Modeliranje in simulacija sistemov-UNI-Redni</t>
  </si>
  <si>
    <t>e-V-Računalništvo in informatika-2.b skupina-UNI-Redni</t>
  </si>
  <si>
    <t>V-Računalništvo in informatika-1.a skupina-UNI-Redni</t>
  </si>
  <si>
    <t>e-V-Računalniški sistemi in komunikacije-2. skupina-VS-Redni</t>
  </si>
  <si>
    <t>P-Multimedijski sistemi-VS-Redni</t>
  </si>
  <si>
    <t>V-Računalništvo in informatika-1.a skupina-VS-Redni</t>
  </si>
  <si>
    <t>Konzultacije-Multimedijski sistemi - vaje-VS-Izredni</t>
  </si>
  <si>
    <t>e-V-Optimiranje in simulacija sistemov-1. skupina-VS-Redni</t>
  </si>
  <si>
    <t>e-V-Računalništvo in informatika-4.a skupina-VS-Redni</t>
  </si>
  <si>
    <t>V-Optimiranje in simulacija sistemov-2. skupina-VS-Redni</t>
  </si>
  <si>
    <t>e-V-Multimedijski sistemi-2. skupina-VS-Redni</t>
  </si>
  <si>
    <t>Konzultacije-Informacijske in komunikacijske tehnologije - vaje(tuji študenti)-UNI-Redni</t>
  </si>
  <si>
    <t>Informacijske in komunikacijske tehnologije</t>
  </si>
  <si>
    <t>V-Informacijske in komunikacijske tehnologije-UNI-Redni</t>
  </si>
  <si>
    <t>V-Računalniški sistemi in komunikacije-1. skupina-VS-Redni</t>
  </si>
  <si>
    <t>e-P-Multimedijski sistemi-VS-Redni</t>
  </si>
  <si>
    <t>V-Modeliranje in simulacija sistemov-UNI-Redni</t>
  </si>
  <si>
    <t>Konzultacije-Multimedijski sistemi-VS-Izredni</t>
  </si>
  <si>
    <t>e-V-Računalništvo in informatika-3.a skupina-VS-Redni</t>
  </si>
  <si>
    <t>Konzultacije-Optimiranje in simulacija sistemov - vaje-VS-Izredni</t>
  </si>
  <si>
    <t>e-P-Uvod v informacijsko varnost-VS-Redni</t>
  </si>
  <si>
    <t>V-Optimiranje in simulacija sistemov-1. skupina-VS-Redni</t>
  </si>
  <si>
    <t>e-V-Informacijske in komunikacijske tehnologije-UNI-Redni</t>
  </si>
  <si>
    <t>e-V-Računalniški sistemi in komunikacije-1. skupina-VS-Redni</t>
  </si>
  <si>
    <t>e-V-Računalništvo in informatika-1.a skupina-VS-Redni</t>
  </si>
  <si>
    <t>e-V-Računalništvo in informatika-1.a skupina-UNI-Redni</t>
  </si>
  <si>
    <t>Konzultacije-Računalniški sistemi in komunikacije - vaje-VS-Izredni</t>
  </si>
  <si>
    <t>e-V-Multimedijski sistemi-1. skupina-VS-Redni</t>
  </si>
  <si>
    <t>Polona Šprajc</t>
  </si>
  <si>
    <t>P-Teorije organizacije in managementa-UNI-Redni</t>
  </si>
  <si>
    <t>Teorije organizacije in managementa</t>
  </si>
  <si>
    <t>P-Sodobna organizacijska in managerska orodja-MAG-Redni</t>
  </si>
  <si>
    <t>Sodobna organizacijska in managerska orodja</t>
  </si>
  <si>
    <t>e-P-Sodobna organizacijska in managerska orodja-MAG-Izredni</t>
  </si>
  <si>
    <t>e-P-Sodobna organizacijska in managerska orodja-MAG-Redni</t>
  </si>
  <si>
    <t>P-Sodobna organizacijska in managerska orodja-MAG-Izredni</t>
  </si>
  <si>
    <t>P-Organizacija in management-VS-Redni</t>
  </si>
  <si>
    <t>Organizacija in management</t>
  </si>
  <si>
    <t>e-P-Teorije organizacije in managementa-UNI-Redni</t>
  </si>
  <si>
    <t>e-P-Organizacija in management-VS-Redni</t>
  </si>
  <si>
    <t>P-SODOBNE TEORIJE ORGANIZACIJE IN MANAGEMENTA-DR-Izredni</t>
  </si>
  <si>
    <t>Sodobne teorije organizacije in managementa</t>
  </si>
  <si>
    <t>Konzultacije-Etika v kriznih situacijah-VS-Izredni</t>
  </si>
  <si>
    <t>Konzultacije-Teorije organizacije in managementa - Pred.(tuji študenti)-UNI-Redni</t>
  </si>
  <si>
    <t>e-P-Organizacija in management-VS-Izredni</t>
  </si>
  <si>
    <t>Konzultacije-Organizacija in management - Pred.(tuji študenti)-VS-Redni</t>
  </si>
  <si>
    <t>P-Organizacija in management-VS-Izredni</t>
  </si>
  <si>
    <t>P-ORGANIZACIJA IN MANAGEMENT V DIGITALNI DOBI-DR-Izredni</t>
  </si>
  <si>
    <t>Organizacija in management v digitalni dobi</t>
  </si>
  <si>
    <t>P-Vpliv okolja na zdravje-MAG-Redni</t>
  </si>
  <si>
    <t>Sonja Šoštar Turk</t>
  </si>
  <si>
    <t>Vpliv okolja na zdravje</t>
  </si>
  <si>
    <t>P-Vpliv okolja na zdravje-MAG-Izredni</t>
  </si>
  <si>
    <t>V-Angleški poslovni jezik-2. skupina-UNI-Redni</t>
  </si>
  <si>
    <t>Alenka Tratnik</t>
  </si>
  <si>
    <t>Angleški poslovni jezik</t>
  </si>
  <si>
    <t>e-V-Angleški poslovni jezik-2. skupina-UNI-Redni</t>
  </si>
  <si>
    <t>P-Strokovna terminologija v angleškem jeziku-VS-Izredni</t>
  </si>
  <si>
    <t>Strokovna terminologija v angleškem jeziku</t>
  </si>
  <si>
    <t>V-Strokovna terminologija v angleškem jeziku-VS-Izredni</t>
  </si>
  <si>
    <t>e-P-Angleški poslovni jezik-VS-Izredni</t>
  </si>
  <si>
    <t>P-Angleški poslovni jezik-UNI-Redni</t>
  </si>
  <si>
    <t>V-Angleški poslovni jezik-3. skupina-VS-Redni</t>
  </si>
  <si>
    <t>P-Angleški poslovni jezik-VS-Redni</t>
  </si>
  <si>
    <t>e-V-Strokovna terminologija v angleškem jeziku-VS-Izredni</t>
  </si>
  <si>
    <t>Konzultacije-Terminologija na področju kriznega managementa v angleškem jeziku - vaje-VS-Izredni</t>
  </si>
  <si>
    <t>Terminologija na področju kriznega managementa v angleškem jeziku</t>
  </si>
  <si>
    <t>e-V-Angleški poslovni jezik-VS-Izredni</t>
  </si>
  <si>
    <t>V-Angleški poslovni jezik-1. skupina-UNI-Redni</t>
  </si>
  <si>
    <t>V-Angleški poslovni jezik-2. skupina-VS-Redni</t>
  </si>
  <si>
    <t>e-P-Angleški poslovni jezik-UNI-Redni</t>
  </si>
  <si>
    <t>e-P-Angleški poslovni jezik-VS-Redni</t>
  </si>
  <si>
    <t>V-Angleški poslovni jezik-1. skupina-VS-Redni</t>
  </si>
  <si>
    <t>e-P-Strokovna terminologija v angleškem jeziku-VS-Izredni</t>
  </si>
  <si>
    <t>P-Angleški poslovni jezik-VS-Izredni</t>
  </si>
  <si>
    <t>V-Angleški poslovni jezik-VS-Izredni</t>
  </si>
  <si>
    <t>e-V-Angleški poslovni jezik-1. skupina-UNI-Redni</t>
  </si>
  <si>
    <t>Marina Štros Bračko</t>
  </si>
  <si>
    <t>e-V-Angleški poslovni jezik-2. skupina-VS-Redni</t>
  </si>
  <si>
    <t>e-V-Angleški poslovni jezik-1. skupina-VS-Redni</t>
  </si>
  <si>
    <t>e-V-Angleški poslovni jezik-3. skupina-VS-Redni</t>
  </si>
  <si>
    <t>V-Osnove statistike-2. skupina-VS-Redni</t>
  </si>
  <si>
    <t>Mihaela Štiglic</t>
  </si>
  <si>
    <t>e-V-Osnove statistike-1. skupina-VS-Redni</t>
  </si>
  <si>
    <t>Konzultacije-Osnove statistike - vaje(tuji študenti)-VS-Redni</t>
  </si>
  <si>
    <t>V-Osnove statistike-1. skupina-VS-Redni</t>
  </si>
  <si>
    <t>e-V-Osnove statistike-2. skupina-VS-Redni</t>
  </si>
  <si>
    <t>Konzultacije-Metode in tehnike projektnega dela - vaje-VS-Izredni</t>
  </si>
  <si>
    <t>Benjamin Urh</t>
  </si>
  <si>
    <t>e-V-Razvoj produktov in produkcijskih procesov-VS-Redni</t>
  </si>
  <si>
    <t>Razvoj produktov in produkcijskih procesov</t>
  </si>
  <si>
    <t>V-Metode in tehnike projektnega dela-VS-Redni</t>
  </si>
  <si>
    <t>P-Razvoj produktov in produkcijskih procesov-VS-Redni</t>
  </si>
  <si>
    <t>P-Razvoj proizvodov in proizvodnih procesov-UNI-Redni</t>
  </si>
  <si>
    <t>Razvoj proizvodov in proizvodnih procesov</t>
  </si>
  <si>
    <t>P-Organizacija produkcijskih procesov-VS-Redni</t>
  </si>
  <si>
    <t>V-Razvoj produktov in produkcijskih procesov-VS-Redni</t>
  </si>
  <si>
    <t>e-P-Razvoj proizvodov in proizvodnih procesov-UNI-Redni</t>
  </si>
  <si>
    <t>e-V-Razvoj proizvodov in proizvodnih procesov-UNI-Redni</t>
  </si>
  <si>
    <t>V-Multiprojektni management-MAG-Redni</t>
  </si>
  <si>
    <t>Konzultacije-Organizacija produkcijskih procesov-VS-Izredni</t>
  </si>
  <si>
    <t>Konzultacije-Razvoj produktov in produkcijskih procesov-VS-Izredni</t>
  </si>
  <si>
    <t>V-Management projektov-1. skupina-UNI-Redni</t>
  </si>
  <si>
    <t>V-Management projektov v športu-VS-Izredni</t>
  </si>
  <si>
    <t>e-P-Razvoj produktov in produkcijskih procesov-VS-Redni</t>
  </si>
  <si>
    <t>V-Management projektov-3. skupina-UNI-Redni</t>
  </si>
  <si>
    <t>e-V-Management projektov-3. skupina-UNI-Redni</t>
  </si>
  <si>
    <t>e-V-Metode in tehnike projektnega dela-VS-Redni</t>
  </si>
  <si>
    <t>V-Management projektov-2. skupina-UNI-Redni</t>
  </si>
  <si>
    <t>V-Razvoj proizvodov in proizvodnih procesov-UNI-Redni</t>
  </si>
  <si>
    <t>e-V-Multiprojektni management-MAG-Redni</t>
  </si>
  <si>
    <t>e-P-Organizacija produkcijskih procesov-VS-Redni</t>
  </si>
  <si>
    <t>e-V-Management projektov-1. skupina-UNI-Redni</t>
  </si>
  <si>
    <t>Konzultacije-Razvoj produktov in produkcijskih procesov - vaje-VS-Izredni</t>
  </si>
  <si>
    <t>e-V-Management projektov v športu-VS-Izredni</t>
  </si>
  <si>
    <t>e-V-Management projektov-2. skupina-UNI-Redni</t>
  </si>
  <si>
    <t>P-Informacijske in komunikacijske tehnologije-UNI-Redni</t>
  </si>
  <si>
    <t>Konzultacije-Osnove izobraževanja - vaje-VS-Izredni</t>
  </si>
  <si>
    <t>Marko Urh</t>
  </si>
  <si>
    <t>V-Kadrovski management-VS-Izredni</t>
  </si>
  <si>
    <t>V-Organizacija pisarniškega poslovanja-VS-Redni</t>
  </si>
  <si>
    <t>e-V-Selekcijski postopki-UNI-Redni</t>
  </si>
  <si>
    <t>Konzultacije-Mikrologistični procesi - vaje-VS-Izredni</t>
  </si>
  <si>
    <t>Mikrologistični procesi</t>
  </si>
  <si>
    <t>V-Spletno programiranje-UNI-Redni</t>
  </si>
  <si>
    <t>e-V-Elektronsko upravljanje z dokumenti-2. skupina-UNI-Redni</t>
  </si>
  <si>
    <t>V-Elektronsko upravljanje z dokumenti-2. skupina-UNI-Redni</t>
  </si>
  <si>
    <t>V-Osnove izobraževanja-VS-Redni</t>
  </si>
  <si>
    <t>e-V-Elektronsko upravljanje z dokumenti-1. skupina-UNI-Redni</t>
  </si>
  <si>
    <t>e-V-Načrtovanje kariere-UNI-Redni</t>
  </si>
  <si>
    <t>V-Elektronsko upravljanje z dokumenti-1. skupina-UNI-Redni</t>
  </si>
  <si>
    <t>e-V-Osnove izobraževanja-VS-Redni</t>
  </si>
  <si>
    <t>e-V-Strategije doseganja ciljev-MAG-Redni</t>
  </si>
  <si>
    <t>V-Strategije doseganja ciljev-MAG-Redni</t>
  </si>
  <si>
    <t>V-Načrtovanje kariere-UNI-Redni</t>
  </si>
  <si>
    <t>V-Selekcijski postopki-UNI-Redni</t>
  </si>
  <si>
    <t>Konzultacije-Strategije doseganja ciljev - vaje-MAG-Izredni</t>
  </si>
  <si>
    <t>V-Teorija izobraževanja-UNI-Redni</t>
  </si>
  <si>
    <t>e-V-Organizacija pisarniškega poslovanja-VS-Redni</t>
  </si>
  <si>
    <t>e-V-Razvoj kadrov-MAG-Redni</t>
  </si>
  <si>
    <t>Konzultacije-Geografski informacijski sistemi-VS-Izredni</t>
  </si>
  <si>
    <t>V-Razvoj kadrov-MAG-Redni</t>
  </si>
  <si>
    <t>Konzultacije-Mikrologistični procesi-VS-Izredni</t>
  </si>
  <si>
    <t>e-V-Teorija izobraževanja-UNI-Redni</t>
  </si>
  <si>
    <t>e-V-Spletno programiranje-UNI-Redni</t>
  </si>
  <si>
    <t>Konzultacije-Razvoj kadrov - vaje-MAG-Izredni</t>
  </si>
  <si>
    <t>Konzultacije-Organizacija pisarniškega poslovanja - vaje-VS-Izredni</t>
  </si>
  <si>
    <t>Konzultacije-Geografski informacijski sistemi - vaje-VS-Izredni</t>
  </si>
  <si>
    <t>V-Delovno pravo-UNI-Redni</t>
  </si>
  <si>
    <t>Bojan Vavtar</t>
  </si>
  <si>
    <t>Delovno pravo</t>
  </si>
  <si>
    <t>P-Delovno pravo-VS-Redni</t>
  </si>
  <si>
    <t>V-Delovno pravo-VS-Redni</t>
  </si>
  <si>
    <t>e-P-Delovno pravo-UNI-Redni</t>
  </si>
  <si>
    <t>P-Delovno pravo-UNI-Redni</t>
  </si>
  <si>
    <t>e-P-Delovno pravo-VS-Redni</t>
  </si>
  <si>
    <t>Konzultacije-Pravna ureditev upravljanja kriz-VS-Izredni</t>
  </si>
  <si>
    <t>Pravna ureditev upravljanja kriz</t>
  </si>
  <si>
    <t>Konzultacije-Delovno in socialno pravo - vaje-MAG-Izredni</t>
  </si>
  <si>
    <t>Delovno in socialno pravo</t>
  </si>
  <si>
    <t>Konzultacije-Delovno pravo - vaje-VS-Izredni</t>
  </si>
  <si>
    <t>e-V-Delovno pravo-UNI-Redni</t>
  </si>
  <si>
    <t>e-V-Delovno pravo-VS-Redni</t>
  </si>
  <si>
    <t>Konzultacije-Pravna ureditev upravljanja kriz - vaje-VS-Izredni</t>
  </si>
  <si>
    <t>Konzultacije-Delovno pravo-VS-Izredni</t>
  </si>
  <si>
    <t>Konzultacije-Delovno in socialno pravo-MAG-Izredni</t>
  </si>
  <si>
    <t>Konzultacije-Management tveganj - vaje-VS-Izredni</t>
  </si>
  <si>
    <t>Bojana Vasić</t>
  </si>
  <si>
    <t>e-V-Organizacijsko vedenje-2. skupina-UNI-Redni</t>
  </si>
  <si>
    <t>Organizacijsko vedenje</t>
  </si>
  <si>
    <t>e-V-Organizacijsko vedenje-1. skupina-UNI-Redni</t>
  </si>
  <si>
    <t>V-Sodobna organizacijska in managerska orodja-MAG-Izredni</t>
  </si>
  <si>
    <t>Konzultacije-Negotovost in obvladovanje stresa v krizah - vaje-VS-Izredni</t>
  </si>
  <si>
    <t>V-Organizacijsko vedenje-2. skupina-UNI-Redni</t>
  </si>
  <si>
    <t>V-Organizacijsko vedenje-1. skupina-UNI-Redni</t>
  </si>
  <si>
    <t>Konzultacije-Krizno komuniciranje - vaje-VS-Izredni</t>
  </si>
  <si>
    <t>V-Obvladovanje kritične infrastrukture in kadri-UNI-Redni</t>
  </si>
  <si>
    <t>Konzultacije-Samozaščita civilnega prebivalstva za zagotavljanje preživetja - vaje-VS-Izredni</t>
  </si>
  <si>
    <t>e-V-Sodobna organizacijska in managerska orodja-MAG-Izredni</t>
  </si>
  <si>
    <t>V-Obvladovanje kritične infrastrukture v mednarodnem okolju-MAG-Redni</t>
  </si>
  <si>
    <t>V-Sodobna organizacijska in managerska orodja-MAG-Redni</t>
  </si>
  <si>
    <t>e-V-Management tveganj v športu-VS-Izredni</t>
  </si>
  <si>
    <t>V-Upravljanje organizacijskega vedenja-VS-Redni</t>
  </si>
  <si>
    <t>Upravljanje organizacijskega vedenja</t>
  </si>
  <si>
    <t>V-Management tveganj in krize-UNI-Redni</t>
  </si>
  <si>
    <t>e-V-Sodobna organizacijska in managerska orodja-MAG-Redni</t>
  </si>
  <si>
    <t>V-Management tveganj v športu-VS-Izredni</t>
  </si>
  <si>
    <t>Konzultacije-Osnove poznavanja kritične infrastrukture - vaje-VS-Izredni</t>
  </si>
  <si>
    <t>e-V-Varnostni management v športu-VS-Izredni</t>
  </si>
  <si>
    <t>e-V-Upravljanje organizacijskega vedenja-VS-Redni</t>
  </si>
  <si>
    <t>Konzultacije-Koordiniranje in vodenje kriznega odzivanja - vaje-VS-Izredni</t>
  </si>
  <si>
    <t>Koordiniranje in vodenje kriznega odzivanja</t>
  </si>
  <si>
    <t>Konzultacije-Organizacijsko vedenje - Vaje(tuji študenti)-UNI-Redni</t>
  </si>
  <si>
    <t>Konzultacije-Osnove kriznega upravljanja in managementa - vaje-VS-Izredni</t>
  </si>
  <si>
    <t>e-V-Management tveganj in krize-UNI-Redni</t>
  </si>
  <si>
    <t>e-V-Obvladovanje kritične infrastrukture in kadri-UNI-Redni</t>
  </si>
  <si>
    <t>Konzultacije-Upravljanje organizacijskega vedenja - vaje-VS-Izredni</t>
  </si>
  <si>
    <t>V-Varnostni management v športu-VS-Izredni</t>
  </si>
  <si>
    <t>e-V-Obvladovanje kritične infrastrukture v mednarodnem okolju-MAG-Redni</t>
  </si>
  <si>
    <t>Konzultacije-Mehanizmi za krizno odločanje - vaje-VS-Izredni</t>
  </si>
  <si>
    <t>Konzultacije-Upravljanje in obvladovanje kritične infrastrukture v evropski skupnosti - vaje-VS-Izredni</t>
  </si>
  <si>
    <t>Doroteja Vidmar</t>
  </si>
  <si>
    <t>Konzultacije-Informacijske rešitve za upravljanje kadrovskih virov -vaje-VS-Izredni</t>
  </si>
  <si>
    <t>e-P-Management športnih timov-VS-Izredni</t>
  </si>
  <si>
    <t>Goran Vukovič</t>
  </si>
  <si>
    <t>Management športnih timov</t>
  </si>
  <si>
    <t>Konzultacije-Oblikovanje in vodenje timov-MAG-Izredni</t>
  </si>
  <si>
    <t>Oblikovanje in vodenje timov</t>
  </si>
  <si>
    <t>e-P-Marketing-VS-Izredni</t>
  </si>
  <si>
    <t>Marketing</t>
  </si>
  <si>
    <t>e-P-Oblikovanje in vodenje timov-MAG-Redni</t>
  </si>
  <si>
    <t>e-P-Marketing-UNI-Redni</t>
  </si>
  <si>
    <t>V-Marketing-UNI-Redni</t>
  </si>
  <si>
    <t>e-P-Metodologija usposabljanja kadrov -UNI-Redni</t>
  </si>
  <si>
    <t>P-Oblikovanje in vodenje timov-MAG-Redni</t>
  </si>
  <si>
    <t>e-V-Marketing-UNI-Redni</t>
  </si>
  <si>
    <t>P-Marketing-VS-Izredni</t>
  </si>
  <si>
    <t>P-Marketing -VS-Redni</t>
  </si>
  <si>
    <t>e-V-Marketing-VS-Izredni</t>
  </si>
  <si>
    <t>e-V-Marketing -VS-Redni</t>
  </si>
  <si>
    <t>P-Strokovna praksa-VS-Redni</t>
  </si>
  <si>
    <t>P-Marketing-UNI-Redni</t>
  </si>
  <si>
    <t>P-Sistemi razvoja kadrov v zdr. in soc. organizacijah-MAG-Redni</t>
  </si>
  <si>
    <t>P-Sistemi razvoja kadrov v zdr. in soc. organizacijah-MAG-Izredni</t>
  </si>
  <si>
    <t>P-Metodologija usposabljanja kadrov -UNI-Redni</t>
  </si>
  <si>
    <t>Konzultacije-Marketing-VS-Izredni</t>
  </si>
  <si>
    <t>e-P-Marketing -VS-Redni</t>
  </si>
  <si>
    <t>e-V-Management športnih timov-VS-Izredni</t>
  </si>
  <si>
    <t>V-Marketing -VS-Redni</t>
  </si>
  <si>
    <t>P-Management športnih timov-VS-Izredni</t>
  </si>
  <si>
    <t>P-Strokovna praksa-VS-Izredni</t>
  </si>
  <si>
    <t>V-Management športnih timov-VS-Izredni</t>
  </si>
  <si>
    <t>V-Marketing-VS-Izredni</t>
  </si>
  <si>
    <t>Konzultacije-Marketing - vaje-VS-Izredni</t>
  </si>
  <si>
    <t>P-Osnove računalniškega programiranja-VS-Redni</t>
  </si>
  <si>
    <t>Borut Werber</t>
  </si>
  <si>
    <t>e-P-Osnove računalniškega programiranja-VS-Redni</t>
  </si>
  <si>
    <t>Konzultacije-Informacijske in komunikacijske tehnologije - pred.(tuji študenti)-UNI-Redni</t>
  </si>
  <si>
    <t>P-Razvoj poslovnih aplikacij-UNI-Redni</t>
  </si>
  <si>
    <t>P-Razvoj spletnih in mobilnih aplikacij-VS-Redni</t>
  </si>
  <si>
    <t>Konzultacije-Razvoj spletnih in mobilnih aplikacij-VS-Izredni</t>
  </si>
  <si>
    <t>e-P-Informacijske in komunikacijske tehnologije-UNI-Redni</t>
  </si>
  <si>
    <t>e-P-Razvoj poslovnih aplikacij-UNI-Redni</t>
  </si>
  <si>
    <t>Konzultacije-Osnove računalniškega programiranja-VS-Izredni</t>
  </si>
  <si>
    <t>e-P-Razvoj spletnih in mobilnih aplikacij-VS-Redni</t>
  </si>
  <si>
    <t>V-Pravni vidiki športa-VS-Izredni</t>
  </si>
  <si>
    <t>Janez Žirovnik</t>
  </si>
  <si>
    <t>Konzultacije-Pravo v organizaciji - vaje(tuji študenti)-UNI-Redni</t>
  </si>
  <si>
    <t>e-V-Pravni vidiki športa-VS-Izredni</t>
  </si>
  <si>
    <t>V-Pravo v organizaciji-UNI-Redni</t>
  </si>
  <si>
    <t>V-Osnove prava-VS-Redni</t>
  </si>
  <si>
    <t>Konzultacije-Operativni priročnik kriznega upravljanja-VS-Izredni</t>
  </si>
  <si>
    <t>Operativni priročnik kriznega upravljanja</t>
  </si>
  <si>
    <t>Konzultacije-Operativni priročnik kriznega upravljanja - vaje-VS-Izredni</t>
  </si>
  <si>
    <t>e-V-Pravo v organizaciji-UNI-Redni</t>
  </si>
  <si>
    <t>e-V-Osnove prava-VS-Redni</t>
  </si>
  <si>
    <t>Konzultacije-Osnove prava - Vaje(tuji študenti)-VS-Redni</t>
  </si>
  <si>
    <t>P-Statistika v raziskovanju-MAG-Redni</t>
  </si>
  <si>
    <t>Anja Žnidaršič</t>
  </si>
  <si>
    <t>P-Matematika v organizacijskih vedah-UNI-Redni</t>
  </si>
  <si>
    <t>P-Osnove matematike v organizacijskih vedah-VS-Izredni</t>
  </si>
  <si>
    <t>P-Statistika v raziskovanju-MAG-Izredni</t>
  </si>
  <si>
    <t>e-P-Matematika v organizacijskih vedah-UNI-Redni</t>
  </si>
  <si>
    <t>Konzultacije-Matematika v organizacijskih vedah - vaje(tuji študenti)-UNI-Redni</t>
  </si>
  <si>
    <t>e-P-Statistika v raziskovanju-MAG-Redni</t>
  </si>
  <si>
    <t>Konzultacije-Matematika v organizacijskih vedah - pred.(tuji študenti)-UNI-Redni</t>
  </si>
  <si>
    <t>e-P-Statistika v raziskovanju-MAG-Izredni</t>
  </si>
  <si>
    <t>Konzultacije-Osnove matematike v organizacijskih vedah - Pred.(tuji študenti)-VS-Redni</t>
  </si>
  <si>
    <t>V-Oblikovanje in vodenje timov-MAG-Redni</t>
  </si>
  <si>
    <t>Jasmina Žnidaršič</t>
  </si>
  <si>
    <t>V-Kadrovski management-3. skupina-VS-Redni</t>
  </si>
  <si>
    <t>e-V-Kadrovski management-2. skupina-VS-Redni</t>
  </si>
  <si>
    <t>V-Kadrovski management-2. skupina-VS-Redni</t>
  </si>
  <si>
    <t>e-P-Organizacijsko vedenje-UNI-Redni</t>
  </si>
  <si>
    <t>e-V-Management kadrovskih virov-1. skupina-UNI-Redni</t>
  </si>
  <si>
    <t>e-V-Planiranje kadrov-UNI-Redni</t>
  </si>
  <si>
    <t>V-Management kadrovskih virov-2. skupina-UNI-Redni</t>
  </si>
  <si>
    <t>P-Upravljanje organizacijskega vedenja-VS-Redni</t>
  </si>
  <si>
    <t>e-P-Upravljanje organizacijskega vedenja-VS-Redni</t>
  </si>
  <si>
    <t>V-Upravljanje in načrtovanje kadrovskih virov-MAG-Redni</t>
  </si>
  <si>
    <t>P-Organizacijsko vedenje-UNI-Redni</t>
  </si>
  <si>
    <t>V-Planiranje kadrov-UNI-Redni</t>
  </si>
  <si>
    <t>e-V-Kadrovski management-1. skupina-VS-Redni</t>
  </si>
  <si>
    <t>Konzultacije-Oblikovanje in vodenje timov - vaje-MAG-Izredni</t>
  </si>
  <si>
    <t>V-Kadrovski management-1. skupina-VS-Redni</t>
  </si>
  <si>
    <t>V-Management kadrovskih virov-1. skupina-UNI-Redni</t>
  </si>
  <si>
    <t>e-V-Oblikovanje in vodenje timov-MAG-Redni</t>
  </si>
  <si>
    <t>e-V-Upravljanje in načrtovanje kadrovskih virov-MAG-Redni</t>
  </si>
  <si>
    <t>Konzultacije-Metode in tehnike planiranja kadrov - vaje-VS-Izredni</t>
  </si>
  <si>
    <t>Konzultacije-Organizacijsko vedenje - Pred.(tuji študenti)-UNI-Redni</t>
  </si>
  <si>
    <t>e-V-Kadrovski management-3. skupina-VS-Redni</t>
  </si>
  <si>
    <t>e-V-Metode in tehnike planiranja kadrov-VS-Redni</t>
  </si>
  <si>
    <t>V-Metode in tehnike planiranja kadrov-VS-Redni</t>
  </si>
  <si>
    <t>Konzultacije-Odnosi z notranjimi javnostmi - vaje-MAG-Izredni</t>
  </si>
  <si>
    <t>e-V-Management kadrovskih virov-2. skupina-UNI-Redni</t>
  </si>
  <si>
    <t>Konzultacije-Upravljanje in načrtovanje kadrovskih virov - vaje-MAG-Izredni</t>
  </si>
  <si>
    <t>Konzultacije-Management kadrovskih virov - Vaje(tuji študenti)-UNI-Redni</t>
  </si>
  <si>
    <t>Konzultacije-Upravljanje organizacijskega vedenja-VS-Izredni</t>
  </si>
  <si>
    <t>Konzultacije-Poslovno komuniciranje - vaje-VS-Izredni</t>
  </si>
  <si>
    <t>Konzultacije-Kadrovski management - vaje(tuji študenti)-VS-Redni</t>
  </si>
  <si>
    <t>Konzultacije-Management izobraževalnih procesov - vaje-MAG-Izredni</t>
  </si>
  <si>
    <t>P-Ravnanje z ljudmi in komuniciranje v zdr. in soc. organizacijah-MAG-Redni</t>
  </si>
  <si>
    <t>Franc Željko Županič</t>
  </si>
  <si>
    <t>Ravnanje z ljudmi in komuniciranje v zdravstvenih in socialnih organizacijah</t>
  </si>
  <si>
    <t>P-Ravnanje z ljudmi in komuniciranje v zdr. in soc. organizacijah-MAG-Izredni</t>
  </si>
  <si>
    <t>Konzultacije-Koordiniranje in vodenje kriznega odzivanja-VS-Izredni</t>
  </si>
  <si>
    <t>e-V-Okoljski management-MAG-Redni</t>
  </si>
  <si>
    <t>Štefan Žun</t>
  </si>
  <si>
    <t>e-V-Okoljevarstveni inženiring-VS-Redni</t>
  </si>
  <si>
    <t>V-Okoljevarstveni inženiring-VS-Redni</t>
  </si>
  <si>
    <t>Konzultacije-Naravoslovje in tehnologija v org. vedah - vaje-MAG-Redni</t>
  </si>
  <si>
    <t>V-Okoljski management-MAG-Redni</t>
  </si>
  <si>
    <t>Konzultacije-Okoljski management - vaje-MAG-Izredni</t>
  </si>
  <si>
    <t>Konzultacije-Inovativnost in ustvarjanje vrednosti - vaje-MAG-Redni</t>
  </si>
  <si>
    <t>Asistent 2</t>
  </si>
  <si>
    <t>zac_datum</t>
  </si>
  <si>
    <t>kon_datum</t>
  </si>
  <si>
    <t>Travis</t>
  </si>
  <si>
    <t>Lupi</t>
  </si>
  <si>
    <t>Elva</t>
  </si>
  <si>
    <t>Grant</t>
  </si>
  <si>
    <t>Theodore</t>
  </si>
  <si>
    <t>Morandi</t>
  </si>
  <si>
    <t>Leonard</t>
  </si>
  <si>
    <t>Lloyd</t>
  </si>
  <si>
    <t>Bertha</t>
  </si>
  <si>
    <t>Berger</t>
  </si>
  <si>
    <t>Kenneth</t>
  </si>
  <si>
    <t>Brilli</t>
  </si>
  <si>
    <t>Tommy</t>
  </si>
  <si>
    <t>McLaughlin</t>
  </si>
  <si>
    <t>Tillie</t>
  </si>
  <si>
    <t>Castillo</t>
  </si>
  <si>
    <t>Madge</t>
  </si>
  <si>
    <t>Hoarau</t>
  </si>
  <si>
    <t>Theresa</t>
  </si>
  <si>
    <t>Bradley</t>
  </si>
  <si>
    <t>Brian</t>
  </si>
  <si>
    <t>Raugei</t>
  </si>
  <si>
    <t>Russell</t>
  </si>
  <si>
    <t>Ramos</t>
  </si>
  <si>
    <t>Harvey</t>
  </si>
  <si>
    <t>Calonaci</t>
  </si>
  <si>
    <t>Jesse</t>
  </si>
  <si>
    <t>Taylor</t>
  </si>
  <si>
    <t>Ruby</t>
  </si>
  <si>
    <t>Peters</t>
  </si>
  <si>
    <t>Anne</t>
  </si>
  <si>
    <t>Hidalgo</t>
  </si>
  <si>
    <t>Jonathan</t>
  </si>
  <si>
    <t>Cappelletti</t>
  </si>
  <si>
    <t>Lela</t>
  </si>
  <si>
    <t>Michaud</t>
  </si>
  <si>
    <t>Wayne</t>
  </si>
  <si>
    <t>Little</t>
  </si>
  <si>
    <t>Charlie</t>
  </si>
  <si>
    <t>Christensen</t>
  </si>
  <si>
    <t>Georgie</t>
  </si>
  <si>
    <t>Andrews</t>
  </si>
  <si>
    <t>Alex</t>
  </si>
  <si>
    <t>Burgassi</t>
  </si>
  <si>
    <t>William</t>
  </si>
  <si>
    <t>La Rosa</t>
  </si>
  <si>
    <t>Lilly</t>
  </si>
  <si>
    <t>Ménard</t>
  </si>
  <si>
    <t>Bryan</t>
  </si>
  <si>
    <t>Giorgi</t>
  </si>
  <si>
    <t>Jon</t>
  </si>
  <si>
    <t>Park</t>
  </si>
  <si>
    <t>Eddie</t>
  </si>
  <si>
    <t>Brooks</t>
  </si>
  <si>
    <t>Erik</t>
  </si>
  <si>
    <t>Osborne</t>
  </si>
  <si>
    <t>Catherine</t>
  </si>
  <si>
    <t>Brandt</t>
  </si>
  <si>
    <t>Winifred</t>
  </si>
  <si>
    <t>Tosi</t>
  </si>
  <si>
    <t>Samuel</t>
  </si>
  <si>
    <t>Malevolti</t>
  </si>
  <si>
    <t>Lou</t>
  </si>
  <si>
    <t>Hartley</t>
  </si>
  <si>
    <t>Leila</t>
  </si>
  <si>
    <t>van den Heuvel</t>
  </si>
  <si>
    <t>Devin</t>
  </si>
  <si>
    <t>Atkins</t>
  </si>
  <si>
    <t>Melvin</t>
  </si>
  <si>
    <t>Berry</t>
  </si>
  <si>
    <t>Nancy</t>
  </si>
  <si>
    <t>van Dijk</t>
  </si>
  <si>
    <t>Jeremiah</t>
  </si>
  <si>
    <t>Buti</t>
  </si>
  <si>
    <t>Alfred</t>
  </si>
  <si>
    <t>Andrei</t>
  </si>
  <si>
    <t>Max</t>
  </si>
  <si>
    <t>Estella</t>
  </si>
  <si>
    <t>Gutierrez</t>
  </si>
  <si>
    <t>Ruth</t>
  </si>
  <si>
    <t>Vega</t>
  </si>
  <si>
    <t>Kate</t>
  </si>
  <si>
    <t>Okamoto</t>
  </si>
  <si>
    <t>Nora</t>
  </si>
  <si>
    <t>Perrot</t>
  </si>
  <si>
    <t>Nathaniel</t>
  </si>
  <si>
    <t>Fields</t>
  </si>
  <si>
    <t>Harriett</t>
  </si>
  <si>
    <t>Austin</t>
  </si>
  <si>
    <t>Salimbeni</t>
  </si>
  <si>
    <t>Cortez</t>
  </si>
  <si>
    <t>Elsie</t>
  </si>
  <si>
    <t>Mahmood</t>
  </si>
  <si>
    <t>Lina</t>
  </si>
  <si>
    <t>van Leeuwen</t>
  </si>
  <si>
    <t>Julian</t>
  </si>
  <si>
    <t>Tate</t>
  </si>
  <si>
    <t>Michael</t>
  </si>
  <si>
    <t>Dei</t>
  </si>
  <si>
    <t>Ivan</t>
  </si>
  <si>
    <t>Caroti</t>
  </si>
  <si>
    <t>Sara</t>
  </si>
  <si>
    <t>Meunier</t>
  </si>
  <si>
    <t>Micheal</t>
  </si>
  <si>
    <t>Cavicchi</t>
  </si>
  <si>
    <t>Don</t>
  </si>
  <si>
    <t>Chandler</t>
  </si>
  <si>
    <t>Ernest</t>
  </si>
  <si>
    <t>Guerrini</t>
  </si>
  <si>
    <t>Violet</t>
  </si>
  <si>
    <t>Lyons</t>
  </si>
  <si>
    <t>Allie</t>
  </si>
  <si>
    <t>Vangelisti</t>
  </si>
  <si>
    <t>Fukuda</t>
  </si>
  <si>
    <t>Renai</t>
  </si>
  <si>
    <t>Mark</t>
  </si>
  <si>
    <t>Lee</t>
  </si>
  <si>
    <t>ABS</t>
  </si>
  <si>
    <t>Adele</t>
  </si>
  <si>
    <t>Colin</t>
  </si>
  <si>
    <t>Joel</t>
  </si>
  <si>
    <t>Montigiani</t>
  </si>
  <si>
    <t>Clayton</t>
  </si>
  <si>
    <t>Prosperi</t>
  </si>
  <si>
    <t>Manuel</t>
  </si>
  <si>
    <t>Rossi</t>
  </si>
  <si>
    <t>Madiai</t>
  </si>
  <si>
    <t>Eula</t>
  </si>
  <si>
    <t>Sugawara</t>
  </si>
  <si>
    <t>Isabelle</t>
  </si>
  <si>
    <t>Gautier</t>
  </si>
  <si>
    <t>Helen</t>
  </si>
  <si>
    <t>Schmitt</t>
  </si>
  <si>
    <t>Cook</t>
  </si>
  <si>
    <t>Lucile</t>
  </si>
  <si>
    <t>Boers</t>
  </si>
  <si>
    <t>Mina</t>
  </si>
  <si>
    <t>Morgan</t>
  </si>
  <si>
    <t>Phoebe</t>
  </si>
  <si>
    <t>Vermeulen</t>
  </si>
  <si>
    <t>Eunice</t>
  </si>
  <si>
    <t>Turner</t>
  </si>
  <si>
    <t>Sophie</t>
  </si>
  <si>
    <t>Hewitt</t>
  </si>
  <si>
    <t>Alice</t>
  </si>
  <si>
    <t>Lange</t>
  </si>
  <si>
    <t>Blanche</t>
  </si>
  <si>
    <t>Bernard</t>
  </si>
  <si>
    <t>Tyler</t>
  </si>
  <si>
    <t>Lunghi</t>
  </si>
  <si>
    <t>Marian</t>
  </si>
  <si>
    <t>Fujita</t>
  </si>
  <si>
    <t>Earl</t>
  </si>
  <si>
    <t>Brady</t>
  </si>
  <si>
    <t>Frank</t>
  </si>
  <si>
    <t>Pandolfini</t>
  </si>
  <si>
    <t>Dominic</t>
  </si>
  <si>
    <t>McDaniel</t>
  </si>
  <si>
    <t>Milton</t>
  </si>
  <si>
    <t>Maxwell</t>
  </si>
  <si>
    <t>Fabiani</t>
  </si>
  <si>
    <t>Gene</t>
  </si>
  <si>
    <t>Gensini</t>
  </si>
  <si>
    <t>Mamie</t>
  </si>
  <si>
    <t>Howard</t>
  </si>
  <si>
    <t>Shane</t>
  </si>
  <si>
    <t>Willis</t>
  </si>
  <si>
    <t>Martin</t>
  </si>
  <si>
    <t>Harmon</t>
  </si>
  <si>
    <t>Jim</t>
  </si>
  <si>
    <t>Mack</t>
  </si>
  <si>
    <t>Martha</t>
  </si>
  <si>
    <t>Ishii</t>
  </si>
  <si>
    <t>Massey</t>
  </si>
  <si>
    <t>Salerno</t>
  </si>
  <si>
    <t>Guerra</t>
  </si>
  <si>
    <t>Glover</t>
  </si>
  <si>
    <t>Vera</t>
  </si>
  <si>
    <t>Dupont</t>
  </si>
  <si>
    <t>Minnie</t>
  </si>
  <si>
    <t>Zhang</t>
  </si>
  <si>
    <t>Jack</t>
  </si>
  <si>
    <t>Nesi</t>
  </si>
  <si>
    <t>Philip</t>
  </si>
  <si>
    <t>Hernandez</t>
  </si>
  <si>
    <t>Bruce</t>
  </si>
  <si>
    <t>Biancalani</t>
  </si>
  <si>
    <t>Essie</t>
  </si>
  <si>
    <t>Stella</t>
  </si>
  <si>
    <t>Verna</t>
  </si>
  <si>
    <t>Morris</t>
  </si>
  <si>
    <t>Jessie</t>
  </si>
  <si>
    <t>Rachel</t>
  </si>
  <si>
    <t>Vogel</t>
  </si>
  <si>
    <t>Addie</t>
  </si>
  <si>
    <t>Day</t>
  </si>
  <si>
    <t>Edgar</t>
  </si>
  <si>
    <t>Greco</t>
  </si>
  <si>
    <t>Mario</t>
  </si>
  <si>
    <t>Bernardini</t>
  </si>
  <si>
    <t>Landon</t>
  </si>
  <si>
    <t>Holt</t>
  </si>
  <si>
    <t>Matilda</t>
  </si>
  <si>
    <t>Sanna</t>
  </si>
  <si>
    <t>Duane</t>
  </si>
  <si>
    <t>Bardelli</t>
  </si>
  <si>
    <t>Janie</t>
  </si>
  <si>
    <t>de Groot</t>
  </si>
  <si>
    <t>Bertie</t>
  </si>
  <si>
    <t>Volpe</t>
  </si>
  <si>
    <t>Andre</t>
  </si>
  <si>
    <t>Moran</t>
  </si>
  <si>
    <t>Ryan</t>
  </si>
  <si>
    <t>Sandoval</t>
  </si>
  <si>
    <t>Alvin</t>
  </si>
  <si>
    <t>Bush</t>
  </si>
  <si>
    <t>Marguerite</t>
  </si>
  <si>
    <t>Rose</t>
  </si>
  <si>
    <t>Gray</t>
  </si>
  <si>
    <t>Olive</t>
  </si>
  <si>
    <t>Molina</t>
  </si>
  <si>
    <t>Frances</t>
  </si>
  <si>
    <t>Fujimoto</t>
  </si>
  <si>
    <t>Maurice</t>
  </si>
  <si>
    <t>Fabbrini</t>
  </si>
  <si>
    <t>Maud</t>
  </si>
  <si>
    <t>Dunn</t>
  </si>
  <si>
    <t>Shaw</t>
  </si>
  <si>
    <t>Cynthia</t>
  </si>
  <si>
    <t>Sardi</t>
  </si>
  <si>
    <t>Joe</t>
  </si>
  <si>
    <t>Riley</t>
  </si>
  <si>
    <t>Vitale</t>
  </si>
  <si>
    <t>de Ridder</t>
  </si>
  <si>
    <t>Pierre</t>
  </si>
  <si>
    <t>Brandon</t>
  </si>
  <si>
    <t>Borchi</t>
  </si>
  <si>
    <t>Gary</t>
  </si>
  <si>
    <t>Baker</t>
  </si>
  <si>
    <t>Flora</t>
  </si>
  <si>
    <t>Alvarez</t>
  </si>
  <si>
    <t>Logan</t>
  </si>
  <si>
    <t>Paul</t>
  </si>
  <si>
    <t>Alejandro</t>
  </si>
  <si>
    <t>Contini</t>
  </si>
  <si>
    <t>Alexander</t>
  </si>
  <si>
    <t>Grimaldi</t>
  </si>
  <si>
    <t>Millie</t>
  </si>
  <si>
    <t>Sodi</t>
  </si>
  <si>
    <t>Virgie</t>
  </si>
  <si>
    <t>Rowley</t>
  </si>
  <si>
    <t>Floyd</t>
  </si>
  <si>
    <t>Marvin</t>
  </si>
  <si>
    <t>Niccoli</t>
  </si>
  <si>
    <t>Ronald</t>
  </si>
  <si>
    <t>Guasti</t>
  </si>
  <si>
    <t>Sarah</t>
  </si>
  <si>
    <t>Baxter</t>
  </si>
  <si>
    <t>De Santis</t>
  </si>
  <si>
    <t>Cora</t>
  </si>
  <si>
    <t>Howe</t>
  </si>
  <si>
    <t>Myra</t>
  </si>
  <si>
    <t>Meyer</t>
  </si>
  <si>
    <t>Jared</t>
  </si>
  <si>
    <t>De Rosa</t>
  </si>
  <si>
    <t>Albert</t>
  </si>
  <si>
    <t>Stephens</t>
  </si>
  <si>
    <t>Rosa</t>
  </si>
  <si>
    <t>Marie</t>
  </si>
  <si>
    <t>Keller</t>
  </si>
  <si>
    <t>Ronnie</t>
  </si>
  <si>
    <t>Hoxha</t>
  </si>
  <si>
    <t>Teresa</t>
  </si>
  <si>
    <t>Takeuchi</t>
  </si>
  <si>
    <t>Hannah</t>
  </si>
  <si>
    <t>Ando</t>
  </si>
  <si>
    <t>Barry</t>
  </si>
  <si>
    <t>Lucas</t>
  </si>
  <si>
    <t>Iva</t>
  </si>
  <si>
    <t>Kennedy</t>
  </si>
  <si>
    <t>Baroncini</t>
  </si>
  <si>
    <t>Lillian</t>
  </si>
  <si>
    <t>Schuurman</t>
  </si>
  <si>
    <t>Rebecca</t>
  </si>
  <si>
    <t>Sguanci</t>
  </si>
  <si>
    <t>Jacob</t>
  </si>
  <si>
    <t>Rossini</t>
  </si>
  <si>
    <t>Caiani</t>
  </si>
  <si>
    <t>Jay</t>
  </si>
  <si>
    <t>Gradi</t>
  </si>
  <si>
    <t>Brandi</t>
  </si>
  <si>
    <t>Dorothy</t>
  </si>
  <si>
    <t>Cross</t>
  </si>
  <si>
    <t>Katharine</t>
  </si>
  <si>
    <t>Kerr</t>
  </si>
  <si>
    <t>Lewis</t>
  </si>
  <si>
    <t>Bridges</t>
  </si>
  <si>
    <t>Chambers</t>
  </si>
  <si>
    <t>Mittie</t>
  </si>
  <si>
    <t>Reijnders</t>
  </si>
  <si>
    <t>Myrtle</t>
  </si>
  <si>
    <t>Petit</t>
  </si>
  <si>
    <t>Gertrude</t>
  </si>
  <si>
    <t>Arnold</t>
  </si>
  <si>
    <t>Phillip</t>
  </si>
  <si>
    <t>Paoli</t>
  </si>
  <si>
    <t>Virginia</t>
  </si>
  <si>
    <t>Irene</t>
  </si>
  <si>
    <t>Dietrich</t>
  </si>
  <si>
    <t>Curtis</t>
  </si>
  <si>
    <t>Isaac</t>
  </si>
  <si>
    <t>Orlandi</t>
  </si>
  <si>
    <t>Hattie</t>
  </si>
  <si>
    <t>Bouchet</t>
  </si>
  <si>
    <t>Douglas</t>
  </si>
  <si>
    <t>Carson</t>
  </si>
  <si>
    <t>Tanini</t>
  </si>
  <si>
    <t>Jackson</t>
  </si>
  <si>
    <t>Palchetti</t>
  </si>
  <si>
    <t>Lydia</t>
  </si>
  <si>
    <t>Hammond</t>
  </si>
  <si>
    <t>Griffin</t>
  </si>
  <si>
    <t>Dora</t>
  </si>
  <si>
    <t>Shibata</t>
  </si>
  <si>
    <t>Ollie</t>
  </si>
  <si>
    <t>Williams</t>
  </si>
  <si>
    <t>Mann</t>
  </si>
  <si>
    <t>Ida</t>
  </si>
  <si>
    <t>Conforti</t>
  </si>
  <si>
    <t>Chase</t>
  </si>
  <si>
    <t>Seth</t>
  </si>
  <si>
    <t>Freeman</t>
  </si>
  <si>
    <t>Castellani</t>
  </si>
  <si>
    <t>Alberta</t>
  </si>
  <si>
    <t>Fuchs</t>
  </si>
  <si>
    <t>Carl</t>
  </si>
  <si>
    <t>Mazzuoli</t>
  </si>
  <si>
    <t>Royer</t>
  </si>
  <si>
    <t>Johnny</t>
  </si>
  <si>
    <t>Rosati</t>
  </si>
  <si>
    <t>Olga</t>
  </si>
  <si>
    <t>Bird</t>
  </si>
  <si>
    <t>Rizzo</t>
  </si>
  <si>
    <t>Scott</t>
  </si>
  <si>
    <t>Cicali</t>
  </si>
  <si>
    <t>Santos</t>
  </si>
  <si>
    <t>Estelle</t>
  </si>
  <si>
    <t>Newman</t>
  </si>
  <si>
    <t>Ann</t>
  </si>
  <si>
    <t>Kemp</t>
  </si>
  <si>
    <t>Wise</t>
  </si>
  <si>
    <t>Ashton</t>
  </si>
  <si>
    <t>Peter</t>
  </si>
  <si>
    <t>Galeotti</t>
  </si>
  <si>
    <t>Biagioni</t>
  </si>
  <si>
    <t>Lawrence</t>
  </si>
  <si>
    <t>De Luca</t>
  </si>
  <si>
    <t>Ian</t>
  </si>
  <si>
    <t>Frati</t>
  </si>
  <si>
    <t>Cheng</t>
  </si>
  <si>
    <t>Gregory</t>
  </si>
  <si>
    <t>Franchini</t>
  </si>
  <si>
    <t>Jeffrey</t>
  </si>
  <si>
    <t>Di Marco</t>
  </si>
  <si>
    <t>Puccini</t>
  </si>
  <si>
    <t>Angel</t>
  </si>
  <si>
    <t>Ceccatelli</t>
  </si>
  <si>
    <t>Parsons</t>
  </si>
  <si>
    <t>Mattie</t>
  </si>
  <si>
    <t>Humphreys</t>
  </si>
  <si>
    <t>Esther</t>
  </si>
  <si>
    <t>Garner</t>
  </si>
  <si>
    <t>Hansen</t>
  </si>
  <si>
    <t>Gonzalez</t>
  </si>
  <si>
    <t>Thomas</t>
  </si>
  <si>
    <t>Underwood</t>
  </si>
  <si>
    <t>Ophelia</t>
  </si>
  <si>
    <t>Sylvia</t>
  </si>
  <si>
    <t>Blank</t>
  </si>
  <si>
    <t>Kelly</t>
  </si>
  <si>
    <t>Jones</t>
  </si>
  <si>
    <t>Mae</t>
  </si>
  <si>
    <t>Hervé</t>
  </si>
  <si>
    <t>Innocenti</t>
  </si>
  <si>
    <t>Pratt</t>
  </si>
  <si>
    <t>Jerry</t>
  </si>
  <si>
    <t>Nieuwenhuis</t>
  </si>
  <si>
    <t>Timothy</t>
  </si>
  <si>
    <t>Pesci</t>
  </si>
  <si>
    <t>Adelaide</t>
  </si>
  <si>
    <t>Field</t>
  </si>
  <si>
    <t>Pearson</t>
  </si>
  <si>
    <t>Long</t>
  </si>
  <si>
    <t>Frullini</t>
  </si>
  <si>
    <t>Sarti</t>
  </si>
  <si>
    <t>Minerva</t>
  </si>
  <si>
    <t>Nakayama</t>
  </si>
  <si>
    <t>Mason</t>
  </si>
  <si>
    <t>Ndiaye</t>
  </si>
  <si>
    <t>Munoz</t>
  </si>
  <si>
    <t>Dale</t>
  </si>
  <si>
    <t>Thompson</t>
  </si>
  <si>
    <t>Chris</t>
  </si>
  <si>
    <t>Perini</t>
  </si>
  <si>
    <t>Jimenez</t>
  </si>
  <si>
    <t>Coates</t>
  </si>
  <si>
    <t>Erickson</t>
  </si>
  <si>
    <t>Lucinda</t>
  </si>
  <si>
    <t>Byrne</t>
  </si>
  <si>
    <t>Ballerini</t>
  </si>
  <si>
    <t>Emma</t>
  </si>
  <si>
    <t>Verbeek</t>
  </si>
  <si>
    <t>Mancini</t>
  </si>
  <si>
    <t>Caleb</t>
  </si>
  <si>
    <t>Dawson</t>
  </si>
  <si>
    <t>James</t>
  </si>
  <si>
    <t>Mitchell</t>
  </si>
  <si>
    <t>Sue</t>
  </si>
  <si>
    <t>Donnelly</t>
  </si>
  <si>
    <t>Morley</t>
  </si>
  <si>
    <t>Mabelle</t>
  </si>
  <si>
    <t>Knight</t>
  </si>
  <si>
    <t>Daniel</t>
  </si>
  <si>
    <t>Gheri</t>
  </si>
  <si>
    <t>Gigli</t>
  </si>
  <si>
    <t>Steve</t>
  </si>
  <si>
    <t>Ermini</t>
  </si>
  <si>
    <t>Jason</t>
  </si>
  <si>
    <t>Orsini</t>
  </si>
  <si>
    <t>McCormick</t>
  </si>
  <si>
    <t>Lily</t>
  </si>
  <si>
    <t>Hoffmann</t>
  </si>
  <si>
    <t>Evelyn</t>
  </si>
  <si>
    <t>Kaiser</t>
  </si>
  <si>
    <t>Jennie</t>
  </si>
  <si>
    <t>Marilli</t>
  </si>
  <si>
    <t>Ford</t>
  </si>
  <si>
    <t>Amelia</t>
  </si>
  <si>
    <t>Gillet</t>
  </si>
  <si>
    <t>Derrick</t>
  </si>
  <si>
    <t>Norman</t>
  </si>
  <si>
    <t>Isaiah</t>
  </si>
  <si>
    <t>Chavez</t>
  </si>
  <si>
    <t>Louisa</t>
  </si>
  <si>
    <t>Baldini</t>
  </si>
  <si>
    <t>Franklin</t>
  </si>
  <si>
    <t>Reynolds</t>
  </si>
  <si>
    <t>Viviani</t>
  </si>
  <si>
    <t>Hester</t>
  </si>
  <si>
    <t>Masson</t>
  </si>
  <si>
    <t>Christopher</t>
  </si>
  <si>
    <t>Haynes</t>
  </si>
  <si>
    <t>Lura</t>
  </si>
  <si>
    <t>Pelletier</t>
  </si>
  <si>
    <t>Caroline</t>
  </si>
  <si>
    <t>de Waal</t>
  </si>
  <si>
    <t>Hilda</t>
  </si>
  <si>
    <t>Storey</t>
  </si>
  <si>
    <t>Falsini</t>
  </si>
  <si>
    <t>Ethan</t>
  </si>
  <si>
    <t>Arena</t>
  </si>
  <si>
    <t>Lorenzi</t>
  </si>
  <si>
    <t>Antonini</t>
  </si>
  <si>
    <t>Pichon</t>
  </si>
  <si>
    <t>Cosi</t>
  </si>
  <si>
    <t>Ralph</t>
  </si>
  <si>
    <t>Isabel</t>
  </si>
  <si>
    <t>Herrmann</t>
  </si>
  <si>
    <t>Howarth</t>
  </si>
  <si>
    <t>Joseph</t>
  </si>
  <si>
    <t>Nannelli</t>
  </si>
  <si>
    <t>Terry</t>
  </si>
  <si>
    <t>Ciabatti</t>
  </si>
  <si>
    <t>Chad</t>
  </si>
  <si>
    <t>Harris</t>
  </si>
  <si>
    <t>Kojima</t>
  </si>
  <si>
    <t>Ancillotti</t>
  </si>
  <si>
    <t>Juan</t>
  </si>
  <si>
    <t>Carr</t>
  </si>
  <si>
    <t>Agnes</t>
  </si>
  <si>
    <t>Hargreaves</t>
  </si>
  <si>
    <t>Mary</t>
  </si>
  <si>
    <t>Willemsen</t>
  </si>
  <si>
    <t>Ciullini</t>
  </si>
  <si>
    <t>Soto</t>
  </si>
  <si>
    <t>Francisco</t>
  </si>
  <si>
    <t>Casey</t>
  </si>
  <si>
    <t>Young</t>
  </si>
  <si>
    <t>Ethel</t>
  </si>
  <si>
    <t>Iwasaki</t>
  </si>
  <si>
    <t>Arthur</t>
  </si>
  <si>
    <t>Sallie</t>
  </si>
  <si>
    <t>Herrero</t>
  </si>
  <si>
    <t>Bakker</t>
  </si>
  <si>
    <t>Florence</t>
  </si>
  <si>
    <t>Gauthier</t>
  </si>
  <si>
    <t>Mannini</t>
  </si>
  <si>
    <t>Marcus</t>
  </si>
  <si>
    <t>Wheeler</t>
  </si>
  <si>
    <t>Donald</t>
  </si>
  <si>
    <t>Walton</t>
  </si>
  <si>
    <t>Scheffer</t>
  </si>
  <si>
    <t>Ray</t>
  </si>
  <si>
    <t>Romeo</t>
  </si>
  <si>
    <t>Charles</t>
  </si>
  <si>
    <t>Ceccherini</t>
  </si>
  <si>
    <t>Cole</t>
  </si>
  <si>
    <t>Wood</t>
  </si>
  <si>
    <t>Marion</t>
  </si>
  <si>
    <t>van de Pol</t>
  </si>
  <si>
    <t>Dean</t>
  </si>
  <si>
    <t>Gardner</t>
  </si>
  <si>
    <t>Augusta</t>
  </si>
  <si>
    <t>Hirano</t>
  </si>
  <si>
    <t>Elijah</t>
  </si>
  <si>
    <t>Moody</t>
  </si>
  <si>
    <t>Francioni</t>
  </si>
  <si>
    <t>Kevin</t>
  </si>
  <si>
    <t>Capecchi</t>
  </si>
  <si>
    <t>Rena</t>
  </si>
  <si>
    <t>Perrier</t>
  </si>
  <si>
    <t>Morel</t>
  </si>
  <si>
    <t>Allen</t>
  </si>
  <si>
    <t>Rastrelli</t>
  </si>
  <si>
    <t>Loretta</t>
  </si>
  <si>
    <t>Leclercq</t>
  </si>
  <si>
    <t>Medina</t>
  </si>
  <si>
    <t>Frederick</t>
  </si>
  <si>
    <t>Ciucchi</t>
  </si>
  <si>
    <t>Wilkerson</t>
  </si>
  <si>
    <t>Lillie</t>
  </si>
  <si>
    <t>Kuipers</t>
  </si>
  <si>
    <t>Visani</t>
  </si>
  <si>
    <t>Aaron</t>
  </si>
  <si>
    <t>Pieraccini</t>
  </si>
  <si>
    <t>Ora</t>
  </si>
  <si>
    <t>Takada</t>
  </si>
  <si>
    <t>Carlos</t>
  </si>
  <si>
    <t>Mazzetti</t>
  </si>
  <si>
    <t>Cordelia</t>
  </si>
  <si>
    <t>Wiersema</t>
  </si>
  <si>
    <t>Mistry</t>
  </si>
  <si>
    <t>Adam</t>
  </si>
  <si>
    <t>Morrison</t>
  </si>
  <si>
    <t>Chiarugi</t>
  </si>
  <si>
    <t>Owen</t>
  </si>
  <si>
    <t>Ramsey</t>
  </si>
  <si>
    <t>Nathan</t>
  </si>
  <si>
    <t>Morales</t>
  </si>
  <si>
    <t>Lord</t>
  </si>
  <si>
    <t>Gagliardi</t>
  </si>
  <si>
    <t>Gilbert</t>
  </si>
  <si>
    <t>Banks</t>
  </si>
  <si>
    <t>Callie</t>
  </si>
  <si>
    <t>Vignoli</t>
  </si>
  <si>
    <t>Tom</t>
  </si>
  <si>
    <t>Moore</t>
  </si>
  <si>
    <t>Dekkers</t>
  </si>
  <si>
    <t>Glenn</t>
  </si>
  <si>
    <t>Abbott</t>
  </si>
  <si>
    <t>Dustin</t>
  </si>
  <si>
    <t>Bruschi</t>
  </si>
  <si>
    <t>Francis</t>
  </si>
  <si>
    <t>Shelton</t>
  </si>
  <si>
    <t>Brun</t>
  </si>
  <si>
    <t>Matthew</t>
  </si>
  <si>
    <t>Gianni</t>
  </si>
  <si>
    <t>Wyatt</t>
  </si>
  <si>
    <t>de Lange</t>
  </si>
  <si>
    <t>Mollie</t>
  </si>
  <si>
    <t>Schmidt</t>
  </si>
  <si>
    <t>Conti</t>
  </si>
  <si>
    <t>Bettie</t>
  </si>
  <si>
    <t>Beck</t>
  </si>
  <si>
    <t>Alta</t>
  </si>
  <si>
    <t>Woods</t>
  </si>
  <si>
    <t>Okada</t>
  </si>
  <si>
    <t>Ranfagni</t>
  </si>
  <si>
    <t>Bacherini</t>
  </si>
  <si>
    <t>Perry</t>
  </si>
  <si>
    <t>Dennis</t>
  </si>
  <si>
    <t>Fuller</t>
  </si>
  <si>
    <t>Cecchini</t>
  </si>
  <si>
    <t>Keith</t>
  </si>
  <si>
    <t>Hall</t>
  </si>
  <si>
    <t>Ina</t>
  </si>
  <si>
    <t>de Rooij</t>
  </si>
  <si>
    <t>Ignesti</t>
  </si>
  <si>
    <t>Edna</t>
  </si>
  <si>
    <t>Warner</t>
  </si>
  <si>
    <t>Aiden</t>
  </si>
  <si>
    <t>Palmer</t>
  </si>
  <si>
    <t>Jesus</t>
  </si>
  <si>
    <t>Fani</t>
  </si>
  <si>
    <t>Jean</t>
  </si>
  <si>
    <t>Joly</t>
  </si>
  <si>
    <t>Josie</t>
  </si>
  <si>
    <t>Yamazaki</t>
  </si>
  <si>
    <t>Winnie</t>
  </si>
  <si>
    <t>Denis</t>
  </si>
  <si>
    <t>Jeff</t>
  </si>
  <si>
    <t>Cantini</t>
  </si>
  <si>
    <t>Grillo</t>
  </si>
  <si>
    <t>Andrew</t>
  </si>
  <si>
    <t>Nencioni</t>
  </si>
  <si>
    <t>Vettori</t>
  </si>
  <si>
    <t>Todd</t>
  </si>
  <si>
    <t>Latini</t>
  </si>
  <si>
    <t>Sam</t>
  </si>
  <si>
    <t>Pampaloni</t>
  </si>
  <si>
    <t>Herbert</t>
  </si>
  <si>
    <t>Cappellini</t>
  </si>
  <si>
    <t>Gasperini</t>
  </si>
  <si>
    <t>Roselli</t>
  </si>
  <si>
    <t>Navarro</t>
  </si>
  <si>
    <t>French</t>
  </si>
  <si>
    <t>Andreini</t>
  </si>
  <si>
    <t>Lena</t>
  </si>
  <si>
    <t>Sheppard</t>
  </si>
  <si>
    <t>Sanders</t>
  </si>
  <si>
    <t>Mabel</t>
  </si>
  <si>
    <t>Cecilia</t>
  </si>
  <si>
    <t>Ueno</t>
  </si>
  <si>
    <t>Blair</t>
  </si>
  <si>
    <t>Caron</t>
  </si>
  <si>
    <t>Hurst</t>
  </si>
  <si>
    <t>Collier</t>
  </si>
  <si>
    <t>Antonelli</t>
  </si>
  <si>
    <t>Victoria</t>
  </si>
  <si>
    <t>Pope</t>
  </si>
  <si>
    <t>Patterson</t>
  </si>
  <si>
    <t>Alma</t>
  </si>
  <si>
    <t>Cunningham</t>
  </si>
  <si>
    <t>Zingoni</t>
  </si>
  <si>
    <t>Raymond</t>
  </si>
  <si>
    <t>van Beek</t>
  </si>
  <si>
    <t>Edwin</t>
  </si>
  <si>
    <t>Ferrara</t>
  </si>
  <si>
    <t>Cavaciocchi</t>
  </si>
  <si>
    <t>He</t>
  </si>
  <si>
    <t>Hopkins</t>
  </si>
  <si>
    <t>Buijs</t>
  </si>
  <si>
    <t>Eugene</t>
  </si>
  <si>
    <t>Adams</t>
  </si>
  <si>
    <t>Sally</t>
  </si>
  <si>
    <t>Bishop</t>
  </si>
  <si>
    <t>Maude</t>
  </si>
  <si>
    <t>Troy</t>
  </si>
  <si>
    <t>Cipriani</t>
  </si>
  <si>
    <t>Fioravanti</t>
  </si>
  <si>
    <t>Sadie</t>
  </si>
  <si>
    <t>Carlier</t>
  </si>
  <si>
    <t>Nettie</t>
  </si>
  <si>
    <t>Archer</t>
  </si>
  <si>
    <t>Alan</t>
  </si>
  <si>
    <t>Miller</t>
  </si>
  <si>
    <t>White</t>
  </si>
  <si>
    <t>Inez</t>
  </si>
  <si>
    <t>Delia</t>
  </si>
  <si>
    <t>Haan</t>
  </si>
  <si>
    <t>Jeanette</t>
  </si>
  <si>
    <t>Romero</t>
  </si>
  <si>
    <t>Rosetta</t>
  </si>
  <si>
    <t>Holden</t>
  </si>
  <si>
    <t>Sophia</t>
  </si>
  <si>
    <t>Stefani</t>
  </si>
  <si>
    <t>Leo</t>
  </si>
  <si>
    <t>Brunelli</t>
  </si>
  <si>
    <t>Della</t>
  </si>
  <si>
    <t>Jansen</t>
  </si>
  <si>
    <t>Failli</t>
  </si>
  <si>
    <t>Buckley</t>
  </si>
  <si>
    <t>van de Ven</t>
  </si>
  <si>
    <t>Farmer</t>
  </si>
  <si>
    <t>Christian</t>
  </si>
  <si>
    <t>Ferretti</t>
  </si>
  <si>
    <t>Tozzi</t>
  </si>
  <si>
    <t>Stein</t>
  </si>
  <si>
    <t>Nell</t>
  </si>
  <si>
    <t>Zoppi</t>
  </si>
  <si>
    <t>Gatti</t>
  </si>
  <si>
    <t>Holland</t>
  </si>
  <si>
    <t>Niccolini</t>
  </si>
  <si>
    <t>Leroy</t>
  </si>
  <si>
    <t>Massai</t>
  </si>
  <si>
    <t>Stanley</t>
  </si>
  <si>
    <t>Henderson</t>
  </si>
  <si>
    <t>Mugnaini</t>
  </si>
  <si>
    <t>Buchanan</t>
  </si>
  <si>
    <t>May</t>
  </si>
  <si>
    <t>Sani</t>
  </si>
  <si>
    <t>Hettie</t>
  </si>
  <si>
    <t>Santi</t>
  </si>
  <si>
    <t>Gaillard</t>
  </si>
  <si>
    <t>van Wijngaarden</t>
  </si>
  <si>
    <t>Ella</t>
  </si>
  <si>
    <t>Schulte</t>
  </si>
  <si>
    <t>Brookes</t>
  </si>
  <si>
    <t>Jordan</t>
  </si>
  <si>
    <t>Boni</t>
  </si>
  <si>
    <t>Isabella</t>
  </si>
  <si>
    <t>Wolff</t>
  </si>
  <si>
    <t>Schilder</t>
  </si>
  <si>
    <t>Léger</t>
  </si>
  <si>
    <t>Willie</t>
  </si>
  <si>
    <t>Miura</t>
  </si>
  <si>
    <t>Wesley</t>
  </si>
  <si>
    <t>Costa</t>
  </si>
  <si>
    <t>De Marco</t>
  </si>
  <si>
    <t>Conte</t>
  </si>
  <si>
    <t>Evan</t>
  </si>
  <si>
    <t>Quercioli</t>
  </si>
  <si>
    <t>Mattolini</t>
  </si>
  <si>
    <t>Flynn</t>
  </si>
  <si>
    <t>Aubert</t>
  </si>
  <si>
    <t>Shawn</t>
  </si>
  <si>
    <t>Gibson</t>
  </si>
  <si>
    <t>Fabbroni</t>
  </si>
  <si>
    <t>Schaap</t>
  </si>
  <si>
    <t>Banchi</t>
  </si>
  <si>
    <t>Montelatici</t>
  </si>
  <si>
    <t>Baars</t>
  </si>
  <si>
    <t>Leah</t>
  </si>
  <si>
    <t>van der Velden</t>
  </si>
  <si>
    <t>Walter</t>
  </si>
  <si>
    <t>Phillips</t>
  </si>
  <si>
    <t>Wu</t>
  </si>
  <si>
    <t>Cameron</t>
  </si>
  <si>
    <t>Manni</t>
  </si>
  <si>
    <t>Kikuchi</t>
  </si>
  <si>
    <t>Hubert</t>
  </si>
  <si>
    <t>Lizzie</t>
  </si>
  <si>
    <t>Marshall</t>
  </si>
  <si>
    <t>Jose</t>
  </si>
  <si>
    <t>Brown</t>
  </si>
  <si>
    <t>Yokoyama</t>
  </si>
  <si>
    <t>Lucille</t>
  </si>
  <si>
    <t>Perrin</t>
  </si>
  <si>
    <t>Hilton</t>
  </si>
  <si>
    <t>Gomez</t>
  </si>
  <si>
    <t>Palmieri</t>
  </si>
  <si>
    <t>Rhoda</t>
  </si>
  <si>
    <t>Ingram</t>
  </si>
  <si>
    <t>Ruiz</t>
  </si>
  <si>
    <t>Meini</t>
  </si>
  <si>
    <t>Whitehead</t>
  </si>
  <si>
    <t>Pauline</t>
  </si>
  <si>
    <t>Aguilar</t>
  </si>
  <si>
    <t>Richard</t>
  </si>
  <si>
    <t>Marsh</t>
  </si>
  <si>
    <t>Corey</t>
  </si>
  <si>
    <t>Jane</t>
  </si>
  <si>
    <t>Pohl</t>
  </si>
  <si>
    <t>Kyle</t>
  </si>
  <si>
    <t>Fusi</t>
  </si>
  <si>
    <t>Mari</t>
  </si>
  <si>
    <t>Antonio</t>
  </si>
  <si>
    <t>Filippini</t>
  </si>
  <si>
    <t>Olivia</t>
  </si>
  <si>
    <t>Kwakman</t>
  </si>
  <si>
    <t>Emily</t>
  </si>
  <si>
    <t>Huet</t>
  </si>
  <si>
    <t>Klein</t>
  </si>
  <si>
    <t>Lida</t>
  </si>
  <si>
    <t>Pfeiffer</t>
  </si>
  <si>
    <t>Mills</t>
  </si>
  <si>
    <t>van der Linden</t>
  </si>
  <si>
    <t>Bray</t>
  </si>
  <si>
    <t>Nunez</t>
  </si>
  <si>
    <t>Becker</t>
  </si>
  <si>
    <t>Voorn</t>
  </si>
  <si>
    <t>Barchielli</t>
  </si>
  <si>
    <t>Ferrante</t>
  </si>
  <si>
    <t>Mengoni</t>
  </si>
  <si>
    <t>Watts</t>
  </si>
  <si>
    <t>Mable</t>
  </si>
  <si>
    <t>Tofanari</t>
  </si>
  <si>
    <t>Bizzarri</t>
  </si>
  <si>
    <t>Rodriguez</t>
  </si>
  <si>
    <t>Annie</t>
  </si>
  <si>
    <t>Vaughan</t>
  </si>
  <si>
    <t>Watson</t>
  </si>
  <si>
    <t>Baumann</t>
  </si>
  <si>
    <t>Crawford</t>
  </si>
  <si>
    <t>Poirier</t>
  </si>
  <si>
    <t>Johanna</t>
  </si>
  <si>
    <t>Guerrero</t>
  </si>
  <si>
    <t>Kim</t>
  </si>
  <si>
    <t>Vasquez</t>
  </si>
  <si>
    <t>Roberts</t>
  </si>
  <si>
    <t>Lora</t>
  </si>
  <si>
    <t>Louis</t>
  </si>
  <si>
    <t>Howell</t>
  </si>
  <si>
    <t>Gordon</t>
  </si>
  <si>
    <t>Cruz</t>
  </si>
  <si>
    <t>Bess</t>
  </si>
  <si>
    <t>Thornton</t>
  </si>
  <si>
    <t>Craig</t>
  </si>
  <si>
    <t>Caldini</t>
  </si>
  <si>
    <t>Brett</t>
  </si>
  <si>
    <t>Webb</t>
  </si>
  <si>
    <t>Smits</t>
  </si>
  <si>
    <t>Laura</t>
  </si>
  <si>
    <t>Gill</t>
  </si>
  <si>
    <t>Katherine</t>
  </si>
  <si>
    <t>Wade</t>
  </si>
  <si>
    <t>Nardi</t>
  </si>
  <si>
    <t>George</t>
  </si>
  <si>
    <t>Miccinesi</t>
  </si>
  <si>
    <t>van Boven</t>
  </si>
  <si>
    <t>Pollard</t>
  </si>
  <si>
    <t>Chester</t>
  </si>
  <si>
    <t>Materassi</t>
  </si>
  <si>
    <t>de Vos</t>
  </si>
  <si>
    <t>Margaret</t>
  </si>
  <si>
    <t>Griffiths</t>
  </si>
  <si>
    <t>Ciccone</t>
  </si>
  <si>
    <t>Nash</t>
  </si>
  <si>
    <t>Mike</t>
  </si>
  <si>
    <t>Bertini</t>
  </si>
  <si>
    <t>Rosie</t>
  </si>
  <si>
    <t>Drost</t>
  </si>
  <si>
    <t>Joshua</t>
  </si>
  <si>
    <t>Gross</t>
  </si>
  <si>
    <t>Maggie</t>
  </si>
  <si>
    <t>Tessier</t>
  </si>
  <si>
    <t>Tonini</t>
  </si>
  <si>
    <t>Noël</t>
  </si>
  <si>
    <t>Lenora</t>
  </si>
  <si>
    <t>Hardy</t>
  </si>
  <si>
    <t>Crespo</t>
  </si>
  <si>
    <t>Baglioni</t>
  </si>
  <si>
    <t>Bill</t>
  </si>
  <si>
    <t>Marchetti</t>
  </si>
  <si>
    <t>Faggi</t>
  </si>
  <si>
    <t>Borri</t>
  </si>
  <si>
    <t>Lola</t>
  </si>
  <si>
    <t>Faber</t>
  </si>
  <si>
    <t>Curradi</t>
  </si>
  <si>
    <t>Clements</t>
  </si>
  <si>
    <t>Gori</t>
  </si>
  <si>
    <t>Sharp</t>
  </si>
  <si>
    <t>Rigacci</t>
  </si>
  <si>
    <t>Dallai</t>
  </si>
  <si>
    <t>Fantini</t>
  </si>
  <si>
    <t>Piazza</t>
  </si>
  <si>
    <t>Eliza</t>
  </si>
  <si>
    <t>Peacock</t>
  </si>
  <si>
    <t>Lowe</t>
  </si>
  <si>
    <t>Effie</t>
  </si>
  <si>
    <t>Tomlinson</t>
  </si>
  <si>
    <t>Genevieve</t>
  </si>
  <si>
    <t>Tarchi</t>
  </si>
  <si>
    <t>Lombardi</t>
  </si>
  <si>
    <t>Walters</t>
  </si>
  <si>
    <t>Ferrer</t>
  </si>
  <si>
    <t>Bambi</t>
  </si>
  <si>
    <t>Cory</t>
  </si>
  <si>
    <t>Garrett</t>
  </si>
  <si>
    <t>Falcone</t>
  </si>
  <si>
    <t>de Ruiter</t>
  </si>
  <si>
    <t>Eugenia</t>
  </si>
  <si>
    <t>Sakurai</t>
  </si>
  <si>
    <t>Linnie</t>
  </si>
  <si>
    <t>Perkins</t>
  </si>
  <si>
    <t>Tani</t>
  </si>
  <si>
    <t>Clara</t>
  </si>
  <si>
    <t>Bosma</t>
  </si>
  <si>
    <t>Davey</t>
  </si>
  <si>
    <t>Marc</t>
  </si>
  <si>
    <t>Monti</t>
  </si>
  <si>
    <t>Deschamps</t>
  </si>
  <si>
    <t>Dylan</t>
  </si>
  <si>
    <t>Wilson</t>
  </si>
  <si>
    <t>Carbone</t>
  </si>
  <si>
    <t>Meoni</t>
  </si>
  <si>
    <t>Bessie</t>
  </si>
  <si>
    <t>Langlois</t>
  </si>
  <si>
    <t>Jimmy</t>
  </si>
  <si>
    <t>Townsend</t>
  </si>
  <si>
    <t>Noguchi</t>
  </si>
  <si>
    <t>Simoncini</t>
  </si>
  <si>
    <t>Larry</t>
  </si>
  <si>
    <t>Elliott</t>
  </si>
  <si>
    <t>López</t>
  </si>
  <si>
    <t>Pugh</t>
  </si>
  <si>
    <t>Romiti</t>
  </si>
  <si>
    <t>Porter</t>
  </si>
  <si>
    <t>Vincent</t>
  </si>
  <si>
    <t>Gentili</t>
  </si>
  <si>
    <t>Mora</t>
  </si>
  <si>
    <t>Hayashi</t>
  </si>
  <si>
    <t>Carré</t>
  </si>
  <si>
    <t>Higgins</t>
  </si>
  <si>
    <t>Pistolesi</t>
  </si>
  <si>
    <t>Billy</t>
  </si>
  <si>
    <t>Noferini</t>
  </si>
  <si>
    <t>Bandinelli</t>
  </si>
  <si>
    <t>Collet</t>
  </si>
  <si>
    <t>Slater</t>
  </si>
  <si>
    <t>Wall</t>
  </si>
  <si>
    <t>Rosalie</t>
  </si>
  <si>
    <t>Cabrera</t>
  </si>
  <si>
    <t>Adrian</t>
  </si>
  <si>
    <t>Biagini</t>
  </si>
  <si>
    <t>Castagnoli</t>
  </si>
  <si>
    <t>Gussie</t>
  </si>
  <si>
    <t>Signorini</t>
  </si>
  <si>
    <t>Kool</t>
  </si>
  <si>
    <t>Lottie</t>
  </si>
  <si>
    <t>Schwarz</t>
  </si>
  <si>
    <t>Fattori</t>
  </si>
  <si>
    <t>Lester</t>
  </si>
  <si>
    <t>Lula</t>
  </si>
  <si>
    <t>Bouwman</t>
  </si>
  <si>
    <t>Bates</t>
  </si>
  <si>
    <t>Ballard</t>
  </si>
  <si>
    <t>Nina</t>
  </si>
  <si>
    <t>de Bruin</t>
  </si>
  <si>
    <t>Swift</t>
  </si>
  <si>
    <t>Pruneti</t>
  </si>
  <si>
    <t>Robertson</t>
  </si>
  <si>
    <t>Rodney</t>
  </si>
  <si>
    <t>Pena</t>
  </si>
  <si>
    <t>Migliori</t>
  </si>
  <si>
    <t>Birdie</t>
  </si>
  <si>
    <t>Lees</t>
  </si>
  <si>
    <t>Bagni</t>
  </si>
  <si>
    <t>Kinoshita</t>
  </si>
  <si>
    <t>Kirby</t>
  </si>
  <si>
    <t>Betty</t>
  </si>
  <si>
    <t>Horn</t>
  </si>
  <si>
    <t>Menendez</t>
  </si>
  <si>
    <t>Barbetti</t>
  </si>
  <si>
    <t>Bernice</t>
  </si>
  <si>
    <t>Law</t>
  </si>
  <si>
    <t>Butler</t>
  </si>
  <si>
    <t>Fletcher</t>
  </si>
  <si>
    <t>Garuglieri</t>
  </si>
  <si>
    <t>Jäger</t>
  </si>
  <si>
    <t>Chapman</t>
  </si>
  <si>
    <t>Jeffery</t>
  </si>
  <si>
    <t>Biffoli</t>
  </si>
  <si>
    <t>Barthélemy</t>
  </si>
  <si>
    <t>Kathryn</t>
  </si>
  <si>
    <t>Toti</t>
  </si>
  <si>
    <t>Clyde</t>
  </si>
  <si>
    <t>Olson</t>
  </si>
  <si>
    <t>Celia</t>
  </si>
  <si>
    <t>Boyle</t>
  </si>
  <si>
    <t>Pugliese</t>
  </si>
  <si>
    <t>Nesti</t>
  </si>
  <si>
    <t>Bernacchioni</t>
  </si>
  <si>
    <t>Randall</t>
  </si>
  <si>
    <t>Marino</t>
  </si>
  <si>
    <t>Franceschi</t>
  </si>
  <si>
    <t>Huber</t>
  </si>
  <si>
    <t>Maria</t>
  </si>
  <si>
    <t>Sanchez</t>
  </si>
  <si>
    <t>Le GoffGoff</t>
  </si>
  <si>
    <t>Dollie</t>
  </si>
  <si>
    <t>de Bruijn</t>
  </si>
  <si>
    <t>Brent</t>
  </si>
  <si>
    <t>Cerbai</t>
  </si>
  <si>
    <t>Müller</t>
  </si>
  <si>
    <t>Palumbo</t>
  </si>
  <si>
    <t>Luke</t>
  </si>
  <si>
    <t>Sarri</t>
  </si>
  <si>
    <t>Pozzi</t>
  </si>
  <si>
    <t>Brouwer</t>
  </si>
  <si>
    <t>Borghi</t>
  </si>
  <si>
    <t>Barducci</t>
  </si>
  <si>
    <t>Randy</t>
  </si>
  <si>
    <t>Burroni</t>
  </si>
  <si>
    <t>Barnes</t>
  </si>
  <si>
    <t>Mangani</t>
  </si>
  <si>
    <t>Carolyn</t>
  </si>
  <si>
    <t>Singh</t>
  </si>
  <si>
    <t>Beatrice</t>
  </si>
  <si>
    <t>Carter</t>
  </si>
  <si>
    <t>Morita</t>
  </si>
  <si>
    <t>Ola</t>
  </si>
  <si>
    <t>Gavin</t>
  </si>
  <si>
    <t>Williamson</t>
  </si>
  <si>
    <t>Colzi</t>
  </si>
  <si>
    <t>Perez</t>
  </si>
  <si>
    <t>Boldewijn</t>
  </si>
  <si>
    <t>Simon</t>
  </si>
  <si>
    <t>Wong</t>
  </si>
  <si>
    <t>Guérin</t>
  </si>
  <si>
    <t>Bulli</t>
  </si>
  <si>
    <t>Waters</t>
  </si>
  <si>
    <t>Stephen</t>
  </si>
  <si>
    <t>Richardson</t>
  </si>
  <si>
    <t>de Beer</t>
  </si>
  <si>
    <t>Dijkstra</t>
  </si>
  <si>
    <t>Pastor</t>
  </si>
  <si>
    <t>Papini</t>
  </si>
  <si>
    <t>Bigazzi</t>
  </si>
  <si>
    <t>Ricardo</t>
  </si>
  <si>
    <t>Cresti</t>
  </si>
  <si>
    <t>Fred</t>
  </si>
  <si>
    <t>Puccioni</t>
  </si>
  <si>
    <t>Cirillo</t>
  </si>
  <si>
    <t>Lopez</t>
  </si>
  <si>
    <t>Sean</t>
  </si>
  <si>
    <t>Warren</t>
  </si>
  <si>
    <t>Kondo</t>
  </si>
  <si>
    <t>Mayer</t>
  </si>
  <si>
    <t>Petrucci</t>
  </si>
  <si>
    <t>Masini</t>
  </si>
  <si>
    <t>Vitali</t>
  </si>
  <si>
    <t>Rubio</t>
  </si>
  <si>
    <t>Evangelisti</t>
  </si>
  <si>
    <t>Walsh</t>
  </si>
  <si>
    <t>Torrini</t>
  </si>
  <si>
    <t>Maggini</t>
  </si>
  <si>
    <t>Breton</t>
  </si>
  <si>
    <t>Jorge</t>
  </si>
  <si>
    <t>Del Lungo</t>
  </si>
  <si>
    <t>Ramirez</t>
  </si>
  <si>
    <t>Rovai</t>
  </si>
  <si>
    <t>Malone</t>
  </si>
  <si>
    <t>Grace</t>
  </si>
  <si>
    <t>Davidson</t>
  </si>
  <si>
    <t>Wagner</t>
  </si>
  <si>
    <t>Hulda</t>
  </si>
  <si>
    <t>Lorenz</t>
  </si>
  <si>
    <t>Pinto</t>
  </si>
  <si>
    <t>Zheng</t>
  </si>
  <si>
    <t>Antoine</t>
  </si>
  <si>
    <t>de Leeuw</t>
  </si>
  <si>
    <t>Berti</t>
  </si>
  <si>
    <t>Savage</t>
  </si>
  <si>
    <t>Grondin</t>
  </si>
  <si>
    <t>Esposito</t>
  </si>
  <si>
    <t>Christina</t>
  </si>
  <si>
    <t>Lotti</t>
  </si>
  <si>
    <t>Vannoni</t>
  </si>
  <si>
    <t>Cellai</t>
  </si>
  <si>
    <t>Hogan</t>
  </si>
  <si>
    <t>David</t>
  </si>
  <si>
    <t>Norris</t>
  </si>
  <si>
    <t>Myrtie</t>
  </si>
  <si>
    <t>Weber</t>
  </si>
  <si>
    <t>Cornelia</t>
  </si>
  <si>
    <t>Murray</t>
  </si>
  <si>
    <t>Thorpe</t>
  </si>
  <si>
    <t>Livi</t>
  </si>
  <si>
    <t>Vink</t>
  </si>
  <si>
    <t>Billi</t>
  </si>
  <si>
    <t>Romanelli</t>
  </si>
  <si>
    <t>Roxie</t>
  </si>
  <si>
    <t>Marchal</t>
  </si>
  <si>
    <t>Wallace</t>
  </si>
  <si>
    <t>Hooper</t>
  </si>
  <si>
    <t>Louise</t>
  </si>
  <si>
    <t>Leon</t>
  </si>
  <si>
    <t>Ellen</t>
  </si>
  <si>
    <t>Luella</t>
  </si>
  <si>
    <t>Edith</t>
  </si>
  <si>
    <t>Montero</t>
  </si>
  <si>
    <t>Payne</t>
  </si>
  <si>
    <t>Barton</t>
  </si>
  <si>
    <t>naziv_programa_verzija</t>
  </si>
  <si>
    <t>predavalnica</t>
  </si>
  <si>
    <t>kabinet</t>
  </si>
  <si>
    <t>diplomska soba</t>
  </si>
  <si>
    <t>sejnaa soba</t>
  </si>
  <si>
    <t>trajanje_minut</t>
  </si>
  <si>
    <t>Vpogled v izpit</t>
  </si>
  <si>
    <t>Pristop k izpitu</t>
  </si>
  <si>
    <t>Doktorska disertacija</t>
  </si>
  <si>
    <t>Drugo</t>
  </si>
  <si>
    <t>obvezni</t>
  </si>
  <si>
    <t>izbirni</t>
  </si>
  <si>
    <t>Jaka</t>
  </si>
  <si>
    <t>Vadnjal</t>
  </si>
  <si>
    <t>Kramberger</t>
  </si>
  <si>
    <t>Majda</t>
  </si>
  <si>
    <t>Pajnkihar</t>
  </si>
  <si>
    <t>Š.</t>
  </si>
  <si>
    <t>Selak</t>
  </si>
  <si>
    <t>student_id</t>
  </si>
  <si>
    <t>vloga</t>
  </si>
  <si>
    <t>udeleženec</t>
  </si>
  <si>
    <t>SPROGRAM</t>
  </si>
  <si>
    <t>IME</t>
  </si>
  <si>
    <t>PRIIMEK</t>
  </si>
  <si>
    <t>VPISNA</t>
  </si>
  <si>
    <t>IDENTITETA</t>
  </si>
  <si>
    <t>EMAIL</t>
  </si>
  <si>
    <t>LETNIK</t>
  </si>
  <si>
    <t>LETO_PRV_VPIS</t>
  </si>
  <si>
    <t>ZAC_DATUM</t>
  </si>
  <si>
    <t>KON_DATUM</t>
  </si>
  <si>
    <t>VRSTA_VPISA</t>
  </si>
  <si>
    <t>travis.lupi@camelot.si</t>
  </si>
  <si>
    <t>1</t>
  </si>
  <si>
    <t>red</t>
  </si>
  <si>
    <t>elva.grant@camelot.si</t>
  </si>
  <si>
    <t>theodore.morandi@camelot.si</t>
  </si>
  <si>
    <t>leonard.lloyd@camelot.si</t>
  </si>
  <si>
    <t>bertha.berger@camelot.si</t>
  </si>
  <si>
    <t>kenneth.brilli@camelot.si</t>
  </si>
  <si>
    <t>tommy.mclaughlin@camelot.si</t>
  </si>
  <si>
    <t>tillie.castillo@camelot.si</t>
  </si>
  <si>
    <t>madge.hoarau@camelot.si</t>
  </si>
  <si>
    <t>theresa.bradley@camelot.si</t>
  </si>
  <si>
    <t>brian.raugei@camelot.si</t>
  </si>
  <si>
    <t>russell.ramos@camelot.si</t>
  </si>
  <si>
    <t>harvey.calonaci@camelot.si</t>
  </si>
  <si>
    <t>jesse.taylor@camelot.si</t>
  </si>
  <si>
    <t>ruby.peters@camelot.si</t>
  </si>
  <si>
    <t>anne.hidalgo@camelot.si</t>
  </si>
  <si>
    <t>jonathan.cappelletti@camelot.si</t>
  </si>
  <si>
    <t>lela.michaud@camelot.si</t>
  </si>
  <si>
    <t>wayne.little@camelot.si</t>
  </si>
  <si>
    <t>charlie.christensen@camelot.si</t>
  </si>
  <si>
    <t>georgie.andrews@camelot.si</t>
  </si>
  <si>
    <t>alex.burgassi@camelot.si</t>
  </si>
  <si>
    <t>william.la rosa@camelot.si</t>
  </si>
  <si>
    <t>lilly.ménard@camelot.si</t>
  </si>
  <si>
    <t>bryan.giorgi@camelot.si</t>
  </si>
  <si>
    <t>jon.park@camelot.si</t>
  </si>
  <si>
    <t>eddie.brooks@camelot.si</t>
  </si>
  <si>
    <t>erik.osborne@camelot.si</t>
  </si>
  <si>
    <t>catherine.brandt@camelot.si</t>
  </si>
  <si>
    <t>winifred.tosi@camelot.si</t>
  </si>
  <si>
    <t>samuel.malevolti@camelot.si</t>
  </si>
  <si>
    <t>lou.hartley@camelot.si</t>
  </si>
  <si>
    <t>leila.van den heuvel@camelot.si</t>
  </si>
  <si>
    <t>devin.atkins@camelot.si</t>
  </si>
  <si>
    <t>2</t>
  </si>
  <si>
    <t>melvin.berry@camelot.si</t>
  </si>
  <si>
    <t>nancy.van dijk@camelot.si</t>
  </si>
  <si>
    <t>jeremiah.buti@camelot.si</t>
  </si>
  <si>
    <t>alfred.andrei@camelot.si</t>
  </si>
  <si>
    <t>max.bryan@camelot.si</t>
  </si>
  <si>
    <t>estella.gutierrez@camelot.si</t>
  </si>
  <si>
    <t>ruth.vega@camelot.si</t>
  </si>
  <si>
    <t>kate.okamoto@camelot.si</t>
  </si>
  <si>
    <t>nora.perrot@camelot.si</t>
  </si>
  <si>
    <t>nathaniel.fields@camelot.si</t>
  </si>
  <si>
    <t>harriett.vega@camelot.si</t>
  </si>
  <si>
    <t>austin.salimbeni@camelot.si</t>
  </si>
  <si>
    <t>harvey.cortez@camelot.si</t>
  </si>
  <si>
    <t>elsie.mahmood@camelot.si</t>
  </si>
  <si>
    <t>lina.van leeuwen@camelot.si</t>
  </si>
  <si>
    <t>julian.tate@camelot.si</t>
  </si>
  <si>
    <t>3</t>
  </si>
  <si>
    <t>michael.dei@camelot.si</t>
  </si>
  <si>
    <t>ivan.caroti@camelot.si</t>
  </si>
  <si>
    <t>sara.meunier@camelot.si</t>
  </si>
  <si>
    <t>micheal.cavicchi@camelot.si</t>
  </si>
  <si>
    <t>don.chandler@camelot.si</t>
  </si>
  <si>
    <t>ernest.guerrini@camelot.si</t>
  </si>
  <si>
    <t>violet.lyons@camelot.si</t>
  </si>
  <si>
    <t>allie.vangelisti@camelot.si</t>
  </si>
  <si>
    <t>nora.fukuda@camelot.si</t>
  </si>
  <si>
    <t>ivan.renai@camelot.si</t>
  </si>
  <si>
    <t>mark.lee@camelot.si</t>
  </si>
  <si>
    <t>adele.colin@camelot.si</t>
  </si>
  <si>
    <t>joel.montigiani@camelot.si</t>
  </si>
  <si>
    <t>clayton.prosperi@camelot.si</t>
  </si>
  <si>
    <t>manuel.rossi@camelot.si</t>
  </si>
  <si>
    <t>charlie.madiai@camelot.si</t>
  </si>
  <si>
    <t>eula.sugawara@camelot.si</t>
  </si>
  <si>
    <t>isabelle.gautier@camelot.si</t>
  </si>
  <si>
    <t>helen.schmitt@camelot.si</t>
  </si>
  <si>
    <t>barbara.cook@camelot.si</t>
  </si>
  <si>
    <t>lucile.boers@camelot.si</t>
  </si>
  <si>
    <t>mina.morgan@camelot.si</t>
  </si>
  <si>
    <t>phoebe.vermeulen@camelot.si</t>
  </si>
  <si>
    <t>eunice.turner@camelot.si</t>
  </si>
  <si>
    <t>sophie.hewitt@camelot.si</t>
  </si>
  <si>
    <t>alice.lange@camelot.si</t>
  </si>
  <si>
    <t>blanche.bernard@camelot.si</t>
  </si>
  <si>
    <t>tyler.lunghi@camelot.si</t>
  </si>
  <si>
    <t>marian.fujita@camelot.si</t>
  </si>
  <si>
    <t>earl.brady@camelot.si</t>
  </si>
  <si>
    <t>frank.pandolfini@camelot.si</t>
  </si>
  <si>
    <t>dominic.mcdaniel@camelot.si</t>
  </si>
  <si>
    <t>milton.maxwell@camelot.si</t>
  </si>
  <si>
    <t>alfred.fabiani@camelot.si</t>
  </si>
  <si>
    <t>gene.gensini@camelot.si</t>
  </si>
  <si>
    <t>mamie.howard@camelot.si</t>
  </si>
  <si>
    <t>shane.willis@camelot.si</t>
  </si>
  <si>
    <t>martin.harmon@camelot.si</t>
  </si>
  <si>
    <t>jim.mack@camelot.si</t>
  </si>
  <si>
    <t>martha.ishii@camelot.si</t>
  </si>
  <si>
    <t>jon.massey@camelot.si</t>
  </si>
  <si>
    <t>jeremiah.salerno@camelot.si</t>
  </si>
  <si>
    <t>william.guerra@camelot.si</t>
  </si>
  <si>
    <t>martin.glover@camelot.si</t>
  </si>
  <si>
    <t>vera.dupont@camelot.si</t>
  </si>
  <si>
    <t>minnie.zhang@camelot.si</t>
  </si>
  <si>
    <t>jack.nesi@camelot.si</t>
  </si>
  <si>
    <t>philip.hernandez@camelot.si</t>
  </si>
  <si>
    <t>bruce.biancalani@camelot.si</t>
  </si>
  <si>
    <t>essie.stella@camelot.si</t>
  </si>
  <si>
    <t>verna.morris@camelot.si</t>
  </si>
  <si>
    <t>jessie.gautier@camelot.si</t>
  </si>
  <si>
    <t>rachel.vogel@camelot.si</t>
  </si>
  <si>
    <t>addie.day@camelot.si</t>
  </si>
  <si>
    <t>edgar.greco@camelot.si</t>
  </si>
  <si>
    <t>mario.bernardini@camelot.si</t>
  </si>
  <si>
    <t>landon.holt@camelot.si</t>
  </si>
  <si>
    <t>matilda.sanna@camelot.si</t>
  </si>
  <si>
    <t>duane.bardelli@camelot.si</t>
  </si>
  <si>
    <t>janie.de groot@camelot.si</t>
  </si>
  <si>
    <t>bertie.volpe@camelot.si</t>
  </si>
  <si>
    <t>andre.moran@camelot.si</t>
  </si>
  <si>
    <t>ryan.sandoval@camelot.si</t>
  </si>
  <si>
    <t>alvin.bush@camelot.si</t>
  </si>
  <si>
    <t>marguerite.ishii@camelot.si</t>
  </si>
  <si>
    <t>rose.gray@camelot.si</t>
  </si>
  <si>
    <t>olive.molina@camelot.si</t>
  </si>
  <si>
    <t>frances.fujimoto@camelot.si</t>
  </si>
  <si>
    <t>maurice.fabbrini@camelot.si</t>
  </si>
  <si>
    <t>maud.dunn@camelot.si</t>
  </si>
  <si>
    <t>bryan.shaw@camelot.si</t>
  </si>
  <si>
    <t>cynthia.sardi@camelot.si</t>
  </si>
  <si>
    <t>joe.riley@camelot.si</t>
  </si>
  <si>
    <t>phoebe.vitale@camelot.si</t>
  </si>
  <si>
    <t>isabelle.de ridder@camelot.si</t>
  </si>
  <si>
    <t>eva.pierre@camelot.si</t>
  </si>
  <si>
    <t>brandon.borchi@camelot.si</t>
  </si>
  <si>
    <t>gary.baker@camelot.si</t>
  </si>
  <si>
    <t>flora.alvarez@camelot.si</t>
  </si>
  <si>
    <t>logan.paul@camelot.si</t>
  </si>
  <si>
    <t>alejandro.contini@camelot.si</t>
  </si>
  <si>
    <t>alexander.grimaldi@camelot.si</t>
  </si>
  <si>
    <t>millie.sodi@camelot.si</t>
  </si>
  <si>
    <t>virgie.rowley@camelot.si</t>
  </si>
  <si>
    <t>bradley.floyd@camelot.si</t>
  </si>
  <si>
    <t>marvin.niccoli@camelot.si</t>
  </si>
  <si>
    <t>ronald.guasti@camelot.si</t>
  </si>
  <si>
    <t>sarah.baxter@camelot.si</t>
  </si>
  <si>
    <t>micheal.de santis@camelot.si</t>
  </si>
  <si>
    <t>cora.howe@camelot.si</t>
  </si>
  <si>
    <t>myra.meyer@camelot.si</t>
  </si>
  <si>
    <t>jared.de rosa@camelot.si</t>
  </si>
  <si>
    <t>albert.stephens@camelot.si</t>
  </si>
  <si>
    <t>rosa.marie@camelot.si</t>
  </si>
  <si>
    <t>alexander.keller@camelot.si</t>
  </si>
  <si>
    <t>ronnie.hoxha@camelot.si</t>
  </si>
  <si>
    <t>teresa.takeuchi@camelot.si</t>
  </si>
  <si>
    <t>hannah.ando@camelot.si</t>
  </si>
  <si>
    <t>barry.lucas@camelot.si</t>
  </si>
  <si>
    <t>iva.kennedy@camelot.si</t>
  </si>
  <si>
    <t>ernest.baroncini@camelot.si</t>
  </si>
  <si>
    <t>lillian.schuurman@camelot.si</t>
  </si>
  <si>
    <t>rebecca.sguanci@camelot.si</t>
  </si>
  <si>
    <t>mina.holt@camelot.si</t>
  </si>
  <si>
    <t>jacob.rossini@camelot.si</t>
  </si>
  <si>
    <t>floyd.willis@camelot.si</t>
  </si>
  <si>
    <t>wayne.caiani@camelot.si</t>
  </si>
  <si>
    <t>jay.gradi@camelot.si</t>
  </si>
  <si>
    <t>earl.brandi@camelot.si</t>
  </si>
  <si>
    <t>dorothy.cross@camelot.si</t>
  </si>
  <si>
    <t>katharine.kerr@camelot.si</t>
  </si>
  <si>
    <t>lewis.bridges@camelot.si</t>
  </si>
  <si>
    <t>marian.chambers@camelot.si</t>
  </si>
  <si>
    <t>mittie.reijnders@camelot.si</t>
  </si>
  <si>
    <t>myrtle.petit@camelot.si</t>
  </si>
  <si>
    <t>gertrude.arnold@camelot.si</t>
  </si>
  <si>
    <t>phillip.paoli@camelot.si</t>
  </si>
  <si>
    <t>virginia.schmitt@camelot.si</t>
  </si>
  <si>
    <t>irene.dietrich@camelot.si</t>
  </si>
  <si>
    <t>alex.curtis@camelot.si</t>
  </si>
  <si>
    <t>isaac.orlandi@camelot.si</t>
  </si>
  <si>
    <t>hattie.bouchet@camelot.si</t>
  </si>
  <si>
    <t>douglas.carson@camelot.si</t>
  </si>
  <si>
    <t>lela.tanini@camelot.si</t>
  </si>
  <si>
    <t>jackson.palchetti@camelot.si</t>
  </si>
  <si>
    <t>lydia.hammond@camelot.si</t>
  </si>
  <si>
    <t>logan.griffin@camelot.si</t>
  </si>
  <si>
    <t>dora.shibata@camelot.si</t>
  </si>
  <si>
    <t>ollie.williams@camelot.si</t>
  </si>
  <si>
    <t>max.mann@camelot.si</t>
  </si>
  <si>
    <t>ida.meyer@camelot.si</t>
  </si>
  <si>
    <t>clayton.conforti@camelot.si</t>
  </si>
  <si>
    <t>chase.dei@camelot.si</t>
  </si>
  <si>
    <t>seth.freeman@camelot.si</t>
  </si>
  <si>
    <t>ronnie.castellani@camelot.si</t>
  </si>
  <si>
    <t>alberta.fuchs@camelot.si</t>
  </si>
  <si>
    <t>carl.mazzuoli@camelot.si</t>
  </si>
  <si>
    <t>iva.royer@camelot.si</t>
  </si>
  <si>
    <t>johnny.rosati@camelot.si</t>
  </si>
  <si>
    <t>olga.bird@camelot.si</t>
  </si>
  <si>
    <t>edgar.rizzo@camelot.si</t>
  </si>
  <si>
    <t>scott.cicali@camelot.si</t>
  </si>
  <si>
    <t>mark.santos@camelot.si</t>
  </si>
  <si>
    <t>estelle.newman@camelot.si</t>
  </si>
  <si>
    <t>ann.kemp@camelot.si</t>
  </si>
  <si>
    <t>samuel.wise@camelot.si</t>
  </si>
  <si>
    <t>mamie.ashton@camelot.si</t>
  </si>
  <si>
    <t>peter.galeotti@camelot.si</t>
  </si>
  <si>
    <t>jacob.biagioni@camelot.si</t>
  </si>
  <si>
    <t>lawrence.de luca@camelot.si</t>
  </si>
  <si>
    <t>ian.frati@camelot.si</t>
  </si>
  <si>
    <t>paul.cheng@camelot.si</t>
  </si>
  <si>
    <t>gregory.franchini@camelot.si</t>
  </si>
  <si>
    <t>jeffrey.di marco@camelot.si</t>
  </si>
  <si>
    <t>philip.puccini@camelot.si</t>
  </si>
  <si>
    <t>angel.ceccatelli@camelot.si</t>
  </si>
  <si>
    <t>lewis.parsons@camelot.si</t>
  </si>
  <si>
    <t>mattie.humphreys@camelot.si</t>
  </si>
  <si>
    <t>esther.garner@camelot.si</t>
  </si>
  <si>
    <t>bruce.hansen@camelot.si</t>
  </si>
  <si>
    <t>allie.gonzalez@camelot.si</t>
  </si>
  <si>
    <t>thomas.underwood@camelot.si</t>
  </si>
  <si>
    <t>ophelia.sodi@camelot.si</t>
  </si>
  <si>
    <t>sylvia.blank@camelot.si</t>
  </si>
  <si>
    <t>alex.kelly@camelot.si</t>
  </si>
  <si>
    <t>nancy.jones@camelot.si</t>
  </si>
  <si>
    <t>mae.hervé@camelot.si</t>
  </si>
  <si>
    <t>duane.innocenti@camelot.si</t>
  </si>
  <si>
    <t>sylvia.pratt@camelot.si</t>
  </si>
  <si>
    <t>johnny.prosperi@camelot.si</t>
  </si>
  <si>
    <t>jerry.day@camelot.si</t>
  </si>
  <si>
    <t>marian.nieuwenhuis@camelot.si</t>
  </si>
  <si>
    <t>timothy.pesci@camelot.si</t>
  </si>
  <si>
    <t>adelaide.field@camelot.si</t>
  </si>
  <si>
    <t>jerry.pearson@camelot.si</t>
  </si>
  <si>
    <t>elva.long@camelot.si</t>
  </si>
  <si>
    <t>angel.frullini@camelot.si</t>
  </si>
  <si>
    <t>ollie.sarti@camelot.si</t>
  </si>
  <si>
    <t>minerva.nakayama@camelot.si</t>
  </si>
  <si>
    <t>mason.ndiaye@camelot.si</t>
  </si>
  <si>
    <t>estella.munoz@camelot.si</t>
  </si>
  <si>
    <t>dale.thompson@camelot.si</t>
  </si>
  <si>
    <t>chris.perini@camelot.si</t>
  </si>
  <si>
    <t>alfred.jimenez@camelot.si</t>
  </si>
  <si>
    <t>myrtle.coates@camelot.si</t>
  </si>
  <si>
    <t>devin.erickson@camelot.si</t>
  </si>
  <si>
    <t>lucinda.byrne@camelot.si</t>
  </si>
  <si>
    <t>logan.ballerini@camelot.si</t>
  </si>
  <si>
    <t>emma.verbeek@camelot.si</t>
  </si>
  <si>
    <t>micheal.mancini@camelot.si</t>
  </si>
  <si>
    <t>caleb.dawson@camelot.si</t>
  </si>
  <si>
    <t>ollie.james@camelot.si</t>
  </si>
  <si>
    <t>mitchell.williams@camelot.si</t>
  </si>
  <si>
    <t>sue.donnelly@camelot.si</t>
  </si>
  <si>
    <t>esther.morley@camelot.si</t>
  </si>
  <si>
    <t>mabelle.knight@camelot.si</t>
  </si>
  <si>
    <t>daniel.gheri@camelot.si</t>
  </si>
  <si>
    <t>andre.gigli@camelot.si</t>
  </si>
  <si>
    <t>steve.ermini@camelot.si</t>
  </si>
  <si>
    <t>jason.orsini@camelot.si</t>
  </si>
  <si>
    <t>wayne.mccormick@camelot.si</t>
  </si>
  <si>
    <t>lily.hoffmann@camelot.si</t>
  </si>
  <si>
    <t>evelyn.kaiser@camelot.si</t>
  </si>
  <si>
    <t>jennie.berger@camelot.si</t>
  </si>
  <si>
    <t>austin.marilli@camelot.si</t>
  </si>
  <si>
    <t>georgie.ford@camelot.si</t>
  </si>
  <si>
    <t>amelia.gillet@camelot.si</t>
  </si>
  <si>
    <t>derrick.norman@camelot.si</t>
  </si>
  <si>
    <t>isaiah.chavez@camelot.si</t>
  </si>
  <si>
    <t>louisa.ryan@camelot.si</t>
  </si>
  <si>
    <t>chase.baldini@camelot.si</t>
  </si>
  <si>
    <t>franklin.reynolds@camelot.si</t>
  </si>
  <si>
    <t>minerva.viviani@camelot.si</t>
  </si>
  <si>
    <t>hester.masson@camelot.si</t>
  </si>
  <si>
    <t>christopher.haynes@camelot.si</t>
  </si>
  <si>
    <t>lura.pelletier@camelot.si</t>
  </si>
  <si>
    <t>caroline.de waal@camelot.si</t>
  </si>
  <si>
    <t>hilda.storey@camelot.si</t>
  </si>
  <si>
    <t>ryan.falsini@camelot.si</t>
  </si>
  <si>
    <t>ethan.arena@camelot.si</t>
  </si>
  <si>
    <t>lee.lorenzi@camelot.si</t>
  </si>
  <si>
    <t>alex.antonini@camelot.si</t>
  </si>
  <si>
    <t>frances.pichon@camelot.si</t>
  </si>
  <si>
    <t>alejandro.cosi@camelot.si</t>
  </si>
  <si>
    <t>ralph.calonaci@camelot.si</t>
  </si>
  <si>
    <t>isabel.herrmann@camelot.si</t>
  </si>
  <si>
    <t>allie.howarth@camelot.si</t>
  </si>
  <si>
    <t>joseph.nannelli@camelot.si</t>
  </si>
  <si>
    <t>floyd.austin@camelot.si</t>
  </si>
  <si>
    <t>terry.ciabatti@camelot.si</t>
  </si>
  <si>
    <t>chad.harris@camelot.si</t>
  </si>
  <si>
    <t>caroline.kojima@camelot.si</t>
  </si>
  <si>
    <t>russell.ancillotti@camelot.si</t>
  </si>
  <si>
    <t>juan.carr@camelot.si</t>
  </si>
  <si>
    <t>agnes.hargreaves@camelot.si</t>
  </si>
  <si>
    <t>mary.willemsen@camelot.si</t>
  </si>
  <si>
    <t>joseph.ciullini@camelot.si</t>
  </si>
  <si>
    <t>eula.soto@camelot.si</t>
  </si>
  <si>
    <t>francisco.casey@camelot.si</t>
  </si>
  <si>
    <t>benjamin.young@camelot.si</t>
  </si>
  <si>
    <t>ethel.iwasaki@camelot.si</t>
  </si>
  <si>
    <t>arthur.marilli@camelot.si</t>
  </si>
  <si>
    <t>sallie.herrero@camelot.si</t>
  </si>
  <si>
    <t>frances.bakker@camelot.si</t>
  </si>
  <si>
    <t>florence.gauthier@camelot.si</t>
  </si>
  <si>
    <t>albert.mannini@camelot.si</t>
  </si>
  <si>
    <t>shane.stephens@camelot.si</t>
  </si>
  <si>
    <t>marcus.wheeler@camelot.si</t>
  </si>
  <si>
    <t>donald.walton@camelot.si</t>
  </si>
  <si>
    <t>nancy.scheffer@camelot.si</t>
  </si>
  <si>
    <t>ray.romeo@camelot.si</t>
  </si>
  <si>
    <t>charles.ceccherini@camelot.si</t>
  </si>
  <si>
    <t>cole.wood@camelot.si</t>
  </si>
  <si>
    <t>marion.van de pol@camelot.si</t>
  </si>
  <si>
    <t>dean.gardner@camelot.si</t>
  </si>
  <si>
    <t>augusta.hirano@camelot.si</t>
  </si>
  <si>
    <t>elijah.moody@camelot.si</t>
  </si>
  <si>
    <t>chris.francioni@camelot.si</t>
  </si>
  <si>
    <t>kevin.capecchi@camelot.si</t>
  </si>
  <si>
    <t>rena.perrier@camelot.si</t>
  </si>
  <si>
    <t>philip.day@camelot.si</t>
  </si>
  <si>
    <t>maud.morel@camelot.si</t>
  </si>
  <si>
    <t>allen.rastrelli@camelot.si</t>
  </si>
  <si>
    <t>loretta.leclercq@camelot.si</t>
  </si>
  <si>
    <t>sophie.medina@camelot.si</t>
  </si>
  <si>
    <t>frederick.ciucchi@camelot.si</t>
  </si>
  <si>
    <t>maurice.wilkerson@camelot.si</t>
  </si>
  <si>
    <t>lillie.kuipers@camelot.si</t>
  </si>
  <si>
    <t>maud.visani@camelot.si</t>
  </si>
  <si>
    <t>aaron.pieraccini@camelot.si</t>
  </si>
  <si>
    <t>ora.takada@camelot.si</t>
  </si>
  <si>
    <t>carlos.gutierrez@camelot.si</t>
  </si>
  <si>
    <t>brandon.mazzetti@camelot.si</t>
  </si>
  <si>
    <t>cordelia.wiersema@camelot.si</t>
  </si>
  <si>
    <t>flora.mistry@camelot.si</t>
  </si>
  <si>
    <t>adam.morrison@camelot.si</t>
  </si>
  <si>
    <t>ray.chiarugi@camelot.si</t>
  </si>
  <si>
    <t>owen.ramsey@camelot.si</t>
  </si>
  <si>
    <t>nathan.morales@camelot.si</t>
  </si>
  <si>
    <t>ruth.lord@camelot.si</t>
  </si>
  <si>
    <t>albert.jimenez@camelot.si</t>
  </si>
  <si>
    <t>ray.gagliardi@camelot.si</t>
  </si>
  <si>
    <t>gilbert.banks@camelot.si</t>
  </si>
  <si>
    <t>callie.vignoli@camelot.si</t>
  </si>
  <si>
    <t>tom.moore@camelot.si</t>
  </si>
  <si>
    <t>hattie.dekkers@camelot.si</t>
  </si>
  <si>
    <t>glenn.abbott@camelot.si</t>
  </si>
  <si>
    <t>dustin.bruschi@camelot.si</t>
  </si>
  <si>
    <t>francis.shelton@camelot.si</t>
  </si>
  <si>
    <t>lilly.brun@camelot.si</t>
  </si>
  <si>
    <t>matthew.gianni@camelot.si</t>
  </si>
  <si>
    <t>lou.wyatt@camelot.si</t>
  </si>
  <si>
    <t>eula.de lange@camelot.si</t>
  </si>
  <si>
    <t>mollie.schmidt@camelot.si</t>
  </si>
  <si>
    <t>lewis.conti@camelot.si</t>
  </si>
  <si>
    <t>bettie.beck@camelot.si</t>
  </si>
  <si>
    <t>mina.gregory@camelot.si</t>
  </si>
  <si>
    <t>alta.woods@camelot.si</t>
  </si>
  <si>
    <t>mabelle.okada@camelot.si</t>
  </si>
  <si>
    <t>martin.ranfagni@camelot.si</t>
  </si>
  <si>
    <t>landon.bacherini@camelot.si</t>
  </si>
  <si>
    <t>lydia.perry@camelot.si</t>
  </si>
  <si>
    <t>dennis.fuller@camelot.si</t>
  </si>
  <si>
    <t>peter.cecchini@camelot.si</t>
  </si>
  <si>
    <t>keith.hall@camelot.si</t>
  </si>
  <si>
    <t>ina.de rooij@camelot.si</t>
  </si>
  <si>
    <t>thomas.ignesti@camelot.si</t>
  </si>
  <si>
    <t>edna.warner@camelot.si</t>
  </si>
  <si>
    <t>aiden.palmer@camelot.si</t>
  </si>
  <si>
    <t>jesus.fani@camelot.si</t>
  </si>
  <si>
    <t>jean.joly@camelot.si</t>
  </si>
  <si>
    <t>josie.yamazaki@camelot.si</t>
  </si>
  <si>
    <t>winnie.denis@camelot.si</t>
  </si>
  <si>
    <t>jeff.chandler@camelot.si</t>
  </si>
  <si>
    <t>jacob.cantini@camelot.si</t>
  </si>
  <si>
    <t>nathaniel.grillo@camelot.si</t>
  </si>
  <si>
    <t>franklin.norman@camelot.si</t>
  </si>
  <si>
    <t>andrew.nencioni@camelot.si</t>
  </si>
  <si>
    <t>katharine.vettori@camelot.si</t>
  </si>
  <si>
    <t>todd.latini@camelot.si</t>
  </si>
  <si>
    <t>sam.pampaloni@camelot.si</t>
  </si>
  <si>
    <t>herbert.cappellini@camelot.si</t>
  </si>
  <si>
    <t>ivan.gasperini@camelot.si</t>
  </si>
  <si>
    <t>ronnie.roselli@camelot.si</t>
  </si>
  <si>
    <t>rose.navarro@camelot.si</t>
  </si>
  <si>
    <t>ray.french@camelot.si</t>
  </si>
  <si>
    <t>dora.vermeulen@camelot.si</t>
  </si>
  <si>
    <t>myrtle.atkins@camelot.si</t>
  </si>
  <si>
    <t>jacob.andreini@camelot.si</t>
  </si>
  <si>
    <t>lena.mann@camelot.si</t>
  </si>
  <si>
    <t>ina.sheppard@camelot.si</t>
  </si>
  <si>
    <t>mary.sanders@camelot.si</t>
  </si>
  <si>
    <t>mabel.thomas@camelot.si</t>
  </si>
  <si>
    <t>cecilia.ueno@camelot.si</t>
  </si>
  <si>
    <t>alex.blair@camelot.si</t>
  </si>
  <si>
    <t>mittie.caron@camelot.si</t>
  </si>
  <si>
    <t>lucile.hurst@camelot.si</t>
  </si>
  <si>
    <t>mina.jimenez@camelot.si</t>
  </si>
  <si>
    <t>bruce.greco@camelot.si</t>
  </si>
  <si>
    <t>micheal.collier@camelot.si</t>
  </si>
  <si>
    <t>bruce.antonelli@camelot.si</t>
  </si>
  <si>
    <t>victoria.pope@camelot.si</t>
  </si>
  <si>
    <t>sue.patterson@camelot.si</t>
  </si>
  <si>
    <t>alma.cunningham@camelot.si</t>
  </si>
  <si>
    <t>hilda.zingoni@camelot.si</t>
  </si>
  <si>
    <t>raymond.frullini@camelot.si</t>
  </si>
  <si>
    <t>hannah.van beek@camelot.si</t>
  </si>
  <si>
    <t>edwin.ferrara@camelot.si</t>
  </si>
  <si>
    <t>logan.cavaciocchi@camelot.si</t>
  </si>
  <si>
    <t>seth.he@camelot.si</t>
  </si>
  <si>
    <t>peter.hopkins@camelot.si</t>
  </si>
  <si>
    <t>ida.buijs@camelot.si</t>
  </si>
  <si>
    <t>eugene.adams@camelot.si</t>
  </si>
  <si>
    <t>sally.bishop@camelot.si</t>
  </si>
  <si>
    <t>maude.kemp@camelot.si</t>
  </si>
  <si>
    <t>troy.lunghi@camelot.si</t>
  </si>
  <si>
    <t>donald.cipriani@camelot.si</t>
  </si>
  <si>
    <t>curtis.fioravanti@camelot.si</t>
  </si>
  <si>
    <t>sadie.carlier@camelot.si</t>
  </si>
  <si>
    <t>nettie.archer@camelot.si</t>
  </si>
  <si>
    <t>alan.miller@camelot.si</t>
  </si>
  <si>
    <t>allie.de groot@camelot.si</t>
  </si>
  <si>
    <t>winnie.white@camelot.si</t>
  </si>
  <si>
    <t>matilda.adam@camelot.si</t>
  </si>
  <si>
    <t>inez.rowley@camelot.si</t>
  </si>
  <si>
    <t>delia.haan@camelot.si</t>
  </si>
  <si>
    <t>jeanette.howard@camelot.si</t>
  </si>
  <si>
    <t>marion.romero@camelot.si</t>
  </si>
  <si>
    <t>rosetta.holden@camelot.si</t>
  </si>
  <si>
    <t>sophia.stefani@camelot.si</t>
  </si>
  <si>
    <t>leo.brunelli@camelot.si</t>
  </si>
  <si>
    <t>della.jansen@camelot.si</t>
  </si>
  <si>
    <t>rosetta.miller@camelot.si</t>
  </si>
  <si>
    <t>elijah.failli@camelot.si</t>
  </si>
  <si>
    <t>mollie.buckley@camelot.si</t>
  </si>
  <si>
    <t>minerva.van de ven@camelot.si</t>
  </si>
  <si>
    <t>daniel.farmer@camelot.si</t>
  </si>
  <si>
    <t>christian.ferretti@camelot.si</t>
  </si>
  <si>
    <t>augusta.tozzi@camelot.si</t>
  </si>
  <si>
    <t>hilda.stein@camelot.si</t>
  </si>
  <si>
    <t>nell.zoppi@camelot.si</t>
  </si>
  <si>
    <t>bernard.gatti@camelot.si</t>
  </si>
  <si>
    <t>helen.holland@camelot.si</t>
  </si>
  <si>
    <t>harriett.martin@camelot.si</t>
  </si>
  <si>
    <t>kenneth.niccolini@camelot.si</t>
  </si>
  <si>
    <t>leroy.ermini@camelot.si</t>
  </si>
  <si>
    <t>barry.massai@camelot.si</t>
  </si>
  <si>
    <t>stanley.henderson@camelot.si</t>
  </si>
  <si>
    <t>isaiah.mugnaini@camelot.si</t>
  </si>
  <si>
    <t>dominic.buchanan@camelot.si</t>
  </si>
  <si>
    <t>may.sani@camelot.si</t>
  </si>
  <si>
    <t>hettie.stein@camelot.si</t>
  </si>
  <si>
    <t>hilda.santi@camelot.si</t>
  </si>
  <si>
    <t>ollie.gaillard@camelot.si</t>
  </si>
  <si>
    <t>mary.van wijngaarden@camelot.si</t>
  </si>
  <si>
    <t>ronnie.newman@camelot.si</t>
  </si>
  <si>
    <t>manuel.peters@camelot.si</t>
  </si>
  <si>
    <t>ella.schulte@camelot.si</t>
  </si>
  <si>
    <t>mabel.brookes@camelot.si</t>
  </si>
  <si>
    <t>jordan.boni@camelot.si</t>
  </si>
  <si>
    <t>isabella.wolff@camelot.si</t>
  </si>
  <si>
    <t>lina.schilder@camelot.si</t>
  </si>
  <si>
    <t>dora.léger@camelot.si</t>
  </si>
  <si>
    <t>willie.miura@camelot.si</t>
  </si>
  <si>
    <t>caleb.cosi@camelot.si</t>
  </si>
  <si>
    <t>wesley.contini@camelot.si</t>
  </si>
  <si>
    <t>herbert.costa@camelot.si</t>
  </si>
  <si>
    <t>charles.de marco@camelot.si</t>
  </si>
  <si>
    <t>albert.blair@camelot.si</t>
  </si>
  <si>
    <t>todd.conte@camelot.si</t>
  </si>
  <si>
    <t>evan.quercioli@camelot.si</t>
  </si>
  <si>
    <t>devin.mattolini@camelot.si</t>
  </si>
  <si>
    <t>essie.flynn@camelot.si</t>
  </si>
  <si>
    <t>violet.mistry@camelot.si</t>
  </si>
  <si>
    <t>seth.hammond@camelot.si</t>
  </si>
  <si>
    <t>janie.aubert@camelot.si</t>
  </si>
  <si>
    <t>shawn.mccormick@camelot.si</t>
  </si>
  <si>
    <t>daniel.gibson@camelot.si</t>
  </si>
  <si>
    <t>christian.fabbroni@camelot.si</t>
  </si>
  <si>
    <t>victoria.schaap@camelot.si</t>
  </si>
  <si>
    <t>wayne.banchi@camelot.si</t>
  </si>
  <si>
    <t>mitchell.montelatici@camelot.si</t>
  </si>
  <si>
    <t>lucinda.baars@camelot.si</t>
  </si>
  <si>
    <t>leah.van der velden@camelot.si</t>
  </si>
  <si>
    <t>walter.phillips@camelot.si</t>
  </si>
  <si>
    <t>bertha.wu@camelot.si</t>
  </si>
  <si>
    <t>cameron.manni@camelot.si</t>
  </si>
  <si>
    <t>kate.kikuchi@camelot.si</t>
  </si>
  <si>
    <t>lilly.lyons@camelot.si</t>
  </si>
  <si>
    <t>minerva.hubert@camelot.si</t>
  </si>
  <si>
    <t>lizzie.marshall@camelot.si</t>
  </si>
  <si>
    <t>jacob.hansen@camelot.si</t>
  </si>
  <si>
    <t>jose.brown@camelot.si</t>
  </si>
  <si>
    <t>tillie.yokoyama@camelot.si</t>
  </si>
  <si>
    <t>lucille.perrin@camelot.si</t>
  </si>
  <si>
    <t>rose.pelletier@camelot.si</t>
  </si>
  <si>
    <t>evelyn.hilton@camelot.si</t>
  </si>
  <si>
    <t>harriett.gomez@camelot.si</t>
  </si>
  <si>
    <t>dennis.palmieri@camelot.si</t>
  </si>
  <si>
    <t>rhoda.ingram@camelot.si</t>
  </si>
  <si>
    <t>kevin.ruiz@camelot.si</t>
  </si>
  <si>
    <t>ophelia.abbott@camelot.si</t>
  </si>
  <si>
    <t>shane.meini@camelot.si</t>
  </si>
  <si>
    <t>victoria.whitehead@camelot.si</t>
  </si>
  <si>
    <t>pauline.aguilar@camelot.si</t>
  </si>
  <si>
    <t>richard.marsh@camelot.si</t>
  </si>
  <si>
    <t>corey.mack@camelot.si</t>
  </si>
  <si>
    <t>jane.pohl@camelot.si</t>
  </si>
  <si>
    <t>kyle.fusi@camelot.si</t>
  </si>
  <si>
    <t>eddie.mari@camelot.si</t>
  </si>
  <si>
    <t>antonio.filippini@camelot.si</t>
  </si>
  <si>
    <t>olivia.kwakman@camelot.si</t>
  </si>
  <si>
    <t>emily.huet@camelot.si</t>
  </si>
  <si>
    <t>sam.klein@camelot.si</t>
  </si>
  <si>
    <t>lida.pfeiffer@camelot.si</t>
  </si>
  <si>
    <t>lydia.mills@camelot.si</t>
  </si>
  <si>
    <t>ora.van der linden@camelot.si</t>
  </si>
  <si>
    <t>cynthia.bray@camelot.si</t>
  </si>
  <si>
    <t>jeff.shelton@camelot.si</t>
  </si>
  <si>
    <t>arthur.nunez@camelot.si</t>
  </si>
  <si>
    <t>ivan.becker@camelot.si</t>
  </si>
  <si>
    <t>alta.voorn@camelot.si</t>
  </si>
  <si>
    <t>chad.barchielli@camelot.si</t>
  </si>
  <si>
    <t>stanley.ferrante@camelot.si</t>
  </si>
  <si>
    <t>bernard.mengoni@camelot.si</t>
  </si>
  <si>
    <t>virginia.watts@camelot.si</t>
  </si>
  <si>
    <t>mable.tofanari@camelot.si</t>
  </si>
  <si>
    <t>floyd.bizzarri@camelot.si</t>
  </si>
  <si>
    <t>lillian.rodriguez@camelot.si</t>
  </si>
  <si>
    <t>annie.vaughan@camelot.si</t>
  </si>
  <si>
    <t>anne.kelly@camelot.si</t>
  </si>
  <si>
    <t>ian.watson@camelot.si</t>
  </si>
  <si>
    <t>lou.baumann@camelot.si</t>
  </si>
  <si>
    <t>helen.crawford@camelot.si</t>
  </si>
  <si>
    <t>cordelia.poirier@camelot.si</t>
  </si>
  <si>
    <t>johanna.guerrero@camelot.si</t>
  </si>
  <si>
    <t>kyle.kim@camelot.si</t>
  </si>
  <si>
    <t>gene.vasquez@camelot.si</t>
  </si>
  <si>
    <t>evan.roberts@camelot.si</t>
  </si>
  <si>
    <t>franklin.garner@camelot.si</t>
  </si>
  <si>
    <t>lora.louis@camelot.si</t>
  </si>
  <si>
    <t>leah.howell@camelot.si</t>
  </si>
  <si>
    <t>gordon.cruz@camelot.si</t>
  </si>
  <si>
    <t>bess.thornton@camelot.si</t>
  </si>
  <si>
    <t>craig.caldini@camelot.si</t>
  </si>
  <si>
    <t>brett.may@camelot.si</t>
  </si>
  <si>
    <t>todd.webb@camelot.si</t>
  </si>
  <si>
    <t>josie.smits@camelot.si</t>
  </si>
  <si>
    <t>laura.gill@camelot.si</t>
  </si>
  <si>
    <t>katherine.wade@camelot.si</t>
  </si>
  <si>
    <t>caleb.nardi@camelot.si</t>
  </si>
  <si>
    <t>george.miccinesi@camelot.si</t>
  </si>
  <si>
    <t>dorothy.van boven@camelot.si</t>
  </si>
  <si>
    <t>milton.howell@camelot.si</t>
  </si>
  <si>
    <t>emma.pollard@camelot.si</t>
  </si>
  <si>
    <t>theodore.perry@camelot.si</t>
  </si>
  <si>
    <t>martin.andrews@camelot.si</t>
  </si>
  <si>
    <t>chester.materassi@camelot.si</t>
  </si>
  <si>
    <t>victoria.de vos@camelot.si</t>
  </si>
  <si>
    <t>margaret.griffiths@camelot.si</t>
  </si>
  <si>
    <t>alexander.ciccone@camelot.si</t>
  </si>
  <si>
    <t>joe.nash@camelot.si</t>
  </si>
  <si>
    <t>mike.bertini@camelot.si</t>
  </si>
  <si>
    <t>rosie.drost@camelot.si</t>
  </si>
  <si>
    <t>joshua.gross@camelot.si</t>
  </si>
  <si>
    <t>maggie.vangelisti@camelot.si</t>
  </si>
  <si>
    <t>lucinda.tessier@camelot.si</t>
  </si>
  <si>
    <t>may.tonini@camelot.si</t>
  </si>
  <si>
    <t>martha.noël@camelot.si</t>
  </si>
  <si>
    <t>tyler.fabbrini@camelot.si</t>
  </si>
  <si>
    <t>isaiah.andrei@camelot.si</t>
  </si>
  <si>
    <t>lenora.hardy@camelot.si</t>
  </si>
  <si>
    <t>willie.crespo@camelot.si</t>
  </si>
  <si>
    <t>kevin.baglioni@camelot.si</t>
  </si>
  <si>
    <t>olga.morley@camelot.si</t>
  </si>
  <si>
    <t>bill.marchetti@camelot.si</t>
  </si>
  <si>
    <t>ronald.faggi@camelot.si</t>
  </si>
  <si>
    <t>marian.ando@camelot.si</t>
  </si>
  <si>
    <t>derrick.borri@camelot.si</t>
  </si>
  <si>
    <t>lola.faber@camelot.si</t>
  </si>
  <si>
    <t>aiden.morrison@camelot.si</t>
  </si>
  <si>
    <t>james.curradi@camelot.si</t>
  </si>
  <si>
    <t>cora.clements@camelot.si</t>
  </si>
  <si>
    <t>arthur.gori@camelot.si</t>
  </si>
  <si>
    <t>kenneth.sharp@camelot.si</t>
  </si>
  <si>
    <t>dorothy.arnold@camelot.si</t>
  </si>
  <si>
    <t>brian.rigacci@camelot.si</t>
  </si>
  <si>
    <t>mitchell.dallai@camelot.si</t>
  </si>
  <si>
    <t>dominic.fantini@camelot.si</t>
  </si>
  <si>
    <t>isabel.may@camelot.si</t>
  </si>
  <si>
    <t>ronnie.piazza@camelot.si</t>
  </si>
  <si>
    <t>eliza.peacock@camelot.si</t>
  </si>
  <si>
    <t>jeanette.lowe@camelot.si</t>
  </si>
  <si>
    <t>effie.tomlinson@camelot.si</t>
  </si>
  <si>
    <t>katharine.lange@camelot.si</t>
  </si>
  <si>
    <t>genevieve.tarchi@camelot.si</t>
  </si>
  <si>
    <t>travis.lombardi@camelot.si</t>
  </si>
  <si>
    <t>charles.walters@camelot.si</t>
  </si>
  <si>
    <t>marion.ferrer@camelot.si</t>
  </si>
  <si>
    <t>margaret.scott@camelot.si</t>
  </si>
  <si>
    <t>bryan.bambi@camelot.si</t>
  </si>
  <si>
    <t>cory.wise@camelot.si</t>
  </si>
  <si>
    <t>garrett.falcone@camelot.si</t>
  </si>
  <si>
    <t>cordelia.de ruiter@camelot.si</t>
  </si>
  <si>
    <t>tommy.willis@camelot.si</t>
  </si>
  <si>
    <t>eugenia.sakurai@camelot.si</t>
  </si>
  <si>
    <t>linnie.perkins@camelot.si</t>
  </si>
  <si>
    <t>violet.lucas@camelot.si</t>
  </si>
  <si>
    <t>callie.tani@camelot.si</t>
  </si>
  <si>
    <t>lora.howe@camelot.si</t>
  </si>
  <si>
    <t>clara.bosma@camelot.si</t>
  </si>
  <si>
    <t>mary.davey@camelot.si</t>
  </si>
  <si>
    <t>marc.monti@camelot.si</t>
  </si>
  <si>
    <t>jessie.deschamps@camelot.si</t>
  </si>
  <si>
    <t>dylan.wilson@camelot.si</t>
  </si>
  <si>
    <t>lucille.morel@camelot.si</t>
  </si>
  <si>
    <t>glenn.carbone@camelot.si</t>
  </si>
  <si>
    <t>marcus.meoni@camelot.si</t>
  </si>
  <si>
    <t>bessie.langlois@camelot.si</t>
  </si>
  <si>
    <t>jimmy.townsend@camelot.si</t>
  </si>
  <si>
    <t>sarah.noguchi@camelot.si</t>
  </si>
  <si>
    <t>lela.gill@camelot.si</t>
  </si>
  <si>
    <t>isabella.simoncini@camelot.si</t>
  </si>
  <si>
    <t>larry.elliott@camelot.si</t>
  </si>
  <si>
    <t>lena.lópez@camelot.si</t>
  </si>
  <si>
    <t>ruby.pugh@camelot.si</t>
  </si>
  <si>
    <t>earl.romiti@camelot.si</t>
  </si>
  <si>
    <t>clara.porter@camelot.si</t>
  </si>
  <si>
    <t>vincent.gentili@camelot.si</t>
  </si>
  <si>
    <t>hattie.mora@camelot.si</t>
  </si>
  <si>
    <t>addie.hayashi@camelot.si</t>
  </si>
  <si>
    <t>maude.carré@camelot.si</t>
  </si>
  <si>
    <t>cole.higgins@camelot.si</t>
  </si>
  <si>
    <t>kenneth.pistolesi@camelot.si</t>
  </si>
  <si>
    <t>billy.noferini@camelot.si</t>
  </si>
  <si>
    <t>catherine.mora@camelot.si</t>
  </si>
  <si>
    <t>gordon.bandinelli@camelot.si</t>
  </si>
  <si>
    <t>sue.collet@camelot.si</t>
  </si>
  <si>
    <t>madge.slater@camelot.si</t>
  </si>
  <si>
    <t>hester.wall@camelot.si</t>
  </si>
  <si>
    <t>rosalie.pfeiffer@camelot.si</t>
  </si>
  <si>
    <t>myrtle.cabrera@camelot.si</t>
  </si>
  <si>
    <t>adrian.biagini@camelot.si</t>
  </si>
  <si>
    <t>mason.castagnoli@camelot.si</t>
  </si>
  <si>
    <t>gussie.signorini@camelot.si</t>
  </si>
  <si>
    <t>caroline.kool@camelot.si</t>
  </si>
  <si>
    <t>lottie.schwarz@camelot.si</t>
  </si>
  <si>
    <t>emma.meyer@camelot.si</t>
  </si>
  <si>
    <t>keith.fattori@camelot.si</t>
  </si>
  <si>
    <t>madge.gordon@camelot.si</t>
  </si>
  <si>
    <t>seth.little@camelot.si</t>
  </si>
  <si>
    <t>louis.baldini@camelot.si</t>
  </si>
  <si>
    <t>lester.moran@camelot.si</t>
  </si>
  <si>
    <t>lula.bouwman@camelot.si</t>
  </si>
  <si>
    <t>derrick.conti@camelot.si</t>
  </si>
  <si>
    <t>owen.bates@camelot.si</t>
  </si>
  <si>
    <t>dale.ballard@camelot.si</t>
  </si>
  <si>
    <t>raymond.collier@camelot.si</t>
  </si>
  <si>
    <t>nina.de bruin@camelot.si</t>
  </si>
  <si>
    <t>gertrude.swift@camelot.si</t>
  </si>
  <si>
    <t>max.pruneti@camelot.si</t>
  </si>
  <si>
    <t>irene.robertson@camelot.si</t>
  </si>
  <si>
    <t>rodney.pena@camelot.si</t>
  </si>
  <si>
    <t>marion.bouwman@camelot.si</t>
  </si>
  <si>
    <t>maud.petit@camelot.si</t>
  </si>
  <si>
    <t>charles.migliori@camelot.si</t>
  </si>
  <si>
    <t>birdie.lees@camelot.si</t>
  </si>
  <si>
    <t>nathaniel.perry@camelot.si</t>
  </si>
  <si>
    <t>marc.bagni@camelot.si</t>
  </si>
  <si>
    <t>addie.kinoshita@camelot.si</t>
  </si>
  <si>
    <t>ina.kirby@camelot.si</t>
  </si>
  <si>
    <t>betty.mahmood@camelot.si</t>
  </si>
  <si>
    <t>dorothy.horn@camelot.si</t>
  </si>
  <si>
    <t>bertie.riley@camelot.si</t>
  </si>
  <si>
    <t>anne.menendez@camelot.si</t>
  </si>
  <si>
    <t>alan.barbetti@camelot.si</t>
  </si>
  <si>
    <t>bernice.law@camelot.si</t>
  </si>
  <si>
    <t>willie.butler@camelot.si</t>
  </si>
  <si>
    <t>myrtle.fletcher@camelot.si</t>
  </si>
  <si>
    <t>gene.garuglieri@camelot.si</t>
  </si>
  <si>
    <t>linnie.jäger@camelot.si</t>
  </si>
  <si>
    <t>rena.chapman@camelot.si</t>
  </si>
  <si>
    <t>walter.berry@camelot.si</t>
  </si>
  <si>
    <t>emma.gauthier@camelot.si</t>
  </si>
  <si>
    <t>jeffery.biffoli@camelot.si</t>
  </si>
  <si>
    <t>phoebe.barthélemy@camelot.si</t>
  </si>
  <si>
    <t>kathryn.toti@camelot.si</t>
  </si>
  <si>
    <t>clyde.olson@camelot.si</t>
  </si>
  <si>
    <t>celia.boyle@camelot.si</t>
  </si>
  <si>
    <t>jose.pugliese@camelot.si</t>
  </si>
  <si>
    <t>barbara.perrot@camelot.si</t>
  </si>
  <si>
    <t>duane.nesti@camelot.si</t>
  </si>
  <si>
    <t>frederick.bernacchioni@camelot.si</t>
  </si>
  <si>
    <t>pauline.bishop@camelot.si</t>
  </si>
  <si>
    <t>randall.ranfagni@camelot.si</t>
  </si>
  <si>
    <t>martin.marino@camelot.si</t>
  </si>
  <si>
    <t>francisco.franceschi@camelot.si</t>
  </si>
  <si>
    <t>teresa.huber@camelot.si</t>
  </si>
  <si>
    <t>alma.moran@camelot.si</t>
  </si>
  <si>
    <t>maria.sanchez@camelot.si</t>
  </si>
  <si>
    <t>iva.le goffgoff@camelot.si</t>
  </si>
  <si>
    <t>dollie.de bruijn@camelot.si</t>
  </si>
  <si>
    <t>brent.cerbai@camelot.si</t>
  </si>
  <si>
    <t>estelle.müller@camelot.si</t>
  </si>
  <si>
    <t>dean.palumbo@camelot.si</t>
  </si>
  <si>
    <t>luke.kelly@camelot.si</t>
  </si>
  <si>
    <t>myra.sarri@camelot.si</t>
  </si>
  <si>
    <t>joshua.pozzi@camelot.si</t>
  </si>
  <si>
    <t>blanche.brouwer@camelot.si</t>
  </si>
  <si>
    <t>gene.borghi@camelot.si</t>
  </si>
  <si>
    <t>andre.barducci@camelot.si</t>
  </si>
  <si>
    <t>randy.burroni@camelot.si</t>
  </si>
  <si>
    <t>jason.barnes@camelot.si</t>
  </si>
  <si>
    <t>adam.mangani@camelot.si</t>
  </si>
  <si>
    <t>ralph.walton@camelot.si</t>
  </si>
  <si>
    <t>carolyn.singh@camelot.si</t>
  </si>
  <si>
    <t>beatrice.carter@camelot.si</t>
  </si>
  <si>
    <t>jesse.walters@camelot.si</t>
  </si>
  <si>
    <t>hilda.blank@camelot.si</t>
  </si>
  <si>
    <t>rosalie.morita@camelot.si</t>
  </si>
  <si>
    <t>ola.austin@camelot.si</t>
  </si>
  <si>
    <t>gavin.williamson@camelot.si</t>
  </si>
  <si>
    <t>myra.keller@camelot.si</t>
  </si>
  <si>
    <t>aiden.colzi@camelot.si</t>
  </si>
  <si>
    <t>joshua.perez@camelot.si</t>
  </si>
  <si>
    <t>isabelle.boldewijn@camelot.si</t>
  </si>
  <si>
    <t>ophelia.simon@camelot.si</t>
  </si>
  <si>
    <t>lida.peacock@camelot.si</t>
  </si>
  <si>
    <t>dennis.galeotti@camelot.si</t>
  </si>
  <si>
    <t>lucas.gardner@camelot.si</t>
  </si>
  <si>
    <t>ora.wong@camelot.si</t>
  </si>
  <si>
    <t>kathryn.guérin@camelot.si</t>
  </si>
  <si>
    <t>sam.bulli@camelot.si</t>
  </si>
  <si>
    <t>tillie.waters@camelot.si</t>
  </si>
  <si>
    <t>stephen.richardson@camelot.si</t>
  </si>
  <si>
    <t>matilda.de beer@camelot.si</t>
  </si>
  <si>
    <t>estelle.de ridder@camelot.si</t>
  </si>
  <si>
    <t>katharine.dijkstra@camelot.si</t>
  </si>
  <si>
    <t>georgie.pastor@camelot.si</t>
  </si>
  <si>
    <t>dylan.pampaloni@camelot.si</t>
  </si>
  <si>
    <t>andre.bradley@camelot.si</t>
  </si>
  <si>
    <t>alex.papini@camelot.si</t>
  </si>
  <si>
    <t>gavin.romiti@camelot.si</t>
  </si>
  <si>
    <t>duane.bigazzi@camelot.si</t>
  </si>
  <si>
    <t>ian.gill@camelot.si</t>
  </si>
  <si>
    <t>ricardo.mattolini@camelot.si</t>
  </si>
  <si>
    <t>johnny.cresti@camelot.si</t>
  </si>
  <si>
    <t>fred.puccioni@camelot.si</t>
  </si>
  <si>
    <t>francisco.cirillo@camelot.si</t>
  </si>
  <si>
    <t>austin.lopez@camelot.si</t>
  </si>
  <si>
    <t>sean.warren@camelot.si</t>
  </si>
  <si>
    <t>mabel.kondo@camelot.si</t>
  </si>
  <si>
    <t>virgie.mayer@camelot.si</t>
  </si>
  <si>
    <t>troy.petrucci@camelot.si</t>
  </si>
  <si>
    <t>steve.filippini@camelot.si</t>
  </si>
  <si>
    <t>daniel.masini@camelot.si</t>
  </si>
  <si>
    <t>helen.vitali@camelot.si</t>
  </si>
  <si>
    <t>emily.rubio@camelot.si</t>
  </si>
  <si>
    <t>ralph.evangelisti@camelot.si</t>
  </si>
  <si>
    <t>wesley.fuller@camelot.si</t>
  </si>
  <si>
    <t>augusta.walsh@camelot.si</t>
  </si>
  <si>
    <t>esther.cruz@camelot.si</t>
  </si>
  <si>
    <t>rosie.torrini@camelot.si</t>
  </si>
  <si>
    <t>marcus.maggini@camelot.si</t>
  </si>
  <si>
    <t>jean.breton@camelot.si</t>
  </si>
  <si>
    <t>jorge.del lungo@camelot.si</t>
  </si>
  <si>
    <t>mina.ramirez@camelot.si</t>
  </si>
  <si>
    <t>thomas.miller@camelot.si</t>
  </si>
  <si>
    <t>ray.conte@camelot.si</t>
  </si>
  <si>
    <t>joseph.gomez@camelot.si</t>
  </si>
  <si>
    <t>gilbert.rovai@camelot.si</t>
  </si>
  <si>
    <t>wayne.malone@camelot.si</t>
  </si>
  <si>
    <t>grace.davidson@camelot.si</t>
  </si>
  <si>
    <t>martha.jäger@camelot.si</t>
  </si>
  <si>
    <t>sam.wagner@camelot.si</t>
  </si>
  <si>
    <t>hulda.holland@camelot.si</t>
  </si>
  <si>
    <t>sue.lorenz@camelot.si</t>
  </si>
  <si>
    <t>gavin.pinto@camelot.si</t>
  </si>
  <si>
    <t>william.faggi@camelot.si</t>
  </si>
  <si>
    <t>genevieve.zheng@camelot.si</t>
  </si>
  <si>
    <t>loretta.antoine@camelot.si</t>
  </si>
  <si>
    <t>rhoda.de leeuw@camelot.si</t>
  </si>
  <si>
    <t>charles.berti@camelot.si</t>
  </si>
  <si>
    <t>estella.savage@camelot.si</t>
  </si>
  <si>
    <t>katharine.grondin@camelot.si</t>
  </si>
  <si>
    <t>irene.cruz@camelot.si</t>
  </si>
  <si>
    <t>ernest.esposito@camelot.si</t>
  </si>
  <si>
    <t>christina.verbeek@camelot.si</t>
  </si>
  <si>
    <t>derrick.lotti@camelot.si</t>
  </si>
  <si>
    <t>marion.vannoni@camelot.si</t>
  </si>
  <si>
    <t>carl.cellai@camelot.si</t>
  </si>
  <si>
    <t>corey.hogan@camelot.si</t>
  </si>
  <si>
    <t>marguerite.noguchi@camelot.si</t>
  </si>
  <si>
    <t>minnie.david@camelot.si</t>
  </si>
  <si>
    <t>sophie.müller@camelot.si</t>
  </si>
  <si>
    <t>austin.norris@camelot.si</t>
  </si>
  <si>
    <t>myrtie.holland@camelot.si</t>
  </si>
  <si>
    <t>walter.weber@camelot.si</t>
  </si>
  <si>
    <t>cornelia.fuller@camelot.si</t>
  </si>
  <si>
    <t>eula.murray@camelot.si</t>
  </si>
  <si>
    <t>clyde.roselli@camelot.si</t>
  </si>
  <si>
    <t>jay.cavaciocchi@camelot.si</t>
  </si>
  <si>
    <t>matilda.thorpe@camelot.si</t>
  </si>
  <si>
    <t>cory.livi@camelot.si</t>
  </si>
  <si>
    <t>william.warren@camelot.si</t>
  </si>
  <si>
    <t>mary.vink@camelot.si</t>
  </si>
  <si>
    <t>jose.billi@camelot.si</t>
  </si>
  <si>
    <t>jeff.romanelli@camelot.si</t>
  </si>
  <si>
    <t>duane.gori@camelot.si</t>
  </si>
  <si>
    <t>floyd.lawrence@camelot.si</t>
  </si>
  <si>
    <t>wesley.schmidt@camelot.si</t>
  </si>
  <si>
    <t>roxie.marchal@camelot.si</t>
  </si>
  <si>
    <t>gary.wallace@camelot.si</t>
  </si>
  <si>
    <t>grace.hooper@camelot.si</t>
  </si>
  <si>
    <t>louise.leon@camelot.si</t>
  </si>
  <si>
    <t>ellen.sanchez@camelot.si</t>
  </si>
  <si>
    <t>billy.ceccherini@camelot.si</t>
  </si>
  <si>
    <t>luella.thomas@camelot.si</t>
  </si>
  <si>
    <t>edith.montero@camelot.si</t>
  </si>
  <si>
    <t>martha.payne@camelot.si</t>
  </si>
  <si>
    <t>rosalie.barton@camelot.si</t>
  </si>
  <si>
    <t>jeffrey.pistolesi@camelot.si</t>
  </si>
  <si>
    <t>N</t>
  </si>
  <si>
    <t>izr</t>
  </si>
  <si>
    <t>ponavlja</t>
  </si>
  <si>
    <t>D</t>
  </si>
  <si>
    <t>skupina_gen</t>
  </si>
  <si>
    <t>skupina_id_gen</t>
  </si>
  <si>
    <t>modif_datum</t>
  </si>
  <si>
    <t>status_gu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</si>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</sst>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\ h\:mm"/>
    <numFmt numFmtId="165" formatCode="yyyy\-mm\-dd"/>
    <numFmt numFmtId="166" formatCode="[$-409]mm/dd/yyyy"/>
    <numFmt numFmtId="168" formatCode="dd\.mm\.yyyy\ hh:mm"/>
  </numFmts>
  <fonts count="18" x14ac:knownFonts="1">
    <font>
      <sz val="11"/>
      <color rgb="FF000000"/>
      <name val="Calibri"/>
      <family val="2"/>
      <charset val="238"/>
    </font>
    <font>
      <b/>
      <sz val="11"/>
      <color rgb="FFFFFFFF"/>
      <name val="Calibri"/>
      <family val="2"/>
      <charset val="238"/>
    </font>
    <font>
      <b/>
      <sz val="11"/>
      <color rgb="FF000000"/>
      <name val="Calibri"/>
      <family val="2"/>
      <charset val="238"/>
    </font>
    <font>
      <i/>
      <sz val="11"/>
      <color rgb="FF808080"/>
      <name val="Calibri"/>
      <family val="2"/>
      <charset val="238"/>
    </font>
    <font>
      <b/>
      <sz val="24"/>
      <color rgb="FF000000"/>
      <name val="Calibri"/>
      <family val="2"/>
      <charset val="238"/>
    </font>
    <font>
      <u/>
      <sz val="11"/>
      <color rgb="FF0000EE"/>
      <name val="Calibri"/>
      <family val="2"/>
      <charset val="238"/>
    </font>
    <font>
      <b/>
      <i/>
      <u/>
      <sz val="11"/>
      <color rgb="FF000000"/>
      <name val="Calibri"/>
      <family val="2"/>
      <charset val="238"/>
    </font>
    <font>
      <sz val="11"/>
      <color rgb="FFCC0000"/>
      <name val="Calibri"/>
      <family val="2"/>
      <charset val="238"/>
    </font>
    <font>
      <sz val="11"/>
      <name val="Calibri"/>
      <family val="2"/>
      <charset val="238"/>
    </font>
    <font>
      <u/>
      <sz val="11"/>
      <color rgb="FF0563C1"/>
      <name val="Calibri"/>
      <family val="2"/>
      <charset val="238"/>
    </font>
    <font>
      <b/>
      <sz val="11"/>
      <color rgb="FF000000"/>
      <name val="Calibri"/>
      <family val="2"/>
      <charset val="1"/>
    </font>
    <font>
      <sz val="11"/>
      <color rgb="FFFF0000"/>
      <name val="Calibri"/>
      <family val="2"/>
      <charset val="238"/>
    </font>
    <font>
      <sz val="10"/>
      <color rgb="FF000000"/>
      <name val="Calibri"/>
      <family val="2"/>
      <charset val="238"/>
    </font>
    <font>
      <sz val="10"/>
      <color rgb="FF2E75B6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0"/>
      <color rgb="FF000000"/>
      <name val="Helvetica"/>
    </font>
    <font>
      <sz val="10"/>
      <color rgb="FF000000"/>
      <name val="Helvetica"/>
    </font>
    <font>
      <b/>
      <sz val="11"/>
      <color rgb="FF000000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808080"/>
        <bgColor rgb="FF666666"/>
      </patternFill>
    </fill>
    <fill>
      <patternFill patternType="solid">
        <fgColor rgb="FFDDDDDD"/>
        <bgColor rgb="FFD9D9D9"/>
      </patternFill>
    </fill>
    <fill>
      <patternFill patternType="solid">
        <fgColor rgb="FFCC0000"/>
        <bgColor rgb="FFFF0000"/>
      </patternFill>
    </fill>
    <fill>
      <patternFill patternType="solid">
        <fgColor rgb="FFD9D9D9"/>
        <bgColor rgb="FFDDDDDD"/>
      </patternFill>
    </fill>
    <fill>
      <patternFill patternType="solid">
        <fgColor rgb="FFDEEBF7"/>
        <bgColor rgb="FFDAE3F3"/>
      </patternFill>
    </fill>
    <fill>
      <patternFill patternType="solid">
        <fgColor rgb="FFA9D18E"/>
        <bgColor rgb="FF9DC3E6"/>
      </patternFill>
    </fill>
    <fill>
      <patternFill patternType="solid">
        <fgColor rgb="FFFF6699"/>
        <bgColor rgb="FFC55A11"/>
      </patternFill>
    </fill>
    <fill>
      <patternFill patternType="solid">
        <fgColor rgb="FFF2F2F2"/>
        <bgColor rgb="FFE2F0D9"/>
      </patternFill>
    </fill>
    <fill>
      <patternFill patternType="solid">
        <fgColor rgb="FFF4B183"/>
        <bgColor rgb="FFF8CBAD"/>
      </patternFill>
    </fill>
    <fill>
      <patternFill patternType="solid">
        <fgColor rgb="FFDAE3F3"/>
        <bgColor rgb="FFDEEBF7"/>
      </patternFill>
    </fill>
    <fill>
      <patternFill patternType="solid">
        <fgColor rgb="FF9DC3E6"/>
        <bgColor rgb="FF8FAADC"/>
      </patternFill>
    </fill>
    <fill>
      <patternFill patternType="solid">
        <fgColor rgb="FFFFF2CC"/>
        <bgColor rgb="FFFBE5D6"/>
      </patternFill>
    </fill>
    <fill>
      <patternFill patternType="solid">
        <fgColor rgb="FFFFD966"/>
        <bgColor rgb="FFF8CBAD"/>
      </patternFill>
    </fill>
    <fill>
      <patternFill patternType="solid">
        <fgColor rgb="FFE2F0D9"/>
        <bgColor rgb="FFDEEBF7"/>
      </patternFill>
    </fill>
    <fill>
      <patternFill patternType="solid">
        <fgColor rgb="FFF8CBAD"/>
        <bgColor rgb="FFFBE5D6"/>
      </patternFill>
    </fill>
    <fill>
      <patternFill patternType="solid">
        <fgColor rgb="FFC55A11"/>
        <bgColor rgb="FF993300"/>
      </patternFill>
    </fill>
    <fill>
      <patternFill patternType="solid">
        <fgColor rgb="FFFBE5D6"/>
        <bgColor rgb="FFFFF2CC"/>
      </patternFill>
    </fill>
    <fill>
      <patternFill patternType="solid">
        <fgColor rgb="FF8FAADC"/>
        <bgColor rgb="FF9DC3E6"/>
      </patternFill>
    </fill>
    <fill>
      <patternFill patternType="solid">
        <fgColor rgb="FFBDD7EE"/>
        <bgColor rgb="FFD9D9D9"/>
      </patternFill>
    </fill>
    <fill>
      <patternFill patternType="solid">
        <fgColor theme="2" tint="-9.9978637043366805E-2"/>
        <bgColor rgb="FFDDDDDD"/>
      </patternFill>
    </fill>
    <fill>
      <patternFill patternType="solid">
        <fgColor theme="2" tint="-9.9978637043366805E-2"/>
        <bgColor rgb="FF9DC3E6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EEEE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8">
    <xf numFmtId="0" fontId="0" fillId="0" borderId="0"/>
    <xf numFmtId="0" fontId="9" fillId="0" borderId="0" applyBorder="0" applyProtection="0"/>
    <xf numFmtId="0" fontId="1" fillId="2" borderId="0"/>
    <xf numFmtId="0" fontId="1" fillId="3" borderId="0"/>
    <xf numFmtId="0" fontId="2" fillId="4" borderId="0"/>
    <xf numFmtId="0" fontId="2" fillId="0" borderId="0"/>
    <xf numFmtId="0" fontId="1" fillId="5" borderId="0"/>
    <xf numFmtId="0" fontId="3" fillId="0" borderId="0"/>
    <xf numFmtId="0" fontId="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6" fillId="0" borderId="0"/>
    <xf numFmtId="0" fontId="14" fillId="0" borderId="0"/>
    <xf numFmtId="0" fontId="14" fillId="0" borderId="0"/>
    <xf numFmtId="0" fontId="7" fillId="0" borderId="0"/>
    <xf numFmtId="0" fontId="9" fillId="0" borderId="0"/>
  </cellStyleXfs>
  <cellXfs count="82">
    <xf numFmtId="0" fontId="0" fillId="0" borderId="0" xfId="0"/>
    <xf numFmtId="0" fontId="8" fillId="0" borderId="0" xfId="0" applyFont="1" applyAlignment="1" applyProtection="1"/>
    <xf numFmtId="0" fontId="9" fillId="0" borderId="0" xfId="17" applyFont="1" applyAlignment="1" applyProtection="1"/>
    <xf numFmtId="0" fontId="0" fillId="0" borderId="0" xfId="0" applyAlignment="1" applyProtection="1">
      <alignment horizontal="right"/>
    </xf>
    <xf numFmtId="0" fontId="0" fillId="6" borderId="0" xfId="0" applyFill="1" applyAlignment="1" applyProtection="1"/>
    <xf numFmtId="0" fontId="0" fillId="7" borderId="0" xfId="0" applyFill="1" applyAlignment="1" applyProtection="1"/>
    <xf numFmtId="0" fontId="9" fillId="0" borderId="0" xfId="1" applyFont="1" applyBorder="1" applyAlignment="1" applyProtection="1"/>
    <xf numFmtId="0" fontId="0" fillId="0" borderId="0" xfId="0" applyFont="1"/>
    <xf numFmtId="0" fontId="0" fillId="0" borderId="0" xfId="0" applyFont="1" applyAlignment="1" applyProtection="1">
      <alignment horizontal="left" vertical="center"/>
    </xf>
    <xf numFmtId="164" fontId="0" fillId="0" borderId="0" xfId="0" applyNumberFormat="1" applyAlignment="1" applyProtection="1"/>
    <xf numFmtId="0" fontId="0" fillId="0" borderId="0" xfId="0" applyAlignment="1" applyProtection="1">
      <alignment horizontal="right" vertical="center"/>
    </xf>
    <xf numFmtId="0" fontId="10" fillId="6" borderId="0" xfId="0" applyFont="1" applyFill="1" applyAlignment="1" applyProtection="1"/>
    <xf numFmtId="0" fontId="0" fillId="8" borderId="0" xfId="0" applyFill="1" applyAlignment="1" applyProtection="1"/>
    <xf numFmtId="49" fontId="0" fillId="8" borderId="0" xfId="0" applyNumberFormat="1" applyFont="1" applyFill="1" applyAlignment="1" applyProtection="1"/>
    <xf numFmtId="49" fontId="0" fillId="0" borderId="0" xfId="0" applyNumberFormat="1" applyFont="1" applyAlignment="1" applyProtection="1"/>
    <xf numFmtId="0" fontId="0" fillId="0" borderId="0" xfId="0" applyFont="1" applyAlignment="1" applyProtection="1"/>
    <xf numFmtId="0" fontId="0" fillId="9" borderId="0" xfId="0" applyFont="1" applyFill="1" applyAlignment="1" applyProtection="1">
      <alignment vertical="center"/>
    </xf>
    <xf numFmtId="0" fontId="0" fillId="9" borderId="0" xfId="0" applyFill="1" applyAlignment="1" applyProtection="1"/>
    <xf numFmtId="0" fontId="8" fillId="9" borderId="0" xfId="0" applyFont="1" applyFill="1" applyAlignment="1" applyProtection="1"/>
    <xf numFmtId="0" fontId="0" fillId="0" borderId="0" xfId="0" applyFont="1" applyAlignment="1" applyProtection="1">
      <alignment vertical="center"/>
    </xf>
    <xf numFmtId="0" fontId="0" fillId="10" borderId="0" xfId="0" applyFill="1" applyAlignment="1" applyProtection="1"/>
    <xf numFmtId="0" fontId="0" fillId="7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</xf>
    <xf numFmtId="49" fontId="0" fillId="9" borderId="0" xfId="0" applyNumberFormat="1" applyFont="1" applyFill="1" applyAlignment="1" applyProtection="1">
      <alignment wrapText="1"/>
    </xf>
    <xf numFmtId="0" fontId="11" fillId="0" borderId="0" xfId="0" applyFont="1" applyAlignment="1" applyProtection="1"/>
    <xf numFmtId="0" fontId="10" fillId="6" borderId="0" xfId="0" applyFont="1" applyFill="1" applyAlignment="1" applyProtection="1">
      <alignment horizontal="center"/>
    </xf>
    <xf numFmtId="0" fontId="10" fillId="6" borderId="0" xfId="0" applyFont="1" applyFill="1" applyAlignment="1" applyProtection="1">
      <alignment horizontal="left"/>
    </xf>
    <xf numFmtId="0" fontId="0" fillId="6" borderId="0" xfId="0" applyFont="1" applyFill="1" applyAlignment="1" applyProtection="1">
      <alignment horizontal="left"/>
    </xf>
    <xf numFmtId="49" fontId="0" fillId="11" borderId="0" xfId="0" applyNumberFormat="1" applyFont="1" applyFill="1" applyAlignment="1" applyProtection="1">
      <alignment wrapText="1"/>
    </xf>
    <xf numFmtId="0" fontId="0" fillId="11" borderId="0" xfId="0" applyFill="1" applyAlignment="1" applyProtection="1">
      <alignment vertical="center" wrapText="1"/>
    </xf>
    <xf numFmtId="0" fontId="0" fillId="11" borderId="0" xfId="0" applyFill="1" applyAlignment="1" applyProtection="1"/>
    <xf numFmtId="0" fontId="0" fillId="11" borderId="0" xfId="0" applyFont="1" applyFill="1" applyAlignment="1" applyProtection="1"/>
    <xf numFmtId="0" fontId="0" fillId="0" borderId="0" xfId="0" applyAlignment="1" applyProtection="1">
      <alignment vertical="center" wrapText="1"/>
    </xf>
    <xf numFmtId="0" fontId="8" fillId="11" borderId="0" xfId="0" applyFont="1" applyFill="1" applyAlignment="1" applyProtection="1"/>
    <xf numFmtId="0" fontId="0" fillId="0" borderId="1" xfId="0" applyFont="1" applyBorder="1" applyAlignment="1" applyProtection="1"/>
    <xf numFmtId="0" fontId="0" fillId="12" borderId="0" xfId="0" applyFont="1" applyFill="1" applyAlignment="1" applyProtection="1"/>
    <xf numFmtId="0" fontId="0" fillId="13" borderId="0" xfId="0" applyFont="1" applyFill="1" applyAlignment="1" applyProtection="1"/>
    <xf numFmtId="0" fontId="0" fillId="14" borderId="0" xfId="0" applyFont="1" applyFill="1" applyAlignment="1" applyProtection="1"/>
    <xf numFmtId="0" fontId="0" fillId="15" borderId="0" xfId="0" applyFont="1" applyFill="1" applyAlignment="1" applyProtection="1"/>
    <xf numFmtId="0" fontId="0" fillId="16" borderId="0" xfId="0" applyFont="1" applyFill="1" applyAlignment="1" applyProtection="1"/>
    <xf numFmtId="0" fontId="0" fillId="17" borderId="0" xfId="0" applyFont="1" applyFill="1" applyAlignment="1" applyProtection="1"/>
    <xf numFmtId="0" fontId="0" fillId="18" borderId="0" xfId="0" applyFont="1" applyFill="1" applyAlignment="1" applyProtection="1"/>
    <xf numFmtId="49" fontId="0" fillId="13" borderId="0" xfId="0" applyNumberFormat="1" applyFont="1" applyFill="1" applyAlignment="1" applyProtection="1">
      <alignment wrapText="1"/>
    </xf>
    <xf numFmtId="0" fontId="0" fillId="13" borderId="0" xfId="0" applyFill="1" applyAlignment="1" applyProtection="1">
      <alignment vertical="center" wrapText="1"/>
    </xf>
    <xf numFmtId="0" fontId="0" fillId="19" borderId="0" xfId="0" applyFont="1" applyFill="1" applyAlignment="1" applyProtection="1"/>
    <xf numFmtId="0" fontId="0" fillId="20" borderId="0" xfId="0" applyFont="1" applyFill="1" applyAlignment="1" applyProtection="1"/>
    <xf numFmtId="0" fontId="0" fillId="20" borderId="0" xfId="0" applyFont="1" applyFill="1" applyAlignment="1" applyProtection="1">
      <alignment vertical="center" wrapText="1"/>
    </xf>
    <xf numFmtId="0" fontId="0" fillId="21" borderId="0" xfId="0" applyFont="1" applyFill="1" applyAlignment="1" applyProtection="1"/>
    <xf numFmtId="0" fontId="0" fillId="21" borderId="0" xfId="0" applyFont="1" applyFill="1" applyAlignment="1" applyProtection="1">
      <alignment vertical="center" wrapText="1"/>
    </xf>
    <xf numFmtId="0" fontId="0" fillId="19" borderId="0" xfId="0" applyFont="1" applyFill="1" applyAlignment="1" applyProtection="1">
      <alignment vertical="center"/>
    </xf>
    <xf numFmtId="0" fontId="8" fillId="19" borderId="0" xfId="0" applyFont="1" applyFill="1" applyAlignment="1" applyProtection="1"/>
    <xf numFmtId="0" fontId="0" fillId="0" borderId="0" xfId="0" applyFont="1" applyAlignment="1" applyProtection="1">
      <alignment horizontal="right"/>
    </xf>
    <xf numFmtId="0" fontId="12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left" vertical="top" wrapText="1"/>
    </xf>
    <xf numFmtId="0" fontId="13" fillId="0" borderId="0" xfId="0" applyFont="1" applyAlignment="1" applyProtection="1">
      <alignment horizontal="left" vertical="top" wrapText="1"/>
    </xf>
    <xf numFmtId="0" fontId="10" fillId="22" borderId="0" xfId="0" applyFont="1" applyFill="1" applyAlignment="1" applyProtection="1"/>
    <xf numFmtId="0" fontId="0" fillId="23" borderId="0" xfId="0" applyFill="1" applyAlignment="1" applyProtection="1"/>
    <xf numFmtId="0" fontId="0" fillId="24" borderId="0" xfId="0" applyFill="1"/>
    <xf numFmtId="0" fontId="0" fillId="0" borderId="0" xfId="0" applyFill="1"/>
    <xf numFmtId="0" fontId="0" fillId="0" borderId="0" xfId="0" applyFont="1" applyFill="1" applyAlignment="1" applyProtection="1"/>
    <xf numFmtId="0" fontId="0" fillId="0" borderId="0" xfId="0" applyFill="1" applyAlignment="1" applyProtection="1"/>
    <xf numFmtId="14" fontId="0" fillId="0" borderId="0" xfId="0" applyNumberFormat="1"/>
    <xf numFmtId="0" fontId="0" fillId="25" borderId="0" xfId="0" applyFont="1" applyFill="1" applyAlignment="1" applyProtection="1">
      <alignment horizontal="left" vertical="center"/>
    </xf>
    <xf numFmtId="0" fontId="0" fillId="25" borderId="0" xfId="0" applyFill="1" applyAlignment="1" applyProtection="1">
      <alignment horizontal="right" vertical="center"/>
    </xf>
    <xf numFmtId="0" fontId="0" fillId="25" borderId="0" xfId="0" applyFill="1"/>
    <xf numFmtId="0" fontId="15" fillId="26" borderId="2" xfId="0" applyFont="1" applyFill="1" applyBorder="1" applyAlignment="1">
      <alignment horizontal="right" wrapText="1"/>
    </xf>
    <xf numFmtId="0" fontId="15" fillId="26" borderId="2" xfId="0" applyFont="1" applyFill="1" applyBorder="1" applyAlignment="1">
      <alignment horizontal="left" wrapText="1"/>
    </xf>
    <xf numFmtId="0" fontId="16" fillId="0" borderId="2" xfId="0" applyNumberFormat="1" applyFont="1" applyBorder="1" applyAlignment="1">
      <alignment horizontal="right" wrapText="1"/>
    </xf>
    <xf numFmtId="0" fontId="16" fillId="0" borderId="2" xfId="0" applyNumberFormat="1" applyFont="1" applyBorder="1" applyAlignment="1">
      <alignment horizontal="left" wrapText="1"/>
    </xf>
    <xf numFmtId="166" fontId="16" fillId="0" borderId="2" xfId="0" applyNumberFormat="1" applyFont="1" applyBorder="1" applyAlignment="1">
      <alignment horizontal="left" wrapText="1"/>
    </xf>
    <xf numFmtId="0" fontId="15" fillId="26" borderId="0" xfId="0" applyFont="1" applyFill="1" applyBorder="1" applyAlignment="1">
      <alignment horizontal="left" wrapText="1"/>
    </xf>
    <xf numFmtId="0" fontId="16" fillId="0" borderId="0" xfId="0" applyNumberFormat="1" applyFont="1" applyBorder="1" applyAlignment="1">
      <alignment horizontal="left" wrapText="1"/>
    </xf>
    <xf numFmtId="0" fontId="16" fillId="0" borderId="3" xfId="0" applyNumberFormat="1" applyFont="1" applyFill="1" applyBorder="1" applyAlignment="1">
      <alignment horizontal="right" wrapText="1"/>
    </xf>
    <xf numFmtId="165" fontId="0" fillId="0" borderId="3" xfId="0" applyNumberFormat="1" applyFill="1" applyBorder="1"/>
    <xf numFmtId="0" fontId="0" fillId="0" borderId="3" xfId="0" applyFill="1" applyBorder="1"/>
    <xf numFmtId="0" fontId="0" fillId="0" borderId="4" xfId="0" applyFill="1" applyBorder="1"/>
    <xf numFmtId="14" fontId="16" fillId="0" borderId="2" xfId="0" applyNumberFormat="1" applyFont="1" applyBorder="1" applyAlignment="1">
      <alignment horizontal="left" wrapText="1"/>
    </xf>
    <xf numFmtId="0" fontId="17" fillId="27" borderId="0" xfId="0" applyFont="1" applyFill="1"/>
    <xf numFmtId="168" fontId="0" fillId="0" borderId="0" xfId="0" applyNumberFormat="1"/>
    <xf numFmtId="0" fontId="0" fillId="28" borderId="0" xfId="0" applyFill="1"/>
    <xf numFmtId="0" fontId="0" fillId="27" borderId="0" xfId="0" applyFill="1"/>
    <xf numFmtId="0" fontId="0" fillId="29" borderId="0" xfId="0" applyFill="1"/>
  </cellXfs>
  <cellStyles count="18">
    <cellStyle name="Accent 1 5" xfId="2" xr:uid="{00000000-0005-0000-0000-000006000000}"/>
    <cellStyle name="Accent 2 6" xfId="3" xr:uid="{00000000-0005-0000-0000-000007000000}"/>
    <cellStyle name="Accent 3 7" xfId="4" xr:uid="{00000000-0005-0000-0000-000008000000}"/>
    <cellStyle name="Accent 4" xfId="5" xr:uid="{00000000-0005-0000-0000-000009000000}"/>
    <cellStyle name="Error 8" xfId="6" xr:uid="{00000000-0005-0000-0000-00000A000000}"/>
    <cellStyle name="Excel Built-in Hyperlink 9" xfId="17" xr:uid="{00000000-0005-0000-0000-000015000000}"/>
    <cellStyle name="Footnote 10" xfId="7" xr:uid="{00000000-0005-0000-0000-00000B000000}"/>
    <cellStyle name="Heading 11" xfId="8" xr:uid="{00000000-0005-0000-0000-00000C000000}"/>
    <cellStyle name="Hyperlink" xfId="1" builtinId="8"/>
    <cellStyle name="Hyperlink 12" xfId="9" xr:uid="{00000000-0005-0000-0000-00000D000000}"/>
    <cellStyle name="Navadno 2" xfId="10" xr:uid="{00000000-0005-0000-0000-00000E000000}"/>
    <cellStyle name="Navadno 4" xfId="11" xr:uid="{00000000-0005-0000-0000-00000F000000}"/>
    <cellStyle name="Navadno 5" xfId="12" xr:uid="{00000000-0005-0000-0000-000010000000}"/>
    <cellStyle name="Normal" xfId="0" builtinId="0"/>
    <cellStyle name="Result 13" xfId="13" xr:uid="{00000000-0005-0000-0000-000011000000}"/>
    <cellStyle name="Status 14" xfId="14" xr:uid="{00000000-0005-0000-0000-000012000000}"/>
    <cellStyle name="Text 15" xfId="15" xr:uid="{00000000-0005-0000-0000-000013000000}"/>
    <cellStyle name="Warning 16" xfId="16" xr:uid="{00000000-0005-0000-0000-000014000000}"/>
  </cellStyles>
  <dxfs count="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"/>
        <scheme val="none"/>
      </font>
      <numFmt numFmtId="0" formatCode="General"/>
      <alignment horizontal="left" vertical="bottom" textRotation="0" wrapText="1" indent="0" justifyLastLine="0" shrinkToFit="0" readingOrder="0"/>
    </dxf>
    <dxf>
      <fill>
        <patternFill>
          <bgColor rgb="FFE2F0D9"/>
        </patternFill>
      </fill>
    </dxf>
    <dxf>
      <fill>
        <patternFill>
          <bgColor rgb="FFE2F0D9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EE"/>
      <rgbColor rgb="FFFFFF00"/>
      <rgbColor rgb="FFFF00FF"/>
      <rgbColor rgb="FF00FFFF"/>
      <rgbColor rgb="FFCC0000"/>
      <rgbColor rgb="FF008000"/>
      <rgbColor rgb="FF000080"/>
      <rgbColor rgb="FF808000"/>
      <rgbColor rgb="FF800080"/>
      <rgbColor rgb="FF008080"/>
      <rgbColor rgb="FFA9D18E"/>
      <rgbColor rgb="FF808080"/>
      <rgbColor rgb="FF8FAADC"/>
      <rgbColor rgb="FF993366"/>
      <rgbColor rgb="FFFFF2CC"/>
      <rgbColor rgb="FFDEEBF7"/>
      <rgbColor rgb="FF660066"/>
      <rgbColor rgb="FFFF6699"/>
      <rgbColor rgb="FF0563C1"/>
      <rgbColor rgb="FFBDD7EE"/>
      <rgbColor rgb="FF000080"/>
      <rgbColor rgb="FFFF00FF"/>
      <rgbColor rgb="FFF2F2F2"/>
      <rgbColor rgb="FF00FFFF"/>
      <rgbColor rgb="FF800080"/>
      <rgbColor rgb="FF800000"/>
      <rgbColor rgb="FF008080"/>
      <rgbColor rgb="FF0000FF"/>
      <rgbColor rgb="FF00CCFF"/>
      <rgbColor rgb="FFDAE3F3"/>
      <rgbColor rgb="FFE2F0D9"/>
      <rgbColor rgb="FFFBE5D6"/>
      <rgbColor rgb="FF9DC3E6"/>
      <rgbColor rgb="FFF4B183"/>
      <rgbColor rgb="FFD9D9D9"/>
      <rgbColor rgb="FFF8CBAD"/>
      <rgbColor rgb="FF2E75B6"/>
      <rgbColor rgb="FF33CCCC"/>
      <rgbColor rgb="FF99CC00"/>
      <rgbColor rgb="FFFFD966"/>
      <rgbColor rgb="FFFF9900"/>
      <rgbColor rgb="FFC55A11"/>
      <rgbColor rgb="FF666666"/>
      <rgbColor rgb="FFDDDDDD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C07EB6-C09F-4F68-AA70-ECECA6EBAE71}" name="sheet1" displayName="sheet1" ref="A1:P813" totalsRowShown="0">
  <autoFilter ref="A1:P813" xr:uid="{C68ADC61-EAE2-476B-BE98-0838E22BE721}"/>
  <sortState ref="A2:L813">
    <sortCondition ref="E2:E813"/>
  </sortState>
  <tableColumns count="16">
    <tableColumn id="1" xr3:uid="{F151E52C-F6ED-45B3-9F49-8751784A6AD3}" name="ID"/>
    <tableColumn id="2" xr3:uid="{6CED5542-8D2B-4755-831B-674EA9B7383F}" name="SPROGRAM"/>
    <tableColumn id="3" xr3:uid="{232342C8-0201-4597-A555-A5AE3A52F1C2}" name="IME"/>
    <tableColumn id="4" xr3:uid="{95F30FDF-2389-47BF-86B6-AA346A0B91BC}" name="PRIIMEK"/>
    <tableColumn id="5" xr3:uid="{07D058DC-22AD-46BE-AF3E-E27882774802}" name="VPISNA"/>
    <tableColumn id="6" xr3:uid="{05A50366-23B1-43D7-AC74-B1563796AACF}" name="IDENTITETA"/>
    <tableColumn id="7" xr3:uid="{BEFF98F4-A968-4362-9C4E-39B4221689D1}" name="EMAIL"/>
    <tableColumn id="8" xr3:uid="{594ED99E-F2F1-4C38-83ED-8859995CEB6B}" name="LETNIK"/>
    <tableColumn id="9" xr3:uid="{B9C1FB22-219F-46C4-8E48-3B05B454ABEB}" name="LETO_PRV_VPIS"/>
    <tableColumn id="10" xr3:uid="{76737C9E-E374-490B-B43F-4FE97D5361D6}" name="ZAC_DATUM"/>
    <tableColumn id="11" xr3:uid="{AD8B2EE9-91E5-432B-AA36-FC037840AE7F}" name="KON_DATUM"/>
    <tableColumn id="12" xr3:uid="{F52378B0-B5C1-4502-A1AD-FF94B45F4E09}" name="VRSTA_VPISA"/>
    <tableColumn id="15" xr3:uid="{0288DDB2-632E-4B80-9B0E-102F511D71E3}" name="ponavlja" dataDxfId="1"/>
    <tableColumn id="13" xr3:uid="{E30C8554-3FFC-42A5-8BB0-84F8835F6C5A}" name="stopnja"/>
    <tableColumn id="14" xr3:uid="{8993111C-EAE0-444B-B576-96BC3E89C04D}" name="program"/>
    <tableColumn id="16" xr3:uid="{2A9D54D7-7C07-4C58-93AD-B51BFAB5A577}" name="skupina_gen" dataDxfId="0">
      <calculatedColumnFormula>+_xlfn.CONCAT(PROPER(L2),"_23/24_",N2,"_",O3,"_",H2)</calculatedColumnFormula>
    </tableColumn>
  </tableColumns>
  <tableStyleInfo showFirstColumn="1" showLastColumn="1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mailto:janja.jerebic@um.si" TargetMode="External"/><Relationship Id="rId18" Type="http://schemas.openxmlformats.org/officeDocument/2006/relationships/hyperlink" Target="mailto:robert.leskovar@um.si" TargetMode="External"/><Relationship Id="rId26" Type="http://schemas.openxmlformats.org/officeDocument/2006/relationships/hyperlink" Target="mailto:vesna.novak@um.si" TargetMode="External"/><Relationship Id="rId39" Type="http://schemas.openxmlformats.org/officeDocument/2006/relationships/hyperlink" Target="mailto:borut.werber@um.si" TargetMode="External"/><Relationship Id="rId21" Type="http://schemas.openxmlformats.org/officeDocument/2006/relationships/hyperlink" Target="mailto:miha.maric@um.si" TargetMode="External"/><Relationship Id="rId34" Type="http://schemas.openxmlformats.org/officeDocument/2006/relationships/hyperlink" Target="mailto:alenka.tratnik@um.si" TargetMode="External"/><Relationship Id="rId42" Type="http://schemas.openxmlformats.org/officeDocument/2006/relationships/hyperlink" Target="mailto:nevnka.maher@guest.um.si" TargetMode="External"/><Relationship Id="rId47" Type="http://schemas.openxmlformats.org/officeDocument/2006/relationships/hyperlink" Target="mailto:olja.arsenijevic@guest.um.si" TargetMode="External"/><Relationship Id="rId50" Type="http://schemas.openxmlformats.org/officeDocument/2006/relationships/hyperlink" Target="mailto:knap.bojan@kclj.si" TargetMode="External"/><Relationship Id="rId55" Type="http://schemas.openxmlformats.org/officeDocument/2006/relationships/hyperlink" Target="mailto:jerneja.sifrer@guest.um.si" TargetMode="External"/><Relationship Id="rId63" Type="http://schemas.openxmlformats.org/officeDocument/2006/relationships/hyperlink" Target="mailto:jana.krivec@fuds.si" TargetMode="External"/><Relationship Id="rId7" Type="http://schemas.openxmlformats.org/officeDocument/2006/relationships/hyperlink" Target="mailto:alenka.brezavscek@um.si" TargetMode="External"/><Relationship Id="rId2" Type="http://schemas.openxmlformats.org/officeDocument/2006/relationships/hyperlink" Target="mailto:zvone.balantic@um.si" TargetMode="External"/><Relationship Id="rId16" Type="http://schemas.openxmlformats.org/officeDocument/2006/relationships/hyperlink" Target="mailto:eva.krhac1@um.si" TargetMode="External"/><Relationship Id="rId29" Type="http://schemas.openxmlformats.org/officeDocument/2006/relationships/hyperlink" Target="mailto:uros.rajkovic@um.si" TargetMode="External"/><Relationship Id="rId11" Type="http://schemas.openxmlformats.org/officeDocument/2006/relationships/hyperlink" Target="mailto:sandra.grubac@um.si" TargetMode="External"/><Relationship Id="rId24" Type="http://schemas.openxmlformats.org/officeDocument/2006/relationships/hyperlink" Target="mailto:maja.mesko@um.si" TargetMode="External"/><Relationship Id="rId32" Type="http://schemas.openxmlformats.org/officeDocument/2006/relationships/hyperlink" Target="mailto:branislav.smitek@um.si" TargetMode="External"/><Relationship Id="rId37" Type="http://schemas.openxmlformats.org/officeDocument/2006/relationships/hyperlink" Target="mailto:bojana.vasic1@um.si" TargetMode="External"/><Relationship Id="rId40" Type="http://schemas.openxmlformats.org/officeDocument/2006/relationships/hyperlink" Target="mailto:jasmina.znidarsic@um.si" TargetMode="External"/><Relationship Id="rId45" Type="http://schemas.openxmlformats.org/officeDocument/2006/relationships/hyperlink" Target="mailto:bojan.vavtar@guest.um.si" TargetMode="External"/><Relationship Id="rId53" Type="http://schemas.openxmlformats.org/officeDocument/2006/relationships/hyperlink" Target="mailto:matjaz.roblek@guest.um.si" TargetMode="External"/><Relationship Id="rId58" Type="http://schemas.openxmlformats.org/officeDocument/2006/relationships/hyperlink" Target="mailto:janez.zirovnik@guest.um.si" TargetMode="External"/><Relationship Id="rId5" Type="http://schemas.openxmlformats.org/officeDocument/2006/relationships/hyperlink" Target="mailto:ursula.bizic@um.si" TargetMode="External"/><Relationship Id="rId61" Type="http://schemas.openxmlformats.org/officeDocument/2006/relationships/hyperlink" Target="mailto:matjaz.merc@guest.um.si" TargetMode="External"/><Relationship Id="rId19" Type="http://schemas.openxmlformats.org/officeDocument/2006/relationships/hyperlink" Target="mailto:damjan.maletic@um.si" TargetMode="External"/><Relationship Id="rId14" Type="http://schemas.openxmlformats.org/officeDocument/2006/relationships/hyperlink" Target="mailto:tomaz.kern@um.si" TargetMode="External"/><Relationship Id="rId22" Type="http://schemas.openxmlformats.org/officeDocument/2006/relationships/hyperlink" Target="mailto:marjeta.marolt@um.si" TargetMode="External"/><Relationship Id="rId27" Type="http://schemas.openxmlformats.org/officeDocument/2006/relationships/hyperlink" Target="mailto:iztok.podbregar@um.si" TargetMode="External"/><Relationship Id="rId30" Type="http://schemas.openxmlformats.org/officeDocument/2006/relationships/hyperlink" Target="mailto:marjan.senegacnik@um.si" TargetMode="External"/><Relationship Id="rId35" Type="http://schemas.openxmlformats.org/officeDocument/2006/relationships/hyperlink" Target="mailto:marko.urh@um.si" TargetMode="External"/><Relationship Id="rId43" Type="http://schemas.openxmlformats.org/officeDocument/2006/relationships/hyperlink" Target="mailto:dusan.meznar@um.si" TargetMode="External"/><Relationship Id="rId48" Type="http://schemas.openxmlformats.org/officeDocument/2006/relationships/hyperlink" Target="mailto:branka.jarc-kovacic@guest.arnes.si" TargetMode="External"/><Relationship Id="rId56" Type="http://schemas.openxmlformats.org/officeDocument/2006/relationships/hyperlink" Target="mailto:nejc.celik1@um.si" TargetMode="External"/><Relationship Id="rId64" Type="http://schemas.openxmlformats.org/officeDocument/2006/relationships/hyperlink" Target="mailto:mojca.dobnik@um.si" TargetMode="External"/><Relationship Id="rId8" Type="http://schemas.openxmlformats.org/officeDocument/2006/relationships/hyperlink" Target="mailto:marina.dezman@um.si" TargetMode="External"/><Relationship Id="rId51" Type="http://schemas.openxmlformats.org/officeDocument/2006/relationships/hyperlink" Target="mailto:edvard.kolar@guest.um.si" TargetMode="External"/><Relationship Id="rId3" Type="http://schemas.openxmlformats.org/officeDocument/2006/relationships/hyperlink" Target="mailto:mojca.bernik@um.si" TargetMode="External"/><Relationship Id="rId12" Type="http://schemas.openxmlformats.org/officeDocument/2006/relationships/hyperlink" Target="mailto:eva.jereb@um.si" TargetMode="External"/><Relationship Id="rId17" Type="http://schemas.openxmlformats.org/officeDocument/2006/relationships/hyperlink" Target="mailto:gregor.lenart@um.si" TargetMode="External"/><Relationship Id="rId25" Type="http://schemas.openxmlformats.org/officeDocument/2006/relationships/hyperlink" Target="mailto:dusan.meznar@um.si" TargetMode="External"/><Relationship Id="rId33" Type="http://schemas.openxmlformats.org/officeDocument/2006/relationships/hyperlink" Target="mailto:polona.sprajc@um.si" TargetMode="External"/><Relationship Id="rId38" Type="http://schemas.openxmlformats.org/officeDocument/2006/relationships/hyperlink" Target="mailto:goran.vukovic@um.si" TargetMode="External"/><Relationship Id="rId46" Type="http://schemas.openxmlformats.org/officeDocument/2006/relationships/hyperlink" Target="mailto:teodora.ivanusa@um.si" TargetMode="External"/><Relationship Id="rId59" Type="http://schemas.openxmlformats.org/officeDocument/2006/relationships/hyperlink" Target="mailto:stefan.zun@guest.um.si" TargetMode="External"/><Relationship Id="rId20" Type="http://schemas.openxmlformats.org/officeDocument/2006/relationships/hyperlink" Target="mailto:matjaz.maletic@um.si" TargetMode="External"/><Relationship Id="rId41" Type="http://schemas.openxmlformats.org/officeDocument/2006/relationships/hyperlink" Target="mailto:anja.znidarsic@um.si" TargetMode="External"/><Relationship Id="rId54" Type="http://schemas.openxmlformats.org/officeDocument/2006/relationships/hyperlink" Target="mailto:gregor.rus4@guest.um.si" TargetMode="External"/><Relationship Id="rId62" Type="http://schemas.openxmlformats.org/officeDocument/2006/relationships/hyperlink" Target="mailto:robi.kelc@um.si" TargetMode="External"/><Relationship Id="rId1" Type="http://schemas.openxmlformats.org/officeDocument/2006/relationships/hyperlink" Target="mailto:alenka.baggia@um.si" TargetMode="External"/><Relationship Id="rId6" Type="http://schemas.openxmlformats.org/officeDocument/2006/relationships/hyperlink" Target="mailto:stasa.blatnik1@um.si" TargetMode="External"/><Relationship Id="rId15" Type="http://schemas.openxmlformats.org/officeDocument/2006/relationships/hyperlink" Target="mailto:mirjana.kljajic@um.si" TargetMode="External"/><Relationship Id="rId23" Type="http://schemas.openxmlformats.org/officeDocument/2006/relationships/hyperlink" Target="mailto:tilen.medved2@um.si" TargetMode="External"/><Relationship Id="rId28" Type="http://schemas.openxmlformats.org/officeDocument/2006/relationships/hyperlink" Target="mailto:andreja.pucihar@um.si" TargetMode="External"/><Relationship Id="rId36" Type="http://schemas.openxmlformats.org/officeDocument/2006/relationships/hyperlink" Target="mailto:benjamin.urh@um.si" TargetMode="External"/><Relationship Id="rId49" Type="http://schemas.openxmlformats.org/officeDocument/2006/relationships/hyperlink" Target="mailto:sandi.knez1@guest.um.si" TargetMode="External"/><Relationship Id="rId57" Type="http://schemas.openxmlformats.org/officeDocument/2006/relationships/hyperlink" Target="mailto:sonja.sostar@um.si" TargetMode="External"/><Relationship Id="rId10" Type="http://schemas.openxmlformats.org/officeDocument/2006/relationships/hyperlink" Target="mailto:barbara.grabec@um.si" TargetMode="External"/><Relationship Id="rId31" Type="http://schemas.openxmlformats.org/officeDocument/2006/relationships/hyperlink" Target="mailto:andrej.skraba@um.si" TargetMode="External"/><Relationship Id="rId44" Type="http://schemas.openxmlformats.org/officeDocument/2006/relationships/hyperlink" Target="mailto:davorin.kofjac@um.si" TargetMode="External"/><Relationship Id="rId52" Type="http://schemas.openxmlformats.org/officeDocument/2006/relationships/hyperlink" Target="mailto:rozle.prezelj@gmail.com" TargetMode="External"/><Relationship Id="rId60" Type="http://schemas.openxmlformats.org/officeDocument/2006/relationships/hyperlink" Target="mailto:suzana.kraljic@um.si" TargetMode="External"/><Relationship Id="rId4" Type="http://schemas.openxmlformats.org/officeDocument/2006/relationships/hyperlink" Target="mailto:iztok.bitenc@um.si" TargetMode="External"/><Relationship Id="rId9" Type="http://schemas.openxmlformats.org/officeDocument/2006/relationships/hyperlink" Target="mailto:marko.ferjan@um.si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zoomScale="110" zoomScaleNormal="110" workbookViewId="0">
      <selection sqref="A1:B10"/>
    </sheetView>
  </sheetViews>
  <sheetFormatPr defaultColWidth="8.7109375" defaultRowHeight="15" x14ac:dyDescent="0.25"/>
  <cols>
    <col min="2" max="2" width="18" customWidth="1"/>
  </cols>
  <sheetData>
    <row r="1" spans="1:3" x14ac:dyDescent="0.25">
      <c r="A1" t="s">
        <v>0</v>
      </c>
      <c r="B1" t="s">
        <v>1</v>
      </c>
    </row>
    <row r="2" spans="1:3" x14ac:dyDescent="0.25">
      <c r="A2">
        <v>1</v>
      </c>
      <c r="B2" t="s">
        <v>2</v>
      </c>
      <c r="C2">
        <v>1</v>
      </c>
    </row>
    <row r="3" spans="1:3" x14ac:dyDescent="0.25">
      <c r="A3">
        <v>2</v>
      </c>
      <c r="B3" t="s">
        <v>3</v>
      </c>
      <c r="C3">
        <v>2</v>
      </c>
    </row>
    <row r="4" spans="1:3" x14ac:dyDescent="0.25">
      <c r="A4">
        <v>3</v>
      </c>
      <c r="B4" t="s">
        <v>4</v>
      </c>
      <c r="C4">
        <v>3</v>
      </c>
    </row>
    <row r="5" spans="1:3" x14ac:dyDescent="0.25">
      <c r="A5">
        <v>4</v>
      </c>
      <c r="B5" t="s">
        <v>5</v>
      </c>
      <c r="C5">
        <v>4</v>
      </c>
    </row>
    <row r="6" spans="1:3" x14ac:dyDescent="0.25">
      <c r="A6">
        <v>5</v>
      </c>
      <c r="B6" t="s">
        <v>6</v>
      </c>
      <c r="C6">
        <v>5</v>
      </c>
    </row>
    <row r="7" spans="1:3" x14ac:dyDescent="0.25">
      <c r="A7">
        <v>6</v>
      </c>
      <c r="B7" t="s">
        <v>7</v>
      </c>
      <c r="C7">
        <v>6</v>
      </c>
    </row>
    <row r="8" spans="1:3" x14ac:dyDescent="0.25">
      <c r="A8">
        <v>7</v>
      </c>
      <c r="B8" t="s">
        <v>8</v>
      </c>
      <c r="C8">
        <v>7</v>
      </c>
    </row>
    <row r="9" spans="1:3" x14ac:dyDescent="0.25">
      <c r="A9">
        <v>8</v>
      </c>
      <c r="B9" t="s">
        <v>9</v>
      </c>
      <c r="C9">
        <v>8</v>
      </c>
    </row>
    <row r="10" spans="1:3" x14ac:dyDescent="0.25">
      <c r="A10">
        <v>9</v>
      </c>
      <c r="B10" t="s">
        <v>10</v>
      </c>
      <c r="C10">
        <v>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8583F-6233-4710-8864-FE5A6EDA62B0}">
  <dimension ref="A1:C7"/>
  <sheetViews>
    <sheetView workbookViewId="0">
      <selection sqref="A1:C7"/>
    </sheetView>
  </sheetViews>
  <sheetFormatPr defaultRowHeight="15" x14ac:dyDescent="0.25"/>
  <cols>
    <col min="2" max="2" width="19.7109375" bestFit="1" customWidth="1"/>
    <col min="3" max="3" width="14.28515625" bestFit="1" customWidth="1"/>
  </cols>
  <sheetData>
    <row r="1" spans="1:3" x14ac:dyDescent="0.25">
      <c r="A1" t="s">
        <v>0</v>
      </c>
      <c r="B1" t="s">
        <v>1</v>
      </c>
      <c r="C1" t="s">
        <v>3644</v>
      </c>
    </row>
    <row r="2" spans="1:3" x14ac:dyDescent="0.25">
      <c r="A2">
        <v>1</v>
      </c>
      <c r="B2" t="s">
        <v>3645</v>
      </c>
      <c r="C2">
        <v>15</v>
      </c>
    </row>
    <row r="3" spans="1:3" x14ac:dyDescent="0.25">
      <c r="A3">
        <v>2</v>
      </c>
      <c r="B3" t="s">
        <v>3646</v>
      </c>
      <c r="C3">
        <v>15</v>
      </c>
    </row>
    <row r="4" spans="1:3" x14ac:dyDescent="0.25">
      <c r="A4">
        <v>3</v>
      </c>
      <c r="B4" t="s">
        <v>1362</v>
      </c>
      <c r="C4">
        <v>30</v>
      </c>
    </row>
    <row r="5" spans="1:3" x14ac:dyDescent="0.25">
      <c r="A5">
        <v>4</v>
      </c>
      <c r="B5" t="s">
        <v>1353</v>
      </c>
      <c r="C5">
        <v>45</v>
      </c>
    </row>
    <row r="6" spans="1:3" x14ac:dyDescent="0.25">
      <c r="A6">
        <v>5</v>
      </c>
      <c r="B6" t="s">
        <v>3647</v>
      </c>
      <c r="C6">
        <v>60</v>
      </c>
    </row>
    <row r="7" spans="1:3" x14ac:dyDescent="0.25">
      <c r="A7">
        <v>6</v>
      </c>
      <c r="B7" t="s">
        <v>3648</v>
      </c>
      <c r="C7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1"/>
  <sheetViews>
    <sheetView zoomScale="110" zoomScaleNormal="110" workbookViewId="0">
      <selection activeCell="B58" sqref="B58"/>
    </sheetView>
  </sheetViews>
  <sheetFormatPr defaultColWidth="8.7109375" defaultRowHeight="15" x14ac:dyDescent="0.25"/>
  <cols>
    <col min="2" max="2" width="13.28515625" customWidth="1"/>
    <col min="4" max="4" width="13.5703125" customWidth="1"/>
    <col min="6" max="6" width="12.28515625" customWidth="1"/>
  </cols>
  <sheetData>
    <row r="1" spans="1:7" x14ac:dyDescent="0.25">
      <c r="A1" t="s">
        <v>0</v>
      </c>
      <c r="B1" t="s">
        <v>11</v>
      </c>
      <c r="C1" t="s">
        <v>12</v>
      </c>
      <c r="D1" t="s">
        <v>673</v>
      </c>
      <c r="F1" t="s">
        <v>13</v>
      </c>
      <c r="G1" t="s">
        <v>14</v>
      </c>
    </row>
    <row r="2" spans="1:7" x14ac:dyDescent="0.25">
      <c r="A2">
        <v>1</v>
      </c>
      <c r="B2">
        <v>5</v>
      </c>
      <c r="C2">
        <v>48</v>
      </c>
      <c r="D2" t="s">
        <v>3640</v>
      </c>
      <c r="F2">
        <v>5</v>
      </c>
      <c r="G2">
        <v>1</v>
      </c>
    </row>
    <row r="3" spans="1:7" x14ac:dyDescent="0.25">
      <c r="A3">
        <v>2</v>
      </c>
      <c r="B3">
        <v>15</v>
      </c>
      <c r="C3">
        <v>48</v>
      </c>
      <c r="D3" t="s">
        <v>3640</v>
      </c>
      <c r="F3">
        <v>15</v>
      </c>
      <c r="G3">
        <v>2</v>
      </c>
    </row>
    <row r="4" spans="1:7" x14ac:dyDescent="0.25">
      <c r="A4">
        <v>3</v>
      </c>
      <c r="B4">
        <v>16</v>
      </c>
      <c r="C4" s="1">
        <v>30</v>
      </c>
      <c r="D4" t="s">
        <v>3640</v>
      </c>
      <c r="F4">
        <v>16</v>
      </c>
      <c r="G4">
        <v>3</v>
      </c>
    </row>
    <row r="5" spans="1:7" x14ac:dyDescent="0.25">
      <c r="A5">
        <v>19</v>
      </c>
      <c r="B5">
        <v>109</v>
      </c>
      <c r="C5">
        <v>4</v>
      </c>
      <c r="D5" t="s">
        <v>3641</v>
      </c>
      <c r="F5">
        <v>109</v>
      </c>
      <c r="G5">
        <v>19</v>
      </c>
    </row>
    <row r="6" spans="1:7" x14ac:dyDescent="0.25">
      <c r="A6">
        <v>4</v>
      </c>
      <c r="B6">
        <v>111</v>
      </c>
      <c r="C6">
        <v>247</v>
      </c>
      <c r="D6" t="s">
        <v>3640</v>
      </c>
      <c r="F6">
        <v>111</v>
      </c>
      <c r="G6">
        <v>4</v>
      </c>
    </row>
    <row r="7" spans="1:7" x14ac:dyDescent="0.25">
      <c r="A7">
        <v>20</v>
      </c>
      <c r="B7">
        <v>202</v>
      </c>
      <c r="C7">
        <v>4</v>
      </c>
      <c r="D7" t="s">
        <v>3641</v>
      </c>
      <c r="F7">
        <v>202</v>
      </c>
      <c r="G7">
        <v>20</v>
      </c>
    </row>
    <row r="8" spans="1:7" x14ac:dyDescent="0.25">
      <c r="A8">
        <v>21</v>
      </c>
      <c r="B8">
        <v>203</v>
      </c>
      <c r="C8">
        <v>4</v>
      </c>
      <c r="D8" t="s">
        <v>3641</v>
      </c>
      <c r="F8">
        <v>203</v>
      </c>
      <c r="G8">
        <v>21</v>
      </c>
    </row>
    <row r="9" spans="1:7" x14ac:dyDescent="0.25">
      <c r="A9">
        <v>22</v>
      </c>
      <c r="B9">
        <v>204</v>
      </c>
      <c r="C9">
        <v>4</v>
      </c>
      <c r="D9" t="s">
        <v>3641</v>
      </c>
      <c r="F9">
        <v>204</v>
      </c>
      <c r="G9">
        <v>22</v>
      </c>
    </row>
    <row r="10" spans="1:7" x14ac:dyDescent="0.25">
      <c r="A10">
        <v>23</v>
      </c>
      <c r="B10">
        <v>208</v>
      </c>
      <c r="C10">
        <v>4</v>
      </c>
      <c r="D10" t="s">
        <v>3641</v>
      </c>
      <c r="F10">
        <v>208</v>
      </c>
      <c r="G10">
        <v>23</v>
      </c>
    </row>
    <row r="11" spans="1:7" x14ac:dyDescent="0.25">
      <c r="A11">
        <v>24</v>
      </c>
      <c r="B11">
        <v>211</v>
      </c>
      <c r="C11">
        <v>4</v>
      </c>
      <c r="D11" t="s">
        <v>3641</v>
      </c>
      <c r="F11">
        <v>211</v>
      </c>
      <c r="G11">
        <v>24</v>
      </c>
    </row>
    <row r="12" spans="1:7" x14ac:dyDescent="0.25">
      <c r="A12">
        <v>25</v>
      </c>
      <c r="B12">
        <v>213</v>
      </c>
      <c r="C12">
        <v>4</v>
      </c>
      <c r="D12" t="s">
        <v>3641</v>
      </c>
      <c r="F12">
        <v>213</v>
      </c>
      <c r="G12">
        <v>25</v>
      </c>
    </row>
    <row r="13" spans="1:7" x14ac:dyDescent="0.25">
      <c r="A13">
        <v>26</v>
      </c>
      <c r="B13">
        <v>214</v>
      </c>
      <c r="C13">
        <v>4</v>
      </c>
      <c r="D13" t="s">
        <v>3641</v>
      </c>
      <c r="F13">
        <v>214</v>
      </c>
      <c r="G13">
        <v>26</v>
      </c>
    </row>
    <row r="14" spans="1:7" x14ac:dyDescent="0.25">
      <c r="A14">
        <v>27</v>
      </c>
      <c r="B14">
        <v>215</v>
      </c>
      <c r="C14">
        <v>4</v>
      </c>
      <c r="D14" t="s">
        <v>3641</v>
      </c>
      <c r="F14">
        <v>215</v>
      </c>
      <c r="G14">
        <v>27</v>
      </c>
    </row>
    <row r="15" spans="1:7" x14ac:dyDescent="0.25">
      <c r="A15">
        <v>28</v>
      </c>
      <c r="B15">
        <v>216</v>
      </c>
      <c r="C15">
        <v>4</v>
      </c>
      <c r="D15" t="s">
        <v>3641</v>
      </c>
      <c r="F15">
        <v>216</v>
      </c>
      <c r="G15">
        <v>28</v>
      </c>
    </row>
    <row r="16" spans="1:7" x14ac:dyDescent="0.25">
      <c r="A16">
        <v>5</v>
      </c>
      <c r="B16">
        <v>301</v>
      </c>
      <c r="C16">
        <v>140</v>
      </c>
      <c r="D16" t="s">
        <v>3640</v>
      </c>
      <c r="F16">
        <v>301</v>
      </c>
      <c r="G16">
        <v>5</v>
      </c>
    </row>
    <row r="17" spans="1:7" x14ac:dyDescent="0.25">
      <c r="A17">
        <v>6</v>
      </c>
      <c r="B17">
        <v>302</v>
      </c>
      <c r="C17">
        <v>48</v>
      </c>
      <c r="D17" t="s">
        <v>3640</v>
      </c>
      <c r="F17">
        <v>302</v>
      </c>
      <c r="G17">
        <v>6</v>
      </c>
    </row>
    <row r="18" spans="1:7" x14ac:dyDescent="0.25">
      <c r="A18">
        <v>7</v>
      </c>
      <c r="B18">
        <v>303</v>
      </c>
      <c r="C18">
        <v>48</v>
      </c>
      <c r="D18" t="s">
        <v>3640</v>
      </c>
      <c r="F18">
        <v>303</v>
      </c>
      <c r="G18">
        <v>7</v>
      </c>
    </row>
    <row r="19" spans="1:7" x14ac:dyDescent="0.25">
      <c r="A19">
        <v>29</v>
      </c>
      <c r="B19">
        <v>304</v>
      </c>
      <c r="C19">
        <v>4</v>
      </c>
      <c r="D19" t="s">
        <v>3641</v>
      </c>
      <c r="F19">
        <v>304</v>
      </c>
      <c r="G19">
        <v>29</v>
      </c>
    </row>
    <row r="20" spans="1:7" x14ac:dyDescent="0.25">
      <c r="A20">
        <v>30</v>
      </c>
      <c r="B20">
        <v>305</v>
      </c>
      <c r="C20">
        <v>4</v>
      </c>
      <c r="D20" t="s">
        <v>3641</v>
      </c>
      <c r="F20">
        <v>305</v>
      </c>
      <c r="G20">
        <v>30</v>
      </c>
    </row>
    <row r="21" spans="1:7" x14ac:dyDescent="0.25">
      <c r="A21">
        <v>8</v>
      </c>
      <c r="B21">
        <v>306</v>
      </c>
      <c r="C21">
        <v>126</v>
      </c>
      <c r="D21" t="s">
        <v>3640</v>
      </c>
      <c r="F21">
        <v>306</v>
      </c>
      <c r="G21">
        <v>8</v>
      </c>
    </row>
    <row r="22" spans="1:7" x14ac:dyDescent="0.25">
      <c r="A22">
        <v>9</v>
      </c>
      <c r="B22">
        <v>307</v>
      </c>
      <c r="C22">
        <v>140</v>
      </c>
      <c r="D22" t="s">
        <v>3640</v>
      </c>
      <c r="F22">
        <v>307</v>
      </c>
      <c r="G22">
        <v>9</v>
      </c>
    </row>
    <row r="23" spans="1:7" x14ac:dyDescent="0.25">
      <c r="A23">
        <v>31</v>
      </c>
      <c r="B23">
        <v>308</v>
      </c>
      <c r="C23">
        <v>4</v>
      </c>
      <c r="D23" t="s">
        <v>3641</v>
      </c>
      <c r="F23">
        <v>308</v>
      </c>
      <c r="G23">
        <v>31</v>
      </c>
    </row>
    <row r="24" spans="1:7" x14ac:dyDescent="0.25">
      <c r="A24">
        <v>50</v>
      </c>
      <c r="B24">
        <v>309</v>
      </c>
      <c r="C24">
        <v>4</v>
      </c>
      <c r="D24" t="s">
        <v>3641</v>
      </c>
      <c r="F24">
        <v>309</v>
      </c>
      <c r="G24">
        <v>50</v>
      </c>
    </row>
    <row r="25" spans="1:7" x14ac:dyDescent="0.25">
      <c r="A25">
        <v>10</v>
      </c>
      <c r="B25">
        <v>401</v>
      </c>
      <c r="C25">
        <v>40</v>
      </c>
      <c r="D25" t="s">
        <v>3640</v>
      </c>
      <c r="F25">
        <v>401</v>
      </c>
      <c r="G25">
        <v>10</v>
      </c>
    </row>
    <row r="26" spans="1:7" x14ac:dyDescent="0.25">
      <c r="A26">
        <v>11</v>
      </c>
      <c r="B26">
        <v>402</v>
      </c>
      <c r="C26">
        <v>30</v>
      </c>
      <c r="D26" t="s">
        <v>3640</v>
      </c>
      <c r="F26">
        <v>402</v>
      </c>
      <c r="G26">
        <v>11</v>
      </c>
    </row>
    <row r="27" spans="1:7" x14ac:dyDescent="0.25">
      <c r="A27">
        <v>12</v>
      </c>
      <c r="B27">
        <v>403</v>
      </c>
      <c r="C27">
        <v>30</v>
      </c>
      <c r="D27" t="s">
        <v>3640</v>
      </c>
      <c r="F27">
        <v>403</v>
      </c>
      <c r="G27">
        <v>12</v>
      </c>
    </row>
    <row r="28" spans="1:7" x14ac:dyDescent="0.25">
      <c r="A28">
        <v>57</v>
      </c>
      <c r="B28">
        <v>408</v>
      </c>
      <c r="C28">
        <v>4</v>
      </c>
      <c r="D28" t="s">
        <v>3641</v>
      </c>
      <c r="F28">
        <v>408</v>
      </c>
      <c r="G28">
        <v>57</v>
      </c>
    </row>
    <row r="29" spans="1:7" x14ac:dyDescent="0.25">
      <c r="A29">
        <v>32</v>
      </c>
      <c r="B29">
        <v>409</v>
      </c>
      <c r="C29">
        <v>4</v>
      </c>
      <c r="D29" t="s">
        <v>3641</v>
      </c>
      <c r="F29">
        <v>409</v>
      </c>
      <c r="G29">
        <v>32</v>
      </c>
    </row>
    <row r="30" spans="1:7" x14ac:dyDescent="0.25">
      <c r="A30">
        <v>13</v>
      </c>
      <c r="B30">
        <v>410</v>
      </c>
      <c r="C30">
        <v>15</v>
      </c>
      <c r="D30" t="s">
        <v>3640</v>
      </c>
      <c r="F30">
        <v>410</v>
      </c>
      <c r="G30">
        <v>13</v>
      </c>
    </row>
    <row r="31" spans="1:7" x14ac:dyDescent="0.25">
      <c r="A31">
        <v>14</v>
      </c>
      <c r="B31">
        <v>411</v>
      </c>
      <c r="C31">
        <v>15</v>
      </c>
      <c r="D31" t="s">
        <v>3640</v>
      </c>
      <c r="F31">
        <v>411</v>
      </c>
      <c r="G31">
        <v>14</v>
      </c>
    </row>
    <row r="32" spans="1:7" x14ac:dyDescent="0.25">
      <c r="A32">
        <v>15</v>
      </c>
      <c r="B32">
        <v>412</v>
      </c>
      <c r="C32">
        <v>30</v>
      </c>
      <c r="D32" t="s">
        <v>3640</v>
      </c>
      <c r="F32">
        <v>412</v>
      </c>
      <c r="G32">
        <v>15</v>
      </c>
    </row>
    <row r="33" spans="1:7" x14ac:dyDescent="0.25">
      <c r="A33">
        <v>16</v>
      </c>
      <c r="B33">
        <v>413</v>
      </c>
      <c r="C33">
        <v>40</v>
      </c>
      <c r="D33" t="s">
        <v>3640</v>
      </c>
      <c r="F33">
        <v>413</v>
      </c>
      <c r="G33">
        <v>16</v>
      </c>
    </row>
    <row r="34" spans="1:7" x14ac:dyDescent="0.25">
      <c r="A34">
        <v>33</v>
      </c>
      <c r="B34">
        <v>414</v>
      </c>
      <c r="C34">
        <v>4</v>
      </c>
      <c r="D34" t="s">
        <v>3641</v>
      </c>
      <c r="F34">
        <v>414</v>
      </c>
      <c r="G34">
        <v>33</v>
      </c>
    </row>
    <row r="35" spans="1:7" x14ac:dyDescent="0.25">
      <c r="A35">
        <v>34</v>
      </c>
      <c r="B35">
        <v>415</v>
      </c>
      <c r="C35">
        <v>4</v>
      </c>
      <c r="D35" t="s">
        <v>3641</v>
      </c>
      <c r="F35">
        <v>415</v>
      </c>
      <c r="G35">
        <v>34</v>
      </c>
    </row>
    <row r="36" spans="1:7" x14ac:dyDescent="0.25">
      <c r="A36">
        <v>35</v>
      </c>
      <c r="B36">
        <v>502</v>
      </c>
      <c r="C36">
        <v>4</v>
      </c>
      <c r="D36" t="s">
        <v>3641</v>
      </c>
      <c r="F36">
        <v>502</v>
      </c>
      <c r="G36">
        <v>35</v>
      </c>
    </row>
    <row r="37" spans="1:7" x14ac:dyDescent="0.25">
      <c r="A37">
        <v>36</v>
      </c>
      <c r="B37">
        <v>503</v>
      </c>
      <c r="C37">
        <v>4</v>
      </c>
      <c r="D37" t="s">
        <v>3641</v>
      </c>
      <c r="F37">
        <v>503</v>
      </c>
      <c r="G37">
        <v>36</v>
      </c>
    </row>
    <row r="38" spans="1:7" x14ac:dyDescent="0.25">
      <c r="A38">
        <v>37</v>
      </c>
      <c r="B38">
        <v>504</v>
      </c>
      <c r="C38">
        <v>4</v>
      </c>
      <c r="D38" t="s">
        <v>3641</v>
      </c>
      <c r="F38">
        <v>504</v>
      </c>
      <c r="G38">
        <v>37</v>
      </c>
    </row>
    <row r="39" spans="1:7" x14ac:dyDescent="0.25">
      <c r="A39">
        <v>38</v>
      </c>
      <c r="B39">
        <v>505</v>
      </c>
      <c r="C39">
        <v>4</v>
      </c>
      <c r="D39" t="s">
        <v>3641</v>
      </c>
      <c r="F39">
        <v>505</v>
      </c>
      <c r="G39">
        <v>38</v>
      </c>
    </row>
    <row r="40" spans="1:7" x14ac:dyDescent="0.25">
      <c r="A40">
        <v>39</v>
      </c>
      <c r="B40">
        <v>506</v>
      </c>
      <c r="C40">
        <v>4</v>
      </c>
      <c r="D40" t="s">
        <v>3641</v>
      </c>
      <c r="F40">
        <v>506</v>
      </c>
      <c r="G40">
        <v>39</v>
      </c>
    </row>
    <row r="41" spans="1:7" x14ac:dyDescent="0.25">
      <c r="A41">
        <v>40</v>
      </c>
      <c r="B41">
        <v>507</v>
      </c>
      <c r="C41">
        <v>4</v>
      </c>
      <c r="D41" t="s">
        <v>3641</v>
      </c>
      <c r="F41">
        <v>507</v>
      </c>
      <c r="G41">
        <v>40</v>
      </c>
    </row>
    <row r="42" spans="1:7" x14ac:dyDescent="0.25">
      <c r="A42">
        <v>41</v>
      </c>
      <c r="B42">
        <v>602</v>
      </c>
      <c r="C42">
        <v>4</v>
      </c>
      <c r="D42" t="s">
        <v>3641</v>
      </c>
      <c r="F42">
        <v>602</v>
      </c>
      <c r="G42">
        <v>41</v>
      </c>
    </row>
    <row r="43" spans="1:7" x14ac:dyDescent="0.25">
      <c r="A43">
        <v>42</v>
      </c>
      <c r="B43">
        <v>603</v>
      </c>
      <c r="C43">
        <v>4</v>
      </c>
      <c r="D43" t="s">
        <v>3641</v>
      </c>
      <c r="F43">
        <v>603</v>
      </c>
      <c r="G43">
        <v>42</v>
      </c>
    </row>
    <row r="44" spans="1:7" x14ac:dyDescent="0.25">
      <c r="A44">
        <v>43</v>
      </c>
      <c r="B44">
        <v>704</v>
      </c>
      <c r="C44">
        <v>4</v>
      </c>
      <c r="D44" t="s">
        <v>3641</v>
      </c>
      <c r="F44">
        <v>704</v>
      </c>
      <c r="G44">
        <v>43</v>
      </c>
    </row>
    <row r="45" spans="1:7" x14ac:dyDescent="0.25">
      <c r="A45">
        <v>51</v>
      </c>
      <c r="B45">
        <v>705</v>
      </c>
      <c r="C45">
        <v>10</v>
      </c>
      <c r="D45" t="s">
        <v>3642</v>
      </c>
      <c r="F45">
        <v>705</v>
      </c>
      <c r="G45">
        <v>51</v>
      </c>
    </row>
    <row r="46" spans="1:7" x14ac:dyDescent="0.25">
      <c r="A46">
        <v>52</v>
      </c>
      <c r="B46">
        <v>706</v>
      </c>
      <c r="C46">
        <v>10</v>
      </c>
      <c r="D46" t="s">
        <v>3643</v>
      </c>
      <c r="F46">
        <v>706</v>
      </c>
      <c r="G46">
        <v>52</v>
      </c>
    </row>
    <row r="47" spans="1:7" x14ac:dyDescent="0.25">
      <c r="A47">
        <v>44</v>
      </c>
      <c r="B47">
        <v>707</v>
      </c>
      <c r="C47">
        <v>10</v>
      </c>
      <c r="D47" t="s">
        <v>3641</v>
      </c>
      <c r="F47">
        <v>707</v>
      </c>
      <c r="G47">
        <v>44</v>
      </c>
    </row>
    <row r="48" spans="1:7" x14ac:dyDescent="0.25">
      <c r="A48">
        <v>45</v>
      </c>
      <c r="B48">
        <v>801</v>
      </c>
      <c r="C48">
        <v>4</v>
      </c>
      <c r="D48" t="s">
        <v>3641</v>
      </c>
      <c r="F48">
        <v>801</v>
      </c>
      <c r="G48">
        <v>45</v>
      </c>
    </row>
    <row r="49" spans="1:7" x14ac:dyDescent="0.25">
      <c r="A49">
        <v>46</v>
      </c>
      <c r="B49">
        <v>803</v>
      </c>
      <c r="C49">
        <v>4</v>
      </c>
      <c r="D49" t="s">
        <v>3641</v>
      </c>
      <c r="F49">
        <v>803</v>
      </c>
      <c r="G49">
        <v>46</v>
      </c>
    </row>
    <row r="50" spans="1:7" x14ac:dyDescent="0.25">
      <c r="A50">
        <v>47</v>
      </c>
      <c r="B50">
        <v>804</v>
      </c>
      <c r="C50">
        <v>4</v>
      </c>
      <c r="D50" t="s">
        <v>3641</v>
      </c>
      <c r="F50">
        <v>804</v>
      </c>
      <c r="G50">
        <v>47</v>
      </c>
    </row>
    <row r="51" spans="1:7" x14ac:dyDescent="0.25">
      <c r="A51">
        <v>48</v>
      </c>
      <c r="B51">
        <v>805</v>
      </c>
      <c r="C51">
        <v>4</v>
      </c>
      <c r="D51" t="s">
        <v>3641</v>
      </c>
      <c r="F51">
        <v>805</v>
      </c>
      <c r="G51">
        <v>48</v>
      </c>
    </row>
    <row r="52" spans="1:7" x14ac:dyDescent="0.25">
      <c r="A52">
        <v>49</v>
      </c>
      <c r="B52">
        <v>806</v>
      </c>
      <c r="C52">
        <v>4</v>
      </c>
      <c r="D52" t="s">
        <v>3641</v>
      </c>
      <c r="F52">
        <v>806</v>
      </c>
      <c r="G52">
        <v>49</v>
      </c>
    </row>
    <row r="53" spans="1:7" x14ac:dyDescent="0.25">
      <c r="A53">
        <v>17</v>
      </c>
      <c r="B53">
        <v>1041</v>
      </c>
      <c r="C53">
        <v>4</v>
      </c>
      <c r="D53" t="s">
        <v>3641</v>
      </c>
      <c r="F53">
        <v>1041</v>
      </c>
      <c r="G53">
        <v>17</v>
      </c>
    </row>
    <row r="54" spans="1:7" x14ac:dyDescent="0.25">
      <c r="A54">
        <v>18</v>
      </c>
      <c r="B54">
        <v>1042</v>
      </c>
      <c r="C54">
        <v>4</v>
      </c>
      <c r="D54" t="s">
        <v>3641</v>
      </c>
      <c r="F54">
        <v>1042</v>
      </c>
      <c r="G54">
        <v>18</v>
      </c>
    </row>
    <row r="55" spans="1:7" x14ac:dyDescent="0.25">
      <c r="A55">
        <v>53</v>
      </c>
      <c r="B55" t="s">
        <v>15</v>
      </c>
      <c r="C55">
        <v>50</v>
      </c>
      <c r="D55" t="s">
        <v>15</v>
      </c>
      <c r="F55" t="s">
        <v>15</v>
      </c>
      <c r="G55">
        <v>53</v>
      </c>
    </row>
    <row r="56" spans="1:7" x14ac:dyDescent="0.25">
      <c r="A56">
        <v>54</v>
      </c>
      <c r="B56" t="s">
        <v>16</v>
      </c>
      <c r="C56">
        <v>200</v>
      </c>
      <c r="D56" t="s">
        <v>16</v>
      </c>
      <c r="F56" t="s">
        <v>16</v>
      </c>
      <c r="G56">
        <v>54</v>
      </c>
    </row>
    <row r="57" spans="1:7" x14ac:dyDescent="0.25">
      <c r="A57">
        <v>55</v>
      </c>
      <c r="B57" t="s">
        <v>17</v>
      </c>
      <c r="C57">
        <v>200</v>
      </c>
      <c r="D57" t="s">
        <v>17</v>
      </c>
      <c r="F57" t="s">
        <v>17</v>
      </c>
      <c r="G57">
        <v>55</v>
      </c>
    </row>
    <row r="58" spans="1:7" x14ac:dyDescent="0.25">
      <c r="A58">
        <v>56</v>
      </c>
      <c r="B58" t="s">
        <v>18</v>
      </c>
      <c r="C58">
        <v>200</v>
      </c>
      <c r="D58" t="s">
        <v>3640</v>
      </c>
      <c r="F58" t="s">
        <v>18</v>
      </c>
      <c r="G58">
        <v>56</v>
      </c>
    </row>
    <row r="59" spans="1:7" x14ac:dyDescent="0.25">
      <c r="A59">
        <v>58</v>
      </c>
      <c r="B59" t="str">
        <f t="shared" ref="B59:B101" si="0">+_xlfn.CONCAT("np ",A58)</f>
        <v>np 56</v>
      </c>
      <c r="C59">
        <v>0</v>
      </c>
      <c r="D59" t="s">
        <v>3640</v>
      </c>
      <c r="F59" t="str">
        <f t="shared" ref="F59:F101" si="1">+_xlfn.CONCAT("np ",E58)</f>
        <v xml:space="preserve">np </v>
      </c>
      <c r="G59">
        <v>58</v>
      </c>
    </row>
    <row r="60" spans="1:7" x14ac:dyDescent="0.25">
      <c r="A60">
        <v>59</v>
      </c>
      <c r="B60" t="str">
        <f t="shared" si="0"/>
        <v>np 58</v>
      </c>
      <c r="C60">
        <v>0</v>
      </c>
      <c r="D60" t="s">
        <v>3640</v>
      </c>
      <c r="F60" t="str">
        <f t="shared" si="1"/>
        <v xml:space="preserve">np </v>
      </c>
      <c r="G60">
        <v>59</v>
      </c>
    </row>
    <row r="61" spans="1:7" x14ac:dyDescent="0.25">
      <c r="A61">
        <v>60</v>
      </c>
      <c r="B61" t="str">
        <f t="shared" si="0"/>
        <v>np 59</v>
      </c>
      <c r="C61">
        <v>0</v>
      </c>
      <c r="D61" t="s">
        <v>3640</v>
      </c>
      <c r="F61" t="str">
        <f t="shared" si="1"/>
        <v xml:space="preserve">np </v>
      </c>
      <c r="G61">
        <v>60</v>
      </c>
    </row>
    <row r="62" spans="1:7" x14ac:dyDescent="0.25">
      <c r="A62">
        <v>61</v>
      </c>
      <c r="B62" t="str">
        <f t="shared" si="0"/>
        <v>np 60</v>
      </c>
      <c r="C62">
        <v>0</v>
      </c>
      <c r="D62" t="s">
        <v>3640</v>
      </c>
      <c r="F62" t="str">
        <f t="shared" si="1"/>
        <v xml:space="preserve">np </v>
      </c>
      <c r="G62">
        <v>61</v>
      </c>
    </row>
    <row r="63" spans="1:7" x14ac:dyDescent="0.25">
      <c r="A63">
        <v>62</v>
      </c>
      <c r="B63" t="str">
        <f t="shared" si="0"/>
        <v>np 61</v>
      </c>
      <c r="C63">
        <v>0</v>
      </c>
      <c r="D63" t="s">
        <v>3640</v>
      </c>
      <c r="F63" t="str">
        <f t="shared" si="1"/>
        <v xml:space="preserve">np </v>
      </c>
      <c r="G63">
        <v>62</v>
      </c>
    </row>
    <row r="64" spans="1:7" x14ac:dyDescent="0.25">
      <c r="A64">
        <v>63</v>
      </c>
      <c r="B64" t="str">
        <f t="shared" si="0"/>
        <v>np 62</v>
      </c>
      <c r="C64">
        <v>0</v>
      </c>
      <c r="D64" t="s">
        <v>3640</v>
      </c>
      <c r="F64" t="str">
        <f t="shared" si="1"/>
        <v xml:space="preserve">np </v>
      </c>
      <c r="G64">
        <v>63</v>
      </c>
    </row>
    <row r="65" spans="1:7" x14ac:dyDescent="0.25">
      <c r="A65">
        <v>64</v>
      </c>
      <c r="B65" t="str">
        <f t="shared" si="0"/>
        <v>np 63</v>
      </c>
      <c r="C65">
        <v>0</v>
      </c>
      <c r="D65" t="s">
        <v>3640</v>
      </c>
      <c r="F65" t="str">
        <f t="shared" si="1"/>
        <v xml:space="preserve">np </v>
      </c>
      <c r="G65">
        <v>64</v>
      </c>
    </row>
    <row r="66" spans="1:7" x14ac:dyDescent="0.25">
      <c r="A66">
        <v>65</v>
      </c>
      <c r="B66" t="str">
        <f t="shared" si="0"/>
        <v>np 64</v>
      </c>
      <c r="C66">
        <v>0</v>
      </c>
      <c r="D66" t="s">
        <v>3640</v>
      </c>
      <c r="F66" t="str">
        <f t="shared" si="1"/>
        <v xml:space="preserve">np </v>
      </c>
      <c r="G66">
        <v>65</v>
      </c>
    </row>
    <row r="67" spans="1:7" x14ac:dyDescent="0.25">
      <c r="A67">
        <v>66</v>
      </c>
      <c r="B67" t="str">
        <f t="shared" si="0"/>
        <v>np 65</v>
      </c>
      <c r="C67">
        <v>0</v>
      </c>
      <c r="D67" t="s">
        <v>3640</v>
      </c>
      <c r="F67" t="str">
        <f t="shared" si="1"/>
        <v xml:space="preserve">np </v>
      </c>
      <c r="G67">
        <v>66</v>
      </c>
    </row>
    <row r="68" spans="1:7" x14ac:dyDescent="0.25">
      <c r="A68">
        <v>67</v>
      </c>
      <c r="B68" t="str">
        <f t="shared" si="0"/>
        <v>np 66</v>
      </c>
      <c r="C68">
        <v>0</v>
      </c>
      <c r="D68" t="s">
        <v>3640</v>
      </c>
      <c r="F68" t="str">
        <f t="shared" si="1"/>
        <v xml:space="preserve">np </v>
      </c>
      <c r="G68">
        <v>67</v>
      </c>
    </row>
    <row r="69" spans="1:7" x14ac:dyDescent="0.25">
      <c r="A69">
        <v>68</v>
      </c>
      <c r="B69" t="str">
        <f t="shared" si="0"/>
        <v>np 67</v>
      </c>
      <c r="C69">
        <v>0</v>
      </c>
      <c r="D69" t="s">
        <v>3640</v>
      </c>
      <c r="F69" t="str">
        <f t="shared" si="1"/>
        <v xml:space="preserve">np </v>
      </c>
      <c r="G69">
        <v>68</v>
      </c>
    </row>
    <row r="70" spans="1:7" x14ac:dyDescent="0.25">
      <c r="A70">
        <v>69</v>
      </c>
      <c r="B70" t="str">
        <f t="shared" si="0"/>
        <v>np 68</v>
      </c>
      <c r="C70">
        <v>0</v>
      </c>
      <c r="D70" t="s">
        <v>3640</v>
      </c>
      <c r="F70" t="str">
        <f t="shared" si="1"/>
        <v xml:space="preserve">np </v>
      </c>
      <c r="G70">
        <v>69</v>
      </c>
    </row>
    <row r="71" spans="1:7" x14ac:dyDescent="0.25">
      <c r="A71">
        <v>70</v>
      </c>
      <c r="B71" t="str">
        <f t="shared" si="0"/>
        <v>np 69</v>
      </c>
      <c r="C71">
        <v>0</v>
      </c>
      <c r="D71" t="s">
        <v>3640</v>
      </c>
      <c r="F71" t="str">
        <f t="shared" si="1"/>
        <v xml:space="preserve">np </v>
      </c>
      <c r="G71">
        <v>70</v>
      </c>
    </row>
    <row r="72" spans="1:7" x14ac:dyDescent="0.25">
      <c r="A72">
        <v>71</v>
      </c>
      <c r="B72" t="str">
        <f t="shared" si="0"/>
        <v>np 70</v>
      </c>
      <c r="C72">
        <v>0</v>
      </c>
      <c r="D72" t="s">
        <v>3640</v>
      </c>
      <c r="F72" t="str">
        <f t="shared" si="1"/>
        <v xml:space="preserve">np </v>
      </c>
      <c r="G72">
        <v>71</v>
      </c>
    </row>
    <row r="73" spans="1:7" x14ac:dyDescent="0.25">
      <c r="A73">
        <v>72</v>
      </c>
      <c r="B73" t="str">
        <f t="shared" si="0"/>
        <v>np 71</v>
      </c>
      <c r="C73">
        <v>0</v>
      </c>
      <c r="D73" t="s">
        <v>3640</v>
      </c>
      <c r="F73" t="str">
        <f t="shared" si="1"/>
        <v xml:space="preserve">np </v>
      </c>
      <c r="G73">
        <v>72</v>
      </c>
    </row>
    <row r="74" spans="1:7" x14ac:dyDescent="0.25">
      <c r="A74">
        <v>73</v>
      </c>
      <c r="B74" t="str">
        <f t="shared" si="0"/>
        <v>np 72</v>
      </c>
      <c r="C74">
        <v>0</v>
      </c>
      <c r="D74" t="s">
        <v>3640</v>
      </c>
      <c r="F74" t="str">
        <f t="shared" si="1"/>
        <v xml:space="preserve">np </v>
      </c>
      <c r="G74">
        <v>73</v>
      </c>
    </row>
    <row r="75" spans="1:7" x14ac:dyDescent="0.25">
      <c r="A75">
        <v>74</v>
      </c>
      <c r="B75" t="str">
        <f t="shared" si="0"/>
        <v>np 73</v>
      </c>
      <c r="C75">
        <v>0</v>
      </c>
      <c r="D75" t="s">
        <v>3640</v>
      </c>
      <c r="F75" t="str">
        <f t="shared" si="1"/>
        <v xml:space="preserve">np </v>
      </c>
      <c r="G75">
        <v>74</v>
      </c>
    </row>
    <row r="76" spans="1:7" x14ac:dyDescent="0.25">
      <c r="A76">
        <v>75</v>
      </c>
      <c r="B76" t="str">
        <f t="shared" si="0"/>
        <v>np 74</v>
      </c>
      <c r="C76">
        <v>0</v>
      </c>
      <c r="D76" t="s">
        <v>3640</v>
      </c>
      <c r="F76" t="str">
        <f t="shared" si="1"/>
        <v xml:space="preserve">np </v>
      </c>
      <c r="G76">
        <v>75</v>
      </c>
    </row>
    <row r="77" spans="1:7" x14ac:dyDescent="0.25">
      <c r="A77">
        <v>76</v>
      </c>
      <c r="B77" t="str">
        <f t="shared" si="0"/>
        <v>np 75</v>
      </c>
      <c r="C77">
        <v>0</v>
      </c>
      <c r="D77" t="s">
        <v>3640</v>
      </c>
      <c r="F77" t="str">
        <f t="shared" si="1"/>
        <v xml:space="preserve">np </v>
      </c>
      <c r="G77">
        <v>76</v>
      </c>
    </row>
    <row r="78" spans="1:7" x14ac:dyDescent="0.25">
      <c r="A78">
        <v>77</v>
      </c>
      <c r="B78" t="str">
        <f t="shared" si="0"/>
        <v>np 76</v>
      </c>
      <c r="C78">
        <v>0</v>
      </c>
      <c r="D78" t="s">
        <v>3640</v>
      </c>
      <c r="F78" t="str">
        <f t="shared" si="1"/>
        <v xml:space="preserve">np </v>
      </c>
      <c r="G78">
        <v>77</v>
      </c>
    </row>
    <row r="79" spans="1:7" x14ac:dyDescent="0.25">
      <c r="A79">
        <v>78</v>
      </c>
      <c r="B79" t="str">
        <f t="shared" si="0"/>
        <v>np 77</v>
      </c>
      <c r="C79">
        <v>0</v>
      </c>
      <c r="D79" t="s">
        <v>3640</v>
      </c>
      <c r="F79" t="str">
        <f t="shared" si="1"/>
        <v xml:space="preserve">np </v>
      </c>
      <c r="G79">
        <v>78</v>
      </c>
    </row>
    <row r="80" spans="1:7" x14ac:dyDescent="0.25">
      <c r="A80">
        <v>79</v>
      </c>
      <c r="B80" t="str">
        <f t="shared" si="0"/>
        <v>np 78</v>
      </c>
      <c r="C80">
        <v>0</v>
      </c>
      <c r="D80" t="s">
        <v>3640</v>
      </c>
      <c r="F80" t="str">
        <f t="shared" si="1"/>
        <v xml:space="preserve">np </v>
      </c>
      <c r="G80">
        <v>79</v>
      </c>
    </row>
    <row r="81" spans="1:7" x14ac:dyDescent="0.25">
      <c r="A81">
        <v>80</v>
      </c>
      <c r="B81" t="str">
        <f t="shared" si="0"/>
        <v>np 79</v>
      </c>
      <c r="C81">
        <v>0</v>
      </c>
      <c r="D81" t="s">
        <v>3640</v>
      </c>
      <c r="F81" t="str">
        <f t="shared" si="1"/>
        <v xml:space="preserve">np </v>
      </c>
      <c r="G81">
        <v>80</v>
      </c>
    </row>
    <row r="82" spans="1:7" x14ac:dyDescent="0.25">
      <c r="A82">
        <v>81</v>
      </c>
      <c r="B82" t="str">
        <f t="shared" si="0"/>
        <v>np 80</v>
      </c>
      <c r="C82">
        <v>0</v>
      </c>
      <c r="D82" t="s">
        <v>3640</v>
      </c>
      <c r="F82" t="str">
        <f t="shared" si="1"/>
        <v xml:space="preserve">np </v>
      </c>
      <c r="G82">
        <v>81</v>
      </c>
    </row>
    <row r="83" spans="1:7" x14ac:dyDescent="0.25">
      <c r="A83">
        <v>82</v>
      </c>
      <c r="B83" t="str">
        <f t="shared" si="0"/>
        <v>np 81</v>
      </c>
      <c r="C83">
        <v>0</v>
      </c>
      <c r="D83" t="s">
        <v>3640</v>
      </c>
      <c r="F83" t="str">
        <f t="shared" si="1"/>
        <v xml:space="preserve">np </v>
      </c>
      <c r="G83">
        <v>82</v>
      </c>
    </row>
    <row r="84" spans="1:7" x14ac:dyDescent="0.25">
      <c r="A84">
        <v>83</v>
      </c>
      <c r="B84" t="str">
        <f t="shared" si="0"/>
        <v>np 82</v>
      </c>
      <c r="C84">
        <v>0</v>
      </c>
      <c r="D84" t="s">
        <v>3640</v>
      </c>
      <c r="F84" t="str">
        <f t="shared" si="1"/>
        <v xml:space="preserve">np </v>
      </c>
      <c r="G84">
        <v>83</v>
      </c>
    </row>
    <row r="85" spans="1:7" x14ac:dyDescent="0.25">
      <c r="A85">
        <v>84</v>
      </c>
      <c r="B85" t="str">
        <f t="shared" si="0"/>
        <v>np 83</v>
      </c>
      <c r="C85">
        <v>0</v>
      </c>
      <c r="D85" t="s">
        <v>3640</v>
      </c>
      <c r="F85" t="str">
        <f t="shared" si="1"/>
        <v xml:space="preserve">np </v>
      </c>
      <c r="G85">
        <v>84</v>
      </c>
    </row>
    <row r="86" spans="1:7" x14ac:dyDescent="0.25">
      <c r="A86">
        <v>85</v>
      </c>
      <c r="B86" t="str">
        <f t="shared" si="0"/>
        <v>np 84</v>
      </c>
      <c r="C86">
        <v>0</v>
      </c>
      <c r="D86" t="s">
        <v>3640</v>
      </c>
      <c r="F86" t="str">
        <f t="shared" si="1"/>
        <v xml:space="preserve">np </v>
      </c>
      <c r="G86">
        <v>85</v>
      </c>
    </row>
    <row r="87" spans="1:7" x14ac:dyDescent="0.25">
      <c r="A87">
        <v>86</v>
      </c>
      <c r="B87" t="str">
        <f t="shared" si="0"/>
        <v>np 85</v>
      </c>
      <c r="C87">
        <v>0</v>
      </c>
      <c r="D87" t="s">
        <v>3640</v>
      </c>
      <c r="F87" t="str">
        <f t="shared" si="1"/>
        <v xml:space="preserve">np </v>
      </c>
      <c r="G87">
        <v>86</v>
      </c>
    </row>
    <row r="88" spans="1:7" x14ac:dyDescent="0.25">
      <c r="A88">
        <v>87</v>
      </c>
      <c r="B88" t="str">
        <f t="shared" si="0"/>
        <v>np 86</v>
      </c>
      <c r="C88">
        <v>0</v>
      </c>
      <c r="D88" t="s">
        <v>3640</v>
      </c>
      <c r="F88" t="str">
        <f t="shared" si="1"/>
        <v xml:space="preserve">np </v>
      </c>
      <c r="G88">
        <v>87</v>
      </c>
    </row>
    <row r="89" spans="1:7" x14ac:dyDescent="0.25">
      <c r="A89">
        <v>88</v>
      </c>
      <c r="B89" t="str">
        <f t="shared" si="0"/>
        <v>np 87</v>
      </c>
      <c r="C89">
        <v>0</v>
      </c>
      <c r="D89" t="s">
        <v>3640</v>
      </c>
      <c r="F89" t="str">
        <f t="shared" si="1"/>
        <v xml:space="preserve">np </v>
      </c>
      <c r="G89">
        <v>88</v>
      </c>
    </row>
    <row r="90" spans="1:7" x14ac:dyDescent="0.25">
      <c r="A90">
        <v>89</v>
      </c>
      <c r="B90" t="str">
        <f t="shared" si="0"/>
        <v>np 88</v>
      </c>
      <c r="C90">
        <v>0</v>
      </c>
      <c r="D90" t="s">
        <v>3640</v>
      </c>
      <c r="F90" t="str">
        <f t="shared" si="1"/>
        <v xml:space="preserve">np </v>
      </c>
      <c r="G90">
        <v>89</v>
      </c>
    </row>
    <row r="91" spans="1:7" x14ac:dyDescent="0.25">
      <c r="A91">
        <v>90</v>
      </c>
      <c r="B91" t="str">
        <f t="shared" si="0"/>
        <v>np 89</v>
      </c>
      <c r="C91">
        <v>0</v>
      </c>
      <c r="D91" t="s">
        <v>3640</v>
      </c>
      <c r="F91" t="str">
        <f t="shared" si="1"/>
        <v xml:space="preserve">np </v>
      </c>
      <c r="G91">
        <v>90</v>
      </c>
    </row>
    <row r="92" spans="1:7" x14ac:dyDescent="0.25">
      <c r="A92">
        <v>91</v>
      </c>
      <c r="B92" t="str">
        <f t="shared" si="0"/>
        <v>np 90</v>
      </c>
      <c r="C92">
        <v>0</v>
      </c>
      <c r="D92" t="s">
        <v>3640</v>
      </c>
      <c r="F92" t="str">
        <f t="shared" si="1"/>
        <v xml:space="preserve">np </v>
      </c>
      <c r="G92">
        <v>91</v>
      </c>
    </row>
    <row r="93" spans="1:7" x14ac:dyDescent="0.25">
      <c r="A93">
        <v>92</v>
      </c>
      <c r="B93" t="str">
        <f t="shared" si="0"/>
        <v>np 91</v>
      </c>
      <c r="C93">
        <v>0</v>
      </c>
      <c r="D93" t="s">
        <v>3640</v>
      </c>
      <c r="F93" t="str">
        <f t="shared" si="1"/>
        <v xml:space="preserve">np </v>
      </c>
      <c r="G93">
        <v>92</v>
      </c>
    </row>
    <row r="94" spans="1:7" x14ac:dyDescent="0.25">
      <c r="A94">
        <v>93</v>
      </c>
      <c r="B94" t="str">
        <f t="shared" si="0"/>
        <v>np 92</v>
      </c>
      <c r="C94">
        <v>0</v>
      </c>
      <c r="D94" t="s">
        <v>3640</v>
      </c>
      <c r="F94" t="str">
        <f t="shared" si="1"/>
        <v xml:space="preserve">np </v>
      </c>
      <c r="G94">
        <v>93</v>
      </c>
    </row>
    <row r="95" spans="1:7" x14ac:dyDescent="0.25">
      <c r="A95">
        <v>94</v>
      </c>
      <c r="B95" t="str">
        <f t="shared" si="0"/>
        <v>np 93</v>
      </c>
      <c r="C95">
        <v>0</v>
      </c>
      <c r="D95" t="s">
        <v>3640</v>
      </c>
      <c r="F95" t="str">
        <f t="shared" si="1"/>
        <v xml:space="preserve">np </v>
      </c>
      <c r="G95">
        <v>94</v>
      </c>
    </row>
    <row r="96" spans="1:7" x14ac:dyDescent="0.25">
      <c r="A96">
        <v>95</v>
      </c>
      <c r="B96" t="str">
        <f t="shared" si="0"/>
        <v>np 94</v>
      </c>
      <c r="C96">
        <v>0</v>
      </c>
      <c r="D96" t="s">
        <v>3640</v>
      </c>
      <c r="F96" t="str">
        <f t="shared" si="1"/>
        <v xml:space="preserve">np </v>
      </c>
      <c r="G96">
        <v>95</v>
      </c>
    </row>
    <row r="97" spans="1:7" x14ac:dyDescent="0.25">
      <c r="A97">
        <v>96</v>
      </c>
      <c r="B97" t="str">
        <f t="shared" si="0"/>
        <v>np 95</v>
      </c>
      <c r="C97">
        <v>0</v>
      </c>
      <c r="D97" t="s">
        <v>3640</v>
      </c>
      <c r="F97" t="str">
        <f t="shared" si="1"/>
        <v xml:space="preserve">np </v>
      </c>
      <c r="G97">
        <v>96</v>
      </c>
    </row>
    <row r="98" spans="1:7" x14ac:dyDescent="0.25">
      <c r="A98">
        <v>97</v>
      </c>
      <c r="B98" t="str">
        <f t="shared" si="0"/>
        <v>np 96</v>
      </c>
      <c r="C98">
        <v>0</v>
      </c>
      <c r="D98" t="s">
        <v>3640</v>
      </c>
      <c r="F98" t="str">
        <f t="shared" si="1"/>
        <v xml:space="preserve">np </v>
      </c>
      <c r="G98">
        <v>97</v>
      </c>
    </row>
    <row r="99" spans="1:7" x14ac:dyDescent="0.25">
      <c r="A99">
        <v>98</v>
      </c>
      <c r="B99" t="str">
        <f t="shared" si="0"/>
        <v>np 97</v>
      </c>
      <c r="C99">
        <v>0</v>
      </c>
      <c r="D99" t="s">
        <v>3640</v>
      </c>
      <c r="F99" t="str">
        <f t="shared" si="1"/>
        <v xml:space="preserve">np </v>
      </c>
      <c r="G99">
        <v>98</v>
      </c>
    </row>
    <row r="100" spans="1:7" x14ac:dyDescent="0.25">
      <c r="A100">
        <v>99</v>
      </c>
      <c r="B100" t="str">
        <f t="shared" si="0"/>
        <v>np 98</v>
      </c>
      <c r="C100">
        <v>0</v>
      </c>
      <c r="D100" t="s">
        <v>3640</v>
      </c>
      <c r="F100" t="str">
        <f t="shared" si="1"/>
        <v xml:space="preserve">np </v>
      </c>
      <c r="G100">
        <v>99</v>
      </c>
    </row>
    <row r="101" spans="1:7" x14ac:dyDescent="0.25">
      <c r="A101">
        <v>100</v>
      </c>
      <c r="B101" t="str">
        <f t="shared" si="0"/>
        <v>np 99</v>
      </c>
      <c r="C101">
        <v>0</v>
      </c>
      <c r="D101" t="s">
        <v>3640</v>
      </c>
      <c r="F101" t="str">
        <f t="shared" si="1"/>
        <v xml:space="preserve">np </v>
      </c>
      <c r="G101">
        <v>100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1"/>
  <sheetViews>
    <sheetView topLeftCell="A61" zoomScale="110" zoomScaleNormal="110" workbookViewId="0">
      <selection activeCell="C83" sqref="C83"/>
    </sheetView>
  </sheetViews>
  <sheetFormatPr defaultColWidth="8.7109375" defaultRowHeight="15" x14ac:dyDescent="0.25"/>
  <cols>
    <col min="1" max="1" width="8.85546875" customWidth="1"/>
    <col min="2" max="2" width="9.7109375" customWidth="1"/>
    <col min="3" max="3" width="8.85546875" customWidth="1"/>
    <col min="4" max="4" width="14.7109375" customWidth="1"/>
    <col min="5" max="5" width="15.28515625" customWidth="1"/>
    <col min="6" max="6" width="25.28515625" customWidth="1"/>
    <col min="7" max="7" width="20.85546875" customWidth="1"/>
    <col min="8" max="1024" width="8.85546875" customWidth="1"/>
  </cols>
  <sheetData>
    <row r="1" spans="1:8" x14ac:dyDescent="0.25">
      <c r="A1" t="s">
        <v>0</v>
      </c>
      <c r="B1" t="s">
        <v>14</v>
      </c>
      <c r="C1" t="s">
        <v>19</v>
      </c>
      <c r="D1" t="s">
        <v>20</v>
      </c>
      <c r="E1" t="s">
        <v>11</v>
      </c>
      <c r="F1" t="s">
        <v>21</v>
      </c>
      <c r="G1" t="s">
        <v>22</v>
      </c>
      <c r="H1" t="s">
        <v>0</v>
      </c>
    </row>
    <row r="2" spans="1:8" x14ac:dyDescent="0.25">
      <c r="A2">
        <v>1</v>
      </c>
      <c r="B2">
        <v>27</v>
      </c>
      <c r="C2" t="s">
        <v>23</v>
      </c>
      <c r="D2" t="s">
        <v>24</v>
      </c>
      <c r="E2" t="s">
        <v>25</v>
      </c>
      <c r="F2" s="2" t="s">
        <v>26</v>
      </c>
      <c r="G2" s="3" t="str">
        <f t="shared" ref="G2:G33" si="0">+_xlfn.CONCAT(C2," ",D2)</f>
        <v>Alenka Baggia</v>
      </c>
      <c r="H2">
        <f t="shared" ref="H2:H33" si="1">+A2</f>
        <v>1</v>
      </c>
    </row>
    <row r="3" spans="1:8" x14ac:dyDescent="0.25">
      <c r="A3">
        <v>2</v>
      </c>
      <c r="B3">
        <v>25</v>
      </c>
      <c r="C3" t="s">
        <v>27</v>
      </c>
      <c r="D3" t="s">
        <v>28</v>
      </c>
      <c r="E3" t="s">
        <v>29</v>
      </c>
      <c r="F3" s="2" t="s">
        <v>30</v>
      </c>
      <c r="G3" s="3" t="str">
        <f t="shared" si="0"/>
        <v>Zvone Balantič</v>
      </c>
      <c r="H3">
        <f t="shared" si="1"/>
        <v>2</v>
      </c>
    </row>
    <row r="4" spans="1:8" x14ac:dyDescent="0.25">
      <c r="A4">
        <v>3</v>
      </c>
      <c r="B4">
        <v>18</v>
      </c>
      <c r="C4" t="s">
        <v>31</v>
      </c>
      <c r="D4" t="s">
        <v>32</v>
      </c>
      <c r="E4" t="s">
        <v>33</v>
      </c>
      <c r="F4" s="2" t="s">
        <v>34</v>
      </c>
      <c r="G4" s="3" t="str">
        <f t="shared" si="0"/>
        <v>Mojca Bernik</v>
      </c>
      <c r="H4">
        <f t="shared" si="1"/>
        <v>3</v>
      </c>
    </row>
    <row r="5" spans="1:8" x14ac:dyDescent="0.25">
      <c r="A5">
        <v>4</v>
      </c>
      <c r="B5">
        <v>46</v>
      </c>
      <c r="C5" t="s">
        <v>35</v>
      </c>
      <c r="D5" t="s">
        <v>36</v>
      </c>
      <c r="E5" t="s">
        <v>37</v>
      </c>
      <c r="F5" s="2" t="s">
        <v>38</v>
      </c>
      <c r="G5" s="3" t="str">
        <f t="shared" si="0"/>
        <v>Iztok Bitenc</v>
      </c>
      <c r="H5">
        <f t="shared" si="1"/>
        <v>4</v>
      </c>
    </row>
    <row r="6" spans="1:8" x14ac:dyDescent="0.25">
      <c r="A6">
        <v>5</v>
      </c>
      <c r="B6">
        <v>41</v>
      </c>
      <c r="C6" t="s">
        <v>39</v>
      </c>
      <c r="D6" t="s">
        <v>40</v>
      </c>
      <c r="E6" t="s">
        <v>41</v>
      </c>
      <c r="F6" s="2" t="s">
        <v>42</v>
      </c>
      <c r="G6" s="3" t="str">
        <f t="shared" si="0"/>
        <v>Uršula Blažič</v>
      </c>
      <c r="H6">
        <f t="shared" si="1"/>
        <v>5</v>
      </c>
    </row>
    <row r="7" spans="1:8" x14ac:dyDescent="0.25">
      <c r="A7">
        <v>6</v>
      </c>
      <c r="B7">
        <v>22</v>
      </c>
      <c r="C7" t="s">
        <v>43</v>
      </c>
      <c r="D7" t="s">
        <v>44</v>
      </c>
      <c r="E7" t="s">
        <v>45</v>
      </c>
      <c r="F7" s="2" t="s">
        <v>46</v>
      </c>
      <c r="G7" s="3" t="str">
        <f t="shared" si="0"/>
        <v>Staša Blatnik</v>
      </c>
      <c r="H7">
        <f t="shared" si="1"/>
        <v>6</v>
      </c>
    </row>
    <row r="8" spans="1:8" x14ac:dyDescent="0.25">
      <c r="A8">
        <v>7</v>
      </c>
      <c r="B8">
        <v>39</v>
      </c>
      <c r="C8" t="s">
        <v>23</v>
      </c>
      <c r="D8" t="s">
        <v>47</v>
      </c>
      <c r="E8" t="s">
        <v>33</v>
      </c>
      <c r="F8" s="2" t="s">
        <v>48</v>
      </c>
      <c r="G8" s="3" t="str">
        <f t="shared" si="0"/>
        <v>Alenka Brezavšček</v>
      </c>
      <c r="H8">
        <f t="shared" si="1"/>
        <v>7</v>
      </c>
    </row>
    <row r="9" spans="1:8" x14ac:dyDescent="0.25">
      <c r="A9">
        <v>8</v>
      </c>
      <c r="B9">
        <v>24</v>
      </c>
      <c r="C9" t="s">
        <v>49</v>
      </c>
      <c r="D9" t="s">
        <v>50</v>
      </c>
      <c r="E9" t="s">
        <v>45</v>
      </c>
      <c r="F9" s="2" t="s">
        <v>51</v>
      </c>
      <c r="G9" s="3" t="str">
        <f t="shared" si="0"/>
        <v>Marina Dežman</v>
      </c>
      <c r="H9">
        <f t="shared" si="1"/>
        <v>8</v>
      </c>
    </row>
    <row r="10" spans="1:8" x14ac:dyDescent="0.25">
      <c r="A10">
        <v>9</v>
      </c>
      <c r="B10">
        <v>43</v>
      </c>
      <c r="C10" t="s">
        <v>52</v>
      </c>
      <c r="D10" t="s">
        <v>53</v>
      </c>
      <c r="E10" t="s">
        <v>29</v>
      </c>
      <c r="F10" s="2" t="s">
        <v>54</v>
      </c>
      <c r="G10" s="3" t="str">
        <f t="shared" si="0"/>
        <v>Marko Ferjan</v>
      </c>
      <c r="H10">
        <f t="shared" si="1"/>
        <v>9</v>
      </c>
    </row>
    <row r="11" spans="1:8" x14ac:dyDescent="0.25">
      <c r="A11">
        <v>10</v>
      </c>
      <c r="B11">
        <v>42</v>
      </c>
      <c r="C11" t="s">
        <v>55</v>
      </c>
      <c r="D11" t="s">
        <v>56</v>
      </c>
      <c r="F11" s="2" t="s">
        <v>57</v>
      </c>
      <c r="G11" s="3" t="str">
        <f t="shared" si="0"/>
        <v>Barbara Grabec</v>
      </c>
      <c r="H11">
        <f t="shared" si="1"/>
        <v>10</v>
      </c>
    </row>
    <row r="12" spans="1:8" x14ac:dyDescent="0.25">
      <c r="A12">
        <v>11</v>
      </c>
      <c r="B12">
        <v>19</v>
      </c>
      <c r="C12" t="s">
        <v>58</v>
      </c>
      <c r="D12" t="s">
        <v>59</v>
      </c>
      <c r="F12" s="2" t="s">
        <v>60</v>
      </c>
      <c r="G12" s="3" t="str">
        <f t="shared" si="0"/>
        <v>Sandra Grubač</v>
      </c>
      <c r="H12">
        <f t="shared" si="1"/>
        <v>11</v>
      </c>
    </row>
    <row r="13" spans="1:8" x14ac:dyDescent="0.25">
      <c r="A13">
        <v>12</v>
      </c>
      <c r="B13">
        <v>30</v>
      </c>
      <c r="C13" t="s">
        <v>61</v>
      </c>
      <c r="D13" t="s">
        <v>62</v>
      </c>
      <c r="E13" t="s">
        <v>29</v>
      </c>
      <c r="F13" s="2" t="s">
        <v>63</v>
      </c>
      <c r="G13" s="3" t="str">
        <f t="shared" si="0"/>
        <v>Eva Jereb</v>
      </c>
      <c r="H13">
        <f t="shared" si="1"/>
        <v>12</v>
      </c>
    </row>
    <row r="14" spans="1:8" x14ac:dyDescent="0.25">
      <c r="A14">
        <v>13</v>
      </c>
      <c r="B14">
        <v>31</v>
      </c>
      <c r="C14" t="s">
        <v>64</v>
      </c>
      <c r="D14" t="s">
        <v>65</v>
      </c>
      <c r="E14" t="s">
        <v>25</v>
      </c>
      <c r="F14" s="2" t="s">
        <v>66</v>
      </c>
      <c r="G14" s="3" t="str">
        <f t="shared" si="0"/>
        <v>Janja Jerebic</v>
      </c>
      <c r="H14">
        <f t="shared" si="1"/>
        <v>13</v>
      </c>
    </row>
    <row r="15" spans="1:8" x14ac:dyDescent="0.25">
      <c r="A15">
        <v>14</v>
      </c>
      <c r="B15">
        <v>47</v>
      </c>
      <c r="C15" t="s">
        <v>67</v>
      </c>
      <c r="D15" t="s">
        <v>68</v>
      </c>
      <c r="E15" t="s">
        <v>29</v>
      </c>
      <c r="F15" s="2" t="s">
        <v>69</v>
      </c>
      <c r="G15" s="3" t="str">
        <f t="shared" si="0"/>
        <v>Tomaž Kern</v>
      </c>
      <c r="H15">
        <f t="shared" si="1"/>
        <v>14</v>
      </c>
    </row>
    <row r="16" spans="1:8" x14ac:dyDescent="0.25">
      <c r="A16">
        <v>15</v>
      </c>
      <c r="B16">
        <v>34</v>
      </c>
      <c r="C16" t="s">
        <v>70</v>
      </c>
      <c r="D16" t="s">
        <v>71</v>
      </c>
      <c r="E16" t="s">
        <v>29</v>
      </c>
      <c r="F16" s="2" t="s">
        <v>72</v>
      </c>
      <c r="G16" s="3" t="str">
        <f t="shared" si="0"/>
        <v>Mirjana Kljajić Borštnar</v>
      </c>
      <c r="H16">
        <f t="shared" si="1"/>
        <v>15</v>
      </c>
    </row>
    <row r="17" spans="1:8" x14ac:dyDescent="0.25">
      <c r="A17">
        <v>16</v>
      </c>
      <c r="B17">
        <v>45</v>
      </c>
      <c r="C17" t="s">
        <v>61</v>
      </c>
      <c r="D17" t="s">
        <v>73</v>
      </c>
      <c r="E17" t="s">
        <v>74</v>
      </c>
      <c r="F17" s="2" t="s">
        <v>75</v>
      </c>
      <c r="G17" s="3" t="str">
        <f t="shared" si="0"/>
        <v>Eva Krhač Andrašec</v>
      </c>
      <c r="H17">
        <f t="shared" si="1"/>
        <v>16</v>
      </c>
    </row>
    <row r="18" spans="1:8" x14ac:dyDescent="0.25">
      <c r="A18">
        <v>17</v>
      </c>
      <c r="B18">
        <v>21</v>
      </c>
      <c r="C18" t="s">
        <v>76</v>
      </c>
      <c r="D18" t="s">
        <v>77</v>
      </c>
      <c r="E18" t="s">
        <v>25</v>
      </c>
      <c r="F18" s="2" t="s">
        <v>78</v>
      </c>
      <c r="G18" s="3" t="str">
        <f t="shared" si="0"/>
        <v>Gregor Lenart</v>
      </c>
      <c r="H18">
        <f t="shared" si="1"/>
        <v>17</v>
      </c>
    </row>
    <row r="19" spans="1:8" x14ac:dyDescent="0.25">
      <c r="A19">
        <v>18</v>
      </c>
      <c r="B19">
        <v>26</v>
      </c>
      <c r="C19" t="s">
        <v>79</v>
      </c>
      <c r="D19" t="s">
        <v>80</v>
      </c>
      <c r="E19" t="s">
        <v>29</v>
      </c>
      <c r="F19" s="2" t="s">
        <v>81</v>
      </c>
      <c r="G19" s="3" t="str">
        <f t="shared" si="0"/>
        <v>Robert Leskovar</v>
      </c>
      <c r="H19">
        <f t="shared" si="1"/>
        <v>18</v>
      </c>
    </row>
    <row r="20" spans="1:8" x14ac:dyDescent="0.25">
      <c r="A20">
        <v>19</v>
      </c>
      <c r="B20">
        <v>23</v>
      </c>
      <c r="C20" t="s">
        <v>82</v>
      </c>
      <c r="D20" t="s">
        <v>83</v>
      </c>
      <c r="E20" t="s">
        <v>25</v>
      </c>
      <c r="F20" s="2" t="s">
        <v>84</v>
      </c>
      <c r="G20" s="3" t="str">
        <f t="shared" si="0"/>
        <v>Damjan Maletič</v>
      </c>
      <c r="H20">
        <f t="shared" si="1"/>
        <v>19</v>
      </c>
    </row>
    <row r="21" spans="1:8" x14ac:dyDescent="0.25">
      <c r="A21">
        <v>20</v>
      </c>
      <c r="B21">
        <v>37</v>
      </c>
      <c r="C21" t="s">
        <v>85</v>
      </c>
      <c r="D21" t="s">
        <v>83</v>
      </c>
      <c r="E21" t="s">
        <v>25</v>
      </c>
      <c r="F21" s="2" t="s">
        <v>86</v>
      </c>
      <c r="G21" s="3" t="str">
        <f t="shared" si="0"/>
        <v>Matjaž Maletič</v>
      </c>
      <c r="H21">
        <f t="shared" si="1"/>
        <v>20</v>
      </c>
    </row>
    <row r="22" spans="1:8" x14ac:dyDescent="0.25">
      <c r="A22">
        <v>21</v>
      </c>
      <c r="B22">
        <v>38</v>
      </c>
      <c r="C22" t="s">
        <v>87</v>
      </c>
      <c r="D22" t="s">
        <v>88</v>
      </c>
      <c r="E22" t="s">
        <v>33</v>
      </c>
      <c r="F22" s="2" t="s">
        <v>89</v>
      </c>
      <c r="G22" s="3" t="str">
        <f t="shared" si="0"/>
        <v>Miha Marič</v>
      </c>
      <c r="H22">
        <f t="shared" si="1"/>
        <v>21</v>
      </c>
    </row>
    <row r="23" spans="1:8" x14ac:dyDescent="0.25">
      <c r="A23">
        <v>22</v>
      </c>
      <c r="B23">
        <v>22</v>
      </c>
      <c r="C23" t="s">
        <v>90</v>
      </c>
      <c r="D23" t="s">
        <v>91</v>
      </c>
      <c r="E23" t="s">
        <v>25</v>
      </c>
      <c r="F23" s="2" t="s">
        <v>92</v>
      </c>
      <c r="G23" s="3" t="str">
        <f t="shared" si="0"/>
        <v>Marjeta Marolt</v>
      </c>
      <c r="H23">
        <f t="shared" si="1"/>
        <v>22</v>
      </c>
    </row>
    <row r="24" spans="1:8" x14ac:dyDescent="0.25">
      <c r="A24">
        <v>23</v>
      </c>
      <c r="B24">
        <v>45</v>
      </c>
      <c r="C24" t="s">
        <v>93</v>
      </c>
      <c r="D24" t="s">
        <v>94</v>
      </c>
      <c r="E24" t="s">
        <v>45</v>
      </c>
      <c r="F24" s="2" t="s">
        <v>95</v>
      </c>
      <c r="G24" s="3" t="str">
        <f t="shared" si="0"/>
        <v>Tilen Medved</v>
      </c>
      <c r="H24">
        <f t="shared" si="1"/>
        <v>23</v>
      </c>
    </row>
    <row r="25" spans="1:8" x14ac:dyDescent="0.25">
      <c r="A25">
        <v>24</v>
      </c>
      <c r="B25">
        <v>17</v>
      </c>
      <c r="C25" t="s">
        <v>96</v>
      </c>
      <c r="D25" t="s">
        <v>97</v>
      </c>
      <c r="E25" t="s">
        <v>29</v>
      </c>
      <c r="F25" s="2" t="s">
        <v>98</v>
      </c>
      <c r="G25" s="3" t="str">
        <f t="shared" si="0"/>
        <v>Maja Meško</v>
      </c>
      <c r="H25">
        <f t="shared" si="1"/>
        <v>24</v>
      </c>
    </row>
    <row r="26" spans="1:8" x14ac:dyDescent="0.25">
      <c r="A26">
        <v>25</v>
      </c>
      <c r="B26">
        <v>45</v>
      </c>
      <c r="C26" t="s">
        <v>99</v>
      </c>
      <c r="D26" t="s">
        <v>100</v>
      </c>
      <c r="E26" t="s">
        <v>25</v>
      </c>
      <c r="F26" s="2" t="s">
        <v>101</v>
      </c>
      <c r="G26" s="3" t="str">
        <f t="shared" si="0"/>
        <v>Dušan Mežnar</v>
      </c>
      <c r="H26">
        <f t="shared" si="1"/>
        <v>25</v>
      </c>
    </row>
    <row r="27" spans="1:8" x14ac:dyDescent="0.25">
      <c r="A27">
        <v>26</v>
      </c>
      <c r="B27">
        <v>17</v>
      </c>
      <c r="C27" t="s">
        <v>102</v>
      </c>
      <c r="D27" t="s">
        <v>103</v>
      </c>
      <c r="E27" t="s">
        <v>25</v>
      </c>
      <c r="F27" s="2" t="s">
        <v>104</v>
      </c>
      <c r="G27" s="3" t="str">
        <f t="shared" si="0"/>
        <v>Vesna Novak</v>
      </c>
      <c r="H27">
        <f t="shared" si="1"/>
        <v>26</v>
      </c>
    </row>
    <row r="28" spans="1:8" x14ac:dyDescent="0.25">
      <c r="A28">
        <v>27</v>
      </c>
      <c r="B28">
        <v>32</v>
      </c>
      <c r="C28" t="s">
        <v>35</v>
      </c>
      <c r="D28" t="s">
        <v>105</v>
      </c>
      <c r="E28" t="s">
        <v>29</v>
      </c>
      <c r="F28" s="2" t="s">
        <v>106</v>
      </c>
      <c r="G28" s="3" t="str">
        <f t="shared" si="0"/>
        <v>Iztok Podbregar</v>
      </c>
      <c r="H28">
        <f t="shared" si="1"/>
        <v>27</v>
      </c>
    </row>
    <row r="29" spans="1:8" x14ac:dyDescent="0.25">
      <c r="A29">
        <v>28</v>
      </c>
      <c r="B29">
        <v>20</v>
      </c>
      <c r="C29" t="s">
        <v>107</v>
      </c>
      <c r="D29" t="s">
        <v>108</v>
      </c>
      <c r="E29" t="s">
        <v>29</v>
      </c>
      <c r="F29" s="2" t="s">
        <v>109</v>
      </c>
      <c r="G29" s="3" t="str">
        <f t="shared" si="0"/>
        <v>Andreja Pucihar</v>
      </c>
      <c r="H29">
        <f t="shared" si="1"/>
        <v>28</v>
      </c>
    </row>
    <row r="30" spans="1:8" x14ac:dyDescent="0.25">
      <c r="A30">
        <v>29</v>
      </c>
      <c r="B30">
        <v>33</v>
      </c>
      <c r="C30" t="s">
        <v>110</v>
      </c>
      <c r="D30" t="s">
        <v>111</v>
      </c>
      <c r="E30" t="s">
        <v>33</v>
      </c>
      <c r="F30" s="2" t="s">
        <v>112</v>
      </c>
      <c r="G30" s="3" t="str">
        <f t="shared" si="0"/>
        <v>Uroš Rajkovič</v>
      </c>
      <c r="H30">
        <f t="shared" si="1"/>
        <v>29</v>
      </c>
    </row>
    <row r="31" spans="1:8" x14ac:dyDescent="0.25">
      <c r="A31">
        <v>30</v>
      </c>
      <c r="B31">
        <v>40</v>
      </c>
      <c r="C31" t="s">
        <v>113</v>
      </c>
      <c r="D31" t="s">
        <v>114</v>
      </c>
      <c r="E31" t="s">
        <v>25</v>
      </c>
      <c r="F31" s="2" t="s">
        <v>115</v>
      </c>
      <c r="G31" s="3" t="str">
        <f t="shared" si="0"/>
        <v>Marjan Senegačnik</v>
      </c>
      <c r="H31">
        <f t="shared" si="1"/>
        <v>30</v>
      </c>
    </row>
    <row r="32" spans="1:8" x14ac:dyDescent="0.25">
      <c r="A32">
        <v>31</v>
      </c>
      <c r="B32">
        <v>29</v>
      </c>
      <c r="C32" t="s">
        <v>116</v>
      </c>
      <c r="D32" t="s">
        <v>117</v>
      </c>
      <c r="E32" t="s">
        <v>29</v>
      </c>
      <c r="F32" s="2" t="s">
        <v>118</v>
      </c>
      <c r="G32" s="3" t="str">
        <f t="shared" si="0"/>
        <v>Andrej Škraba</v>
      </c>
      <c r="H32">
        <f t="shared" si="1"/>
        <v>31</v>
      </c>
    </row>
    <row r="33" spans="1:8" x14ac:dyDescent="0.25">
      <c r="A33">
        <v>32</v>
      </c>
      <c r="B33">
        <v>46</v>
      </c>
      <c r="C33" t="s">
        <v>119</v>
      </c>
      <c r="D33" t="s">
        <v>120</v>
      </c>
      <c r="E33" t="s">
        <v>121</v>
      </c>
      <c r="F33" s="2" t="s">
        <v>122</v>
      </c>
      <c r="G33" s="3" t="str">
        <f t="shared" si="0"/>
        <v>Branislav Šmitek</v>
      </c>
      <c r="H33">
        <f t="shared" si="1"/>
        <v>32</v>
      </c>
    </row>
    <row r="34" spans="1:8" x14ac:dyDescent="0.25">
      <c r="A34">
        <v>33</v>
      </c>
      <c r="B34">
        <v>28</v>
      </c>
      <c r="C34" t="s">
        <v>123</v>
      </c>
      <c r="D34" t="s">
        <v>124</v>
      </c>
      <c r="E34" t="s">
        <v>29</v>
      </c>
      <c r="F34" s="2" t="s">
        <v>125</v>
      </c>
      <c r="G34" s="3" t="str">
        <f t="shared" ref="G34:G65" si="2">+_xlfn.CONCAT(C34," ",D34)</f>
        <v>Polona Šprajc</v>
      </c>
      <c r="H34">
        <f t="shared" ref="H34:H65" si="3">+A34</f>
        <v>33</v>
      </c>
    </row>
    <row r="35" spans="1:8" x14ac:dyDescent="0.25">
      <c r="A35">
        <v>34</v>
      </c>
      <c r="B35">
        <v>35</v>
      </c>
      <c r="C35" t="s">
        <v>23</v>
      </c>
      <c r="D35" t="s">
        <v>126</v>
      </c>
      <c r="E35" t="s">
        <v>25</v>
      </c>
      <c r="F35" s="2" t="s">
        <v>127</v>
      </c>
      <c r="G35" s="3" t="str">
        <f t="shared" si="2"/>
        <v>Alenka Tratnik</v>
      </c>
      <c r="H35">
        <f t="shared" si="3"/>
        <v>34</v>
      </c>
    </row>
    <row r="36" spans="1:8" x14ac:dyDescent="0.25">
      <c r="A36">
        <v>35</v>
      </c>
      <c r="B36">
        <v>49</v>
      </c>
      <c r="C36" t="s">
        <v>52</v>
      </c>
      <c r="D36" t="s">
        <v>128</v>
      </c>
      <c r="E36" t="s">
        <v>121</v>
      </c>
      <c r="F36" s="2" t="s">
        <v>129</v>
      </c>
      <c r="G36" s="3" t="str">
        <f t="shared" si="2"/>
        <v>Marko Urh</v>
      </c>
      <c r="H36">
        <f t="shared" si="3"/>
        <v>35</v>
      </c>
    </row>
    <row r="37" spans="1:8" x14ac:dyDescent="0.25">
      <c r="A37">
        <v>36</v>
      </c>
      <c r="B37">
        <v>48</v>
      </c>
      <c r="C37" t="s">
        <v>130</v>
      </c>
      <c r="D37" t="s">
        <v>128</v>
      </c>
      <c r="E37" t="s">
        <v>25</v>
      </c>
      <c r="F37" s="2" t="s">
        <v>131</v>
      </c>
      <c r="G37" s="3" t="str">
        <f t="shared" si="2"/>
        <v>Benjamin Urh</v>
      </c>
      <c r="H37">
        <f t="shared" si="3"/>
        <v>36</v>
      </c>
    </row>
    <row r="38" spans="1:8" x14ac:dyDescent="0.25">
      <c r="A38">
        <v>37</v>
      </c>
      <c r="B38">
        <v>24</v>
      </c>
      <c r="C38" t="s">
        <v>132</v>
      </c>
      <c r="D38" t="s">
        <v>133</v>
      </c>
      <c r="E38" t="s">
        <v>45</v>
      </c>
      <c r="F38" s="2" t="s">
        <v>134</v>
      </c>
      <c r="G38" s="3" t="str">
        <f t="shared" si="2"/>
        <v>Bojana Vasić</v>
      </c>
      <c r="H38">
        <f t="shared" si="3"/>
        <v>37</v>
      </c>
    </row>
    <row r="39" spans="1:8" x14ac:dyDescent="0.25">
      <c r="A39">
        <v>38</v>
      </c>
      <c r="B39">
        <v>36</v>
      </c>
      <c r="C39" t="s">
        <v>135</v>
      </c>
      <c r="D39" t="s">
        <v>136</v>
      </c>
      <c r="E39" t="s">
        <v>29</v>
      </c>
      <c r="F39" s="2" t="s">
        <v>137</v>
      </c>
      <c r="G39" s="3" t="str">
        <f t="shared" si="2"/>
        <v>Goran Vukovič</v>
      </c>
      <c r="H39">
        <f t="shared" si="3"/>
        <v>38</v>
      </c>
    </row>
    <row r="40" spans="1:8" x14ac:dyDescent="0.25">
      <c r="A40">
        <v>39</v>
      </c>
      <c r="B40">
        <v>46</v>
      </c>
      <c r="C40" t="s">
        <v>138</v>
      </c>
      <c r="D40" t="s">
        <v>139</v>
      </c>
      <c r="E40" t="s">
        <v>33</v>
      </c>
      <c r="F40" s="2" t="s">
        <v>140</v>
      </c>
      <c r="G40" s="3" t="str">
        <f t="shared" si="2"/>
        <v>Borut Werber</v>
      </c>
      <c r="H40">
        <f t="shared" si="3"/>
        <v>39</v>
      </c>
    </row>
    <row r="41" spans="1:8" x14ac:dyDescent="0.25">
      <c r="A41">
        <v>40</v>
      </c>
      <c r="B41">
        <v>18</v>
      </c>
      <c r="C41" t="s">
        <v>141</v>
      </c>
      <c r="D41" t="s">
        <v>142</v>
      </c>
      <c r="E41" t="s">
        <v>25</v>
      </c>
      <c r="F41" s="2" t="s">
        <v>143</v>
      </c>
      <c r="G41" s="3" t="str">
        <f t="shared" si="2"/>
        <v>Jasmina Žnidaršič</v>
      </c>
      <c r="H41">
        <f t="shared" si="3"/>
        <v>40</v>
      </c>
    </row>
    <row r="42" spans="1:8" x14ac:dyDescent="0.25">
      <c r="A42">
        <v>41</v>
      </c>
      <c r="B42">
        <v>31</v>
      </c>
      <c r="C42" t="s">
        <v>144</v>
      </c>
      <c r="D42" t="s">
        <v>142</v>
      </c>
      <c r="E42" t="s">
        <v>29</v>
      </c>
      <c r="F42" s="2" t="s">
        <v>145</v>
      </c>
      <c r="G42" s="3" t="str">
        <f t="shared" si="2"/>
        <v>Anja Žnidaršič</v>
      </c>
      <c r="H42">
        <f t="shared" si="3"/>
        <v>41</v>
      </c>
    </row>
    <row r="43" spans="1:8" x14ac:dyDescent="0.25">
      <c r="A43">
        <v>42</v>
      </c>
      <c r="B43">
        <v>56</v>
      </c>
      <c r="C43" t="s">
        <v>146</v>
      </c>
      <c r="D43" t="s">
        <v>147</v>
      </c>
      <c r="E43" t="s">
        <v>148</v>
      </c>
      <c r="F43" s="2" t="s">
        <v>149</v>
      </c>
      <c r="G43" s="3" t="str">
        <f t="shared" si="2"/>
        <v>Albin Igličar</v>
      </c>
      <c r="H43">
        <f t="shared" si="3"/>
        <v>42</v>
      </c>
    </row>
    <row r="44" spans="1:8" x14ac:dyDescent="0.25">
      <c r="A44">
        <v>43</v>
      </c>
      <c r="B44">
        <v>56</v>
      </c>
      <c r="C44" t="s">
        <v>150</v>
      </c>
      <c r="D44" t="s">
        <v>151</v>
      </c>
      <c r="E44" t="s">
        <v>33</v>
      </c>
      <c r="F44" s="2" t="s">
        <v>152</v>
      </c>
      <c r="G44" s="3" t="str">
        <f t="shared" si="2"/>
        <v>Nevenka Maher</v>
      </c>
      <c r="H44">
        <f t="shared" si="3"/>
        <v>43</v>
      </c>
    </row>
    <row r="45" spans="1:8" x14ac:dyDescent="0.25">
      <c r="A45">
        <v>44</v>
      </c>
      <c r="B45">
        <v>45</v>
      </c>
      <c r="C45" t="s">
        <v>99</v>
      </c>
      <c r="D45" t="s">
        <v>100</v>
      </c>
      <c r="E45" t="s">
        <v>25</v>
      </c>
      <c r="F45" s="2" t="s">
        <v>101</v>
      </c>
      <c r="G45" s="3" t="str">
        <f t="shared" si="2"/>
        <v>Dušan Mežnar</v>
      </c>
      <c r="H45">
        <f t="shared" si="3"/>
        <v>44</v>
      </c>
    </row>
    <row r="46" spans="1:8" x14ac:dyDescent="0.25">
      <c r="A46">
        <v>45</v>
      </c>
      <c r="B46">
        <v>56</v>
      </c>
      <c r="C46" t="s">
        <v>153</v>
      </c>
      <c r="D46" t="s">
        <v>154</v>
      </c>
      <c r="E46" t="s">
        <v>33</v>
      </c>
      <c r="F46" s="2" t="s">
        <v>155</v>
      </c>
      <c r="G46" s="3" t="str">
        <f t="shared" si="2"/>
        <v>Davorin Kofjač</v>
      </c>
      <c r="H46">
        <f t="shared" si="3"/>
        <v>45</v>
      </c>
    </row>
    <row r="47" spans="1:8" x14ac:dyDescent="0.25">
      <c r="A47">
        <v>46</v>
      </c>
      <c r="B47">
        <v>50</v>
      </c>
      <c r="C47" t="s">
        <v>156</v>
      </c>
      <c r="D47" t="s">
        <v>157</v>
      </c>
      <c r="E47" t="s">
        <v>25</v>
      </c>
      <c r="F47" s="2" t="s">
        <v>158</v>
      </c>
      <c r="G47" s="3" t="str">
        <f t="shared" si="2"/>
        <v>Bojan Vavtar</v>
      </c>
      <c r="H47">
        <f t="shared" si="3"/>
        <v>46</v>
      </c>
    </row>
    <row r="48" spans="1:8" x14ac:dyDescent="0.25">
      <c r="A48">
        <v>47</v>
      </c>
      <c r="B48">
        <v>51</v>
      </c>
      <c r="C48" t="s">
        <v>159</v>
      </c>
      <c r="D48" t="s">
        <v>160</v>
      </c>
      <c r="E48" t="s">
        <v>161</v>
      </c>
      <c r="F48" s="2" t="s">
        <v>162</v>
      </c>
      <c r="G48" s="3" t="str">
        <f t="shared" si="2"/>
        <v>Teodora Ivanuša</v>
      </c>
      <c r="H48">
        <f t="shared" si="3"/>
        <v>47</v>
      </c>
    </row>
    <row r="49" spans="1:8" x14ac:dyDescent="0.25">
      <c r="A49">
        <v>48</v>
      </c>
      <c r="B49">
        <v>56</v>
      </c>
      <c r="C49" t="s">
        <v>163</v>
      </c>
      <c r="D49" t="s">
        <v>164</v>
      </c>
      <c r="E49" t="s">
        <v>25</v>
      </c>
      <c r="F49" s="2" t="s">
        <v>165</v>
      </c>
      <c r="G49" s="3" t="str">
        <f t="shared" si="2"/>
        <v>Olja Arsenijević</v>
      </c>
      <c r="H49">
        <f t="shared" si="3"/>
        <v>48</v>
      </c>
    </row>
    <row r="50" spans="1:8" x14ac:dyDescent="0.25">
      <c r="A50">
        <v>49</v>
      </c>
      <c r="B50">
        <v>56</v>
      </c>
      <c r="C50" t="s">
        <v>166</v>
      </c>
      <c r="D50" t="s">
        <v>167</v>
      </c>
      <c r="E50" t="s">
        <v>168</v>
      </c>
      <c r="F50" s="2" t="s">
        <v>169</v>
      </c>
      <c r="G50" s="3" t="str">
        <f t="shared" si="2"/>
        <v>Branka Jarc Kovačič</v>
      </c>
      <c r="H50">
        <f t="shared" si="3"/>
        <v>49</v>
      </c>
    </row>
    <row r="51" spans="1:8" x14ac:dyDescent="0.25">
      <c r="A51">
        <v>50</v>
      </c>
      <c r="B51">
        <v>56</v>
      </c>
      <c r="C51" t="s">
        <v>170</v>
      </c>
      <c r="D51" t="s">
        <v>171</v>
      </c>
      <c r="E51" t="s">
        <v>25</v>
      </c>
      <c r="F51" s="2" t="s">
        <v>172</v>
      </c>
      <c r="G51" s="3" t="str">
        <f t="shared" si="2"/>
        <v>Sandi Knez</v>
      </c>
      <c r="H51">
        <f t="shared" si="3"/>
        <v>50</v>
      </c>
    </row>
    <row r="52" spans="1:8" x14ac:dyDescent="0.25">
      <c r="A52">
        <v>51</v>
      </c>
      <c r="B52">
        <v>56</v>
      </c>
      <c r="C52" t="s">
        <v>173</v>
      </c>
      <c r="D52">
        <v>1</v>
      </c>
      <c r="F52" s="4"/>
      <c r="G52" s="3" t="str">
        <f t="shared" si="2"/>
        <v>Asistent 1</v>
      </c>
      <c r="H52">
        <f t="shared" si="3"/>
        <v>51</v>
      </c>
    </row>
    <row r="53" spans="1:8" x14ac:dyDescent="0.25">
      <c r="A53">
        <v>52</v>
      </c>
      <c r="B53">
        <v>56</v>
      </c>
      <c r="C53" t="s">
        <v>156</v>
      </c>
      <c r="D53" t="s">
        <v>174</v>
      </c>
      <c r="E53" t="s">
        <v>33</v>
      </c>
      <c r="F53" s="2" t="s">
        <v>175</v>
      </c>
      <c r="G53" s="3" t="str">
        <f t="shared" si="2"/>
        <v>Bojan Knap</v>
      </c>
      <c r="H53">
        <f t="shared" si="3"/>
        <v>52</v>
      </c>
    </row>
    <row r="54" spans="1:8" x14ac:dyDescent="0.25">
      <c r="A54">
        <v>53</v>
      </c>
      <c r="B54">
        <v>56</v>
      </c>
      <c r="C54" t="s">
        <v>176</v>
      </c>
      <c r="D54" t="s">
        <v>177</v>
      </c>
      <c r="E54" t="s">
        <v>178</v>
      </c>
      <c r="F54" s="5"/>
      <c r="G54" s="3" t="str">
        <f t="shared" si="2"/>
        <v>Klemen Methans</v>
      </c>
      <c r="H54">
        <f t="shared" si="3"/>
        <v>53</v>
      </c>
    </row>
    <row r="55" spans="1:8" x14ac:dyDescent="0.25">
      <c r="A55">
        <v>54</v>
      </c>
      <c r="B55">
        <v>56</v>
      </c>
      <c r="C55" t="s">
        <v>179</v>
      </c>
      <c r="D55" t="s">
        <v>180</v>
      </c>
      <c r="E55" t="s">
        <v>29</v>
      </c>
      <c r="F55" s="2" t="s">
        <v>181</v>
      </c>
      <c r="G55" s="3" t="str">
        <f t="shared" si="2"/>
        <v>Edvard Kolar</v>
      </c>
      <c r="H55">
        <f t="shared" si="3"/>
        <v>54</v>
      </c>
    </row>
    <row r="56" spans="1:8" x14ac:dyDescent="0.25">
      <c r="A56">
        <v>55</v>
      </c>
      <c r="B56">
        <v>56</v>
      </c>
      <c r="C56" t="s">
        <v>182</v>
      </c>
      <c r="D56" t="s">
        <v>183</v>
      </c>
      <c r="E56" t="s">
        <v>184</v>
      </c>
      <c r="F56" s="2" t="s">
        <v>185</v>
      </c>
      <c r="G56" s="3" t="str">
        <f t="shared" si="2"/>
        <v>Rožle Prezelj</v>
      </c>
      <c r="H56">
        <f t="shared" si="3"/>
        <v>55</v>
      </c>
    </row>
    <row r="57" spans="1:8" x14ac:dyDescent="0.25">
      <c r="A57">
        <v>56</v>
      </c>
      <c r="B57">
        <v>48</v>
      </c>
      <c r="C57" t="s">
        <v>85</v>
      </c>
      <c r="D57" t="s">
        <v>186</v>
      </c>
      <c r="E57" t="s">
        <v>25</v>
      </c>
      <c r="F57" s="2" t="s">
        <v>187</v>
      </c>
      <c r="G57" s="3" t="str">
        <f t="shared" si="2"/>
        <v>Matjaž Roblek</v>
      </c>
      <c r="H57">
        <f t="shared" si="3"/>
        <v>56</v>
      </c>
    </row>
    <row r="58" spans="1:8" x14ac:dyDescent="0.25">
      <c r="A58">
        <v>57</v>
      </c>
      <c r="B58">
        <v>39</v>
      </c>
      <c r="C58" t="s">
        <v>76</v>
      </c>
      <c r="D58" t="s">
        <v>188</v>
      </c>
      <c r="E58" t="s">
        <v>189</v>
      </c>
      <c r="F58" s="2" t="s">
        <v>190</v>
      </c>
      <c r="G58" s="3" t="str">
        <f t="shared" si="2"/>
        <v>Gregor Rus</v>
      </c>
      <c r="H58">
        <f t="shared" si="3"/>
        <v>57</v>
      </c>
    </row>
    <row r="59" spans="1:8" x14ac:dyDescent="0.25">
      <c r="A59">
        <v>58</v>
      </c>
      <c r="B59">
        <v>56</v>
      </c>
      <c r="C59" t="s">
        <v>191</v>
      </c>
      <c r="D59" t="s">
        <v>192</v>
      </c>
      <c r="E59" t="s">
        <v>193</v>
      </c>
      <c r="F59" s="2" t="s">
        <v>194</v>
      </c>
      <c r="G59" s="3" t="str">
        <f t="shared" si="2"/>
        <v>Jerneja Šifrer</v>
      </c>
      <c r="H59">
        <f t="shared" si="3"/>
        <v>58</v>
      </c>
    </row>
    <row r="60" spans="1:8" x14ac:dyDescent="0.25">
      <c r="A60">
        <v>59</v>
      </c>
      <c r="B60">
        <v>57</v>
      </c>
      <c r="C60" t="s">
        <v>195</v>
      </c>
      <c r="D60" t="s">
        <v>196</v>
      </c>
      <c r="E60" t="s">
        <v>45</v>
      </c>
      <c r="F60" s="2" t="s">
        <v>197</v>
      </c>
      <c r="G60" s="3" t="str">
        <f t="shared" si="2"/>
        <v>Nejc Čelik</v>
      </c>
      <c r="H60">
        <f t="shared" si="3"/>
        <v>59</v>
      </c>
    </row>
    <row r="61" spans="1:8" x14ac:dyDescent="0.25">
      <c r="A61">
        <v>60</v>
      </c>
      <c r="B61">
        <v>56</v>
      </c>
      <c r="C61" t="s">
        <v>198</v>
      </c>
      <c r="D61" t="s">
        <v>199</v>
      </c>
      <c r="E61" t="s">
        <v>29</v>
      </c>
      <c r="F61" s="2" t="s">
        <v>200</v>
      </c>
      <c r="G61" s="3" t="str">
        <f t="shared" si="2"/>
        <v>Sonja Šoštar Turk</v>
      </c>
      <c r="H61">
        <f t="shared" si="3"/>
        <v>60</v>
      </c>
    </row>
    <row r="62" spans="1:8" x14ac:dyDescent="0.25">
      <c r="A62">
        <v>61</v>
      </c>
      <c r="B62">
        <v>56</v>
      </c>
      <c r="C62" t="s">
        <v>49</v>
      </c>
      <c r="D62" t="s">
        <v>201</v>
      </c>
      <c r="F62" s="5"/>
      <c r="G62" s="3" t="str">
        <f t="shared" si="2"/>
        <v>Marina Štros Bračko</v>
      </c>
      <c r="H62">
        <f t="shared" si="3"/>
        <v>61</v>
      </c>
    </row>
    <row r="63" spans="1:8" x14ac:dyDescent="0.25">
      <c r="A63">
        <v>62</v>
      </c>
      <c r="B63">
        <v>56</v>
      </c>
      <c r="C63" t="s">
        <v>202</v>
      </c>
      <c r="D63" t="s">
        <v>203</v>
      </c>
      <c r="E63" t="s">
        <v>45</v>
      </c>
      <c r="F63" t="s">
        <v>204</v>
      </c>
      <c r="G63" s="3" t="str">
        <f t="shared" si="2"/>
        <v>Mihaela Štiglic</v>
      </c>
      <c r="H63">
        <f t="shared" si="3"/>
        <v>62</v>
      </c>
    </row>
    <row r="64" spans="1:8" x14ac:dyDescent="0.25">
      <c r="A64">
        <v>63</v>
      </c>
      <c r="B64">
        <v>56</v>
      </c>
      <c r="C64" t="s">
        <v>205</v>
      </c>
      <c r="D64" t="s">
        <v>206</v>
      </c>
      <c r="E64" t="s">
        <v>207</v>
      </c>
      <c r="F64" s="4"/>
      <c r="G64" s="3" t="str">
        <f t="shared" si="2"/>
        <v>Doroteja Vidmar</v>
      </c>
      <c r="H64">
        <f t="shared" si="3"/>
        <v>63</v>
      </c>
    </row>
    <row r="65" spans="1:8" x14ac:dyDescent="0.25">
      <c r="A65">
        <v>64</v>
      </c>
      <c r="B65">
        <v>56</v>
      </c>
      <c r="C65" t="s">
        <v>208</v>
      </c>
      <c r="D65" t="s">
        <v>209</v>
      </c>
      <c r="E65" t="s">
        <v>25</v>
      </c>
      <c r="F65" s="2" t="s">
        <v>210</v>
      </c>
      <c r="G65" s="3" t="str">
        <f t="shared" si="2"/>
        <v>Janez Žirovnik</v>
      </c>
      <c r="H65">
        <f t="shared" si="3"/>
        <v>64</v>
      </c>
    </row>
    <row r="66" spans="1:8" x14ac:dyDescent="0.25">
      <c r="A66">
        <v>65</v>
      </c>
      <c r="B66">
        <v>56</v>
      </c>
      <c r="C66" t="s">
        <v>211</v>
      </c>
      <c r="D66" t="s">
        <v>212</v>
      </c>
      <c r="E66" t="s">
        <v>25</v>
      </c>
      <c r="F66" t="s">
        <v>213</v>
      </c>
      <c r="G66" s="3" t="str">
        <f t="shared" ref="G66:G101" si="4">+_xlfn.CONCAT(C66," ",D66)</f>
        <v>Franc Željko Županič</v>
      </c>
      <c r="H66">
        <f t="shared" ref="H66:H101" si="5">+A66</f>
        <v>65</v>
      </c>
    </row>
    <row r="67" spans="1:8" x14ac:dyDescent="0.25">
      <c r="A67">
        <v>66</v>
      </c>
      <c r="B67">
        <v>56</v>
      </c>
      <c r="C67" t="s">
        <v>214</v>
      </c>
      <c r="D67" t="s">
        <v>215</v>
      </c>
      <c r="E67" t="s">
        <v>216</v>
      </c>
      <c r="F67" s="2" t="s">
        <v>217</v>
      </c>
      <c r="G67" s="3" t="str">
        <f t="shared" si="4"/>
        <v>Štefan Žun</v>
      </c>
      <c r="H67">
        <f t="shared" si="5"/>
        <v>66</v>
      </c>
    </row>
    <row r="68" spans="1:8" x14ac:dyDescent="0.25">
      <c r="A68">
        <v>67</v>
      </c>
      <c r="B68">
        <v>56</v>
      </c>
      <c r="C68" t="s">
        <v>173</v>
      </c>
      <c r="D68">
        <v>2</v>
      </c>
      <c r="F68" s="4"/>
      <c r="G68" s="3" t="str">
        <f t="shared" si="4"/>
        <v>Asistent 2</v>
      </c>
      <c r="H68">
        <f t="shared" si="5"/>
        <v>67</v>
      </c>
    </row>
    <row r="69" spans="1:8" x14ac:dyDescent="0.25">
      <c r="A69">
        <v>68</v>
      </c>
      <c r="B69">
        <v>56</v>
      </c>
      <c r="C69" t="s">
        <v>218</v>
      </c>
      <c r="D69" t="s">
        <v>219</v>
      </c>
      <c r="E69" t="s">
        <v>33</v>
      </c>
      <c r="F69" s="2" t="s">
        <v>220</v>
      </c>
      <c r="G69" s="3" t="str">
        <f t="shared" si="4"/>
        <v>Suzana Kraljić</v>
      </c>
      <c r="H69">
        <f t="shared" si="5"/>
        <v>68</v>
      </c>
    </row>
    <row r="70" spans="1:8" x14ac:dyDescent="0.25">
      <c r="A70">
        <v>69</v>
      </c>
      <c r="B70">
        <v>56</v>
      </c>
      <c r="C70" t="s">
        <v>85</v>
      </c>
      <c r="D70" t="s">
        <v>221</v>
      </c>
      <c r="E70" t="s">
        <v>25</v>
      </c>
      <c r="F70" s="2" t="s">
        <v>222</v>
      </c>
      <c r="G70" s="3" t="str">
        <f t="shared" si="4"/>
        <v>Matjaž Merc</v>
      </c>
      <c r="H70">
        <f t="shared" si="5"/>
        <v>69</v>
      </c>
    </row>
    <row r="71" spans="1:8" x14ac:dyDescent="0.25">
      <c r="A71">
        <v>70</v>
      </c>
      <c r="B71">
        <v>56</v>
      </c>
      <c r="C71" t="s">
        <v>223</v>
      </c>
      <c r="D71" t="s">
        <v>224</v>
      </c>
      <c r="E71" t="s">
        <v>33</v>
      </c>
      <c r="F71" t="s">
        <v>225</v>
      </c>
      <c r="G71" s="3" t="str">
        <f t="shared" si="4"/>
        <v>Jadranka Stričević</v>
      </c>
      <c r="H71">
        <f t="shared" si="5"/>
        <v>70</v>
      </c>
    </row>
    <row r="72" spans="1:8" x14ac:dyDescent="0.25">
      <c r="A72">
        <v>71</v>
      </c>
      <c r="B72">
        <v>56</v>
      </c>
      <c r="C72" t="s">
        <v>173</v>
      </c>
      <c r="D72">
        <v>3</v>
      </c>
      <c r="G72" s="3" t="str">
        <f t="shared" si="4"/>
        <v>Asistent 3</v>
      </c>
      <c r="H72">
        <f t="shared" si="5"/>
        <v>71</v>
      </c>
    </row>
    <row r="73" spans="1:8" x14ac:dyDescent="0.25">
      <c r="A73">
        <v>72</v>
      </c>
      <c r="B73">
        <v>56</v>
      </c>
      <c r="C73" t="s">
        <v>226</v>
      </c>
      <c r="D73" t="s">
        <v>227</v>
      </c>
      <c r="E73" t="s">
        <v>33</v>
      </c>
      <c r="F73" t="s">
        <v>228</v>
      </c>
      <c r="G73" s="3" t="str">
        <f t="shared" si="4"/>
        <v>Blaž Markelj</v>
      </c>
      <c r="H73">
        <f t="shared" si="5"/>
        <v>72</v>
      </c>
    </row>
    <row r="74" spans="1:8" x14ac:dyDescent="0.25">
      <c r="A74">
        <v>73</v>
      </c>
      <c r="B74">
        <v>56</v>
      </c>
      <c r="C74" t="s">
        <v>229</v>
      </c>
      <c r="D74" t="s">
        <v>230</v>
      </c>
      <c r="E74" t="s">
        <v>231</v>
      </c>
      <c r="F74" s="6" t="s">
        <v>232</v>
      </c>
      <c r="G74" s="3" t="str">
        <f t="shared" si="4"/>
        <v>Robi Kelc</v>
      </c>
      <c r="H74">
        <f t="shared" si="5"/>
        <v>73</v>
      </c>
    </row>
    <row r="75" spans="1:8" x14ac:dyDescent="0.25">
      <c r="A75">
        <v>74</v>
      </c>
      <c r="B75">
        <v>56</v>
      </c>
      <c r="C75" t="s">
        <v>233</v>
      </c>
      <c r="D75" t="s">
        <v>234</v>
      </c>
      <c r="E75" t="s">
        <v>25</v>
      </c>
      <c r="F75" s="6" t="s">
        <v>235</v>
      </c>
      <c r="G75" s="3" t="str">
        <f t="shared" si="4"/>
        <v>Jana Krivec</v>
      </c>
      <c r="H75">
        <f t="shared" si="5"/>
        <v>74</v>
      </c>
    </row>
    <row r="76" spans="1:8" x14ac:dyDescent="0.25">
      <c r="A76">
        <v>75</v>
      </c>
      <c r="B76">
        <v>56</v>
      </c>
      <c r="C76" t="s">
        <v>31</v>
      </c>
      <c r="D76" t="s">
        <v>236</v>
      </c>
      <c r="E76" t="s">
        <v>25</v>
      </c>
      <c r="F76" s="6" t="s">
        <v>237</v>
      </c>
      <c r="G76" s="3" t="str">
        <f t="shared" si="4"/>
        <v>Mojca Dobnik</v>
      </c>
      <c r="H76">
        <f t="shared" si="5"/>
        <v>75</v>
      </c>
    </row>
    <row r="77" spans="1:8" x14ac:dyDescent="0.25">
      <c r="A77">
        <v>76</v>
      </c>
      <c r="B77">
        <v>56</v>
      </c>
      <c r="C77" t="s">
        <v>238</v>
      </c>
      <c r="D77" t="s">
        <v>239</v>
      </c>
      <c r="E77" t="s">
        <v>240</v>
      </c>
      <c r="F77" s="5"/>
      <c r="G77" s="3" t="str">
        <f t="shared" si="4"/>
        <v>Marija Ovsenik</v>
      </c>
      <c r="H77">
        <f t="shared" si="5"/>
        <v>76</v>
      </c>
    </row>
    <row r="78" spans="1:8" x14ac:dyDescent="0.25">
      <c r="A78">
        <v>77</v>
      </c>
      <c r="B78">
        <v>56</v>
      </c>
      <c r="C78" t="s">
        <v>241</v>
      </c>
      <c r="D78" t="s">
        <v>242</v>
      </c>
      <c r="E78" t="s">
        <v>243</v>
      </c>
      <c r="F78" s="5"/>
      <c r="G78" s="3" t="str">
        <f t="shared" si="4"/>
        <v>Ksenija Tušek Bunc</v>
      </c>
      <c r="H78">
        <f t="shared" si="5"/>
        <v>77</v>
      </c>
    </row>
    <row r="79" spans="1:8" x14ac:dyDescent="0.25">
      <c r="A79">
        <v>78</v>
      </c>
      <c r="B79">
        <v>56</v>
      </c>
      <c r="C79" t="s">
        <v>3651</v>
      </c>
      <c r="D79" t="s">
        <v>3652</v>
      </c>
      <c r="G79" s="3" t="str">
        <f t="shared" si="4"/>
        <v>Jaka Vadnjal</v>
      </c>
      <c r="H79">
        <f t="shared" si="5"/>
        <v>78</v>
      </c>
    </row>
    <row r="80" spans="1:8" x14ac:dyDescent="0.25">
      <c r="A80">
        <v>79</v>
      </c>
      <c r="B80">
        <v>56</v>
      </c>
      <c r="C80" t="s">
        <v>67</v>
      </c>
      <c r="D80" t="s">
        <v>3653</v>
      </c>
      <c r="G80" s="3" t="str">
        <f t="shared" si="4"/>
        <v>Tomaž Kramberger</v>
      </c>
      <c r="H80">
        <f t="shared" si="5"/>
        <v>79</v>
      </c>
    </row>
    <row r="81" spans="1:8" x14ac:dyDescent="0.25">
      <c r="A81">
        <v>80</v>
      </c>
      <c r="B81">
        <v>56</v>
      </c>
      <c r="C81" t="s">
        <v>3654</v>
      </c>
      <c r="D81" t="s">
        <v>3655</v>
      </c>
      <c r="G81" s="3" t="str">
        <f t="shared" si="4"/>
        <v>Majda Pajnkihar</v>
      </c>
      <c r="H81">
        <f t="shared" si="5"/>
        <v>80</v>
      </c>
    </row>
    <row r="82" spans="1:8" x14ac:dyDescent="0.25">
      <c r="A82">
        <v>81</v>
      </c>
      <c r="B82">
        <v>56</v>
      </c>
      <c r="C82" t="s">
        <v>3656</v>
      </c>
      <c r="D82" t="s">
        <v>3657</v>
      </c>
      <c r="G82" s="3" t="str">
        <f t="shared" si="4"/>
        <v>Š. Selak</v>
      </c>
      <c r="H82">
        <f t="shared" si="5"/>
        <v>81</v>
      </c>
    </row>
    <row r="83" spans="1:8" x14ac:dyDescent="0.25">
      <c r="A83">
        <v>82</v>
      </c>
      <c r="B83">
        <v>56</v>
      </c>
      <c r="C83" t="s">
        <v>173</v>
      </c>
      <c r="D83">
        <v>13</v>
      </c>
      <c r="G83" s="3" t="str">
        <f t="shared" si="4"/>
        <v>Asistent 13</v>
      </c>
      <c r="H83">
        <f t="shared" si="5"/>
        <v>82</v>
      </c>
    </row>
    <row r="84" spans="1:8" x14ac:dyDescent="0.25">
      <c r="A84">
        <v>83</v>
      </c>
      <c r="B84">
        <v>56</v>
      </c>
      <c r="C84" t="s">
        <v>173</v>
      </c>
      <c r="D84">
        <v>14</v>
      </c>
      <c r="G84" s="3" t="str">
        <f t="shared" si="4"/>
        <v>Asistent 14</v>
      </c>
      <c r="H84">
        <f t="shared" si="5"/>
        <v>83</v>
      </c>
    </row>
    <row r="85" spans="1:8" x14ac:dyDescent="0.25">
      <c r="A85">
        <v>84</v>
      </c>
      <c r="B85">
        <v>56</v>
      </c>
      <c r="C85" t="s">
        <v>173</v>
      </c>
      <c r="D85">
        <v>15</v>
      </c>
      <c r="G85" s="3" t="str">
        <f t="shared" si="4"/>
        <v>Asistent 15</v>
      </c>
      <c r="H85">
        <f t="shared" si="5"/>
        <v>84</v>
      </c>
    </row>
    <row r="86" spans="1:8" x14ac:dyDescent="0.25">
      <c r="A86">
        <v>85</v>
      </c>
      <c r="B86">
        <v>56</v>
      </c>
      <c r="C86" t="s">
        <v>173</v>
      </c>
      <c r="D86">
        <v>16</v>
      </c>
      <c r="G86" s="3" t="str">
        <f t="shared" si="4"/>
        <v>Asistent 16</v>
      </c>
      <c r="H86">
        <f t="shared" si="5"/>
        <v>85</v>
      </c>
    </row>
    <row r="87" spans="1:8" x14ac:dyDescent="0.25">
      <c r="A87">
        <v>86</v>
      </c>
      <c r="B87">
        <v>56</v>
      </c>
      <c r="C87" t="s">
        <v>173</v>
      </c>
      <c r="D87">
        <v>17</v>
      </c>
      <c r="G87" s="3" t="str">
        <f t="shared" si="4"/>
        <v>Asistent 17</v>
      </c>
      <c r="H87">
        <f t="shared" si="5"/>
        <v>86</v>
      </c>
    </row>
    <row r="88" spans="1:8" x14ac:dyDescent="0.25">
      <c r="A88">
        <v>87</v>
      </c>
      <c r="B88">
        <v>56</v>
      </c>
      <c r="C88" t="s">
        <v>173</v>
      </c>
      <c r="D88">
        <v>18</v>
      </c>
      <c r="G88" s="3" t="str">
        <f t="shared" si="4"/>
        <v>Asistent 18</v>
      </c>
      <c r="H88">
        <f t="shared" si="5"/>
        <v>87</v>
      </c>
    </row>
    <row r="89" spans="1:8" x14ac:dyDescent="0.25">
      <c r="A89">
        <v>88</v>
      </c>
      <c r="B89">
        <v>56</v>
      </c>
      <c r="C89" t="s">
        <v>173</v>
      </c>
      <c r="D89">
        <v>19</v>
      </c>
      <c r="G89" s="3" t="str">
        <f t="shared" si="4"/>
        <v>Asistent 19</v>
      </c>
      <c r="H89">
        <f t="shared" si="5"/>
        <v>88</v>
      </c>
    </row>
    <row r="90" spans="1:8" x14ac:dyDescent="0.25">
      <c r="A90">
        <v>89</v>
      </c>
      <c r="B90">
        <v>56</v>
      </c>
      <c r="C90" t="s">
        <v>173</v>
      </c>
      <c r="D90">
        <v>20</v>
      </c>
      <c r="G90" s="3" t="str">
        <f t="shared" si="4"/>
        <v>Asistent 20</v>
      </c>
      <c r="H90">
        <f t="shared" si="5"/>
        <v>89</v>
      </c>
    </row>
    <row r="91" spans="1:8" x14ac:dyDescent="0.25">
      <c r="A91">
        <v>90</v>
      </c>
      <c r="B91">
        <v>56</v>
      </c>
      <c r="C91" t="s">
        <v>173</v>
      </c>
      <c r="D91">
        <v>21</v>
      </c>
      <c r="G91" s="3" t="str">
        <f t="shared" si="4"/>
        <v>Asistent 21</v>
      </c>
      <c r="H91">
        <f t="shared" si="5"/>
        <v>90</v>
      </c>
    </row>
    <row r="92" spans="1:8" x14ac:dyDescent="0.25">
      <c r="A92">
        <v>91</v>
      </c>
      <c r="B92">
        <v>56</v>
      </c>
      <c r="C92" t="s">
        <v>173</v>
      </c>
      <c r="D92">
        <v>22</v>
      </c>
      <c r="G92" s="3" t="str">
        <f t="shared" si="4"/>
        <v>Asistent 22</v>
      </c>
      <c r="H92">
        <f t="shared" si="5"/>
        <v>91</v>
      </c>
    </row>
    <row r="93" spans="1:8" x14ac:dyDescent="0.25">
      <c r="A93">
        <v>92</v>
      </c>
      <c r="B93">
        <v>56</v>
      </c>
      <c r="C93" t="s">
        <v>173</v>
      </c>
      <c r="D93">
        <v>23</v>
      </c>
      <c r="G93" s="3" t="str">
        <f t="shared" si="4"/>
        <v>Asistent 23</v>
      </c>
      <c r="H93">
        <f t="shared" si="5"/>
        <v>92</v>
      </c>
    </row>
    <row r="94" spans="1:8" x14ac:dyDescent="0.25">
      <c r="A94">
        <v>93</v>
      </c>
      <c r="B94">
        <v>56</v>
      </c>
      <c r="C94" t="s">
        <v>173</v>
      </c>
      <c r="D94">
        <v>24</v>
      </c>
      <c r="G94" s="3" t="str">
        <f t="shared" si="4"/>
        <v>Asistent 24</v>
      </c>
      <c r="H94">
        <f t="shared" si="5"/>
        <v>93</v>
      </c>
    </row>
    <row r="95" spans="1:8" x14ac:dyDescent="0.25">
      <c r="A95">
        <v>94</v>
      </c>
      <c r="B95">
        <v>56</v>
      </c>
      <c r="C95" t="s">
        <v>173</v>
      </c>
      <c r="D95">
        <v>25</v>
      </c>
      <c r="G95" s="3" t="str">
        <f t="shared" si="4"/>
        <v>Asistent 25</v>
      </c>
      <c r="H95">
        <f t="shared" si="5"/>
        <v>94</v>
      </c>
    </row>
    <row r="96" spans="1:8" x14ac:dyDescent="0.25">
      <c r="A96">
        <v>95</v>
      </c>
      <c r="B96">
        <v>56</v>
      </c>
      <c r="C96" t="s">
        <v>173</v>
      </c>
      <c r="D96">
        <v>26</v>
      </c>
      <c r="G96" s="3" t="str">
        <f t="shared" si="4"/>
        <v>Asistent 26</v>
      </c>
      <c r="H96">
        <f t="shared" si="5"/>
        <v>95</v>
      </c>
    </row>
    <row r="97" spans="1:8" x14ac:dyDescent="0.25">
      <c r="A97">
        <v>96</v>
      </c>
      <c r="B97">
        <v>56</v>
      </c>
      <c r="C97" t="s">
        <v>173</v>
      </c>
      <c r="D97">
        <v>27</v>
      </c>
      <c r="G97" s="3" t="str">
        <f t="shared" si="4"/>
        <v>Asistent 27</v>
      </c>
      <c r="H97">
        <f t="shared" si="5"/>
        <v>96</v>
      </c>
    </row>
    <row r="98" spans="1:8" x14ac:dyDescent="0.25">
      <c r="A98">
        <v>97</v>
      </c>
      <c r="B98">
        <v>56</v>
      </c>
      <c r="C98" t="s">
        <v>173</v>
      </c>
      <c r="D98">
        <v>28</v>
      </c>
      <c r="G98" s="3" t="str">
        <f t="shared" si="4"/>
        <v>Asistent 28</v>
      </c>
      <c r="H98">
        <f t="shared" si="5"/>
        <v>97</v>
      </c>
    </row>
    <row r="99" spans="1:8" x14ac:dyDescent="0.25">
      <c r="A99">
        <v>98</v>
      </c>
      <c r="B99">
        <v>56</v>
      </c>
      <c r="C99" t="s">
        <v>173</v>
      </c>
      <c r="D99">
        <v>29</v>
      </c>
      <c r="G99" s="3" t="str">
        <f t="shared" si="4"/>
        <v>Asistent 29</v>
      </c>
      <c r="H99">
        <f t="shared" si="5"/>
        <v>98</v>
      </c>
    </row>
    <row r="100" spans="1:8" x14ac:dyDescent="0.25">
      <c r="A100">
        <v>99</v>
      </c>
      <c r="B100">
        <v>56</v>
      </c>
      <c r="C100" t="s">
        <v>173</v>
      </c>
      <c r="D100">
        <v>30</v>
      </c>
      <c r="G100" s="3" t="str">
        <f t="shared" si="4"/>
        <v>Asistent 30</v>
      </c>
      <c r="H100">
        <f t="shared" si="5"/>
        <v>99</v>
      </c>
    </row>
    <row r="101" spans="1:8" x14ac:dyDescent="0.25">
      <c r="A101">
        <v>100</v>
      </c>
      <c r="B101">
        <v>56</v>
      </c>
      <c r="C101" t="s">
        <v>173</v>
      </c>
      <c r="D101">
        <v>31</v>
      </c>
      <c r="G101" s="3" t="str">
        <f t="shared" si="4"/>
        <v>Asistent 31</v>
      </c>
      <c r="H101">
        <f t="shared" si="5"/>
        <v>100</v>
      </c>
    </row>
  </sheetData>
  <hyperlinks>
    <hyperlink ref="F2" r:id="rId1" xr:uid="{00000000-0004-0000-0200-000000000000}"/>
    <hyperlink ref="F3" r:id="rId2" xr:uid="{00000000-0004-0000-0200-000001000000}"/>
    <hyperlink ref="F4" r:id="rId3" xr:uid="{00000000-0004-0000-0200-000002000000}"/>
    <hyperlink ref="F5" r:id="rId4" xr:uid="{00000000-0004-0000-0200-000003000000}"/>
    <hyperlink ref="F6" r:id="rId5" xr:uid="{00000000-0004-0000-0200-000004000000}"/>
    <hyperlink ref="F7" r:id="rId6" xr:uid="{00000000-0004-0000-0200-000005000000}"/>
    <hyperlink ref="F8" r:id="rId7" xr:uid="{00000000-0004-0000-0200-000006000000}"/>
    <hyperlink ref="F9" r:id="rId8" xr:uid="{00000000-0004-0000-0200-000007000000}"/>
    <hyperlink ref="F10" r:id="rId9" xr:uid="{00000000-0004-0000-0200-000008000000}"/>
    <hyperlink ref="F11" r:id="rId10" xr:uid="{00000000-0004-0000-0200-000009000000}"/>
    <hyperlink ref="F12" r:id="rId11" xr:uid="{00000000-0004-0000-0200-00000A000000}"/>
    <hyperlink ref="F13" r:id="rId12" xr:uid="{00000000-0004-0000-0200-00000B000000}"/>
    <hyperlink ref="F14" r:id="rId13" xr:uid="{00000000-0004-0000-0200-00000C000000}"/>
    <hyperlink ref="F15" r:id="rId14" xr:uid="{00000000-0004-0000-0200-00000D000000}"/>
    <hyperlink ref="F16" r:id="rId15" xr:uid="{00000000-0004-0000-0200-00000E000000}"/>
    <hyperlink ref="F17" r:id="rId16" xr:uid="{00000000-0004-0000-0200-00000F000000}"/>
    <hyperlink ref="F18" r:id="rId17" xr:uid="{00000000-0004-0000-0200-000010000000}"/>
    <hyperlink ref="F19" r:id="rId18" xr:uid="{00000000-0004-0000-0200-000011000000}"/>
    <hyperlink ref="F20" r:id="rId19" xr:uid="{00000000-0004-0000-0200-000012000000}"/>
    <hyperlink ref="F21" r:id="rId20" xr:uid="{00000000-0004-0000-0200-000013000000}"/>
    <hyperlink ref="F22" r:id="rId21" xr:uid="{00000000-0004-0000-0200-000014000000}"/>
    <hyperlink ref="F23" r:id="rId22" xr:uid="{00000000-0004-0000-0200-000015000000}"/>
    <hyperlink ref="F24" r:id="rId23" xr:uid="{00000000-0004-0000-0200-000016000000}"/>
    <hyperlink ref="F25" r:id="rId24" xr:uid="{00000000-0004-0000-0200-000017000000}"/>
    <hyperlink ref="F26" r:id="rId25" xr:uid="{00000000-0004-0000-0200-000018000000}"/>
    <hyperlink ref="F27" r:id="rId26" xr:uid="{00000000-0004-0000-0200-000019000000}"/>
    <hyperlink ref="F28" r:id="rId27" xr:uid="{00000000-0004-0000-0200-00001A000000}"/>
    <hyperlink ref="F29" r:id="rId28" xr:uid="{00000000-0004-0000-0200-00001B000000}"/>
    <hyperlink ref="F30" r:id="rId29" xr:uid="{00000000-0004-0000-0200-00001C000000}"/>
    <hyperlink ref="F31" r:id="rId30" xr:uid="{00000000-0004-0000-0200-00001D000000}"/>
    <hyperlink ref="F32" r:id="rId31" xr:uid="{00000000-0004-0000-0200-00001E000000}"/>
    <hyperlink ref="F33" r:id="rId32" xr:uid="{00000000-0004-0000-0200-00001F000000}"/>
    <hyperlink ref="F34" r:id="rId33" xr:uid="{00000000-0004-0000-0200-000020000000}"/>
    <hyperlink ref="F35" r:id="rId34" xr:uid="{00000000-0004-0000-0200-000021000000}"/>
    <hyperlink ref="F36" r:id="rId35" xr:uid="{00000000-0004-0000-0200-000022000000}"/>
    <hyperlink ref="F37" r:id="rId36" xr:uid="{00000000-0004-0000-0200-000023000000}"/>
    <hyperlink ref="F38" r:id="rId37" xr:uid="{00000000-0004-0000-0200-000024000000}"/>
    <hyperlink ref="F39" r:id="rId38" xr:uid="{00000000-0004-0000-0200-000025000000}"/>
    <hyperlink ref="F40" r:id="rId39" xr:uid="{00000000-0004-0000-0200-000026000000}"/>
    <hyperlink ref="F41" r:id="rId40" xr:uid="{00000000-0004-0000-0200-000027000000}"/>
    <hyperlink ref="F42" r:id="rId41" xr:uid="{00000000-0004-0000-0200-000028000000}"/>
    <hyperlink ref="F44" r:id="rId42" xr:uid="{00000000-0004-0000-0200-000029000000}"/>
    <hyperlink ref="F45" r:id="rId43" xr:uid="{00000000-0004-0000-0200-00002A000000}"/>
    <hyperlink ref="F46" r:id="rId44" xr:uid="{00000000-0004-0000-0200-00002B000000}"/>
    <hyperlink ref="F47" r:id="rId45" xr:uid="{00000000-0004-0000-0200-00002C000000}"/>
    <hyperlink ref="F48" r:id="rId46" xr:uid="{00000000-0004-0000-0200-00002D000000}"/>
    <hyperlink ref="F49" r:id="rId47" xr:uid="{00000000-0004-0000-0200-00002E000000}"/>
    <hyperlink ref="F50" r:id="rId48" xr:uid="{00000000-0004-0000-0200-00002F000000}"/>
    <hyperlink ref="F51" r:id="rId49" xr:uid="{00000000-0004-0000-0200-000030000000}"/>
    <hyperlink ref="F53" r:id="rId50" xr:uid="{00000000-0004-0000-0200-000031000000}"/>
    <hyperlink ref="F55" r:id="rId51" xr:uid="{00000000-0004-0000-0200-000032000000}"/>
    <hyperlink ref="F56" r:id="rId52" xr:uid="{00000000-0004-0000-0200-000033000000}"/>
    <hyperlink ref="F57" r:id="rId53" xr:uid="{00000000-0004-0000-0200-000034000000}"/>
    <hyperlink ref="F58" r:id="rId54" xr:uid="{00000000-0004-0000-0200-000035000000}"/>
    <hyperlink ref="F59" r:id="rId55" xr:uid="{00000000-0004-0000-0200-000036000000}"/>
    <hyperlink ref="F60" r:id="rId56" xr:uid="{00000000-0004-0000-0200-000037000000}"/>
    <hyperlink ref="F61" r:id="rId57" xr:uid="{00000000-0004-0000-0200-000038000000}"/>
    <hyperlink ref="F65" r:id="rId58" xr:uid="{00000000-0004-0000-0200-000039000000}"/>
    <hyperlink ref="F67" r:id="rId59" xr:uid="{00000000-0004-0000-0200-00003A000000}"/>
    <hyperlink ref="F69" r:id="rId60" xr:uid="{00000000-0004-0000-0200-00003B000000}"/>
    <hyperlink ref="F70" r:id="rId61" xr:uid="{00000000-0004-0000-0200-00003C000000}"/>
    <hyperlink ref="F74" r:id="rId62" xr:uid="{00000000-0004-0000-0200-00003D000000}"/>
    <hyperlink ref="F75" r:id="rId63" xr:uid="{00000000-0004-0000-0200-00003E000000}"/>
    <hyperlink ref="F76" r:id="rId64" xr:uid="{00000000-0004-0000-0200-00003F000000}"/>
  </hyperlinks>
  <pageMargins left="0" right="0" top="0.39374999999999999" bottom="0.39374999999999999" header="0" footer="0"/>
  <pageSetup paperSize="9" pageOrder="overThenDown" orientation="portrait" horizontalDpi="300" verticalDpi="30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61"/>
  <sheetViews>
    <sheetView topLeftCell="A331" zoomScale="110" zoomScaleNormal="110" workbookViewId="0">
      <selection activeCell="D13" sqref="D13"/>
    </sheetView>
  </sheetViews>
  <sheetFormatPr defaultColWidth="8.7109375" defaultRowHeight="15" x14ac:dyDescent="0.25"/>
  <cols>
    <col min="1" max="1" width="8" customWidth="1"/>
    <col min="2" max="3" width="15.28515625" customWidth="1"/>
    <col min="4" max="4" width="85.140625" customWidth="1"/>
    <col min="5" max="6" width="21" customWidth="1"/>
    <col min="7" max="7" width="20" customWidth="1"/>
    <col min="8" max="8" width="13.140625" customWidth="1"/>
    <col min="9" max="9" width="10.28515625" customWidth="1"/>
    <col min="12" max="12" width="10.28515625" customWidth="1"/>
    <col min="13" max="13" width="12.42578125" customWidth="1"/>
    <col min="16" max="16" width="16.28515625" customWidth="1"/>
  </cols>
  <sheetData>
    <row r="1" spans="1:18" x14ac:dyDescent="0.25">
      <c r="A1" s="7" t="s">
        <v>244</v>
      </c>
      <c r="B1" s="7" t="s">
        <v>245</v>
      </c>
      <c r="C1" s="7" t="s">
        <v>246</v>
      </c>
      <c r="D1" s="7" t="s">
        <v>247</v>
      </c>
      <c r="E1" s="7" t="s">
        <v>248</v>
      </c>
      <c r="F1" s="7" t="s">
        <v>249</v>
      </c>
      <c r="G1" s="7" t="s">
        <v>250</v>
      </c>
      <c r="H1" s="7" t="s">
        <v>251</v>
      </c>
      <c r="I1" s="7" t="s">
        <v>252</v>
      </c>
      <c r="J1" s="8" t="s">
        <v>253</v>
      </c>
      <c r="K1" s="7" t="s">
        <v>254</v>
      </c>
      <c r="L1" s="7" t="s">
        <v>255</v>
      </c>
      <c r="M1" s="7" t="s">
        <v>256</v>
      </c>
      <c r="N1" s="7" t="s">
        <v>257</v>
      </c>
      <c r="O1" s="7" t="s">
        <v>14</v>
      </c>
      <c r="P1" s="7"/>
      <c r="Q1" s="7" t="s">
        <v>258</v>
      </c>
      <c r="R1" s="7">
        <v>1001</v>
      </c>
    </row>
    <row r="2" spans="1:18" x14ac:dyDescent="0.25">
      <c r="A2">
        <v>5193</v>
      </c>
      <c r="B2" s="9">
        <v>45196.583333333299</v>
      </c>
      <c r="C2" s="9">
        <v>45196.604166666701</v>
      </c>
      <c r="D2" t="s">
        <v>259</v>
      </c>
      <c r="E2">
        <v>707</v>
      </c>
      <c r="F2" t="str">
        <f t="shared" ref="F2:F65" si="0">++MID(D2,FIND(":",D2)+1,(FIND(" - -",D2)-FIND(":",D2)))</f>
        <v xml:space="preserve"> Abruč Katja </v>
      </c>
      <c r="G2" t="str">
        <f t="shared" ref="G2:G65" si="1">+MID(D2,FIND("Mentor:",D2)+8,(FIND("/",D2)-FIND("Mentor:",D2)-8))</f>
        <v>Jasmina Žnidaršič</v>
      </c>
      <c r="H2" t="s">
        <v>6</v>
      </c>
      <c r="I2" t="s">
        <v>6</v>
      </c>
      <c r="J2" s="10">
        <f t="shared" ref="J2:J65" si="2">+$R$1</f>
        <v>1001</v>
      </c>
      <c r="K2">
        <f>VLOOKUP(G2,profesor!$G$2:$H$101,2,0)</f>
        <v>40</v>
      </c>
      <c r="L2">
        <f>VLOOKUP(M2,ar_predmet!B:C,2,FALSE())</f>
        <v>331</v>
      </c>
      <c r="M2" t="str">
        <f>VLOOKUP(I2,ar_predmet!A:C,2,FALSE())</f>
        <v>NA000</v>
      </c>
      <c r="N2">
        <f>+VLOOKUP(H2,tip_dogodka!$B$2:$C$10,2,0)</f>
        <v>5</v>
      </c>
      <c r="O2">
        <f>+VLOOKUP(E2,prostor!$F$1:$G$101,2,0)</f>
        <v>44</v>
      </c>
    </row>
    <row r="3" spans="1:18" x14ac:dyDescent="0.25">
      <c r="A3">
        <v>1716</v>
      </c>
      <c r="B3" s="9">
        <v>44834.666666666701</v>
      </c>
      <c r="C3" s="9">
        <v>44834.6875</v>
      </c>
      <c r="D3" t="s">
        <v>260</v>
      </c>
      <c r="E3">
        <v>707</v>
      </c>
      <c r="F3" t="str">
        <f t="shared" si="0"/>
        <v xml:space="preserve"> Ahačič Matic </v>
      </c>
      <c r="G3" t="str">
        <f t="shared" si="1"/>
        <v>Alenka Brezavšček</v>
      </c>
      <c r="H3" t="s">
        <v>6</v>
      </c>
      <c r="I3" t="s">
        <v>6</v>
      </c>
      <c r="J3" s="10">
        <f t="shared" si="2"/>
        <v>1001</v>
      </c>
      <c r="K3">
        <f>VLOOKUP(G3,profesor!$G$2:$H$101,2,0)</f>
        <v>7</v>
      </c>
      <c r="L3">
        <f>VLOOKUP(M3,ar_predmet!B:C,2,FALSE())</f>
        <v>331</v>
      </c>
      <c r="M3" t="str">
        <f>VLOOKUP(I3,ar_predmet!A:C,2,FALSE())</f>
        <v>NA000</v>
      </c>
      <c r="N3">
        <f>+VLOOKUP(H3,tip_dogodka!$B$2:$C$10,2,0)</f>
        <v>5</v>
      </c>
      <c r="O3">
        <f>+VLOOKUP(E3,prostor!$F$1:$G$101,2,0)</f>
        <v>44</v>
      </c>
    </row>
    <row r="4" spans="1:18" x14ac:dyDescent="0.25">
      <c r="A4">
        <v>2890</v>
      </c>
      <c r="B4" s="9">
        <v>45184.458333333299</v>
      </c>
      <c r="C4" s="9">
        <v>45184.479166666701</v>
      </c>
      <c r="D4" t="s">
        <v>261</v>
      </c>
      <c r="E4">
        <v>707</v>
      </c>
      <c r="F4" t="str">
        <f t="shared" si="0"/>
        <v xml:space="preserve"> Andonov Adrijana </v>
      </c>
      <c r="G4" t="str">
        <f t="shared" si="1"/>
        <v>Vesna Novak</v>
      </c>
      <c r="H4" t="s">
        <v>6</v>
      </c>
      <c r="I4" t="s">
        <v>6</v>
      </c>
      <c r="J4" s="10">
        <f t="shared" si="2"/>
        <v>1001</v>
      </c>
      <c r="K4">
        <f>VLOOKUP(G4,profesor!$G$2:$H$101,2,0)</f>
        <v>26</v>
      </c>
      <c r="L4">
        <f>VLOOKUP(M4,ar_predmet!B:C,2,FALSE())</f>
        <v>331</v>
      </c>
      <c r="M4" t="str">
        <f>VLOOKUP(I4,ar_predmet!A:C,2,FALSE())</f>
        <v>NA000</v>
      </c>
      <c r="N4">
        <f>+VLOOKUP(H4,tip_dogodka!$B$2:$C$10,2,0)</f>
        <v>5</v>
      </c>
      <c r="O4">
        <f>+VLOOKUP(E4,prostor!$F$1:$G$101,2,0)</f>
        <v>44</v>
      </c>
    </row>
    <row r="5" spans="1:18" x14ac:dyDescent="0.25">
      <c r="A5">
        <v>2808</v>
      </c>
      <c r="B5" s="9">
        <v>45176.5</v>
      </c>
      <c r="C5" s="9">
        <v>45176.520833333299</v>
      </c>
      <c r="D5" t="s">
        <v>262</v>
      </c>
      <c r="E5">
        <v>707</v>
      </c>
      <c r="F5" t="str">
        <f t="shared" si="0"/>
        <v xml:space="preserve"> Andonov Julijana </v>
      </c>
      <c r="G5" t="str">
        <f t="shared" si="1"/>
        <v>Vesna Novak</v>
      </c>
      <c r="H5" t="s">
        <v>6</v>
      </c>
      <c r="I5" t="s">
        <v>6</v>
      </c>
      <c r="J5" s="10">
        <f t="shared" si="2"/>
        <v>1001</v>
      </c>
      <c r="K5">
        <f>VLOOKUP(G5,profesor!$G$2:$H$101,2,0)</f>
        <v>26</v>
      </c>
      <c r="L5">
        <f>VLOOKUP(M5,ar_predmet!B:C,2,FALSE())</f>
        <v>331</v>
      </c>
      <c r="M5" t="str">
        <f>VLOOKUP(I5,ar_predmet!A:C,2,FALSE())</f>
        <v>NA000</v>
      </c>
      <c r="N5">
        <f>+VLOOKUP(H5,tip_dogodka!$B$2:$C$10,2,0)</f>
        <v>5</v>
      </c>
      <c r="O5">
        <f>+VLOOKUP(E5,prostor!$F$1:$G$101,2,0)</f>
        <v>44</v>
      </c>
    </row>
    <row r="6" spans="1:18" x14ac:dyDescent="0.25">
      <c r="A6">
        <v>302</v>
      </c>
      <c r="B6" s="9">
        <v>45315.479166666701</v>
      </c>
      <c r="C6" s="9">
        <v>45315.5</v>
      </c>
      <c r="D6" t="s">
        <v>263</v>
      </c>
      <c r="E6">
        <v>707</v>
      </c>
      <c r="F6" t="str">
        <f t="shared" si="0"/>
        <v xml:space="preserve"> Anželak Tanja </v>
      </c>
      <c r="G6" t="str">
        <f t="shared" si="1"/>
        <v>Mojca Bernik</v>
      </c>
      <c r="H6" t="s">
        <v>6</v>
      </c>
      <c r="I6" t="s">
        <v>6</v>
      </c>
      <c r="J6" s="10">
        <f t="shared" si="2"/>
        <v>1001</v>
      </c>
      <c r="K6">
        <f>VLOOKUP(G6,profesor!$G$2:$H$101,2,0)</f>
        <v>3</v>
      </c>
      <c r="L6">
        <f>VLOOKUP(M6,ar_predmet!B:C,2,FALSE())</f>
        <v>331</v>
      </c>
      <c r="M6" t="str">
        <f>VLOOKUP(I6,ar_predmet!A:C,2,FALSE())</f>
        <v>NA000</v>
      </c>
      <c r="N6">
        <f>+VLOOKUP(H6,tip_dogodka!$B$2:$C$10,2,0)</f>
        <v>5</v>
      </c>
      <c r="O6">
        <f>+VLOOKUP(E6,prostor!$F$1:$G$101,2,0)</f>
        <v>44</v>
      </c>
    </row>
    <row r="7" spans="1:18" x14ac:dyDescent="0.25">
      <c r="A7">
        <v>340</v>
      </c>
      <c r="B7" s="9">
        <v>45357.5</v>
      </c>
      <c r="C7" s="9">
        <v>45357.520833333299</v>
      </c>
      <c r="D7" t="s">
        <v>264</v>
      </c>
      <c r="E7">
        <v>707</v>
      </c>
      <c r="F7" t="str">
        <f t="shared" si="0"/>
        <v xml:space="preserve"> Arambašić Nastia </v>
      </c>
      <c r="G7" t="str">
        <f t="shared" si="1"/>
        <v>Vesna Novak</v>
      </c>
      <c r="H7" t="s">
        <v>6</v>
      </c>
      <c r="I7" t="s">
        <v>6</v>
      </c>
      <c r="J7" s="10">
        <f t="shared" si="2"/>
        <v>1001</v>
      </c>
      <c r="K7">
        <f>VLOOKUP(G7,profesor!$G$2:$H$101,2,0)</f>
        <v>26</v>
      </c>
      <c r="L7">
        <f>VLOOKUP(M7,ar_predmet!B:C,2,FALSE())</f>
        <v>331</v>
      </c>
      <c r="M7" t="str">
        <f>VLOOKUP(I7,ar_predmet!A:C,2,FALSE())</f>
        <v>NA000</v>
      </c>
      <c r="N7">
        <f>+VLOOKUP(H7,tip_dogodka!$B$2:$C$10,2,0)</f>
        <v>5</v>
      </c>
      <c r="O7">
        <f>+VLOOKUP(E7,prostor!$F$1:$G$101,2,0)</f>
        <v>44</v>
      </c>
    </row>
    <row r="8" spans="1:18" x14ac:dyDescent="0.25">
      <c r="A8">
        <v>1117</v>
      </c>
      <c r="B8" s="9">
        <v>45175.552083333299</v>
      </c>
      <c r="C8" s="9">
        <v>45175.572916666701</v>
      </c>
      <c r="D8" t="s">
        <v>265</v>
      </c>
      <c r="E8">
        <v>707</v>
      </c>
      <c r="F8" t="str">
        <f t="shared" si="0"/>
        <v xml:space="preserve"> Arh Mitja </v>
      </c>
      <c r="G8" t="str">
        <f t="shared" si="1"/>
        <v>Maja Meško</v>
      </c>
      <c r="H8" t="s">
        <v>6</v>
      </c>
      <c r="I8" t="s">
        <v>6</v>
      </c>
      <c r="J8" s="10">
        <f t="shared" si="2"/>
        <v>1001</v>
      </c>
      <c r="K8">
        <f>VLOOKUP(G8,profesor!$G$2:$H$101,2,0)</f>
        <v>24</v>
      </c>
      <c r="L8">
        <f>VLOOKUP(M8,ar_predmet!B:C,2,FALSE())</f>
        <v>331</v>
      </c>
      <c r="M8" t="str">
        <f>VLOOKUP(I8,ar_predmet!A:C,2,FALSE())</f>
        <v>NA000</v>
      </c>
      <c r="N8">
        <f>+VLOOKUP(H8,tip_dogodka!$B$2:$C$10,2,0)</f>
        <v>5</v>
      </c>
      <c r="O8">
        <f>+VLOOKUP(E8,prostor!$F$1:$G$101,2,0)</f>
        <v>44</v>
      </c>
    </row>
    <row r="9" spans="1:18" x14ac:dyDescent="0.25">
      <c r="A9">
        <v>142</v>
      </c>
      <c r="B9" s="9">
        <v>45198.5</v>
      </c>
      <c r="C9" s="9">
        <v>45198.520833333299</v>
      </c>
      <c r="D9" t="s">
        <v>266</v>
      </c>
      <c r="E9">
        <v>707</v>
      </c>
      <c r="F9" t="str">
        <f t="shared" si="0"/>
        <v xml:space="preserve"> Arh Patrik </v>
      </c>
      <c r="G9" t="str">
        <f t="shared" si="1"/>
        <v>Robert Leskovar</v>
      </c>
      <c r="H9" t="s">
        <v>6</v>
      </c>
      <c r="I9" t="s">
        <v>6</v>
      </c>
      <c r="J9" s="10">
        <f t="shared" si="2"/>
        <v>1001</v>
      </c>
      <c r="K9">
        <f>VLOOKUP(G9,profesor!$G$2:$H$101,2,0)</f>
        <v>18</v>
      </c>
      <c r="L9">
        <f>VLOOKUP(M9,ar_predmet!B:C,2,FALSE())</f>
        <v>331</v>
      </c>
      <c r="M9" t="str">
        <f>VLOOKUP(I9,ar_predmet!A:C,2,FALSE())</f>
        <v>NA000</v>
      </c>
      <c r="N9">
        <f>+VLOOKUP(H9,tip_dogodka!$B$2:$C$10,2,0)</f>
        <v>5</v>
      </c>
      <c r="O9">
        <f>+VLOOKUP(E9,prostor!$F$1:$G$101,2,0)</f>
        <v>44</v>
      </c>
    </row>
    <row r="10" spans="1:18" x14ac:dyDescent="0.25">
      <c r="A10">
        <v>694</v>
      </c>
      <c r="B10" s="9">
        <v>45308.666666666701</v>
      </c>
      <c r="C10" s="9">
        <v>45308.6875</v>
      </c>
      <c r="D10" t="s">
        <v>267</v>
      </c>
      <c r="E10">
        <v>707</v>
      </c>
      <c r="F10" t="str">
        <f t="shared" si="0"/>
        <v xml:space="preserve"> Arnaudov Luka </v>
      </c>
      <c r="G10" t="str">
        <f t="shared" si="1"/>
        <v>Alenka Brezavšček</v>
      </c>
      <c r="H10" t="s">
        <v>6</v>
      </c>
      <c r="I10" t="s">
        <v>6</v>
      </c>
      <c r="J10" s="10">
        <f t="shared" si="2"/>
        <v>1001</v>
      </c>
      <c r="K10">
        <f>VLOOKUP(G10,profesor!$G$2:$H$101,2,0)</f>
        <v>7</v>
      </c>
      <c r="L10">
        <f>VLOOKUP(M10,ar_predmet!B:C,2,FALSE())</f>
        <v>331</v>
      </c>
      <c r="M10" t="str">
        <f>VLOOKUP(I10,ar_predmet!A:C,2,FALSE())</f>
        <v>NA000</v>
      </c>
      <c r="N10">
        <f>+VLOOKUP(H10,tip_dogodka!$B$2:$C$10,2,0)</f>
        <v>5</v>
      </c>
      <c r="O10">
        <f>+VLOOKUP(E10,prostor!$F$1:$G$101,2,0)</f>
        <v>44</v>
      </c>
    </row>
    <row r="11" spans="1:18" x14ac:dyDescent="0.25">
      <c r="A11">
        <v>207</v>
      </c>
      <c r="B11" s="9">
        <v>45183.4375</v>
      </c>
      <c r="C11" s="9">
        <v>45183.458333333299</v>
      </c>
      <c r="D11" t="s">
        <v>268</v>
      </c>
      <c r="E11">
        <v>707</v>
      </c>
      <c r="F11" t="str">
        <f t="shared" si="0"/>
        <v xml:space="preserve"> Arsenijević Anćelina </v>
      </c>
      <c r="G11" t="str">
        <f t="shared" si="1"/>
        <v>Marjan Senegačnik</v>
      </c>
      <c r="H11" t="s">
        <v>6</v>
      </c>
      <c r="I11" t="s">
        <v>6</v>
      </c>
      <c r="J11" s="10">
        <f t="shared" si="2"/>
        <v>1001</v>
      </c>
      <c r="K11">
        <f>VLOOKUP(G11,profesor!$G$2:$H$101,2,0)</f>
        <v>30</v>
      </c>
      <c r="L11">
        <f>VLOOKUP(M11,ar_predmet!B:C,2,FALSE())</f>
        <v>331</v>
      </c>
      <c r="M11" t="str">
        <f>VLOOKUP(I11,ar_predmet!A:C,2,FALSE())</f>
        <v>NA000</v>
      </c>
      <c r="N11">
        <f>+VLOOKUP(H11,tip_dogodka!$B$2:$C$10,2,0)</f>
        <v>5</v>
      </c>
      <c r="O11">
        <f>+VLOOKUP(E11,prostor!$F$1:$G$101,2,0)</f>
        <v>44</v>
      </c>
    </row>
    <row r="12" spans="1:18" x14ac:dyDescent="0.25">
      <c r="A12">
        <v>261</v>
      </c>
      <c r="B12" s="9">
        <v>43815.541666666701</v>
      </c>
      <c r="C12" s="9">
        <v>43815.5625</v>
      </c>
      <c r="D12" t="s">
        <v>269</v>
      </c>
      <c r="E12">
        <v>707</v>
      </c>
      <c r="F12" t="str">
        <f t="shared" si="0"/>
        <v xml:space="preserve"> Bajželj Nina </v>
      </c>
      <c r="G12" t="str">
        <f t="shared" si="1"/>
        <v>Polona Šprajc</v>
      </c>
      <c r="H12" t="s">
        <v>6</v>
      </c>
      <c r="I12" t="s">
        <v>6</v>
      </c>
      <c r="J12" s="10">
        <f t="shared" si="2"/>
        <v>1001</v>
      </c>
      <c r="K12">
        <f>VLOOKUP(G12,profesor!$G$2:$H$101,2,0)</f>
        <v>33</v>
      </c>
      <c r="L12">
        <f>VLOOKUP(M12,ar_predmet!B:C,2,FALSE())</f>
        <v>331</v>
      </c>
      <c r="M12" t="str">
        <f>VLOOKUP(I12,ar_predmet!A:C,2,FALSE())</f>
        <v>NA000</v>
      </c>
      <c r="N12">
        <f>+VLOOKUP(H12,tip_dogodka!$B$2:$C$10,2,0)</f>
        <v>5</v>
      </c>
      <c r="O12">
        <f>+VLOOKUP(E12,prostor!$F$1:$G$101,2,0)</f>
        <v>44</v>
      </c>
    </row>
    <row r="13" spans="1:18" x14ac:dyDescent="0.25">
      <c r="A13">
        <v>2931</v>
      </c>
      <c r="B13" s="9">
        <v>45236.479166666701</v>
      </c>
      <c r="C13" s="9">
        <v>45236.5</v>
      </c>
      <c r="D13" t="s">
        <v>270</v>
      </c>
      <c r="E13">
        <v>707</v>
      </c>
      <c r="F13" t="str">
        <f t="shared" si="0"/>
        <v xml:space="preserve"> Barbo Silvia </v>
      </c>
      <c r="G13" t="str">
        <f t="shared" si="1"/>
        <v>Iztok Podbregar</v>
      </c>
      <c r="H13" t="s">
        <v>6</v>
      </c>
      <c r="I13" t="s">
        <v>6</v>
      </c>
      <c r="J13" s="10">
        <f t="shared" si="2"/>
        <v>1001</v>
      </c>
      <c r="K13">
        <f>VLOOKUP(G13,profesor!$G$2:$H$101,2,0)</f>
        <v>27</v>
      </c>
      <c r="L13">
        <f>VLOOKUP(M13,ar_predmet!B:C,2,FALSE())</f>
        <v>331</v>
      </c>
      <c r="M13" t="str">
        <f>VLOOKUP(I13,ar_predmet!A:C,2,FALSE())</f>
        <v>NA000</v>
      </c>
      <c r="N13">
        <f>+VLOOKUP(H13,tip_dogodka!$B$2:$C$10,2,0)</f>
        <v>5</v>
      </c>
      <c r="O13">
        <f>+VLOOKUP(E13,prostor!$F$1:$G$101,2,0)</f>
        <v>44</v>
      </c>
    </row>
    <row r="14" spans="1:18" x14ac:dyDescent="0.25">
      <c r="A14">
        <v>4873</v>
      </c>
      <c r="B14" s="9">
        <v>45201.5</v>
      </c>
      <c r="C14" s="9">
        <v>45201.520833333299</v>
      </c>
      <c r="D14" t="s">
        <v>271</v>
      </c>
      <c r="E14">
        <v>707</v>
      </c>
      <c r="F14" t="str">
        <f t="shared" si="0"/>
        <v xml:space="preserve"> Barle Tomo </v>
      </c>
      <c r="G14" t="str">
        <f t="shared" si="1"/>
        <v>Borut Werber</v>
      </c>
      <c r="H14" t="s">
        <v>6</v>
      </c>
      <c r="I14" t="s">
        <v>6</v>
      </c>
      <c r="J14" s="10">
        <f t="shared" si="2"/>
        <v>1001</v>
      </c>
      <c r="K14">
        <f>VLOOKUP(G14,profesor!$G$2:$H$101,2,0)</f>
        <v>39</v>
      </c>
      <c r="L14">
        <f>VLOOKUP(M14,ar_predmet!B:C,2,FALSE())</f>
        <v>331</v>
      </c>
      <c r="M14" t="str">
        <f>VLOOKUP(I14,ar_predmet!A:C,2,FALSE())</f>
        <v>NA000</v>
      </c>
      <c r="N14">
        <f>+VLOOKUP(H14,tip_dogodka!$B$2:$C$10,2,0)</f>
        <v>5</v>
      </c>
      <c r="O14">
        <f>+VLOOKUP(E14,prostor!$F$1:$G$101,2,0)</f>
        <v>44</v>
      </c>
    </row>
    <row r="15" spans="1:18" x14ac:dyDescent="0.25">
      <c r="A15">
        <v>3386</v>
      </c>
      <c r="B15" s="9">
        <v>43717.520833333299</v>
      </c>
      <c r="C15" s="9">
        <v>43717.541666666701</v>
      </c>
      <c r="D15" t="s">
        <v>272</v>
      </c>
      <c r="E15">
        <v>707</v>
      </c>
      <c r="F15" t="str">
        <f t="shared" si="0"/>
        <v xml:space="preserve"> Barukčić Mateo </v>
      </c>
      <c r="G15" t="str">
        <f t="shared" si="1"/>
        <v>Zvone Balantič</v>
      </c>
      <c r="H15" t="s">
        <v>6</v>
      </c>
      <c r="I15" t="s">
        <v>6</v>
      </c>
      <c r="J15" s="10">
        <f t="shared" si="2"/>
        <v>1001</v>
      </c>
      <c r="K15">
        <f>VLOOKUP(G15,profesor!$G$2:$H$101,2,0)</f>
        <v>2</v>
      </c>
      <c r="L15">
        <f>VLOOKUP(M15,ar_predmet!B:C,2,FALSE())</f>
        <v>331</v>
      </c>
      <c r="M15" t="str">
        <f>VLOOKUP(I15,ar_predmet!A:C,2,FALSE())</f>
        <v>NA000</v>
      </c>
      <c r="N15">
        <f>+VLOOKUP(H15,tip_dogodka!$B$2:$C$10,2,0)</f>
        <v>5</v>
      </c>
      <c r="O15">
        <f>+VLOOKUP(E15,prostor!$F$1:$G$101,2,0)</f>
        <v>44</v>
      </c>
    </row>
    <row r="16" spans="1:18" x14ac:dyDescent="0.25">
      <c r="A16">
        <v>3878</v>
      </c>
      <c r="B16" s="9">
        <v>43969.520833333299</v>
      </c>
      <c r="C16" s="9">
        <v>43969.541666666701</v>
      </c>
      <c r="D16" t="s">
        <v>273</v>
      </c>
      <c r="E16" t="s">
        <v>18</v>
      </c>
      <c r="F16" t="str">
        <f t="shared" si="0"/>
        <v xml:space="preserve"> Beganović Elvira </v>
      </c>
      <c r="G16" t="str">
        <f t="shared" si="1"/>
        <v>Polona Šprajc</v>
      </c>
      <c r="H16" t="s">
        <v>6</v>
      </c>
      <c r="I16" t="s">
        <v>6</v>
      </c>
      <c r="J16" s="10">
        <f t="shared" si="2"/>
        <v>1001</v>
      </c>
      <c r="K16">
        <f>VLOOKUP(G16,profesor!$G$2:$H$101,2,0)</f>
        <v>33</v>
      </c>
      <c r="L16">
        <f>VLOOKUP(M16,ar_predmet!B:C,2,FALSE())</f>
        <v>331</v>
      </c>
      <c r="M16" t="str">
        <f>VLOOKUP(I16,ar_predmet!A:C,2,FALSE())</f>
        <v>NA000</v>
      </c>
      <c r="N16">
        <f>+VLOOKUP(H16,tip_dogodka!$B$2:$C$10,2,0)</f>
        <v>5</v>
      </c>
      <c r="O16">
        <f>+VLOOKUP(E16,prostor!$F$1:$G$101,2,0)</f>
        <v>56</v>
      </c>
    </row>
    <row r="17" spans="1:15" x14ac:dyDescent="0.25">
      <c r="A17">
        <v>4419</v>
      </c>
      <c r="B17" s="9">
        <v>43734.520833333299</v>
      </c>
      <c r="C17" s="9">
        <v>43734.541666666701</v>
      </c>
      <c r="D17" t="s">
        <v>274</v>
      </c>
      <c r="E17">
        <v>707</v>
      </c>
      <c r="F17" t="str">
        <f t="shared" si="0"/>
        <v xml:space="preserve"> Benda Rebeka </v>
      </c>
      <c r="G17" t="str">
        <f t="shared" si="1"/>
        <v>Vesna Novak</v>
      </c>
      <c r="H17" t="s">
        <v>6</v>
      </c>
      <c r="I17" t="s">
        <v>6</v>
      </c>
      <c r="J17" s="10">
        <f t="shared" si="2"/>
        <v>1001</v>
      </c>
      <c r="K17">
        <f>VLOOKUP(G17,profesor!$G$2:$H$101,2,0)</f>
        <v>26</v>
      </c>
      <c r="L17">
        <f>VLOOKUP(M17,ar_predmet!B:C,2,FALSE())</f>
        <v>331</v>
      </c>
      <c r="M17" t="str">
        <f>VLOOKUP(I17,ar_predmet!A:C,2,FALSE())</f>
        <v>NA000</v>
      </c>
      <c r="N17">
        <f>+VLOOKUP(H17,tip_dogodka!$B$2:$C$10,2,0)</f>
        <v>5</v>
      </c>
      <c r="O17">
        <f>+VLOOKUP(E17,prostor!$F$1:$G$101,2,0)</f>
        <v>44</v>
      </c>
    </row>
    <row r="18" spans="1:15" x14ac:dyDescent="0.25">
      <c r="A18">
        <v>2785</v>
      </c>
      <c r="B18" s="9">
        <v>45176.458333333299</v>
      </c>
      <c r="C18" s="9">
        <v>45176.479166666701</v>
      </c>
      <c r="D18" t="s">
        <v>275</v>
      </c>
      <c r="E18">
        <v>707</v>
      </c>
      <c r="F18" t="str">
        <f t="shared" si="0"/>
        <v xml:space="preserve"> Bergoč Zala </v>
      </c>
      <c r="G18" t="str">
        <f t="shared" si="1"/>
        <v>Vesna Novak</v>
      </c>
      <c r="H18" t="s">
        <v>6</v>
      </c>
      <c r="I18" t="s">
        <v>6</v>
      </c>
      <c r="J18" s="10">
        <f t="shared" si="2"/>
        <v>1001</v>
      </c>
      <c r="K18">
        <f>VLOOKUP(G18,profesor!$G$2:$H$101,2,0)</f>
        <v>26</v>
      </c>
      <c r="L18">
        <f>VLOOKUP(M18,ar_predmet!B:C,2,FALSE())</f>
        <v>331</v>
      </c>
      <c r="M18" t="str">
        <f>VLOOKUP(I18,ar_predmet!A:C,2,FALSE())</f>
        <v>NA000</v>
      </c>
      <c r="N18">
        <f>+VLOOKUP(H18,tip_dogodka!$B$2:$C$10,2,0)</f>
        <v>5</v>
      </c>
      <c r="O18">
        <f>+VLOOKUP(E18,prostor!$F$1:$G$101,2,0)</f>
        <v>44</v>
      </c>
    </row>
    <row r="19" spans="1:15" x14ac:dyDescent="0.25">
      <c r="A19">
        <v>3719</v>
      </c>
      <c r="B19" s="9">
        <v>43957.5</v>
      </c>
      <c r="C19" s="9">
        <v>43957.520833333299</v>
      </c>
      <c r="D19" t="s">
        <v>276</v>
      </c>
      <c r="E19" t="s">
        <v>18</v>
      </c>
      <c r="F19" t="str">
        <f t="shared" si="0"/>
        <v xml:space="preserve"> Bernik Katja </v>
      </c>
      <c r="G19" t="str">
        <f t="shared" si="1"/>
        <v>Eva Jereb</v>
      </c>
      <c r="H19" t="s">
        <v>6</v>
      </c>
      <c r="I19" t="s">
        <v>6</v>
      </c>
      <c r="J19" s="10">
        <f t="shared" si="2"/>
        <v>1001</v>
      </c>
      <c r="K19">
        <f>VLOOKUP(G19,profesor!$G$2:$H$101,2,0)</f>
        <v>12</v>
      </c>
      <c r="L19">
        <f>VLOOKUP(M19,ar_predmet!B:C,2,FALSE())</f>
        <v>331</v>
      </c>
      <c r="M19" t="str">
        <f>VLOOKUP(I19,ar_predmet!A:C,2,FALSE())</f>
        <v>NA000</v>
      </c>
      <c r="N19">
        <f>+VLOOKUP(H19,tip_dogodka!$B$2:$C$10,2,0)</f>
        <v>5</v>
      </c>
      <c r="O19">
        <f>+VLOOKUP(E19,prostor!$F$1:$G$101,2,0)</f>
        <v>56</v>
      </c>
    </row>
    <row r="20" spans="1:15" x14ac:dyDescent="0.25">
      <c r="A20">
        <v>3936</v>
      </c>
      <c r="B20" s="9">
        <v>43969.5</v>
      </c>
      <c r="C20" s="9">
        <v>43969.520833333299</v>
      </c>
      <c r="D20" t="s">
        <v>277</v>
      </c>
      <c r="E20" t="s">
        <v>18</v>
      </c>
      <c r="F20" t="str">
        <f t="shared" si="0"/>
        <v xml:space="preserve"> Bernot Teja </v>
      </c>
      <c r="G20" t="str">
        <f t="shared" si="1"/>
        <v>Polona Šprajc</v>
      </c>
      <c r="H20" t="s">
        <v>6</v>
      </c>
      <c r="I20" t="s">
        <v>6</v>
      </c>
      <c r="J20" s="10">
        <f t="shared" si="2"/>
        <v>1001</v>
      </c>
      <c r="K20">
        <f>VLOOKUP(G20,profesor!$G$2:$H$101,2,0)</f>
        <v>33</v>
      </c>
      <c r="L20">
        <f>VLOOKUP(M20,ar_predmet!B:C,2,FALSE())</f>
        <v>331</v>
      </c>
      <c r="M20" t="str">
        <f>VLOOKUP(I20,ar_predmet!A:C,2,FALSE())</f>
        <v>NA000</v>
      </c>
      <c r="N20">
        <f>+VLOOKUP(H20,tip_dogodka!$B$2:$C$10,2,0)</f>
        <v>5</v>
      </c>
      <c r="O20">
        <f>+VLOOKUP(E20,prostor!$F$1:$G$101,2,0)</f>
        <v>56</v>
      </c>
    </row>
    <row r="21" spans="1:15" x14ac:dyDescent="0.25">
      <c r="A21">
        <v>84</v>
      </c>
      <c r="B21" s="9">
        <v>44811.604166666701</v>
      </c>
      <c r="C21" s="9">
        <v>44811.625</v>
      </c>
      <c r="D21" t="s">
        <v>278</v>
      </c>
      <c r="E21">
        <v>707</v>
      </c>
      <c r="F21" t="str">
        <f t="shared" si="0"/>
        <v xml:space="preserve"> Biček Nejc </v>
      </c>
      <c r="G21" t="str">
        <f t="shared" si="1"/>
        <v>Uroš Rajkovič</v>
      </c>
      <c r="H21" t="s">
        <v>6</v>
      </c>
      <c r="I21" t="s">
        <v>6</v>
      </c>
      <c r="J21" s="10">
        <f t="shared" si="2"/>
        <v>1001</v>
      </c>
      <c r="K21">
        <f>VLOOKUP(G21,profesor!$G$2:$H$101,2,0)</f>
        <v>29</v>
      </c>
      <c r="L21">
        <f>VLOOKUP(M21,ar_predmet!B:C,2,FALSE())</f>
        <v>331</v>
      </c>
      <c r="M21" t="str">
        <f>VLOOKUP(I21,ar_predmet!A:C,2,FALSE())</f>
        <v>NA000</v>
      </c>
      <c r="N21">
        <f>+VLOOKUP(H21,tip_dogodka!$B$2:$C$10,2,0)</f>
        <v>5</v>
      </c>
      <c r="O21">
        <f>+VLOOKUP(E21,prostor!$F$1:$G$101,2,0)</f>
        <v>44</v>
      </c>
    </row>
    <row r="22" spans="1:15" x14ac:dyDescent="0.25">
      <c r="A22">
        <v>39</v>
      </c>
      <c r="B22" s="9">
        <v>43712.458333333299</v>
      </c>
      <c r="C22" s="9">
        <v>43712.479166666701</v>
      </c>
      <c r="D22" t="s">
        <v>279</v>
      </c>
      <c r="E22">
        <v>707</v>
      </c>
      <c r="F22" t="str">
        <f t="shared" si="0"/>
        <v xml:space="preserve"> Bizjan Mark </v>
      </c>
      <c r="G22" t="str">
        <f t="shared" si="1"/>
        <v>Alenka Baggia</v>
      </c>
      <c r="H22" t="s">
        <v>6</v>
      </c>
      <c r="I22" t="s">
        <v>6</v>
      </c>
      <c r="J22" s="10">
        <f t="shared" si="2"/>
        <v>1001</v>
      </c>
      <c r="K22">
        <f>VLOOKUP(G22,profesor!$G$2:$H$101,2,0)</f>
        <v>1</v>
      </c>
      <c r="L22">
        <f>VLOOKUP(M22,ar_predmet!B:C,2,FALSE())</f>
        <v>331</v>
      </c>
      <c r="M22" t="str">
        <f>VLOOKUP(I22,ar_predmet!A:C,2,FALSE())</f>
        <v>NA000</v>
      </c>
      <c r="N22">
        <f>+VLOOKUP(H22,tip_dogodka!$B$2:$C$10,2,0)</f>
        <v>5</v>
      </c>
      <c r="O22">
        <f>+VLOOKUP(E22,prostor!$F$1:$G$101,2,0)</f>
        <v>44</v>
      </c>
    </row>
    <row r="23" spans="1:15" x14ac:dyDescent="0.25">
      <c r="A23">
        <v>1208</v>
      </c>
      <c r="B23" s="9">
        <v>43957.520833333299</v>
      </c>
      <c r="C23" s="9">
        <v>43957.541666666701</v>
      </c>
      <c r="D23" t="s">
        <v>280</v>
      </c>
      <c r="E23" t="s">
        <v>18</v>
      </c>
      <c r="F23" t="str">
        <f t="shared" si="0"/>
        <v xml:space="preserve"> Blažević Vesna </v>
      </c>
      <c r="G23" t="str">
        <f t="shared" si="1"/>
        <v>Eva Jereb</v>
      </c>
      <c r="H23" t="s">
        <v>6</v>
      </c>
      <c r="I23" t="s">
        <v>6</v>
      </c>
      <c r="J23" s="10">
        <f t="shared" si="2"/>
        <v>1001</v>
      </c>
      <c r="K23">
        <f>VLOOKUP(G23,profesor!$G$2:$H$101,2,0)</f>
        <v>12</v>
      </c>
      <c r="L23">
        <f>VLOOKUP(M23,ar_predmet!B:C,2,FALSE())</f>
        <v>331</v>
      </c>
      <c r="M23" t="str">
        <f>VLOOKUP(I23,ar_predmet!A:C,2,FALSE())</f>
        <v>NA000</v>
      </c>
      <c r="N23">
        <f>+VLOOKUP(H23,tip_dogodka!$B$2:$C$10,2,0)</f>
        <v>5</v>
      </c>
      <c r="O23">
        <f>+VLOOKUP(E23,prostor!$F$1:$G$101,2,0)</f>
        <v>56</v>
      </c>
    </row>
    <row r="24" spans="1:15" x14ac:dyDescent="0.25">
      <c r="A24">
        <v>105</v>
      </c>
      <c r="B24" s="9">
        <v>44811.5625</v>
      </c>
      <c r="C24" s="9">
        <v>44811.583333333299</v>
      </c>
      <c r="D24" t="s">
        <v>281</v>
      </c>
      <c r="E24">
        <v>707</v>
      </c>
      <c r="F24" t="str">
        <f t="shared" si="0"/>
        <v xml:space="preserve"> Bochl Jaka </v>
      </c>
      <c r="G24" t="str">
        <f t="shared" si="1"/>
        <v>Uroš Rajkovič</v>
      </c>
      <c r="H24" t="s">
        <v>6</v>
      </c>
      <c r="I24" t="s">
        <v>6</v>
      </c>
      <c r="J24" s="10">
        <f t="shared" si="2"/>
        <v>1001</v>
      </c>
      <c r="K24">
        <f>VLOOKUP(G24,profesor!$G$2:$H$101,2,0)</f>
        <v>29</v>
      </c>
      <c r="L24">
        <f>VLOOKUP(M24,ar_predmet!B:C,2,FALSE())</f>
        <v>331</v>
      </c>
      <c r="M24" t="str">
        <f>VLOOKUP(I24,ar_predmet!A:C,2,FALSE())</f>
        <v>NA000</v>
      </c>
      <c r="N24">
        <f>+VLOOKUP(H24,tip_dogodka!$B$2:$C$10,2,0)</f>
        <v>5</v>
      </c>
      <c r="O24">
        <f>+VLOOKUP(E24,prostor!$F$1:$G$101,2,0)</f>
        <v>44</v>
      </c>
    </row>
    <row r="25" spans="1:15" x14ac:dyDescent="0.25">
      <c r="A25">
        <v>3549</v>
      </c>
      <c r="B25" s="9">
        <v>45176.583333333299</v>
      </c>
      <c r="C25" s="9">
        <v>45176.604166666701</v>
      </c>
      <c r="D25" t="s">
        <v>282</v>
      </c>
      <c r="E25">
        <v>707</v>
      </c>
      <c r="F25" t="str">
        <f t="shared" si="0"/>
        <v xml:space="preserve"> Bogataj Andrej </v>
      </c>
      <c r="G25" t="str">
        <f t="shared" si="1"/>
        <v>Andrej Škraba</v>
      </c>
      <c r="H25" t="s">
        <v>6</v>
      </c>
      <c r="I25" t="s">
        <v>6</v>
      </c>
      <c r="J25" s="10">
        <f t="shared" si="2"/>
        <v>1001</v>
      </c>
      <c r="K25">
        <f>VLOOKUP(G25,profesor!$G$2:$H$101,2,0)</f>
        <v>31</v>
      </c>
      <c r="L25">
        <f>VLOOKUP(M25,ar_predmet!B:C,2,FALSE())</f>
        <v>331</v>
      </c>
      <c r="M25" t="str">
        <f>VLOOKUP(I25,ar_predmet!A:C,2,FALSE())</f>
        <v>NA000</v>
      </c>
      <c r="N25">
        <f>+VLOOKUP(H25,tip_dogodka!$B$2:$C$10,2,0)</f>
        <v>5</v>
      </c>
      <c r="O25">
        <f>+VLOOKUP(E25,prostor!$F$1:$G$101,2,0)</f>
        <v>44</v>
      </c>
    </row>
    <row r="26" spans="1:15" x14ac:dyDescent="0.25">
      <c r="A26">
        <v>3171</v>
      </c>
      <c r="B26" s="9">
        <v>43888.5</v>
      </c>
      <c r="C26" s="9">
        <v>43888.520833333299</v>
      </c>
      <c r="D26" t="s">
        <v>283</v>
      </c>
      <c r="E26">
        <v>707</v>
      </c>
      <c r="F26" t="str">
        <f t="shared" si="0"/>
        <v xml:space="preserve"> Bogataj Jan </v>
      </c>
      <c r="G26" t="str">
        <f t="shared" si="1"/>
        <v>Borut Werber</v>
      </c>
      <c r="H26" t="s">
        <v>6</v>
      </c>
      <c r="I26" t="s">
        <v>6</v>
      </c>
      <c r="J26" s="10">
        <f t="shared" si="2"/>
        <v>1001</v>
      </c>
      <c r="K26">
        <f>VLOOKUP(G26,profesor!$G$2:$H$101,2,0)</f>
        <v>39</v>
      </c>
      <c r="L26">
        <f>VLOOKUP(M26,ar_predmet!B:C,2,FALSE())</f>
        <v>331</v>
      </c>
      <c r="M26" t="str">
        <f>VLOOKUP(I26,ar_predmet!A:C,2,FALSE())</f>
        <v>NA000</v>
      </c>
      <c r="N26">
        <f>+VLOOKUP(H26,tip_dogodka!$B$2:$C$10,2,0)</f>
        <v>5</v>
      </c>
      <c r="O26">
        <f>+VLOOKUP(E26,prostor!$F$1:$G$101,2,0)</f>
        <v>44</v>
      </c>
    </row>
    <row r="27" spans="1:15" x14ac:dyDescent="0.25">
      <c r="A27">
        <v>195</v>
      </c>
      <c r="B27" s="9">
        <v>45120.541666666701</v>
      </c>
      <c r="C27" s="9">
        <v>45120.5625</v>
      </c>
      <c r="D27" t="s">
        <v>284</v>
      </c>
      <c r="E27">
        <v>707</v>
      </c>
      <c r="F27" t="str">
        <f t="shared" si="0"/>
        <v xml:space="preserve"> Bohak Eva </v>
      </c>
      <c r="G27" t="str">
        <f t="shared" si="1"/>
        <v>Miha Marič</v>
      </c>
      <c r="H27" t="s">
        <v>6</v>
      </c>
      <c r="I27" t="s">
        <v>6</v>
      </c>
      <c r="J27" s="10">
        <f t="shared" si="2"/>
        <v>1001</v>
      </c>
      <c r="K27">
        <f>VLOOKUP(G27,profesor!$G$2:$H$101,2,0)</f>
        <v>21</v>
      </c>
      <c r="L27">
        <f>VLOOKUP(M27,ar_predmet!B:C,2,FALSE())</f>
        <v>331</v>
      </c>
      <c r="M27" t="str">
        <f>VLOOKUP(I27,ar_predmet!A:C,2,FALSE())</f>
        <v>NA000</v>
      </c>
      <c r="N27">
        <f>+VLOOKUP(H27,tip_dogodka!$B$2:$C$10,2,0)</f>
        <v>5</v>
      </c>
      <c r="O27">
        <f>+VLOOKUP(E27,prostor!$F$1:$G$101,2,0)</f>
        <v>44</v>
      </c>
    </row>
    <row r="28" spans="1:15" x14ac:dyDescent="0.25">
      <c r="A28">
        <v>4988</v>
      </c>
      <c r="B28" s="9">
        <v>44012.635416666701</v>
      </c>
      <c r="C28" s="9">
        <v>44012.65625</v>
      </c>
      <c r="D28" t="s">
        <v>285</v>
      </c>
      <c r="E28" t="s">
        <v>18</v>
      </c>
      <c r="F28" t="str">
        <f t="shared" si="0"/>
        <v xml:space="preserve"> Bohinc Peter </v>
      </c>
      <c r="G28" t="str">
        <f t="shared" si="1"/>
        <v>Vesna Novak</v>
      </c>
      <c r="H28" t="s">
        <v>6</v>
      </c>
      <c r="I28" t="s">
        <v>6</v>
      </c>
      <c r="J28" s="10">
        <f t="shared" si="2"/>
        <v>1001</v>
      </c>
      <c r="K28">
        <f>VLOOKUP(G28,profesor!$G$2:$H$101,2,0)</f>
        <v>26</v>
      </c>
      <c r="L28">
        <f>VLOOKUP(M28,ar_predmet!B:C,2,FALSE())</f>
        <v>331</v>
      </c>
      <c r="M28" t="str">
        <f>VLOOKUP(I28,ar_predmet!A:C,2,FALSE())</f>
        <v>NA000</v>
      </c>
      <c r="N28">
        <f>+VLOOKUP(H28,tip_dogodka!$B$2:$C$10,2,0)</f>
        <v>5</v>
      </c>
      <c r="O28">
        <f>+VLOOKUP(E28,prostor!$F$1:$G$101,2,0)</f>
        <v>56</v>
      </c>
    </row>
    <row r="29" spans="1:15" x14ac:dyDescent="0.25">
      <c r="A29">
        <v>4739</v>
      </c>
      <c r="B29" s="9">
        <v>45217.520833333299</v>
      </c>
      <c r="C29" s="9">
        <v>45217.541666666701</v>
      </c>
      <c r="D29" t="s">
        <v>286</v>
      </c>
      <c r="E29">
        <v>707</v>
      </c>
      <c r="F29" t="str">
        <f t="shared" si="0"/>
        <v xml:space="preserve"> Borec Eva </v>
      </c>
      <c r="G29" t="str">
        <f t="shared" si="1"/>
        <v>Marjeta Marolt</v>
      </c>
      <c r="H29" t="s">
        <v>6</v>
      </c>
      <c r="I29" t="s">
        <v>6</v>
      </c>
      <c r="J29" s="10">
        <f t="shared" si="2"/>
        <v>1001</v>
      </c>
      <c r="K29">
        <f>VLOOKUP(G29,profesor!$G$2:$H$101,2,0)</f>
        <v>22</v>
      </c>
      <c r="L29">
        <f>VLOOKUP(M29,ar_predmet!B:C,2,FALSE())</f>
        <v>331</v>
      </c>
      <c r="M29" t="str">
        <f>VLOOKUP(I29,ar_predmet!A:C,2,FALSE())</f>
        <v>NA000</v>
      </c>
      <c r="N29">
        <f>+VLOOKUP(H29,tip_dogodka!$B$2:$C$10,2,0)</f>
        <v>5</v>
      </c>
      <c r="O29">
        <f>+VLOOKUP(E29,prostor!$F$1:$G$101,2,0)</f>
        <v>44</v>
      </c>
    </row>
    <row r="30" spans="1:15" x14ac:dyDescent="0.25">
      <c r="A30">
        <v>1764</v>
      </c>
      <c r="B30" s="9">
        <v>45268.458333333299</v>
      </c>
      <c r="C30" s="9">
        <v>45268.479166666701</v>
      </c>
      <c r="D30" t="s">
        <v>287</v>
      </c>
      <c r="E30">
        <v>707</v>
      </c>
      <c r="F30" t="str">
        <f t="shared" si="0"/>
        <v xml:space="preserve"> Bošnjak Savin Svit </v>
      </c>
      <c r="G30" t="str">
        <f t="shared" si="1"/>
        <v>Gregor Lenart</v>
      </c>
      <c r="H30" t="s">
        <v>6</v>
      </c>
      <c r="I30" t="s">
        <v>6</v>
      </c>
      <c r="J30" s="10">
        <f t="shared" si="2"/>
        <v>1001</v>
      </c>
      <c r="K30">
        <f>VLOOKUP(G30,profesor!$G$2:$H$101,2,0)</f>
        <v>17</v>
      </c>
      <c r="L30">
        <f>VLOOKUP(M30,ar_predmet!B:C,2,FALSE())</f>
        <v>331</v>
      </c>
      <c r="M30" t="str">
        <f>VLOOKUP(I30,ar_predmet!A:C,2,FALSE())</f>
        <v>NA000</v>
      </c>
      <c r="N30">
        <f>+VLOOKUP(H30,tip_dogodka!$B$2:$C$10,2,0)</f>
        <v>5</v>
      </c>
      <c r="O30">
        <f>+VLOOKUP(E30,prostor!$F$1:$G$101,2,0)</f>
        <v>44</v>
      </c>
    </row>
    <row r="31" spans="1:15" x14ac:dyDescent="0.25">
      <c r="A31">
        <v>3458</v>
      </c>
      <c r="B31" s="9">
        <v>44502.520833333299</v>
      </c>
      <c r="C31" s="9">
        <v>44502.541666666701</v>
      </c>
      <c r="D31" t="s">
        <v>288</v>
      </c>
      <c r="E31">
        <v>707</v>
      </c>
      <c r="F31" t="str">
        <f t="shared" si="0"/>
        <v xml:space="preserve"> Botonjić Samir </v>
      </c>
      <c r="G31" t="str">
        <f t="shared" si="1"/>
        <v>Benjamin Urh</v>
      </c>
      <c r="H31" t="s">
        <v>6</v>
      </c>
      <c r="I31" t="s">
        <v>6</v>
      </c>
      <c r="J31" s="10">
        <f t="shared" si="2"/>
        <v>1001</v>
      </c>
      <c r="K31">
        <f>VLOOKUP(G31,profesor!$G$2:$H$101,2,0)</f>
        <v>36</v>
      </c>
      <c r="L31">
        <f>VLOOKUP(M31,ar_predmet!B:C,2,FALSE())</f>
        <v>331</v>
      </c>
      <c r="M31" t="str">
        <f>VLOOKUP(I31,ar_predmet!A:C,2,FALSE())</f>
        <v>NA000</v>
      </c>
      <c r="N31">
        <f>+VLOOKUP(H31,tip_dogodka!$B$2:$C$10,2,0)</f>
        <v>5</v>
      </c>
      <c r="O31">
        <f>+VLOOKUP(E31,prostor!$F$1:$G$101,2,0)</f>
        <v>44</v>
      </c>
    </row>
    <row r="32" spans="1:15" x14ac:dyDescent="0.25">
      <c r="A32">
        <v>2372</v>
      </c>
      <c r="B32" s="9">
        <v>43754.479166666701</v>
      </c>
      <c r="C32" s="9">
        <v>43754.5</v>
      </c>
      <c r="D32" t="s">
        <v>289</v>
      </c>
      <c r="E32">
        <v>707</v>
      </c>
      <c r="F32" t="str">
        <f t="shared" si="0"/>
        <v xml:space="preserve"> Božič Sara </v>
      </c>
      <c r="G32" t="str">
        <f t="shared" si="1"/>
        <v>Miha Marič</v>
      </c>
      <c r="H32" t="s">
        <v>6</v>
      </c>
      <c r="I32" t="s">
        <v>6</v>
      </c>
      <c r="J32" s="10">
        <f t="shared" si="2"/>
        <v>1001</v>
      </c>
      <c r="K32">
        <f>VLOOKUP(G32,profesor!$G$2:$H$101,2,0)</f>
        <v>21</v>
      </c>
      <c r="L32">
        <f>VLOOKUP(M32,ar_predmet!B:C,2,FALSE())</f>
        <v>331</v>
      </c>
      <c r="M32" t="str">
        <f>VLOOKUP(I32,ar_predmet!A:C,2,FALSE())</f>
        <v>NA000</v>
      </c>
      <c r="N32">
        <f>+VLOOKUP(H32,tip_dogodka!$B$2:$C$10,2,0)</f>
        <v>5</v>
      </c>
      <c r="O32">
        <f>+VLOOKUP(E32,prostor!$F$1:$G$101,2,0)</f>
        <v>44</v>
      </c>
    </row>
    <row r="33" spans="1:15" x14ac:dyDescent="0.25">
      <c r="A33">
        <v>311</v>
      </c>
      <c r="B33" s="9">
        <v>45176.479166666701</v>
      </c>
      <c r="C33" s="9">
        <v>45176.520833333299</v>
      </c>
      <c r="D33" t="s">
        <v>290</v>
      </c>
      <c r="E33">
        <v>707</v>
      </c>
      <c r="F33" t="str">
        <f t="shared" si="0"/>
        <v xml:space="preserve"> Božnar Julijana </v>
      </c>
      <c r="G33" t="str">
        <f t="shared" si="1"/>
        <v>Vesna Novak</v>
      </c>
      <c r="H33" t="s">
        <v>6</v>
      </c>
      <c r="I33" t="s">
        <v>6</v>
      </c>
      <c r="J33" s="10">
        <f t="shared" si="2"/>
        <v>1001</v>
      </c>
      <c r="K33">
        <f>VLOOKUP(G33,profesor!$G$2:$H$101,2,0)</f>
        <v>26</v>
      </c>
      <c r="L33">
        <f>VLOOKUP(M33,ar_predmet!B:C,2,FALSE())</f>
        <v>331</v>
      </c>
      <c r="M33" t="str">
        <f>VLOOKUP(I33,ar_predmet!A:C,2,FALSE())</f>
        <v>NA000</v>
      </c>
      <c r="N33">
        <f>+VLOOKUP(H33,tip_dogodka!$B$2:$C$10,2,0)</f>
        <v>5</v>
      </c>
      <c r="O33">
        <f>+VLOOKUP(E33,prostor!$F$1:$G$101,2,0)</f>
        <v>44</v>
      </c>
    </row>
    <row r="34" spans="1:15" x14ac:dyDescent="0.25">
      <c r="A34">
        <v>4301</v>
      </c>
      <c r="B34" s="9">
        <v>44811.541666666701</v>
      </c>
      <c r="C34" s="9">
        <v>44811.5625</v>
      </c>
      <c r="D34" t="s">
        <v>291</v>
      </c>
      <c r="E34">
        <v>707</v>
      </c>
      <c r="F34" t="str">
        <f t="shared" si="0"/>
        <v xml:space="preserve"> Božnar Miha </v>
      </c>
      <c r="G34" t="str">
        <f t="shared" si="1"/>
        <v>Alenka Baggia</v>
      </c>
      <c r="H34" t="s">
        <v>6</v>
      </c>
      <c r="I34" t="s">
        <v>6</v>
      </c>
      <c r="J34" s="10">
        <f t="shared" si="2"/>
        <v>1001</v>
      </c>
      <c r="K34">
        <f>VLOOKUP(G34,profesor!$G$2:$H$101,2,0)</f>
        <v>1</v>
      </c>
      <c r="L34">
        <f>VLOOKUP(M34,ar_predmet!B:C,2,FALSE())</f>
        <v>331</v>
      </c>
      <c r="M34" t="str">
        <f>VLOOKUP(I34,ar_predmet!A:C,2,FALSE())</f>
        <v>NA000</v>
      </c>
      <c r="N34">
        <f>+VLOOKUP(H34,tip_dogodka!$B$2:$C$10,2,0)</f>
        <v>5</v>
      </c>
      <c r="O34">
        <f>+VLOOKUP(E34,prostor!$F$1:$G$101,2,0)</f>
        <v>44</v>
      </c>
    </row>
    <row r="35" spans="1:15" x14ac:dyDescent="0.25">
      <c r="A35">
        <v>3335</v>
      </c>
      <c r="B35" s="9">
        <v>45257.541666666701</v>
      </c>
      <c r="C35" s="9">
        <v>45257.5625</v>
      </c>
      <c r="D35" t="s">
        <v>292</v>
      </c>
      <c r="E35">
        <v>707</v>
      </c>
      <c r="F35" t="str">
        <f t="shared" si="0"/>
        <v xml:space="preserve"> Božović Teodora </v>
      </c>
      <c r="G35" t="str">
        <f t="shared" si="1"/>
        <v>Marjan Senegačnik</v>
      </c>
      <c r="H35" t="s">
        <v>6</v>
      </c>
      <c r="I35" t="s">
        <v>6</v>
      </c>
      <c r="J35" s="10">
        <f t="shared" si="2"/>
        <v>1001</v>
      </c>
      <c r="K35">
        <f>VLOOKUP(G35,profesor!$G$2:$H$101,2,0)</f>
        <v>30</v>
      </c>
      <c r="L35">
        <f>VLOOKUP(M35,ar_predmet!B:C,2,FALSE())</f>
        <v>331</v>
      </c>
      <c r="M35" t="str">
        <f>VLOOKUP(I35,ar_predmet!A:C,2,FALSE())</f>
        <v>NA000</v>
      </c>
      <c r="N35">
        <f>+VLOOKUP(H35,tip_dogodka!$B$2:$C$10,2,0)</f>
        <v>5</v>
      </c>
      <c r="O35">
        <f>+VLOOKUP(E35,prostor!$F$1:$G$101,2,0)</f>
        <v>44</v>
      </c>
    </row>
    <row r="36" spans="1:15" x14ac:dyDescent="0.25">
      <c r="A36">
        <v>3200</v>
      </c>
      <c r="B36" s="9">
        <v>44826.5</v>
      </c>
      <c r="C36" s="9">
        <v>44826.520833333299</v>
      </c>
      <c r="D36" t="s">
        <v>293</v>
      </c>
      <c r="E36">
        <v>707</v>
      </c>
      <c r="F36" t="str">
        <f t="shared" si="0"/>
        <v xml:space="preserve"> Brcar Žiga </v>
      </c>
      <c r="G36" t="str">
        <f t="shared" si="1"/>
        <v>Uroš Rajkovič</v>
      </c>
      <c r="H36" t="s">
        <v>6</v>
      </c>
      <c r="I36" t="s">
        <v>6</v>
      </c>
      <c r="J36" s="10">
        <f t="shared" si="2"/>
        <v>1001</v>
      </c>
      <c r="K36">
        <f>VLOOKUP(G36,profesor!$G$2:$H$101,2,0)</f>
        <v>29</v>
      </c>
      <c r="L36">
        <f>VLOOKUP(M36,ar_predmet!B:C,2,FALSE())</f>
        <v>331</v>
      </c>
      <c r="M36" t="str">
        <f>VLOOKUP(I36,ar_predmet!A:C,2,FALSE())</f>
        <v>NA000</v>
      </c>
      <c r="N36">
        <f>+VLOOKUP(H36,tip_dogodka!$B$2:$C$10,2,0)</f>
        <v>5</v>
      </c>
      <c r="O36">
        <f>+VLOOKUP(E36,prostor!$F$1:$G$101,2,0)</f>
        <v>44</v>
      </c>
    </row>
    <row r="37" spans="1:15" x14ac:dyDescent="0.25">
      <c r="A37">
        <v>5161</v>
      </c>
      <c r="B37" s="9">
        <v>45089.5625</v>
      </c>
      <c r="C37" s="9">
        <v>45089.583333333299</v>
      </c>
      <c r="D37" t="s">
        <v>294</v>
      </c>
      <c r="E37">
        <v>707</v>
      </c>
      <c r="F37" t="str">
        <f t="shared" si="0"/>
        <v xml:space="preserve"> Bricelj Taja </v>
      </c>
      <c r="G37" t="str">
        <f t="shared" si="1"/>
        <v>Jasmina Žnidaršič</v>
      </c>
      <c r="H37" t="s">
        <v>6</v>
      </c>
      <c r="I37" t="s">
        <v>6</v>
      </c>
      <c r="J37" s="10">
        <f t="shared" si="2"/>
        <v>1001</v>
      </c>
      <c r="K37">
        <f>VLOOKUP(G37,profesor!$G$2:$H$101,2,0)</f>
        <v>40</v>
      </c>
      <c r="L37">
        <f>VLOOKUP(M37,ar_predmet!B:C,2,FALSE())</f>
        <v>331</v>
      </c>
      <c r="M37" t="str">
        <f>VLOOKUP(I37,ar_predmet!A:C,2,FALSE())</f>
        <v>NA000</v>
      </c>
      <c r="N37">
        <f>+VLOOKUP(H37,tip_dogodka!$B$2:$C$10,2,0)</f>
        <v>5</v>
      </c>
      <c r="O37">
        <f>+VLOOKUP(E37,prostor!$F$1:$G$101,2,0)</f>
        <v>44</v>
      </c>
    </row>
    <row r="38" spans="1:15" x14ac:dyDescent="0.25">
      <c r="A38">
        <v>3378</v>
      </c>
      <c r="B38" s="9">
        <v>45335.520833333299</v>
      </c>
      <c r="C38" s="9">
        <v>45335.541666666701</v>
      </c>
      <c r="D38" t="s">
        <v>295</v>
      </c>
      <c r="E38">
        <v>707</v>
      </c>
      <c r="F38" t="str">
        <f t="shared" si="0"/>
        <v xml:space="preserve"> Bučar Martina </v>
      </c>
      <c r="G38" t="str">
        <f t="shared" si="1"/>
        <v>Marjan Senegačnik</v>
      </c>
      <c r="H38" t="s">
        <v>6</v>
      </c>
      <c r="I38" t="s">
        <v>6</v>
      </c>
      <c r="J38" s="10">
        <f t="shared" si="2"/>
        <v>1001</v>
      </c>
      <c r="K38">
        <f>VLOOKUP(G38,profesor!$G$2:$H$101,2,0)</f>
        <v>30</v>
      </c>
      <c r="L38">
        <f>VLOOKUP(M38,ar_predmet!B:C,2,FALSE())</f>
        <v>331</v>
      </c>
      <c r="M38" t="str">
        <f>VLOOKUP(I38,ar_predmet!A:C,2,FALSE())</f>
        <v>NA000</v>
      </c>
      <c r="N38">
        <f>+VLOOKUP(H38,tip_dogodka!$B$2:$C$10,2,0)</f>
        <v>5</v>
      </c>
      <c r="O38">
        <f>+VLOOKUP(E38,prostor!$F$1:$G$101,2,0)</f>
        <v>44</v>
      </c>
    </row>
    <row r="39" spans="1:15" x14ac:dyDescent="0.25">
      <c r="A39">
        <v>5203</v>
      </c>
      <c r="B39" s="9">
        <v>45089.583333333299</v>
      </c>
      <c r="C39" s="9">
        <v>45089.604166666701</v>
      </c>
      <c r="D39" t="s">
        <v>296</v>
      </c>
      <c r="E39">
        <v>707</v>
      </c>
      <c r="F39" t="str">
        <f t="shared" si="0"/>
        <v xml:space="preserve"> Budja Barbara </v>
      </c>
      <c r="G39" t="str">
        <f t="shared" si="1"/>
        <v>Jasmina Žnidaršič</v>
      </c>
      <c r="H39" t="s">
        <v>6</v>
      </c>
      <c r="I39" t="s">
        <v>6</v>
      </c>
      <c r="J39" s="10">
        <f t="shared" si="2"/>
        <v>1001</v>
      </c>
      <c r="K39">
        <f>VLOOKUP(G39,profesor!$G$2:$H$101,2,0)</f>
        <v>40</v>
      </c>
      <c r="L39">
        <f>VLOOKUP(M39,ar_predmet!B:C,2,FALSE())</f>
        <v>331</v>
      </c>
      <c r="M39" t="str">
        <f>VLOOKUP(I39,ar_predmet!A:C,2,FALSE())</f>
        <v>NA000</v>
      </c>
      <c r="N39">
        <f>+VLOOKUP(H39,tip_dogodka!$B$2:$C$10,2,0)</f>
        <v>5</v>
      </c>
      <c r="O39">
        <f>+VLOOKUP(E39,prostor!$F$1:$G$101,2,0)</f>
        <v>44</v>
      </c>
    </row>
    <row r="40" spans="1:15" x14ac:dyDescent="0.25">
      <c r="A40">
        <v>1500</v>
      </c>
      <c r="B40" s="9">
        <v>45033.541666666701</v>
      </c>
      <c r="C40" s="9">
        <v>45033.5625</v>
      </c>
      <c r="D40" t="s">
        <v>297</v>
      </c>
      <c r="E40">
        <v>707</v>
      </c>
      <c r="F40" t="str">
        <f t="shared" si="0"/>
        <v xml:space="preserve"> Celin Urban </v>
      </c>
      <c r="G40" t="str">
        <f t="shared" si="1"/>
        <v>Uroš Rajkovič</v>
      </c>
      <c r="H40" t="s">
        <v>6</v>
      </c>
      <c r="I40" t="s">
        <v>6</v>
      </c>
      <c r="J40" s="10">
        <f t="shared" si="2"/>
        <v>1001</v>
      </c>
      <c r="K40">
        <f>VLOOKUP(G40,profesor!$G$2:$H$101,2,0)</f>
        <v>29</v>
      </c>
      <c r="L40">
        <f>VLOOKUP(M40,ar_predmet!B:C,2,FALSE())</f>
        <v>331</v>
      </c>
      <c r="M40" t="str">
        <f>VLOOKUP(I40,ar_predmet!A:C,2,FALSE())</f>
        <v>NA000</v>
      </c>
      <c r="N40">
        <f>+VLOOKUP(H40,tip_dogodka!$B$2:$C$10,2,0)</f>
        <v>5</v>
      </c>
      <c r="O40">
        <f>+VLOOKUP(E40,prostor!$F$1:$G$101,2,0)</f>
        <v>44</v>
      </c>
    </row>
    <row r="41" spans="1:15" x14ac:dyDescent="0.25">
      <c r="A41">
        <v>3136</v>
      </c>
      <c r="B41" s="9">
        <v>45033.541666666701</v>
      </c>
      <c r="C41" s="9">
        <v>45033.5625</v>
      </c>
      <c r="D41" t="s">
        <v>297</v>
      </c>
      <c r="E41">
        <v>707</v>
      </c>
      <c r="F41" t="str">
        <f t="shared" si="0"/>
        <v xml:space="preserve"> Celin Urban </v>
      </c>
      <c r="G41" t="str">
        <f t="shared" si="1"/>
        <v>Uroš Rajkovič</v>
      </c>
      <c r="H41" t="s">
        <v>6</v>
      </c>
      <c r="I41" t="s">
        <v>6</v>
      </c>
      <c r="J41" s="10">
        <f t="shared" si="2"/>
        <v>1001</v>
      </c>
      <c r="K41">
        <f>VLOOKUP(G41,profesor!$G$2:$H$101,2,0)</f>
        <v>29</v>
      </c>
      <c r="L41">
        <f>VLOOKUP(M41,ar_predmet!B:C,2,FALSE())</f>
        <v>331</v>
      </c>
      <c r="M41" t="str">
        <f>VLOOKUP(I41,ar_predmet!A:C,2,FALSE())</f>
        <v>NA000</v>
      </c>
      <c r="N41">
        <f>+VLOOKUP(H41,tip_dogodka!$B$2:$C$10,2,0)</f>
        <v>5</v>
      </c>
      <c r="O41">
        <f>+VLOOKUP(E41,prostor!$F$1:$G$101,2,0)</f>
        <v>44</v>
      </c>
    </row>
    <row r="42" spans="1:15" x14ac:dyDescent="0.25">
      <c r="A42">
        <v>3248</v>
      </c>
      <c r="B42" s="9">
        <v>45033.541666666701</v>
      </c>
      <c r="C42" s="9">
        <v>45033.5625</v>
      </c>
      <c r="D42" t="s">
        <v>297</v>
      </c>
      <c r="E42">
        <v>707</v>
      </c>
      <c r="F42" t="str">
        <f t="shared" si="0"/>
        <v xml:space="preserve"> Celin Urban </v>
      </c>
      <c r="G42" t="str">
        <f t="shared" si="1"/>
        <v>Uroš Rajkovič</v>
      </c>
      <c r="H42" t="s">
        <v>6</v>
      </c>
      <c r="I42" t="s">
        <v>6</v>
      </c>
      <c r="J42" s="10">
        <f t="shared" si="2"/>
        <v>1001</v>
      </c>
      <c r="K42">
        <f>VLOOKUP(G42,profesor!$G$2:$H$101,2,0)</f>
        <v>29</v>
      </c>
      <c r="L42">
        <f>VLOOKUP(M42,ar_predmet!B:C,2,FALSE())</f>
        <v>331</v>
      </c>
      <c r="M42" t="str">
        <f>VLOOKUP(I42,ar_predmet!A:C,2,FALSE())</f>
        <v>NA000</v>
      </c>
      <c r="N42">
        <f>+VLOOKUP(H42,tip_dogodka!$B$2:$C$10,2,0)</f>
        <v>5</v>
      </c>
      <c r="O42">
        <f>+VLOOKUP(E42,prostor!$F$1:$G$101,2,0)</f>
        <v>44</v>
      </c>
    </row>
    <row r="43" spans="1:15" x14ac:dyDescent="0.25">
      <c r="A43">
        <v>2357</v>
      </c>
      <c r="B43" s="9">
        <v>44727.458333333299</v>
      </c>
      <c r="C43" s="9">
        <v>44727.479166666701</v>
      </c>
      <c r="D43" t="s">
        <v>298</v>
      </c>
      <c r="E43">
        <v>707</v>
      </c>
      <c r="F43" t="str">
        <f t="shared" si="0"/>
        <v xml:space="preserve"> Civić Aila </v>
      </c>
      <c r="G43" t="str">
        <f t="shared" si="1"/>
        <v>Miha Marič</v>
      </c>
      <c r="H43" t="s">
        <v>6</v>
      </c>
      <c r="I43" t="s">
        <v>6</v>
      </c>
      <c r="J43" s="10">
        <f t="shared" si="2"/>
        <v>1001</v>
      </c>
      <c r="K43">
        <f>VLOOKUP(G43,profesor!$G$2:$H$101,2,0)</f>
        <v>21</v>
      </c>
      <c r="L43">
        <f>VLOOKUP(M43,ar_predmet!B:C,2,FALSE())</f>
        <v>331</v>
      </c>
      <c r="M43" t="str">
        <f>VLOOKUP(I43,ar_predmet!A:C,2,FALSE())</f>
        <v>NA000</v>
      </c>
      <c r="N43">
        <f>+VLOOKUP(H43,tip_dogodka!$B$2:$C$10,2,0)</f>
        <v>5</v>
      </c>
      <c r="O43">
        <f>+VLOOKUP(E43,prostor!$F$1:$G$101,2,0)</f>
        <v>44</v>
      </c>
    </row>
    <row r="44" spans="1:15" x14ac:dyDescent="0.25">
      <c r="A44">
        <v>73</v>
      </c>
      <c r="B44" s="9">
        <v>45196.541666666701</v>
      </c>
      <c r="C44" s="9">
        <v>45196.5625</v>
      </c>
      <c r="D44" t="s">
        <v>299</v>
      </c>
      <c r="E44">
        <v>707</v>
      </c>
      <c r="F44" t="str">
        <f t="shared" si="0"/>
        <v xml:space="preserve"> Cof Tim </v>
      </c>
      <c r="G44" t="str">
        <f t="shared" si="1"/>
        <v>Alenka Baggia</v>
      </c>
      <c r="H44" t="s">
        <v>6</v>
      </c>
      <c r="I44" t="s">
        <v>6</v>
      </c>
      <c r="J44" s="10">
        <f t="shared" si="2"/>
        <v>1001</v>
      </c>
      <c r="K44">
        <f>VLOOKUP(G44,profesor!$G$2:$H$101,2,0)</f>
        <v>1</v>
      </c>
      <c r="L44">
        <f>VLOOKUP(M44,ar_predmet!B:C,2,FALSE())</f>
        <v>331</v>
      </c>
      <c r="M44" t="str">
        <f>VLOOKUP(I44,ar_predmet!A:C,2,FALSE())</f>
        <v>NA000</v>
      </c>
      <c r="N44">
        <f>+VLOOKUP(H44,tip_dogodka!$B$2:$C$10,2,0)</f>
        <v>5</v>
      </c>
      <c r="O44">
        <f>+VLOOKUP(E44,prostor!$F$1:$G$101,2,0)</f>
        <v>44</v>
      </c>
    </row>
    <row r="45" spans="1:15" x14ac:dyDescent="0.25">
      <c r="A45">
        <v>209</v>
      </c>
      <c r="B45" s="9">
        <v>45190.427083333299</v>
      </c>
      <c r="C45" s="9">
        <v>45190.447916666701</v>
      </c>
      <c r="D45" t="s">
        <v>300</v>
      </c>
      <c r="E45">
        <v>707</v>
      </c>
      <c r="F45" t="str">
        <f t="shared" si="0"/>
        <v xml:space="preserve"> Coklin Matej </v>
      </c>
      <c r="G45" t="str">
        <f t="shared" si="1"/>
        <v>Zvone Balantič</v>
      </c>
      <c r="H45" t="s">
        <v>6</v>
      </c>
      <c r="I45" t="s">
        <v>6</v>
      </c>
      <c r="J45" s="10">
        <f t="shared" si="2"/>
        <v>1001</v>
      </c>
      <c r="K45">
        <f>VLOOKUP(G45,profesor!$G$2:$H$101,2,0)</f>
        <v>2</v>
      </c>
      <c r="L45">
        <f>VLOOKUP(M45,ar_predmet!B:C,2,FALSE())</f>
        <v>331</v>
      </c>
      <c r="M45" t="str">
        <f>VLOOKUP(I45,ar_predmet!A:C,2,FALSE())</f>
        <v>NA000</v>
      </c>
      <c r="N45">
        <f>+VLOOKUP(H45,tip_dogodka!$B$2:$C$10,2,0)</f>
        <v>5</v>
      </c>
      <c r="O45">
        <f>+VLOOKUP(E45,prostor!$F$1:$G$101,2,0)</f>
        <v>44</v>
      </c>
    </row>
    <row r="46" spans="1:15" x14ac:dyDescent="0.25">
      <c r="A46">
        <v>4943</v>
      </c>
      <c r="B46" s="9">
        <v>44859.5625</v>
      </c>
      <c r="C46" s="9">
        <v>44859.583333333299</v>
      </c>
      <c r="D46" t="s">
        <v>301</v>
      </c>
      <c r="E46">
        <v>707</v>
      </c>
      <c r="F46" t="str">
        <f t="shared" si="0"/>
        <v xml:space="preserve">  Čadež Gorazd </v>
      </c>
      <c r="G46" t="str">
        <f t="shared" si="1"/>
        <v>Uroš Rajkovič</v>
      </c>
      <c r="H46" t="s">
        <v>6</v>
      </c>
      <c r="I46" t="s">
        <v>6</v>
      </c>
      <c r="J46" s="10">
        <f t="shared" si="2"/>
        <v>1001</v>
      </c>
      <c r="K46">
        <f>VLOOKUP(G46,profesor!$G$2:$H$101,2,0)</f>
        <v>29</v>
      </c>
      <c r="L46">
        <f>VLOOKUP(M46,ar_predmet!B:C,2,FALSE())</f>
        <v>331</v>
      </c>
      <c r="M46" t="str">
        <f>VLOOKUP(I46,ar_predmet!A:C,2,FALSE())</f>
        <v>NA000</v>
      </c>
      <c r="N46">
        <f>+VLOOKUP(H46,tip_dogodka!$B$2:$C$10,2,0)</f>
        <v>5</v>
      </c>
      <c r="O46">
        <f>+VLOOKUP(E46,prostor!$F$1:$G$101,2,0)</f>
        <v>44</v>
      </c>
    </row>
    <row r="47" spans="1:15" x14ac:dyDescent="0.25">
      <c r="A47">
        <v>2851</v>
      </c>
      <c r="B47" s="9">
        <v>45182.583333333299</v>
      </c>
      <c r="C47" s="9">
        <v>45182.604166666701</v>
      </c>
      <c r="D47" t="s">
        <v>302</v>
      </c>
      <c r="E47">
        <v>707</v>
      </c>
      <c r="F47" t="str">
        <f t="shared" si="0"/>
        <v xml:space="preserve">  Čakš Urban </v>
      </c>
      <c r="G47" t="str">
        <f t="shared" si="1"/>
        <v>Maja Meško</v>
      </c>
      <c r="H47" t="s">
        <v>6</v>
      </c>
      <c r="I47" t="s">
        <v>6</v>
      </c>
      <c r="J47" s="10">
        <f t="shared" si="2"/>
        <v>1001</v>
      </c>
      <c r="K47">
        <f>VLOOKUP(G47,profesor!$G$2:$H$101,2,0)</f>
        <v>24</v>
      </c>
      <c r="L47">
        <f>VLOOKUP(M47,ar_predmet!B:C,2,FALSE())</f>
        <v>331</v>
      </c>
      <c r="M47" t="str">
        <f>VLOOKUP(I47,ar_predmet!A:C,2,FALSE())</f>
        <v>NA000</v>
      </c>
      <c r="N47">
        <f>+VLOOKUP(H47,tip_dogodka!$B$2:$C$10,2,0)</f>
        <v>5</v>
      </c>
      <c r="O47">
        <f>+VLOOKUP(E47,prostor!$F$1:$G$101,2,0)</f>
        <v>44</v>
      </c>
    </row>
    <row r="48" spans="1:15" x14ac:dyDescent="0.25">
      <c r="A48">
        <v>5110</v>
      </c>
      <c r="B48" s="9">
        <v>45271.458333333299</v>
      </c>
      <c r="C48" s="9">
        <v>45271.479166666701</v>
      </c>
      <c r="D48" t="s">
        <v>303</v>
      </c>
      <c r="E48">
        <v>707</v>
      </c>
      <c r="F48" t="str">
        <f t="shared" si="0"/>
        <v xml:space="preserve"> Čaušević Davor </v>
      </c>
      <c r="G48" t="str">
        <f t="shared" si="1"/>
        <v>Jasmina Žnidaršič</v>
      </c>
      <c r="H48" t="s">
        <v>6</v>
      </c>
      <c r="I48" t="s">
        <v>6</v>
      </c>
      <c r="J48" s="10">
        <f t="shared" si="2"/>
        <v>1001</v>
      </c>
      <c r="K48">
        <f>VLOOKUP(G48,profesor!$G$2:$H$101,2,0)</f>
        <v>40</v>
      </c>
      <c r="L48">
        <f>VLOOKUP(M48,ar_predmet!B:C,2,FALSE())</f>
        <v>331</v>
      </c>
      <c r="M48" t="str">
        <f>VLOOKUP(I48,ar_predmet!A:C,2,FALSE())</f>
        <v>NA000</v>
      </c>
      <c r="N48">
        <f>+VLOOKUP(H48,tip_dogodka!$B$2:$C$10,2,0)</f>
        <v>5</v>
      </c>
      <c r="O48">
        <f>+VLOOKUP(E48,prostor!$F$1:$G$101,2,0)</f>
        <v>44</v>
      </c>
    </row>
    <row r="49" spans="1:15" x14ac:dyDescent="0.25">
      <c r="A49">
        <v>3058</v>
      </c>
      <c r="B49" s="9">
        <v>45197.645833333299</v>
      </c>
      <c r="C49" s="9">
        <v>45197.666666666701</v>
      </c>
      <c r="D49" t="s">
        <v>304</v>
      </c>
      <c r="E49">
        <v>707</v>
      </c>
      <c r="F49" t="str">
        <f t="shared" si="0"/>
        <v xml:space="preserve"> Čelik Nejc </v>
      </c>
      <c r="G49" t="str">
        <f t="shared" si="1"/>
        <v>Mirjana Kljajić Borštnar</v>
      </c>
      <c r="H49" t="s">
        <v>6</v>
      </c>
      <c r="I49" t="s">
        <v>6</v>
      </c>
      <c r="J49" s="10">
        <f t="shared" si="2"/>
        <v>1001</v>
      </c>
      <c r="K49">
        <f>VLOOKUP(G49,profesor!$G$2:$H$101,2,0)</f>
        <v>15</v>
      </c>
      <c r="L49">
        <f>VLOOKUP(M49,ar_predmet!B:C,2,FALSE())</f>
        <v>331</v>
      </c>
      <c r="M49" t="str">
        <f>VLOOKUP(I49,ar_predmet!A:C,2,FALSE())</f>
        <v>NA000</v>
      </c>
      <c r="N49">
        <f>+VLOOKUP(H49,tip_dogodka!$B$2:$C$10,2,0)</f>
        <v>5</v>
      </c>
      <c r="O49">
        <f>+VLOOKUP(E49,prostor!$F$1:$G$101,2,0)</f>
        <v>44</v>
      </c>
    </row>
    <row r="50" spans="1:15" x14ac:dyDescent="0.25">
      <c r="A50">
        <v>4374</v>
      </c>
      <c r="B50" s="9">
        <v>45175.53125</v>
      </c>
      <c r="C50" s="9">
        <v>45175.552083333299</v>
      </c>
      <c r="D50" t="s">
        <v>305</v>
      </c>
      <c r="E50">
        <v>707</v>
      </c>
      <c r="F50" t="str">
        <f t="shared" si="0"/>
        <v xml:space="preserve"> Čerče Karolina </v>
      </c>
      <c r="G50" t="str">
        <f t="shared" si="1"/>
        <v>Marko Urh</v>
      </c>
      <c r="H50" t="s">
        <v>6</v>
      </c>
      <c r="I50" t="s">
        <v>6</v>
      </c>
      <c r="J50" s="10">
        <f t="shared" si="2"/>
        <v>1001</v>
      </c>
      <c r="K50">
        <f>VLOOKUP(G50,profesor!$G$2:$H$101,2,0)</f>
        <v>35</v>
      </c>
      <c r="L50">
        <f>VLOOKUP(M50,ar_predmet!B:C,2,FALSE())</f>
        <v>331</v>
      </c>
      <c r="M50" t="str">
        <f>VLOOKUP(I50,ar_predmet!A:C,2,FALSE())</f>
        <v>NA000</v>
      </c>
      <c r="N50">
        <f>+VLOOKUP(H50,tip_dogodka!$B$2:$C$10,2,0)</f>
        <v>5</v>
      </c>
      <c r="O50">
        <f>+VLOOKUP(E50,prostor!$F$1:$G$101,2,0)</f>
        <v>44</v>
      </c>
    </row>
    <row r="51" spans="1:15" x14ac:dyDescent="0.25">
      <c r="A51">
        <v>3348</v>
      </c>
      <c r="B51" s="9">
        <v>44742.520833333299</v>
      </c>
      <c r="C51" s="9">
        <v>44742.541666666701</v>
      </c>
      <c r="D51" t="s">
        <v>306</v>
      </c>
      <c r="E51">
        <v>707</v>
      </c>
      <c r="F51" t="str">
        <f t="shared" si="0"/>
        <v xml:space="preserve"> Černe Jan </v>
      </c>
      <c r="G51" t="str">
        <f t="shared" si="1"/>
        <v>Marjan Senegačnik</v>
      </c>
      <c r="H51" t="s">
        <v>6</v>
      </c>
      <c r="I51" t="s">
        <v>6</v>
      </c>
      <c r="J51" s="10">
        <f t="shared" si="2"/>
        <v>1001</v>
      </c>
      <c r="K51">
        <f>VLOOKUP(G51,profesor!$G$2:$H$101,2,0)</f>
        <v>30</v>
      </c>
      <c r="L51">
        <f>VLOOKUP(M51,ar_predmet!B:C,2,FALSE())</f>
        <v>331</v>
      </c>
      <c r="M51" t="str">
        <f>VLOOKUP(I51,ar_predmet!A:C,2,FALSE())</f>
        <v>NA000</v>
      </c>
      <c r="N51">
        <f>+VLOOKUP(H51,tip_dogodka!$B$2:$C$10,2,0)</f>
        <v>5</v>
      </c>
      <c r="O51">
        <f>+VLOOKUP(E51,prostor!$F$1:$G$101,2,0)</f>
        <v>44</v>
      </c>
    </row>
    <row r="52" spans="1:15" x14ac:dyDescent="0.25">
      <c r="A52">
        <v>4187</v>
      </c>
      <c r="B52" s="9">
        <v>45061.666666666701</v>
      </c>
      <c r="C52" s="9">
        <v>45061.6875</v>
      </c>
      <c r="D52" t="s">
        <v>307</v>
      </c>
      <c r="E52">
        <v>707</v>
      </c>
      <c r="F52" t="str">
        <f t="shared" si="0"/>
        <v xml:space="preserve"> Černjač Timotej </v>
      </c>
      <c r="G52" t="str">
        <f t="shared" si="1"/>
        <v>Tomaž Kern</v>
      </c>
      <c r="H52" t="s">
        <v>6</v>
      </c>
      <c r="I52" t="s">
        <v>6</v>
      </c>
      <c r="J52" s="10">
        <f t="shared" si="2"/>
        <v>1001</v>
      </c>
      <c r="K52">
        <f>VLOOKUP(G52,profesor!$G$2:$H$101,2,0)</f>
        <v>14</v>
      </c>
      <c r="L52">
        <f>VLOOKUP(M52,ar_predmet!B:C,2,FALSE())</f>
        <v>331</v>
      </c>
      <c r="M52" t="str">
        <f>VLOOKUP(I52,ar_predmet!A:C,2,FALSE())</f>
        <v>NA000</v>
      </c>
      <c r="N52">
        <f>+VLOOKUP(H52,tip_dogodka!$B$2:$C$10,2,0)</f>
        <v>5</v>
      </c>
      <c r="O52">
        <f>+VLOOKUP(E52,prostor!$F$1:$G$101,2,0)</f>
        <v>44</v>
      </c>
    </row>
    <row r="53" spans="1:15" x14ac:dyDescent="0.25">
      <c r="A53">
        <v>1588</v>
      </c>
      <c r="B53" s="9">
        <v>43725.583333333299</v>
      </c>
      <c r="C53" s="9">
        <v>43725.604166666701</v>
      </c>
      <c r="D53" t="s">
        <v>308</v>
      </c>
      <c r="E53">
        <v>707</v>
      </c>
      <c r="F53" t="str">
        <f t="shared" si="0"/>
        <v xml:space="preserve"> Čolić Dragica </v>
      </c>
      <c r="G53" t="str">
        <f t="shared" si="1"/>
        <v>Suzana Kraljić</v>
      </c>
      <c r="H53" t="s">
        <v>6</v>
      </c>
      <c r="I53" t="s">
        <v>6</v>
      </c>
      <c r="J53" s="10">
        <f t="shared" si="2"/>
        <v>1001</v>
      </c>
      <c r="K53">
        <f>VLOOKUP(G53,profesor!$G$2:$H$101,2,0)</f>
        <v>68</v>
      </c>
      <c r="L53">
        <f>VLOOKUP(M53,ar_predmet!B:C,2,FALSE())</f>
        <v>331</v>
      </c>
      <c r="M53" t="str">
        <f>VLOOKUP(I53,ar_predmet!A:C,2,FALSE())</f>
        <v>NA000</v>
      </c>
      <c r="N53">
        <f>+VLOOKUP(H53,tip_dogodka!$B$2:$C$10,2,0)</f>
        <v>5</v>
      </c>
      <c r="O53">
        <f>+VLOOKUP(E53,prostor!$F$1:$G$101,2,0)</f>
        <v>44</v>
      </c>
    </row>
    <row r="54" spans="1:15" x14ac:dyDescent="0.25">
      <c r="A54">
        <v>3388</v>
      </c>
      <c r="B54" s="9">
        <v>45246.458333333299</v>
      </c>
      <c r="C54" s="9">
        <v>45246.479166666701</v>
      </c>
      <c r="D54" t="s">
        <v>309</v>
      </c>
      <c r="E54">
        <v>707</v>
      </c>
      <c r="F54" t="str">
        <f t="shared" si="0"/>
        <v xml:space="preserve"> Čonjić Saša </v>
      </c>
      <c r="G54" t="str">
        <f t="shared" si="1"/>
        <v>Matjaž Maletič</v>
      </c>
      <c r="H54" t="s">
        <v>6</v>
      </c>
      <c r="I54" t="s">
        <v>6</v>
      </c>
      <c r="J54" s="10">
        <f t="shared" si="2"/>
        <v>1001</v>
      </c>
      <c r="K54">
        <f>VLOOKUP(G54,profesor!$G$2:$H$101,2,0)</f>
        <v>20</v>
      </c>
      <c r="L54">
        <f>VLOOKUP(M54,ar_predmet!B:C,2,FALSE())</f>
        <v>331</v>
      </c>
      <c r="M54" t="str">
        <f>VLOOKUP(I54,ar_predmet!A:C,2,FALSE())</f>
        <v>NA000</v>
      </c>
      <c r="N54">
        <f>+VLOOKUP(H54,tip_dogodka!$B$2:$C$10,2,0)</f>
        <v>5</v>
      </c>
      <c r="O54">
        <f>+VLOOKUP(E54,prostor!$F$1:$G$101,2,0)</f>
        <v>44</v>
      </c>
    </row>
    <row r="55" spans="1:15" x14ac:dyDescent="0.25">
      <c r="A55">
        <v>4780</v>
      </c>
      <c r="B55" s="9">
        <v>43978.520833333299</v>
      </c>
      <c r="C55" s="9">
        <v>43978.541666666701</v>
      </c>
      <c r="D55" t="s">
        <v>310</v>
      </c>
      <c r="E55" t="s">
        <v>18</v>
      </c>
      <c r="F55" t="str">
        <f t="shared" si="0"/>
        <v xml:space="preserve"> Čuk Tamara </v>
      </c>
      <c r="G55" t="str">
        <f t="shared" si="1"/>
        <v>Miha Marič</v>
      </c>
      <c r="H55" t="s">
        <v>6</v>
      </c>
      <c r="I55" t="s">
        <v>6</v>
      </c>
      <c r="J55" s="10">
        <f t="shared" si="2"/>
        <v>1001</v>
      </c>
      <c r="K55">
        <f>VLOOKUP(G55,profesor!$G$2:$H$101,2,0)</f>
        <v>21</v>
      </c>
      <c r="L55">
        <f>VLOOKUP(M55,ar_predmet!B:C,2,FALSE())</f>
        <v>331</v>
      </c>
      <c r="M55" t="str">
        <f>VLOOKUP(I55,ar_predmet!A:C,2,FALSE())</f>
        <v>NA000</v>
      </c>
      <c r="N55">
        <f>+VLOOKUP(H55,tip_dogodka!$B$2:$C$10,2,0)</f>
        <v>5</v>
      </c>
      <c r="O55">
        <f>+VLOOKUP(E55,prostor!$F$1:$G$101,2,0)</f>
        <v>56</v>
      </c>
    </row>
    <row r="56" spans="1:15" x14ac:dyDescent="0.25">
      <c r="A56">
        <v>2117</v>
      </c>
      <c r="B56" s="9">
        <v>44834.652777777803</v>
      </c>
      <c r="C56" s="9">
        <v>44834.673611111102</v>
      </c>
      <c r="D56" t="s">
        <v>311</v>
      </c>
      <c r="E56">
        <v>707</v>
      </c>
      <c r="F56" t="str">
        <f t="shared" si="0"/>
        <v xml:space="preserve"> Čukić Viktorija </v>
      </c>
      <c r="G56" t="str">
        <f t="shared" si="1"/>
        <v>Marjeta Marolt</v>
      </c>
      <c r="H56" t="s">
        <v>6</v>
      </c>
      <c r="I56" t="s">
        <v>6</v>
      </c>
      <c r="J56" s="10">
        <f t="shared" si="2"/>
        <v>1001</v>
      </c>
      <c r="K56">
        <f>VLOOKUP(G56,profesor!$G$2:$H$101,2,0)</f>
        <v>22</v>
      </c>
      <c r="L56">
        <f>VLOOKUP(M56,ar_predmet!B:C,2,FALSE())</f>
        <v>331</v>
      </c>
      <c r="M56" t="str">
        <f>VLOOKUP(I56,ar_predmet!A:C,2,FALSE())</f>
        <v>NA000</v>
      </c>
      <c r="N56">
        <f>+VLOOKUP(H56,tip_dogodka!$B$2:$C$10,2,0)</f>
        <v>5</v>
      </c>
      <c r="O56">
        <f>+VLOOKUP(E56,prostor!$F$1:$G$101,2,0)</f>
        <v>44</v>
      </c>
    </row>
    <row r="57" spans="1:15" x14ac:dyDescent="0.25">
      <c r="A57">
        <v>4186</v>
      </c>
      <c r="B57" s="9">
        <v>45201.520833333299</v>
      </c>
      <c r="C57" s="9">
        <v>45201.541666666701</v>
      </c>
      <c r="D57" t="s">
        <v>312</v>
      </c>
      <c r="E57">
        <v>707</v>
      </c>
      <c r="F57" t="str">
        <f t="shared" si="0"/>
        <v xml:space="preserve"> Čulk Filip </v>
      </c>
      <c r="G57" t="str">
        <f t="shared" si="1"/>
        <v>Dušan Mežnar</v>
      </c>
      <c r="H57" t="s">
        <v>6</v>
      </c>
      <c r="I57" t="s">
        <v>6</v>
      </c>
      <c r="J57" s="10">
        <f t="shared" si="2"/>
        <v>1001</v>
      </c>
      <c r="K57">
        <f>VLOOKUP(G57,profesor!$G$2:$H$101,2,0)</f>
        <v>25</v>
      </c>
      <c r="L57">
        <f>VLOOKUP(M57,ar_predmet!B:C,2,FALSE())</f>
        <v>331</v>
      </c>
      <c r="M57" t="str">
        <f>VLOOKUP(I57,ar_predmet!A:C,2,FALSE())</f>
        <v>NA000</v>
      </c>
      <c r="N57">
        <f>+VLOOKUP(H57,tip_dogodka!$B$2:$C$10,2,0)</f>
        <v>5</v>
      </c>
      <c r="O57">
        <f>+VLOOKUP(E57,prostor!$F$1:$G$101,2,0)</f>
        <v>44</v>
      </c>
    </row>
    <row r="58" spans="1:15" x14ac:dyDescent="0.25">
      <c r="A58">
        <v>4778</v>
      </c>
      <c r="B58" s="9">
        <v>45069.520833333299</v>
      </c>
      <c r="C58" s="9">
        <v>45069.520833333299</v>
      </c>
      <c r="D58" t="s">
        <v>313</v>
      </c>
      <c r="E58">
        <v>707</v>
      </c>
      <c r="F58" t="str">
        <f t="shared" si="0"/>
        <v xml:space="preserve"> Čušin Lea </v>
      </c>
      <c r="G58" t="str">
        <f t="shared" si="1"/>
        <v>Goran Vukovič</v>
      </c>
      <c r="H58" t="s">
        <v>6</v>
      </c>
      <c r="I58" t="s">
        <v>6</v>
      </c>
      <c r="J58" s="10">
        <f t="shared" si="2"/>
        <v>1001</v>
      </c>
      <c r="K58">
        <f>VLOOKUP(G58,profesor!$G$2:$H$101,2,0)</f>
        <v>38</v>
      </c>
      <c r="L58">
        <f>VLOOKUP(M58,ar_predmet!B:C,2,FALSE())</f>
        <v>331</v>
      </c>
      <c r="M58" t="str">
        <f>VLOOKUP(I58,ar_predmet!A:C,2,FALSE())</f>
        <v>NA000</v>
      </c>
      <c r="N58">
        <f>+VLOOKUP(H58,tip_dogodka!$B$2:$C$10,2,0)</f>
        <v>5</v>
      </c>
      <c r="O58">
        <f>+VLOOKUP(E58,prostor!$F$1:$G$101,2,0)</f>
        <v>44</v>
      </c>
    </row>
    <row r="59" spans="1:15" x14ac:dyDescent="0.25">
      <c r="A59">
        <v>1321</v>
      </c>
      <c r="B59" s="9">
        <v>45364.604166666701</v>
      </c>
      <c r="C59" s="9">
        <v>45364.625</v>
      </c>
      <c r="D59" t="s">
        <v>314</v>
      </c>
      <c r="E59">
        <v>707</v>
      </c>
      <c r="F59" t="str">
        <f t="shared" si="0"/>
        <v xml:space="preserve"> Debeljak Blaž </v>
      </c>
      <c r="G59" t="str">
        <f t="shared" si="1"/>
        <v>Tomaž Kern</v>
      </c>
      <c r="H59" t="s">
        <v>6</v>
      </c>
      <c r="I59" t="s">
        <v>6</v>
      </c>
      <c r="J59" s="10">
        <f t="shared" si="2"/>
        <v>1001</v>
      </c>
      <c r="K59">
        <f>VLOOKUP(G59,profesor!$G$2:$H$101,2,0)</f>
        <v>14</v>
      </c>
      <c r="L59">
        <f>VLOOKUP(M59,ar_predmet!B:C,2,FALSE())</f>
        <v>331</v>
      </c>
      <c r="M59" t="str">
        <f>VLOOKUP(I59,ar_predmet!A:C,2,FALSE())</f>
        <v>NA000</v>
      </c>
      <c r="N59">
        <f>+VLOOKUP(H59,tip_dogodka!$B$2:$C$10,2,0)</f>
        <v>5</v>
      </c>
      <c r="O59">
        <f>+VLOOKUP(E59,prostor!$F$1:$G$101,2,0)</f>
        <v>44</v>
      </c>
    </row>
    <row r="60" spans="1:15" x14ac:dyDescent="0.25">
      <c r="A60">
        <v>1980</v>
      </c>
      <c r="B60" s="9">
        <v>45176.458333333299</v>
      </c>
      <c r="C60" s="9">
        <v>45176.479166666701</v>
      </c>
      <c r="D60" t="s">
        <v>315</v>
      </c>
      <c r="E60">
        <v>706</v>
      </c>
      <c r="F60" t="str">
        <f t="shared" si="0"/>
        <v xml:space="preserve"> Debenec Sara </v>
      </c>
      <c r="G60" t="str">
        <f t="shared" si="1"/>
        <v>Damjan Maletič</v>
      </c>
      <c r="H60" t="s">
        <v>6</v>
      </c>
      <c r="I60" t="s">
        <v>6</v>
      </c>
      <c r="J60" s="10">
        <f t="shared" si="2"/>
        <v>1001</v>
      </c>
      <c r="K60">
        <f>VLOOKUP(G60,profesor!$G$2:$H$101,2,0)</f>
        <v>19</v>
      </c>
      <c r="L60">
        <f>VLOOKUP(M60,ar_predmet!B:C,2,FALSE())</f>
        <v>331</v>
      </c>
      <c r="M60" t="str">
        <f>VLOOKUP(I60,ar_predmet!A:C,2,FALSE())</f>
        <v>NA000</v>
      </c>
      <c r="N60">
        <f>+VLOOKUP(H60,tip_dogodka!$B$2:$C$10,2,0)</f>
        <v>5</v>
      </c>
      <c r="O60">
        <f>+VLOOKUP(E60,prostor!$F$1:$G$101,2,0)</f>
        <v>52</v>
      </c>
    </row>
    <row r="61" spans="1:15" x14ac:dyDescent="0.25">
      <c r="A61">
        <v>5056</v>
      </c>
      <c r="B61" s="9">
        <v>45198.5625</v>
      </c>
      <c r="C61" s="9">
        <v>45198.583333333299</v>
      </c>
      <c r="D61" t="s">
        <v>316</v>
      </c>
      <c r="E61">
        <v>707</v>
      </c>
      <c r="F61" t="str">
        <f t="shared" si="0"/>
        <v xml:space="preserve"> Despotovič Tina </v>
      </c>
      <c r="G61" t="str">
        <f t="shared" si="1"/>
        <v>Eva Jereb</v>
      </c>
      <c r="H61" t="s">
        <v>6</v>
      </c>
      <c r="I61" t="s">
        <v>6</v>
      </c>
      <c r="J61" s="10">
        <f t="shared" si="2"/>
        <v>1001</v>
      </c>
      <c r="K61">
        <f>VLOOKUP(G61,profesor!$G$2:$H$101,2,0)</f>
        <v>12</v>
      </c>
      <c r="L61">
        <f>VLOOKUP(M61,ar_predmet!B:C,2,FALSE())</f>
        <v>331</v>
      </c>
      <c r="M61" t="str">
        <f>VLOOKUP(I61,ar_predmet!A:C,2,FALSE())</f>
        <v>NA000</v>
      </c>
      <c r="N61">
        <f>+VLOOKUP(H61,tip_dogodka!$B$2:$C$10,2,0)</f>
        <v>5</v>
      </c>
      <c r="O61">
        <f>+VLOOKUP(E61,prostor!$F$1:$G$101,2,0)</f>
        <v>44</v>
      </c>
    </row>
    <row r="62" spans="1:15" x14ac:dyDescent="0.25">
      <c r="A62">
        <v>4798</v>
      </c>
      <c r="B62" s="9">
        <v>45280.583333333299</v>
      </c>
      <c r="C62" s="9">
        <v>45280.604166666701</v>
      </c>
      <c r="D62" t="s">
        <v>317</v>
      </c>
      <c r="E62">
        <v>707</v>
      </c>
      <c r="F62" t="str">
        <f t="shared" si="0"/>
        <v xml:space="preserve"> Dimic Matic </v>
      </c>
      <c r="G62" t="str">
        <f t="shared" si="1"/>
        <v>Goran Vukovič</v>
      </c>
      <c r="H62" t="s">
        <v>6</v>
      </c>
      <c r="I62" t="s">
        <v>6</v>
      </c>
      <c r="J62" s="10">
        <f t="shared" si="2"/>
        <v>1001</v>
      </c>
      <c r="K62">
        <f>VLOOKUP(G62,profesor!$G$2:$H$101,2,0)</f>
        <v>38</v>
      </c>
      <c r="L62">
        <f>VLOOKUP(M62,ar_predmet!B:C,2,FALSE())</f>
        <v>331</v>
      </c>
      <c r="M62" t="str">
        <f>VLOOKUP(I62,ar_predmet!A:C,2,FALSE())</f>
        <v>NA000</v>
      </c>
      <c r="N62">
        <f>+VLOOKUP(H62,tip_dogodka!$B$2:$C$10,2,0)</f>
        <v>5</v>
      </c>
      <c r="O62">
        <f>+VLOOKUP(E62,prostor!$F$1:$G$101,2,0)</f>
        <v>44</v>
      </c>
    </row>
    <row r="63" spans="1:15" x14ac:dyDescent="0.25">
      <c r="A63">
        <v>2417</v>
      </c>
      <c r="B63" s="9">
        <v>43747.53125</v>
      </c>
      <c r="C63" s="9">
        <v>43747.552083333299</v>
      </c>
      <c r="D63" t="s">
        <v>318</v>
      </c>
      <c r="E63">
        <v>707</v>
      </c>
      <c r="F63" t="str">
        <f t="shared" si="0"/>
        <v xml:space="preserve"> Dimic-Martinovič Ana </v>
      </c>
      <c r="G63" t="str">
        <f t="shared" si="1"/>
        <v>Miha Marič</v>
      </c>
      <c r="H63" t="s">
        <v>6</v>
      </c>
      <c r="I63" t="s">
        <v>6</v>
      </c>
      <c r="J63" s="10">
        <f t="shared" si="2"/>
        <v>1001</v>
      </c>
      <c r="K63">
        <f>VLOOKUP(G63,profesor!$G$2:$H$101,2,0)</f>
        <v>21</v>
      </c>
      <c r="L63">
        <f>VLOOKUP(M63,ar_predmet!B:C,2,FALSE())</f>
        <v>331</v>
      </c>
      <c r="M63" t="str">
        <f>VLOOKUP(I63,ar_predmet!A:C,2,FALSE())</f>
        <v>NA000</v>
      </c>
      <c r="N63">
        <f>+VLOOKUP(H63,tip_dogodka!$B$2:$C$10,2,0)</f>
        <v>5</v>
      </c>
      <c r="O63">
        <f>+VLOOKUP(E63,prostor!$F$1:$G$101,2,0)</f>
        <v>44</v>
      </c>
    </row>
    <row r="64" spans="1:15" x14ac:dyDescent="0.25">
      <c r="A64">
        <v>4146</v>
      </c>
      <c r="B64" s="9">
        <v>44855.541666666701</v>
      </c>
      <c r="C64" s="9">
        <v>44855.5625</v>
      </c>
      <c r="D64" t="s">
        <v>319</v>
      </c>
      <c r="E64">
        <v>706</v>
      </c>
      <c r="F64" t="str">
        <f t="shared" si="0"/>
        <v xml:space="preserve"> Dolenc Špela </v>
      </c>
      <c r="G64" t="str">
        <f t="shared" si="1"/>
        <v>Janja Jerebic</v>
      </c>
      <c r="H64" t="s">
        <v>6</v>
      </c>
      <c r="I64" t="s">
        <v>6</v>
      </c>
      <c r="J64" s="10">
        <f t="shared" si="2"/>
        <v>1001</v>
      </c>
      <c r="K64">
        <f>VLOOKUP(G64,profesor!$G$2:$H$101,2,0)</f>
        <v>13</v>
      </c>
      <c r="L64">
        <f>VLOOKUP(M64,ar_predmet!B:C,2,FALSE())</f>
        <v>331</v>
      </c>
      <c r="M64" t="str">
        <f>VLOOKUP(I64,ar_predmet!A:C,2,FALSE())</f>
        <v>NA000</v>
      </c>
      <c r="N64">
        <f>+VLOOKUP(H64,tip_dogodka!$B$2:$C$10,2,0)</f>
        <v>5</v>
      </c>
      <c r="O64">
        <f>+VLOOKUP(E64,prostor!$F$1:$G$101,2,0)</f>
        <v>52</v>
      </c>
    </row>
    <row r="65" spans="1:15" x14ac:dyDescent="0.25">
      <c r="A65">
        <v>2176</v>
      </c>
      <c r="B65" s="9">
        <v>45189.5</v>
      </c>
      <c r="C65" s="9">
        <v>45189.520833333299</v>
      </c>
      <c r="D65" t="s">
        <v>320</v>
      </c>
      <c r="E65">
        <v>707</v>
      </c>
      <c r="F65" t="str">
        <f t="shared" si="0"/>
        <v xml:space="preserve"> Domjanić Sanja </v>
      </c>
      <c r="G65" t="str">
        <f t="shared" si="1"/>
        <v>Gregor Lenart</v>
      </c>
      <c r="H65" t="s">
        <v>6</v>
      </c>
      <c r="I65" t="s">
        <v>6</v>
      </c>
      <c r="J65" s="10">
        <f t="shared" si="2"/>
        <v>1001</v>
      </c>
      <c r="K65">
        <f>VLOOKUP(G65,profesor!$G$2:$H$101,2,0)</f>
        <v>17</v>
      </c>
      <c r="L65">
        <f>VLOOKUP(M65,ar_predmet!B:C,2,FALSE())</f>
        <v>331</v>
      </c>
      <c r="M65" t="str">
        <f>VLOOKUP(I65,ar_predmet!A:C,2,FALSE())</f>
        <v>NA000</v>
      </c>
      <c r="N65">
        <f>+VLOOKUP(H65,tip_dogodka!$B$2:$C$10,2,0)</f>
        <v>5</v>
      </c>
      <c r="O65">
        <f>+VLOOKUP(E65,prostor!$F$1:$G$101,2,0)</f>
        <v>44</v>
      </c>
    </row>
    <row r="66" spans="1:15" x14ac:dyDescent="0.25">
      <c r="A66">
        <v>4329</v>
      </c>
      <c r="B66" s="9">
        <v>45029.645833333299</v>
      </c>
      <c r="C66" s="9">
        <v>45029.666666666701</v>
      </c>
      <c r="D66" t="s">
        <v>321</v>
      </c>
      <c r="E66">
        <v>707</v>
      </c>
      <c r="F66" t="str">
        <f t="shared" ref="F66:F129" si="3">++MID(D66,FIND(":",D66)+1,(FIND(" - -",D66)-FIND(":",D66)))</f>
        <v xml:space="preserve"> Draganović Amir </v>
      </c>
      <c r="G66" t="str">
        <f t="shared" ref="G66:G129" si="4">+MID(D66,FIND("Mentor:",D66)+8,(FIND("/",D66)-FIND("Mentor:",D66)-8))</f>
        <v>Alenka Baggia</v>
      </c>
      <c r="H66" t="s">
        <v>6</v>
      </c>
      <c r="I66" t="s">
        <v>6</v>
      </c>
      <c r="J66" s="10">
        <f t="shared" ref="J66:J129" si="5">+$R$1</f>
        <v>1001</v>
      </c>
      <c r="K66">
        <f>VLOOKUP(G66,profesor!$G$2:$H$101,2,0)</f>
        <v>1</v>
      </c>
      <c r="L66">
        <f>VLOOKUP(M66,ar_predmet!B:C,2,FALSE())</f>
        <v>331</v>
      </c>
      <c r="M66" t="str">
        <f>VLOOKUP(I66,ar_predmet!A:C,2,FALSE())</f>
        <v>NA000</v>
      </c>
      <c r="N66">
        <f>+VLOOKUP(H66,tip_dogodka!$B$2:$C$10,2,0)</f>
        <v>5</v>
      </c>
      <c r="O66">
        <f>+VLOOKUP(E66,prostor!$F$1:$G$101,2,0)</f>
        <v>44</v>
      </c>
    </row>
    <row r="67" spans="1:15" x14ac:dyDescent="0.25">
      <c r="A67">
        <v>5192</v>
      </c>
      <c r="B67" s="9">
        <v>45278.583333333299</v>
      </c>
      <c r="C67" s="9">
        <v>45278.604166666701</v>
      </c>
      <c r="D67" t="s">
        <v>322</v>
      </c>
      <c r="E67">
        <v>707</v>
      </c>
      <c r="F67" t="str">
        <f t="shared" si="3"/>
        <v xml:space="preserve"> Drobnič Tina </v>
      </c>
      <c r="G67" t="str">
        <f t="shared" si="4"/>
        <v>Maja Meško</v>
      </c>
      <c r="H67" t="s">
        <v>6</v>
      </c>
      <c r="I67" t="s">
        <v>6</v>
      </c>
      <c r="J67" s="10">
        <f t="shared" si="5"/>
        <v>1001</v>
      </c>
      <c r="K67">
        <f>VLOOKUP(G67,profesor!$G$2:$H$101,2,0)</f>
        <v>24</v>
      </c>
      <c r="L67">
        <f>VLOOKUP(M67,ar_predmet!B:C,2,FALSE())</f>
        <v>331</v>
      </c>
      <c r="M67" t="str">
        <f>VLOOKUP(I67,ar_predmet!A:C,2,FALSE())</f>
        <v>NA000</v>
      </c>
      <c r="N67">
        <f>+VLOOKUP(H67,tip_dogodka!$B$2:$C$10,2,0)</f>
        <v>5</v>
      </c>
      <c r="O67">
        <f>+VLOOKUP(E67,prostor!$F$1:$G$101,2,0)</f>
        <v>44</v>
      </c>
    </row>
    <row r="68" spans="1:15" x14ac:dyDescent="0.25">
      <c r="A68">
        <v>327</v>
      </c>
      <c r="B68" s="9">
        <v>44888.5</v>
      </c>
      <c r="C68" s="9">
        <v>44888.520833333299</v>
      </c>
      <c r="D68" t="s">
        <v>323</v>
      </c>
      <c r="E68">
        <v>707</v>
      </c>
      <c r="F68" t="str">
        <f t="shared" si="3"/>
        <v xml:space="preserve"> Džamastagić Denis </v>
      </c>
      <c r="G68" t="str">
        <f t="shared" si="4"/>
        <v>Mojca Bernik</v>
      </c>
      <c r="H68" t="s">
        <v>6</v>
      </c>
      <c r="I68" t="s">
        <v>6</v>
      </c>
      <c r="J68" s="10">
        <f t="shared" si="5"/>
        <v>1001</v>
      </c>
      <c r="K68">
        <f>VLOOKUP(G68,profesor!$G$2:$H$101,2,0)</f>
        <v>3</v>
      </c>
      <c r="L68">
        <f>VLOOKUP(M68,ar_predmet!B:C,2,FALSE())</f>
        <v>331</v>
      </c>
      <c r="M68" t="str">
        <f>VLOOKUP(I68,ar_predmet!A:C,2,FALSE())</f>
        <v>NA000</v>
      </c>
      <c r="N68">
        <f>+VLOOKUP(H68,tip_dogodka!$B$2:$C$10,2,0)</f>
        <v>5</v>
      </c>
      <c r="O68">
        <f>+VLOOKUP(E68,prostor!$F$1:$G$101,2,0)</f>
        <v>44</v>
      </c>
    </row>
    <row r="69" spans="1:15" x14ac:dyDescent="0.25">
      <c r="A69">
        <v>3722</v>
      </c>
      <c r="B69" s="9">
        <v>43964.541666666701</v>
      </c>
      <c r="C69" s="9">
        <v>43964.5625</v>
      </c>
      <c r="D69" t="s">
        <v>324</v>
      </c>
      <c r="E69" t="s">
        <v>18</v>
      </c>
      <c r="F69" t="str">
        <f t="shared" si="3"/>
        <v xml:space="preserve"> Eržen Gorazd </v>
      </c>
      <c r="G69" t="str">
        <f t="shared" si="4"/>
        <v>Alenka Baggia</v>
      </c>
      <c r="H69" t="s">
        <v>6</v>
      </c>
      <c r="I69" t="s">
        <v>6</v>
      </c>
      <c r="J69" s="10">
        <f t="shared" si="5"/>
        <v>1001</v>
      </c>
      <c r="K69">
        <f>VLOOKUP(G69,profesor!$G$2:$H$101,2,0)</f>
        <v>1</v>
      </c>
      <c r="L69">
        <f>VLOOKUP(M69,ar_predmet!B:C,2,FALSE())</f>
        <v>331</v>
      </c>
      <c r="M69" t="str">
        <f>VLOOKUP(I69,ar_predmet!A:C,2,FALSE())</f>
        <v>NA000</v>
      </c>
      <c r="N69">
        <f>+VLOOKUP(H69,tip_dogodka!$B$2:$C$10,2,0)</f>
        <v>5</v>
      </c>
      <c r="O69">
        <f>+VLOOKUP(E69,prostor!$F$1:$G$101,2,0)</f>
        <v>56</v>
      </c>
    </row>
    <row r="70" spans="1:15" x14ac:dyDescent="0.25">
      <c r="A70">
        <v>2715</v>
      </c>
      <c r="B70" s="9">
        <v>44830.458333333299</v>
      </c>
      <c r="C70" s="9">
        <v>44830.479166666701</v>
      </c>
      <c r="D70" t="s">
        <v>325</v>
      </c>
      <c r="E70">
        <v>707</v>
      </c>
      <c r="F70" t="str">
        <f t="shared" si="3"/>
        <v xml:space="preserve"> Eržen Tjaša </v>
      </c>
      <c r="G70" t="str">
        <f t="shared" si="4"/>
        <v>Dušan Mežnar</v>
      </c>
      <c r="H70" t="s">
        <v>6</v>
      </c>
      <c r="I70" t="s">
        <v>6</v>
      </c>
      <c r="J70" s="10">
        <f t="shared" si="5"/>
        <v>1001</v>
      </c>
      <c r="K70">
        <f>VLOOKUP(G70,profesor!$G$2:$H$101,2,0)</f>
        <v>25</v>
      </c>
      <c r="L70">
        <f>VLOOKUP(M70,ar_predmet!B:C,2,FALSE())</f>
        <v>331</v>
      </c>
      <c r="M70" t="str">
        <f>VLOOKUP(I70,ar_predmet!A:C,2,FALSE())</f>
        <v>NA000</v>
      </c>
      <c r="N70">
        <f>+VLOOKUP(H70,tip_dogodka!$B$2:$C$10,2,0)</f>
        <v>5</v>
      </c>
      <c r="O70">
        <f>+VLOOKUP(E70,prostor!$F$1:$G$101,2,0)</f>
        <v>44</v>
      </c>
    </row>
    <row r="71" spans="1:15" x14ac:dyDescent="0.25">
      <c r="A71">
        <v>4239</v>
      </c>
      <c r="B71" s="9">
        <v>45217.635416666701</v>
      </c>
      <c r="C71" s="9">
        <v>45217.65625</v>
      </c>
      <c r="D71" t="s">
        <v>326</v>
      </c>
      <c r="E71">
        <v>707</v>
      </c>
      <c r="F71" t="str">
        <f t="shared" si="3"/>
        <v xml:space="preserve"> Fačeti Sara </v>
      </c>
      <c r="G71" t="str">
        <f t="shared" si="4"/>
        <v>Marjan Senegačnik</v>
      </c>
      <c r="H71" t="s">
        <v>6</v>
      </c>
      <c r="I71" t="s">
        <v>6</v>
      </c>
      <c r="J71" s="10">
        <f t="shared" si="5"/>
        <v>1001</v>
      </c>
      <c r="K71">
        <f>VLOOKUP(G71,profesor!$G$2:$H$101,2,0)</f>
        <v>30</v>
      </c>
      <c r="L71">
        <f>VLOOKUP(M71,ar_predmet!B:C,2,FALSE())</f>
        <v>331</v>
      </c>
      <c r="M71" t="str">
        <f>VLOOKUP(I71,ar_predmet!A:C,2,FALSE())</f>
        <v>NA000</v>
      </c>
      <c r="N71">
        <f>+VLOOKUP(H71,tip_dogodka!$B$2:$C$10,2,0)</f>
        <v>5</v>
      </c>
      <c r="O71">
        <f>+VLOOKUP(E71,prostor!$F$1:$G$101,2,0)</f>
        <v>44</v>
      </c>
    </row>
    <row r="72" spans="1:15" x14ac:dyDescent="0.25">
      <c r="A72">
        <v>4869</v>
      </c>
      <c r="B72" s="9">
        <v>43718.625</v>
      </c>
      <c r="C72" s="9">
        <v>43718.645833333299</v>
      </c>
      <c r="D72" t="s">
        <v>327</v>
      </c>
      <c r="E72">
        <v>707</v>
      </c>
      <c r="F72" t="str">
        <f t="shared" si="3"/>
        <v xml:space="preserve"> Ferencek Aljaž </v>
      </c>
      <c r="G72" t="str">
        <f t="shared" si="4"/>
        <v>Robert Leskovar</v>
      </c>
      <c r="H72" t="s">
        <v>6</v>
      </c>
      <c r="I72" t="s">
        <v>6</v>
      </c>
      <c r="J72" s="10">
        <f t="shared" si="5"/>
        <v>1001</v>
      </c>
      <c r="K72">
        <f>VLOOKUP(G72,profesor!$G$2:$H$101,2,0)</f>
        <v>18</v>
      </c>
      <c r="L72">
        <f>VLOOKUP(M72,ar_predmet!B:C,2,FALSE())</f>
        <v>331</v>
      </c>
      <c r="M72" t="str">
        <f>VLOOKUP(I72,ar_predmet!A:C,2,FALSE())</f>
        <v>NA000</v>
      </c>
      <c r="N72">
        <f>+VLOOKUP(H72,tip_dogodka!$B$2:$C$10,2,0)</f>
        <v>5</v>
      </c>
      <c r="O72">
        <f>+VLOOKUP(E72,prostor!$F$1:$G$101,2,0)</f>
        <v>44</v>
      </c>
    </row>
    <row r="73" spans="1:15" x14ac:dyDescent="0.25">
      <c r="A73">
        <v>3437</v>
      </c>
      <c r="B73" s="9">
        <v>45252.59375</v>
      </c>
      <c r="C73" s="9">
        <v>45252.614583333299</v>
      </c>
      <c r="D73" t="s">
        <v>328</v>
      </c>
      <c r="E73">
        <v>707</v>
      </c>
      <c r="F73" t="str">
        <f t="shared" si="3"/>
        <v xml:space="preserve"> Fic Tanja </v>
      </c>
      <c r="G73" t="str">
        <f t="shared" si="4"/>
        <v>Miha Marič</v>
      </c>
      <c r="H73" t="s">
        <v>6</v>
      </c>
      <c r="I73" t="s">
        <v>6</v>
      </c>
      <c r="J73" s="10">
        <f t="shared" si="5"/>
        <v>1001</v>
      </c>
      <c r="K73">
        <f>VLOOKUP(G73,profesor!$G$2:$H$101,2,0)</f>
        <v>21</v>
      </c>
      <c r="L73">
        <f>VLOOKUP(M73,ar_predmet!B:C,2,FALSE())</f>
        <v>331</v>
      </c>
      <c r="M73" t="str">
        <f>VLOOKUP(I73,ar_predmet!A:C,2,FALSE())</f>
        <v>NA000</v>
      </c>
      <c r="N73">
        <f>+VLOOKUP(H73,tip_dogodka!$B$2:$C$10,2,0)</f>
        <v>5</v>
      </c>
      <c r="O73">
        <f>+VLOOKUP(E73,prostor!$F$1:$G$101,2,0)</f>
        <v>44</v>
      </c>
    </row>
    <row r="74" spans="1:15" x14ac:dyDescent="0.25">
      <c r="A74">
        <v>4749</v>
      </c>
      <c r="B74" s="9">
        <v>44847.635416666701</v>
      </c>
      <c r="C74" s="9">
        <v>44847.65625</v>
      </c>
      <c r="D74" t="s">
        <v>329</v>
      </c>
      <c r="E74">
        <v>707</v>
      </c>
      <c r="F74" t="str">
        <f t="shared" si="3"/>
        <v xml:space="preserve"> Fink Nives </v>
      </c>
      <c r="G74" t="str">
        <f t="shared" si="4"/>
        <v>Goran Vukovič</v>
      </c>
      <c r="H74" t="s">
        <v>6</v>
      </c>
      <c r="I74" t="s">
        <v>6</v>
      </c>
      <c r="J74" s="10">
        <f t="shared" si="5"/>
        <v>1001</v>
      </c>
      <c r="K74">
        <f>VLOOKUP(G74,profesor!$G$2:$H$101,2,0)</f>
        <v>38</v>
      </c>
      <c r="L74">
        <f>VLOOKUP(M74,ar_predmet!B:C,2,FALSE())</f>
        <v>331</v>
      </c>
      <c r="M74" t="str">
        <f>VLOOKUP(I74,ar_predmet!A:C,2,FALSE())</f>
        <v>NA000</v>
      </c>
      <c r="N74">
        <f>+VLOOKUP(H74,tip_dogodka!$B$2:$C$10,2,0)</f>
        <v>5</v>
      </c>
      <c r="O74">
        <f>+VLOOKUP(E74,prostor!$F$1:$G$101,2,0)</f>
        <v>44</v>
      </c>
    </row>
    <row r="75" spans="1:15" x14ac:dyDescent="0.25">
      <c r="A75">
        <v>1000</v>
      </c>
      <c r="B75" s="9">
        <v>44011.541666666701</v>
      </c>
      <c r="C75" s="9">
        <v>44011.5625</v>
      </c>
      <c r="D75" t="s">
        <v>330</v>
      </c>
      <c r="E75" t="s">
        <v>18</v>
      </c>
      <c r="F75" t="str">
        <f t="shared" si="3"/>
        <v xml:space="preserve"> Flere Martina </v>
      </c>
      <c r="G75" t="str">
        <f t="shared" si="4"/>
        <v>Marko Ferjan</v>
      </c>
      <c r="H75" t="s">
        <v>6</v>
      </c>
      <c r="I75" t="s">
        <v>6</v>
      </c>
      <c r="J75" s="10">
        <f t="shared" si="5"/>
        <v>1001</v>
      </c>
      <c r="K75">
        <f>VLOOKUP(G75,profesor!$G$2:$H$101,2,0)</f>
        <v>9</v>
      </c>
      <c r="L75">
        <f>VLOOKUP(M75,ar_predmet!B:C,2,FALSE())</f>
        <v>331</v>
      </c>
      <c r="M75" t="str">
        <f>VLOOKUP(I75,ar_predmet!A:C,2,FALSE())</f>
        <v>NA000</v>
      </c>
      <c r="N75">
        <f>+VLOOKUP(H75,tip_dogodka!$B$2:$C$10,2,0)</f>
        <v>5</v>
      </c>
      <c r="O75">
        <f>+VLOOKUP(E75,prostor!$F$1:$G$101,2,0)</f>
        <v>56</v>
      </c>
    </row>
    <row r="76" spans="1:15" x14ac:dyDescent="0.25">
      <c r="A76">
        <v>1774</v>
      </c>
      <c r="B76" s="9">
        <v>45061.625</v>
      </c>
      <c r="C76" s="9">
        <v>45061.645833333299</v>
      </c>
      <c r="D76" t="s">
        <v>331</v>
      </c>
      <c r="E76">
        <v>302</v>
      </c>
      <c r="F76" t="str">
        <f t="shared" si="3"/>
        <v xml:space="preserve"> Frantar Anja </v>
      </c>
      <c r="G76" t="str">
        <f t="shared" si="4"/>
        <v>Uroš Rajkovič</v>
      </c>
      <c r="H76" t="s">
        <v>6</v>
      </c>
      <c r="I76" t="s">
        <v>6</v>
      </c>
      <c r="J76" s="10">
        <f t="shared" si="5"/>
        <v>1001</v>
      </c>
      <c r="K76">
        <f>VLOOKUP(G76,profesor!$G$2:$H$101,2,0)</f>
        <v>29</v>
      </c>
      <c r="L76">
        <f>VLOOKUP(M76,ar_predmet!B:C,2,FALSE())</f>
        <v>331</v>
      </c>
      <c r="M76" t="str">
        <f>VLOOKUP(I76,ar_predmet!A:C,2,FALSE())</f>
        <v>NA000</v>
      </c>
      <c r="N76">
        <f>+VLOOKUP(H76,tip_dogodka!$B$2:$C$10,2,0)</f>
        <v>5</v>
      </c>
      <c r="O76">
        <f>+VLOOKUP(E76,prostor!$F$1:$G$101,2,0)</f>
        <v>6</v>
      </c>
    </row>
    <row r="77" spans="1:15" x14ac:dyDescent="0.25">
      <c r="A77">
        <v>2022</v>
      </c>
      <c r="B77" s="9">
        <v>44879.541666666701</v>
      </c>
      <c r="C77" s="9">
        <v>44879.5625</v>
      </c>
      <c r="D77" t="s">
        <v>332</v>
      </c>
      <c r="E77">
        <v>707</v>
      </c>
      <c r="F77" t="str">
        <f t="shared" si="3"/>
        <v xml:space="preserve"> Frelih Ema </v>
      </c>
      <c r="G77" t="str">
        <f t="shared" si="4"/>
        <v>Zvone Balantič</v>
      </c>
      <c r="H77" t="s">
        <v>6</v>
      </c>
      <c r="I77" t="s">
        <v>6</v>
      </c>
      <c r="J77" s="10">
        <f t="shared" si="5"/>
        <v>1001</v>
      </c>
      <c r="K77">
        <f>VLOOKUP(G77,profesor!$G$2:$H$101,2,0)</f>
        <v>2</v>
      </c>
      <c r="L77">
        <f>VLOOKUP(M77,ar_predmet!B:C,2,FALSE())</f>
        <v>331</v>
      </c>
      <c r="M77" t="str">
        <f>VLOOKUP(I77,ar_predmet!A:C,2,FALSE())</f>
        <v>NA000</v>
      </c>
      <c r="N77">
        <f>+VLOOKUP(H77,tip_dogodka!$B$2:$C$10,2,0)</f>
        <v>5</v>
      </c>
      <c r="O77">
        <f>+VLOOKUP(E77,prostor!$F$1:$G$101,2,0)</f>
        <v>44</v>
      </c>
    </row>
    <row r="78" spans="1:15" x14ac:dyDescent="0.25">
      <c r="A78">
        <v>1361</v>
      </c>
      <c r="B78" s="9">
        <v>45379.604166666701</v>
      </c>
      <c r="C78" s="9">
        <v>45379.625</v>
      </c>
      <c r="D78" t="s">
        <v>333</v>
      </c>
      <c r="E78">
        <v>707</v>
      </c>
      <c r="F78" t="str">
        <f t="shared" si="3"/>
        <v xml:space="preserve"> Gabrijel Jernej </v>
      </c>
      <c r="G78" t="str">
        <f t="shared" si="4"/>
        <v>Matjaž Roblek</v>
      </c>
      <c r="H78" t="s">
        <v>6</v>
      </c>
      <c r="I78" t="s">
        <v>6</v>
      </c>
      <c r="J78" s="10">
        <f t="shared" si="5"/>
        <v>1001</v>
      </c>
      <c r="K78">
        <f>VLOOKUP(G78,profesor!$G$2:$H$101,2,0)</f>
        <v>56</v>
      </c>
      <c r="L78">
        <f>VLOOKUP(M78,ar_predmet!B:C,2,FALSE())</f>
        <v>331</v>
      </c>
      <c r="M78" t="str">
        <f>VLOOKUP(I78,ar_predmet!A:C,2,FALSE())</f>
        <v>NA000</v>
      </c>
      <c r="N78">
        <f>+VLOOKUP(H78,tip_dogodka!$B$2:$C$10,2,0)</f>
        <v>5</v>
      </c>
      <c r="O78">
        <f>+VLOOKUP(E78,prostor!$F$1:$G$101,2,0)</f>
        <v>44</v>
      </c>
    </row>
    <row r="79" spans="1:15" x14ac:dyDescent="0.25">
      <c r="A79">
        <v>1944</v>
      </c>
      <c r="B79" s="9">
        <v>45104.583333333299</v>
      </c>
      <c r="C79" s="9">
        <v>45104.604166666701</v>
      </c>
      <c r="D79" t="s">
        <v>334</v>
      </c>
      <c r="E79">
        <v>707</v>
      </c>
      <c r="F79" t="str">
        <f t="shared" si="3"/>
        <v xml:space="preserve"> Gačnik Saša </v>
      </c>
      <c r="G79" t="str">
        <f t="shared" si="4"/>
        <v>Polona Šprajc</v>
      </c>
      <c r="H79" t="s">
        <v>6</v>
      </c>
      <c r="I79" t="s">
        <v>6</v>
      </c>
      <c r="J79" s="10">
        <f t="shared" si="5"/>
        <v>1001</v>
      </c>
      <c r="K79">
        <f>VLOOKUP(G79,profesor!$G$2:$H$101,2,0)</f>
        <v>33</v>
      </c>
      <c r="L79">
        <f>VLOOKUP(M79,ar_predmet!B:C,2,FALSE())</f>
        <v>331</v>
      </c>
      <c r="M79" t="str">
        <f>VLOOKUP(I79,ar_predmet!A:C,2,FALSE())</f>
        <v>NA000</v>
      </c>
      <c r="N79">
        <f>+VLOOKUP(H79,tip_dogodka!$B$2:$C$10,2,0)</f>
        <v>5</v>
      </c>
      <c r="O79">
        <f>+VLOOKUP(E79,prostor!$F$1:$G$101,2,0)</f>
        <v>44</v>
      </c>
    </row>
    <row r="80" spans="1:15" x14ac:dyDescent="0.25">
      <c r="A80">
        <v>1186</v>
      </c>
      <c r="B80" s="9">
        <v>45055.479166666701</v>
      </c>
      <c r="C80" s="9">
        <v>45055.5</v>
      </c>
      <c r="D80" t="s">
        <v>335</v>
      </c>
      <c r="E80">
        <v>707</v>
      </c>
      <c r="F80" t="str">
        <f t="shared" si="3"/>
        <v xml:space="preserve"> Gale Gašper </v>
      </c>
      <c r="G80" t="str">
        <f t="shared" si="4"/>
        <v>Eva Jereb</v>
      </c>
      <c r="H80" t="s">
        <v>6</v>
      </c>
      <c r="I80" t="s">
        <v>6</v>
      </c>
      <c r="J80" s="10">
        <f t="shared" si="5"/>
        <v>1001</v>
      </c>
      <c r="K80">
        <f>VLOOKUP(G80,profesor!$G$2:$H$101,2,0)</f>
        <v>12</v>
      </c>
      <c r="L80">
        <f>VLOOKUP(M80,ar_predmet!B:C,2,FALSE())</f>
        <v>331</v>
      </c>
      <c r="M80" t="str">
        <f>VLOOKUP(I80,ar_predmet!A:C,2,FALSE())</f>
        <v>NA000</v>
      </c>
      <c r="N80">
        <f>+VLOOKUP(H80,tip_dogodka!$B$2:$C$10,2,0)</f>
        <v>5</v>
      </c>
      <c r="O80">
        <f>+VLOOKUP(E80,prostor!$F$1:$G$101,2,0)</f>
        <v>44</v>
      </c>
    </row>
    <row r="81" spans="1:15" x14ac:dyDescent="0.25">
      <c r="A81">
        <v>3279</v>
      </c>
      <c r="B81" s="9">
        <v>45071.645833333299</v>
      </c>
      <c r="C81" s="9">
        <v>45071.666666666701</v>
      </c>
      <c r="D81" t="s">
        <v>336</v>
      </c>
      <c r="E81">
        <v>707</v>
      </c>
      <c r="F81" t="str">
        <f t="shared" si="3"/>
        <v xml:space="preserve"> Georgievski Ana </v>
      </c>
      <c r="G81" t="str">
        <f t="shared" si="4"/>
        <v>Matjaž Roblek</v>
      </c>
      <c r="H81" t="s">
        <v>6</v>
      </c>
      <c r="I81" t="s">
        <v>6</v>
      </c>
      <c r="J81" s="10">
        <f t="shared" si="5"/>
        <v>1001</v>
      </c>
      <c r="K81">
        <f>VLOOKUP(G81,profesor!$G$2:$H$101,2,0)</f>
        <v>56</v>
      </c>
      <c r="L81">
        <f>VLOOKUP(M81,ar_predmet!B:C,2,FALSE())</f>
        <v>331</v>
      </c>
      <c r="M81" t="str">
        <f>VLOOKUP(I81,ar_predmet!A:C,2,FALSE())</f>
        <v>NA000</v>
      </c>
      <c r="N81">
        <f>+VLOOKUP(H81,tip_dogodka!$B$2:$C$10,2,0)</f>
        <v>5</v>
      </c>
      <c r="O81">
        <f>+VLOOKUP(E81,prostor!$F$1:$G$101,2,0)</f>
        <v>44</v>
      </c>
    </row>
    <row r="82" spans="1:15" x14ac:dyDescent="0.25">
      <c r="A82">
        <v>1959</v>
      </c>
      <c r="B82" s="9">
        <v>45091.5</v>
      </c>
      <c r="C82" s="9">
        <v>45091.520833333299</v>
      </c>
      <c r="D82" t="s">
        <v>337</v>
      </c>
      <c r="E82">
        <v>707</v>
      </c>
      <c r="F82" t="str">
        <f t="shared" si="3"/>
        <v xml:space="preserve"> Gojak Nadja </v>
      </c>
      <c r="G82" t="str">
        <f t="shared" si="4"/>
        <v>Teodora Ivanuša</v>
      </c>
      <c r="H82" t="s">
        <v>6</v>
      </c>
      <c r="I82" t="s">
        <v>6</v>
      </c>
      <c r="J82" s="10">
        <f t="shared" si="5"/>
        <v>1001</v>
      </c>
      <c r="K82">
        <f>VLOOKUP(G82,profesor!$G$2:$H$101,2,0)</f>
        <v>47</v>
      </c>
      <c r="L82">
        <f>VLOOKUP(M82,ar_predmet!B:C,2,FALSE())</f>
        <v>331</v>
      </c>
      <c r="M82" t="str">
        <f>VLOOKUP(I82,ar_predmet!A:C,2,FALSE())</f>
        <v>NA000</v>
      </c>
      <c r="N82">
        <f>+VLOOKUP(H82,tip_dogodka!$B$2:$C$10,2,0)</f>
        <v>5</v>
      </c>
      <c r="O82">
        <f>+VLOOKUP(E82,prostor!$F$1:$G$101,2,0)</f>
        <v>44</v>
      </c>
    </row>
    <row r="83" spans="1:15" x14ac:dyDescent="0.25">
      <c r="A83">
        <v>3132</v>
      </c>
      <c r="B83" s="9">
        <v>44894.59375</v>
      </c>
      <c r="C83" s="9">
        <v>44894.614583333299</v>
      </c>
      <c r="D83" t="s">
        <v>338</v>
      </c>
      <c r="E83">
        <v>707</v>
      </c>
      <c r="F83" t="str">
        <f t="shared" si="3"/>
        <v xml:space="preserve"> Golob Barbara </v>
      </c>
      <c r="G83" t="str">
        <f t="shared" si="4"/>
        <v>Andreja Pucihar</v>
      </c>
      <c r="H83" t="s">
        <v>6</v>
      </c>
      <c r="I83" t="s">
        <v>6</v>
      </c>
      <c r="J83" s="10">
        <f t="shared" si="5"/>
        <v>1001</v>
      </c>
      <c r="K83">
        <f>VLOOKUP(G83,profesor!$G$2:$H$101,2,0)</f>
        <v>28</v>
      </c>
      <c r="L83">
        <f>VLOOKUP(M83,ar_predmet!B:C,2,FALSE())</f>
        <v>331</v>
      </c>
      <c r="M83" t="str">
        <f>VLOOKUP(I83,ar_predmet!A:C,2,FALSE())</f>
        <v>NA000</v>
      </c>
      <c r="N83">
        <f>+VLOOKUP(H83,tip_dogodka!$B$2:$C$10,2,0)</f>
        <v>5</v>
      </c>
      <c r="O83">
        <f>+VLOOKUP(E83,prostor!$F$1:$G$101,2,0)</f>
        <v>44</v>
      </c>
    </row>
    <row r="84" spans="1:15" x14ac:dyDescent="0.25">
      <c r="A84">
        <v>4005</v>
      </c>
      <c r="B84" s="9">
        <v>45223.458333333299</v>
      </c>
      <c r="C84" s="9">
        <v>45223.479166666701</v>
      </c>
      <c r="D84" t="s">
        <v>339</v>
      </c>
      <c r="E84" t="s">
        <v>17</v>
      </c>
      <c r="F84" t="str">
        <f t="shared" si="3"/>
        <v xml:space="preserve"> Gračner Verena </v>
      </c>
      <c r="G84" t="str">
        <f t="shared" si="4"/>
        <v>Sonja Šoštar Turk</v>
      </c>
      <c r="H84" t="s">
        <v>6</v>
      </c>
      <c r="I84" t="s">
        <v>6</v>
      </c>
      <c r="J84" s="10">
        <f t="shared" si="5"/>
        <v>1001</v>
      </c>
      <c r="K84">
        <f>VLOOKUP(G84,profesor!$G$2:$H$101,2,0)</f>
        <v>60</v>
      </c>
      <c r="L84">
        <f>VLOOKUP(M84,ar_predmet!B:C,2,FALSE())</f>
        <v>331</v>
      </c>
      <c r="M84" t="str">
        <f>VLOOKUP(I84,ar_predmet!A:C,2,FALSE())</f>
        <v>NA000</v>
      </c>
      <c r="N84">
        <f>+VLOOKUP(H84,tip_dogodka!$B$2:$C$10,2,0)</f>
        <v>5</v>
      </c>
      <c r="O84">
        <f>+VLOOKUP(E84,prostor!$F$1:$G$101,2,0)</f>
        <v>55</v>
      </c>
    </row>
    <row r="85" spans="1:15" x14ac:dyDescent="0.25">
      <c r="A85">
        <v>241</v>
      </c>
      <c r="B85" s="9">
        <v>45015.541666666701</v>
      </c>
      <c r="C85" s="9">
        <v>45015.5625</v>
      </c>
      <c r="D85" t="s">
        <v>340</v>
      </c>
      <c r="E85">
        <v>707</v>
      </c>
      <c r="F85" t="str">
        <f t="shared" si="3"/>
        <v xml:space="preserve"> Grahek Jasmina </v>
      </c>
      <c r="G85" t="str">
        <f t="shared" si="4"/>
        <v>Maja Meško</v>
      </c>
      <c r="H85" t="s">
        <v>6</v>
      </c>
      <c r="I85" t="s">
        <v>6</v>
      </c>
      <c r="J85" s="10">
        <f t="shared" si="5"/>
        <v>1001</v>
      </c>
      <c r="K85">
        <f>VLOOKUP(G85,profesor!$G$2:$H$101,2,0)</f>
        <v>24</v>
      </c>
      <c r="L85">
        <f>VLOOKUP(M85,ar_predmet!B:C,2,FALSE())</f>
        <v>331</v>
      </c>
      <c r="M85" t="str">
        <f>VLOOKUP(I85,ar_predmet!A:C,2,FALSE())</f>
        <v>NA000</v>
      </c>
      <c r="N85">
        <f>+VLOOKUP(H85,tip_dogodka!$B$2:$C$10,2,0)</f>
        <v>5</v>
      </c>
      <c r="O85">
        <f>+VLOOKUP(E85,prostor!$F$1:$G$101,2,0)</f>
        <v>44</v>
      </c>
    </row>
    <row r="86" spans="1:15" x14ac:dyDescent="0.25">
      <c r="A86">
        <v>3735</v>
      </c>
      <c r="B86" s="9">
        <v>45174.458333333299</v>
      </c>
      <c r="C86" s="9">
        <v>45174.479166666701</v>
      </c>
      <c r="D86" t="s">
        <v>341</v>
      </c>
      <c r="E86">
        <v>707</v>
      </c>
      <c r="F86" t="str">
        <f t="shared" si="3"/>
        <v xml:space="preserve"> Grčar Anže </v>
      </c>
      <c r="G86" t="str">
        <f t="shared" si="4"/>
        <v>Uroš Rajkovič</v>
      </c>
      <c r="H86" t="s">
        <v>6</v>
      </c>
      <c r="I86" t="s">
        <v>6</v>
      </c>
      <c r="J86" s="10">
        <f t="shared" si="5"/>
        <v>1001</v>
      </c>
      <c r="K86">
        <f>VLOOKUP(G86,profesor!$G$2:$H$101,2,0)</f>
        <v>29</v>
      </c>
      <c r="L86">
        <f>VLOOKUP(M86,ar_predmet!B:C,2,FALSE())</f>
        <v>331</v>
      </c>
      <c r="M86" t="str">
        <f>VLOOKUP(I86,ar_predmet!A:C,2,FALSE())</f>
        <v>NA000</v>
      </c>
      <c r="N86">
        <f>+VLOOKUP(H86,tip_dogodka!$B$2:$C$10,2,0)</f>
        <v>5</v>
      </c>
      <c r="O86">
        <f>+VLOOKUP(E86,prostor!$F$1:$G$101,2,0)</f>
        <v>44</v>
      </c>
    </row>
    <row r="87" spans="1:15" x14ac:dyDescent="0.25">
      <c r="A87">
        <v>4393</v>
      </c>
      <c r="B87" s="9">
        <v>43755.541666666701</v>
      </c>
      <c r="C87" s="9">
        <v>43755.5625</v>
      </c>
      <c r="D87" t="s">
        <v>342</v>
      </c>
      <c r="E87">
        <v>707</v>
      </c>
      <c r="F87" t="str">
        <f t="shared" si="3"/>
        <v xml:space="preserve"> Gregorin Nika </v>
      </c>
      <c r="G87" t="str">
        <f t="shared" si="4"/>
        <v>Marko Urh</v>
      </c>
      <c r="H87" t="s">
        <v>6</v>
      </c>
      <c r="I87" t="s">
        <v>6</v>
      </c>
      <c r="J87" s="10">
        <f t="shared" si="5"/>
        <v>1001</v>
      </c>
      <c r="K87">
        <f>VLOOKUP(G87,profesor!$G$2:$H$101,2,0)</f>
        <v>35</v>
      </c>
      <c r="L87">
        <f>VLOOKUP(M87,ar_predmet!B:C,2,FALSE())</f>
        <v>331</v>
      </c>
      <c r="M87" t="str">
        <f>VLOOKUP(I87,ar_predmet!A:C,2,FALSE())</f>
        <v>NA000</v>
      </c>
      <c r="N87">
        <f>+VLOOKUP(H87,tip_dogodka!$B$2:$C$10,2,0)</f>
        <v>5</v>
      </c>
      <c r="O87">
        <f>+VLOOKUP(E87,prostor!$F$1:$G$101,2,0)</f>
        <v>44</v>
      </c>
    </row>
    <row r="88" spans="1:15" x14ac:dyDescent="0.25">
      <c r="A88">
        <v>1169</v>
      </c>
      <c r="B88" s="9">
        <v>43732.5</v>
      </c>
      <c r="C88" s="9">
        <v>43732.520833333299</v>
      </c>
      <c r="D88" t="s">
        <v>343</v>
      </c>
      <c r="E88">
        <v>707</v>
      </c>
      <c r="F88" t="str">
        <f t="shared" si="3"/>
        <v xml:space="preserve"> Gril Mojca </v>
      </c>
      <c r="G88" t="str">
        <f t="shared" si="4"/>
        <v>Eva Jereb</v>
      </c>
      <c r="H88" t="s">
        <v>6</v>
      </c>
      <c r="I88" t="s">
        <v>6</v>
      </c>
      <c r="J88" s="10">
        <f t="shared" si="5"/>
        <v>1001</v>
      </c>
      <c r="K88">
        <f>VLOOKUP(G88,profesor!$G$2:$H$101,2,0)</f>
        <v>12</v>
      </c>
      <c r="L88">
        <f>VLOOKUP(M88,ar_predmet!B:C,2,FALSE())</f>
        <v>331</v>
      </c>
      <c r="M88" t="str">
        <f>VLOOKUP(I88,ar_predmet!A:C,2,FALSE())</f>
        <v>NA000</v>
      </c>
      <c r="N88">
        <f>+VLOOKUP(H88,tip_dogodka!$B$2:$C$10,2,0)</f>
        <v>5</v>
      </c>
      <c r="O88">
        <f>+VLOOKUP(E88,prostor!$F$1:$G$101,2,0)</f>
        <v>44</v>
      </c>
    </row>
    <row r="89" spans="1:15" x14ac:dyDescent="0.25">
      <c r="A89">
        <v>4757</v>
      </c>
      <c r="B89" s="9">
        <v>45217.5625</v>
      </c>
      <c r="C89" s="9">
        <v>45217.583333333299</v>
      </c>
      <c r="D89" t="s">
        <v>344</v>
      </c>
      <c r="E89">
        <v>707</v>
      </c>
      <c r="F89" t="str">
        <f t="shared" si="3"/>
        <v xml:space="preserve"> Grobovšek Lara </v>
      </c>
      <c r="G89" t="str">
        <f t="shared" si="4"/>
        <v>Miha Marič</v>
      </c>
      <c r="H89" t="s">
        <v>6</v>
      </c>
      <c r="I89" t="s">
        <v>6</v>
      </c>
      <c r="J89" s="10">
        <f t="shared" si="5"/>
        <v>1001</v>
      </c>
      <c r="K89">
        <f>VLOOKUP(G89,profesor!$G$2:$H$101,2,0)</f>
        <v>21</v>
      </c>
      <c r="L89">
        <f>VLOOKUP(M89,ar_predmet!B:C,2,FALSE())</f>
        <v>331</v>
      </c>
      <c r="M89" t="str">
        <f>VLOOKUP(I89,ar_predmet!A:C,2,FALSE())</f>
        <v>NA000</v>
      </c>
      <c r="N89">
        <f>+VLOOKUP(H89,tip_dogodka!$B$2:$C$10,2,0)</f>
        <v>5</v>
      </c>
      <c r="O89">
        <f>+VLOOKUP(E89,prostor!$F$1:$G$101,2,0)</f>
        <v>44</v>
      </c>
    </row>
    <row r="90" spans="1:15" x14ac:dyDescent="0.25">
      <c r="A90">
        <v>4823</v>
      </c>
      <c r="B90" s="9">
        <v>43999.520833333299</v>
      </c>
      <c r="C90" s="9">
        <v>43999.541666666701</v>
      </c>
      <c r="D90" t="s">
        <v>345</v>
      </c>
      <c r="E90" t="s">
        <v>18</v>
      </c>
      <c r="F90" t="str">
        <f t="shared" si="3"/>
        <v xml:space="preserve"> Grošelj Žan </v>
      </c>
      <c r="G90" t="str">
        <f t="shared" si="4"/>
        <v>Goran Vukovič</v>
      </c>
      <c r="H90" t="s">
        <v>6</v>
      </c>
      <c r="I90" t="s">
        <v>6</v>
      </c>
      <c r="J90" s="10">
        <f t="shared" si="5"/>
        <v>1001</v>
      </c>
      <c r="K90">
        <f>VLOOKUP(G90,profesor!$G$2:$H$101,2,0)</f>
        <v>38</v>
      </c>
      <c r="L90">
        <f>VLOOKUP(M90,ar_predmet!B:C,2,FALSE())</f>
        <v>331</v>
      </c>
      <c r="M90" t="str">
        <f>VLOOKUP(I90,ar_predmet!A:C,2,FALSE())</f>
        <v>NA000</v>
      </c>
      <c r="N90">
        <f>+VLOOKUP(H90,tip_dogodka!$B$2:$C$10,2,0)</f>
        <v>5</v>
      </c>
      <c r="O90">
        <f>+VLOOKUP(E90,prostor!$F$1:$G$101,2,0)</f>
        <v>56</v>
      </c>
    </row>
    <row r="91" spans="1:15" x14ac:dyDescent="0.25">
      <c r="A91">
        <v>4256</v>
      </c>
      <c r="B91" s="9">
        <v>43717.479166666701</v>
      </c>
      <c r="C91" s="9">
        <v>43717.5</v>
      </c>
      <c r="D91" t="s">
        <v>346</v>
      </c>
      <c r="E91">
        <v>707</v>
      </c>
      <c r="F91" t="str">
        <f t="shared" si="3"/>
        <v xml:space="preserve"> Grubor David </v>
      </c>
      <c r="G91" t="str">
        <f t="shared" si="4"/>
        <v>Marjan Senegačnik</v>
      </c>
      <c r="H91" t="s">
        <v>6</v>
      </c>
      <c r="I91" t="s">
        <v>6</v>
      </c>
      <c r="J91" s="10">
        <f t="shared" si="5"/>
        <v>1001</v>
      </c>
      <c r="K91">
        <f>VLOOKUP(G91,profesor!$G$2:$H$101,2,0)</f>
        <v>30</v>
      </c>
      <c r="L91">
        <f>VLOOKUP(M91,ar_predmet!B:C,2,FALSE())</f>
        <v>331</v>
      </c>
      <c r="M91" t="str">
        <f>VLOOKUP(I91,ar_predmet!A:C,2,FALSE())</f>
        <v>NA000</v>
      </c>
      <c r="N91">
        <f>+VLOOKUP(H91,tip_dogodka!$B$2:$C$10,2,0)</f>
        <v>5</v>
      </c>
      <c r="O91">
        <f>+VLOOKUP(E91,prostor!$F$1:$G$101,2,0)</f>
        <v>44</v>
      </c>
    </row>
    <row r="92" spans="1:15" x14ac:dyDescent="0.25">
      <c r="A92">
        <v>153</v>
      </c>
      <c r="B92" s="9">
        <v>43816.6875</v>
      </c>
      <c r="C92" s="9">
        <v>43816.708333333299</v>
      </c>
      <c r="D92" t="s">
        <v>347</v>
      </c>
      <c r="E92">
        <v>707</v>
      </c>
      <c r="F92" t="str">
        <f t="shared" si="3"/>
        <v xml:space="preserve"> Hack Mihael </v>
      </c>
      <c r="G92" t="str">
        <f t="shared" si="4"/>
        <v>Davorin Kofjač</v>
      </c>
      <c r="H92" t="s">
        <v>6</v>
      </c>
      <c r="I92" t="s">
        <v>6</v>
      </c>
      <c r="J92" s="10">
        <f t="shared" si="5"/>
        <v>1001</v>
      </c>
      <c r="K92">
        <f>VLOOKUP(G92,profesor!$G$2:$H$101,2,0)</f>
        <v>45</v>
      </c>
      <c r="L92">
        <f>VLOOKUP(M92,ar_predmet!B:C,2,FALSE())</f>
        <v>331</v>
      </c>
      <c r="M92" t="str">
        <f>VLOOKUP(I92,ar_predmet!A:C,2,FALSE())</f>
        <v>NA000</v>
      </c>
      <c r="N92">
        <f>+VLOOKUP(H92,tip_dogodka!$B$2:$C$10,2,0)</f>
        <v>5</v>
      </c>
      <c r="O92">
        <f>+VLOOKUP(E92,prostor!$F$1:$G$101,2,0)</f>
        <v>44</v>
      </c>
    </row>
    <row r="93" spans="1:15" x14ac:dyDescent="0.25">
      <c r="A93">
        <v>5197</v>
      </c>
      <c r="B93" s="9">
        <v>44861.5</v>
      </c>
      <c r="C93" s="9">
        <v>44861.520833333299</v>
      </c>
      <c r="D93" t="s">
        <v>348</v>
      </c>
      <c r="E93">
        <v>707</v>
      </c>
      <c r="F93" t="str">
        <f t="shared" si="3"/>
        <v xml:space="preserve"> Hajdinjak Eva </v>
      </c>
      <c r="G93" t="str">
        <f t="shared" si="4"/>
        <v>Vesna Novak</v>
      </c>
      <c r="H93" t="s">
        <v>6</v>
      </c>
      <c r="I93" t="s">
        <v>6</v>
      </c>
      <c r="J93" s="10">
        <f t="shared" si="5"/>
        <v>1001</v>
      </c>
      <c r="K93">
        <f>VLOOKUP(G93,profesor!$G$2:$H$101,2,0)</f>
        <v>26</v>
      </c>
      <c r="L93">
        <f>VLOOKUP(M93,ar_predmet!B:C,2,FALSE())</f>
        <v>331</v>
      </c>
      <c r="M93" t="str">
        <f>VLOOKUP(I93,ar_predmet!A:C,2,FALSE())</f>
        <v>NA000</v>
      </c>
      <c r="N93">
        <f>+VLOOKUP(H93,tip_dogodka!$B$2:$C$10,2,0)</f>
        <v>5</v>
      </c>
      <c r="O93">
        <f>+VLOOKUP(E93,prostor!$F$1:$G$101,2,0)</f>
        <v>44</v>
      </c>
    </row>
    <row r="94" spans="1:15" x14ac:dyDescent="0.25">
      <c r="A94">
        <v>3199</v>
      </c>
      <c r="B94" s="9">
        <v>45057.458333333299</v>
      </c>
      <c r="C94" s="9">
        <v>45057.479166666701</v>
      </c>
      <c r="D94" t="s">
        <v>349</v>
      </c>
      <c r="E94">
        <v>707</v>
      </c>
      <c r="F94" t="str">
        <f t="shared" si="3"/>
        <v xml:space="preserve"> Hegler Sara </v>
      </c>
      <c r="G94" t="str">
        <f t="shared" si="4"/>
        <v>Marjeta Marolt</v>
      </c>
      <c r="H94" t="s">
        <v>6</v>
      </c>
      <c r="I94" t="s">
        <v>6</v>
      </c>
      <c r="J94" s="10">
        <f t="shared" si="5"/>
        <v>1001</v>
      </c>
      <c r="K94">
        <f>VLOOKUP(G94,profesor!$G$2:$H$101,2,0)</f>
        <v>22</v>
      </c>
      <c r="L94">
        <f>VLOOKUP(M94,ar_predmet!B:C,2,FALSE())</f>
        <v>331</v>
      </c>
      <c r="M94" t="str">
        <f>VLOOKUP(I94,ar_predmet!A:C,2,FALSE())</f>
        <v>NA000</v>
      </c>
      <c r="N94">
        <f>+VLOOKUP(H94,tip_dogodka!$B$2:$C$10,2,0)</f>
        <v>5</v>
      </c>
      <c r="O94">
        <f>+VLOOKUP(E94,prostor!$F$1:$G$101,2,0)</f>
        <v>44</v>
      </c>
    </row>
    <row r="95" spans="1:15" x14ac:dyDescent="0.25">
      <c r="A95">
        <v>3218</v>
      </c>
      <c r="B95" s="9">
        <v>44735.416666666701</v>
      </c>
      <c r="C95" s="9">
        <v>44735.4375</v>
      </c>
      <c r="D95" t="s">
        <v>350</v>
      </c>
      <c r="E95">
        <v>707</v>
      </c>
      <c r="F95" t="str">
        <f t="shared" si="3"/>
        <v xml:space="preserve"> Herceg Tanja </v>
      </c>
      <c r="G95" t="str">
        <f t="shared" si="4"/>
        <v>Uroš Rajkovič</v>
      </c>
      <c r="H95" t="s">
        <v>6</v>
      </c>
      <c r="I95" t="s">
        <v>6</v>
      </c>
      <c r="J95" s="10">
        <f t="shared" si="5"/>
        <v>1001</v>
      </c>
      <c r="K95">
        <f>VLOOKUP(G95,profesor!$G$2:$H$101,2,0)</f>
        <v>29</v>
      </c>
      <c r="L95">
        <f>VLOOKUP(M95,ar_predmet!B:C,2,FALSE())</f>
        <v>331</v>
      </c>
      <c r="M95" t="str">
        <f>VLOOKUP(I95,ar_predmet!A:C,2,FALSE())</f>
        <v>NA000</v>
      </c>
      <c r="N95">
        <f>+VLOOKUP(H95,tip_dogodka!$B$2:$C$10,2,0)</f>
        <v>5</v>
      </c>
      <c r="O95">
        <f>+VLOOKUP(E95,prostor!$F$1:$G$101,2,0)</f>
        <v>44</v>
      </c>
    </row>
    <row r="96" spans="1:15" x14ac:dyDescent="0.25">
      <c r="A96">
        <v>4355</v>
      </c>
      <c r="B96" s="9">
        <v>45175.5</v>
      </c>
      <c r="C96" s="9">
        <v>45175.520833333299</v>
      </c>
      <c r="D96" t="s">
        <v>351</v>
      </c>
      <c r="E96">
        <v>707</v>
      </c>
      <c r="F96" t="str">
        <f t="shared" si="3"/>
        <v xml:space="preserve"> Horvatinović Daša </v>
      </c>
      <c r="G96" t="str">
        <f t="shared" si="4"/>
        <v>Eva Jereb</v>
      </c>
      <c r="H96" t="s">
        <v>6</v>
      </c>
      <c r="I96" t="s">
        <v>6</v>
      </c>
      <c r="J96" s="10">
        <f t="shared" si="5"/>
        <v>1001</v>
      </c>
      <c r="K96">
        <f>VLOOKUP(G96,profesor!$G$2:$H$101,2,0)</f>
        <v>12</v>
      </c>
      <c r="L96">
        <f>VLOOKUP(M96,ar_predmet!B:C,2,FALSE())</f>
        <v>331</v>
      </c>
      <c r="M96" t="str">
        <f>VLOOKUP(I96,ar_predmet!A:C,2,FALSE())</f>
        <v>NA000</v>
      </c>
      <c r="N96">
        <f>+VLOOKUP(H96,tip_dogodka!$B$2:$C$10,2,0)</f>
        <v>5</v>
      </c>
      <c r="O96">
        <f>+VLOOKUP(E96,prostor!$F$1:$G$101,2,0)</f>
        <v>44</v>
      </c>
    </row>
    <row r="97" spans="1:15" x14ac:dyDescent="0.25">
      <c r="A97">
        <v>17</v>
      </c>
      <c r="B97" s="9">
        <v>43731.5</v>
      </c>
      <c r="C97" s="9">
        <v>43731.520833333299</v>
      </c>
      <c r="D97" t="s">
        <v>352</v>
      </c>
      <c r="E97">
        <v>707</v>
      </c>
      <c r="F97" t="str">
        <f t="shared" si="3"/>
        <v xml:space="preserve"> Hrovatič Katja </v>
      </c>
      <c r="G97" t="str">
        <f t="shared" si="4"/>
        <v>Andreja Pucihar</v>
      </c>
      <c r="H97" t="s">
        <v>6</v>
      </c>
      <c r="I97" t="s">
        <v>6</v>
      </c>
      <c r="J97" s="10">
        <f t="shared" si="5"/>
        <v>1001</v>
      </c>
      <c r="K97">
        <f>VLOOKUP(G97,profesor!$G$2:$H$101,2,0)</f>
        <v>28</v>
      </c>
      <c r="L97">
        <f>VLOOKUP(M97,ar_predmet!B:C,2,FALSE())</f>
        <v>331</v>
      </c>
      <c r="M97" t="str">
        <f>VLOOKUP(I97,ar_predmet!A:C,2,FALSE())</f>
        <v>NA000</v>
      </c>
      <c r="N97">
        <f>+VLOOKUP(H97,tip_dogodka!$B$2:$C$10,2,0)</f>
        <v>5</v>
      </c>
      <c r="O97">
        <f>+VLOOKUP(E97,prostor!$F$1:$G$101,2,0)</f>
        <v>44</v>
      </c>
    </row>
    <row r="98" spans="1:15" x14ac:dyDescent="0.25">
      <c r="A98">
        <v>1436</v>
      </c>
      <c r="B98" s="9">
        <v>45197.625</v>
      </c>
      <c r="C98" s="9">
        <v>45197.645833333299</v>
      </c>
      <c r="D98" t="s">
        <v>353</v>
      </c>
      <c r="E98">
        <v>707</v>
      </c>
      <c r="F98" t="str">
        <f t="shared" si="3"/>
        <v xml:space="preserve"> Hrovatič Katja </v>
      </c>
      <c r="G98" t="str">
        <f t="shared" si="4"/>
        <v>Marjeta Marolt</v>
      </c>
      <c r="H98" t="s">
        <v>6</v>
      </c>
      <c r="I98" t="s">
        <v>6</v>
      </c>
      <c r="J98" s="10">
        <f t="shared" si="5"/>
        <v>1001</v>
      </c>
      <c r="K98">
        <f>VLOOKUP(G98,profesor!$G$2:$H$101,2,0)</f>
        <v>22</v>
      </c>
      <c r="L98">
        <f>VLOOKUP(M98,ar_predmet!B:C,2,FALSE())</f>
        <v>331</v>
      </c>
      <c r="M98" t="str">
        <f>VLOOKUP(I98,ar_predmet!A:C,2,FALSE())</f>
        <v>NA000</v>
      </c>
      <c r="N98">
        <f>+VLOOKUP(H98,tip_dogodka!$B$2:$C$10,2,0)</f>
        <v>5</v>
      </c>
      <c r="O98">
        <f>+VLOOKUP(E98,prostor!$F$1:$G$101,2,0)</f>
        <v>44</v>
      </c>
    </row>
    <row r="99" spans="1:15" x14ac:dyDescent="0.25">
      <c r="A99">
        <v>4042</v>
      </c>
      <c r="B99" s="9">
        <v>44986.541666666701</v>
      </c>
      <c r="C99" s="9">
        <v>44986.5625</v>
      </c>
      <c r="D99" t="s">
        <v>354</v>
      </c>
      <c r="E99">
        <v>707</v>
      </c>
      <c r="F99" t="str">
        <f t="shared" si="3"/>
        <v xml:space="preserve"> Hudobivnik Jure </v>
      </c>
      <c r="G99" t="str">
        <f t="shared" si="4"/>
        <v>Teodora Ivanuša</v>
      </c>
      <c r="H99" t="s">
        <v>6</v>
      </c>
      <c r="I99" t="s">
        <v>6</v>
      </c>
      <c r="J99" s="10">
        <f t="shared" si="5"/>
        <v>1001</v>
      </c>
      <c r="K99">
        <f>VLOOKUP(G99,profesor!$G$2:$H$101,2,0)</f>
        <v>47</v>
      </c>
      <c r="L99">
        <f>VLOOKUP(M99,ar_predmet!B:C,2,FALSE())</f>
        <v>331</v>
      </c>
      <c r="M99" t="str">
        <f>VLOOKUP(I99,ar_predmet!A:C,2,FALSE())</f>
        <v>NA000</v>
      </c>
      <c r="N99">
        <f>+VLOOKUP(H99,tip_dogodka!$B$2:$C$10,2,0)</f>
        <v>5</v>
      </c>
      <c r="O99">
        <f>+VLOOKUP(E99,prostor!$F$1:$G$101,2,0)</f>
        <v>44</v>
      </c>
    </row>
    <row r="100" spans="1:15" x14ac:dyDescent="0.25">
      <c r="A100">
        <v>4889</v>
      </c>
      <c r="B100" s="9">
        <v>43796.604166666701</v>
      </c>
      <c r="C100" s="9">
        <v>43796.625</v>
      </c>
      <c r="D100" t="s">
        <v>355</v>
      </c>
      <c r="E100">
        <v>707</v>
      </c>
      <c r="F100" t="str">
        <f t="shared" si="3"/>
        <v xml:space="preserve"> Hudoletnjak Dejan </v>
      </c>
      <c r="G100" t="str">
        <f t="shared" si="4"/>
        <v>Mirjana Kljajić Borštnar</v>
      </c>
      <c r="H100" t="s">
        <v>6</v>
      </c>
      <c r="I100" t="s">
        <v>6</v>
      </c>
      <c r="J100" s="10">
        <f t="shared" si="5"/>
        <v>1001</v>
      </c>
      <c r="K100">
        <f>VLOOKUP(G100,profesor!$G$2:$H$101,2,0)</f>
        <v>15</v>
      </c>
      <c r="L100">
        <f>VLOOKUP(M100,ar_predmet!B:C,2,FALSE())</f>
        <v>331</v>
      </c>
      <c r="M100" t="str">
        <f>VLOOKUP(I100,ar_predmet!A:C,2,FALSE())</f>
        <v>NA000</v>
      </c>
      <c r="N100">
        <f>+VLOOKUP(H100,tip_dogodka!$B$2:$C$10,2,0)</f>
        <v>5</v>
      </c>
      <c r="O100">
        <f>+VLOOKUP(E100,prostor!$F$1:$G$101,2,0)</f>
        <v>44</v>
      </c>
    </row>
    <row r="101" spans="1:15" x14ac:dyDescent="0.25">
      <c r="A101">
        <v>3923</v>
      </c>
      <c r="B101" s="9">
        <v>45208.635416666701</v>
      </c>
      <c r="C101" s="9">
        <v>45208.65625</v>
      </c>
      <c r="D101" t="s">
        <v>356</v>
      </c>
      <c r="E101">
        <v>707</v>
      </c>
      <c r="F101" t="str">
        <f t="shared" si="3"/>
        <v xml:space="preserve"> Husejnagić Omar </v>
      </c>
      <c r="G101" t="str">
        <f t="shared" si="4"/>
        <v>Polona Šprajc</v>
      </c>
      <c r="H101" t="s">
        <v>6</v>
      </c>
      <c r="I101" t="s">
        <v>6</v>
      </c>
      <c r="J101" s="10">
        <f t="shared" si="5"/>
        <v>1001</v>
      </c>
      <c r="K101">
        <f>VLOOKUP(G101,profesor!$G$2:$H$101,2,0)</f>
        <v>33</v>
      </c>
      <c r="L101">
        <f>VLOOKUP(M101,ar_predmet!B:C,2,FALSE())</f>
        <v>331</v>
      </c>
      <c r="M101" t="str">
        <f>VLOOKUP(I101,ar_predmet!A:C,2,FALSE())</f>
        <v>NA000</v>
      </c>
      <c r="N101">
        <f>+VLOOKUP(H101,tip_dogodka!$B$2:$C$10,2,0)</f>
        <v>5</v>
      </c>
      <c r="O101">
        <f>+VLOOKUP(E101,prostor!$F$1:$G$101,2,0)</f>
        <v>44</v>
      </c>
    </row>
    <row r="102" spans="1:15" x14ac:dyDescent="0.25">
      <c r="A102">
        <v>1724</v>
      </c>
      <c r="B102" s="9">
        <v>45111.5</v>
      </c>
      <c r="C102" s="9">
        <v>45111.520833333299</v>
      </c>
      <c r="D102" t="s">
        <v>357</v>
      </c>
      <c r="E102">
        <v>707</v>
      </c>
      <c r="F102" t="str">
        <f t="shared" si="3"/>
        <v xml:space="preserve"> Iaroslav Paramonov </v>
      </c>
      <c r="G102" t="str">
        <f t="shared" si="4"/>
        <v>Gregor Lenart</v>
      </c>
      <c r="H102" t="s">
        <v>6</v>
      </c>
      <c r="I102" t="s">
        <v>6</v>
      </c>
      <c r="J102" s="10">
        <f t="shared" si="5"/>
        <v>1001</v>
      </c>
      <c r="K102">
        <f>VLOOKUP(G102,profesor!$G$2:$H$101,2,0)</f>
        <v>17</v>
      </c>
      <c r="L102">
        <f>VLOOKUP(M102,ar_predmet!B:C,2,FALSE())</f>
        <v>331</v>
      </c>
      <c r="M102" t="str">
        <f>VLOOKUP(I102,ar_predmet!A:C,2,FALSE())</f>
        <v>NA000</v>
      </c>
      <c r="N102">
        <f>+VLOOKUP(H102,tip_dogodka!$B$2:$C$10,2,0)</f>
        <v>5</v>
      </c>
      <c r="O102">
        <f>+VLOOKUP(E102,prostor!$F$1:$G$101,2,0)</f>
        <v>44</v>
      </c>
    </row>
    <row r="103" spans="1:15" x14ac:dyDescent="0.25">
      <c r="A103">
        <v>5170</v>
      </c>
      <c r="B103" s="9">
        <v>44846.666666666701</v>
      </c>
      <c r="C103" s="9">
        <v>44846.6875</v>
      </c>
      <c r="D103" t="s">
        <v>358</v>
      </c>
      <c r="E103">
        <v>707</v>
      </c>
      <c r="F103" t="str">
        <f t="shared" si="3"/>
        <v xml:space="preserve"> Iličić Luka </v>
      </c>
      <c r="G103" t="str">
        <f t="shared" si="4"/>
        <v>Uroš Rajkovič</v>
      </c>
      <c r="H103" t="s">
        <v>6</v>
      </c>
      <c r="I103" t="s">
        <v>6</v>
      </c>
      <c r="J103" s="10">
        <f t="shared" si="5"/>
        <v>1001</v>
      </c>
      <c r="K103">
        <f>VLOOKUP(G103,profesor!$G$2:$H$101,2,0)</f>
        <v>29</v>
      </c>
      <c r="L103">
        <f>VLOOKUP(M103,ar_predmet!B:C,2,FALSE())</f>
        <v>331</v>
      </c>
      <c r="M103" t="str">
        <f>VLOOKUP(I103,ar_predmet!A:C,2,FALSE())</f>
        <v>NA000</v>
      </c>
      <c r="N103">
        <f>+VLOOKUP(H103,tip_dogodka!$B$2:$C$10,2,0)</f>
        <v>5</v>
      </c>
      <c r="O103">
        <f>+VLOOKUP(E103,prostor!$F$1:$G$101,2,0)</f>
        <v>44</v>
      </c>
    </row>
    <row r="104" spans="1:15" x14ac:dyDescent="0.25">
      <c r="A104">
        <v>3009</v>
      </c>
      <c r="B104" s="9">
        <v>45063.541666666701</v>
      </c>
      <c r="C104" s="9">
        <v>45063.5625</v>
      </c>
      <c r="D104" t="s">
        <v>359</v>
      </c>
      <c r="E104">
        <v>707</v>
      </c>
      <c r="F104" t="str">
        <f t="shared" si="3"/>
        <v xml:space="preserve"> Ilić Nikola </v>
      </c>
      <c r="G104" t="str">
        <f t="shared" si="4"/>
        <v>Teodora Ivanuša</v>
      </c>
      <c r="H104" t="s">
        <v>6</v>
      </c>
      <c r="I104" t="s">
        <v>6</v>
      </c>
      <c r="J104" s="10">
        <f t="shared" si="5"/>
        <v>1001</v>
      </c>
      <c r="K104">
        <f>VLOOKUP(G104,profesor!$G$2:$H$101,2,0)</f>
        <v>47</v>
      </c>
      <c r="L104">
        <f>VLOOKUP(M104,ar_predmet!B:C,2,FALSE())</f>
        <v>331</v>
      </c>
      <c r="M104" t="str">
        <f>VLOOKUP(I104,ar_predmet!A:C,2,FALSE())</f>
        <v>NA000</v>
      </c>
      <c r="N104">
        <f>+VLOOKUP(H104,tip_dogodka!$B$2:$C$10,2,0)</f>
        <v>5</v>
      </c>
      <c r="O104">
        <f>+VLOOKUP(E104,prostor!$F$1:$G$101,2,0)</f>
        <v>44</v>
      </c>
    </row>
    <row r="105" spans="1:15" x14ac:dyDescent="0.25">
      <c r="A105">
        <v>4927</v>
      </c>
      <c r="B105" s="9">
        <v>43847.604166666701</v>
      </c>
      <c r="C105" s="9">
        <v>43847.625</v>
      </c>
      <c r="D105" t="s">
        <v>360</v>
      </c>
      <c r="E105">
        <v>707</v>
      </c>
      <c r="F105" t="str">
        <f t="shared" si="3"/>
        <v xml:space="preserve"> Ivanež Žan </v>
      </c>
      <c r="G105" t="str">
        <f t="shared" si="4"/>
        <v>Uroš Rajkovič</v>
      </c>
      <c r="H105" t="s">
        <v>6</v>
      </c>
      <c r="I105" t="s">
        <v>6</v>
      </c>
      <c r="J105" s="10">
        <f t="shared" si="5"/>
        <v>1001</v>
      </c>
      <c r="K105">
        <f>VLOOKUP(G105,profesor!$G$2:$H$101,2,0)</f>
        <v>29</v>
      </c>
      <c r="L105">
        <f>VLOOKUP(M105,ar_predmet!B:C,2,FALSE())</f>
        <v>331</v>
      </c>
      <c r="M105" t="str">
        <f>VLOOKUP(I105,ar_predmet!A:C,2,FALSE())</f>
        <v>NA000</v>
      </c>
      <c r="N105">
        <f>+VLOOKUP(H105,tip_dogodka!$B$2:$C$10,2,0)</f>
        <v>5</v>
      </c>
      <c r="O105">
        <f>+VLOOKUP(E105,prostor!$F$1:$G$101,2,0)</f>
        <v>44</v>
      </c>
    </row>
    <row r="106" spans="1:15" x14ac:dyDescent="0.25">
      <c r="A106">
        <v>5152</v>
      </c>
      <c r="B106" s="9">
        <v>45177.458333333299</v>
      </c>
      <c r="C106" s="9">
        <v>45177.479166666701</v>
      </c>
      <c r="D106" t="s">
        <v>361</v>
      </c>
      <c r="E106">
        <v>707</v>
      </c>
      <c r="F106" t="str">
        <f t="shared" si="3"/>
        <v xml:space="preserve"> Jagodic Manca </v>
      </c>
      <c r="G106" t="str">
        <f t="shared" si="4"/>
        <v>Mojca Bernik</v>
      </c>
      <c r="H106" t="s">
        <v>6</v>
      </c>
      <c r="I106" t="s">
        <v>6</v>
      </c>
      <c r="J106" s="10">
        <f t="shared" si="5"/>
        <v>1001</v>
      </c>
      <c r="K106">
        <f>VLOOKUP(G106,profesor!$G$2:$H$101,2,0)</f>
        <v>3</v>
      </c>
      <c r="L106">
        <f>VLOOKUP(M106,ar_predmet!B:C,2,FALSE())</f>
        <v>331</v>
      </c>
      <c r="M106" t="str">
        <f>VLOOKUP(I106,ar_predmet!A:C,2,FALSE())</f>
        <v>NA000</v>
      </c>
      <c r="N106">
        <f>+VLOOKUP(H106,tip_dogodka!$B$2:$C$10,2,0)</f>
        <v>5</v>
      </c>
      <c r="O106">
        <f>+VLOOKUP(E106,prostor!$F$1:$G$101,2,0)</f>
        <v>44</v>
      </c>
    </row>
    <row r="107" spans="1:15" x14ac:dyDescent="0.25">
      <c r="A107">
        <v>4201</v>
      </c>
      <c r="B107" s="9">
        <v>45014.583333333299</v>
      </c>
      <c r="C107" s="9">
        <v>45014.604166666701</v>
      </c>
      <c r="D107" t="s">
        <v>362</v>
      </c>
      <c r="E107">
        <v>707</v>
      </c>
      <c r="F107" t="str">
        <f t="shared" si="3"/>
        <v xml:space="preserve"> Jagodic Monika </v>
      </c>
      <c r="G107" t="str">
        <f t="shared" si="4"/>
        <v>Tomaž Kern</v>
      </c>
      <c r="H107" t="s">
        <v>6</v>
      </c>
      <c r="I107" t="s">
        <v>6</v>
      </c>
      <c r="J107" s="10">
        <f t="shared" si="5"/>
        <v>1001</v>
      </c>
      <c r="K107">
        <f>VLOOKUP(G107,profesor!$G$2:$H$101,2,0)</f>
        <v>14</v>
      </c>
      <c r="L107">
        <f>VLOOKUP(M107,ar_predmet!B:C,2,FALSE())</f>
        <v>331</v>
      </c>
      <c r="M107" t="str">
        <f>VLOOKUP(I107,ar_predmet!A:C,2,FALSE())</f>
        <v>NA000</v>
      </c>
      <c r="N107">
        <f>+VLOOKUP(H107,tip_dogodka!$B$2:$C$10,2,0)</f>
        <v>5</v>
      </c>
      <c r="O107">
        <f>+VLOOKUP(E107,prostor!$F$1:$G$101,2,0)</f>
        <v>44</v>
      </c>
    </row>
    <row r="108" spans="1:15" x14ac:dyDescent="0.25">
      <c r="A108">
        <v>1095</v>
      </c>
      <c r="B108" s="9">
        <v>45054.5</v>
      </c>
      <c r="C108" s="9">
        <v>45054.520833333299</v>
      </c>
      <c r="D108" t="s">
        <v>363</v>
      </c>
      <c r="E108">
        <v>707</v>
      </c>
      <c r="F108" t="str">
        <f t="shared" si="3"/>
        <v xml:space="preserve"> Jakac Bojan </v>
      </c>
      <c r="G108" t="str">
        <f t="shared" si="4"/>
        <v>Eva Jereb</v>
      </c>
      <c r="H108" t="s">
        <v>6</v>
      </c>
      <c r="I108" t="s">
        <v>6</v>
      </c>
      <c r="J108" s="10">
        <f t="shared" si="5"/>
        <v>1001</v>
      </c>
      <c r="K108">
        <f>VLOOKUP(G108,profesor!$G$2:$H$101,2,0)</f>
        <v>12</v>
      </c>
      <c r="L108">
        <f>VLOOKUP(M108,ar_predmet!B:C,2,FALSE())</f>
        <v>331</v>
      </c>
      <c r="M108" t="str">
        <f>VLOOKUP(I108,ar_predmet!A:C,2,FALSE())</f>
        <v>NA000</v>
      </c>
      <c r="N108">
        <f>+VLOOKUP(H108,tip_dogodka!$B$2:$C$10,2,0)</f>
        <v>5</v>
      </c>
      <c r="O108">
        <f>+VLOOKUP(E108,prostor!$F$1:$G$101,2,0)</f>
        <v>44</v>
      </c>
    </row>
    <row r="109" spans="1:15" x14ac:dyDescent="0.25">
      <c r="A109">
        <v>3013</v>
      </c>
      <c r="B109" s="9">
        <v>45196.5</v>
      </c>
      <c r="C109" s="9">
        <v>45196.520833333299</v>
      </c>
      <c r="D109" t="s">
        <v>364</v>
      </c>
      <c r="E109">
        <v>707</v>
      </c>
      <c r="F109" t="str">
        <f t="shared" si="3"/>
        <v xml:space="preserve"> Jakša Klemen </v>
      </c>
      <c r="G109" t="str">
        <f t="shared" si="4"/>
        <v>Teodora Ivanuša</v>
      </c>
      <c r="H109" t="s">
        <v>6</v>
      </c>
      <c r="I109" t="s">
        <v>6</v>
      </c>
      <c r="J109" s="10">
        <f t="shared" si="5"/>
        <v>1001</v>
      </c>
      <c r="K109">
        <f>VLOOKUP(G109,profesor!$G$2:$H$101,2,0)</f>
        <v>47</v>
      </c>
      <c r="L109">
        <f>VLOOKUP(M109,ar_predmet!B:C,2,FALSE())</f>
        <v>331</v>
      </c>
      <c r="M109" t="str">
        <f>VLOOKUP(I109,ar_predmet!A:C,2,FALSE())</f>
        <v>NA000</v>
      </c>
      <c r="N109">
        <f>+VLOOKUP(H109,tip_dogodka!$B$2:$C$10,2,0)</f>
        <v>5</v>
      </c>
      <c r="O109">
        <f>+VLOOKUP(E109,prostor!$F$1:$G$101,2,0)</f>
        <v>44</v>
      </c>
    </row>
    <row r="110" spans="1:15" x14ac:dyDescent="0.25">
      <c r="A110">
        <v>3354</v>
      </c>
      <c r="B110" s="9">
        <v>44665.541666666701</v>
      </c>
      <c r="C110" s="9">
        <v>44665.5625</v>
      </c>
      <c r="D110" t="s">
        <v>365</v>
      </c>
      <c r="E110">
        <v>707</v>
      </c>
      <c r="F110" t="str">
        <f t="shared" si="3"/>
        <v xml:space="preserve"> Jambrošić Damir </v>
      </c>
      <c r="G110" t="str">
        <f t="shared" si="4"/>
        <v>Zvone Balantič</v>
      </c>
      <c r="H110" t="s">
        <v>6</v>
      </c>
      <c r="I110" t="s">
        <v>6</v>
      </c>
      <c r="J110" s="10">
        <f t="shared" si="5"/>
        <v>1001</v>
      </c>
      <c r="K110">
        <f>VLOOKUP(G110,profesor!$G$2:$H$101,2,0)</f>
        <v>2</v>
      </c>
      <c r="L110">
        <f>VLOOKUP(M110,ar_predmet!B:C,2,FALSE())</f>
        <v>331</v>
      </c>
      <c r="M110" t="str">
        <f>VLOOKUP(I110,ar_predmet!A:C,2,FALSE())</f>
        <v>NA000</v>
      </c>
      <c r="N110">
        <f>+VLOOKUP(H110,tip_dogodka!$B$2:$C$10,2,0)</f>
        <v>5</v>
      </c>
      <c r="O110">
        <f>+VLOOKUP(E110,prostor!$F$1:$G$101,2,0)</f>
        <v>44</v>
      </c>
    </row>
    <row r="111" spans="1:15" x14ac:dyDescent="0.25">
      <c r="A111">
        <v>3148</v>
      </c>
      <c r="B111" s="9">
        <v>45217.479166666701</v>
      </c>
      <c r="C111" s="9">
        <v>45217.5</v>
      </c>
      <c r="D111" t="s">
        <v>366</v>
      </c>
      <c r="E111">
        <v>707</v>
      </c>
      <c r="F111" t="str">
        <f t="shared" si="3"/>
        <v xml:space="preserve"> Jamnik Katja </v>
      </c>
      <c r="G111" t="str">
        <f t="shared" si="4"/>
        <v>Marjeta Marolt</v>
      </c>
      <c r="H111" t="s">
        <v>6</v>
      </c>
      <c r="I111" t="s">
        <v>6</v>
      </c>
      <c r="J111" s="10">
        <f t="shared" si="5"/>
        <v>1001</v>
      </c>
      <c r="K111">
        <f>VLOOKUP(G111,profesor!$G$2:$H$101,2,0)</f>
        <v>22</v>
      </c>
      <c r="L111">
        <f>VLOOKUP(M111,ar_predmet!B:C,2,FALSE())</f>
        <v>331</v>
      </c>
      <c r="M111" t="str">
        <f>VLOOKUP(I111,ar_predmet!A:C,2,FALSE())</f>
        <v>NA000</v>
      </c>
      <c r="N111">
        <f>+VLOOKUP(H111,tip_dogodka!$B$2:$C$10,2,0)</f>
        <v>5</v>
      </c>
      <c r="O111">
        <f>+VLOOKUP(E111,prostor!$F$1:$G$101,2,0)</f>
        <v>44</v>
      </c>
    </row>
    <row r="112" spans="1:15" x14ac:dyDescent="0.25">
      <c r="A112">
        <v>5185</v>
      </c>
      <c r="B112" s="9">
        <v>45022.520833333299</v>
      </c>
      <c r="C112" s="9">
        <v>45022.541666666701</v>
      </c>
      <c r="D112" t="s">
        <v>367</v>
      </c>
      <c r="E112">
        <v>707</v>
      </c>
      <c r="F112" t="str">
        <f t="shared" si="3"/>
        <v xml:space="preserve"> Jan Ksenija </v>
      </c>
      <c r="G112" t="str">
        <f t="shared" si="4"/>
        <v>Mojca Bernik</v>
      </c>
      <c r="H112" t="s">
        <v>6</v>
      </c>
      <c r="I112" t="s">
        <v>6</v>
      </c>
      <c r="J112" s="10">
        <f t="shared" si="5"/>
        <v>1001</v>
      </c>
      <c r="K112">
        <f>VLOOKUP(G112,profesor!$G$2:$H$101,2,0)</f>
        <v>3</v>
      </c>
      <c r="L112">
        <f>VLOOKUP(M112,ar_predmet!B:C,2,FALSE())</f>
        <v>331</v>
      </c>
      <c r="M112" t="str">
        <f>VLOOKUP(I112,ar_predmet!A:C,2,FALSE())</f>
        <v>NA000</v>
      </c>
      <c r="N112">
        <f>+VLOOKUP(H112,tip_dogodka!$B$2:$C$10,2,0)</f>
        <v>5</v>
      </c>
      <c r="O112">
        <f>+VLOOKUP(E112,prostor!$F$1:$G$101,2,0)</f>
        <v>44</v>
      </c>
    </row>
    <row r="113" spans="1:15" x14ac:dyDescent="0.25">
      <c r="A113">
        <v>4948</v>
      </c>
      <c r="B113" s="9">
        <v>44834.708333333299</v>
      </c>
      <c r="C113" s="9">
        <v>44834.729166666701</v>
      </c>
      <c r="D113" t="s">
        <v>368</v>
      </c>
      <c r="E113">
        <v>707</v>
      </c>
      <c r="F113" t="str">
        <f t="shared" si="3"/>
        <v xml:space="preserve"> Jarc Mark </v>
      </c>
      <c r="G113" t="str">
        <f t="shared" si="4"/>
        <v>Gregor Lenart</v>
      </c>
      <c r="H113" t="s">
        <v>6</v>
      </c>
      <c r="I113" t="s">
        <v>6</v>
      </c>
      <c r="J113" s="10">
        <f t="shared" si="5"/>
        <v>1001</v>
      </c>
      <c r="K113">
        <f>VLOOKUP(G113,profesor!$G$2:$H$101,2,0)</f>
        <v>17</v>
      </c>
      <c r="L113">
        <f>VLOOKUP(M113,ar_predmet!B:C,2,FALSE())</f>
        <v>331</v>
      </c>
      <c r="M113" t="str">
        <f>VLOOKUP(I113,ar_predmet!A:C,2,FALSE())</f>
        <v>NA000</v>
      </c>
      <c r="N113">
        <f>+VLOOKUP(H113,tip_dogodka!$B$2:$C$10,2,0)</f>
        <v>5</v>
      </c>
      <c r="O113">
        <f>+VLOOKUP(E113,prostor!$F$1:$G$101,2,0)</f>
        <v>44</v>
      </c>
    </row>
    <row r="114" spans="1:15" x14ac:dyDescent="0.25">
      <c r="A114">
        <v>5065</v>
      </c>
      <c r="B114" s="9">
        <v>45261.625</v>
      </c>
      <c r="C114" s="9">
        <v>45261.645833333299</v>
      </c>
      <c r="D114" t="s">
        <v>369</v>
      </c>
      <c r="E114">
        <v>707</v>
      </c>
      <c r="F114" t="str">
        <f t="shared" si="3"/>
        <v xml:space="preserve"> Jenko Jure </v>
      </c>
      <c r="G114" t="str">
        <f t="shared" si="4"/>
        <v>Jasmina Žnidaršič</v>
      </c>
      <c r="H114" t="s">
        <v>6</v>
      </c>
      <c r="I114" t="s">
        <v>6</v>
      </c>
      <c r="J114" s="10">
        <f t="shared" si="5"/>
        <v>1001</v>
      </c>
      <c r="K114">
        <f>VLOOKUP(G114,profesor!$G$2:$H$101,2,0)</f>
        <v>40</v>
      </c>
      <c r="L114">
        <f>VLOOKUP(M114,ar_predmet!B:C,2,FALSE())</f>
        <v>331</v>
      </c>
      <c r="M114" t="str">
        <f>VLOOKUP(I114,ar_predmet!A:C,2,FALSE())</f>
        <v>NA000</v>
      </c>
      <c r="N114">
        <f>+VLOOKUP(H114,tip_dogodka!$B$2:$C$10,2,0)</f>
        <v>5</v>
      </c>
      <c r="O114">
        <f>+VLOOKUP(E114,prostor!$F$1:$G$101,2,0)</f>
        <v>44</v>
      </c>
    </row>
    <row r="115" spans="1:15" x14ac:dyDescent="0.25">
      <c r="A115">
        <v>5119</v>
      </c>
      <c r="B115" s="9">
        <v>44490.5</v>
      </c>
      <c r="C115" s="9">
        <v>44490.520833333299</v>
      </c>
      <c r="D115" t="s">
        <v>370</v>
      </c>
      <c r="E115">
        <v>707</v>
      </c>
      <c r="F115" t="str">
        <f t="shared" si="3"/>
        <v xml:space="preserve"> Jerant Sara </v>
      </c>
      <c r="G115" t="str">
        <f t="shared" si="4"/>
        <v>Mojca Bernik</v>
      </c>
      <c r="H115" t="s">
        <v>6</v>
      </c>
      <c r="I115" t="s">
        <v>6</v>
      </c>
      <c r="J115" s="10">
        <f t="shared" si="5"/>
        <v>1001</v>
      </c>
      <c r="K115">
        <f>VLOOKUP(G115,profesor!$G$2:$H$101,2,0)</f>
        <v>3</v>
      </c>
      <c r="L115">
        <f>VLOOKUP(M115,ar_predmet!B:C,2,FALSE())</f>
        <v>331</v>
      </c>
      <c r="M115" t="str">
        <f>VLOOKUP(I115,ar_predmet!A:C,2,FALSE())</f>
        <v>NA000</v>
      </c>
      <c r="N115">
        <f>+VLOOKUP(H115,tip_dogodka!$B$2:$C$10,2,0)</f>
        <v>5</v>
      </c>
      <c r="O115">
        <f>+VLOOKUP(E115,prostor!$F$1:$G$101,2,0)</f>
        <v>44</v>
      </c>
    </row>
    <row r="116" spans="1:15" x14ac:dyDescent="0.25">
      <c r="A116">
        <v>5095</v>
      </c>
      <c r="B116" s="9">
        <v>44873.479166666701</v>
      </c>
      <c r="C116" s="9">
        <v>44873.5</v>
      </c>
      <c r="D116" t="s">
        <v>371</v>
      </c>
      <c r="E116">
        <v>707</v>
      </c>
      <c r="F116" t="str">
        <f t="shared" si="3"/>
        <v xml:space="preserve"> Jeras Petra </v>
      </c>
      <c r="G116" t="str">
        <f t="shared" si="4"/>
        <v>Miha Marič</v>
      </c>
      <c r="H116" t="s">
        <v>6</v>
      </c>
      <c r="I116" t="s">
        <v>6</v>
      </c>
      <c r="J116" s="10">
        <f t="shared" si="5"/>
        <v>1001</v>
      </c>
      <c r="K116">
        <f>VLOOKUP(G116,profesor!$G$2:$H$101,2,0)</f>
        <v>21</v>
      </c>
      <c r="L116">
        <f>VLOOKUP(M116,ar_predmet!B:C,2,FALSE())</f>
        <v>331</v>
      </c>
      <c r="M116" t="str">
        <f>VLOOKUP(I116,ar_predmet!A:C,2,FALSE())</f>
        <v>NA000</v>
      </c>
      <c r="N116">
        <f>+VLOOKUP(H116,tip_dogodka!$B$2:$C$10,2,0)</f>
        <v>5</v>
      </c>
      <c r="O116">
        <f>+VLOOKUP(E116,prostor!$F$1:$G$101,2,0)</f>
        <v>44</v>
      </c>
    </row>
    <row r="117" spans="1:15" x14ac:dyDescent="0.25">
      <c r="A117">
        <v>4281</v>
      </c>
      <c r="B117" s="9">
        <v>45014.583333333299</v>
      </c>
      <c r="C117" s="9">
        <v>45014.604166666701</v>
      </c>
      <c r="D117" t="s">
        <v>372</v>
      </c>
      <c r="E117">
        <v>707</v>
      </c>
      <c r="F117" t="str">
        <f t="shared" si="3"/>
        <v xml:space="preserve"> Jerman Eneja </v>
      </c>
      <c r="G117" t="str">
        <f t="shared" si="4"/>
        <v>Tomaž Kern</v>
      </c>
      <c r="H117" t="s">
        <v>6</v>
      </c>
      <c r="I117" t="s">
        <v>6</v>
      </c>
      <c r="J117" s="10">
        <f t="shared" si="5"/>
        <v>1001</v>
      </c>
      <c r="K117">
        <f>VLOOKUP(G117,profesor!$G$2:$H$101,2,0)</f>
        <v>14</v>
      </c>
      <c r="L117">
        <f>VLOOKUP(M117,ar_predmet!B:C,2,FALSE())</f>
        <v>331</v>
      </c>
      <c r="M117" t="str">
        <f>VLOOKUP(I117,ar_predmet!A:C,2,FALSE())</f>
        <v>NA000</v>
      </c>
      <c r="N117">
        <f>+VLOOKUP(H117,tip_dogodka!$B$2:$C$10,2,0)</f>
        <v>5</v>
      </c>
      <c r="O117">
        <f>+VLOOKUP(E117,prostor!$F$1:$G$101,2,0)</f>
        <v>44</v>
      </c>
    </row>
    <row r="118" spans="1:15" x14ac:dyDescent="0.25">
      <c r="A118">
        <v>3826</v>
      </c>
      <c r="B118" s="9">
        <v>44846.5625</v>
      </c>
      <c r="C118" s="9">
        <v>44846.583333333299</v>
      </c>
      <c r="D118" t="s">
        <v>373</v>
      </c>
      <c r="E118">
        <v>707</v>
      </c>
      <c r="F118" t="str">
        <f t="shared" si="3"/>
        <v xml:space="preserve"> Jeromel Gal </v>
      </c>
      <c r="G118" t="str">
        <f t="shared" si="4"/>
        <v>Alenka Baggia</v>
      </c>
      <c r="H118" t="s">
        <v>6</v>
      </c>
      <c r="I118" t="s">
        <v>6</v>
      </c>
      <c r="J118" s="10">
        <f t="shared" si="5"/>
        <v>1001</v>
      </c>
      <c r="K118">
        <f>VLOOKUP(G118,profesor!$G$2:$H$101,2,0)</f>
        <v>1</v>
      </c>
      <c r="L118">
        <f>VLOOKUP(M118,ar_predmet!B:C,2,FALSE())</f>
        <v>331</v>
      </c>
      <c r="M118" t="str">
        <f>VLOOKUP(I118,ar_predmet!A:C,2,FALSE())</f>
        <v>NA000</v>
      </c>
      <c r="N118">
        <f>+VLOOKUP(H118,tip_dogodka!$B$2:$C$10,2,0)</f>
        <v>5</v>
      </c>
      <c r="O118">
        <f>+VLOOKUP(E118,prostor!$F$1:$G$101,2,0)</f>
        <v>44</v>
      </c>
    </row>
    <row r="119" spans="1:15" x14ac:dyDescent="0.25">
      <c r="A119">
        <v>4892</v>
      </c>
      <c r="B119" s="9">
        <v>45208.458333333299</v>
      </c>
      <c r="C119" s="9">
        <v>45208.479166666701</v>
      </c>
      <c r="D119" t="s">
        <v>374</v>
      </c>
      <c r="E119">
        <v>707</v>
      </c>
      <c r="F119" t="str">
        <f t="shared" si="3"/>
        <v xml:space="preserve"> Ješe Andraž </v>
      </c>
      <c r="G119" t="str">
        <f t="shared" si="4"/>
        <v>Borut Werber</v>
      </c>
      <c r="H119" t="s">
        <v>6</v>
      </c>
      <c r="I119" t="s">
        <v>6</v>
      </c>
      <c r="J119" s="10">
        <f t="shared" si="5"/>
        <v>1001</v>
      </c>
      <c r="K119">
        <f>VLOOKUP(G119,profesor!$G$2:$H$101,2,0)</f>
        <v>39</v>
      </c>
      <c r="L119">
        <f>VLOOKUP(M119,ar_predmet!B:C,2,FALSE())</f>
        <v>331</v>
      </c>
      <c r="M119" t="str">
        <f>VLOOKUP(I119,ar_predmet!A:C,2,FALSE())</f>
        <v>NA000</v>
      </c>
      <c r="N119">
        <f>+VLOOKUP(H119,tip_dogodka!$B$2:$C$10,2,0)</f>
        <v>5</v>
      </c>
      <c r="O119">
        <f>+VLOOKUP(E119,prostor!$F$1:$G$101,2,0)</f>
        <v>44</v>
      </c>
    </row>
    <row r="120" spans="1:15" x14ac:dyDescent="0.25">
      <c r="A120">
        <v>4771</v>
      </c>
      <c r="B120" s="9">
        <v>43816.482638888898</v>
      </c>
      <c r="C120" s="9">
        <v>43816.503472222197</v>
      </c>
      <c r="D120" t="s">
        <v>375</v>
      </c>
      <c r="E120">
        <v>707</v>
      </c>
      <c r="F120" t="str">
        <f t="shared" si="3"/>
        <v xml:space="preserve"> Jug Nina </v>
      </c>
      <c r="G120" t="str">
        <f t="shared" si="4"/>
        <v>Miha Marič</v>
      </c>
      <c r="H120" t="s">
        <v>6</v>
      </c>
      <c r="I120" t="s">
        <v>6</v>
      </c>
      <c r="J120" s="10">
        <f t="shared" si="5"/>
        <v>1001</v>
      </c>
      <c r="K120">
        <f>VLOOKUP(G120,profesor!$G$2:$H$101,2,0)</f>
        <v>21</v>
      </c>
      <c r="L120">
        <f>VLOOKUP(M120,ar_predmet!B:C,2,FALSE())</f>
        <v>331</v>
      </c>
      <c r="M120" t="str">
        <f>VLOOKUP(I120,ar_predmet!A:C,2,FALSE())</f>
        <v>NA000</v>
      </c>
      <c r="N120">
        <f>+VLOOKUP(H120,tip_dogodka!$B$2:$C$10,2,0)</f>
        <v>5</v>
      </c>
      <c r="O120">
        <f>+VLOOKUP(E120,prostor!$F$1:$G$101,2,0)</f>
        <v>44</v>
      </c>
    </row>
    <row r="121" spans="1:15" x14ac:dyDescent="0.25">
      <c r="A121">
        <v>3893</v>
      </c>
      <c r="B121" s="9">
        <v>45120.5</v>
      </c>
      <c r="C121" s="9">
        <v>45120.520833333299</v>
      </c>
      <c r="D121" t="s">
        <v>376</v>
      </c>
      <c r="E121">
        <v>707</v>
      </c>
      <c r="F121" t="str">
        <f t="shared" si="3"/>
        <v xml:space="preserve"> Juren Eva </v>
      </c>
      <c r="G121" t="str">
        <f t="shared" si="4"/>
        <v>Zvone Balantič</v>
      </c>
      <c r="H121" t="s">
        <v>6</v>
      </c>
      <c r="I121" t="s">
        <v>6</v>
      </c>
      <c r="J121" s="10">
        <f t="shared" si="5"/>
        <v>1001</v>
      </c>
      <c r="K121">
        <f>VLOOKUP(G121,profesor!$G$2:$H$101,2,0)</f>
        <v>2</v>
      </c>
      <c r="L121">
        <f>VLOOKUP(M121,ar_predmet!B:C,2,FALSE())</f>
        <v>331</v>
      </c>
      <c r="M121" t="str">
        <f>VLOOKUP(I121,ar_predmet!A:C,2,FALSE())</f>
        <v>NA000</v>
      </c>
      <c r="N121">
        <f>+VLOOKUP(H121,tip_dogodka!$B$2:$C$10,2,0)</f>
        <v>5</v>
      </c>
      <c r="O121">
        <f>+VLOOKUP(E121,prostor!$F$1:$G$101,2,0)</f>
        <v>44</v>
      </c>
    </row>
    <row r="122" spans="1:15" x14ac:dyDescent="0.25">
      <c r="A122">
        <v>964</v>
      </c>
      <c r="B122" s="9">
        <v>45362.375</v>
      </c>
      <c r="C122" s="9">
        <v>45362.395833333299</v>
      </c>
      <c r="D122" t="s">
        <v>377</v>
      </c>
      <c r="E122">
        <v>707</v>
      </c>
      <c r="F122" t="str">
        <f t="shared" si="3"/>
        <v xml:space="preserve"> Kadunc Blaž </v>
      </c>
      <c r="G122" t="str">
        <f t="shared" si="4"/>
        <v>Branka Jarc Kovačič</v>
      </c>
      <c r="H122" t="s">
        <v>6</v>
      </c>
      <c r="I122" t="s">
        <v>6</v>
      </c>
      <c r="J122" s="10">
        <f t="shared" si="5"/>
        <v>1001</v>
      </c>
      <c r="K122">
        <f>VLOOKUP(G122,profesor!$G$2:$H$101,2,0)</f>
        <v>49</v>
      </c>
      <c r="L122">
        <f>VLOOKUP(M122,ar_predmet!B:C,2,FALSE())</f>
        <v>331</v>
      </c>
      <c r="M122" t="str">
        <f>VLOOKUP(I122,ar_predmet!A:C,2,FALSE())</f>
        <v>NA000</v>
      </c>
      <c r="N122">
        <f>+VLOOKUP(H122,tip_dogodka!$B$2:$C$10,2,0)</f>
        <v>5</v>
      </c>
      <c r="O122">
        <f>+VLOOKUP(E122,prostor!$F$1:$G$101,2,0)</f>
        <v>44</v>
      </c>
    </row>
    <row r="123" spans="1:15" x14ac:dyDescent="0.25">
      <c r="A123">
        <v>4734</v>
      </c>
      <c r="B123" s="9">
        <v>43776.5</v>
      </c>
      <c r="C123" s="9">
        <v>43776.520833333299</v>
      </c>
      <c r="D123" t="s">
        <v>378</v>
      </c>
      <c r="E123">
        <v>707</v>
      </c>
      <c r="F123" t="str">
        <f t="shared" si="3"/>
        <v xml:space="preserve"> Kaplan Sabina </v>
      </c>
      <c r="G123" t="str">
        <f t="shared" si="4"/>
        <v>Uroš Rajkovič</v>
      </c>
      <c r="H123" t="s">
        <v>6</v>
      </c>
      <c r="I123" t="s">
        <v>6</v>
      </c>
      <c r="J123" s="10">
        <f t="shared" si="5"/>
        <v>1001</v>
      </c>
      <c r="K123">
        <f>VLOOKUP(G123,profesor!$G$2:$H$101,2,0)</f>
        <v>29</v>
      </c>
      <c r="L123">
        <f>VLOOKUP(M123,ar_predmet!B:C,2,FALSE())</f>
        <v>331</v>
      </c>
      <c r="M123" t="str">
        <f>VLOOKUP(I123,ar_predmet!A:C,2,FALSE())</f>
        <v>NA000</v>
      </c>
      <c r="N123">
        <f>+VLOOKUP(H123,tip_dogodka!$B$2:$C$10,2,0)</f>
        <v>5</v>
      </c>
      <c r="O123">
        <f>+VLOOKUP(E123,prostor!$F$1:$G$101,2,0)</f>
        <v>44</v>
      </c>
    </row>
    <row r="124" spans="1:15" x14ac:dyDescent="0.25">
      <c r="A124">
        <v>5136</v>
      </c>
      <c r="B124" s="9">
        <v>45064.520833333299</v>
      </c>
      <c r="C124" s="9">
        <v>45064.541666666701</v>
      </c>
      <c r="D124" t="s">
        <v>379</v>
      </c>
      <c r="E124">
        <v>707</v>
      </c>
      <c r="F124" t="str">
        <f t="shared" si="3"/>
        <v xml:space="preserve"> Kastelic Simona </v>
      </c>
      <c r="G124" t="str">
        <f t="shared" si="4"/>
        <v>Jasmina Žnidaršič</v>
      </c>
      <c r="H124" t="s">
        <v>6</v>
      </c>
      <c r="I124" t="s">
        <v>6</v>
      </c>
      <c r="J124" s="10">
        <f t="shared" si="5"/>
        <v>1001</v>
      </c>
      <c r="K124">
        <f>VLOOKUP(G124,profesor!$G$2:$H$101,2,0)</f>
        <v>40</v>
      </c>
      <c r="L124">
        <f>VLOOKUP(M124,ar_predmet!B:C,2,FALSE())</f>
        <v>331</v>
      </c>
      <c r="M124" t="str">
        <f>VLOOKUP(I124,ar_predmet!A:C,2,FALSE())</f>
        <v>NA000</v>
      </c>
      <c r="N124">
        <f>+VLOOKUP(H124,tip_dogodka!$B$2:$C$10,2,0)</f>
        <v>5</v>
      </c>
      <c r="O124">
        <f>+VLOOKUP(E124,prostor!$F$1:$G$101,2,0)</f>
        <v>44</v>
      </c>
    </row>
    <row r="125" spans="1:15" x14ac:dyDescent="0.25">
      <c r="A125">
        <v>4185</v>
      </c>
      <c r="B125" s="9">
        <v>45051.458333333299</v>
      </c>
      <c r="C125" s="9">
        <v>45051.479166666701</v>
      </c>
      <c r="D125" t="s">
        <v>380</v>
      </c>
      <c r="E125">
        <v>707</v>
      </c>
      <c r="F125" t="str">
        <f t="shared" si="3"/>
        <v xml:space="preserve"> Kaurin Damjan </v>
      </c>
      <c r="G125" t="str">
        <f t="shared" si="4"/>
        <v>Damjan Maletič</v>
      </c>
      <c r="H125" t="s">
        <v>6</v>
      </c>
      <c r="I125" t="s">
        <v>6</v>
      </c>
      <c r="J125" s="10">
        <f t="shared" si="5"/>
        <v>1001</v>
      </c>
      <c r="K125">
        <f>VLOOKUP(G125,profesor!$G$2:$H$101,2,0)</f>
        <v>19</v>
      </c>
      <c r="L125">
        <f>VLOOKUP(M125,ar_predmet!B:C,2,FALSE())</f>
        <v>331</v>
      </c>
      <c r="M125" t="str">
        <f>VLOOKUP(I125,ar_predmet!A:C,2,FALSE())</f>
        <v>NA000</v>
      </c>
      <c r="N125">
        <f>+VLOOKUP(H125,tip_dogodka!$B$2:$C$10,2,0)</f>
        <v>5</v>
      </c>
      <c r="O125">
        <f>+VLOOKUP(E125,prostor!$F$1:$G$101,2,0)</f>
        <v>44</v>
      </c>
    </row>
    <row r="126" spans="1:15" x14ac:dyDescent="0.25">
      <c r="A126">
        <v>5200</v>
      </c>
      <c r="B126" s="9">
        <v>45336.416666666701</v>
      </c>
      <c r="C126" s="9">
        <v>45336.4375</v>
      </c>
      <c r="D126" t="s">
        <v>381</v>
      </c>
      <c r="E126">
        <v>707</v>
      </c>
      <c r="F126" t="str">
        <f t="shared" si="3"/>
        <v xml:space="preserve"> Kepic Tatjana </v>
      </c>
      <c r="G126" t="str">
        <f t="shared" si="4"/>
        <v>Jasmina Žnidaršič</v>
      </c>
      <c r="H126" t="s">
        <v>6</v>
      </c>
      <c r="I126" t="s">
        <v>6</v>
      </c>
      <c r="J126" s="10">
        <f t="shared" si="5"/>
        <v>1001</v>
      </c>
      <c r="K126">
        <f>VLOOKUP(G126,profesor!$G$2:$H$101,2,0)</f>
        <v>40</v>
      </c>
      <c r="L126">
        <f>VLOOKUP(M126,ar_predmet!B:C,2,FALSE())</f>
        <v>331</v>
      </c>
      <c r="M126" t="str">
        <f>VLOOKUP(I126,ar_predmet!A:C,2,FALSE())</f>
        <v>NA000</v>
      </c>
      <c r="N126">
        <f>+VLOOKUP(H126,tip_dogodka!$B$2:$C$10,2,0)</f>
        <v>5</v>
      </c>
      <c r="O126">
        <f>+VLOOKUP(E126,prostor!$F$1:$G$101,2,0)</f>
        <v>44</v>
      </c>
    </row>
    <row r="127" spans="1:15" x14ac:dyDescent="0.25">
      <c r="A127">
        <v>3381</v>
      </c>
      <c r="B127" s="9">
        <v>43719.416666666701</v>
      </c>
      <c r="C127" s="9">
        <v>43719.4375</v>
      </c>
      <c r="D127" t="s">
        <v>382</v>
      </c>
      <c r="E127">
        <v>707</v>
      </c>
      <c r="F127" t="str">
        <f t="shared" si="3"/>
        <v xml:space="preserve"> Kestner Maša Kim </v>
      </c>
      <c r="G127" t="str">
        <f t="shared" si="4"/>
        <v>Matjaž Roblek</v>
      </c>
      <c r="H127" t="s">
        <v>6</v>
      </c>
      <c r="I127" t="s">
        <v>6</v>
      </c>
      <c r="J127" s="10">
        <f t="shared" si="5"/>
        <v>1001</v>
      </c>
      <c r="K127">
        <f>VLOOKUP(G127,profesor!$G$2:$H$101,2,0)</f>
        <v>56</v>
      </c>
      <c r="L127">
        <f>VLOOKUP(M127,ar_predmet!B:C,2,FALSE())</f>
        <v>331</v>
      </c>
      <c r="M127" t="str">
        <f>VLOOKUP(I127,ar_predmet!A:C,2,FALSE())</f>
        <v>NA000</v>
      </c>
      <c r="N127">
        <f>+VLOOKUP(H127,tip_dogodka!$B$2:$C$10,2,0)</f>
        <v>5</v>
      </c>
      <c r="O127">
        <f>+VLOOKUP(E127,prostor!$F$1:$G$101,2,0)</f>
        <v>44</v>
      </c>
    </row>
    <row r="128" spans="1:15" x14ac:dyDescent="0.25">
      <c r="A128">
        <v>4385</v>
      </c>
      <c r="B128" s="9">
        <v>45175.510416666701</v>
      </c>
      <c r="C128" s="9">
        <v>45175.53125</v>
      </c>
      <c r="D128" t="s">
        <v>383</v>
      </c>
      <c r="E128">
        <v>707</v>
      </c>
      <c r="F128" t="str">
        <f t="shared" si="3"/>
        <v xml:space="preserve"> Klemenčič Nika </v>
      </c>
      <c r="G128" t="str">
        <f t="shared" si="4"/>
        <v>Marko Urh</v>
      </c>
      <c r="H128" t="s">
        <v>6</v>
      </c>
      <c r="I128" t="s">
        <v>6</v>
      </c>
      <c r="J128" s="10">
        <f t="shared" si="5"/>
        <v>1001</v>
      </c>
      <c r="K128">
        <f>VLOOKUP(G128,profesor!$G$2:$H$101,2,0)</f>
        <v>35</v>
      </c>
      <c r="L128">
        <f>VLOOKUP(M128,ar_predmet!B:C,2,FALSE())</f>
        <v>331</v>
      </c>
      <c r="M128" t="str">
        <f>VLOOKUP(I128,ar_predmet!A:C,2,FALSE())</f>
        <v>NA000</v>
      </c>
      <c r="N128">
        <f>+VLOOKUP(H128,tip_dogodka!$B$2:$C$10,2,0)</f>
        <v>5</v>
      </c>
      <c r="O128">
        <f>+VLOOKUP(E128,prostor!$F$1:$G$101,2,0)</f>
        <v>44</v>
      </c>
    </row>
    <row r="129" spans="1:15" x14ac:dyDescent="0.25">
      <c r="A129">
        <v>4737</v>
      </c>
      <c r="B129" s="9">
        <v>44959.541666666701</v>
      </c>
      <c r="C129" s="9">
        <v>44959.5625</v>
      </c>
      <c r="D129" t="s">
        <v>384</v>
      </c>
      <c r="E129">
        <v>707</v>
      </c>
      <c r="F129" t="str">
        <f t="shared" si="3"/>
        <v xml:space="preserve"> Klopčič Anja </v>
      </c>
      <c r="G129" t="str">
        <f t="shared" si="4"/>
        <v>Polona Šprajc</v>
      </c>
      <c r="H129" t="s">
        <v>6</v>
      </c>
      <c r="I129" t="s">
        <v>6</v>
      </c>
      <c r="J129" s="10">
        <f t="shared" si="5"/>
        <v>1001</v>
      </c>
      <c r="K129">
        <f>VLOOKUP(G129,profesor!$G$2:$H$101,2,0)</f>
        <v>33</v>
      </c>
      <c r="L129">
        <f>VLOOKUP(M129,ar_predmet!B:C,2,FALSE())</f>
        <v>331</v>
      </c>
      <c r="M129" t="str">
        <f>VLOOKUP(I129,ar_predmet!A:C,2,FALSE())</f>
        <v>NA000</v>
      </c>
      <c r="N129">
        <f>+VLOOKUP(H129,tip_dogodka!$B$2:$C$10,2,0)</f>
        <v>5</v>
      </c>
      <c r="O129">
        <f>+VLOOKUP(E129,prostor!$F$1:$G$101,2,0)</f>
        <v>44</v>
      </c>
    </row>
    <row r="130" spans="1:15" x14ac:dyDescent="0.25">
      <c r="A130">
        <v>5060</v>
      </c>
      <c r="B130" s="9">
        <v>45015.520833333299</v>
      </c>
      <c r="C130" s="9">
        <v>45015.541666666701</v>
      </c>
      <c r="D130" t="s">
        <v>385</v>
      </c>
      <c r="E130">
        <v>707</v>
      </c>
      <c r="F130" t="str">
        <f t="shared" ref="F130:F193" si="6">++MID(D130,FIND(":",D130)+1,(FIND(" - -",D130)-FIND(":",D130)))</f>
        <v xml:space="preserve"> Kocjančič Sara </v>
      </c>
      <c r="G130" t="str">
        <f t="shared" ref="G130:G193" si="7">+MID(D130,FIND("Mentor:",D130)+8,(FIND("/",D130)-FIND("Mentor:",D130)-8))</f>
        <v>Mojca Bernik</v>
      </c>
      <c r="H130" t="s">
        <v>6</v>
      </c>
      <c r="I130" t="s">
        <v>6</v>
      </c>
      <c r="J130" s="10">
        <f t="shared" ref="J130:J193" si="8">+$R$1</f>
        <v>1001</v>
      </c>
      <c r="K130">
        <f>VLOOKUP(G130,profesor!$G$2:$H$101,2,0)</f>
        <v>3</v>
      </c>
      <c r="L130">
        <f>VLOOKUP(M130,ar_predmet!B:C,2,FALSE())</f>
        <v>331</v>
      </c>
      <c r="M130" t="str">
        <f>VLOOKUP(I130,ar_predmet!A:C,2,FALSE())</f>
        <v>NA000</v>
      </c>
      <c r="N130">
        <f>+VLOOKUP(H130,tip_dogodka!$B$2:$C$10,2,0)</f>
        <v>5</v>
      </c>
      <c r="O130">
        <f>+VLOOKUP(E130,prostor!$F$1:$G$101,2,0)</f>
        <v>44</v>
      </c>
    </row>
    <row r="131" spans="1:15" x14ac:dyDescent="0.25">
      <c r="A131">
        <v>1748</v>
      </c>
      <c r="B131" s="9">
        <v>44834.6875</v>
      </c>
      <c r="C131" s="9">
        <v>44834.708333333299</v>
      </c>
      <c r="D131" t="s">
        <v>386</v>
      </c>
      <c r="E131">
        <v>707</v>
      </c>
      <c r="F131" t="str">
        <f t="shared" si="6"/>
        <v xml:space="preserve"> Kočar Luka </v>
      </c>
      <c r="G131" t="str">
        <f t="shared" si="7"/>
        <v>Gregor Lenart</v>
      </c>
      <c r="H131" t="s">
        <v>6</v>
      </c>
      <c r="I131" t="s">
        <v>6</v>
      </c>
      <c r="J131" s="10">
        <f t="shared" si="8"/>
        <v>1001</v>
      </c>
      <c r="K131">
        <f>VLOOKUP(G131,profesor!$G$2:$H$101,2,0)</f>
        <v>17</v>
      </c>
      <c r="L131">
        <f>VLOOKUP(M131,ar_predmet!B:C,2,FALSE())</f>
        <v>331</v>
      </c>
      <c r="M131" t="str">
        <f>VLOOKUP(I131,ar_predmet!A:C,2,FALSE())</f>
        <v>NA000</v>
      </c>
      <c r="N131">
        <f>+VLOOKUP(H131,tip_dogodka!$B$2:$C$10,2,0)</f>
        <v>5</v>
      </c>
      <c r="O131">
        <f>+VLOOKUP(E131,prostor!$F$1:$G$101,2,0)</f>
        <v>44</v>
      </c>
    </row>
    <row r="132" spans="1:15" x14ac:dyDescent="0.25">
      <c r="A132">
        <v>4150</v>
      </c>
      <c r="B132" s="9">
        <v>45119.541666666701</v>
      </c>
      <c r="C132" s="9">
        <v>45119.5625</v>
      </c>
      <c r="D132" t="s">
        <v>387</v>
      </c>
      <c r="E132">
        <v>707</v>
      </c>
      <c r="F132" t="str">
        <f t="shared" si="6"/>
        <v xml:space="preserve"> Kogovšek Medeja </v>
      </c>
      <c r="G132" t="str">
        <f t="shared" si="7"/>
        <v>Marjan Senegačnik</v>
      </c>
      <c r="H132" t="s">
        <v>6</v>
      </c>
      <c r="I132" t="s">
        <v>6</v>
      </c>
      <c r="J132" s="10">
        <f t="shared" si="8"/>
        <v>1001</v>
      </c>
      <c r="K132">
        <f>VLOOKUP(G132,profesor!$G$2:$H$101,2,0)</f>
        <v>30</v>
      </c>
      <c r="L132">
        <f>VLOOKUP(M132,ar_predmet!B:C,2,FALSE())</f>
        <v>331</v>
      </c>
      <c r="M132" t="str">
        <f>VLOOKUP(I132,ar_predmet!A:C,2,FALSE())</f>
        <v>NA000</v>
      </c>
      <c r="N132">
        <f>+VLOOKUP(H132,tip_dogodka!$B$2:$C$10,2,0)</f>
        <v>5</v>
      </c>
      <c r="O132">
        <f>+VLOOKUP(E132,prostor!$F$1:$G$101,2,0)</f>
        <v>44</v>
      </c>
    </row>
    <row r="133" spans="1:15" x14ac:dyDescent="0.25">
      <c r="A133">
        <v>4246</v>
      </c>
      <c r="B133" s="9">
        <v>44855.541666666701</v>
      </c>
      <c r="C133" s="9">
        <v>44855.5625</v>
      </c>
      <c r="D133" t="s">
        <v>388</v>
      </c>
      <c r="E133">
        <v>706</v>
      </c>
      <c r="F133" t="str">
        <f t="shared" si="6"/>
        <v xml:space="preserve"> Kokalj Anton </v>
      </c>
      <c r="G133" t="str">
        <f t="shared" si="7"/>
        <v>Tomaž Kern</v>
      </c>
      <c r="H133" t="s">
        <v>6</v>
      </c>
      <c r="I133" t="s">
        <v>6</v>
      </c>
      <c r="J133" s="10">
        <f t="shared" si="8"/>
        <v>1001</v>
      </c>
      <c r="K133">
        <f>VLOOKUP(G133,profesor!$G$2:$H$101,2,0)</f>
        <v>14</v>
      </c>
      <c r="L133">
        <f>VLOOKUP(M133,ar_predmet!B:C,2,FALSE())</f>
        <v>331</v>
      </c>
      <c r="M133" t="str">
        <f>VLOOKUP(I133,ar_predmet!A:C,2,FALSE())</f>
        <v>NA000</v>
      </c>
      <c r="N133">
        <f>+VLOOKUP(H133,tip_dogodka!$B$2:$C$10,2,0)</f>
        <v>5</v>
      </c>
      <c r="O133">
        <f>+VLOOKUP(E133,prostor!$F$1:$G$101,2,0)</f>
        <v>52</v>
      </c>
    </row>
    <row r="134" spans="1:15" x14ac:dyDescent="0.25">
      <c r="A134">
        <v>995</v>
      </c>
      <c r="B134" s="9">
        <v>43882.458333333299</v>
      </c>
      <c r="C134" s="9">
        <v>43882.479166666701</v>
      </c>
      <c r="D134" t="s">
        <v>389</v>
      </c>
      <c r="E134">
        <v>707</v>
      </c>
      <c r="F134" t="str">
        <f t="shared" si="6"/>
        <v xml:space="preserve"> Kolar Nina </v>
      </c>
      <c r="G134" t="str">
        <f t="shared" si="7"/>
        <v>Teodora Ivanuša</v>
      </c>
      <c r="H134" t="s">
        <v>6</v>
      </c>
      <c r="I134" t="s">
        <v>6</v>
      </c>
      <c r="J134" s="10">
        <f t="shared" si="8"/>
        <v>1001</v>
      </c>
      <c r="K134">
        <f>VLOOKUP(G134,profesor!$G$2:$H$101,2,0)</f>
        <v>47</v>
      </c>
      <c r="L134">
        <f>VLOOKUP(M134,ar_predmet!B:C,2,FALSE())</f>
        <v>331</v>
      </c>
      <c r="M134" t="str">
        <f>VLOOKUP(I134,ar_predmet!A:C,2,FALSE())</f>
        <v>NA000</v>
      </c>
      <c r="N134">
        <f>+VLOOKUP(H134,tip_dogodka!$B$2:$C$10,2,0)</f>
        <v>5</v>
      </c>
      <c r="O134">
        <f>+VLOOKUP(E134,prostor!$F$1:$G$101,2,0)</f>
        <v>44</v>
      </c>
    </row>
    <row r="135" spans="1:15" x14ac:dyDescent="0.25">
      <c r="A135">
        <v>3185</v>
      </c>
      <c r="B135" s="9">
        <v>43963.75</v>
      </c>
      <c r="C135" s="9">
        <v>43963.770833333299</v>
      </c>
      <c r="D135" t="s">
        <v>390</v>
      </c>
      <c r="E135" t="s">
        <v>18</v>
      </c>
      <c r="F135" t="str">
        <f t="shared" si="6"/>
        <v xml:space="preserve"> Kolman Uroš </v>
      </c>
      <c r="G135" t="str">
        <f t="shared" si="7"/>
        <v>Davorin Kofjač</v>
      </c>
      <c r="H135" t="s">
        <v>6</v>
      </c>
      <c r="I135" t="s">
        <v>6</v>
      </c>
      <c r="J135" s="10">
        <f t="shared" si="8"/>
        <v>1001</v>
      </c>
      <c r="K135">
        <f>VLOOKUP(G135,profesor!$G$2:$H$101,2,0)</f>
        <v>45</v>
      </c>
      <c r="L135">
        <f>VLOOKUP(M135,ar_predmet!B:C,2,FALSE())</f>
        <v>331</v>
      </c>
      <c r="M135" t="str">
        <f>VLOOKUP(I135,ar_predmet!A:C,2,FALSE())</f>
        <v>NA000</v>
      </c>
      <c r="N135">
        <f>+VLOOKUP(H135,tip_dogodka!$B$2:$C$10,2,0)</f>
        <v>5</v>
      </c>
      <c r="O135">
        <f>+VLOOKUP(E135,prostor!$F$1:$G$101,2,0)</f>
        <v>56</v>
      </c>
    </row>
    <row r="136" spans="1:15" x14ac:dyDescent="0.25">
      <c r="A136">
        <v>4289</v>
      </c>
      <c r="B136" s="9">
        <v>44910.625</v>
      </c>
      <c r="C136" s="9">
        <v>44910.645833333299</v>
      </c>
      <c r="D136" t="s">
        <v>391</v>
      </c>
      <c r="E136">
        <v>707</v>
      </c>
      <c r="F136" t="str">
        <f t="shared" si="6"/>
        <v xml:space="preserve"> Kondič Ana </v>
      </c>
      <c r="G136" t="str">
        <f t="shared" si="7"/>
        <v>Eva Jereb</v>
      </c>
      <c r="H136" t="s">
        <v>6</v>
      </c>
      <c r="I136" t="s">
        <v>6</v>
      </c>
      <c r="J136" s="10">
        <f t="shared" si="8"/>
        <v>1001</v>
      </c>
      <c r="K136">
        <f>VLOOKUP(G136,profesor!$G$2:$H$101,2,0)</f>
        <v>12</v>
      </c>
      <c r="L136">
        <f>VLOOKUP(M136,ar_predmet!B:C,2,FALSE())</f>
        <v>331</v>
      </c>
      <c r="M136" t="str">
        <f>VLOOKUP(I136,ar_predmet!A:C,2,FALSE())</f>
        <v>NA000</v>
      </c>
      <c r="N136">
        <f>+VLOOKUP(H136,tip_dogodka!$B$2:$C$10,2,0)</f>
        <v>5</v>
      </c>
      <c r="O136">
        <f>+VLOOKUP(E136,prostor!$F$1:$G$101,2,0)</f>
        <v>44</v>
      </c>
    </row>
    <row r="137" spans="1:15" x14ac:dyDescent="0.25">
      <c r="A137">
        <v>3443</v>
      </c>
      <c r="B137" s="9">
        <v>44852.645833333299</v>
      </c>
      <c r="C137" s="9">
        <v>44852.666666666701</v>
      </c>
      <c r="D137" t="s">
        <v>392</v>
      </c>
      <c r="E137">
        <v>707</v>
      </c>
      <c r="F137" t="str">
        <f t="shared" si="6"/>
        <v xml:space="preserve"> Koren Katarina </v>
      </c>
      <c r="G137" t="str">
        <f t="shared" si="7"/>
        <v>Marjan Senegačnik</v>
      </c>
      <c r="H137" t="s">
        <v>6</v>
      </c>
      <c r="I137" t="s">
        <v>6</v>
      </c>
      <c r="J137" s="10">
        <f t="shared" si="8"/>
        <v>1001</v>
      </c>
      <c r="K137">
        <f>VLOOKUP(G137,profesor!$G$2:$H$101,2,0)</f>
        <v>30</v>
      </c>
      <c r="L137">
        <f>VLOOKUP(M137,ar_predmet!B:C,2,FALSE())</f>
        <v>331</v>
      </c>
      <c r="M137" t="str">
        <f>VLOOKUP(I137,ar_predmet!A:C,2,FALSE())</f>
        <v>NA000</v>
      </c>
      <c r="N137">
        <f>+VLOOKUP(H137,tip_dogodka!$B$2:$C$10,2,0)</f>
        <v>5</v>
      </c>
      <c r="O137">
        <f>+VLOOKUP(E137,prostor!$F$1:$G$101,2,0)</f>
        <v>44</v>
      </c>
    </row>
    <row r="138" spans="1:15" x14ac:dyDescent="0.25">
      <c r="A138">
        <v>4395</v>
      </c>
      <c r="B138" s="9">
        <v>45096.625</v>
      </c>
      <c r="C138" s="9">
        <v>45096.645833333299</v>
      </c>
      <c r="D138" t="s">
        <v>393</v>
      </c>
      <c r="E138">
        <v>707</v>
      </c>
      <c r="F138" t="str">
        <f t="shared" si="6"/>
        <v xml:space="preserve"> Košti Kristian </v>
      </c>
      <c r="G138" t="str">
        <f t="shared" si="7"/>
        <v>Eva Jereb</v>
      </c>
      <c r="H138" t="s">
        <v>6</v>
      </c>
      <c r="I138" t="s">
        <v>6</v>
      </c>
      <c r="J138" s="10">
        <f t="shared" si="8"/>
        <v>1001</v>
      </c>
      <c r="K138">
        <f>VLOOKUP(G138,profesor!$G$2:$H$101,2,0)</f>
        <v>12</v>
      </c>
      <c r="L138">
        <f>VLOOKUP(M138,ar_predmet!B:C,2,FALSE())</f>
        <v>331</v>
      </c>
      <c r="M138" t="str">
        <f>VLOOKUP(I138,ar_predmet!A:C,2,FALSE())</f>
        <v>NA000</v>
      </c>
      <c r="N138">
        <f>+VLOOKUP(H138,tip_dogodka!$B$2:$C$10,2,0)</f>
        <v>5</v>
      </c>
      <c r="O138">
        <f>+VLOOKUP(E138,prostor!$F$1:$G$101,2,0)</f>
        <v>44</v>
      </c>
    </row>
    <row r="139" spans="1:15" x14ac:dyDescent="0.25">
      <c r="A139">
        <v>4950</v>
      </c>
      <c r="B139" s="9">
        <v>45280.489583333299</v>
      </c>
      <c r="C139" s="9">
        <v>45280.510416666701</v>
      </c>
      <c r="D139" t="s">
        <v>394</v>
      </c>
      <c r="E139">
        <v>707</v>
      </c>
      <c r="F139" t="str">
        <f t="shared" si="6"/>
        <v xml:space="preserve"> Kotnik Matej </v>
      </c>
      <c r="G139" t="str">
        <f t="shared" si="7"/>
        <v>Borut Werber</v>
      </c>
      <c r="H139" t="s">
        <v>6</v>
      </c>
      <c r="I139" t="s">
        <v>6</v>
      </c>
      <c r="J139" s="10">
        <f t="shared" si="8"/>
        <v>1001</v>
      </c>
      <c r="K139">
        <f>VLOOKUP(G139,profesor!$G$2:$H$101,2,0)</f>
        <v>39</v>
      </c>
      <c r="L139">
        <f>VLOOKUP(M139,ar_predmet!B:C,2,FALSE())</f>
        <v>331</v>
      </c>
      <c r="M139" t="str">
        <f>VLOOKUP(I139,ar_predmet!A:C,2,FALSE())</f>
        <v>NA000</v>
      </c>
      <c r="N139">
        <f>+VLOOKUP(H139,tip_dogodka!$B$2:$C$10,2,0)</f>
        <v>5</v>
      </c>
      <c r="O139">
        <f>+VLOOKUP(E139,prostor!$F$1:$G$101,2,0)</f>
        <v>44</v>
      </c>
    </row>
    <row r="140" spans="1:15" x14ac:dyDescent="0.25">
      <c r="A140">
        <v>4799</v>
      </c>
      <c r="B140" s="9">
        <v>45177.513888888898</v>
      </c>
      <c r="C140" s="9">
        <v>45177.527777777803</v>
      </c>
      <c r="D140" t="s">
        <v>395</v>
      </c>
      <c r="E140">
        <v>707</v>
      </c>
      <c r="F140" t="str">
        <f t="shared" si="6"/>
        <v xml:space="preserve"> Kovačević Aleksandra </v>
      </c>
      <c r="G140" t="str">
        <f t="shared" si="7"/>
        <v>Miha Marič</v>
      </c>
      <c r="H140" t="s">
        <v>6</v>
      </c>
      <c r="I140" t="s">
        <v>6</v>
      </c>
      <c r="J140" s="10">
        <f t="shared" si="8"/>
        <v>1001</v>
      </c>
      <c r="K140">
        <f>VLOOKUP(G140,profesor!$G$2:$H$101,2,0)</f>
        <v>21</v>
      </c>
      <c r="L140">
        <f>VLOOKUP(M140,ar_predmet!B:C,2,FALSE())</f>
        <v>331</v>
      </c>
      <c r="M140" t="str">
        <f>VLOOKUP(I140,ar_predmet!A:C,2,FALSE())</f>
        <v>NA000</v>
      </c>
      <c r="N140">
        <f>+VLOOKUP(H140,tip_dogodka!$B$2:$C$10,2,0)</f>
        <v>5</v>
      </c>
      <c r="O140">
        <f>+VLOOKUP(E140,prostor!$F$1:$G$101,2,0)</f>
        <v>44</v>
      </c>
    </row>
    <row r="141" spans="1:15" x14ac:dyDescent="0.25">
      <c r="A141">
        <v>1743</v>
      </c>
      <c r="B141" s="9">
        <v>44811.5</v>
      </c>
      <c r="C141" s="9">
        <v>44811.520833333299</v>
      </c>
      <c r="D141" t="s">
        <v>396</v>
      </c>
      <c r="E141">
        <v>707</v>
      </c>
      <c r="F141" t="str">
        <f t="shared" si="6"/>
        <v xml:space="preserve"> Kovačič Nejc </v>
      </c>
      <c r="G141" t="str">
        <f t="shared" si="7"/>
        <v>Alenka Baggia</v>
      </c>
      <c r="H141" t="s">
        <v>6</v>
      </c>
      <c r="I141" t="s">
        <v>6</v>
      </c>
      <c r="J141" s="10">
        <f t="shared" si="8"/>
        <v>1001</v>
      </c>
      <c r="K141">
        <f>VLOOKUP(G141,profesor!$G$2:$H$101,2,0)</f>
        <v>1</v>
      </c>
      <c r="L141">
        <f>VLOOKUP(M141,ar_predmet!B:C,2,FALSE())</f>
        <v>331</v>
      </c>
      <c r="M141" t="str">
        <f>VLOOKUP(I141,ar_predmet!A:C,2,FALSE())</f>
        <v>NA000</v>
      </c>
      <c r="N141">
        <f>+VLOOKUP(H141,tip_dogodka!$B$2:$C$10,2,0)</f>
        <v>5</v>
      </c>
      <c r="O141">
        <f>+VLOOKUP(E141,prostor!$F$1:$G$101,2,0)</f>
        <v>44</v>
      </c>
    </row>
    <row r="142" spans="1:15" x14ac:dyDescent="0.25">
      <c r="A142">
        <v>3915</v>
      </c>
      <c r="B142" s="9">
        <v>45054.5625</v>
      </c>
      <c r="C142" s="9">
        <v>45054.583333333299</v>
      </c>
      <c r="D142" t="s">
        <v>397</v>
      </c>
      <c r="E142">
        <v>707</v>
      </c>
      <c r="F142" t="str">
        <f t="shared" si="6"/>
        <v xml:space="preserve"> Kozin Zala </v>
      </c>
      <c r="G142" t="str">
        <f t="shared" si="7"/>
        <v>Iztok Podbregar</v>
      </c>
      <c r="H142" t="s">
        <v>6</v>
      </c>
      <c r="I142" t="s">
        <v>6</v>
      </c>
      <c r="J142" s="10">
        <f t="shared" si="8"/>
        <v>1001</v>
      </c>
      <c r="K142">
        <f>VLOOKUP(G142,profesor!$G$2:$H$101,2,0)</f>
        <v>27</v>
      </c>
      <c r="L142">
        <f>VLOOKUP(M142,ar_predmet!B:C,2,FALSE())</f>
        <v>331</v>
      </c>
      <c r="M142" t="str">
        <f>VLOOKUP(I142,ar_predmet!A:C,2,FALSE())</f>
        <v>NA000</v>
      </c>
      <c r="N142">
        <f>+VLOOKUP(H142,tip_dogodka!$B$2:$C$10,2,0)</f>
        <v>5</v>
      </c>
      <c r="O142">
        <f>+VLOOKUP(E142,prostor!$F$1:$G$101,2,0)</f>
        <v>44</v>
      </c>
    </row>
    <row r="143" spans="1:15" x14ac:dyDescent="0.25">
      <c r="A143">
        <v>2907</v>
      </c>
      <c r="B143" s="9">
        <v>45336.53125</v>
      </c>
      <c r="C143" s="9">
        <v>45336.552083333299</v>
      </c>
      <c r="D143" t="s">
        <v>398</v>
      </c>
      <c r="E143">
        <v>707</v>
      </c>
      <c r="F143" t="str">
        <f t="shared" si="6"/>
        <v xml:space="preserve"> Kragulj Sara </v>
      </c>
      <c r="G143" t="str">
        <f t="shared" si="7"/>
        <v>Vesna Novak</v>
      </c>
      <c r="H143" t="s">
        <v>6</v>
      </c>
      <c r="I143" t="s">
        <v>6</v>
      </c>
      <c r="J143" s="10">
        <f t="shared" si="8"/>
        <v>1001</v>
      </c>
      <c r="K143">
        <f>VLOOKUP(G143,profesor!$G$2:$H$101,2,0)</f>
        <v>26</v>
      </c>
      <c r="L143">
        <f>VLOOKUP(M143,ar_predmet!B:C,2,FALSE())</f>
        <v>331</v>
      </c>
      <c r="M143" t="str">
        <f>VLOOKUP(I143,ar_predmet!A:C,2,FALSE())</f>
        <v>NA000</v>
      </c>
      <c r="N143">
        <f>+VLOOKUP(H143,tip_dogodka!$B$2:$C$10,2,0)</f>
        <v>5</v>
      </c>
      <c r="O143">
        <f>+VLOOKUP(E143,prostor!$F$1:$G$101,2,0)</f>
        <v>44</v>
      </c>
    </row>
    <row r="144" spans="1:15" x14ac:dyDescent="0.25">
      <c r="A144">
        <v>4902</v>
      </c>
      <c r="B144" s="9">
        <v>45362.604166666701</v>
      </c>
      <c r="C144" s="9">
        <v>45362.625</v>
      </c>
      <c r="D144" t="s">
        <v>399</v>
      </c>
      <c r="E144">
        <v>707</v>
      </c>
      <c r="F144" t="str">
        <f t="shared" si="6"/>
        <v xml:space="preserve"> Krajinović Stefan </v>
      </c>
      <c r="G144" t="str">
        <f t="shared" si="7"/>
        <v>Borut Werber</v>
      </c>
      <c r="H144" t="s">
        <v>6</v>
      </c>
      <c r="I144" t="s">
        <v>6</v>
      </c>
      <c r="J144" s="10">
        <f t="shared" si="8"/>
        <v>1001</v>
      </c>
      <c r="K144">
        <f>VLOOKUP(G144,profesor!$G$2:$H$101,2,0)</f>
        <v>39</v>
      </c>
      <c r="L144">
        <f>VLOOKUP(M144,ar_predmet!B:C,2,FALSE())</f>
        <v>331</v>
      </c>
      <c r="M144" t="str">
        <f>VLOOKUP(I144,ar_predmet!A:C,2,FALSE())</f>
        <v>NA000</v>
      </c>
      <c r="N144">
        <f>+VLOOKUP(H144,tip_dogodka!$B$2:$C$10,2,0)</f>
        <v>5</v>
      </c>
      <c r="O144">
        <f>+VLOOKUP(E144,prostor!$F$1:$G$101,2,0)</f>
        <v>44</v>
      </c>
    </row>
    <row r="145" spans="1:15" x14ac:dyDescent="0.25">
      <c r="A145">
        <v>3158</v>
      </c>
      <c r="B145" s="9">
        <v>43998.541666666701</v>
      </c>
      <c r="C145" s="9">
        <v>43998.5625</v>
      </c>
      <c r="D145" t="s">
        <v>400</v>
      </c>
      <c r="E145" t="s">
        <v>18</v>
      </c>
      <c r="F145" t="str">
        <f t="shared" si="6"/>
        <v xml:space="preserve"> Krajnik Mateja </v>
      </c>
      <c r="G145" t="str">
        <f t="shared" si="7"/>
        <v>Mirjana Kljajić Borštnar</v>
      </c>
      <c r="H145" t="s">
        <v>6</v>
      </c>
      <c r="I145" t="s">
        <v>6</v>
      </c>
      <c r="J145" s="10">
        <f t="shared" si="8"/>
        <v>1001</v>
      </c>
      <c r="K145">
        <f>VLOOKUP(G145,profesor!$G$2:$H$101,2,0)</f>
        <v>15</v>
      </c>
      <c r="L145">
        <f>VLOOKUP(M145,ar_predmet!B:C,2,FALSE())</f>
        <v>331</v>
      </c>
      <c r="M145" t="str">
        <f>VLOOKUP(I145,ar_predmet!A:C,2,FALSE())</f>
        <v>NA000</v>
      </c>
      <c r="N145">
        <f>+VLOOKUP(H145,tip_dogodka!$B$2:$C$10,2,0)</f>
        <v>5</v>
      </c>
      <c r="O145">
        <f>+VLOOKUP(E145,prostor!$F$1:$G$101,2,0)</f>
        <v>56</v>
      </c>
    </row>
    <row r="146" spans="1:15" x14ac:dyDescent="0.25">
      <c r="A146">
        <v>4241</v>
      </c>
      <c r="B146" s="9">
        <v>44853.635416666701</v>
      </c>
      <c r="C146" s="9">
        <v>44853.65625</v>
      </c>
      <c r="D146" t="s">
        <v>401</v>
      </c>
      <c r="E146">
        <v>707</v>
      </c>
      <c r="F146" t="str">
        <f t="shared" si="6"/>
        <v xml:space="preserve"> Kralj Bogataj Maj </v>
      </c>
      <c r="G146" t="str">
        <f t="shared" si="7"/>
        <v>Dušan Mežnar</v>
      </c>
      <c r="H146" t="s">
        <v>6</v>
      </c>
      <c r="I146" t="s">
        <v>6</v>
      </c>
      <c r="J146" s="10">
        <f t="shared" si="8"/>
        <v>1001</v>
      </c>
      <c r="K146">
        <f>VLOOKUP(G146,profesor!$G$2:$H$101,2,0)</f>
        <v>25</v>
      </c>
      <c r="L146">
        <f>VLOOKUP(M146,ar_predmet!B:C,2,FALSE())</f>
        <v>331</v>
      </c>
      <c r="M146" t="str">
        <f>VLOOKUP(I146,ar_predmet!A:C,2,FALSE())</f>
        <v>NA000</v>
      </c>
      <c r="N146">
        <f>+VLOOKUP(H146,tip_dogodka!$B$2:$C$10,2,0)</f>
        <v>5</v>
      </c>
      <c r="O146">
        <f>+VLOOKUP(E146,prostor!$F$1:$G$101,2,0)</f>
        <v>44</v>
      </c>
    </row>
    <row r="147" spans="1:15" x14ac:dyDescent="0.25">
      <c r="A147">
        <v>4709</v>
      </c>
      <c r="B147" s="9">
        <v>44854.635416666701</v>
      </c>
      <c r="C147" s="9">
        <v>44854.65625</v>
      </c>
      <c r="D147" t="s">
        <v>402</v>
      </c>
      <c r="E147">
        <v>707</v>
      </c>
      <c r="F147" t="str">
        <f t="shared" si="6"/>
        <v xml:space="preserve"> Kralj Žan </v>
      </c>
      <c r="G147" t="str">
        <f t="shared" si="7"/>
        <v>Goran Vukovič</v>
      </c>
      <c r="H147" t="s">
        <v>6</v>
      </c>
      <c r="I147" t="s">
        <v>6</v>
      </c>
      <c r="J147" s="10">
        <f t="shared" si="8"/>
        <v>1001</v>
      </c>
      <c r="K147">
        <f>VLOOKUP(G147,profesor!$G$2:$H$101,2,0)</f>
        <v>38</v>
      </c>
      <c r="L147">
        <f>VLOOKUP(M147,ar_predmet!B:C,2,FALSE())</f>
        <v>331</v>
      </c>
      <c r="M147" t="str">
        <f>VLOOKUP(I147,ar_predmet!A:C,2,FALSE())</f>
        <v>NA000</v>
      </c>
      <c r="N147">
        <f>+VLOOKUP(H147,tip_dogodka!$B$2:$C$10,2,0)</f>
        <v>5</v>
      </c>
      <c r="O147">
        <f>+VLOOKUP(E147,prostor!$F$1:$G$101,2,0)</f>
        <v>44</v>
      </c>
    </row>
    <row r="148" spans="1:15" x14ac:dyDescent="0.25">
      <c r="A148">
        <v>188</v>
      </c>
      <c r="B148" s="9">
        <v>45183.4375</v>
      </c>
      <c r="C148" s="9">
        <v>45183.458333333299</v>
      </c>
      <c r="D148" t="s">
        <v>403</v>
      </c>
      <c r="E148">
        <v>707</v>
      </c>
      <c r="F148" t="str">
        <f t="shared" si="6"/>
        <v xml:space="preserve"> Krmelj Gašper </v>
      </c>
      <c r="G148" t="str">
        <f t="shared" si="7"/>
        <v>Marjan Senegačnik</v>
      </c>
      <c r="H148" t="s">
        <v>6</v>
      </c>
      <c r="I148" t="s">
        <v>6</v>
      </c>
      <c r="J148" s="10">
        <f t="shared" si="8"/>
        <v>1001</v>
      </c>
      <c r="K148">
        <f>VLOOKUP(G148,profesor!$G$2:$H$101,2,0)</f>
        <v>30</v>
      </c>
      <c r="L148">
        <f>VLOOKUP(M148,ar_predmet!B:C,2,FALSE())</f>
        <v>331</v>
      </c>
      <c r="M148" t="str">
        <f>VLOOKUP(I148,ar_predmet!A:C,2,FALSE())</f>
        <v>NA000</v>
      </c>
      <c r="N148">
        <f>+VLOOKUP(H148,tip_dogodka!$B$2:$C$10,2,0)</f>
        <v>5</v>
      </c>
      <c r="O148">
        <f>+VLOOKUP(E148,prostor!$F$1:$G$101,2,0)</f>
        <v>44</v>
      </c>
    </row>
    <row r="149" spans="1:15" x14ac:dyDescent="0.25">
      <c r="A149">
        <v>1130</v>
      </c>
      <c r="B149" s="9">
        <v>45218.510416666701</v>
      </c>
      <c r="C149" s="9">
        <v>45218.53125</v>
      </c>
      <c r="D149" t="s">
        <v>404</v>
      </c>
      <c r="E149">
        <v>707</v>
      </c>
      <c r="F149" t="str">
        <f t="shared" si="6"/>
        <v xml:space="preserve"> Krošlin Lea </v>
      </c>
      <c r="G149" t="str">
        <f t="shared" si="7"/>
        <v>Marko Urh</v>
      </c>
      <c r="H149" t="s">
        <v>6</v>
      </c>
      <c r="I149" t="s">
        <v>6</v>
      </c>
      <c r="J149" s="10">
        <f t="shared" si="8"/>
        <v>1001</v>
      </c>
      <c r="K149">
        <f>VLOOKUP(G149,profesor!$G$2:$H$101,2,0)</f>
        <v>35</v>
      </c>
      <c r="L149">
        <f>VLOOKUP(M149,ar_predmet!B:C,2,FALSE())</f>
        <v>331</v>
      </c>
      <c r="M149" t="str">
        <f>VLOOKUP(I149,ar_predmet!A:C,2,FALSE())</f>
        <v>NA000</v>
      </c>
      <c r="N149">
        <f>+VLOOKUP(H149,tip_dogodka!$B$2:$C$10,2,0)</f>
        <v>5</v>
      </c>
      <c r="O149">
        <f>+VLOOKUP(E149,prostor!$F$1:$G$101,2,0)</f>
        <v>44</v>
      </c>
    </row>
    <row r="150" spans="1:15" x14ac:dyDescent="0.25">
      <c r="A150">
        <v>2704</v>
      </c>
      <c r="B150" s="9">
        <v>45027.53125</v>
      </c>
      <c r="C150" s="9">
        <v>45027.552083333299</v>
      </c>
      <c r="D150" t="s">
        <v>405</v>
      </c>
      <c r="E150">
        <v>707</v>
      </c>
      <c r="F150" t="str">
        <f t="shared" si="6"/>
        <v xml:space="preserve"> Kuhar Primož </v>
      </c>
      <c r="G150" t="str">
        <f t="shared" si="7"/>
        <v>Goran Vukovič</v>
      </c>
      <c r="H150" t="s">
        <v>6</v>
      </c>
      <c r="I150" t="s">
        <v>6</v>
      </c>
      <c r="J150" s="10">
        <f t="shared" si="8"/>
        <v>1001</v>
      </c>
      <c r="K150">
        <f>VLOOKUP(G150,profesor!$G$2:$H$101,2,0)</f>
        <v>38</v>
      </c>
      <c r="L150">
        <f>VLOOKUP(M150,ar_predmet!B:C,2,FALSE())</f>
        <v>331</v>
      </c>
      <c r="M150" t="str">
        <f>VLOOKUP(I150,ar_predmet!A:C,2,FALSE())</f>
        <v>NA000</v>
      </c>
      <c r="N150">
        <f>+VLOOKUP(H150,tip_dogodka!$B$2:$C$10,2,0)</f>
        <v>5</v>
      </c>
      <c r="O150">
        <f>+VLOOKUP(E150,prostor!$F$1:$G$101,2,0)</f>
        <v>44</v>
      </c>
    </row>
    <row r="151" spans="1:15" x14ac:dyDescent="0.25">
      <c r="A151">
        <v>4380</v>
      </c>
      <c r="B151" s="9">
        <v>45189.53125</v>
      </c>
      <c r="C151" s="9">
        <v>45189.552083333299</v>
      </c>
      <c r="D151" t="s">
        <v>406</v>
      </c>
      <c r="E151">
        <v>707</v>
      </c>
      <c r="F151" t="str">
        <f t="shared" si="6"/>
        <v xml:space="preserve"> Kurtović Amela </v>
      </c>
      <c r="G151" t="str">
        <f t="shared" si="7"/>
        <v>Marko Urh</v>
      </c>
      <c r="H151" t="s">
        <v>6</v>
      </c>
      <c r="I151" t="s">
        <v>6</v>
      </c>
      <c r="J151" s="10">
        <f t="shared" si="8"/>
        <v>1001</v>
      </c>
      <c r="K151">
        <f>VLOOKUP(G151,profesor!$G$2:$H$101,2,0)</f>
        <v>35</v>
      </c>
      <c r="L151">
        <f>VLOOKUP(M151,ar_predmet!B:C,2,FALSE())</f>
        <v>331</v>
      </c>
      <c r="M151" t="str">
        <f>VLOOKUP(I151,ar_predmet!A:C,2,FALSE())</f>
        <v>NA000</v>
      </c>
      <c r="N151">
        <f>+VLOOKUP(H151,tip_dogodka!$B$2:$C$10,2,0)</f>
        <v>5</v>
      </c>
      <c r="O151">
        <f>+VLOOKUP(E151,prostor!$F$1:$G$101,2,0)</f>
        <v>44</v>
      </c>
    </row>
    <row r="152" spans="1:15" x14ac:dyDescent="0.25">
      <c r="A152">
        <v>4862</v>
      </c>
      <c r="B152" s="9">
        <v>44825.5</v>
      </c>
      <c r="C152" s="9">
        <v>44825.520833333299</v>
      </c>
      <c r="D152" t="s">
        <v>407</v>
      </c>
      <c r="E152">
        <v>707</v>
      </c>
      <c r="F152" t="str">
        <f t="shared" si="6"/>
        <v xml:space="preserve"> Kvasnik Blaž </v>
      </c>
      <c r="G152" t="str">
        <f t="shared" si="7"/>
        <v>Borut Werber</v>
      </c>
      <c r="H152" t="s">
        <v>6</v>
      </c>
      <c r="I152" t="s">
        <v>6</v>
      </c>
      <c r="J152" s="10">
        <f t="shared" si="8"/>
        <v>1001</v>
      </c>
      <c r="K152">
        <f>VLOOKUP(G152,profesor!$G$2:$H$101,2,0)</f>
        <v>39</v>
      </c>
      <c r="L152">
        <f>VLOOKUP(M152,ar_predmet!B:C,2,FALSE())</f>
        <v>331</v>
      </c>
      <c r="M152" t="str">
        <f>VLOOKUP(I152,ar_predmet!A:C,2,FALSE())</f>
        <v>NA000</v>
      </c>
      <c r="N152">
        <f>+VLOOKUP(H152,tip_dogodka!$B$2:$C$10,2,0)</f>
        <v>5</v>
      </c>
      <c r="O152">
        <f>+VLOOKUP(E152,prostor!$F$1:$G$101,2,0)</f>
        <v>44</v>
      </c>
    </row>
    <row r="153" spans="1:15" x14ac:dyDescent="0.25">
      <c r="A153">
        <v>3254</v>
      </c>
      <c r="B153" s="9">
        <v>44811.583333333299</v>
      </c>
      <c r="C153" s="9">
        <v>44811.604166666701</v>
      </c>
      <c r="D153" t="s">
        <v>408</v>
      </c>
      <c r="E153">
        <v>707</v>
      </c>
      <c r="F153" t="str">
        <f t="shared" si="6"/>
        <v xml:space="preserve"> Lamovec Nina Danaja </v>
      </c>
      <c r="G153" t="str">
        <f t="shared" si="7"/>
        <v>Uroš Rajkovič</v>
      </c>
      <c r="H153" t="s">
        <v>6</v>
      </c>
      <c r="I153" t="s">
        <v>6</v>
      </c>
      <c r="J153" s="10">
        <f t="shared" si="8"/>
        <v>1001</v>
      </c>
      <c r="K153">
        <f>VLOOKUP(G153,profesor!$G$2:$H$101,2,0)</f>
        <v>29</v>
      </c>
      <c r="L153">
        <f>VLOOKUP(M153,ar_predmet!B:C,2,FALSE())</f>
        <v>331</v>
      </c>
      <c r="M153" t="str">
        <f>VLOOKUP(I153,ar_predmet!A:C,2,FALSE())</f>
        <v>NA000</v>
      </c>
      <c r="N153">
        <f>+VLOOKUP(H153,tip_dogodka!$B$2:$C$10,2,0)</f>
        <v>5</v>
      </c>
      <c r="O153">
        <f>+VLOOKUP(E153,prostor!$F$1:$G$101,2,0)</f>
        <v>44</v>
      </c>
    </row>
    <row r="154" spans="1:15" x14ac:dyDescent="0.25">
      <c r="A154">
        <v>1018</v>
      </c>
      <c r="B154" s="9">
        <v>44011.520833333299</v>
      </c>
      <c r="C154" s="9">
        <v>44011.541666666701</v>
      </c>
      <c r="D154" t="s">
        <v>409</v>
      </c>
      <c r="E154" t="s">
        <v>18</v>
      </c>
      <c r="F154" t="str">
        <f t="shared" si="6"/>
        <v xml:space="preserve"> Lamovšek Luka </v>
      </c>
      <c r="G154" t="str">
        <f t="shared" si="7"/>
        <v>Marko Ferjan</v>
      </c>
      <c r="H154" t="s">
        <v>6</v>
      </c>
      <c r="I154" t="s">
        <v>6</v>
      </c>
      <c r="J154" s="10">
        <f t="shared" si="8"/>
        <v>1001</v>
      </c>
      <c r="K154">
        <f>VLOOKUP(G154,profesor!$G$2:$H$101,2,0)</f>
        <v>9</v>
      </c>
      <c r="L154">
        <f>VLOOKUP(M154,ar_predmet!B:C,2,FALSE())</f>
        <v>331</v>
      </c>
      <c r="M154" t="str">
        <f>VLOOKUP(I154,ar_predmet!A:C,2,FALSE())</f>
        <v>NA000</v>
      </c>
      <c r="N154">
        <f>+VLOOKUP(H154,tip_dogodka!$B$2:$C$10,2,0)</f>
        <v>5</v>
      </c>
      <c r="O154">
        <f>+VLOOKUP(E154,prostor!$F$1:$G$101,2,0)</f>
        <v>56</v>
      </c>
    </row>
    <row r="155" spans="1:15" x14ac:dyDescent="0.25">
      <c r="A155">
        <v>2573</v>
      </c>
      <c r="B155" s="9">
        <v>45378.489583333299</v>
      </c>
      <c r="C155" s="9">
        <v>45378.510416666701</v>
      </c>
      <c r="D155" t="s">
        <v>410</v>
      </c>
      <c r="E155">
        <v>707</v>
      </c>
      <c r="F155" t="str">
        <f t="shared" si="6"/>
        <v xml:space="preserve"> Lampe Nuša </v>
      </c>
      <c r="G155" t="str">
        <f t="shared" si="7"/>
        <v>Maja Meško</v>
      </c>
      <c r="H155" t="s">
        <v>6</v>
      </c>
      <c r="I155" t="s">
        <v>6</v>
      </c>
      <c r="J155" s="10">
        <f t="shared" si="8"/>
        <v>1001</v>
      </c>
      <c r="K155">
        <f>VLOOKUP(G155,profesor!$G$2:$H$101,2,0)</f>
        <v>24</v>
      </c>
      <c r="L155">
        <f>VLOOKUP(M155,ar_predmet!B:C,2,FALSE())</f>
        <v>331</v>
      </c>
      <c r="M155" t="str">
        <f>VLOOKUP(I155,ar_predmet!A:C,2,FALSE())</f>
        <v>NA000</v>
      </c>
      <c r="N155">
        <f>+VLOOKUP(H155,tip_dogodka!$B$2:$C$10,2,0)</f>
        <v>5</v>
      </c>
      <c r="O155">
        <f>+VLOOKUP(E155,prostor!$F$1:$G$101,2,0)</f>
        <v>44</v>
      </c>
    </row>
    <row r="156" spans="1:15" x14ac:dyDescent="0.25">
      <c r="A156">
        <v>5204</v>
      </c>
      <c r="B156" s="9">
        <v>44907.604166666701</v>
      </c>
      <c r="C156" s="9">
        <v>44907.625</v>
      </c>
      <c r="D156" t="s">
        <v>411</v>
      </c>
      <c r="E156">
        <v>707</v>
      </c>
      <c r="F156" t="str">
        <f t="shared" si="6"/>
        <v xml:space="preserve"> Lavtar Amon </v>
      </c>
      <c r="G156" t="str">
        <f t="shared" si="7"/>
        <v>Mojca Bernik</v>
      </c>
      <c r="H156" t="s">
        <v>6</v>
      </c>
      <c r="I156" t="s">
        <v>6</v>
      </c>
      <c r="J156" s="10">
        <f t="shared" si="8"/>
        <v>1001</v>
      </c>
      <c r="K156">
        <f>VLOOKUP(G156,profesor!$G$2:$H$101,2,0)</f>
        <v>3</v>
      </c>
      <c r="L156">
        <f>VLOOKUP(M156,ar_predmet!B:C,2,FALSE())</f>
        <v>331</v>
      </c>
      <c r="M156" t="str">
        <f>VLOOKUP(I156,ar_predmet!A:C,2,FALSE())</f>
        <v>NA000</v>
      </c>
      <c r="N156">
        <f>+VLOOKUP(H156,tip_dogodka!$B$2:$C$10,2,0)</f>
        <v>5</v>
      </c>
      <c r="O156">
        <f>+VLOOKUP(E156,prostor!$F$1:$G$101,2,0)</f>
        <v>44</v>
      </c>
    </row>
    <row r="157" spans="1:15" x14ac:dyDescent="0.25">
      <c r="A157">
        <v>3901</v>
      </c>
      <c r="B157" s="9">
        <v>45120.520833333299</v>
      </c>
      <c r="C157" s="9">
        <v>45120.541666666701</v>
      </c>
      <c r="D157" t="s">
        <v>412</v>
      </c>
      <c r="E157">
        <v>707</v>
      </c>
      <c r="F157" t="str">
        <f t="shared" si="6"/>
        <v xml:space="preserve"> Leban Maja </v>
      </c>
      <c r="G157" t="str">
        <f t="shared" si="7"/>
        <v>Polona Šprajc</v>
      </c>
      <c r="H157" t="s">
        <v>6</v>
      </c>
      <c r="I157" t="s">
        <v>6</v>
      </c>
      <c r="J157" s="10">
        <f t="shared" si="8"/>
        <v>1001</v>
      </c>
      <c r="K157">
        <f>VLOOKUP(G157,profesor!$G$2:$H$101,2,0)</f>
        <v>33</v>
      </c>
      <c r="L157">
        <f>VLOOKUP(M157,ar_predmet!B:C,2,FALSE())</f>
        <v>331</v>
      </c>
      <c r="M157" t="str">
        <f>VLOOKUP(I157,ar_predmet!A:C,2,FALSE())</f>
        <v>NA000</v>
      </c>
      <c r="N157">
        <f>+VLOOKUP(H157,tip_dogodka!$B$2:$C$10,2,0)</f>
        <v>5</v>
      </c>
      <c r="O157">
        <f>+VLOOKUP(E157,prostor!$F$1:$G$101,2,0)</f>
        <v>44</v>
      </c>
    </row>
    <row r="158" spans="1:15" x14ac:dyDescent="0.25">
      <c r="A158">
        <v>2760</v>
      </c>
      <c r="B158" s="9">
        <v>44825.541666666701</v>
      </c>
      <c r="C158" s="9">
        <v>44825.5625</v>
      </c>
      <c r="D158" t="s">
        <v>413</v>
      </c>
      <c r="E158">
        <v>707</v>
      </c>
      <c r="F158" t="str">
        <f t="shared" si="6"/>
        <v xml:space="preserve"> Leben Ana </v>
      </c>
      <c r="G158" t="str">
        <f t="shared" si="7"/>
        <v>Mojca Bernik</v>
      </c>
      <c r="H158" t="s">
        <v>6</v>
      </c>
      <c r="I158" t="s">
        <v>6</v>
      </c>
      <c r="J158" s="10">
        <f t="shared" si="8"/>
        <v>1001</v>
      </c>
      <c r="K158">
        <f>VLOOKUP(G158,profesor!$G$2:$H$101,2,0)</f>
        <v>3</v>
      </c>
      <c r="L158">
        <f>VLOOKUP(M158,ar_predmet!B:C,2,FALSE())</f>
        <v>331</v>
      </c>
      <c r="M158" t="str">
        <f>VLOOKUP(I158,ar_predmet!A:C,2,FALSE())</f>
        <v>NA000</v>
      </c>
      <c r="N158">
        <f>+VLOOKUP(H158,tip_dogodka!$B$2:$C$10,2,0)</f>
        <v>5</v>
      </c>
      <c r="O158">
        <f>+VLOOKUP(E158,prostor!$F$1:$G$101,2,0)</f>
        <v>44</v>
      </c>
    </row>
    <row r="159" spans="1:15" x14ac:dyDescent="0.25">
      <c r="A159">
        <v>4209</v>
      </c>
      <c r="B159" s="9">
        <v>45119.5</v>
      </c>
      <c r="C159" s="9">
        <v>45119.520833333299</v>
      </c>
      <c r="D159" t="s">
        <v>414</v>
      </c>
      <c r="E159">
        <v>707</v>
      </c>
      <c r="F159" t="str">
        <f t="shared" si="6"/>
        <v xml:space="preserve"> Leskovar Jaša </v>
      </c>
      <c r="G159" t="str">
        <f t="shared" si="7"/>
        <v>Matjaž Maletič</v>
      </c>
      <c r="H159" t="s">
        <v>6</v>
      </c>
      <c r="I159" t="s">
        <v>6</v>
      </c>
      <c r="J159" s="10">
        <f t="shared" si="8"/>
        <v>1001</v>
      </c>
      <c r="K159">
        <f>VLOOKUP(G159,profesor!$G$2:$H$101,2,0)</f>
        <v>20</v>
      </c>
      <c r="L159">
        <f>VLOOKUP(M159,ar_predmet!B:C,2,FALSE())</f>
        <v>331</v>
      </c>
      <c r="M159" t="str">
        <f>VLOOKUP(I159,ar_predmet!A:C,2,FALSE())</f>
        <v>NA000</v>
      </c>
      <c r="N159">
        <f>+VLOOKUP(H159,tip_dogodka!$B$2:$C$10,2,0)</f>
        <v>5</v>
      </c>
      <c r="O159">
        <f>+VLOOKUP(E159,prostor!$F$1:$G$101,2,0)</f>
        <v>44</v>
      </c>
    </row>
    <row r="160" spans="1:15" x14ac:dyDescent="0.25">
      <c r="A160">
        <v>3940</v>
      </c>
      <c r="B160" s="9">
        <v>44873.5</v>
      </c>
      <c r="C160" s="9">
        <v>44873.520833333299</v>
      </c>
      <c r="D160" t="s">
        <v>415</v>
      </c>
      <c r="E160">
        <v>706</v>
      </c>
      <c r="F160" t="str">
        <f t="shared" si="6"/>
        <v xml:space="preserve"> Levinger Matic </v>
      </c>
      <c r="G160" t="str">
        <f t="shared" si="7"/>
        <v>Teodora Ivanuša</v>
      </c>
      <c r="H160" t="s">
        <v>6</v>
      </c>
      <c r="I160" t="s">
        <v>6</v>
      </c>
      <c r="J160" s="10">
        <f t="shared" si="8"/>
        <v>1001</v>
      </c>
      <c r="K160">
        <f>VLOOKUP(G160,profesor!$G$2:$H$101,2,0)</f>
        <v>47</v>
      </c>
      <c r="L160">
        <f>VLOOKUP(M160,ar_predmet!B:C,2,FALSE())</f>
        <v>331</v>
      </c>
      <c r="M160" t="str">
        <f>VLOOKUP(I160,ar_predmet!A:C,2,FALSE())</f>
        <v>NA000</v>
      </c>
      <c r="N160">
        <f>+VLOOKUP(H160,tip_dogodka!$B$2:$C$10,2,0)</f>
        <v>5</v>
      </c>
      <c r="O160">
        <f>+VLOOKUP(E160,prostor!$F$1:$G$101,2,0)</f>
        <v>52</v>
      </c>
    </row>
    <row r="161" spans="1:15" x14ac:dyDescent="0.25">
      <c r="A161">
        <v>5069</v>
      </c>
      <c r="B161" s="9">
        <v>45336.4375</v>
      </c>
      <c r="C161" s="9">
        <v>45336.458333333299</v>
      </c>
      <c r="D161" t="s">
        <v>416</v>
      </c>
      <c r="E161">
        <v>707</v>
      </c>
      <c r="F161" t="str">
        <f t="shared" si="6"/>
        <v xml:space="preserve"> Ličen Katarina </v>
      </c>
      <c r="G161" t="str">
        <f t="shared" si="7"/>
        <v>Mojca Bernik</v>
      </c>
      <c r="H161" t="s">
        <v>6</v>
      </c>
      <c r="I161" t="s">
        <v>6</v>
      </c>
      <c r="J161" s="10">
        <f t="shared" si="8"/>
        <v>1001</v>
      </c>
      <c r="K161">
        <f>VLOOKUP(G161,profesor!$G$2:$H$101,2,0)</f>
        <v>3</v>
      </c>
      <c r="L161">
        <f>VLOOKUP(M161,ar_predmet!B:C,2,FALSE())</f>
        <v>331</v>
      </c>
      <c r="M161" t="str">
        <f>VLOOKUP(I161,ar_predmet!A:C,2,FALSE())</f>
        <v>NA000</v>
      </c>
      <c r="N161">
        <f>+VLOOKUP(H161,tip_dogodka!$B$2:$C$10,2,0)</f>
        <v>5</v>
      </c>
      <c r="O161">
        <f>+VLOOKUP(E161,prostor!$F$1:$G$101,2,0)</f>
        <v>44</v>
      </c>
    </row>
    <row r="162" spans="1:15" x14ac:dyDescent="0.25">
      <c r="A162">
        <v>4275</v>
      </c>
      <c r="B162" s="9">
        <v>45096.645833333299</v>
      </c>
      <c r="C162" s="9">
        <v>45096.666666666701</v>
      </c>
      <c r="D162" t="s">
        <v>417</v>
      </c>
      <c r="E162">
        <v>707</v>
      </c>
      <c r="F162" t="str">
        <f t="shared" si="6"/>
        <v xml:space="preserve"> Likeb Ana </v>
      </c>
      <c r="G162" t="str">
        <f t="shared" si="7"/>
        <v>Benjamin Urh</v>
      </c>
      <c r="H162" t="s">
        <v>6</v>
      </c>
      <c r="I162" t="s">
        <v>6</v>
      </c>
      <c r="J162" s="10">
        <f t="shared" si="8"/>
        <v>1001</v>
      </c>
      <c r="K162">
        <f>VLOOKUP(G162,profesor!$G$2:$H$101,2,0)</f>
        <v>36</v>
      </c>
      <c r="L162">
        <f>VLOOKUP(M162,ar_predmet!B:C,2,FALSE())</f>
        <v>331</v>
      </c>
      <c r="M162" t="str">
        <f>VLOOKUP(I162,ar_predmet!A:C,2,FALSE())</f>
        <v>NA000</v>
      </c>
      <c r="N162">
        <f>+VLOOKUP(H162,tip_dogodka!$B$2:$C$10,2,0)</f>
        <v>5</v>
      </c>
      <c r="O162">
        <f>+VLOOKUP(E162,prostor!$F$1:$G$101,2,0)</f>
        <v>44</v>
      </c>
    </row>
    <row r="163" spans="1:15" x14ac:dyDescent="0.25">
      <c r="A163">
        <v>1277</v>
      </c>
      <c r="B163" s="9">
        <v>45176.541666666701</v>
      </c>
      <c r="C163" s="9">
        <v>45176.5625</v>
      </c>
      <c r="D163" t="s">
        <v>418</v>
      </c>
      <c r="E163">
        <v>706</v>
      </c>
      <c r="F163" t="str">
        <f t="shared" si="6"/>
        <v xml:space="preserve"> Logar Andraž </v>
      </c>
      <c r="G163" t="str">
        <f t="shared" si="7"/>
        <v>Vesna Novak</v>
      </c>
      <c r="H163" t="s">
        <v>6</v>
      </c>
      <c r="I163" t="s">
        <v>6</v>
      </c>
      <c r="J163" s="10">
        <f t="shared" si="8"/>
        <v>1001</v>
      </c>
      <c r="K163">
        <f>VLOOKUP(G163,profesor!$G$2:$H$101,2,0)</f>
        <v>26</v>
      </c>
      <c r="L163">
        <f>VLOOKUP(M163,ar_predmet!B:C,2,FALSE())</f>
        <v>331</v>
      </c>
      <c r="M163" t="str">
        <f>VLOOKUP(I163,ar_predmet!A:C,2,FALSE())</f>
        <v>NA000</v>
      </c>
      <c r="N163">
        <f>+VLOOKUP(H163,tip_dogodka!$B$2:$C$10,2,0)</f>
        <v>5</v>
      </c>
      <c r="O163">
        <f>+VLOOKUP(E163,prostor!$F$1:$G$101,2,0)</f>
        <v>52</v>
      </c>
    </row>
    <row r="164" spans="1:15" x14ac:dyDescent="0.25">
      <c r="A164">
        <v>1259</v>
      </c>
      <c r="B164" s="9">
        <v>44859.583333333299</v>
      </c>
      <c r="C164" s="9">
        <v>44859.604166666701</v>
      </c>
      <c r="D164" t="s">
        <v>419</v>
      </c>
      <c r="E164">
        <v>707</v>
      </c>
      <c r="F164" t="str">
        <f t="shared" si="6"/>
        <v xml:space="preserve"> Logar Matic </v>
      </c>
      <c r="G164" t="str">
        <f t="shared" si="7"/>
        <v>Polona Šprajc</v>
      </c>
      <c r="H164" t="s">
        <v>6</v>
      </c>
      <c r="I164" t="s">
        <v>6</v>
      </c>
      <c r="J164" s="10">
        <f t="shared" si="8"/>
        <v>1001</v>
      </c>
      <c r="K164">
        <f>VLOOKUP(G164,profesor!$G$2:$H$101,2,0)</f>
        <v>33</v>
      </c>
      <c r="L164">
        <f>VLOOKUP(M164,ar_predmet!B:C,2,FALSE())</f>
        <v>331</v>
      </c>
      <c r="M164" t="str">
        <f>VLOOKUP(I164,ar_predmet!A:C,2,FALSE())</f>
        <v>NA000</v>
      </c>
      <c r="N164">
        <f>+VLOOKUP(H164,tip_dogodka!$B$2:$C$10,2,0)</f>
        <v>5</v>
      </c>
      <c r="O164">
        <f>+VLOOKUP(E164,prostor!$F$1:$G$101,2,0)</f>
        <v>44</v>
      </c>
    </row>
    <row r="165" spans="1:15" x14ac:dyDescent="0.25">
      <c r="A165">
        <v>130</v>
      </c>
      <c r="B165" s="9">
        <v>43718.645833333299</v>
      </c>
      <c r="C165" s="9">
        <v>43718.666666666701</v>
      </c>
      <c r="D165" t="s">
        <v>420</v>
      </c>
      <c r="E165">
        <v>707</v>
      </c>
      <c r="F165" t="str">
        <f t="shared" si="6"/>
        <v xml:space="preserve"> Lomovšek Žiga </v>
      </c>
      <c r="G165" t="str">
        <f t="shared" si="7"/>
        <v>Borut Werber</v>
      </c>
      <c r="H165" t="s">
        <v>6</v>
      </c>
      <c r="I165" t="s">
        <v>6</v>
      </c>
      <c r="J165" s="10">
        <f t="shared" si="8"/>
        <v>1001</v>
      </c>
      <c r="K165">
        <f>VLOOKUP(G165,profesor!$G$2:$H$101,2,0)</f>
        <v>39</v>
      </c>
      <c r="L165">
        <f>VLOOKUP(M165,ar_predmet!B:C,2,FALSE())</f>
        <v>331</v>
      </c>
      <c r="M165" t="str">
        <f>VLOOKUP(I165,ar_predmet!A:C,2,FALSE())</f>
        <v>NA000</v>
      </c>
      <c r="N165">
        <f>+VLOOKUP(H165,tip_dogodka!$B$2:$C$10,2,0)</f>
        <v>5</v>
      </c>
      <c r="O165">
        <f>+VLOOKUP(E165,prostor!$F$1:$G$101,2,0)</f>
        <v>44</v>
      </c>
    </row>
    <row r="166" spans="1:15" x14ac:dyDescent="0.25">
      <c r="A166">
        <v>4066</v>
      </c>
      <c r="B166" s="9">
        <v>45050.5</v>
      </c>
      <c r="C166" s="9">
        <v>45050.520833333299</v>
      </c>
      <c r="D166" t="s">
        <v>421</v>
      </c>
      <c r="E166">
        <v>707</v>
      </c>
      <c r="F166" t="str">
        <f t="shared" si="6"/>
        <v xml:space="preserve"> Lunar Mateja </v>
      </c>
      <c r="G166" t="str">
        <f t="shared" si="7"/>
        <v>Jadranka Stričević</v>
      </c>
      <c r="H166" t="s">
        <v>6</v>
      </c>
      <c r="I166" t="s">
        <v>6</v>
      </c>
      <c r="J166" s="10">
        <f t="shared" si="8"/>
        <v>1001</v>
      </c>
      <c r="K166">
        <f>VLOOKUP(G166,profesor!$G$2:$H$101,2,0)</f>
        <v>70</v>
      </c>
      <c r="L166">
        <f>VLOOKUP(M166,ar_predmet!B:C,2,FALSE())</f>
        <v>331</v>
      </c>
      <c r="M166" t="str">
        <f>VLOOKUP(I166,ar_predmet!A:C,2,FALSE())</f>
        <v>NA000</v>
      </c>
      <c r="N166">
        <f>+VLOOKUP(H166,tip_dogodka!$B$2:$C$10,2,0)</f>
        <v>5</v>
      </c>
      <c r="O166">
        <f>+VLOOKUP(E166,prostor!$F$1:$G$101,2,0)</f>
        <v>44</v>
      </c>
    </row>
    <row r="167" spans="1:15" x14ac:dyDescent="0.25">
      <c r="A167">
        <v>3897</v>
      </c>
      <c r="B167" s="9">
        <v>44875.458333333299</v>
      </c>
      <c r="C167" s="9">
        <v>44875.479166666701</v>
      </c>
      <c r="D167" t="s">
        <v>422</v>
      </c>
      <c r="E167">
        <v>707</v>
      </c>
      <c r="F167" t="str">
        <f t="shared" si="6"/>
        <v xml:space="preserve"> Luštrik Maruša </v>
      </c>
      <c r="G167" t="str">
        <f t="shared" si="7"/>
        <v>Iztok Podbregar</v>
      </c>
      <c r="H167" t="s">
        <v>6</v>
      </c>
      <c r="I167" t="s">
        <v>6</v>
      </c>
      <c r="J167" s="10">
        <f t="shared" si="8"/>
        <v>1001</v>
      </c>
      <c r="K167">
        <f>VLOOKUP(G167,profesor!$G$2:$H$101,2,0)</f>
        <v>27</v>
      </c>
      <c r="L167">
        <f>VLOOKUP(M167,ar_predmet!B:C,2,FALSE())</f>
        <v>331</v>
      </c>
      <c r="M167" t="str">
        <f>VLOOKUP(I167,ar_predmet!A:C,2,FALSE())</f>
        <v>NA000</v>
      </c>
      <c r="N167">
        <f>+VLOOKUP(H167,tip_dogodka!$B$2:$C$10,2,0)</f>
        <v>5</v>
      </c>
      <c r="O167">
        <f>+VLOOKUP(E167,prostor!$F$1:$G$101,2,0)</f>
        <v>44</v>
      </c>
    </row>
    <row r="168" spans="1:15" x14ac:dyDescent="0.25">
      <c r="A168">
        <v>3081</v>
      </c>
      <c r="B168" s="9">
        <v>44917.541666666701</v>
      </c>
      <c r="C168" s="9">
        <v>44917.5625</v>
      </c>
      <c r="D168" t="s">
        <v>423</v>
      </c>
      <c r="E168">
        <v>707</v>
      </c>
      <c r="F168" t="str">
        <f t="shared" si="6"/>
        <v xml:space="preserve"> Lužar Nina </v>
      </c>
      <c r="G168" t="str">
        <f t="shared" si="7"/>
        <v>Marjeta Marolt</v>
      </c>
      <c r="H168" t="s">
        <v>6</v>
      </c>
      <c r="I168" t="s">
        <v>6</v>
      </c>
      <c r="J168" s="10">
        <f t="shared" si="8"/>
        <v>1001</v>
      </c>
      <c r="K168">
        <f>VLOOKUP(G168,profesor!$G$2:$H$101,2,0)</f>
        <v>22</v>
      </c>
      <c r="L168">
        <f>VLOOKUP(M168,ar_predmet!B:C,2,FALSE())</f>
        <v>331</v>
      </c>
      <c r="M168" t="str">
        <f>VLOOKUP(I168,ar_predmet!A:C,2,FALSE())</f>
        <v>NA000</v>
      </c>
      <c r="N168">
        <f>+VLOOKUP(H168,tip_dogodka!$B$2:$C$10,2,0)</f>
        <v>5</v>
      </c>
      <c r="O168">
        <f>+VLOOKUP(E168,prostor!$F$1:$G$101,2,0)</f>
        <v>44</v>
      </c>
    </row>
    <row r="169" spans="1:15" x14ac:dyDescent="0.25">
      <c r="A169">
        <v>1955</v>
      </c>
      <c r="B169" s="9">
        <v>45112.5</v>
      </c>
      <c r="C169" s="9">
        <v>45112.520833333299</v>
      </c>
      <c r="D169" t="s">
        <v>424</v>
      </c>
      <c r="E169">
        <v>707</v>
      </c>
      <c r="F169" t="str">
        <f t="shared" si="6"/>
        <v xml:space="preserve"> Maja Zupan </v>
      </c>
      <c r="G169" t="str">
        <f t="shared" si="7"/>
        <v>Tomaž Kern</v>
      </c>
      <c r="H169" t="s">
        <v>6</v>
      </c>
      <c r="I169" t="s">
        <v>6</v>
      </c>
      <c r="J169" s="10">
        <f t="shared" si="8"/>
        <v>1001</v>
      </c>
      <c r="K169">
        <f>VLOOKUP(G169,profesor!$G$2:$H$101,2,0)</f>
        <v>14</v>
      </c>
      <c r="L169">
        <f>VLOOKUP(M169,ar_predmet!B:C,2,FALSE())</f>
        <v>331</v>
      </c>
      <c r="M169" t="str">
        <f>VLOOKUP(I169,ar_predmet!A:C,2,FALSE())</f>
        <v>NA000</v>
      </c>
      <c r="N169">
        <f>+VLOOKUP(H169,tip_dogodka!$B$2:$C$10,2,0)</f>
        <v>5</v>
      </c>
      <c r="O169">
        <f>+VLOOKUP(E169,prostor!$F$1:$G$101,2,0)</f>
        <v>44</v>
      </c>
    </row>
    <row r="170" spans="1:15" x14ac:dyDescent="0.25">
      <c r="A170">
        <v>5083</v>
      </c>
      <c r="B170" s="9">
        <v>44846.645833333299</v>
      </c>
      <c r="C170" s="9">
        <v>44846.666666666701</v>
      </c>
      <c r="D170" t="s">
        <v>425</v>
      </c>
      <c r="E170">
        <v>707</v>
      </c>
      <c r="F170" t="str">
        <f t="shared" si="6"/>
        <v xml:space="preserve"> Majkić Norali Karin </v>
      </c>
      <c r="G170" t="str">
        <f t="shared" si="7"/>
        <v>Teodora Ivanuša</v>
      </c>
      <c r="H170" t="s">
        <v>6</v>
      </c>
      <c r="I170" t="s">
        <v>6</v>
      </c>
      <c r="J170" s="10">
        <f t="shared" si="8"/>
        <v>1001</v>
      </c>
      <c r="K170">
        <f>VLOOKUP(G170,profesor!$G$2:$H$101,2,0)</f>
        <v>47</v>
      </c>
      <c r="L170">
        <f>VLOOKUP(M170,ar_predmet!B:C,2,FALSE())</f>
        <v>331</v>
      </c>
      <c r="M170" t="str">
        <f>VLOOKUP(I170,ar_predmet!A:C,2,FALSE())</f>
        <v>NA000</v>
      </c>
      <c r="N170">
        <f>+VLOOKUP(H170,tip_dogodka!$B$2:$C$10,2,0)</f>
        <v>5</v>
      </c>
      <c r="O170">
        <f>+VLOOKUP(E170,prostor!$F$1:$G$101,2,0)</f>
        <v>44</v>
      </c>
    </row>
    <row r="171" spans="1:15" x14ac:dyDescent="0.25">
      <c r="A171">
        <v>4920</v>
      </c>
      <c r="B171" s="9">
        <v>45099.5625</v>
      </c>
      <c r="C171" s="9">
        <v>45099.583333333299</v>
      </c>
      <c r="D171" t="s">
        <v>426</v>
      </c>
      <c r="E171">
        <v>707</v>
      </c>
      <c r="F171" t="str">
        <f t="shared" si="6"/>
        <v xml:space="preserve"> Makarić Duško </v>
      </c>
      <c r="G171" t="str">
        <f t="shared" si="7"/>
        <v>Uroš Rajkovič</v>
      </c>
      <c r="H171" t="s">
        <v>6</v>
      </c>
      <c r="I171" t="s">
        <v>6</v>
      </c>
      <c r="J171" s="10">
        <f t="shared" si="8"/>
        <v>1001</v>
      </c>
      <c r="K171">
        <f>VLOOKUP(G171,profesor!$G$2:$H$101,2,0)</f>
        <v>29</v>
      </c>
      <c r="L171">
        <f>VLOOKUP(M171,ar_predmet!B:C,2,FALSE())</f>
        <v>331</v>
      </c>
      <c r="M171" t="str">
        <f>VLOOKUP(I171,ar_predmet!A:C,2,FALSE())</f>
        <v>NA000</v>
      </c>
      <c r="N171">
        <f>+VLOOKUP(H171,tip_dogodka!$B$2:$C$10,2,0)</f>
        <v>5</v>
      </c>
      <c r="O171">
        <f>+VLOOKUP(E171,prostor!$F$1:$G$101,2,0)</f>
        <v>44</v>
      </c>
    </row>
    <row r="172" spans="1:15" x14ac:dyDescent="0.25">
      <c r="A172">
        <v>3952</v>
      </c>
      <c r="B172" s="9">
        <v>45201.458333333299</v>
      </c>
      <c r="C172" s="9">
        <v>45201.479166666701</v>
      </c>
      <c r="D172" t="s">
        <v>427</v>
      </c>
      <c r="E172">
        <v>707</v>
      </c>
      <c r="F172" t="str">
        <f t="shared" si="6"/>
        <v xml:space="preserve"> Manojlović Antić Jelena </v>
      </c>
      <c r="G172" t="str">
        <f t="shared" si="7"/>
        <v>Matjaž Maletič</v>
      </c>
      <c r="H172" t="s">
        <v>6</v>
      </c>
      <c r="I172" t="s">
        <v>6</v>
      </c>
      <c r="J172" s="10">
        <f t="shared" si="8"/>
        <v>1001</v>
      </c>
      <c r="K172">
        <f>VLOOKUP(G172,profesor!$G$2:$H$101,2,0)</f>
        <v>20</v>
      </c>
      <c r="L172">
        <f>VLOOKUP(M172,ar_predmet!B:C,2,FALSE())</f>
        <v>331</v>
      </c>
      <c r="M172" t="str">
        <f>VLOOKUP(I172,ar_predmet!A:C,2,FALSE())</f>
        <v>NA000</v>
      </c>
      <c r="N172">
        <f>+VLOOKUP(H172,tip_dogodka!$B$2:$C$10,2,0)</f>
        <v>5</v>
      </c>
      <c r="O172">
        <f>+VLOOKUP(E172,prostor!$F$1:$G$101,2,0)</f>
        <v>44</v>
      </c>
    </row>
    <row r="173" spans="1:15" x14ac:dyDescent="0.25">
      <c r="A173">
        <v>4938</v>
      </c>
      <c r="B173" s="9">
        <v>43728.5</v>
      </c>
      <c r="C173" s="9">
        <v>43728.520833333299</v>
      </c>
      <c r="D173" t="s">
        <v>428</v>
      </c>
      <c r="E173">
        <v>707</v>
      </c>
      <c r="F173" t="str">
        <f t="shared" si="6"/>
        <v xml:space="preserve"> Marčun Vojko </v>
      </c>
      <c r="G173" t="str">
        <f t="shared" si="7"/>
        <v>Borut Werber</v>
      </c>
      <c r="H173" t="s">
        <v>6</v>
      </c>
      <c r="I173" t="s">
        <v>6</v>
      </c>
      <c r="J173" s="10">
        <f t="shared" si="8"/>
        <v>1001</v>
      </c>
      <c r="K173">
        <f>VLOOKUP(G173,profesor!$G$2:$H$101,2,0)</f>
        <v>39</v>
      </c>
      <c r="L173">
        <f>VLOOKUP(M173,ar_predmet!B:C,2,FALSE())</f>
        <v>331</v>
      </c>
      <c r="M173" t="str">
        <f>VLOOKUP(I173,ar_predmet!A:C,2,FALSE())</f>
        <v>NA000</v>
      </c>
      <c r="N173">
        <f>+VLOOKUP(H173,tip_dogodka!$B$2:$C$10,2,0)</f>
        <v>5</v>
      </c>
      <c r="O173">
        <f>+VLOOKUP(E173,prostor!$F$1:$G$101,2,0)</f>
        <v>44</v>
      </c>
    </row>
    <row r="174" spans="1:15" x14ac:dyDescent="0.25">
      <c r="A174">
        <v>4064</v>
      </c>
      <c r="B174" s="9">
        <v>44977.458333333299</v>
      </c>
      <c r="C174" s="9">
        <v>44977.479166666701</v>
      </c>
      <c r="D174" t="s">
        <v>429</v>
      </c>
      <c r="E174">
        <v>707</v>
      </c>
      <c r="F174" t="str">
        <f t="shared" si="6"/>
        <v xml:space="preserve"> Marjanović David </v>
      </c>
      <c r="G174" t="str">
        <f t="shared" si="7"/>
        <v>Jadranka Stričević</v>
      </c>
      <c r="H174" t="s">
        <v>6</v>
      </c>
      <c r="I174" t="s">
        <v>6</v>
      </c>
      <c r="J174" s="10">
        <f t="shared" si="8"/>
        <v>1001</v>
      </c>
      <c r="K174">
        <f>VLOOKUP(G174,profesor!$G$2:$H$101,2,0)</f>
        <v>70</v>
      </c>
      <c r="L174">
        <f>VLOOKUP(M174,ar_predmet!B:C,2,FALSE())</f>
        <v>331</v>
      </c>
      <c r="M174" t="str">
        <f>VLOOKUP(I174,ar_predmet!A:C,2,FALSE())</f>
        <v>NA000</v>
      </c>
      <c r="N174">
        <f>+VLOOKUP(H174,tip_dogodka!$B$2:$C$10,2,0)</f>
        <v>5</v>
      </c>
      <c r="O174">
        <f>+VLOOKUP(E174,prostor!$F$1:$G$101,2,0)</f>
        <v>44</v>
      </c>
    </row>
    <row r="175" spans="1:15" x14ac:dyDescent="0.25">
      <c r="A175">
        <v>1212</v>
      </c>
      <c r="B175" s="9">
        <v>44978.479166666701</v>
      </c>
      <c r="C175" s="9">
        <v>44978.5</v>
      </c>
      <c r="D175" t="s">
        <v>430</v>
      </c>
      <c r="E175">
        <v>707</v>
      </c>
      <c r="F175" t="str">
        <f t="shared" si="6"/>
        <v xml:space="preserve"> Markič Gašper </v>
      </c>
      <c r="G175" t="str">
        <f t="shared" si="7"/>
        <v>Jana Krivec</v>
      </c>
      <c r="H175" t="s">
        <v>6</v>
      </c>
      <c r="I175" t="s">
        <v>6</v>
      </c>
      <c r="J175" s="10">
        <f t="shared" si="8"/>
        <v>1001</v>
      </c>
      <c r="K175">
        <f>VLOOKUP(G175,profesor!$G$2:$H$101,2,0)</f>
        <v>74</v>
      </c>
      <c r="L175">
        <f>VLOOKUP(M175,ar_predmet!B:C,2,FALSE())</f>
        <v>331</v>
      </c>
      <c r="M175" t="str">
        <f>VLOOKUP(I175,ar_predmet!A:C,2,FALSE())</f>
        <v>NA000</v>
      </c>
      <c r="N175">
        <f>+VLOOKUP(H175,tip_dogodka!$B$2:$C$10,2,0)</f>
        <v>5</v>
      </c>
      <c r="O175">
        <f>+VLOOKUP(E175,prostor!$F$1:$G$101,2,0)</f>
        <v>44</v>
      </c>
    </row>
    <row r="176" spans="1:15" x14ac:dyDescent="0.25">
      <c r="A176">
        <v>1844</v>
      </c>
      <c r="B176" s="9">
        <v>45173.458333333299</v>
      </c>
      <c r="C176" s="9">
        <v>45173.479166666701</v>
      </c>
      <c r="D176" t="s">
        <v>431</v>
      </c>
      <c r="E176">
        <v>707</v>
      </c>
      <c r="F176" t="str">
        <f t="shared" si="6"/>
        <v xml:space="preserve"> Markun Andreja </v>
      </c>
      <c r="G176" t="str">
        <f t="shared" si="7"/>
        <v>Alenka Brezavšček</v>
      </c>
      <c r="H176" t="s">
        <v>6</v>
      </c>
      <c r="I176" t="s">
        <v>6</v>
      </c>
      <c r="J176" s="10">
        <f t="shared" si="8"/>
        <v>1001</v>
      </c>
      <c r="K176">
        <f>VLOOKUP(G176,profesor!$G$2:$H$101,2,0)</f>
        <v>7</v>
      </c>
      <c r="L176">
        <f>VLOOKUP(M176,ar_predmet!B:C,2,FALSE())</f>
        <v>331</v>
      </c>
      <c r="M176" t="str">
        <f>VLOOKUP(I176,ar_predmet!A:C,2,FALSE())</f>
        <v>NA000</v>
      </c>
      <c r="N176">
        <f>+VLOOKUP(H176,tip_dogodka!$B$2:$C$10,2,0)</f>
        <v>5</v>
      </c>
      <c r="O176">
        <f>+VLOOKUP(E176,prostor!$F$1:$G$101,2,0)</f>
        <v>44</v>
      </c>
    </row>
    <row r="177" spans="1:15" x14ac:dyDescent="0.25">
      <c r="A177">
        <v>3127</v>
      </c>
      <c r="B177" s="9">
        <v>45198.520833333299</v>
      </c>
      <c r="C177" s="9">
        <v>45198.541666666701</v>
      </c>
      <c r="D177" t="s">
        <v>432</v>
      </c>
      <c r="E177">
        <v>707</v>
      </c>
      <c r="F177" t="str">
        <f t="shared" si="6"/>
        <v xml:space="preserve"> Marolt Katja </v>
      </c>
      <c r="G177" t="str">
        <f t="shared" si="7"/>
        <v>Andreja Pucihar</v>
      </c>
      <c r="H177" t="s">
        <v>6</v>
      </c>
      <c r="I177" t="s">
        <v>6</v>
      </c>
      <c r="J177" s="10">
        <f t="shared" si="8"/>
        <v>1001</v>
      </c>
      <c r="K177">
        <f>VLOOKUP(G177,profesor!$G$2:$H$101,2,0)</f>
        <v>28</v>
      </c>
      <c r="L177">
        <f>VLOOKUP(M177,ar_predmet!B:C,2,FALSE())</f>
        <v>331</v>
      </c>
      <c r="M177" t="str">
        <f>VLOOKUP(I177,ar_predmet!A:C,2,FALSE())</f>
        <v>NA000</v>
      </c>
      <c r="N177">
        <f>+VLOOKUP(H177,tip_dogodka!$B$2:$C$10,2,0)</f>
        <v>5</v>
      </c>
      <c r="O177">
        <f>+VLOOKUP(E177,prostor!$F$1:$G$101,2,0)</f>
        <v>44</v>
      </c>
    </row>
    <row r="178" spans="1:15" x14ac:dyDescent="0.25">
      <c r="A178">
        <v>2979</v>
      </c>
      <c r="B178" s="9">
        <v>45348.604166666701</v>
      </c>
      <c r="C178" s="9">
        <v>45348.625</v>
      </c>
      <c r="D178" t="s">
        <v>433</v>
      </c>
      <c r="E178">
        <v>707</v>
      </c>
      <c r="F178" t="str">
        <f t="shared" si="6"/>
        <v xml:space="preserve"> Marovt Andreja </v>
      </c>
      <c r="G178" t="str">
        <f t="shared" si="7"/>
        <v>Iztok Podbregar</v>
      </c>
      <c r="H178" t="s">
        <v>6</v>
      </c>
      <c r="I178" t="s">
        <v>6</v>
      </c>
      <c r="J178" s="10">
        <f t="shared" si="8"/>
        <v>1001</v>
      </c>
      <c r="K178">
        <f>VLOOKUP(G178,profesor!$G$2:$H$101,2,0)</f>
        <v>27</v>
      </c>
      <c r="L178">
        <f>VLOOKUP(M178,ar_predmet!B:C,2,FALSE())</f>
        <v>331</v>
      </c>
      <c r="M178" t="str">
        <f>VLOOKUP(I178,ar_predmet!A:C,2,FALSE())</f>
        <v>NA000</v>
      </c>
      <c r="N178">
        <f>+VLOOKUP(H178,tip_dogodka!$B$2:$C$10,2,0)</f>
        <v>5</v>
      </c>
      <c r="O178">
        <f>+VLOOKUP(E178,prostor!$F$1:$G$101,2,0)</f>
        <v>44</v>
      </c>
    </row>
    <row r="179" spans="1:15" x14ac:dyDescent="0.25">
      <c r="A179">
        <v>2145</v>
      </c>
      <c r="B179" s="9">
        <v>44847.65625</v>
      </c>
      <c r="C179" s="9">
        <v>44847.677083333299</v>
      </c>
      <c r="D179" t="s">
        <v>434</v>
      </c>
      <c r="E179">
        <v>706</v>
      </c>
      <c r="F179" t="str">
        <f t="shared" si="6"/>
        <v xml:space="preserve"> Marsetič Andrej </v>
      </c>
      <c r="G179" t="str">
        <f t="shared" si="7"/>
        <v>Gregor Lenart</v>
      </c>
      <c r="H179" t="s">
        <v>6</v>
      </c>
      <c r="I179" t="s">
        <v>6</v>
      </c>
      <c r="J179" s="10">
        <f t="shared" si="8"/>
        <v>1001</v>
      </c>
      <c r="K179">
        <f>VLOOKUP(G179,profesor!$G$2:$H$101,2,0)</f>
        <v>17</v>
      </c>
      <c r="L179">
        <f>VLOOKUP(M179,ar_predmet!B:C,2,FALSE())</f>
        <v>331</v>
      </c>
      <c r="M179" t="str">
        <f>VLOOKUP(I179,ar_predmet!A:C,2,FALSE())</f>
        <v>NA000</v>
      </c>
      <c r="N179">
        <f>+VLOOKUP(H179,tip_dogodka!$B$2:$C$10,2,0)</f>
        <v>5</v>
      </c>
      <c r="O179">
        <f>+VLOOKUP(E179,prostor!$F$1:$G$101,2,0)</f>
        <v>52</v>
      </c>
    </row>
    <row r="180" spans="1:15" x14ac:dyDescent="0.25">
      <c r="A180">
        <v>2733</v>
      </c>
      <c r="B180" s="9">
        <v>45386.5</v>
      </c>
      <c r="C180" s="9">
        <v>45386.520833333299</v>
      </c>
      <c r="D180" t="s">
        <v>435</v>
      </c>
      <c r="E180">
        <v>707</v>
      </c>
      <c r="F180" t="str">
        <f t="shared" si="6"/>
        <v xml:space="preserve"> Martinjak Zala </v>
      </c>
      <c r="G180" t="str">
        <f t="shared" si="7"/>
        <v>Dušan Mežnar</v>
      </c>
      <c r="H180" t="s">
        <v>6</v>
      </c>
      <c r="I180" t="s">
        <v>6</v>
      </c>
      <c r="J180" s="10">
        <f t="shared" si="8"/>
        <v>1001</v>
      </c>
      <c r="K180">
        <f>VLOOKUP(G180,profesor!$G$2:$H$101,2,0)</f>
        <v>25</v>
      </c>
      <c r="L180">
        <f>VLOOKUP(M180,ar_predmet!B:C,2,FALSE())</f>
        <v>331</v>
      </c>
      <c r="M180" t="str">
        <f>VLOOKUP(I180,ar_predmet!A:C,2,FALSE())</f>
        <v>NA000</v>
      </c>
      <c r="N180">
        <f>+VLOOKUP(H180,tip_dogodka!$B$2:$C$10,2,0)</f>
        <v>5</v>
      </c>
      <c r="O180">
        <f>+VLOOKUP(E180,prostor!$F$1:$G$101,2,0)</f>
        <v>44</v>
      </c>
    </row>
    <row r="181" spans="1:15" x14ac:dyDescent="0.25">
      <c r="A181">
        <v>3992</v>
      </c>
      <c r="B181" s="9">
        <v>43817.5</v>
      </c>
      <c r="C181" s="9">
        <v>43817.520833333299</v>
      </c>
      <c r="D181" t="s">
        <v>436</v>
      </c>
      <c r="E181">
        <v>707</v>
      </c>
      <c r="F181" t="str">
        <f t="shared" si="6"/>
        <v xml:space="preserve"> Maučec Jure </v>
      </c>
      <c r="G181" t="str">
        <f t="shared" si="7"/>
        <v>Polona Šprajc</v>
      </c>
      <c r="H181" t="s">
        <v>6</v>
      </c>
      <c r="I181" t="s">
        <v>6</v>
      </c>
      <c r="J181" s="10">
        <f t="shared" si="8"/>
        <v>1001</v>
      </c>
      <c r="K181">
        <f>VLOOKUP(G181,profesor!$G$2:$H$101,2,0)</f>
        <v>33</v>
      </c>
      <c r="L181">
        <f>VLOOKUP(M181,ar_predmet!B:C,2,FALSE())</f>
        <v>331</v>
      </c>
      <c r="M181" t="str">
        <f>VLOOKUP(I181,ar_predmet!A:C,2,FALSE())</f>
        <v>NA000</v>
      </c>
      <c r="N181">
        <f>+VLOOKUP(H181,tip_dogodka!$B$2:$C$10,2,0)</f>
        <v>5</v>
      </c>
      <c r="O181">
        <f>+VLOOKUP(E181,prostor!$F$1:$G$101,2,0)</f>
        <v>44</v>
      </c>
    </row>
    <row r="182" spans="1:15" x14ac:dyDescent="0.25">
      <c r="A182">
        <v>4859</v>
      </c>
      <c r="B182" s="9">
        <v>45240.520833333299</v>
      </c>
      <c r="C182" s="9">
        <v>45240.541666666701</v>
      </c>
      <c r="D182" t="s">
        <v>437</v>
      </c>
      <c r="E182">
        <v>707</v>
      </c>
      <c r="F182" t="str">
        <f t="shared" si="6"/>
        <v xml:space="preserve"> Meglič Tamara </v>
      </c>
      <c r="G182" t="str">
        <f t="shared" si="7"/>
        <v>Alenka Brezavšček</v>
      </c>
      <c r="H182" t="s">
        <v>6</v>
      </c>
      <c r="I182" t="s">
        <v>6</v>
      </c>
      <c r="J182" s="10">
        <f t="shared" si="8"/>
        <v>1001</v>
      </c>
      <c r="K182">
        <f>VLOOKUP(G182,profesor!$G$2:$H$101,2,0)</f>
        <v>7</v>
      </c>
      <c r="L182">
        <f>VLOOKUP(M182,ar_predmet!B:C,2,FALSE())</f>
        <v>331</v>
      </c>
      <c r="M182" t="str">
        <f>VLOOKUP(I182,ar_predmet!A:C,2,FALSE())</f>
        <v>NA000</v>
      </c>
      <c r="N182">
        <f>+VLOOKUP(H182,tip_dogodka!$B$2:$C$10,2,0)</f>
        <v>5</v>
      </c>
      <c r="O182">
        <f>+VLOOKUP(E182,prostor!$F$1:$G$101,2,0)</f>
        <v>44</v>
      </c>
    </row>
    <row r="183" spans="1:15" x14ac:dyDescent="0.25">
      <c r="A183">
        <v>2924</v>
      </c>
      <c r="B183" s="9">
        <v>45175.5</v>
      </c>
      <c r="C183" s="9">
        <v>45175.520833333299</v>
      </c>
      <c r="D183" t="s">
        <v>438</v>
      </c>
      <c r="E183">
        <v>706</v>
      </c>
      <c r="F183" t="str">
        <f t="shared" si="6"/>
        <v xml:space="preserve"> Mernik Eva </v>
      </c>
      <c r="G183" t="str">
        <f t="shared" si="7"/>
        <v>Maja Meško</v>
      </c>
      <c r="H183" t="s">
        <v>6</v>
      </c>
      <c r="I183" t="s">
        <v>6</v>
      </c>
      <c r="J183" s="10">
        <f t="shared" si="8"/>
        <v>1001</v>
      </c>
      <c r="K183">
        <f>VLOOKUP(G183,profesor!$G$2:$H$101,2,0)</f>
        <v>24</v>
      </c>
      <c r="L183">
        <f>VLOOKUP(M183,ar_predmet!B:C,2,FALSE())</f>
        <v>331</v>
      </c>
      <c r="M183" t="str">
        <f>VLOOKUP(I183,ar_predmet!A:C,2,FALSE())</f>
        <v>NA000</v>
      </c>
      <c r="N183">
        <f>+VLOOKUP(H183,tip_dogodka!$B$2:$C$10,2,0)</f>
        <v>5</v>
      </c>
      <c r="O183">
        <f>+VLOOKUP(E183,prostor!$F$1:$G$101,2,0)</f>
        <v>52</v>
      </c>
    </row>
    <row r="184" spans="1:15" x14ac:dyDescent="0.25">
      <c r="A184">
        <v>2232</v>
      </c>
      <c r="B184" s="9">
        <v>45055.645833333299</v>
      </c>
      <c r="C184" s="9">
        <v>45055.666666666701</v>
      </c>
      <c r="D184" t="s">
        <v>439</v>
      </c>
      <c r="E184">
        <v>707</v>
      </c>
      <c r="F184" t="str">
        <f t="shared" si="6"/>
        <v xml:space="preserve"> Merše Tilen </v>
      </c>
      <c r="G184" t="str">
        <f t="shared" si="7"/>
        <v>Iztok Bitenc</v>
      </c>
      <c r="H184" t="s">
        <v>6</v>
      </c>
      <c r="I184" t="s">
        <v>6</v>
      </c>
      <c r="J184" s="10">
        <f t="shared" si="8"/>
        <v>1001</v>
      </c>
      <c r="K184">
        <f>VLOOKUP(G184,profesor!$G$2:$H$101,2,0)</f>
        <v>4</v>
      </c>
      <c r="L184">
        <f>VLOOKUP(M184,ar_predmet!B:C,2,FALSE())</f>
        <v>331</v>
      </c>
      <c r="M184" t="str">
        <f>VLOOKUP(I184,ar_predmet!A:C,2,FALSE())</f>
        <v>NA000</v>
      </c>
      <c r="N184">
        <f>+VLOOKUP(H184,tip_dogodka!$B$2:$C$10,2,0)</f>
        <v>5</v>
      </c>
      <c r="O184">
        <f>+VLOOKUP(E184,prostor!$F$1:$G$101,2,0)</f>
        <v>44</v>
      </c>
    </row>
    <row r="185" spans="1:15" x14ac:dyDescent="0.25">
      <c r="A185">
        <v>3374</v>
      </c>
      <c r="B185" s="9">
        <v>45174.5625</v>
      </c>
      <c r="C185" s="9">
        <v>45174.583333333299</v>
      </c>
      <c r="D185" t="s">
        <v>440</v>
      </c>
      <c r="E185">
        <v>707</v>
      </c>
      <c r="F185" t="str">
        <f t="shared" si="6"/>
        <v xml:space="preserve"> Mesec Košir Lovro </v>
      </c>
      <c r="G185" t="str">
        <f t="shared" si="7"/>
        <v>Marjan Senegačnik</v>
      </c>
      <c r="H185" t="s">
        <v>6</v>
      </c>
      <c r="I185" t="s">
        <v>6</v>
      </c>
      <c r="J185" s="10">
        <f t="shared" si="8"/>
        <v>1001</v>
      </c>
      <c r="K185">
        <f>VLOOKUP(G185,profesor!$G$2:$H$101,2,0)</f>
        <v>30</v>
      </c>
      <c r="L185">
        <f>VLOOKUP(M185,ar_predmet!B:C,2,FALSE())</f>
        <v>331</v>
      </c>
      <c r="M185" t="str">
        <f>VLOOKUP(I185,ar_predmet!A:C,2,FALSE())</f>
        <v>NA000</v>
      </c>
      <c r="N185">
        <f>+VLOOKUP(H185,tip_dogodka!$B$2:$C$10,2,0)</f>
        <v>5</v>
      </c>
      <c r="O185">
        <f>+VLOOKUP(E185,prostor!$F$1:$G$101,2,0)</f>
        <v>44</v>
      </c>
    </row>
    <row r="186" spans="1:15" x14ac:dyDescent="0.25">
      <c r="A186">
        <v>3048</v>
      </c>
      <c r="B186" s="9">
        <v>44889.604166666701</v>
      </c>
      <c r="C186" s="9">
        <v>44889.625</v>
      </c>
      <c r="D186" t="s">
        <v>441</v>
      </c>
      <c r="E186">
        <v>707</v>
      </c>
      <c r="F186" t="str">
        <f t="shared" si="6"/>
        <v xml:space="preserve"> Mežik Miha </v>
      </c>
      <c r="G186" t="str">
        <f t="shared" si="7"/>
        <v>Andreja Pucihar</v>
      </c>
      <c r="H186" t="s">
        <v>6</v>
      </c>
      <c r="I186" t="s">
        <v>6</v>
      </c>
      <c r="J186" s="10">
        <f t="shared" si="8"/>
        <v>1001</v>
      </c>
      <c r="K186">
        <f>VLOOKUP(G186,profesor!$G$2:$H$101,2,0)</f>
        <v>28</v>
      </c>
      <c r="L186">
        <f>VLOOKUP(M186,ar_predmet!B:C,2,FALSE())</f>
        <v>331</v>
      </c>
      <c r="M186" t="str">
        <f>VLOOKUP(I186,ar_predmet!A:C,2,FALSE())</f>
        <v>NA000</v>
      </c>
      <c r="N186">
        <f>+VLOOKUP(H186,tip_dogodka!$B$2:$C$10,2,0)</f>
        <v>5</v>
      </c>
      <c r="O186">
        <f>+VLOOKUP(E186,prostor!$F$1:$G$101,2,0)</f>
        <v>44</v>
      </c>
    </row>
    <row r="187" spans="1:15" x14ac:dyDescent="0.25">
      <c r="A187">
        <v>1310</v>
      </c>
      <c r="B187" s="9">
        <v>44900.458333333299</v>
      </c>
      <c r="C187" s="9">
        <v>44900.479166666701</v>
      </c>
      <c r="D187" t="s">
        <v>442</v>
      </c>
      <c r="E187">
        <v>707</v>
      </c>
      <c r="F187" t="str">
        <f t="shared" si="6"/>
        <v xml:space="preserve"> Miha Košir </v>
      </c>
      <c r="G187" t="str">
        <f t="shared" si="7"/>
        <v>Eva Jereb</v>
      </c>
      <c r="H187" t="s">
        <v>6</v>
      </c>
      <c r="I187" t="s">
        <v>6</v>
      </c>
      <c r="J187" s="10">
        <f t="shared" si="8"/>
        <v>1001</v>
      </c>
      <c r="K187">
        <f>VLOOKUP(G187,profesor!$G$2:$H$101,2,0)</f>
        <v>12</v>
      </c>
      <c r="L187">
        <f>VLOOKUP(M187,ar_predmet!B:C,2,FALSE())</f>
        <v>331</v>
      </c>
      <c r="M187" t="str">
        <f>VLOOKUP(I187,ar_predmet!A:C,2,FALSE())</f>
        <v>NA000</v>
      </c>
      <c r="N187">
        <f>+VLOOKUP(H187,tip_dogodka!$B$2:$C$10,2,0)</f>
        <v>5</v>
      </c>
      <c r="O187">
        <f>+VLOOKUP(E187,prostor!$F$1:$G$101,2,0)</f>
        <v>44</v>
      </c>
    </row>
    <row r="188" spans="1:15" x14ac:dyDescent="0.25">
      <c r="A188">
        <v>2959</v>
      </c>
      <c r="B188" s="9">
        <v>45054.583333333299</v>
      </c>
      <c r="C188" s="9">
        <v>45054.604166666701</v>
      </c>
      <c r="D188" t="s">
        <v>443</v>
      </c>
      <c r="E188">
        <v>707</v>
      </c>
      <c r="F188" t="str">
        <f t="shared" si="6"/>
        <v xml:space="preserve"> Mihalič Klemen </v>
      </c>
      <c r="G188" t="str">
        <f t="shared" si="7"/>
        <v>Iztok Podbregar</v>
      </c>
      <c r="H188" t="s">
        <v>6</v>
      </c>
      <c r="I188" t="s">
        <v>6</v>
      </c>
      <c r="J188" s="10">
        <f t="shared" si="8"/>
        <v>1001</v>
      </c>
      <c r="K188">
        <f>VLOOKUP(G188,profesor!$G$2:$H$101,2,0)</f>
        <v>27</v>
      </c>
      <c r="L188">
        <f>VLOOKUP(M188,ar_predmet!B:C,2,FALSE())</f>
        <v>331</v>
      </c>
      <c r="M188" t="str">
        <f>VLOOKUP(I188,ar_predmet!A:C,2,FALSE())</f>
        <v>NA000</v>
      </c>
      <c r="N188">
        <f>+VLOOKUP(H188,tip_dogodka!$B$2:$C$10,2,0)</f>
        <v>5</v>
      </c>
      <c r="O188">
        <f>+VLOOKUP(E188,prostor!$F$1:$G$101,2,0)</f>
        <v>44</v>
      </c>
    </row>
    <row r="189" spans="1:15" x14ac:dyDescent="0.25">
      <c r="A189">
        <v>1207</v>
      </c>
      <c r="B189" s="9">
        <v>43780.458333333299</v>
      </c>
      <c r="C189" s="9">
        <v>43780.479166666701</v>
      </c>
      <c r="D189" t="s">
        <v>444</v>
      </c>
      <c r="E189">
        <v>707</v>
      </c>
      <c r="F189" t="str">
        <f t="shared" si="6"/>
        <v xml:space="preserve"> Mikelj Urška </v>
      </c>
      <c r="G189" t="str">
        <f t="shared" si="7"/>
        <v>Marko Ferjan</v>
      </c>
      <c r="H189" t="s">
        <v>6</v>
      </c>
      <c r="I189" t="s">
        <v>6</v>
      </c>
      <c r="J189" s="10">
        <f t="shared" si="8"/>
        <v>1001</v>
      </c>
      <c r="K189">
        <f>VLOOKUP(G189,profesor!$G$2:$H$101,2,0)</f>
        <v>9</v>
      </c>
      <c r="L189">
        <f>VLOOKUP(M189,ar_predmet!B:C,2,FALSE())</f>
        <v>331</v>
      </c>
      <c r="M189" t="str">
        <f>VLOOKUP(I189,ar_predmet!A:C,2,FALSE())</f>
        <v>NA000</v>
      </c>
      <c r="N189">
        <f>+VLOOKUP(H189,tip_dogodka!$B$2:$C$10,2,0)</f>
        <v>5</v>
      </c>
      <c r="O189">
        <f>+VLOOKUP(E189,prostor!$F$1:$G$101,2,0)</f>
        <v>44</v>
      </c>
    </row>
    <row r="190" spans="1:15" x14ac:dyDescent="0.25">
      <c r="A190">
        <v>4740</v>
      </c>
      <c r="B190" s="9">
        <v>45204.635416666701</v>
      </c>
      <c r="C190" s="9">
        <v>45204.65625</v>
      </c>
      <c r="D190" t="s">
        <v>445</v>
      </c>
      <c r="E190">
        <v>707</v>
      </c>
      <c r="F190" t="str">
        <f t="shared" si="6"/>
        <v xml:space="preserve"> Minov Nina </v>
      </c>
      <c r="G190" t="str">
        <f t="shared" si="7"/>
        <v>Miha Marič</v>
      </c>
      <c r="H190" t="s">
        <v>6</v>
      </c>
      <c r="I190" t="s">
        <v>6</v>
      </c>
      <c r="J190" s="10">
        <f t="shared" si="8"/>
        <v>1001</v>
      </c>
      <c r="K190">
        <f>VLOOKUP(G190,profesor!$G$2:$H$101,2,0)</f>
        <v>21</v>
      </c>
      <c r="L190">
        <f>VLOOKUP(M190,ar_predmet!B:C,2,FALSE())</f>
        <v>331</v>
      </c>
      <c r="M190" t="str">
        <f>VLOOKUP(I190,ar_predmet!A:C,2,FALSE())</f>
        <v>NA000</v>
      </c>
      <c r="N190">
        <f>+VLOOKUP(H190,tip_dogodka!$B$2:$C$10,2,0)</f>
        <v>5</v>
      </c>
      <c r="O190">
        <f>+VLOOKUP(E190,prostor!$F$1:$G$101,2,0)</f>
        <v>44</v>
      </c>
    </row>
    <row r="191" spans="1:15" x14ac:dyDescent="0.25">
      <c r="A191">
        <v>3537</v>
      </c>
      <c r="B191" s="9">
        <v>45223.625</v>
      </c>
      <c r="C191" s="9">
        <v>45223.645833333299</v>
      </c>
      <c r="D191" t="s">
        <v>446</v>
      </c>
      <c r="E191">
        <v>707</v>
      </c>
      <c r="F191" t="str">
        <f t="shared" si="6"/>
        <v xml:space="preserve"> Mlakar Rok </v>
      </c>
      <c r="G191" t="str">
        <f t="shared" si="7"/>
        <v>Uroš Rajkovič</v>
      </c>
      <c r="H191" t="s">
        <v>6</v>
      </c>
      <c r="I191" t="s">
        <v>6</v>
      </c>
      <c r="J191" s="10">
        <f t="shared" si="8"/>
        <v>1001</v>
      </c>
      <c r="K191">
        <f>VLOOKUP(G191,profesor!$G$2:$H$101,2,0)</f>
        <v>29</v>
      </c>
      <c r="L191">
        <f>VLOOKUP(M191,ar_predmet!B:C,2,FALSE())</f>
        <v>331</v>
      </c>
      <c r="M191" t="str">
        <f>VLOOKUP(I191,ar_predmet!A:C,2,FALSE())</f>
        <v>NA000</v>
      </c>
      <c r="N191">
        <f>+VLOOKUP(H191,tip_dogodka!$B$2:$C$10,2,0)</f>
        <v>5</v>
      </c>
      <c r="O191">
        <f>+VLOOKUP(E191,prostor!$F$1:$G$101,2,0)</f>
        <v>44</v>
      </c>
    </row>
    <row r="192" spans="1:15" x14ac:dyDescent="0.25">
      <c r="A192">
        <v>4181</v>
      </c>
      <c r="B192" s="9">
        <v>44942.583333333299</v>
      </c>
      <c r="C192" s="9">
        <v>44942.604166666701</v>
      </c>
      <c r="D192" t="s">
        <v>447</v>
      </c>
      <c r="E192">
        <v>707</v>
      </c>
      <c r="F192" t="str">
        <f t="shared" si="6"/>
        <v xml:space="preserve"> Mlinar Erik </v>
      </c>
      <c r="G192" t="str">
        <f t="shared" si="7"/>
        <v>Marjan Senegačnik</v>
      </c>
      <c r="H192" t="s">
        <v>6</v>
      </c>
      <c r="I192" t="s">
        <v>6</v>
      </c>
      <c r="J192" s="10">
        <f t="shared" si="8"/>
        <v>1001</v>
      </c>
      <c r="K192">
        <f>VLOOKUP(G192,profesor!$G$2:$H$101,2,0)</f>
        <v>30</v>
      </c>
      <c r="L192">
        <f>VLOOKUP(M192,ar_predmet!B:C,2,FALSE())</f>
        <v>331</v>
      </c>
      <c r="M192" t="str">
        <f>VLOOKUP(I192,ar_predmet!A:C,2,FALSE())</f>
        <v>NA000</v>
      </c>
      <c r="N192">
        <f>+VLOOKUP(H192,tip_dogodka!$B$2:$C$10,2,0)</f>
        <v>5</v>
      </c>
      <c r="O192">
        <f>+VLOOKUP(E192,prostor!$F$1:$G$101,2,0)</f>
        <v>44</v>
      </c>
    </row>
    <row r="193" spans="1:15" x14ac:dyDescent="0.25">
      <c r="A193">
        <v>4152</v>
      </c>
      <c r="B193" s="9">
        <v>43753.541666666701</v>
      </c>
      <c r="C193" s="9">
        <v>43753.5625</v>
      </c>
      <c r="D193" t="s">
        <v>448</v>
      </c>
      <c r="E193">
        <v>707</v>
      </c>
      <c r="F193" t="str">
        <f t="shared" si="6"/>
        <v xml:space="preserve"> Močnik Jan Janko </v>
      </c>
      <c r="G193" t="str">
        <f t="shared" si="7"/>
        <v>Matjaž Maletič</v>
      </c>
      <c r="H193" t="s">
        <v>6</v>
      </c>
      <c r="I193" t="s">
        <v>6</v>
      </c>
      <c r="J193" s="10">
        <f t="shared" si="8"/>
        <v>1001</v>
      </c>
      <c r="K193">
        <f>VLOOKUP(G193,profesor!$G$2:$H$101,2,0)</f>
        <v>20</v>
      </c>
      <c r="L193">
        <f>VLOOKUP(M193,ar_predmet!B:C,2,FALSE())</f>
        <v>331</v>
      </c>
      <c r="M193" t="str">
        <f>VLOOKUP(I193,ar_predmet!A:C,2,FALSE())</f>
        <v>NA000</v>
      </c>
      <c r="N193">
        <f>+VLOOKUP(H193,tip_dogodka!$B$2:$C$10,2,0)</f>
        <v>5</v>
      </c>
      <c r="O193">
        <f>+VLOOKUP(E193,prostor!$F$1:$G$101,2,0)</f>
        <v>44</v>
      </c>
    </row>
    <row r="194" spans="1:15" x14ac:dyDescent="0.25">
      <c r="A194">
        <v>2804</v>
      </c>
      <c r="B194" s="9">
        <v>43720.541666666701</v>
      </c>
      <c r="C194" s="9">
        <v>43720.5625</v>
      </c>
      <c r="D194" t="s">
        <v>449</v>
      </c>
      <c r="E194">
        <v>707</v>
      </c>
      <c r="F194" t="str">
        <f t="shared" ref="F194:F257" si="9">++MID(D194,FIND(":",D194)+1,(FIND(" - -",D194)-FIND(":",D194)))</f>
        <v xml:space="preserve"> Močnik Petra </v>
      </c>
      <c r="G194" t="str">
        <f t="shared" ref="G194:G257" si="10">+MID(D194,FIND("Mentor:",D194)+8,(FIND("/",D194)-FIND("Mentor:",D194)-8))</f>
        <v>Mojca Bernik</v>
      </c>
      <c r="H194" t="s">
        <v>6</v>
      </c>
      <c r="I194" t="s">
        <v>6</v>
      </c>
      <c r="J194" s="10">
        <f t="shared" ref="J194:J257" si="11">+$R$1</f>
        <v>1001</v>
      </c>
      <c r="K194">
        <f>VLOOKUP(G194,profesor!$G$2:$H$101,2,0)</f>
        <v>3</v>
      </c>
      <c r="L194">
        <f>VLOOKUP(M194,ar_predmet!B:C,2,FALSE())</f>
        <v>331</v>
      </c>
      <c r="M194" t="str">
        <f>VLOOKUP(I194,ar_predmet!A:C,2,FALSE())</f>
        <v>NA000</v>
      </c>
      <c r="N194">
        <f>+VLOOKUP(H194,tip_dogodka!$B$2:$C$10,2,0)</f>
        <v>5</v>
      </c>
      <c r="O194">
        <f>+VLOOKUP(E194,prostor!$F$1:$G$101,2,0)</f>
        <v>44</v>
      </c>
    </row>
    <row r="195" spans="1:15" x14ac:dyDescent="0.25">
      <c r="A195">
        <v>1488</v>
      </c>
      <c r="B195" s="9">
        <v>45224.541666666701</v>
      </c>
      <c r="C195" s="9">
        <v>45224.5625</v>
      </c>
      <c r="D195" t="s">
        <v>450</v>
      </c>
      <c r="E195">
        <v>707</v>
      </c>
      <c r="F195" t="str">
        <f t="shared" si="9"/>
        <v xml:space="preserve"> Mubi Sabina </v>
      </c>
      <c r="G195" t="str">
        <f t="shared" si="10"/>
        <v>Mirjana Kljajić Borštnar</v>
      </c>
      <c r="H195" t="s">
        <v>6</v>
      </c>
      <c r="I195" t="s">
        <v>6</v>
      </c>
      <c r="J195" s="10">
        <f t="shared" si="11"/>
        <v>1001</v>
      </c>
      <c r="K195">
        <f>VLOOKUP(G195,profesor!$G$2:$H$101,2,0)</f>
        <v>15</v>
      </c>
      <c r="L195">
        <f>VLOOKUP(M195,ar_predmet!B:C,2,FALSE())</f>
        <v>331</v>
      </c>
      <c r="M195" t="str">
        <f>VLOOKUP(I195,ar_predmet!A:C,2,FALSE())</f>
        <v>NA000</v>
      </c>
      <c r="N195">
        <f>+VLOOKUP(H195,tip_dogodka!$B$2:$C$10,2,0)</f>
        <v>5</v>
      </c>
      <c r="O195">
        <f>+VLOOKUP(E195,prostor!$F$1:$G$101,2,0)</f>
        <v>44</v>
      </c>
    </row>
    <row r="196" spans="1:15" x14ac:dyDescent="0.25">
      <c r="A196">
        <v>1481</v>
      </c>
      <c r="B196" s="9">
        <v>45198.541666666701</v>
      </c>
      <c r="C196" s="9">
        <v>45198.5625</v>
      </c>
      <c r="D196" t="s">
        <v>451</v>
      </c>
      <c r="E196">
        <v>707</v>
      </c>
      <c r="F196" t="str">
        <f t="shared" si="9"/>
        <v xml:space="preserve"> Mubi Urša </v>
      </c>
      <c r="G196" t="str">
        <f t="shared" si="10"/>
        <v>Mirjana Kljajić Borštnar</v>
      </c>
      <c r="H196" t="s">
        <v>6</v>
      </c>
      <c r="I196" t="s">
        <v>6</v>
      </c>
      <c r="J196" s="10">
        <f t="shared" si="11"/>
        <v>1001</v>
      </c>
      <c r="K196">
        <f>VLOOKUP(G196,profesor!$G$2:$H$101,2,0)</f>
        <v>15</v>
      </c>
      <c r="L196">
        <f>VLOOKUP(M196,ar_predmet!B:C,2,FALSE())</f>
        <v>331</v>
      </c>
      <c r="M196" t="str">
        <f>VLOOKUP(I196,ar_predmet!A:C,2,FALSE())</f>
        <v>NA000</v>
      </c>
      <c r="N196">
        <f>+VLOOKUP(H196,tip_dogodka!$B$2:$C$10,2,0)</f>
        <v>5</v>
      </c>
      <c r="O196">
        <f>+VLOOKUP(E196,prostor!$F$1:$G$101,2,0)</f>
        <v>44</v>
      </c>
    </row>
    <row r="197" spans="1:15" x14ac:dyDescent="0.25">
      <c r="A197">
        <v>4772</v>
      </c>
      <c r="B197" s="9">
        <v>43747.520833333299</v>
      </c>
      <c r="C197" s="9">
        <v>43747.541666666701</v>
      </c>
      <c r="D197" t="s">
        <v>452</v>
      </c>
      <c r="E197">
        <v>707</v>
      </c>
      <c r="F197" t="str">
        <f t="shared" si="9"/>
        <v xml:space="preserve"> Muhič Luka </v>
      </c>
      <c r="G197" t="str">
        <f t="shared" si="10"/>
        <v>Miha Marič</v>
      </c>
      <c r="H197" t="s">
        <v>6</v>
      </c>
      <c r="I197" t="s">
        <v>6</v>
      </c>
      <c r="J197" s="10">
        <f t="shared" si="11"/>
        <v>1001</v>
      </c>
      <c r="K197">
        <f>VLOOKUP(G197,profesor!$G$2:$H$101,2,0)</f>
        <v>21</v>
      </c>
      <c r="L197">
        <f>VLOOKUP(M197,ar_predmet!B:C,2,FALSE())</f>
        <v>331</v>
      </c>
      <c r="M197" t="str">
        <f>VLOOKUP(I197,ar_predmet!A:C,2,FALSE())</f>
        <v>NA000</v>
      </c>
      <c r="N197">
        <f>+VLOOKUP(H197,tip_dogodka!$B$2:$C$10,2,0)</f>
        <v>5</v>
      </c>
      <c r="O197">
        <f>+VLOOKUP(E197,prostor!$F$1:$G$101,2,0)</f>
        <v>44</v>
      </c>
    </row>
    <row r="198" spans="1:15" x14ac:dyDescent="0.25">
      <c r="A198">
        <v>1946</v>
      </c>
      <c r="B198" s="9">
        <v>43902.458333333299</v>
      </c>
      <c r="C198" s="9">
        <v>43902.479166666701</v>
      </c>
      <c r="D198" t="s">
        <v>453</v>
      </c>
      <c r="E198">
        <v>707</v>
      </c>
      <c r="F198" t="str">
        <f t="shared" si="9"/>
        <v xml:space="preserve"> Nemeček Sebastijan </v>
      </c>
      <c r="G198" t="str">
        <f t="shared" si="10"/>
        <v>Polona Šprajc</v>
      </c>
      <c r="H198" t="s">
        <v>6</v>
      </c>
      <c r="I198" t="s">
        <v>6</v>
      </c>
      <c r="J198" s="10">
        <f t="shared" si="11"/>
        <v>1001</v>
      </c>
      <c r="K198">
        <f>VLOOKUP(G198,profesor!$G$2:$H$101,2,0)</f>
        <v>33</v>
      </c>
      <c r="L198">
        <f>VLOOKUP(M198,ar_predmet!B:C,2,FALSE())</f>
        <v>331</v>
      </c>
      <c r="M198" t="str">
        <f>VLOOKUP(I198,ar_predmet!A:C,2,FALSE())</f>
        <v>NA000</v>
      </c>
      <c r="N198">
        <f>+VLOOKUP(H198,tip_dogodka!$B$2:$C$10,2,0)</f>
        <v>5</v>
      </c>
      <c r="O198">
        <f>+VLOOKUP(E198,prostor!$F$1:$G$101,2,0)</f>
        <v>44</v>
      </c>
    </row>
    <row r="199" spans="1:15" x14ac:dyDescent="0.25">
      <c r="A199">
        <v>1825</v>
      </c>
      <c r="B199" s="9">
        <v>45100.520833333299</v>
      </c>
      <c r="C199" s="9">
        <v>45100.541666666701</v>
      </c>
      <c r="D199" t="s">
        <v>454</v>
      </c>
      <c r="E199">
        <v>707</v>
      </c>
      <c r="F199" t="str">
        <f t="shared" si="9"/>
        <v xml:space="preserve"> Nesterov Pavel </v>
      </c>
      <c r="G199" t="str">
        <f t="shared" si="10"/>
        <v>Mirjana Kljajić Borštnar</v>
      </c>
      <c r="H199" t="s">
        <v>6</v>
      </c>
      <c r="I199" t="s">
        <v>6</v>
      </c>
      <c r="J199" s="10">
        <f t="shared" si="11"/>
        <v>1001</v>
      </c>
      <c r="K199">
        <f>VLOOKUP(G199,profesor!$G$2:$H$101,2,0)</f>
        <v>15</v>
      </c>
      <c r="L199">
        <f>VLOOKUP(M199,ar_predmet!B:C,2,FALSE())</f>
        <v>331</v>
      </c>
      <c r="M199" t="str">
        <f>VLOOKUP(I199,ar_predmet!A:C,2,FALSE())</f>
        <v>NA000</v>
      </c>
      <c r="N199">
        <f>+VLOOKUP(H199,tip_dogodka!$B$2:$C$10,2,0)</f>
        <v>5</v>
      </c>
      <c r="O199">
        <f>+VLOOKUP(E199,prostor!$F$1:$G$101,2,0)</f>
        <v>44</v>
      </c>
    </row>
    <row r="200" spans="1:15" x14ac:dyDescent="0.25">
      <c r="A200">
        <v>5169</v>
      </c>
      <c r="B200" s="9">
        <v>44734.458333333299</v>
      </c>
      <c r="C200" s="9">
        <v>44734.479166666701</v>
      </c>
      <c r="D200" t="s">
        <v>455</v>
      </c>
      <c r="E200">
        <v>707</v>
      </c>
      <c r="F200" t="str">
        <f t="shared" si="9"/>
        <v xml:space="preserve"> Nikolaeva Stoyanovich Anastasiya </v>
      </c>
      <c r="G200" t="str">
        <f t="shared" si="10"/>
        <v>Miha Marič</v>
      </c>
      <c r="H200" t="s">
        <v>6</v>
      </c>
      <c r="I200" t="s">
        <v>6</v>
      </c>
      <c r="J200" s="10">
        <f t="shared" si="11"/>
        <v>1001</v>
      </c>
      <c r="K200">
        <f>VLOOKUP(G200,profesor!$G$2:$H$101,2,0)</f>
        <v>21</v>
      </c>
      <c r="L200">
        <f>VLOOKUP(M200,ar_predmet!B:C,2,FALSE())</f>
        <v>331</v>
      </c>
      <c r="M200" t="str">
        <f>VLOOKUP(I200,ar_predmet!A:C,2,FALSE())</f>
        <v>NA000</v>
      </c>
      <c r="N200">
        <f>+VLOOKUP(H200,tip_dogodka!$B$2:$C$10,2,0)</f>
        <v>5</v>
      </c>
      <c r="O200">
        <f>+VLOOKUP(E200,prostor!$F$1:$G$101,2,0)</f>
        <v>44</v>
      </c>
    </row>
    <row r="201" spans="1:15" x14ac:dyDescent="0.25">
      <c r="A201">
        <v>4350</v>
      </c>
      <c r="B201" s="9">
        <v>45113.5</v>
      </c>
      <c r="C201" s="9">
        <v>45113.520833333299</v>
      </c>
      <c r="D201" t="s">
        <v>456</v>
      </c>
      <c r="E201">
        <v>707</v>
      </c>
      <c r="F201" t="str">
        <f t="shared" si="9"/>
        <v xml:space="preserve"> Nikolina Rosuljaš </v>
      </c>
      <c r="G201" t="str">
        <f t="shared" si="10"/>
        <v>Marko Urh</v>
      </c>
      <c r="H201" t="s">
        <v>6</v>
      </c>
      <c r="I201" t="s">
        <v>6</v>
      </c>
      <c r="J201" s="10">
        <f t="shared" si="11"/>
        <v>1001</v>
      </c>
      <c r="K201">
        <f>VLOOKUP(G201,profesor!$G$2:$H$101,2,0)</f>
        <v>35</v>
      </c>
      <c r="L201">
        <f>VLOOKUP(M201,ar_predmet!B:C,2,FALSE())</f>
        <v>331</v>
      </c>
      <c r="M201" t="str">
        <f>VLOOKUP(I201,ar_predmet!A:C,2,FALSE())</f>
        <v>NA000</v>
      </c>
      <c r="N201">
        <f>+VLOOKUP(H201,tip_dogodka!$B$2:$C$10,2,0)</f>
        <v>5</v>
      </c>
      <c r="O201">
        <f>+VLOOKUP(E201,prostor!$F$1:$G$101,2,0)</f>
        <v>44</v>
      </c>
    </row>
    <row r="202" spans="1:15" x14ac:dyDescent="0.25">
      <c r="A202">
        <v>4872</v>
      </c>
      <c r="B202" s="9">
        <v>43719.520833333299</v>
      </c>
      <c r="C202" s="9">
        <v>43719.541666666701</v>
      </c>
      <c r="D202" t="s">
        <v>457</v>
      </c>
      <c r="E202">
        <v>707</v>
      </c>
      <c r="F202" t="str">
        <f t="shared" si="9"/>
        <v xml:space="preserve"> NN </v>
      </c>
      <c r="G202" t="str">
        <f t="shared" si="10"/>
        <v>Alenka Baggia</v>
      </c>
      <c r="H202" t="s">
        <v>6</v>
      </c>
      <c r="I202" t="s">
        <v>6</v>
      </c>
      <c r="J202" s="10">
        <f t="shared" si="11"/>
        <v>1001</v>
      </c>
      <c r="K202">
        <f>VLOOKUP(G202,profesor!$G$2:$H$101,2,0)</f>
        <v>1</v>
      </c>
      <c r="L202">
        <f>VLOOKUP(M202,ar_predmet!B:C,2,FALSE())</f>
        <v>331</v>
      </c>
      <c r="M202" t="str">
        <f>VLOOKUP(I202,ar_predmet!A:C,2,FALSE())</f>
        <v>NA000</v>
      </c>
      <c r="N202">
        <f>+VLOOKUP(H202,tip_dogodka!$B$2:$C$10,2,0)</f>
        <v>5</v>
      </c>
      <c r="O202">
        <f>+VLOOKUP(E202,prostor!$F$1:$G$101,2,0)</f>
        <v>44</v>
      </c>
    </row>
    <row r="203" spans="1:15" x14ac:dyDescent="0.25">
      <c r="A203">
        <v>5086</v>
      </c>
      <c r="B203" s="9">
        <v>45007.520833333299</v>
      </c>
      <c r="C203" s="9">
        <v>45007.541666666701</v>
      </c>
      <c r="D203" t="s">
        <v>458</v>
      </c>
      <c r="E203">
        <v>707</v>
      </c>
      <c r="F203" t="str">
        <f t="shared" si="9"/>
        <v xml:space="preserve"> Novak Maruša </v>
      </c>
      <c r="G203" t="str">
        <f t="shared" si="10"/>
        <v>Mojca Bernik</v>
      </c>
      <c r="H203" t="s">
        <v>6</v>
      </c>
      <c r="I203" t="s">
        <v>6</v>
      </c>
      <c r="J203" s="10">
        <f t="shared" si="11"/>
        <v>1001</v>
      </c>
      <c r="K203">
        <f>VLOOKUP(G203,profesor!$G$2:$H$101,2,0)</f>
        <v>3</v>
      </c>
      <c r="L203">
        <f>VLOOKUP(M203,ar_predmet!B:C,2,FALSE())</f>
        <v>331</v>
      </c>
      <c r="M203" t="str">
        <f>VLOOKUP(I203,ar_predmet!A:C,2,FALSE())</f>
        <v>NA000</v>
      </c>
      <c r="N203">
        <f>+VLOOKUP(H203,tip_dogodka!$B$2:$C$10,2,0)</f>
        <v>5</v>
      </c>
      <c r="O203">
        <f>+VLOOKUP(E203,prostor!$F$1:$G$101,2,0)</f>
        <v>44</v>
      </c>
    </row>
    <row r="204" spans="1:15" x14ac:dyDescent="0.25">
      <c r="A204">
        <v>1496</v>
      </c>
      <c r="B204" s="9">
        <v>43802.59375</v>
      </c>
      <c r="C204" s="9">
        <v>43802.614583333299</v>
      </c>
      <c r="D204" t="s">
        <v>459</v>
      </c>
      <c r="E204">
        <v>707</v>
      </c>
      <c r="F204" t="str">
        <f t="shared" si="9"/>
        <v xml:space="preserve"> Nunar Sašo </v>
      </c>
      <c r="G204" t="str">
        <f t="shared" si="10"/>
        <v>Mirjana Kljajić Borštnar</v>
      </c>
      <c r="H204" t="s">
        <v>6</v>
      </c>
      <c r="I204" t="s">
        <v>6</v>
      </c>
      <c r="J204" s="10">
        <f t="shared" si="11"/>
        <v>1001</v>
      </c>
      <c r="K204">
        <f>VLOOKUP(G204,profesor!$G$2:$H$101,2,0)</f>
        <v>15</v>
      </c>
      <c r="L204">
        <f>VLOOKUP(M204,ar_predmet!B:C,2,FALSE())</f>
        <v>331</v>
      </c>
      <c r="M204" t="str">
        <f>VLOOKUP(I204,ar_predmet!A:C,2,FALSE())</f>
        <v>NA000</v>
      </c>
      <c r="N204">
        <f>+VLOOKUP(H204,tip_dogodka!$B$2:$C$10,2,0)</f>
        <v>5</v>
      </c>
      <c r="O204">
        <f>+VLOOKUP(E204,prostor!$F$1:$G$101,2,0)</f>
        <v>44</v>
      </c>
    </row>
    <row r="205" spans="1:15" x14ac:dyDescent="0.25">
      <c r="A205">
        <v>4791</v>
      </c>
      <c r="B205" s="9">
        <v>45013.625</v>
      </c>
      <c r="C205" s="9">
        <v>45013.645833333299</v>
      </c>
      <c r="D205" t="s">
        <v>460</v>
      </c>
      <c r="E205" t="s">
        <v>17</v>
      </c>
      <c r="F205" t="str">
        <f t="shared" si="9"/>
        <v xml:space="preserve"> Ocvirk Tija </v>
      </c>
      <c r="G205" t="str">
        <f t="shared" si="10"/>
        <v>Goran Vukovič</v>
      </c>
      <c r="H205" t="s">
        <v>6</v>
      </c>
      <c r="I205" t="s">
        <v>6</v>
      </c>
      <c r="J205" s="10">
        <f t="shared" si="11"/>
        <v>1001</v>
      </c>
      <c r="K205">
        <f>VLOOKUP(G205,profesor!$G$2:$H$101,2,0)</f>
        <v>38</v>
      </c>
      <c r="L205">
        <f>VLOOKUP(M205,ar_predmet!B:C,2,FALSE())</f>
        <v>331</v>
      </c>
      <c r="M205" t="str">
        <f>VLOOKUP(I205,ar_predmet!A:C,2,FALSE())</f>
        <v>NA000</v>
      </c>
      <c r="N205">
        <f>+VLOOKUP(H205,tip_dogodka!$B$2:$C$10,2,0)</f>
        <v>5</v>
      </c>
      <c r="O205">
        <f>+VLOOKUP(E205,prostor!$F$1:$G$101,2,0)</f>
        <v>55</v>
      </c>
    </row>
    <row r="206" spans="1:15" x14ac:dyDescent="0.25">
      <c r="A206">
        <v>1842</v>
      </c>
      <c r="B206" s="9">
        <v>43861.458333333299</v>
      </c>
      <c r="C206" s="9">
        <v>43861.479166666701</v>
      </c>
      <c r="D206" t="s">
        <v>461</v>
      </c>
      <c r="E206">
        <v>707</v>
      </c>
      <c r="F206" t="str">
        <f t="shared" si="9"/>
        <v xml:space="preserve"> Oman Timo </v>
      </c>
      <c r="G206" t="str">
        <f t="shared" si="10"/>
        <v>Robert Leskovar</v>
      </c>
      <c r="H206" t="s">
        <v>6</v>
      </c>
      <c r="I206" t="s">
        <v>6</v>
      </c>
      <c r="J206" s="10">
        <f t="shared" si="11"/>
        <v>1001</v>
      </c>
      <c r="K206">
        <f>VLOOKUP(G206,profesor!$G$2:$H$101,2,0)</f>
        <v>18</v>
      </c>
      <c r="L206">
        <f>VLOOKUP(M206,ar_predmet!B:C,2,FALSE())</f>
        <v>331</v>
      </c>
      <c r="M206" t="str">
        <f>VLOOKUP(I206,ar_predmet!A:C,2,FALSE())</f>
        <v>NA000</v>
      </c>
      <c r="N206">
        <f>+VLOOKUP(H206,tip_dogodka!$B$2:$C$10,2,0)</f>
        <v>5</v>
      </c>
      <c r="O206">
        <f>+VLOOKUP(E206,prostor!$F$1:$G$101,2,0)</f>
        <v>44</v>
      </c>
    </row>
    <row r="207" spans="1:15" x14ac:dyDescent="0.25">
      <c r="A207">
        <v>5194</v>
      </c>
      <c r="B207" s="9">
        <v>45176.520833333299</v>
      </c>
      <c r="C207" s="9">
        <v>45176.541666666701</v>
      </c>
      <c r="D207" t="s">
        <v>462</v>
      </c>
      <c r="E207">
        <v>707</v>
      </c>
      <c r="F207" t="str">
        <f t="shared" si="9"/>
        <v xml:space="preserve"> Osredkar Timotej </v>
      </c>
      <c r="G207" t="str">
        <f t="shared" si="10"/>
        <v>Jasmina Žnidaršič</v>
      </c>
      <c r="H207" t="s">
        <v>6</v>
      </c>
      <c r="I207" t="s">
        <v>6</v>
      </c>
      <c r="J207" s="10">
        <f t="shared" si="11"/>
        <v>1001</v>
      </c>
      <c r="K207">
        <f>VLOOKUP(G207,profesor!$G$2:$H$101,2,0)</f>
        <v>40</v>
      </c>
      <c r="L207">
        <f>VLOOKUP(M207,ar_predmet!B:C,2,FALSE())</f>
        <v>331</v>
      </c>
      <c r="M207" t="str">
        <f>VLOOKUP(I207,ar_predmet!A:C,2,FALSE())</f>
        <v>NA000</v>
      </c>
      <c r="N207">
        <f>+VLOOKUP(H207,tip_dogodka!$B$2:$C$10,2,0)</f>
        <v>5</v>
      </c>
      <c r="O207">
        <f>+VLOOKUP(E207,prostor!$F$1:$G$101,2,0)</f>
        <v>44</v>
      </c>
    </row>
    <row r="208" spans="1:15" x14ac:dyDescent="0.25">
      <c r="A208">
        <v>1084</v>
      </c>
      <c r="B208" s="9">
        <v>43732.5</v>
      </c>
      <c r="C208" s="9">
        <v>43732.520833333299</v>
      </c>
      <c r="D208" t="s">
        <v>463</v>
      </c>
      <c r="E208">
        <v>707</v>
      </c>
      <c r="F208" t="str">
        <f t="shared" si="9"/>
        <v xml:space="preserve"> Ožbolt Maja </v>
      </c>
      <c r="G208" t="str">
        <f t="shared" si="10"/>
        <v>Marko Ferjan</v>
      </c>
      <c r="H208" t="s">
        <v>6</v>
      </c>
      <c r="I208" t="s">
        <v>6</v>
      </c>
      <c r="J208" s="10">
        <f t="shared" si="11"/>
        <v>1001</v>
      </c>
      <c r="K208">
        <f>VLOOKUP(G208,profesor!$G$2:$H$101,2,0)</f>
        <v>9</v>
      </c>
      <c r="L208">
        <f>VLOOKUP(M208,ar_predmet!B:C,2,FALSE())</f>
        <v>331</v>
      </c>
      <c r="M208" t="str">
        <f>VLOOKUP(I208,ar_predmet!A:C,2,FALSE())</f>
        <v>NA000</v>
      </c>
      <c r="N208">
        <f>+VLOOKUP(H208,tip_dogodka!$B$2:$C$10,2,0)</f>
        <v>5</v>
      </c>
      <c r="O208">
        <f>+VLOOKUP(E208,prostor!$F$1:$G$101,2,0)</f>
        <v>44</v>
      </c>
    </row>
    <row r="209" spans="1:15" x14ac:dyDescent="0.25">
      <c r="A209">
        <v>4925</v>
      </c>
      <c r="B209" s="9">
        <v>44853.65625</v>
      </c>
      <c r="C209" s="9">
        <v>44853.677083333299</v>
      </c>
      <c r="D209" t="s">
        <v>464</v>
      </c>
      <c r="E209">
        <v>707</v>
      </c>
      <c r="F209" t="str">
        <f t="shared" si="9"/>
        <v xml:space="preserve"> Pahor Rok </v>
      </c>
      <c r="G209" t="str">
        <f t="shared" si="10"/>
        <v>Uroš Rajkovič</v>
      </c>
      <c r="H209" t="s">
        <v>6</v>
      </c>
      <c r="I209" t="s">
        <v>6</v>
      </c>
      <c r="J209" s="10">
        <f t="shared" si="11"/>
        <v>1001</v>
      </c>
      <c r="K209">
        <f>VLOOKUP(G209,profesor!$G$2:$H$101,2,0)</f>
        <v>29</v>
      </c>
      <c r="L209">
        <f>VLOOKUP(M209,ar_predmet!B:C,2,FALSE())</f>
        <v>331</v>
      </c>
      <c r="M209" t="str">
        <f>VLOOKUP(I209,ar_predmet!A:C,2,FALSE())</f>
        <v>NA000</v>
      </c>
      <c r="N209">
        <f>+VLOOKUP(H209,tip_dogodka!$B$2:$C$10,2,0)</f>
        <v>5</v>
      </c>
      <c r="O209">
        <f>+VLOOKUP(E209,prostor!$F$1:$G$101,2,0)</f>
        <v>44</v>
      </c>
    </row>
    <row r="210" spans="1:15" x14ac:dyDescent="0.25">
      <c r="A210">
        <v>3448</v>
      </c>
      <c r="B210" s="9">
        <v>44848.645833333299</v>
      </c>
      <c r="C210" s="9">
        <v>44848.666666666701</v>
      </c>
      <c r="D210" t="s">
        <v>465</v>
      </c>
      <c r="E210">
        <v>707</v>
      </c>
      <c r="F210" t="str">
        <f t="shared" si="9"/>
        <v xml:space="preserve"> Pajer Petra </v>
      </c>
      <c r="G210" t="str">
        <f t="shared" si="10"/>
        <v>Marjan Senegačnik</v>
      </c>
      <c r="H210" t="s">
        <v>6</v>
      </c>
      <c r="I210" t="s">
        <v>6</v>
      </c>
      <c r="J210" s="10">
        <f t="shared" si="11"/>
        <v>1001</v>
      </c>
      <c r="K210">
        <f>VLOOKUP(G210,profesor!$G$2:$H$101,2,0)</f>
        <v>30</v>
      </c>
      <c r="L210">
        <f>VLOOKUP(M210,ar_predmet!B:C,2,FALSE())</f>
        <v>331</v>
      </c>
      <c r="M210" t="str">
        <f>VLOOKUP(I210,ar_predmet!A:C,2,FALSE())</f>
        <v>NA000</v>
      </c>
      <c r="N210">
        <f>+VLOOKUP(H210,tip_dogodka!$B$2:$C$10,2,0)</f>
        <v>5</v>
      </c>
      <c r="O210">
        <f>+VLOOKUP(E210,prostor!$F$1:$G$101,2,0)</f>
        <v>44</v>
      </c>
    </row>
    <row r="211" spans="1:15" x14ac:dyDescent="0.25">
      <c r="A211">
        <v>4143</v>
      </c>
      <c r="B211" s="9">
        <v>45034.604166666701</v>
      </c>
      <c r="C211" s="9">
        <v>45034.625</v>
      </c>
      <c r="D211" t="s">
        <v>466</v>
      </c>
      <c r="E211">
        <v>707</v>
      </c>
      <c r="F211" t="str">
        <f t="shared" si="9"/>
        <v xml:space="preserve"> Pajnik Sandra </v>
      </c>
      <c r="G211" t="str">
        <f t="shared" si="10"/>
        <v>Miha Marič</v>
      </c>
      <c r="H211" t="s">
        <v>6</v>
      </c>
      <c r="I211" t="s">
        <v>6</v>
      </c>
      <c r="J211" s="10">
        <f t="shared" si="11"/>
        <v>1001</v>
      </c>
      <c r="K211">
        <f>VLOOKUP(G211,profesor!$G$2:$H$101,2,0)</f>
        <v>21</v>
      </c>
      <c r="L211">
        <f>VLOOKUP(M211,ar_predmet!B:C,2,FALSE())</f>
        <v>331</v>
      </c>
      <c r="M211" t="str">
        <f>VLOOKUP(I211,ar_predmet!A:C,2,FALSE())</f>
        <v>NA000</v>
      </c>
      <c r="N211">
        <f>+VLOOKUP(H211,tip_dogodka!$B$2:$C$10,2,0)</f>
        <v>5</v>
      </c>
      <c r="O211">
        <f>+VLOOKUP(E211,prostor!$F$1:$G$101,2,0)</f>
        <v>44</v>
      </c>
    </row>
    <row r="212" spans="1:15" x14ac:dyDescent="0.25">
      <c r="A212">
        <v>4309</v>
      </c>
      <c r="B212" s="9">
        <v>45196.5625</v>
      </c>
      <c r="C212" s="9">
        <v>45196.583333333299</v>
      </c>
      <c r="D212" t="s">
        <v>467</v>
      </c>
      <c r="E212">
        <v>706</v>
      </c>
      <c r="F212" t="str">
        <f t="shared" si="9"/>
        <v xml:space="preserve"> Pamić Lejla </v>
      </c>
      <c r="G212" t="str">
        <f t="shared" si="10"/>
        <v>Eva Jereb</v>
      </c>
      <c r="H212" t="s">
        <v>6</v>
      </c>
      <c r="I212" t="s">
        <v>6</v>
      </c>
      <c r="J212" s="10">
        <f t="shared" si="11"/>
        <v>1001</v>
      </c>
      <c r="K212">
        <f>VLOOKUP(G212,profesor!$G$2:$H$101,2,0)</f>
        <v>12</v>
      </c>
      <c r="L212">
        <f>VLOOKUP(M212,ar_predmet!B:C,2,FALSE())</f>
        <v>331</v>
      </c>
      <c r="M212" t="str">
        <f>VLOOKUP(I212,ar_predmet!A:C,2,FALSE())</f>
        <v>NA000</v>
      </c>
      <c r="N212">
        <f>+VLOOKUP(H212,tip_dogodka!$B$2:$C$10,2,0)</f>
        <v>5</v>
      </c>
      <c r="O212">
        <f>+VLOOKUP(E212,prostor!$F$1:$G$101,2,0)</f>
        <v>52</v>
      </c>
    </row>
    <row r="213" spans="1:15" x14ac:dyDescent="0.25">
      <c r="A213">
        <v>1996</v>
      </c>
      <c r="B213" s="9">
        <v>45176.458333333299</v>
      </c>
      <c r="C213" s="9">
        <v>45176.479166666701</v>
      </c>
      <c r="D213" t="s">
        <v>468</v>
      </c>
      <c r="E213">
        <v>706</v>
      </c>
      <c r="F213" t="str">
        <f t="shared" si="9"/>
        <v xml:space="preserve"> Pantović Jelisavesta </v>
      </c>
      <c r="G213" t="str">
        <f t="shared" si="10"/>
        <v>Zvone Balantič</v>
      </c>
      <c r="H213" t="s">
        <v>6</v>
      </c>
      <c r="I213" t="s">
        <v>6</v>
      </c>
      <c r="J213" s="10">
        <f t="shared" si="11"/>
        <v>1001</v>
      </c>
      <c r="K213">
        <f>VLOOKUP(G213,profesor!$G$2:$H$101,2,0)</f>
        <v>2</v>
      </c>
      <c r="L213">
        <f>VLOOKUP(M213,ar_predmet!B:C,2,FALSE())</f>
        <v>331</v>
      </c>
      <c r="M213" t="str">
        <f>VLOOKUP(I213,ar_predmet!A:C,2,FALSE())</f>
        <v>NA000</v>
      </c>
      <c r="N213">
        <f>+VLOOKUP(H213,tip_dogodka!$B$2:$C$10,2,0)</f>
        <v>5</v>
      </c>
      <c r="O213">
        <f>+VLOOKUP(E213,prostor!$F$1:$G$101,2,0)</f>
        <v>52</v>
      </c>
    </row>
    <row r="214" spans="1:15" x14ac:dyDescent="0.25">
      <c r="A214">
        <v>4184</v>
      </c>
      <c r="B214" s="9">
        <v>45362.604166666701</v>
      </c>
      <c r="C214" s="9">
        <v>45362.625</v>
      </c>
      <c r="D214" t="s">
        <v>469</v>
      </c>
      <c r="E214">
        <v>706</v>
      </c>
      <c r="F214" t="str">
        <f t="shared" si="9"/>
        <v xml:space="preserve"> Papler Andrej </v>
      </c>
      <c r="G214" t="str">
        <f t="shared" si="10"/>
        <v>Dušan Mežnar</v>
      </c>
      <c r="H214" t="s">
        <v>6</v>
      </c>
      <c r="I214" t="s">
        <v>6</v>
      </c>
      <c r="J214" s="10">
        <f t="shared" si="11"/>
        <v>1001</v>
      </c>
      <c r="K214">
        <f>VLOOKUP(G214,profesor!$G$2:$H$101,2,0)</f>
        <v>25</v>
      </c>
      <c r="L214">
        <f>VLOOKUP(M214,ar_predmet!B:C,2,FALSE())</f>
        <v>331</v>
      </c>
      <c r="M214" t="str">
        <f>VLOOKUP(I214,ar_predmet!A:C,2,FALSE())</f>
        <v>NA000</v>
      </c>
      <c r="N214">
        <f>+VLOOKUP(H214,tip_dogodka!$B$2:$C$10,2,0)</f>
        <v>5</v>
      </c>
      <c r="O214">
        <f>+VLOOKUP(E214,prostor!$F$1:$G$101,2,0)</f>
        <v>52</v>
      </c>
    </row>
    <row r="215" spans="1:15" x14ac:dyDescent="0.25">
      <c r="A215">
        <v>4223</v>
      </c>
      <c r="B215" s="9">
        <v>44502.5</v>
      </c>
      <c r="C215" s="9">
        <v>44502.520833333299</v>
      </c>
      <c r="D215" t="s">
        <v>470</v>
      </c>
      <c r="E215">
        <v>707</v>
      </c>
      <c r="F215" t="str">
        <f t="shared" si="9"/>
        <v xml:space="preserve"> Paurević Rok </v>
      </c>
      <c r="G215" t="str">
        <f t="shared" si="10"/>
        <v>Matjaž Roblek</v>
      </c>
      <c r="H215" t="s">
        <v>6</v>
      </c>
      <c r="I215" t="s">
        <v>6</v>
      </c>
      <c r="J215" s="10">
        <f t="shared" si="11"/>
        <v>1001</v>
      </c>
      <c r="K215">
        <f>VLOOKUP(G215,profesor!$G$2:$H$101,2,0)</f>
        <v>56</v>
      </c>
      <c r="L215">
        <f>VLOOKUP(M215,ar_predmet!B:C,2,FALSE())</f>
        <v>331</v>
      </c>
      <c r="M215" t="str">
        <f>VLOOKUP(I215,ar_predmet!A:C,2,FALSE())</f>
        <v>NA000</v>
      </c>
      <c r="N215">
        <f>+VLOOKUP(H215,tip_dogodka!$B$2:$C$10,2,0)</f>
        <v>5</v>
      </c>
      <c r="O215">
        <f>+VLOOKUP(E215,prostor!$F$1:$G$101,2,0)</f>
        <v>44</v>
      </c>
    </row>
    <row r="216" spans="1:15" x14ac:dyDescent="0.25">
      <c r="A216">
        <v>5038</v>
      </c>
      <c r="B216" s="9">
        <v>43979.5</v>
      </c>
      <c r="C216" s="9">
        <v>43979.520833333299</v>
      </c>
      <c r="D216" t="s">
        <v>471</v>
      </c>
      <c r="E216" t="s">
        <v>18</v>
      </c>
      <c r="F216" t="str">
        <f t="shared" si="9"/>
        <v xml:space="preserve"> Perko Nina </v>
      </c>
      <c r="G216" t="str">
        <f t="shared" si="10"/>
        <v>Polona Šprajc</v>
      </c>
      <c r="H216" t="s">
        <v>6</v>
      </c>
      <c r="I216" t="s">
        <v>6</v>
      </c>
      <c r="J216" s="10">
        <f t="shared" si="11"/>
        <v>1001</v>
      </c>
      <c r="K216">
        <f>VLOOKUP(G216,profesor!$G$2:$H$101,2,0)</f>
        <v>33</v>
      </c>
      <c r="L216">
        <f>VLOOKUP(M216,ar_predmet!B:C,2,FALSE())</f>
        <v>331</v>
      </c>
      <c r="M216" t="str">
        <f>VLOOKUP(I216,ar_predmet!A:C,2,FALSE())</f>
        <v>NA000</v>
      </c>
      <c r="N216">
        <f>+VLOOKUP(H216,tip_dogodka!$B$2:$C$10,2,0)</f>
        <v>5</v>
      </c>
      <c r="O216">
        <f>+VLOOKUP(E216,prostor!$F$1:$G$101,2,0)</f>
        <v>56</v>
      </c>
    </row>
    <row r="217" spans="1:15" x14ac:dyDescent="0.25">
      <c r="A217">
        <v>4899</v>
      </c>
      <c r="B217" s="9">
        <v>45253.625</v>
      </c>
      <c r="C217" s="9">
        <v>45253.645833333299</v>
      </c>
      <c r="D217" t="s">
        <v>472</v>
      </c>
      <c r="E217">
        <v>707</v>
      </c>
      <c r="F217" t="str">
        <f t="shared" si="9"/>
        <v xml:space="preserve"> Perne Nik </v>
      </c>
      <c r="G217" t="str">
        <f t="shared" si="10"/>
        <v>Robert Leskovar</v>
      </c>
      <c r="H217" t="s">
        <v>6</v>
      </c>
      <c r="I217" t="s">
        <v>6</v>
      </c>
      <c r="J217" s="10">
        <f t="shared" si="11"/>
        <v>1001</v>
      </c>
      <c r="K217">
        <f>VLOOKUP(G217,profesor!$G$2:$H$101,2,0)</f>
        <v>18</v>
      </c>
      <c r="L217">
        <f>VLOOKUP(M217,ar_predmet!B:C,2,FALSE())</f>
        <v>331</v>
      </c>
      <c r="M217" t="str">
        <f>VLOOKUP(I217,ar_predmet!A:C,2,FALSE())</f>
        <v>NA000</v>
      </c>
      <c r="N217">
        <f>+VLOOKUP(H217,tip_dogodka!$B$2:$C$10,2,0)</f>
        <v>5</v>
      </c>
      <c r="O217">
        <f>+VLOOKUP(E217,prostor!$F$1:$G$101,2,0)</f>
        <v>44</v>
      </c>
    </row>
    <row r="218" spans="1:15" x14ac:dyDescent="0.25">
      <c r="A218">
        <v>1140</v>
      </c>
      <c r="B218" s="9">
        <v>44900.479166666701</v>
      </c>
      <c r="C218" s="9">
        <v>44900.5</v>
      </c>
      <c r="D218" t="s">
        <v>473</v>
      </c>
      <c r="E218">
        <v>707</v>
      </c>
      <c r="F218" t="str">
        <f t="shared" si="9"/>
        <v xml:space="preserve"> Pernuš Ana </v>
      </c>
      <c r="G218" t="str">
        <f t="shared" si="10"/>
        <v>Eva Jereb</v>
      </c>
      <c r="H218" t="s">
        <v>6</v>
      </c>
      <c r="I218" t="s">
        <v>6</v>
      </c>
      <c r="J218" s="10">
        <f t="shared" si="11"/>
        <v>1001</v>
      </c>
      <c r="K218">
        <f>VLOOKUP(G218,profesor!$G$2:$H$101,2,0)</f>
        <v>12</v>
      </c>
      <c r="L218">
        <f>VLOOKUP(M218,ar_predmet!B:C,2,FALSE())</f>
        <v>331</v>
      </c>
      <c r="M218" t="str">
        <f>VLOOKUP(I218,ar_predmet!A:C,2,FALSE())</f>
        <v>NA000</v>
      </c>
      <c r="N218">
        <f>+VLOOKUP(H218,tip_dogodka!$B$2:$C$10,2,0)</f>
        <v>5</v>
      </c>
      <c r="O218">
        <f>+VLOOKUP(E218,prostor!$F$1:$G$101,2,0)</f>
        <v>44</v>
      </c>
    </row>
    <row r="219" spans="1:15" x14ac:dyDescent="0.25">
      <c r="A219">
        <v>4285</v>
      </c>
      <c r="B219" s="9">
        <v>43734.458333333299</v>
      </c>
      <c r="C219" s="9">
        <v>43734.479166666701</v>
      </c>
      <c r="D219" t="s">
        <v>474</v>
      </c>
      <c r="E219">
        <v>707</v>
      </c>
      <c r="F219" t="str">
        <f t="shared" si="9"/>
        <v xml:space="preserve"> Petelin Klemen </v>
      </c>
      <c r="G219" t="str">
        <f t="shared" si="10"/>
        <v>Matjaž Maletič</v>
      </c>
      <c r="H219" t="s">
        <v>6</v>
      </c>
      <c r="I219" t="s">
        <v>6</v>
      </c>
      <c r="J219" s="10">
        <f t="shared" si="11"/>
        <v>1001</v>
      </c>
      <c r="K219">
        <f>VLOOKUP(G219,profesor!$G$2:$H$101,2,0)</f>
        <v>20</v>
      </c>
      <c r="L219">
        <f>VLOOKUP(M219,ar_predmet!B:C,2,FALSE())</f>
        <v>331</v>
      </c>
      <c r="M219" t="str">
        <f>VLOOKUP(I219,ar_predmet!A:C,2,FALSE())</f>
        <v>NA000</v>
      </c>
      <c r="N219">
        <f>+VLOOKUP(H219,tip_dogodka!$B$2:$C$10,2,0)</f>
        <v>5</v>
      </c>
      <c r="O219">
        <f>+VLOOKUP(E219,prostor!$F$1:$G$101,2,0)</f>
        <v>44</v>
      </c>
    </row>
    <row r="220" spans="1:15" x14ac:dyDescent="0.25">
      <c r="A220">
        <v>4893</v>
      </c>
      <c r="B220" s="9">
        <v>44917.5625</v>
      </c>
      <c r="C220" s="9">
        <v>44917.583333333299</v>
      </c>
      <c r="D220" t="s">
        <v>475</v>
      </c>
      <c r="E220">
        <v>707</v>
      </c>
      <c r="F220" t="str">
        <f t="shared" si="9"/>
        <v xml:space="preserve"> Peternelj Ivan </v>
      </c>
      <c r="G220" t="str">
        <f t="shared" si="10"/>
        <v>Uroš Rajkovič</v>
      </c>
      <c r="H220" t="s">
        <v>6</v>
      </c>
      <c r="I220" t="s">
        <v>6</v>
      </c>
      <c r="J220" s="10">
        <f t="shared" si="11"/>
        <v>1001</v>
      </c>
      <c r="K220">
        <f>VLOOKUP(G220,profesor!$G$2:$H$101,2,0)</f>
        <v>29</v>
      </c>
      <c r="L220">
        <f>VLOOKUP(M220,ar_predmet!B:C,2,FALSE())</f>
        <v>331</v>
      </c>
      <c r="M220" t="str">
        <f>VLOOKUP(I220,ar_predmet!A:C,2,FALSE())</f>
        <v>NA000</v>
      </c>
      <c r="N220">
        <f>+VLOOKUP(H220,tip_dogodka!$B$2:$C$10,2,0)</f>
        <v>5</v>
      </c>
      <c r="O220">
        <f>+VLOOKUP(E220,prostor!$F$1:$G$101,2,0)</f>
        <v>44</v>
      </c>
    </row>
    <row r="221" spans="1:15" x14ac:dyDescent="0.25">
      <c r="A221">
        <v>3115</v>
      </c>
      <c r="B221" s="9">
        <v>44704.583333333299</v>
      </c>
      <c r="C221" s="9">
        <v>44704.604166666701</v>
      </c>
      <c r="D221" t="s">
        <v>476</v>
      </c>
      <c r="E221">
        <v>707</v>
      </c>
      <c r="F221" t="str">
        <f t="shared" si="9"/>
        <v xml:space="preserve"> Peternelj Tina </v>
      </c>
      <c r="G221" t="str">
        <f t="shared" si="10"/>
        <v>Andreja Pucihar</v>
      </c>
      <c r="H221" t="s">
        <v>6</v>
      </c>
      <c r="I221" t="s">
        <v>6</v>
      </c>
      <c r="J221" s="10">
        <f t="shared" si="11"/>
        <v>1001</v>
      </c>
      <c r="K221">
        <f>VLOOKUP(G221,profesor!$G$2:$H$101,2,0)</f>
        <v>28</v>
      </c>
      <c r="L221">
        <f>VLOOKUP(M221,ar_predmet!B:C,2,FALSE())</f>
        <v>331</v>
      </c>
      <c r="M221" t="str">
        <f>VLOOKUP(I221,ar_predmet!A:C,2,FALSE())</f>
        <v>NA000</v>
      </c>
      <c r="N221">
        <f>+VLOOKUP(H221,tip_dogodka!$B$2:$C$10,2,0)</f>
        <v>5</v>
      </c>
      <c r="O221">
        <f>+VLOOKUP(E221,prostor!$F$1:$G$101,2,0)</f>
        <v>44</v>
      </c>
    </row>
    <row r="222" spans="1:15" x14ac:dyDescent="0.25">
      <c r="A222">
        <v>4151</v>
      </c>
      <c r="B222" s="9">
        <v>44854.645833333299</v>
      </c>
      <c r="C222" s="9">
        <v>44854.666666666701</v>
      </c>
      <c r="D222" t="s">
        <v>477</v>
      </c>
      <c r="E222">
        <v>707</v>
      </c>
      <c r="F222" t="str">
        <f t="shared" si="9"/>
        <v xml:space="preserve"> Petrej Vida </v>
      </c>
      <c r="G222" t="str">
        <f t="shared" si="10"/>
        <v>Miha Marič</v>
      </c>
      <c r="H222" t="s">
        <v>6</v>
      </c>
      <c r="I222" t="s">
        <v>6</v>
      </c>
      <c r="J222" s="10">
        <f t="shared" si="11"/>
        <v>1001</v>
      </c>
      <c r="K222">
        <f>VLOOKUP(G222,profesor!$G$2:$H$101,2,0)</f>
        <v>21</v>
      </c>
      <c r="L222">
        <f>VLOOKUP(M222,ar_predmet!B:C,2,FALSE())</f>
        <v>331</v>
      </c>
      <c r="M222" t="str">
        <f>VLOOKUP(I222,ar_predmet!A:C,2,FALSE())</f>
        <v>NA000</v>
      </c>
      <c r="N222">
        <f>+VLOOKUP(H222,tip_dogodka!$B$2:$C$10,2,0)</f>
        <v>5</v>
      </c>
      <c r="O222">
        <f>+VLOOKUP(E222,prostor!$F$1:$G$101,2,0)</f>
        <v>44</v>
      </c>
    </row>
    <row r="223" spans="1:15" x14ac:dyDescent="0.25">
      <c r="A223">
        <v>2075</v>
      </c>
      <c r="B223" s="9">
        <v>43717.458333333299</v>
      </c>
      <c r="C223" s="9">
        <v>43717.479166666701</v>
      </c>
      <c r="D223" t="s">
        <v>478</v>
      </c>
      <c r="E223">
        <v>707</v>
      </c>
      <c r="F223" t="str">
        <f t="shared" si="9"/>
        <v xml:space="preserve"> Petrič Jure </v>
      </c>
      <c r="G223" t="str">
        <f t="shared" si="10"/>
        <v>Marjan Senegačnik</v>
      </c>
      <c r="H223" t="s">
        <v>6</v>
      </c>
      <c r="I223" t="s">
        <v>6</v>
      </c>
      <c r="J223" s="10">
        <f t="shared" si="11"/>
        <v>1001</v>
      </c>
      <c r="K223">
        <f>VLOOKUP(G223,profesor!$G$2:$H$101,2,0)</f>
        <v>30</v>
      </c>
      <c r="L223">
        <f>VLOOKUP(M223,ar_predmet!B:C,2,FALSE())</f>
        <v>331</v>
      </c>
      <c r="M223" t="str">
        <f>VLOOKUP(I223,ar_predmet!A:C,2,FALSE())</f>
        <v>NA000</v>
      </c>
      <c r="N223">
        <f>+VLOOKUP(H223,tip_dogodka!$B$2:$C$10,2,0)</f>
        <v>5</v>
      </c>
      <c r="O223">
        <f>+VLOOKUP(E223,prostor!$F$1:$G$101,2,0)</f>
        <v>44</v>
      </c>
    </row>
    <row r="224" spans="1:15" x14ac:dyDescent="0.25">
      <c r="A224">
        <v>3368</v>
      </c>
      <c r="B224" s="9">
        <v>45190.458333333299</v>
      </c>
      <c r="C224" s="9">
        <v>45190.479166666701</v>
      </c>
      <c r="D224" t="s">
        <v>479</v>
      </c>
      <c r="E224">
        <v>706</v>
      </c>
      <c r="F224" t="str">
        <f t="shared" si="9"/>
        <v xml:space="preserve"> Petrič Jure </v>
      </c>
      <c r="G224" t="str">
        <f t="shared" si="10"/>
        <v>Marjan Senegačnik</v>
      </c>
      <c r="H224" t="s">
        <v>6</v>
      </c>
      <c r="I224" t="s">
        <v>6</v>
      </c>
      <c r="J224" s="10">
        <f t="shared" si="11"/>
        <v>1001</v>
      </c>
      <c r="K224">
        <f>VLOOKUP(G224,profesor!$G$2:$H$101,2,0)</f>
        <v>30</v>
      </c>
      <c r="L224">
        <f>VLOOKUP(M224,ar_predmet!B:C,2,FALSE())</f>
        <v>331</v>
      </c>
      <c r="M224" t="str">
        <f>VLOOKUP(I224,ar_predmet!A:C,2,FALSE())</f>
        <v>NA000</v>
      </c>
      <c r="N224">
        <f>+VLOOKUP(H224,tip_dogodka!$B$2:$C$10,2,0)</f>
        <v>5</v>
      </c>
      <c r="O224">
        <f>+VLOOKUP(E224,prostor!$F$1:$G$101,2,0)</f>
        <v>52</v>
      </c>
    </row>
    <row r="225" spans="1:15" x14ac:dyDescent="0.25">
      <c r="A225">
        <v>2843</v>
      </c>
      <c r="B225" s="9">
        <v>45391.645833333299</v>
      </c>
      <c r="C225" s="9">
        <v>45391.666666666701</v>
      </c>
      <c r="D225" t="s">
        <v>480</v>
      </c>
      <c r="E225" t="s">
        <v>17</v>
      </c>
      <c r="F225" t="str">
        <f t="shared" si="9"/>
        <v xml:space="preserve"> Piciga Rene </v>
      </c>
      <c r="G225" t="str">
        <f t="shared" si="10"/>
        <v>Marko Ferjan</v>
      </c>
      <c r="H225" t="s">
        <v>6</v>
      </c>
      <c r="I225" t="s">
        <v>6</v>
      </c>
      <c r="J225" s="10">
        <f t="shared" si="11"/>
        <v>1001</v>
      </c>
      <c r="K225">
        <f>VLOOKUP(G225,profesor!$G$2:$H$101,2,0)</f>
        <v>9</v>
      </c>
      <c r="L225">
        <f>VLOOKUP(M225,ar_predmet!B:C,2,FALSE())</f>
        <v>331</v>
      </c>
      <c r="M225" t="str">
        <f>VLOOKUP(I225,ar_predmet!A:C,2,FALSE())</f>
        <v>NA000</v>
      </c>
      <c r="N225">
        <f>+VLOOKUP(H225,tip_dogodka!$B$2:$C$10,2,0)</f>
        <v>5</v>
      </c>
      <c r="O225">
        <f>+VLOOKUP(E225,prostor!$F$1:$G$101,2,0)</f>
        <v>55</v>
      </c>
    </row>
    <row r="226" spans="1:15" x14ac:dyDescent="0.25">
      <c r="A226">
        <v>1885</v>
      </c>
      <c r="B226" s="9">
        <v>45317.416666666701</v>
      </c>
      <c r="C226" s="9">
        <v>45317.4375</v>
      </c>
      <c r="D226" t="s">
        <v>481</v>
      </c>
      <c r="E226">
        <v>707</v>
      </c>
      <c r="F226" t="str">
        <f t="shared" si="9"/>
        <v xml:space="preserve"> Pičman Lara </v>
      </c>
      <c r="G226" t="str">
        <f t="shared" si="10"/>
        <v>Robert Leskovar</v>
      </c>
      <c r="H226" t="s">
        <v>6</v>
      </c>
      <c r="I226" t="s">
        <v>6</v>
      </c>
      <c r="J226" s="10">
        <f t="shared" si="11"/>
        <v>1001</v>
      </c>
      <c r="K226">
        <f>VLOOKUP(G226,profesor!$G$2:$H$101,2,0)</f>
        <v>18</v>
      </c>
      <c r="L226">
        <f>VLOOKUP(M226,ar_predmet!B:C,2,FALSE())</f>
        <v>331</v>
      </c>
      <c r="M226" t="str">
        <f>VLOOKUP(I226,ar_predmet!A:C,2,FALSE())</f>
        <v>NA000</v>
      </c>
      <c r="N226">
        <f>+VLOOKUP(H226,tip_dogodka!$B$2:$C$10,2,0)</f>
        <v>5</v>
      </c>
      <c r="O226">
        <f>+VLOOKUP(E226,prostor!$F$1:$G$101,2,0)</f>
        <v>44</v>
      </c>
    </row>
    <row r="227" spans="1:15" x14ac:dyDescent="0.25">
      <c r="A227">
        <v>1098</v>
      </c>
      <c r="B227" s="9">
        <v>43732.5</v>
      </c>
      <c r="C227" s="9">
        <v>43732.520833333299</v>
      </c>
      <c r="D227" t="s">
        <v>482</v>
      </c>
      <c r="E227">
        <v>707</v>
      </c>
      <c r="F227" t="str">
        <f t="shared" si="9"/>
        <v xml:space="preserve"> Pintar Špela </v>
      </c>
      <c r="G227" t="str">
        <f t="shared" si="10"/>
        <v>Eva Jereb</v>
      </c>
      <c r="H227" t="s">
        <v>6</v>
      </c>
      <c r="I227" t="s">
        <v>6</v>
      </c>
      <c r="J227" s="10">
        <f t="shared" si="11"/>
        <v>1001</v>
      </c>
      <c r="K227">
        <f>VLOOKUP(G227,profesor!$G$2:$H$101,2,0)</f>
        <v>12</v>
      </c>
      <c r="L227">
        <f>VLOOKUP(M227,ar_predmet!B:C,2,FALSE())</f>
        <v>331</v>
      </c>
      <c r="M227" t="str">
        <f>VLOOKUP(I227,ar_predmet!A:C,2,FALSE())</f>
        <v>NA000</v>
      </c>
      <c r="N227">
        <f>+VLOOKUP(H227,tip_dogodka!$B$2:$C$10,2,0)</f>
        <v>5</v>
      </c>
      <c r="O227">
        <f>+VLOOKUP(E227,prostor!$F$1:$G$101,2,0)</f>
        <v>44</v>
      </c>
    </row>
    <row r="228" spans="1:15" x14ac:dyDescent="0.25">
      <c r="A228">
        <v>4944</v>
      </c>
      <c r="B228" s="9">
        <v>43728.5</v>
      </c>
      <c r="C228" s="9">
        <v>43728.520833333299</v>
      </c>
      <c r="D228" t="s">
        <v>483</v>
      </c>
      <c r="E228">
        <v>707</v>
      </c>
      <c r="F228" t="str">
        <f t="shared" si="9"/>
        <v xml:space="preserve"> Pirnat Andraž </v>
      </c>
      <c r="G228" t="str">
        <f t="shared" si="10"/>
        <v>Alenka Brezavšček</v>
      </c>
      <c r="H228" t="s">
        <v>6</v>
      </c>
      <c r="I228" t="s">
        <v>6</v>
      </c>
      <c r="J228" s="10">
        <f t="shared" si="11"/>
        <v>1001</v>
      </c>
      <c r="K228">
        <f>VLOOKUP(G228,profesor!$G$2:$H$101,2,0)</f>
        <v>7</v>
      </c>
      <c r="L228">
        <f>VLOOKUP(M228,ar_predmet!B:C,2,FALSE())</f>
        <v>331</v>
      </c>
      <c r="M228" t="str">
        <f>VLOOKUP(I228,ar_predmet!A:C,2,FALSE())</f>
        <v>NA000</v>
      </c>
      <c r="N228">
        <f>+VLOOKUP(H228,tip_dogodka!$B$2:$C$10,2,0)</f>
        <v>5</v>
      </c>
      <c r="O228">
        <f>+VLOOKUP(E228,prostor!$F$1:$G$101,2,0)</f>
        <v>44</v>
      </c>
    </row>
    <row r="229" spans="1:15" x14ac:dyDescent="0.25">
      <c r="A229">
        <v>3424</v>
      </c>
      <c r="B229" s="9">
        <v>44742.541666666701</v>
      </c>
      <c r="C229" s="9">
        <v>44742.5625</v>
      </c>
      <c r="D229" t="s">
        <v>484</v>
      </c>
      <c r="E229">
        <v>707</v>
      </c>
      <c r="F229" t="str">
        <f t="shared" si="9"/>
        <v xml:space="preserve"> Piškurič Luka </v>
      </c>
      <c r="G229" t="str">
        <f t="shared" si="10"/>
        <v>Marjan Senegačnik</v>
      </c>
      <c r="H229" t="s">
        <v>6</v>
      </c>
      <c r="I229" t="s">
        <v>6</v>
      </c>
      <c r="J229" s="10">
        <f t="shared" si="11"/>
        <v>1001</v>
      </c>
      <c r="K229">
        <f>VLOOKUP(G229,profesor!$G$2:$H$101,2,0)</f>
        <v>30</v>
      </c>
      <c r="L229">
        <f>VLOOKUP(M229,ar_predmet!B:C,2,FALSE())</f>
        <v>331</v>
      </c>
      <c r="M229" t="str">
        <f>VLOOKUP(I229,ar_predmet!A:C,2,FALSE())</f>
        <v>NA000</v>
      </c>
      <c r="N229">
        <f>+VLOOKUP(H229,tip_dogodka!$B$2:$C$10,2,0)</f>
        <v>5</v>
      </c>
      <c r="O229">
        <f>+VLOOKUP(E229,prostor!$F$1:$G$101,2,0)</f>
        <v>44</v>
      </c>
    </row>
    <row r="230" spans="1:15" x14ac:dyDescent="0.25">
      <c r="A230">
        <v>1727</v>
      </c>
      <c r="B230" s="9">
        <v>44811.479166666701</v>
      </c>
      <c r="C230" s="9">
        <v>44811.5</v>
      </c>
      <c r="D230" t="s">
        <v>485</v>
      </c>
      <c r="E230">
        <v>707</v>
      </c>
      <c r="F230" t="str">
        <f t="shared" si="9"/>
        <v xml:space="preserve"> Planinšek Karin </v>
      </c>
      <c r="G230" t="str">
        <f t="shared" si="10"/>
        <v>Alenka Baggia</v>
      </c>
      <c r="H230" t="s">
        <v>6</v>
      </c>
      <c r="I230" t="s">
        <v>6</v>
      </c>
      <c r="J230" s="10">
        <f t="shared" si="11"/>
        <v>1001</v>
      </c>
      <c r="K230">
        <f>VLOOKUP(G230,profesor!$G$2:$H$101,2,0)</f>
        <v>1</v>
      </c>
      <c r="L230">
        <f>VLOOKUP(M230,ar_predmet!B:C,2,FALSE())</f>
        <v>331</v>
      </c>
      <c r="M230" t="str">
        <f>VLOOKUP(I230,ar_predmet!A:C,2,FALSE())</f>
        <v>NA000</v>
      </c>
      <c r="N230">
        <f>+VLOOKUP(H230,tip_dogodka!$B$2:$C$10,2,0)</f>
        <v>5</v>
      </c>
      <c r="O230">
        <f>+VLOOKUP(E230,prostor!$F$1:$G$101,2,0)</f>
        <v>44</v>
      </c>
    </row>
    <row r="231" spans="1:15" x14ac:dyDescent="0.25">
      <c r="A231">
        <v>1320</v>
      </c>
      <c r="B231" s="9">
        <v>44978.5</v>
      </c>
      <c r="C231" s="9">
        <v>44978.520833333299</v>
      </c>
      <c r="D231" t="s">
        <v>486</v>
      </c>
      <c r="E231">
        <v>707</v>
      </c>
      <c r="F231" t="str">
        <f t="shared" si="9"/>
        <v xml:space="preserve"> Planko Matevž </v>
      </c>
      <c r="G231" t="str">
        <f t="shared" si="10"/>
        <v>Robi Kelc</v>
      </c>
      <c r="H231" t="s">
        <v>6</v>
      </c>
      <c r="I231" t="s">
        <v>6</v>
      </c>
      <c r="J231" s="10">
        <f t="shared" si="11"/>
        <v>1001</v>
      </c>
      <c r="K231">
        <f>VLOOKUP(G231,profesor!$G$2:$H$101,2,0)</f>
        <v>73</v>
      </c>
      <c r="L231">
        <f>VLOOKUP(M231,ar_predmet!B:C,2,FALSE())</f>
        <v>331</v>
      </c>
      <c r="M231" t="str">
        <f>VLOOKUP(I231,ar_predmet!A:C,2,FALSE())</f>
        <v>NA000</v>
      </c>
      <c r="N231">
        <f>+VLOOKUP(H231,tip_dogodka!$B$2:$C$10,2,0)</f>
        <v>5</v>
      </c>
      <c r="O231">
        <f>+VLOOKUP(E231,prostor!$F$1:$G$101,2,0)</f>
        <v>44</v>
      </c>
    </row>
    <row r="232" spans="1:15" x14ac:dyDescent="0.25">
      <c r="A232">
        <v>5104</v>
      </c>
      <c r="B232" s="9">
        <v>45257.479166666701</v>
      </c>
      <c r="C232" s="9">
        <v>45257.5</v>
      </c>
      <c r="D232" t="s">
        <v>487</v>
      </c>
      <c r="E232">
        <v>707</v>
      </c>
      <c r="F232" t="str">
        <f t="shared" si="9"/>
        <v xml:space="preserve"> Plestenjak Vida </v>
      </c>
      <c r="G232" t="str">
        <f t="shared" si="10"/>
        <v>Polona Šprajc</v>
      </c>
      <c r="H232" t="s">
        <v>6</v>
      </c>
      <c r="I232" t="s">
        <v>6</v>
      </c>
      <c r="J232" s="10">
        <f t="shared" si="11"/>
        <v>1001</v>
      </c>
      <c r="K232">
        <f>VLOOKUP(G232,profesor!$G$2:$H$101,2,0)</f>
        <v>33</v>
      </c>
      <c r="L232">
        <f>VLOOKUP(M232,ar_predmet!B:C,2,FALSE())</f>
        <v>331</v>
      </c>
      <c r="M232" t="str">
        <f>VLOOKUP(I232,ar_predmet!A:C,2,FALSE())</f>
        <v>NA000</v>
      </c>
      <c r="N232">
        <f>+VLOOKUP(H232,tip_dogodka!$B$2:$C$10,2,0)</f>
        <v>5</v>
      </c>
      <c r="O232">
        <f>+VLOOKUP(E232,prostor!$F$1:$G$101,2,0)</f>
        <v>44</v>
      </c>
    </row>
    <row r="233" spans="1:15" x14ac:dyDescent="0.25">
      <c r="A233">
        <v>4885</v>
      </c>
      <c r="B233" s="9">
        <v>45358.5625</v>
      </c>
      <c r="C233" s="9">
        <v>45358.583333333299</v>
      </c>
      <c r="D233" t="s">
        <v>488</v>
      </c>
      <c r="E233">
        <v>707</v>
      </c>
      <c r="F233" t="str">
        <f t="shared" si="9"/>
        <v xml:space="preserve"> Ploj Urban </v>
      </c>
      <c r="G233" t="str">
        <f t="shared" si="10"/>
        <v>Uroš Rajkovič</v>
      </c>
      <c r="H233" t="s">
        <v>6</v>
      </c>
      <c r="I233" t="s">
        <v>6</v>
      </c>
      <c r="J233" s="10">
        <f t="shared" si="11"/>
        <v>1001</v>
      </c>
      <c r="K233">
        <f>VLOOKUP(G233,profesor!$G$2:$H$101,2,0)</f>
        <v>29</v>
      </c>
      <c r="L233">
        <f>VLOOKUP(M233,ar_predmet!B:C,2,FALSE())</f>
        <v>331</v>
      </c>
      <c r="M233" t="str">
        <f>VLOOKUP(I233,ar_predmet!A:C,2,FALSE())</f>
        <v>NA000</v>
      </c>
      <c r="N233">
        <f>+VLOOKUP(H233,tip_dogodka!$B$2:$C$10,2,0)</f>
        <v>5</v>
      </c>
      <c r="O233">
        <f>+VLOOKUP(E233,prostor!$F$1:$G$101,2,0)</f>
        <v>44</v>
      </c>
    </row>
    <row r="234" spans="1:15" x14ac:dyDescent="0.25">
      <c r="A234">
        <v>3099</v>
      </c>
      <c r="B234" s="9">
        <v>44826.541666666701</v>
      </c>
      <c r="C234" s="9">
        <v>44826.5625</v>
      </c>
      <c r="D234" t="s">
        <v>489</v>
      </c>
      <c r="E234">
        <v>707</v>
      </c>
      <c r="F234" t="str">
        <f t="shared" si="9"/>
        <v xml:space="preserve"> Podgoršek Manca </v>
      </c>
      <c r="G234" t="str">
        <f t="shared" si="10"/>
        <v>Andreja Pucihar</v>
      </c>
      <c r="H234" t="s">
        <v>6</v>
      </c>
      <c r="I234" t="s">
        <v>6</v>
      </c>
      <c r="J234" s="10">
        <f t="shared" si="11"/>
        <v>1001</v>
      </c>
      <c r="K234">
        <f>VLOOKUP(G234,profesor!$G$2:$H$101,2,0)</f>
        <v>28</v>
      </c>
      <c r="L234">
        <f>VLOOKUP(M234,ar_predmet!B:C,2,FALSE())</f>
        <v>331</v>
      </c>
      <c r="M234" t="str">
        <f>VLOOKUP(I234,ar_predmet!A:C,2,FALSE())</f>
        <v>NA000</v>
      </c>
      <c r="N234">
        <f>+VLOOKUP(H234,tip_dogodka!$B$2:$C$10,2,0)</f>
        <v>5</v>
      </c>
      <c r="O234">
        <f>+VLOOKUP(E234,prostor!$F$1:$G$101,2,0)</f>
        <v>44</v>
      </c>
    </row>
    <row r="235" spans="1:15" x14ac:dyDescent="0.25">
      <c r="A235">
        <v>1176</v>
      </c>
      <c r="B235" s="9">
        <v>45175.510416666701</v>
      </c>
      <c r="C235" s="9">
        <v>45175.53125</v>
      </c>
      <c r="D235" t="s">
        <v>490</v>
      </c>
      <c r="E235">
        <v>707</v>
      </c>
      <c r="F235" t="str">
        <f t="shared" si="9"/>
        <v xml:space="preserve"> Pogačnik Laura </v>
      </c>
      <c r="G235" t="str">
        <f t="shared" si="10"/>
        <v>Marko Urh</v>
      </c>
      <c r="H235" t="s">
        <v>6</v>
      </c>
      <c r="I235" t="s">
        <v>6</v>
      </c>
      <c r="J235" s="10">
        <f t="shared" si="11"/>
        <v>1001</v>
      </c>
      <c r="K235">
        <f>VLOOKUP(G235,profesor!$G$2:$H$101,2,0)</f>
        <v>35</v>
      </c>
      <c r="L235">
        <f>VLOOKUP(M235,ar_predmet!B:C,2,FALSE())</f>
        <v>331</v>
      </c>
      <c r="M235" t="str">
        <f>VLOOKUP(I235,ar_predmet!A:C,2,FALSE())</f>
        <v>NA000</v>
      </c>
      <c r="N235">
        <f>+VLOOKUP(H235,tip_dogodka!$B$2:$C$10,2,0)</f>
        <v>5</v>
      </c>
      <c r="O235">
        <f>+VLOOKUP(E235,prostor!$F$1:$G$101,2,0)</f>
        <v>44</v>
      </c>
    </row>
    <row r="236" spans="1:15" x14ac:dyDescent="0.25">
      <c r="A236">
        <v>5179</v>
      </c>
      <c r="B236" s="9">
        <v>44873.5</v>
      </c>
      <c r="C236" s="9">
        <v>44873.520833333299</v>
      </c>
      <c r="D236" t="s">
        <v>491</v>
      </c>
      <c r="E236">
        <v>707</v>
      </c>
      <c r="F236" t="str">
        <f t="shared" si="9"/>
        <v xml:space="preserve"> Pogačnik Marko </v>
      </c>
      <c r="G236" t="str">
        <f t="shared" si="10"/>
        <v>Mojca Bernik</v>
      </c>
      <c r="H236" t="s">
        <v>6</v>
      </c>
      <c r="I236" t="s">
        <v>6</v>
      </c>
      <c r="J236" s="10">
        <f t="shared" si="11"/>
        <v>1001</v>
      </c>
      <c r="K236">
        <f>VLOOKUP(G236,profesor!$G$2:$H$101,2,0)</f>
        <v>3</v>
      </c>
      <c r="L236">
        <f>VLOOKUP(M236,ar_predmet!B:C,2,FALSE())</f>
        <v>331</v>
      </c>
      <c r="M236" t="str">
        <f>VLOOKUP(I236,ar_predmet!A:C,2,FALSE())</f>
        <v>NA000</v>
      </c>
      <c r="N236">
        <f>+VLOOKUP(H236,tip_dogodka!$B$2:$C$10,2,0)</f>
        <v>5</v>
      </c>
      <c r="O236">
        <f>+VLOOKUP(E236,prostor!$F$1:$G$101,2,0)</f>
        <v>44</v>
      </c>
    </row>
    <row r="237" spans="1:15" x14ac:dyDescent="0.25">
      <c r="A237">
        <v>5131</v>
      </c>
      <c r="B237" s="9">
        <v>45377.489583333299</v>
      </c>
      <c r="C237" s="9">
        <v>45377.510416666701</v>
      </c>
      <c r="D237" t="s">
        <v>492</v>
      </c>
      <c r="E237">
        <v>707</v>
      </c>
      <c r="F237" t="str">
        <f t="shared" si="9"/>
        <v xml:space="preserve"> Poglajen Nina </v>
      </c>
      <c r="G237" t="str">
        <f t="shared" si="10"/>
        <v>Vesna Novak</v>
      </c>
      <c r="H237" t="s">
        <v>6</v>
      </c>
      <c r="I237" t="s">
        <v>6</v>
      </c>
      <c r="J237" s="10">
        <f t="shared" si="11"/>
        <v>1001</v>
      </c>
      <c r="K237">
        <f>VLOOKUP(G237,profesor!$G$2:$H$101,2,0)</f>
        <v>26</v>
      </c>
      <c r="L237">
        <f>VLOOKUP(M237,ar_predmet!B:C,2,FALSE())</f>
        <v>331</v>
      </c>
      <c r="M237" t="str">
        <f>VLOOKUP(I237,ar_predmet!A:C,2,FALSE())</f>
        <v>NA000</v>
      </c>
      <c r="N237">
        <f>+VLOOKUP(H237,tip_dogodka!$B$2:$C$10,2,0)</f>
        <v>5</v>
      </c>
      <c r="O237">
        <f>+VLOOKUP(E237,prostor!$F$1:$G$101,2,0)</f>
        <v>44</v>
      </c>
    </row>
    <row r="238" spans="1:15" x14ac:dyDescent="0.25">
      <c r="A238">
        <v>4358</v>
      </c>
      <c r="B238" s="9">
        <v>45189.486111111102</v>
      </c>
      <c r="C238" s="9">
        <v>45189.506944444402</v>
      </c>
      <c r="D238" t="s">
        <v>493</v>
      </c>
      <c r="E238">
        <v>707</v>
      </c>
      <c r="F238" t="str">
        <f t="shared" si="9"/>
        <v xml:space="preserve"> Pogorelčnik Hojnik Nik </v>
      </c>
      <c r="G238" t="str">
        <f t="shared" si="10"/>
        <v>Maja Meško</v>
      </c>
      <c r="H238" t="s">
        <v>6</v>
      </c>
      <c r="I238" t="s">
        <v>6</v>
      </c>
      <c r="J238" s="10">
        <f t="shared" si="11"/>
        <v>1001</v>
      </c>
      <c r="K238">
        <f>VLOOKUP(G238,profesor!$G$2:$H$101,2,0)</f>
        <v>24</v>
      </c>
      <c r="L238">
        <f>VLOOKUP(M238,ar_predmet!B:C,2,FALSE())</f>
        <v>331</v>
      </c>
      <c r="M238" t="str">
        <f>VLOOKUP(I238,ar_predmet!A:C,2,FALSE())</f>
        <v>NA000</v>
      </c>
      <c r="N238">
        <f>+VLOOKUP(H238,tip_dogodka!$B$2:$C$10,2,0)</f>
        <v>5</v>
      </c>
      <c r="O238">
        <f>+VLOOKUP(E238,prostor!$F$1:$G$101,2,0)</f>
        <v>44</v>
      </c>
    </row>
    <row r="239" spans="1:15" x14ac:dyDescent="0.25">
      <c r="A239">
        <v>1822</v>
      </c>
      <c r="B239" s="9">
        <v>45372.458333333299</v>
      </c>
      <c r="C239" s="9">
        <v>45372.479166666701</v>
      </c>
      <c r="D239" t="s">
        <v>494</v>
      </c>
      <c r="E239">
        <v>707</v>
      </c>
      <c r="F239" t="str">
        <f t="shared" si="9"/>
        <v xml:space="preserve"> Polajnar Tadej </v>
      </c>
      <c r="G239" t="str">
        <f t="shared" si="10"/>
        <v>Alenka Baggia</v>
      </c>
      <c r="H239" t="s">
        <v>6</v>
      </c>
      <c r="I239" t="s">
        <v>6</v>
      </c>
      <c r="J239" s="10">
        <f t="shared" si="11"/>
        <v>1001</v>
      </c>
      <c r="K239">
        <f>VLOOKUP(G239,profesor!$G$2:$H$101,2,0)</f>
        <v>1</v>
      </c>
      <c r="L239">
        <f>VLOOKUP(M239,ar_predmet!B:C,2,FALSE())</f>
        <v>331</v>
      </c>
      <c r="M239" t="str">
        <f>VLOOKUP(I239,ar_predmet!A:C,2,FALSE())</f>
        <v>NA000</v>
      </c>
      <c r="N239">
        <f>+VLOOKUP(H239,tip_dogodka!$B$2:$C$10,2,0)</f>
        <v>5</v>
      </c>
      <c r="O239">
        <f>+VLOOKUP(E239,prostor!$F$1:$G$101,2,0)</f>
        <v>44</v>
      </c>
    </row>
    <row r="240" spans="1:15" x14ac:dyDescent="0.25">
      <c r="A240">
        <v>2996</v>
      </c>
      <c r="B240" s="9">
        <v>43783.458333333299</v>
      </c>
      <c r="C240" s="9">
        <v>43783.479166666701</v>
      </c>
      <c r="D240" t="s">
        <v>495</v>
      </c>
      <c r="E240">
        <v>707</v>
      </c>
      <c r="F240" t="str">
        <f t="shared" si="9"/>
        <v xml:space="preserve"> Poljanšek Andrej </v>
      </c>
      <c r="G240" t="str">
        <f t="shared" si="10"/>
        <v>Teodora Ivanuša</v>
      </c>
      <c r="H240" t="s">
        <v>6</v>
      </c>
      <c r="I240" t="s">
        <v>6</v>
      </c>
      <c r="J240" s="10">
        <f t="shared" si="11"/>
        <v>1001</v>
      </c>
      <c r="K240">
        <f>VLOOKUP(G240,profesor!$G$2:$H$101,2,0)</f>
        <v>47</v>
      </c>
      <c r="L240">
        <f>VLOOKUP(M240,ar_predmet!B:C,2,FALSE())</f>
        <v>331</v>
      </c>
      <c r="M240" t="str">
        <f>VLOOKUP(I240,ar_predmet!A:C,2,FALSE())</f>
        <v>NA000</v>
      </c>
      <c r="N240">
        <f>+VLOOKUP(H240,tip_dogodka!$B$2:$C$10,2,0)</f>
        <v>5</v>
      </c>
      <c r="O240">
        <f>+VLOOKUP(E240,prostor!$F$1:$G$101,2,0)</f>
        <v>44</v>
      </c>
    </row>
    <row r="241" spans="1:15" x14ac:dyDescent="0.25">
      <c r="A241">
        <v>1093</v>
      </c>
      <c r="B241" s="9">
        <v>43804.5</v>
      </c>
      <c r="C241" s="9">
        <v>43804.520833333299</v>
      </c>
      <c r="D241" t="s">
        <v>496</v>
      </c>
      <c r="E241">
        <v>707</v>
      </c>
      <c r="F241" t="str">
        <f t="shared" si="9"/>
        <v xml:space="preserve"> Polovšak Petra </v>
      </c>
      <c r="G241" t="str">
        <f t="shared" si="10"/>
        <v>Marko Ferjan</v>
      </c>
      <c r="H241" t="s">
        <v>6</v>
      </c>
      <c r="I241" t="s">
        <v>6</v>
      </c>
      <c r="J241" s="10">
        <f t="shared" si="11"/>
        <v>1001</v>
      </c>
      <c r="K241">
        <f>VLOOKUP(G241,profesor!$G$2:$H$101,2,0)</f>
        <v>9</v>
      </c>
      <c r="L241">
        <f>VLOOKUP(M241,ar_predmet!B:C,2,FALSE())</f>
        <v>331</v>
      </c>
      <c r="M241" t="str">
        <f>VLOOKUP(I241,ar_predmet!A:C,2,FALSE())</f>
        <v>NA000</v>
      </c>
      <c r="N241">
        <f>+VLOOKUP(H241,tip_dogodka!$B$2:$C$10,2,0)</f>
        <v>5</v>
      </c>
      <c r="O241">
        <f>+VLOOKUP(E241,prostor!$F$1:$G$101,2,0)</f>
        <v>44</v>
      </c>
    </row>
    <row r="242" spans="1:15" x14ac:dyDescent="0.25">
      <c r="A242">
        <v>3998</v>
      </c>
      <c r="B242" s="9">
        <v>45320.416666666701</v>
      </c>
      <c r="C242" s="9">
        <v>45320.4375</v>
      </c>
      <c r="D242" t="s">
        <v>497</v>
      </c>
      <c r="E242">
        <v>707</v>
      </c>
      <c r="F242" t="str">
        <f t="shared" si="9"/>
        <v xml:space="preserve"> Potočnik Barbara </v>
      </c>
      <c r="G242" t="str">
        <f t="shared" si="10"/>
        <v>Zvone Balantič</v>
      </c>
      <c r="H242" t="s">
        <v>6</v>
      </c>
      <c r="I242" t="s">
        <v>6</v>
      </c>
      <c r="J242" s="10">
        <f t="shared" si="11"/>
        <v>1001</v>
      </c>
      <c r="K242">
        <f>VLOOKUP(G242,profesor!$G$2:$H$101,2,0)</f>
        <v>2</v>
      </c>
      <c r="L242">
        <f>VLOOKUP(M242,ar_predmet!B:C,2,FALSE())</f>
        <v>331</v>
      </c>
      <c r="M242" t="str">
        <f>VLOOKUP(I242,ar_predmet!A:C,2,FALSE())</f>
        <v>NA000</v>
      </c>
      <c r="N242">
        <f>+VLOOKUP(H242,tip_dogodka!$B$2:$C$10,2,0)</f>
        <v>5</v>
      </c>
      <c r="O242">
        <f>+VLOOKUP(E242,prostor!$F$1:$G$101,2,0)</f>
        <v>44</v>
      </c>
    </row>
    <row r="243" spans="1:15" x14ac:dyDescent="0.25">
      <c r="A243">
        <v>1188</v>
      </c>
      <c r="B243" s="9">
        <v>45278.5625</v>
      </c>
      <c r="C243" s="9">
        <v>45278.583333333299</v>
      </c>
      <c r="D243" t="s">
        <v>498</v>
      </c>
      <c r="E243">
        <v>707</v>
      </c>
      <c r="F243" t="str">
        <f t="shared" si="9"/>
        <v xml:space="preserve"> Potočnik Jana </v>
      </c>
      <c r="G243" t="str">
        <f t="shared" si="10"/>
        <v>Zvone Balantič</v>
      </c>
      <c r="H243" t="s">
        <v>6</v>
      </c>
      <c r="I243" t="s">
        <v>6</v>
      </c>
      <c r="J243" s="10">
        <f t="shared" si="11"/>
        <v>1001</v>
      </c>
      <c r="K243">
        <f>VLOOKUP(G243,profesor!$G$2:$H$101,2,0)</f>
        <v>2</v>
      </c>
      <c r="L243">
        <f>VLOOKUP(M243,ar_predmet!B:C,2,FALSE())</f>
        <v>331</v>
      </c>
      <c r="M243" t="str">
        <f>VLOOKUP(I243,ar_predmet!A:C,2,FALSE())</f>
        <v>NA000</v>
      </c>
      <c r="N243">
        <f>+VLOOKUP(H243,tip_dogodka!$B$2:$C$10,2,0)</f>
        <v>5</v>
      </c>
      <c r="O243">
        <f>+VLOOKUP(E243,prostor!$F$1:$G$101,2,0)</f>
        <v>44</v>
      </c>
    </row>
    <row r="244" spans="1:15" x14ac:dyDescent="0.25">
      <c r="A244">
        <v>4227</v>
      </c>
      <c r="B244" s="9">
        <v>45119.520833333299</v>
      </c>
      <c r="C244" s="9">
        <v>45119.541666666701</v>
      </c>
      <c r="D244" t="s">
        <v>499</v>
      </c>
      <c r="E244">
        <v>707</v>
      </c>
      <c r="F244" t="str">
        <f t="shared" si="9"/>
        <v xml:space="preserve"> Potočnik Lara </v>
      </c>
      <c r="G244" t="str">
        <f t="shared" si="10"/>
        <v>Matjaž Maletič</v>
      </c>
      <c r="H244" t="s">
        <v>6</v>
      </c>
      <c r="I244" t="s">
        <v>6</v>
      </c>
      <c r="J244" s="10">
        <f t="shared" si="11"/>
        <v>1001</v>
      </c>
      <c r="K244">
        <f>VLOOKUP(G244,profesor!$G$2:$H$101,2,0)</f>
        <v>20</v>
      </c>
      <c r="L244">
        <f>VLOOKUP(M244,ar_predmet!B:C,2,FALSE())</f>
        <v>331</v>
      </c>
      <c r="M244" t="str">
        <f>VLOOKUP(I244,ar_predmet!A:C,2,FALSE())</f>
        <v>NA000</v>
      </c>
      <c r="N244">
        <f>+VLOOKUP(H244,tip_dogodka!$B$2:$C$10,2,0)</f>
        <v>5</v>
      </c>
      <c r="O244">
        <f>+VLOOKUP(E244,prostor!$F$1:$G$101,2,0)</f>
        <v>44</v>
      </c>
    </row>
    <row r="245" spans="1:15" x14ac:dyDescent="0.25">
      <c r="A245">
        <v>2562</v>
      </c>
      <c r="B245" s="9">
        <v>45189.458333333299</v>
      </c>
      <c r="C245" s="9">
        <v>45189.479166666701</v>
      </c>
      <c r="D245" t="s">
        <v>500</v>
      </c>
      <c r="E245">
        <v>707</v>
      </c>
      <c r="F245" t="str">
        <f t="shared" si="9"/>
        <v xml:space="preserve"> Požun Rok </v>
      </c>
      <c r="G245" t="str">
        <f t="shared" si="10"/>
        <v>Gregor Lenart</v>
      </c>
      <c r="H245" t="s">
        <v>6</v>
      </c>
      <c r="I245" t="s">
        <v>6</v>
      </c>
      <c r="J245" s="10">
        <f t="shared" si="11"/>
        <v>1001</v>
      </c>
      <c r="K245">
        <f>VLOOKUP(G245,profesor!$G$2:$H$101,2,0)</f>
        <v>17</v>
      </c>
      <c r="L245">
        <f>VLOOKUP(M245,ar_predmet!B:C,2,FALSE())</f>
        <v>331</v>
      </c>
      <c r="M245" t="str">
        <f>VLOOKUP(I245,ar_predmet!A:C,2,FALSE())</f>
        <v>NA000</v>
      </c>
      <c r="N245">
        <f>+VLOOKUP(H245,tip_dogodka!$B$2:$C$10,2,0)</f>
        <v>5</v>
      </c>
      <c r="O245">
        <f>+VLOOKUP(E245,prostor!$F$1:$G$101,2,0)</f>
        <v>44</v>
      </c>
    </row>
    <row r="246" spans="1:15" x14ac:dyDescent="0.25">
      <c r="A246">
        <v>3162</v>
      </c>
      <c r="B246" s="9">
        <v>45197.604166666701</v>
      </c>
      <c r="C246" s="9">
        <v>45197.625</v>
      </c>
      <c r="D246" t="s">
        <v>501</v>
      </c>
      <c r="E246">
        <v>707</v>
      </c>
      <c r="F246" t="str">
        <f t="shared" si="9"/>
        <v xml:space="preserve"> Prevodnik Tim </v>
      </c>
      <c r="G246" t="str">
        <f t="shared" si="10"/>
        <v>Uroš Rajkovič</v>
      </c>
      <c r="H246" t="s">
        <v>6</v>
      </c>
      <c r="I246" t="s">
        <v>6</v>
      </c>
      <c r="J246" s="10">
        <f t="shared" si="11"/>
        <v>1001</v>
      </c>
      <c r="K246">
        <f>VLOOKUP(G246,profesor!$G$2:$H$101,2,0)</f>
        <v>29</v>
      </c>
      <c r="L246">
        <f>VLOOKUP(M246,ar_predmet!B:C,2,FALSE())</f>
        <v>331</v>
      </c>
      <c r="M246" t="str">
        <f>VLOOKUP(I246,ar_predmet!A:C,2,FALSE())</f>
        <v>NA000</v>
      </c>
      <c r="N246">
        <f>+VLOOKUP(H246,tip_dogodka!$B$2:$C$10,2,0)</f>
        <v>5</v>
      </c>
      <c r="O246">
        <f>+VLOOKUP(E246,prostor!$F$1:$G$101,2,0)</f>
        <v>44</v>
      </c>
    </row>
    <row r="247" spans="1:15" x14ac:dyDescent="0.25">
      <c r="A247">
        <v>4414</v>
      </c>
      <c r="B247" s="9">
        <v>43965.479166666701</v>
      </c>
      <c r="C247" s="9">
        <v>43965.5</v>
      </c>
      <c r="D247" t="s">
        <v>502</v>
      </c>
      <c r="E247" t="s">
        <v>18</v>
      </c>
      <c r="F247" t="str">
        <f t="shared" si="9"/>
        <v xml:space="preserve"> Progar Mateja </v>
      </c>
      <c r="G247" t="str">
        <f t="shared" si="10"/>
        <v>Eva Jereb</v>
      </c>
      <c r="H247" t="s">
        <v>6</v>
      </c>
      <c r="I247" t="s">
        <v>6</v>
      </c>
      <c r="J247" s="10">
        <f t="shared" si="11"/>
        <v>1001</v>
      </c>
      <c r="K247">
        <f>VLOOKUP(G247,profesor!$G$2:$H$101,2,0)</f>
        <v>12</v>
      </c>
      <c r="L247">
        <f>VLOOKUP(M247,ar_predmet!B:C,2,FALSE())</f>
        <v>331</v>
      </c>
      <c r="M247" t="str">
        <f>VLOOKUP(I247,ar_predmet!A:C,2,FALSE())</f>
        <v>NA000</v>
      </c>
      <c r="N247">
        <f>+VLOOKUP(H247,tip_dogodka!$B$2:$C$10,2,0)</f>
        <v>5</v>
      </c>
      <c r="O247">
        <f>+VLOOKUP(E247,prostor!$F$1:$G$101,2,0)</f>
        <v>56</v>
      </c>
    </row>
    <row r="248" spans="1:15" x14ac:dyDescent="0.25">
      <c r="A248">
        <v>3939</v>
      </c>
      <c r="B248" s="9">
        <v>43979.520833333299</v>
      </c>
      <c r="C248" s="9">
        <v>43979.5625</v>
      </c>
      <c r="D248" t="s">
        <v>503</v>
      </c>
      <c r="E248" t="s">
        <v>18</v>
      </c>
      <c r="F248" t="str">
        <f t="shared" si="9"/>
        <v xml:space="preserve"> Props Maruša </v>
      </c>
      <c r="G248" t="str">
        <f t="shared" si="10"/>
        <v>Polona Šprajc</v>
      </c>
      <c r="H248" t="s">
        <v>6</v>
      </c>
      <c r="I248" t="s">
        <v>6</v>
      </c>
      <c r="J248" s="10">
        <f t="shared" si="11"/>
        <v>1001</v>
      </c>
      <c r="K248">
        <f>VLOOKUP(G248,profesor!$G$2:$H$101,2,0)</f>
        <v>33</v>
      </c>
      <c r="L248">
        <f>VLOOKUP(M248,ar_predmet!B:C,2,FALSE())</f>
        <v>331</v>
      </c>
      <c r="M248" t="str">
        <f>VLOOKUP(I248,ar_predmet!A:C,2,FALSE())</f>
        <v>NA000</v>
      </c>
      <c r="N248">
        <f>+VLOOKUP(H248,tip_dogodka!$B$2:$C$10,2,0)</f>
        <v>5</v>
      </c>
      <c r="O248">
        <f>+VLOOKUP(E248,prostor!$F$1:$G$101,2,0)</f>
        <v>56</v>
      </c>
    </row>
    <row r="249" spans="1:15" x14ac:dyDescent="0.25">
      <c r="A249">
        <v>4905</v>
      </c>
      <c r="B249" s="9">
        <v>45176.541666666701</v>
      </c>
      <c r="C249" s="9">
        <v>45176.5625</v>
      </c>
      <c r="D249" t="s">
        <v>504</v>
      </c>
      <c r="E249">
        <v>707</v>
      </c>
      <c r="F249" t="str">
        <f t="shared" si="9"/>
        <v xml:space="preserve"> Prosen Oskar </v>
      </c>
      <c r="G249" t="str">
        <f t="shared" si="10"/>
        <v>Uroš Rajkovič</v>
      </c>
      <c r="H249" t="s">
        <v>6</v>
      </c>
      <c r="I249" t="s">
        <v>6</v>
      </c>
      <c r="J249" s="10">
        <f t="shared" si="11"/>
        <v>1001</v>
      </c>
      <c r="K249">
        <f>VLOOKUP(G249,profesor!$G$2:$H$101,2,0)</f>
        <v>29</v>
      </c>
      <c r="L249">
        <f>VLOOKUP(M249,ar_predmet!B:C,2,FALSE())</f>
        <v>331</v>
      </c>
      <c r="M249" t="str">
        <f>VLOOKUP(I249,ar_predmet!A:C,2,FALSE())</f>
        <v>NA000</v>
      </c>
      <c r="N249">
        <f>+VLOOKUP(H249,tip_dogodka!$B$2:$C$10,2,0)</f>
        <v>5</v>
      </c>
      <c r="O249">
        <f>+VLOOKUP(E249,prostor!$F$1:$G$101,2,0)</f>
        <v>44</v>
      </c>
    </row>
    <row r="250" spans="1:15" x14ac:dyDescent="0.25">
      <c r="A250">
        <v>3423</v>
      </c>
      <c r="B250" s="9">
        <v>43895.458333333299</v>
      </c>
      <c r="C250" s="9">
        <v>43895.479166666701</v>
      </c>
      <c r="D250" t="s">
        <v>505</v>
      </c>
      <c r="E250">
        <v>707</v>
      </c>
      <c r="F250" t="str">
        <f t="shared" si="9"/>
        <v xml:space="preserve"> Pučnik Lea </v>
      </c>
      <c r="G250" t="str">
        <f t="shared" si="10"/>
        <v>Zvone Balantič</v>
      </c>
      <c r="H250" t="s">
        <v>6</v>
      </c>
      <c r="I250" t="s">
        <v>6</v>
      </c>
      <c r="J250" s="10">
        <f t="shared" si="11"/>
        <v>1001</v>
      </c>
      <c r="K250">
        <f>VLOOKUP(G250,profesor!$G$2:$H$101,2,0)</f>
        <v>2</v>
      </c>
      <c r="L250">
        <f>VLOOKUP(M250,ar_predmet!B:C,2,FALSE())</f>
        <v>331</v>
      </c>
      <c r="M250" t="str">
        <f>VLOOKUP(I250,ar_predmet!A:C,2,FALSE())</f>
        <v>NA000</v>
      </c>
      <c r="N250">
        <f>+VLOOKUP(H250,tip_dogodka!$B$2:$C$10,2,0)</f>
        <v>5</v>
      </c>
      <c r="O250">
        <f>+VLOOKUP(E250,prostor!$F$1:$G$101,2,0)</f>
        <v>44</v>
      </c>
    </row>
    <row r="251" spans="1:15" x14ac:dyDescent="0.25">
      <c r="A251">
        <v>3885</v>
      </c>
      <c r="B251" s="9">
        <v>43720.5</v>
      </c>
      <c r="C251" s="9">
        <v>43720.520833333299</v>
      </c>
      <c r="D251" t="s">
        <v>506</v>
      </c>
      <c r="E251">
        <v>707</v>
      </c>
      <c r="F251" t="str">
        <f t="shared" si="9"/>
        <v xml:space="preserve"> Pustotnik Teja </v>
      </c>
      <c r="G251" t="str">
        <f t="shared" si="10"/>
        <v>Polona Šprajc</v>
      </c>
      <c r="H251" t="s">
        <v>6</v>
      </c>
      <c r="I251" t="s">
        <v>6</v>
      </c>
      <c r="J251" s="10">
        <f t="shared" si="11"/>
        <v>1001</v>
      </c>
      <c r="K251">
        <f>VLOOKUP(G251,profesor!$G$2:$H$101,2,0)</f>
        <v>33</v>
      </c>
      <c r="L251">
        <f>VLOOKUP(M251,ar_predmet!B:C,2,FALSE())</f>
        <v>331</v>
      </c>
      <c r="M251" t="str">
        <f>VLOOKUP(I251,ar_predmet!A:C,2,FALSE())</f>
        <v>NA000</v>
      </c>
      <c r="N251">
        <f>+VLOOKUP(H251,tip_dogodka!$B$2:$C$10,2,0)</f>
        <v>5</v>
      </c>
      <c r="O251">
        <f>+VLOOKUP(E251,prostor!$F$1:$G$101,2,0)</f>
        <v>44</v>
      </c>
    </row>
    <row r="252" spans="1:15" x14ac:dyDescent="0.25">
      <c r="A252">
        <v>3874</v>
      </c>
      <c r="B252" s="9">
        <v>43782.625</v>
      </c>
      <c r="C252" s="9">
        <v>43782.645833333299</v>
      </c>
      <c r="D252" t="s">
        <v>507</v>
      </c>
      <c r="E252">
        <v>707</v>
      </c>
      <c r="F252" t="str">
        <f t="shared" si="9"/>
        <v xml:space="preserve"> Radujko Sanja </v>
      </c>
      <c r="G252" t="str">
        <f t="shared" si="10"/>
        <v>Matjaž Maletič</v>
      </c>
      <c r="H252" t="s">
        <v>6</v>
      </c>
      <c r="I252" t="s">
        <v>6</v>
      </c>
      <c r="J252" s="10">
        <f t="shared" si="11"/>
        <v>1001</v>
      </c>
      <c r="K252">
        <f>VLOOKUP(G252,profesor!$G$2:$H$101,2,0)</f>
        <v>20</v>
      </c>
      <c r="L252">
        <f>VLOOKUP(M252,ar_predmet!B:C,2,FALSE())</f>
        <v>331</v>
      </c>
      <c r="M252" t="str">
        <f>VLOOKUP(I252,ar_predmet!A:C,2,FALSE())</f>
        <v>NA000</v>
      </c>
      <c r="N252">
        <f>+VLOOKUP(H252,tip_dogodka!$B$2:$C$10,2,0)</f>
        <v>5</v>
      </c>
      <c r="O252">
        <f>+VLOOKUP(E252,prostor!$F$1:$G$101,2,0)</f>
        <v>44</v>
      </c>
    </row>
    <row r="253" spans="1:15" x14ac:dyDescent="0.25">
      <c r="A253">
        <v>4147</v>
      </c>
      <c r="B253" s="9">
        <v>43717.458333333299</v>
      </c>
      <c r="C253" s="9">
        <v>43717.479166666701</v>
      </c>
      <c r="D253" t="s">
        <v>508</v>
      </c>
      <c r="E253">
        <v>707</v>
      </c>
      <c r="F253" t="str">
        <f t="shared" si="9"/>
        <v xml:space="preserve"> Rajkovič Marjan </v>
      </c>
      <c r="G253" t="str">
        <f t="shared" si="10"/>
        <v>Matjaž Maletič</v>
      </c>
      <c r="H253" t="s">
        <v>6</v>
      </c>
      <c r="I253" t="s">
        <v>6</v>
      </c>
      <c r="J253" s="10">
        <f t="shared" si="11"/>
        <v>1001</v>
      </c>
      <c r="K253">
        <f>VLOOKUP(G253,profesor!$G$2:$H$101,2,0)</f>
        <v>20</v>
      </c>
      <c r="L253">
        <f>VLOOKUP(M253,ar_predmet!B:C,2,FALSE())</f>
        <v>331</v>
      </c>
      <c r="M253" t="str">
        <f>VLOOKUP(I253,ar_predmet!A:C,2,FALSE())</f>
        <v>NA000</v>
      </c>
      <c r="N253">
        <f>+VLOOKUP(H253,tip_dogodka!$B$2:$C$10,2,0)</f>
        <v>5</v>
      </c>
      <c r="O253">
        <f>+VLOOKUP(E253,prostor!$F$1:$G$101,2,0)</f>
        <v>44</v>
      </c>
    </row>
    <row r="254" spans="1:15" x14ac:dyDescent="0.25">
      <c r="A254">
        <v>3459</v>
      </c>
      <c r="B254" s="9">
        <v>45180.541666666701</v>
      </c>
      <c r="C254" s="9">
        <v>45180.5625</v>
      </c>
      <c r="D254" t="s">
        <v>509</v>
      </c>
      <c r="E254">
        <v>707</v>
      </c>
      <c r="F254" t="str">
        <f t="shared" si="9"/>
        <v xml:space="preserve"> Rakovec Maša </v>
      </c>
      <c r="G254" t="str">
        <f t="shared" si="10"/>
        <v>Matjaž Maletič</v>
      </c>
      <c r="H254" t="s">
        <v>6</v>
      </c>
      <c r="I254" t="s">
        <v>6</v>
      </c>
      <c r="J254" s="10">
        <f t="shared" si="11"/>
        <v>1001</v>
      </c>
      <c r="K254">
        <f>VLOOKUP(G254,profesor!$G$2:$H$101,2,0)</f>
        <v>20</v>
      </c>
      <c r="L254">
        <f>VLOOKUP(M254,ar_predmet!B:C,2,FALSE())</f>
        <v>331</v>
      </c>
      <c r="M254" t="str">
        <f>VLOOKUP(I254,ar_predmet!A:C,2,FALSE())</f>
        <v>NA000</v>
      </c>
      <c r="N254">
        <f>+VLOOKUP(H254,tip_dogodka!$B$2:$C$10,2,0)</f>
        <v>5</v>
      </c>
      <c r="O254">
        <f>+VLOOKUP(E254,prostor!$F$1:$G$101,2,0)</f>
        <v>44</v>
      </c>
    </row>
    <row r="255" spans="1:15" x14ac:dyDescent="0.25">
      <c r="A255">
        <v>2373</v>
      </c>
      <c r="B255" s="9">
        <v>43718.479166666701</v>
      </c>
      <c r="C255" s="9">
        <v>43718.5</v>
      </c>
      <c r="D255" t="s">
        <v>510</v>
      </c>
      <c r="E255">
        <v>707</v>
      </c>
      <c r="F255" t="str">
        <f t="shared" si="9"/>
        <v xml:space="preserve"> Ramčilović Emina </v>
      </c>
      <c r="G255" t="str">
        <f t="shared" si="10"/>
        <v>Miha Marič</v>
      </c>
      <c r="H255" t="s">
        <v>6</v>
      </c>
      <c r="I255" t="s">
        <v>6</v>
      </c>
      <c r="J255" s="10">
        <f t="shared" si="11"/>
        <v>1001</v>
      </c>
      <c r="K255">
        <f>VLOOKUP(G255,profesor!$G$2:$H$101,2,0)</f>
        <v>21</v>
      </c>
      <c r="L255">
        <f>VLOOKUP(M255,ar_predmet!B:C,2,FALSE())</f>
        <v>331</v>
      </c>
      <c r="M255" t="str">
        <f>VLOOKUP(I255,ar_predmet!A:C,2,FALSE())</f>
        <v>NA000</v>
      </c>
      <c r="N255">
        <f>+VLOOKUP(H255,tip_dogodka!$B$2:$C$10,2,0)</f>
        <v>5</v>
      </c>
      <c r="O255">
        <f>+VLOOKUP(E255,prostor!$F$1:$G$101,2,0)</f>
        <v>44</v>
      </c>
    </row>
    <row r="256" spans="1:15" x14ac:dyDescent="0.25">
      <c r="A256">
        <v>2256</v>
      </c>
      <c r="B256" s="9">
        <v>43718.458333333299</v>
      </c>
      <c r="C256" s="9">
        <v>43718.479166666701</v>
      </c>
      <c r="D256" t="s">
        <v>511</v>
      </c>
      <c r="E256">
        <v>707</v>
      </c>
      <c r="F256" t="str">
        <f t="shared" si="9"/>
        <v xml:space="preserve"> Ramuš Jelena </v>
      </c>
      <c r="G256" t="str">
        <f t="shared" si="10"/>
        <v>Goran Vukovič</v>
      </c>
      <c r="H256" t="s">
        <v>6</v>
      </c>
      <c r="I256" t="s">
        <v>6</v>
      </c>
      <c r="J256" s="10">
        <f t="shared" si="11"/>
        <v>1001</v>
      </c>
      <c r="K256">
        <f>VLOOKUP(G256,profesor!$G$2:$H$101,2,0)</f>
        <v>38</v>
      </c>
      <c r="L256">
        <f>VLOOKUP(M256,ar_predmet!B:C,2,FALSE())</f>
        <v>331</v>
      </c>
      <c r="M256" t="str">
        <f>VLOOKUP(I256,ar_predmet!A:C,2,FALSE())</f>
        <v>NA000</v>
      </c>
      <c r="N256">
        <f>+VLOOKUP(H256,tip_dogodka!$B$2:$C$10,2,0)</f>
        <v>5</v>
      </c>
      <c r="O256">
        <f>+VLOOKUP(E256,prostor!$F$1:$G$101,2,0)</f>
        <v>44</v>
      </c>
    </row>
    <row r="257" spans="1:15" x14ac:dyDescent="0.25">
      <c r="A257">
        <v>1995</v>
      </c>
      <c r="B257" s="9">
        <v>43719.458333333299</v>
      </c>
      <c r="C257" s="9">
        <v>43719.479166666701</v>
      </c>
      <c r="D257" t="s">
        <v>512</v>
      </c>
      <c r="E257">
        <v>707</v>
      </c>
      <c r="F257" t="str">
        <f t="shared" si="9"/>
        <v xml:space="preserve"> Rebernik Špela </v>
      </c>
      <c r="G257" t="str">
        <f t="shared" si="10"/>
        <v>Damjan Maletič</v>
      </c>
      <c r="H257" t="s">
        <v>6</v>
      </c>
      <c r="I257" t="s">
        <v>6</v>
      </c>
      <c r="J257" s="10">
        <f t="shared" si="11"/>
        <v>1001</v>
      </c>
      <c r="K257">
        <f>VLOOKUP(G257,profesor!$G$2:$H$101,2,0)</f>
        <v>19</v>
      </c>
      <c r="L257">
        <f>VLOOKUP(M257,ar_predmet!B:C,2,FALSE())</f>
        <v>331</v>
      </c>
      <c r="M257" t="str">
        <f>VLOOKUP(I257,ar_predmet!A:C,2,FALSE())</f>
        <v>NA000</v>
      </c>
      <c r="N257">
        <f>+VLOOKUP(H257,tip_dogodka!$B$2:$C$10,2,0)</f>
        <v>5</v>
      </c>
      <c r="O257">
        <f>+VLOOKUP(E257,prostor!$F$1:$G$101,2,0)</f>
        <v>44</v>
      </c>
    </row>
    <row r="258" spans="1:15" x14ac:dyDescent="0.25">
      <c r="A258">
        <v>1499</v>
      </c>
      <c r="B258" s="9">
        <v>43801.458333333299</v>
      </c>
      <c r="C258" s="9">
        <v>43801.479166666701</v>
      </c>
      <c r="D258" t="s">
        <v>513</v>
      </c>
      <c r="E258">
        <v>707</v>
      </c>
      <c r="F258" t="str">
        <f t="shared" ref="F258:F321" si="12">++MID(D258,FIND(":",D258)+1,(FIND(" - -",D258)-FIND(":",D258)))</f>
        <v xml:space="preserve"> Recek Teja </v>
      </c>
      <c r="G258" t="str">
        <f t="shared" ref="G258:G321" si="13">+MID(D258,FIND("Mentor:",D258)+8,(FIND("/",D258)-FIND("Mentor:",D258)-8))</f>
        <v>Mirjana Kljajić Borštnar</v>
      </c>
      <c r="H258" t="s">
        <v>6</v>
      </c>
      <c r="I258" t="s">
        <v>6</v>
      </c>
      <c r="J258" s="10">
        <f t="shared" ref="J258:J321" si="14">+$R$1</f>
        <v>1001</v>
      </c>
      <c r="K258">
        <f>VLOOKUP(G258,profesor!$G$2:$H$101,2,0)</f>
        <v>15</v>
      </c>
      <c r="L258">
        <f>VLOOKUP(M258,ar_predmet!B:C,2,FALSE())</f>
        <v>331</v>
      </c>
      <c r="M258" t="str">
        <f>VLOOKUP(I258,ar_predmet!A:C,2,FALSE())</f>
        <v>NA000</v>
      </c>
      <c r="N258">
        <f>+VLOOKUP(H258,tip_dogodka!$B$2:$C$10,2,0)</f>
        <v>5</v>
      </c>
      <c r="O258">
        <f>+VLOOKUP(E258,prostor!$F$1:$G$101,2,0)</f>
        <v>44</v>
      </c>
    </row>
    <row r="259" spans="1:15" x14ac:dyDescent="0.25">
      <c r="A259">
        <v>1173</v>
      </c>
      <c r="B259" s="9">
        <v>43780.472222222197</v>
      </c>
      <c r="C259" s="9">
        <v>43780.493055555598</v>
      </c>
      <c r="D259" t="s">
        <v>514</v>
      </c>
      <c r="E259">
        <v>707</v>
      </c>
      <c r="F259" t="str">
        <f t="shared" si="12"/>
        <v xml:space="preserve"> Repanšek Nejc </v>
      </c>
      <c r="G259" t="str">
        <f t="shared" si="13"/>
        <v>Marko Urh</v>
      </c>
      <c r="H259" t="s">
        <v>6</v>
      </c>
      <c r="I259" t="s">
        <v>6</v>
      </c>
      <c r="J259" s="10">
        <f t="shared" si="14"/>
        <v>1001</v>
      </c>
      <c r="K259">
        <f>VLOOKUP(G259,profesor!$G$2:$H$101,2,0)</f>
        <v>35</v>
      </c>
      <c r="L259">
        <f>VLOOKUP(M259,ar_predmet!B:C,2,FALSE())</f>
        <v>331</v>
      </c>
      <c r="M259" t="str">
        <f>VLOOKUP(I259,ar_predmet!A:C,2,FALSE())</f>
        <v>NA000</v>
      </c>
      <c r="N259">
        <f>+VLOOKUP(H259,tip_dogodka!$B$2:$C$10,2,0)</f>
        <v>5</v>
      </c>
      <c r="O259">
        <f>+VLOOKUP(E259,prostor!$F$1:$G$101,2,0)</f>
        <v>44</v>
      </c>
    </row>
    <row r="260" spans="1:15" x14ac:dyDescent="0.25">
      <c r="A260">
        <v>112</v>
      </c>
      <c r="B260" s="9">
        <v>45317.395833333299</v>
      </c>
      <c r="C260" s="9">
        <v>45317.416666666701</v>
      </c>
      <c r="D260" t="s">
        <v>515</v>
      </c>
      <c r="E260">
        <v>707</v>
      </c>
      <c r="F260" t="str">
        <f t="shared" si="12"/>
        <v xml:space="preserve"> Repnik Ines </v>
      </c>
      <c r="G260" t="str">
        <f t="shared" si="13"/>
        <v>Robert Leskovar</v>
      </c>
      <c r="H260" t="s">
        <v>6</v>
      </c>
      <c r="I260" t="s">
        <v>6</v>
      </c>
      <c r="J260" s="10">
        <f t="shared" si="14"/>
        <v>1001</v>
      </c>
      <c r="K260">
        <f>VLOOKUP(G260,profesor!$G$2:$H$101,2,0)</f>
        <v>18</v>
      </c>
      <c r="L260">
        <f>VLOOKUP(M260,ar_predmet!B:C,2,FALSE())</f>
        <v>331</v>
      </c>
      <c r="M260" t="str">
        <f>VLOOKUP(I260,ar_predmet!A:C,2,FALSE())</f>
        <v>NA000</v>
      </c>
      <c r="N260">
        <f>+VLOOKUP(H260,tip_dogodka!$B$2:$C$10,2,0)</f>
        <v>5</v>
      </c>
      <c r="O260">
        <f>+VLOOKUP(E260,prostor!$F$1:$G$101,2,0)</f>
        <v>44</v>
      </c>
    </row>
    <row r="261" spans="1:15" x14ac:dyDescent="0.25">
      <c r="A261">
        <v>1788</v>
      </c>
      <c r="B261" s="9">
        <v>43900.604166666701</v>
      </c>
      <c r="C261" s="9">
        <v>43900.625</v>
      </c>
      <c r="D261" t="s">
        <v>516</v>
      </c>
      <c r="E261">
        <v>707</v>
      </c>
      <c r="F261" t="str">
        <f t="shared" si="12"/>
        <v xml:space="preserve"> Resnik Urban </v>
      </c>
      <c r="G261" t="str">
        <f t="shared" si="13"/>
        <v>Gregor Lenart</v>
      </c>
      <c r="H261" t="s">
        <v>6</v>
      </c>
      <c r="I261" t="s">
        <v>6</v>
      </c>
      <c r="J261" s="10">
        <f t="shared" si="14"/>
        <v>1001</v>
      </c>
      <c r="K261">
        <f>VLOOKUP(G261,profesor!$G$2:$H$101,2,0)</f>
        <v>17</v>
      </c>
      <c r="L261">
        <f>VLOOKUP(M261,ar_predmet!B:C,2,FALSE())</f>
        <v>331</v>
      </c>
      <c r="M261" t="str">
        <f>VLOOKUP(I261,ar_predmet!A:C,2,FALSE())</f>
        <v>NA000</v>
      </c>
      <c r="N261">
        <f>+VLOOKUP(H261,tip_dogodka!$B$2:$C$10,2,0)</f>
        <v>5</v>
      </c>
      <c r="O261">
        <f>+VLOOKUP(E261,prostor!$F$1:$G$101,2,0)</f>
        <v>44</v>
      </c>
    </row>
    <row r="262" spans="1:15" x14ac:dyDescent="0.25">
      <c r="A262">
        <v>321</v>
      </c>
      <c r="B262" s="9">
        <v>45055.458333333299</v>
      </c>
      <c r="C262" s="9">
        <v>45055.479166666701</v>
      </c>
      <c r="D262" t="s">
        <v>517</v>
      </c>
      <c r="E262">
        <v>707</v>
      </c>
      <c r="F262" t="str">
        <f t="shared" si="12"/>
        <v xml:space="preserve"> Rezar Boštjan </v>
      </c>
      <c r="G262" t="str">
        <f t="shared" si="13"/>
        <v>Marjeta Marolt</v>
      </c>
      <c r="H262" t="s">
        <v>6</v>
      </c>
      <c r="I262" t="s">
        <v>6</v>
      </c>
      <c r="J262" s="10">
        <f t="shared" si="14"/>
        <v>1001</v>
      </c>
      <c r="K262">
        <f>VLOOKUP(G262,profesor!$G$2:$H$101,2,0)</f>
        <v>22</v>
      </c>
      <c r="L262">
        <f>VLOOKUP(M262,ar_predmet!B:C,2,FALSE())</f>
        <v>331</v>
      </c>
      <c r="M262" t="str">
        <f>VLOOKUP(I262,ar_predmet!A:C,2,FALSE())</f>
        <v>NA000</v>
      </c>
      <c r="N262">
        <f>+VLOOKUP(H262,tip_dogodka!$B$2:$C$10,2,0)</f>
        <v>5</v>
      </c>
      <c r="O262">
        <f>+VLOOKUP(E262,prostor!$F$1:$G$101,2,0)</f>
        <v>44</v>
      </c>
    </row>
    <row r="263" spans="1:15" x14ac:dyDescent="0.25">
      <c r="A263">
        <v>862</v>
      </c>
      <c r="B263" s="9">
        <v>43901.5</v>
      </c>
      <c r="C263" s="9">
        <v>43901.520833333299</v>
      </c>
      <c r="D263" t="s">
        <v>518</v>
      </c>
      <c r="E263">
        <v>707</v>
      </c>
      <c r="F263" t="str">
        <f t="shared" si="12"/>
        <v xml:space="preserve"> Ribnikar Lavtižar Claudia </v>
      </c>
      <c r="G263" t="str">
        <f t="shared" si="13"/>
        <v>Marko Ferjan</v>
      </c>
      <c r="H263" t="s">
        <v>6</v>
      </c>
      <c r="I263" t="s">
        <v>6</v>
      </c>
      <c r="J263" s="10">
        <f t="shared" si="14"/>
        <v>1001</v>
      </c>
      <c r="K263">
        <f>VLOOKUP(G263,profesor!$G$2:$H$101,2,0)</f>
        <v>9</v>
      </c>
      <c r="L263">
        <f>VLOOKUP(M263,ar_predmet!B:C,2,FALSE())</f>
        <v>331</v>
      </c>
      <c r="M263" t="str">
        <f>VLOOKUP(I263,ar_predmet!A:C,2,FALSE())</f>
        <v>NA000</v>
      </c>
      <c r="N263">
        <f>+VLOOKUP(H263,tip_dogodka!$B$2:$C$10,2,0)</f>
        <v>5</v>
      </c>
      <c r="O263">
        <f>+VLOOKUP(E263,prostor!$F$1:$G$101,2,0)</f>
        <v>44</v>
      </c>
    </row>
    <row r="264" spans="1:15" x14ac:dyDescent="0.25">
      <c r="A264">
        <v>2035</v>
      </c>
      <c r="B264" s="9">
        <v>43843.458333333299</v>
      </c>
      <c r="C264" s="9">
        <v>43843.479166666701</v>
      </c>
      <c r="D264" t="s">
        <v>519</v>
      </c>
      <c r="E264">
        <v>707</v>
      </c>
      <c r="F264" t="str">
        <f t="shared" si="12"/>
        <v xml:space="preserve"> Romih Katja </v>
      </c>
      <c r="G264" t="str">
        <f t="shared" si="13"/>
        <v>Marija Ovsenik</v>
      </c>
      <c r="H264" t="s">
        <v>6</v>
      </c>
      <c r="I264" t="s">
        <v>6</v>
      </c>
      <c r="J264" s="10">
        <f t="shared" si="14"/>
        <v>1001</v>
      </c>
      <c r="K264">
        <f>VLOOKUP(G264,profesor!$G$2:$H$101,2,0)</f>
        <v>76</v>
      </c>
      <c r="L264">
        <f>VLOOKUP(M264,ar_predmet!B:C,2,FALSE())</f>
        <v>331</v>
      </c>
      <c r="M264" t="str">
        <f>VLOOKUP(I264,ar_predmet!A:C,2,FALSE())</f>
        <v>NA000</v>
      </c>
      <c r="N264">
        <f>+VLOOKUP(H264,tip_dogodka!$B$2:$C$10,2,0)</f>
        <v>5</v>
      </c>
      <c r="O264">
        <f>+VLOOKUP(E264,prostor!$F$1:$G$101,2,0)</f>
        <v>44</v>
      </c>
    </row>
    <row r="265" spans="1:15" x14ac:dyDescent="0.25">
      <c r="A265">
        <v>398</v>
      </c>
      <c r="B265" s="9">
        <v>43720.541666666701</v>
      </c>
      <c r="C265" s="9">
        <v>43720.5625</v>
      </c>
      <c r="D265" t="s">
        <v>520</v>
      </c>
      <c r="E265">
        <v>707</v>
      </c>
      <c r="F265" t="str">
        <f t="shared" si="12"/>
        <v xml:space="preserve"> Rotar Tina </v>
      </c>
      <c r="G265" t="str">
        <f t="shared" si="13"/>
        <v>Mojca Bernik</v>
      </c>
      <c r="H265" t="s">
        <v>6</v>
      </c>
      <c r="I265" t="s">
        <v>6</v>
      </c>
      <c r="J265" s="10">
        <f t="shared" si="14"/>
        <v>1001</v>
      </c>
      <c r="K265">
        <f>VLOOKUP(G265,profesor!$G$2:$H$101,2,0)</f>
        <v>3</v>
      </c>
      <c r="L265">
        <f>VLOOKUP(M265,ar_predmet!B:C,2,FALSE())</f>
        <v>331</v>
      </c>
      <c r="M265" t="str">
        <f>VLOOKUP(I265,ar_predmet!A:C,2,FALSE())</f>
        <v>NA000</v>
      </c>
      <c r="N265">
        <f>+VLOOKUP(H265,tip_dogodka!$B$2:$C$10,2,0)</f>
        <v>5</v>
      </c>
      <c r="O265">
        <f>+VLOOKUP(E265,prostor!$F$1:$G$101,2,0)</f>
        <v>44</v>
      </c>
    </row>
    <row r="266" spans="1:15" x14ac:dyDescent="0.25">
      <c r="A266">
        <v>3760</v>
      </c>
      <c r="B266" s="9">
        <v>43958.416666666701</v>
      </c>
      <c r="C266" s="9">
        <v>43958.4375</v>
      </c>
      <c r="D266" t="s">
        <v>521</v>
      </c>
      <c r="E266" t="s">
        <v>18</v>
      </c>
      <c r="F266" t="str">
        <f t="shared" si="12"/>
        <v xml:space="preserve"> Rudolf Nejc </v>
      </c>
      <c r="G266" t="str">
        <f t="shared" si="13"/>
        <v>Alenka Baggia</v>
      </c>
      <c r="H266" t="s">
        <v>6</v>
      </c>
      <c r="I266" t="s">
        <v>6</v>
      </c>
      <c r="J266" s="10">
        <f t="shared" si="14"/>
        <v>1001</v>
      </c>
      <c r="K266">
        <f>VLOOKUP(G266,profesor!$G$2:$H$101,2,0)</f>
        <v>1</v>
      </c>
      <c r="L266">
        <f>VLOOKUP(M266,ar_predmet!B:C,2,FALSE())</f>
        <v>331</v>
      </c>
      <c r="M266" t="str">
        <f>VLOOKUP(I266,ar_predmet!A:C,2,FALSE())</f>
        <v>NA000</v>
      </c>
      <c r="N266">
        <f>+VLOOKUP(H266,tip_dogodka!$B$2:$C$10,2,0)</f>
        <v>5</v>
      </c>
      <c r="O266">
        <f>+VLOOKUP(E266,prostor!$F$1:$G$101,2,0)</f>
        <v>56</v>
      </c>
    </row>
    <row r="267" spans="1:15" x14ac:dyDescent="0.25">
      <c r="A267">
        <v>4347</v>
      </c>
      <c r="B267" s="9">
        <v>43718.4375</v>
      </c>
      <c r="C267" s="9">
        <v>43718.458333333299</v>
      </c>
      <c r="D267" t="s">
        <v>522</v>
      </c>
      <c r="E267">
        <v>707</v>
      </c>
      <c r="F267" t="str">
        <f t="shared" si="12"/>
        <v xml:space="preserve"> Rupnik David </v>
      </c>
      <c r="G267" t="str">
        <f t="shared" si="13"/>
        <v>Marko Urh</v>
      </c>
      <c r="H267" t="s">
        <v>6</v>
      </c>
      <c r="I267" t="s">
        <v>6</v>
      </c>
      <c r="J267" s="10">
        <f t="shared" si="14"/>
        <v>1001</v>
      </c>
      <c r="K267">
        <f>VLOOKUP(G267,profesor!$G$2:$H$101,2,0)</f>
        <v>35</v>
      </c>
      <c r="L267">
        <f>VLOOKUP(M267,ar_predmet!B:C,2,FALSE())</f>
        <v>331</v>
      </c>
      <c r="M267" t="str">
        <f>VLOOKUP(I267,ar_predmet!A:C,2,FALSE())</f>
        <v>NA000</v>
      </c>
      <c r="N267">
        <f>+VLOOKUP(H267,tip_dogodka!$B$2:$C$10,2,0)</f>
        <v>5</v>
      </c>
      <c r="O267">
        <f>+VLOOKUP(E267,prostor!$F$1:$G$101,2,0)</f>
        <v>44</v>
      </c>
    </row>
    <row r="268" spans="1:15" x14ac:dyDescent="0.25">
      <c r="A268">
        <v>4785</v>
      </c>
      <c r="B268" s="9">
        <v>45177.5</v>
      </c>
      <c r="C268" s="9">
        <v>45177.513888888898</v>
      </c>
      <c r="D268" t="s">
        <v>523</v>
      </c>
      <c r="E268">
        <v>707</v>
      </c>
      <c r="F268" t="str">
        <f t="shared" si="12"/>
        <v xml:space="preserve"> Rutar Tjaša </v>
      </c>
      <c r="G268" t="str">
        <f t="shared" si="13"/>
        <v>Miha Marič</v>
      </c>
      <c r="H268" t="s">
        <v>6</v>
      </c>
      <c r="I268" t="s">
        <v>6</v>
      </c>
      <c r="J268" s="10">
        <f t="shared" si="14"/>
        <v>1001</v>
      </c>
      <c r="K268">
        <f>VLOOKUP(G268,profesor!$G$2:$H$101,2,0)</f>
        <v>21</v>
      </c>
      <c r="L268">
        <f>VLOOKUP(M268,ar_predmet!B:C,2,FALSE())</f>
        <v>331</v>
      </c>
      <c r="M268" t="str">
        <f>VLOOKUP(I268,ar_predmet!A:C,2,FALSE())</f>
        <v>NA000</v>
      </c>
      <c r="N268">
        <f>+VLOOKUP(H268,tip_dogodka!$B$2:$C$10,2,0)</f>
        <v>5</v>
      </c>
      <c r="O268">
        <f>+VLOOKUP(E268,prostor!$F$1:$G$101,2,0)</f>
        <v>44</v>
      </c>
    </row>
    <row r="269" spans="1:15" x14ac:dyDescent="0.25">
      <c r="A269">
        <v>4404</v>
      </c>
      <c r="B269" s="9">
        <v>45028.635416666701</v>
      </c>
      <c r="C269" s="9">
        <v>45028.65625</v>
      </c>
      <c r="D269" t="s">
        <v>524</v>
      </c>
      <c r="E269">
        <v>707</v>
      </c>
      <c r="F269" t="str">
        <f t="shared" si="12"/>
        <v xml:space="preserve"> Samec Matevž </v>
      </c>
      <c r="G269" t="str">
        <f t="shared" si="13"/>
        <v>Eva Jereb</v>
      </c>
      <c r="H269" t="s">
        <v>6</v>
      </c>
      <c r="I269" t="s">
        <v>6</v>
      </c>
      <c r="J269" s="10">
        <f t="shared" si="14"/>
        <v>1001</v>
      </c>
      <c r="K269">
        <f>VLOOKUP(G269,profesor!$G$2:$H$101,2,0)</f>
        <v>12</v>
      </c>
      <c r="L269">
        <f>VLOOKUP(M269,ar_predmet!B:C,2,FALSE())</f>
        <v>331</v>
      </c>
      <c r="M269" t="str">
        <f>VLOOKUP(I269,ar_predmet!A:C,2,FALSE())</f>
        <v>NA000</v>
      </c>
      <c r="N269">
        <f>+VLOOKUP(H269,tip_dogodka!$B$2:$C$10,2,0)</f>
        <v>5</v>
      </c>
      <c r="O269">
        <f>+VLOOKUP(E269,prostor!$F$1:$G$101,2,0)</f>
        <v>44</v>
      </c>
    </row>
    <row r="270" spans="1:15" x14ac:dyDescent="0.25">
      <c r="A270">
        <v>4855</v>
      </c>
      <c r="B270" s="9">
        <v>45342.541666666701</v>
      </c>
      <c r="C270" s="9">
        <v>45342.5625</v>
      </c>
      <c r="D270" t="s">
        <v>525</v>
      </c>
      <c r="E270">
        <v>707</v>
      </c>
      <c r="F270" t="str">
        <f t="shared" si="12"/>
        <v xml:space="preserve"> Sanković Luka </v>
      </c>
      <c r="G270" t="str">
        <f t="shared" si="13"/>
        <v>Goran Vukovič</v>
      </c>
      <c r="H270" t="s">
        <v>6</v>
      </c>
      <c r="I270" t="s">
        <v>6</v>
      </c>
      <c r="J270" s="10">
        <f t="shared" si="14"/>
        <v>1001</v>
      </c>
      <c r="K270">
        <f>VLOOKUP(G270,profesor!$G$2:$H$101,2,0)</f>
        <v>38</v>
      </c>
      <c r="L270">
        <f>VLOOKUP(M270,ar_predmet!B:C,2,FALSE())</f>
        <v>331</v>
      </c>
      <c r="M270" t="str">
        <f>VLOOKUP(I270,ar_predmet!A:C,2,FALSE())</f>
        <v>NA000</v>
      </c>
      <c r="N270">
        <f>+VLOOKUP(H270,tip_dogodka!$B$2:$C$10,2,0)</f>
        <v>5</v>
      </c>
      <c r="O270">
        <f>+VLOOKUP(E270,prostor!$F$1:$G$101,2,0)</f>
        <v>44</v>
      </c>
    </row>
    <row r="271" spans="1:15" x14ac:dyDescent="0.25">
      <c r="A271">
        <v>2926</v>
      </c>
      <c r="B271" s="9">
        <v>45215.583333333299</v>
      </c>
      <c r="C271" s="9">
        <v>45215.604166666701</v>
      </c>
      <c r="D271" t="s">
        <v>526</v>
      </c>
      <c r="E271">
        <v>707</v>
      </c>
      <c r="F271" t="str">
        <f t="shared" si="12"/>
        <v xml:space="preserve"> Schweiger Gal </v>
      </c>
      <c r="G271" t="str">
        <f t="shared" si="13"/>
        <v>Maja Meško</v>
      </c>
      <c r="H271" t="s">
        <v>6</v>
      </c>
      <c r="I271" t="s">
        <v>6</v>
      </c>
      <c r="J271" s="10">
        <f t="shared" si="14"/>
        <v>1001</v>
      </c>
      <c r="K271">
        <f>VLOOKUP(G271,profesor!$G$2:$H$101,2,0)</f>
        <v>24</v>
      </c>
      <c r="L271">
        <f>VLOOKUP(M271,ar_predmet!B:C,2,FALSE())</f>
        <v>331</v>
      </c>
      <c r="M271" t="str">
        <f>VLOOKUP(I271,ar_predmet!A:C,2,FALSE())</f>
        <v>NA000</v>
      </c>
      <c r="N271">
        <f>+VLOOKUP(H271,tip_dogodka!$B$2:$C$10,2,0)</f>
        <v>5</v>
      </c>
      <c r="O271">
        <f>+VLOOKUP(E271,prostor!$F$1:$G$101,2,0)</f>
        <v>44</v>
      </c>
    </row>
    <row r="272" spans="1:15" x14ac:dyDescent="0.25">
      <c r="A272">
        <v>3902</v>
      </c>
      <c r="B272" s="9">
        <v>43720.5</v>
      </c>
      <c r="C272" s="9">
        <v>43720.520833333299</v>
      </c>
      <c r="D272" t="s">
        <v>527</v>
      </c>
      <c r="E272">
        <v>707</v>
      </c>
      <c r="F272" t="str">
        <f t="shared" si="12"/>
        <v xml:space="preserve"> Sedlašek Nensi </v>
      </c>
      <c r="G272" t="str">
        <f t="shared" si="13"/>
        <v>Polona Šprajc</v>
      </c>
      <c r="H272" t="s">
        <v>6</v>
      </c>
      <c r="I272" t="s">
        <v>6</v>
      </c>
      <c r="J272" s="10">
        <f t="shared" si="14"/>
        <v>1001</v>
      </c>
      <c r="K272">
        <f>VLOOKUP(G272,profesor!$G$2:$H$101,2,0)</f>
        <v>33</v>
      </c>
      <c r="L272">
        <f>VLOOKUP(M272,ar_predmet!B:C,2,FALSE())</f>
        <v>331</v>
      </c>
      <c r="M272" t="str">
        <f>VLOOKUP(I272,ar_predmet!A:C,2,FALSE())</f>
        <v>NA000</v>
      </c>
      <c r="N272">
        <f>+VLOOKUP(H272,tip_dogodka!$B$2:$C$10,2,0)</f>
        <v>5</v>
      </c>
      <c r="O272">
        <f>+VLOOKUP(E272,prostor!$F$1:$G$101,2,0)</f>
        <v>44</v>
      </c>
    </row>
    <row r="273" spans="1:15" x14ac:dyDescent="0.25">
      <c r="A273">
        <v>5125</v>
      </c>
      <c r="B273" s="9">
        <v>45177.479166666701</v>
      </c>
      <c r="C273" s="9">
        <v>45177.5</v>
      </c>
      <c r="D273" t="s">
        <v>528</v>
      </c>
      <c r="E273">
        <v>707</v>
      </c>
      <c r="F273" t="str">
        <f t="shared" si="12"/>
        <v xml:space="preserve"> Senčur Jona </v>
      </c>
      <c r="G273" t="str">
        <f t="shared" si="13"/>
        <v>Miha Marič</v>
      </c>
      <c r="H273" t="s">
        <v>6</v>
      </c>
      <c r="I273" t="s">
        <v>6</v>
      </c>
      <c r="J273" s="10">
        <f t="shared" si="14"/>
        <v>1001</v>
      </c>
      <c r="K273">
        <f>VLOOKUP(G273,profesor!$G$2:$H$101,2,0)</f>
        <v>21</v>
      </c>
      <c r="L273">
        <f>VLOOKUP(M273,ar_predmet!B:C,2,FALSE())</f>
        <v>331</v>
      </c>
      <c r="M273" t="str">
        <f>VLOOKUP(I273,ar_predmet!A:C,2,FALSE())</f>
        <v>NA000</v>
      </c>
      <c r="N273">
        <f>+VLOOKUP(H273,tip_dogodka!$B$2:$C$10,2,0)</f>
        <v>5</v>
      </c>
      <c r="O273">
        <f>+VLOOKUP(E273,prostor!$F$1:$G$101,2,0)</f>
        <v>44</v>
      </c>
    </row>
    <row r="274" spans="1:15" x14ac:dyDescent="0.25">
      <c r="A274">
        <v>2829</v>
      </c>
      <c r="B274" s="9">
        <v>43955.458333333299</v>
      </c>
      <c r="C274" s="9">
        <v>43955.479166666701</v>
      </c>
      <c r="D274" t="s">
        <v>529</v>
      </c>
      <c r="E274" t="s">
        <v>18</v>
      </c>
      <c r="F274" t="str">
        <f t="shared" si="12"/>
        <v xml:space="preserve"> Simendić Katja </v>
      </c>
      <c r="G274" t="str">
        <f t="shared" si="13"/>
        <v>Mojca Bernik</v>
      </c>
      <c r="H274" t="s">
        <v>6</v>
      </c>
      <c r="I274" t="s">
        <v>6</v>
      </c>
      <c r="J274" s="10">
        <f t="shared" si="14"/>
        <v>1001</v>
      </c>
      <c r="K274">
        <f>VLOOKUP(G274,profesor!$G$2:$H$101,2,0)</f>
        <v>3</v>
      </c>
      <c r="L274">
        <f>VLOOKUP(M274,ar_predmet!B:C,2,FALSE())</f>
        <v>331</v>
      </c>
      <c r="M274" t="str">
        <f>VLOOKUP(I274,ar_predmet!A:C,2,FALSE())</f>
        <v>NA000</v>
      </c>
      <c r="N274">
        <f>+VLOOKUP(H274,tip_dogodka!$B$2:$C$10,2,0)</f>
        <v>5</v>
      </c>
      <c r="O274">
        <f>+VLOOKUP(E274,prostor!$F$1:$G$101,2,0)</f>
        <v>56</v>
      </c>
    </row>
    <row r="275" spans="1:15" x14ac:dyDescent="0.25">
      <c r="A275">
        <v>3548</v>
      </c>
      <c r="B275" s="9">
        <v>44895.5</v>
      </c>
      <c r="C275" s="9">
        <v>44895.520833333299</v>
      </c>
      <c r="D275" t="s">
        <v>530</v>
      </c>
      <c r="E275">
        <v>707</v>
      </c>
      <c r="F275" t="str">
        <f t="shared" si="12"/>
        <v xml:space="preserve"> Sitar Marinka </v>
      </c>
      <c r="G275" t="str">
        <f t="shared" si="13"/>
        <v>Alenka Baggia</v>
      </c>
      <c r="H275" t="s">
        <v>6</v>
      </c>
      <c r="I275" t="s">
        <v>6</v>
      </c>
      <c r="J275" s="10">
        <f t="shared" si="14"/>
        <v>1001</v>
      </c>
      <c r="K275">
        <f>VLOOKUP(G275,profesor!$G$2:$H$101,2,0)</f>
        <v>1</v>
      </c>
      <c r="L275">
        <f>VLOOKUP(M275,ar_predmet!B:C,2,FALSE())</f>
        <v>331</v>
      </c>
      <c r="M275" t="str">
        <f>VLOOKUP(I275,ar_predmet!A:C,2,FALSE())</f>
        <v>NA000</v>
      </c>
      <c r="N275">
        <f>+VLOOKUP(H275,tip_dogodka!$B$2:$C$10,2,0)</f>
        <v>5</v>
      </c>
      <c r="O275">
        <f>+VLOOKUP(E275,prostor!$F$1:$G$101,2,0)</f>
        <v>44</v>
      </c>
    </row>
    <row r="276" spans="1:15" x14ac:dyDescent="0.25">
      <c r="A276">
        <v>3014</v>
      </c>
      <c r="B276" s="9">
        <v>43963.5</v>
      </c>
      <c r="C276" s="9">
        <v>43963.520833333299</v>
      </c>
      <c r="D276" t="s">
        <v>531</v>
      </c>
      <c r="E276" t="s">
        <v>18</v>
      </c>
      <c r="F276" t="str">
        <f t="shared" si="12"/>
        <v xml:space="preserve"> Sitar Žiga </v>
      </c>
      <c r="G276" t="str">
        <f t="shared" si="13"/>
        <v>Marko Ferjan</v>
      </c>
      <c r="H276" t="s">
        <v>6</v>
      </c>
      <c r="I276" t="s">
        <v>6</v>
      </c>
      <c r="J276" s="10">
        <f t="shared" si="14"/>
        <v>1001</v>
      </c>
      <c r="K276">
        <f>VLOOKUP(G276,profesor!$G$2:$H$101,2,0)</f>
        <v>9</v>
      </c>
      <c r="L276">
        <f>VLOOKUP(M276,ar_predmet!B:C,2,FALSE())</f>
        <v>331</v>
      </c>
      <c r="M276" t="str">
        <f>VLOOKUP(I276,ar_predmet!A:C,2,FALSE())</f>
        <v>NA000</v>
      </c>
      <c r="N276">
        <f>+VLOOKUP(H276,tip_dogodka!$B$2:$C$10,2,0)</f>
        <v>5</v>
      </c>
      <c r="O276">
        <f>+VLOOKUP(E276,prostor!$F$1:$G$101,2,0)</f>
        <v>56</v>
      </c>
    </row>
    <row r="277" spans="1:15" x14ac:dyDescent="0.25">
      <c r="A277">
        <v>5039</v>
      </c>
      <c r="B277" s="9">
        <v>43853.416666666701</v>
      </c>
      <c r="C277" s="9">
        <v>43853.4375</v>
      </c>
      <c r="D277" t="s">
        <v>532</v>
      </c>
      <c r="E277">
        <v>707</v>
      </c>
      <c r="F277" t="str">
        <f t="shared" si="12"/>
        <v xml:space="preserve"> Slapar Lucija </v>
      </c>
      <c r="G277" t="str">
        <f t="shared" si="13"/>
        <v>Goran Vukovič</v>
      </c>
      <c r="H277" t="s">
        <v>6</v>
      </c>
      <c r="I277" t="s">
        <v>6</v>
      </c>
      <c r="J277" s="10">
        <f t="shared" si="14"/>
        <v>1001</v>
      </c>
      <c r="K277">
        <f>VLOOKUP(G277,profesor!$G$2:$H$101,2,0)</f>
        <v>38</v>
      </c>
      <c r="L277">
        <f>VLOOKUP(M277,ar_predmet!B:C,2,FALSE())</f>
        <v>331</v>
      </c>
      <c r="M277" t="str">
        <f>VLOOKUP(I277,ar_predmet!A:C,2,FALSE())</f>
        <v>NA000</v>
      </c>
      <c r="N277">
        <f>+VLOOKUP(H277,tip_dogodka!$B$2:$C$10,2,0)</f>
        <v>5</v>
      </c>
      <c r="O277">
        <f>+VLOOKUP(E277,prostor!$F$1:$G$101,2,0)</f>
        <v>44</v>
      </c>
    </row>
    <row r="278" spans="1:15" x14ac:dyDescent="0.25">
      <c r="A278">
        <v>1102</v>
      </c>
      <c r="B278" s="9">
        <v>43875.520833333299</v>
      </c>
      <c r="C278" s="9">
        <v>43875.541666666701</v>
      </c>
      <c r="D278" t="s">
        <v>533</v>
      </c>
      <c r="E278">
        <v>707</v>
      </c>
      <c r="F278" t="str">
        <f t="shared" si="12"/>
        <v xml:space="preserve"> Slapar Nina </v>
      </c>
      <c r="G278" t="str">
        <f t="shared" si="13"/>
        <v>Eva Jereb</v>
      </c>
      <c r="H278" t="s">
        <v>6</v>
      </c>
      <c r="I278" t="s">
        <v>6</v>
      </c>
      <c r="J278" s="10">
        <f t="shared" si="14"/>
        <v>1001</v>
      </c>
      <c r="K278">
        <f>VLOOKUP(G278,profesor!$G$2:$H$101,2,0)</f>
        <v>12</v>
      </c>
      <c r="L278">
        <f>VLOOKUP(M278,ar_predmet!B:C,2,FALSE())</f>
        <v>331</v>
      </c>
      <c r="M278" t="str">
        <f>VLOOKUP(I278,ar_predmet!A:C,2,FALSE())</f>
        <v>NA000</v>
      </c>
      <c r="N278">
        <f>+VLOOKUP(H278,tip_dogodka!$B$2:$C$10,2,0)</f>
        <v>5</v>
      </c>
      <c r="O278">
        <f>+VLOOKUP(E278,prostor!$F$1:$G$101,2,0)</f>
        <v>44</v>
      </c>
    </row>
    <row r="279" spans="1:15" x14ac:dyDescent="0.25">
      <c r="A279">
        <v>4746</v>
      </c>
      <c r="B279" s="9">
        <v>43819.458333333299</v>
      </c>
      <c r="C279" s="9">
        <v>43819.479166666701</v>
      </c>
      <c r="D279" t="s">
        <v>534</v>
      </c>
      <c r="E279">
        <v>707</v>
      </c>
      <c r="F279" t="str">
        <f t="shared" si="12"/>
        <v xml:space="preserve"> Slavič Matevž </v>
      </c>
      <c r="G279" t="str">
        <f t="shared" si="13"/>
        <v>Goran Vukovič</v>
      </c>
      <c r="H279" t="s">
        <v>6</v>
      </c>
      <c r="I279" t="s">
        <v>6</v>
      </c>
      <c r="J279" s="10">
        <f t="shared" si="14"/>
        <v>1001</v>
      </c>
      <c r="K279">
        <f>VLOOKUP(G279,profesor!$G$2:$H$101,2,0)</f>
        <v>38</v>
      </c>
      <c r="L279">
        <f>VLOOKUP(M279,ar_predmet!B:C,2,FALSE())</f>
        <v>331</v>
      </c>
      <c r="M279" t="str">
        <f>VLOOKUP(I279,ar_predmet!A:C,2,FALSE())</f>
        <v>NA000</v>
      </c>
      <c r="N279">
        <f>+VLOOKUP(H279,tip_dogodka!$B$2:$C$10,2,0)</f>
        <v>5</v>
      </c>
      <c r="O279">
        <f>+VLOOKUP(E279,prostor!$F$1:$G$101,2,0)</f>
        <v>44</v>
      </c>
    </row>
    <row r="280" spans="1:15" x14ac:dyDescent="0.25">
      <c r="A280">
        <v>3342</v>
      </c>
      <c r="B280" s="9">
        <v>43986.541666666701</v>
      </c>
      <c r="C280" s="9">
        <v>43986.5625</v>
      </c>
      <c r="D280" t="s">
        <v>535</v>
      </c>
      <c r="E280" t="s">
        <v>18</v>
      </c>
      <c r="F280" t="str">
        <f t="shared" si="12"/>
        <v xml:space="preserve"> Smukavec Maja </v>
      </c>
      <c r="G280" t="str">
        <f t="shared" si="13"/>
        <v>Marjan Senegačnik</v>
      </c>
      <c r="H280" t="s">
        <v>6</v>
      </c>
      <c r="I280" t="s">
        <v>6</v>
      </c>
      <c r="J280" s="10">
        <f t="shared" si="14"/>
        <v>1001</v>
      </c>
      <c r="K280">
        <f>VLOOKUP(G280,profesor!$G$2:$H$101,2,0)</f>
        <v>30</v>
      </c>
      <c r="L280">
        <f>VLOOKUP(M280,ar_predmet!B:C,2,FALSE())</f>
        <v>331</v>
      </c>
      <c r="M280" t="str">
        <f>VLOOKUP(I280,ar_predmet!A:C,2,FALSE())</f>
        <v>NA000</v>
      </c>
      <c r="N280">
        <f>+VLOOKUP(H280,tip_dogodka!$B$2:$C$10,2,0)</f>
        <v>5</v>
      </c>
      <c r="O280">
        <f>+VLOOKUP(E280,prostor!$F$1:$G$101,2,0)</f>
        <v>56</v>
      </c>
    </row>
    <row r="281" spans="1:15" x14ac:dyDescent="0.25">
      <c r="A281">
        <v>4294</v>
      </c>
      <c r="B281" s="9">
        <v>45175.5</v>
      </c>
      <c r="C281" s="9">
        <v>45175.520833333299</v>
      </c>
      <c r="D281" t="s">
        <v>536</v>
      </c>
      <c r="E281">
        <v>707</v>
      </c>
      <c r="F281" t="str">
        <f t="shared" si="12"/>
        <v xml:space="preserve"> Snedec Anja </v>
      </c>
      <c r="G281" t="str">
        <f t="shared" si="13"/>
        <v>Marko Urh</v>
      </c>
      <c r="H281" t="s">
        <v>6</v>
      </c>
      <c r="I281" t="s">
        <v>6</v>
      </c>
      <c r="J281" s="10">
        <f t="shared" si="14"/>
        <v>1001</v>
      </c>
      <c r="K281">
        <f>VLOOKUP(G281,profesor!$G$2:$H$101,2,0)</f>
        <v>35</v>
      </c>
      <c r="L281">
        <f>VLOOKUP(M281,ar_predmet!B:C,2,FALSE())</f>
        <v>331</v>
      </c>
      <c r="M281" t="str">
        <f>VLOOKUP(I281,ar_predmet!A:C,2,FALSE())</f>
        <v>NA000</v>
      </c>
      <c r="N281">
        <f>+VLOOKUP(H281,tip_dogodka!$B$2:$C$10,2,0)</f>
        <v>5</v>
      </c>
      <c r="O281">
        <f>+VLOOKUP(E281,prostor!$F$1:$G$101,2,0)</f>
        <v>44</v>
      </c>
    </row>
    <row r="282" spans="1:15" x14ac:dyDescent="0.25">
      <c r="A282">
        <v>2052</v>
      </c>
      <c r="B282" s="9">
        <v>44915.479166666701</v>
      </c>
      <c r="C282" s="9">
        <v>44915.5</v>
      </c>
      <c r="D282" t="s">
        <v>537</v>
      </c>
      <c r="E282">
        <v>707</v>
      </c>
      <c r="F282" t="str">
        <f t="shared" si="12"/>
        <v xml:space="preserve"> Sopotnik Nedeljko Maša </v>
      </c>
      <c r="G282" t="str">
        <f t="shared" si="13"/>
        <v>Ksenija Tušek Bunc</v>
      </c>
      <c r="H282" t="s">
        <v>6</v>
      </c>
      <c r="I282" t="s">
        <v>6</v>
      </c>
      <c r="J282" s="10">
        <f t="shared" si="14"/>
        <v>1001</v>
      </c>
      <c r="K282">
        <f>VLOOKUP(G282,profesor!$G$2:$H$101,2,0)</f>
        <v>77</v>
      </c>
      <c r="L282">
        <f>VLOOKUP(M282,ar_predmet!B:C,2,FALSE())</f>
        <v>331</v>
      </c>
      <c r="M282" t="str">
        <f>VLOOKUP(I282,ar_predmet!A:C,2,FALSE())</f>
        <v>NA000</v>
      </c>
      <c r="N282">
        <f>+VLOOKUP(H282,tip_dogodka!$B$2:$C$10,2,0)</f>
        <v>5</v>
      </c>
      <c r="O282">
        <f>+VLOOKUP(E282,prostor!$F$1:$G$101,2,0)</f>
        <v>44</v>
      </c>
    </row>
    <row r="283" spans="1:15" x14ac:dyDescent="0.25">
      <c r="A283">
        <v>4269</v>
      </c>
      <c r="B283" s="9">
        <v>45217.65625</v>
      </c>
      <c r="C283" s="9">
        <v>45217.6875</v>
      </c>
      <c r="D283" t="s">
        <v>538</v>
      </c>
      <c r="E283">
        <v>707</v>
      </c>
      <c r="F283" t="str">
        <f t="shared" si="12"/>
        <v xml:space="preserve"> Starešinič Miha </v>
      </c>
      <c r="G283" t="str">
        <f t="shared" si="13"/>
        <v>Gregor Lenart</v>
      </c>
      <c r="H283" t="s">
        <v>6</v>
      </c>
      <c r="I283" t="s">
        <v>6</v>
      </c>
      <c r="J283" s="10">
        <f t="shared" si="14"/>
        <v>1001</v>
      </c>
      <c r="K283">
        <f>VLOOKUP(G283,profesor!$G$2:$H$101,2,0)</f>
        <v>17</v>
      </c>
      <c r="L283">
        <f>VLOOKUP(M283,ar_predmet!B:C,2,FALSE())</f>
        <v>331</v>
      </c>
      <c r="M283" t="str">
        <f>VLOOKUP(I283,ar_predmet!A:C,2,FALSE())</f>
        <v>NA000</v>
      </c>
      <c r="N283">
        <f>+VLOOKUP(H283,tip_dogodka!$B$2:$C$10,2,0)</f>
        <v>5</v>
      </c>
      <c r="O283">
        <f>+VLOOKUP(E283,prostor!$F$1:$G$101,2,0)</f>
        <v>44</v>
      </c>
    </row>
    <row r="284" spans="1:15" x14ac:dyDescent="0.25">
      <c r="A284">
        <v>5084</v>
      </c>
      <c r="B284" s="9">
        <v>45385.5</v>
      </c>
      <c r="C284" s="9">
        <v>45385.520833333299</v>
      </c>
      <c r="D284" t="s">
        <v>539</v>
      </c>
      <c r="E284">
        <v>707</v>
      </c>
      <c r="F284" t="str">
        <f t="shared" si="12"/>
        <v xml:space="preserve"> Stele Adrijana </v>
      </c>
      <c r="G284" t="str">
        <f t="shared" si="13"/>
        <v>Mojca Bernik</v>
      </c>
      <c r="H284" t="s">
        <v>6</v>
      </c>
      <c r="I284" t="s">
        <v>6</v>
      </c>
      <c r="J284" s="10">
        <f t="shared" si="14"/>
        <v>1001</v>
      </c>
      <c r="K284">
        <f>VLOOKUP(G284,profesor!$G$2:$H$101,2,0)</f>
        <v>3</v>
      </c>
      <c r="L284">
        <f>VLOOKUP(M284,ar_predmet!B:C,2,FALSE())</f>
        <v>331</v>
      </c>
      <c r="M284" t="str">
        <f>VLOOKUP(I284,ar_predmet!A:C,2,FALSE())</f>
        <v>NA000</v>
      </c>
      <c r="N284">
        <f>+VLOOKUP(H284,tip_dogodka!$B$2:$C$10,2,0)</f>
        <v>5</v>
      </c>
      <c r="O284">
        <f>+VLOOKUP(E284,prostor!$F$1:$G$101,2,0)</f>
        <v>44</v>
      </c>
    </row>
    <row r="285" spans="1:15" x14ac:dyDescent="0.25">
      <c r="A285">
        <v>4871</v>
      </c>
      <c r="B285" s="9">
        <v>43752.645833333299</v>
      </c>
      <c r="C285" s="9">
        <v>43752.666666666701</v>
      </c>
      <c r="D285" t="s">
        <v>540</v>
      </c>
      <c r="E285">
        <v>707</v>
      </c>
      <c r="F285" t="str">
        <f t="shared" si="12"/>
        <v xml:space="preserve"> Stepišnik Jure </v>
      </c>
      <c r="G285" t="str">
        <f t="shared" si="13"/>
        <v>Uroš Rajkovič</v>
      </c>
      <c r="H285" t="s">
        <v>6</v>
      </c>
      <c r="I285" t="s">
        <v>6</v>
      </c>
      <c r="J285" s="10">
        <f t="shared" si="14"/>
        <v>1001</v>
      </c>
      <c r="K285">
        <f>VLOOKUP(G285,profesor!$G$2:$H$101,2,0)</f>
        <v>29</v>
      </c>
      <c r="L285">
        <f>VLOOKUP(M285,ar_predmet!B:C,2,FALSE())</f>
        <v>331</v>
      </c>
      <c r="M285" t="str">
        <f>VLOOKUP(I285,ar_predmet!A:C,2,FALSE())</f>
        <v>NA000</v>
      </c>
      <c r="N285">
        <f>+VLOOKUP(H285,tip_dogodka!$B$2:$C$10,2,0)</f>
        <v>5</v>
      </c>
      <c r="O285">
        <f>+VLOOKUP(E285,prostor!$F$1:$G$101,2,0)</f>
        <v>44</v>
      </c>
    </row>
    <row r="286" spans="1:15" x14ac:dyDescent="0.25">
      <c r="A286">
        <v>3015</v>
      </c>
      <c r="B286" s="9">
        <v>45175.520833333299</v>
      </c>
      <c r="C286" s="9">
        <v>45175.541666666701</v>
      </c>
      <c r="D286" t="s">
        <v>541</v>
      </c>
      <c r="E286">
        <v>706</v>
      </c>
      <c r="F286" t="str">
        <f t="shared" si="12"/>
        <v xml:space="preserve"> Stjepanović Roman </v>
      </c>
      <c r="G286" t="str">
        <f t="shared" si="13"/>
        <v>Maja Meško</v>
      </c>
      <c r="H286" t="s">
        <v>6</v>
      </c>
      <c r="I286" t="s">
        <v>6</v>
      </c>
      <c r="J286" s="10">
        <f t="shared" si="14"/>
        <v>1001</v>
      </c>
      <c r="K286">
        <f>VLOOKUP(G286,profesor!$G$2:$H$101,2,0)</f>
        <v>24</v>
      </c>
      <c r="L286">
        <f>VLOOKUP(M286,ar_predmet!B:C,2,FALSE())</f>
        <v>331</v>
      </c>
      <c r="M286" t="str">
        <f>VLOOKUP(I286,ar_predmet!A:C,2,FALSE())</f>
        <v>NA000</v>
      </c>
      <c r="N286">
        <f>+VLOOKUP(H286,tip_dogodka!$B$2:$C$10,2,0)</f>
        <v>5</v>
      </c>
      <c r="O286">
        <f>+VLOOKUP(E286,prostor!$F$1:$G$101,2,0)</f>
        <v>52</v>
      </c>
    </row>
    <row r="287" spans="1:15" x14ac:dyDescent="0.25">
      <c r="A287">
        <v>2814</v>
      </c>
      <c r="B287" s="9">
        <v>43734.5</v>
      </c>
      <c r="C287" s="9">
        <v>43734.520833333299</v>
      </c>
      <c r="D287" t="s">
        <v>542</v>
      </c>
      <c r="E287">
        <v>707</v>
      </c>
      <c r="F287" t="str">
        <f t="shared" si="12"/>
        <v xml:space="preserve"> Stojanović Ines </v>
      </c>
      <c r="G287" t="str">
        <f t="shared" si="13"/>
        <v>Vesna Novak</v>
      </c>
      <c r="H287" t="s">
        <v>6</v>
      </c>
      <c r="I287" t="s">
        <v>6</v>
      </c>
      <c r="J287" s="10">
        <f t="shared" si="14"/>
        <v>1001</v>
      </c>
      <c r="K287">
        <f>VLOOKUP(G287,profesor!$G$2:$H$101,2,0)</f>
        <v>26</v>
      </c>
      <c r="L287">
        <f>VLOOKUP(M287,ar_predmet!B:C,2,FALSE())</f>
        <v>331</v>
      </c>
      <c r="M287" t="str">
        <f>VLOOKUP(I287,ar_predmet!A:C,2,FALSE())</f>
        <v>NA000</v>
      </c>
      <c r="N287">
        <f>+VLOOKUP(H287,tip_dogodka!$B$2:$C$10,2,0)</f>
        <v>5</v>
      </c>
      <c r="O287">
        <f>+VLOOKUP(E287,prostor!$F$1:$G$101,2,0)</f>
        <v>44</v>
      </c>
    </row>
    <row r="288" spans="1:15" x14ac:dyDescent="0.25">
      <c r="A288">
        <v>5150</v>
      </c>
      <c r="B288" s="9">
        <v>45007.5</v>
      </c>
      <c r="C288" s="9">
        <v>45007.520833333299</v>
      </c>
      <c r="D288" t="s">
        <v>543</v>
      </c>
      <c r="E288">
        <v>707</v>
      </c>
      <c r="F288" t="str">
        <f t="shared" si="12"/>
        <v xml:space="preserve"> Stojanović Vesna </v>
      </c>
      <c r="G288" t="str">
        <f t="shared" si="13"/>
        <v>Mojca Bernik</v>
      </c>
      <c r="H288" t="s">
        <v>6</v>
      </c>
      <c r="I288" t="s">
        <v>6</v>
      </c>
      <c r="J288" s="10">
        <f t="shared" si="14"/>
        <v>1001</v>
      </c>
      <c r="K288">
        <f>VLOOKUP(G288,profesor!$G$2:$H$101,2,0)</f>
        <v>3</v>
      </c>
      <c r="L288">
        <f>VLOOKUP(M288,ar_predmet!B:C,2,FALSE())</f>
        <v>331</v>
      </c>
      <c r="M288" t="str">
        <f>VLOOKUP(I288,ar_predmet!A:C,2,FALSE())</f>
        <v>NA000</v>
      </c>
      <c r="N288">
        <f>+VLOOKUP(H288,tip_dogodka!$B$2:$C$10,2,0)</f>
        <v>5</v>
      </c>
      <c r="O288">
        <f>+VLOOKUP(E288,prostor!$F$1:$G$101,2,0)</f>
        <v>44</v>
      </c>
    </row>
    <row r="289" spans="1:15" x14ac:dyDescent="0.25">
      <c r="A289">
        <v>361</v>
      </c>
      <c r="B289" s="9">
        <v>44727.479166666701</v>
      </c>
      <c r="C289" s="9">
        <v>44727.5</v>
      </c>
      <c r="D289" t="s">
        <v>544</v>
      </c>
      <c r="E289">
        <v>707</v>
      </c>
      <c r="F289" t="str">
        <f t="shared" si="12"/>
        <v xml:space="preserve"> Stokić Maja </v>
      </c>
      <c r="G289" t="str">
        <f t="shared" si="13"/>
        <v>Mojca Bernik</v>
      </c>
      <c r="H289" t="s">
        <v>6</v>
      </c>
      <c r="I289" t="s">
        <v>6</v>
      </c>
      <c r="J289" s="10">
        <f t="shared" si="14"/>
        <v>1001</v>
      </c>
      <c r="K289">
        <f>VLOOKUP(G289,profesor!$G$2:$H$101,2,0)</f>
        <v>3</v>
      </c>
      <c r="L289">
        <f>VLOOKUP(M289,ar_predmet!B:C,2,FALSE())</f>
        <v>331</v>
      </c>
      <c r="M289" t="str">
        <f>VLOOKUP(I289,ar_predmet!A:C,2,FALSE())</f>
        <v>NA000</v>
      </c>
      <c r="N289">
        <f>+VLOOKUP(H289,tip_dogodka!$B$2:$C$10,2,0)</f>
        <v>5</v>
      </c>
      <c r="O289">
        <f>+VLOOKUP(E289,prostor!$F$1:$G$101,2,0)</f>
        <v>44</v>
      </c>
    </row>
    <row r="290" spans="1:15" x14ac:dyDescent="0.25">
      <c r="A290">
        <v>2054</v>
      </c>
      <c r="B290" s="9">
        <v>43717.5</v>
      </c>
      <c r="C290" s="9">
        <v>43717.520833333299</v>
      </c>
      <c r="D290" t="s">
        <v>545</v>
      </c>
      <c r="E290">
        <v>707</v>
      </c>
      <c r="F290" t="str">
        <f t="shared" si="12"/>
        <v xml:space="preserve"> Strehar Mark </v>
      </c>
      <c r="G290" t="str">
        <f t="shared" si="13"/>
        <v>Matjaž Maletič</v>
      </c>
      <c r="H290" t="s">
        <v>6</v>
      </c>
      <c r="I290" t="s">
        <v>6</v>
      </c>
      <c r="J290" s="10">
        <f t="shared" si="14"/>
        <v>1001</v>
      </c>
      <c r="K290">
        <f>VLOOKUP(G290,profesor!$G$2:$H$101,2,0)</f>
        <v>20</v>
      </c>
      <c r="L290">
        <f>VLOOKUP(M290,ar_predmet!B:C,2,FALSE())</f>
        <v>331</v>
      </c>
      <c r="M290" t="str">
        <f>VLOOKUP(I290,ar_predmet!A:C,2,FALSE())</f>
        <v>NA000</v>
      </c>
      <c r="N290">
        <f>+VLOOKUP(H290,tip_dogodka!$B$2:$C$10,2,0)</f>
        <v>5</v>
      </c>
      <c r="O290">
        <f>+VLOOKUP(E290,prostor!$F$1:$G$101,2,0)</f>
        <v>44</v>
      </c>
    </row>
    <row r="291" spans="1:15" x14ac:dyDescent="0.25">
      <c r="A291">
        <v>379</v>
      </c>
      <c r="B291" s="9">
        <v>43746.458333333299</v>
      </c>
      <c r="C291" s="9">
        <v>43746.479166666701</v>
      </c>
      <c r="D291" t="s">
        <v>546</v>
      </c>
      <c r="E291">
        <v>707</v>
      </c>
      <c r="F291" t="str">
        <f t="shared" si="12"/>
        <v xml:space="preserve"> Studen Neža </v>
      </c>
      <c r="G291" t="str">
        <f t="shared" si="13"/>
        <v>Mojca Bernik</v>
      </c>
      <c r="H291" t="s">
        <v>6</v>
      </c>
      <c r="I291" t="s">
        <v>6</v>
      </c>
      <c r="J291" s="10">
        <f t="shared" si="14"/>
        <v>1001</v>
      </c>
      <c r="K291">
        <f>VLOOKUP(G291,profesor!$G$2:$H$101,2,0)</f>
        <v>3</v>
      </c>
      <c r="L291">
        <f>VLOOKUP(M291,ar_predmet!B:C,2,FALSE())</f>
        <v>331</v>
      </c>
      <c r="M291" t="str">
        <f>VLOOKUP(I291,ar_predmet!A:C,2,FALSE())</f>
        <v>NA000</v>
      </c>
      <c r="N291">
        <f>+VLOOKUP(H291,tip_dogodka!$B$2:$C$10,2,0)</f>
        <v>5</v>
      </c>
      <c r="O291">
        <f>+VLOOKUP(E291,prostor!$F$1:$G$101,2,0)</f>
        <v>44</v>
      </c>
    </row>
    <row r="292" spans="1:15" x14ac:dyDescent="0.25">
      <c r="A292">
        <v>2894</v>
      </c>
      <c r="B292" s="9">
        <v>43775.4375</v>
      </c>
      <c r="C292" s="9">
        <v>43775.458333333299</v>
      </c>
      <c r="D292" t="s">
        <v>547</v>
      </c>
      <c r="E292">
        <v>707</v>
      </c>
      <c r="F292" t="str">
        <f t="shared" si="12"/>
        <v xml:space="preserve"> Sukovič Kaja </v>
      </c>
      <c r="G292" t="str">
        <f t="shared" si="13"/>
        <v>Mojca Bernik</v>
      </c>
      <c r="H292" t="s">
        <v>6</v>
      </c>
      <c r="I292" t="s">
        <v>6</v>
      </c>
      <c r="J292" s="10">
        <f t="shared" si="14"/>
        <v>1001</v>
      </c>
      <c r="K292">
        <f>VLOOKUP(G292,profesor!$G$2:$H$101,2,0)</f>
        <v>3</v>
      </c>
      <c r="L292">
        <f>VLOOKUP(M292,ar_predmet!B:C,2,FALSE())</f>
        <v>331</v>
      </c>
      <c r="M292" t="str">
        <f>VLOOKUP(I292,ar_predmet!A:C,2,FALSE())</f>
        <v>NA000</v>
      </c>
      <c r="N292">
        <f>+VLOOKUP(H292,tip_dogodka!$B$2:$C$10,2,0)</f>
        <v>5</v>
      </c>
      <c r="O292">
        <f>+VLOOKUP(E292,prostor!$F$1:$G$101,2,0)</f>
        <v>44</v>
      </c>
    </row>
    <row r="293" spans="1:15" x14ac:dyDescent="0.25">
      <c r="A293">
        <v>3018</v>
      </c>
      <c r="B293" s="9">
        <v>43882.458333333299</v>
      </c>
      <c r="C293" s="9">
        <v>43882.479166666701</v>
      </c>
      <c r="D293" t="s">
        <v>548</v>
      </c>
      <c r="E293">
        <v>707</v>
      </c>
      <c r="F293" t="str">
        <f t="shared" si="12"/>
        <v xml:space="preserve"> Svenšek Benjamin </v>
      </c>
      <c r="G293" t="str">
        <f t="shared" si="13"/>
        <v>Iztok Podbregar</v>
      </c>
      <c r="H293" t="s">
        <v>6</v>
      </c>
      <c r="I293" t="s">
        <v>6</v>
      </c>
      <c r="J293" s="10">
        <f t="shared" si="14"/>
        <v>1001</v>
      </c>
      <c r="K293">
        <f>VLOOKUP(G293,profesor!$G$2:$H$101,2,0)</f>
        <v>27</v>
      </c>
      <c r="L293">
        <f>VLOOKUP(M293,ar_predmet!B:C,2,FALSE())</f>
        <v>331</v>
      </c>
      <c r="M293" t="str">
        <f>VLOOKUP(I293,ar_predmet!A:C,2,FALSE())</f>
        <v>NA000</v>
      </c>
      <c r="N293">
        <f>+VLOOKUP(H293,tip_dogodka!$B$2:$C$10,2,0)</f>
        <v>5</v>
      </c>
      <c r="O293">
        <f>+VLOOKUP(E293,prostor!$F$1:$G$101,2,0)</f>
        <v>44</v>
      </c>
    </row>
    <row r="294" spans="1:15" x14ac:dyDescent="0.25">
      <c r="A294">
        <v>1884</v>
      </c>
      <c r="B294" s="9">
        <v>45100.5</v>
      </c>
      <c r="C294" s="9">
        <v>45100.520833333299</v>
      </c>
      <c r="D294" t="s">
        <v>549</v>
      </c>
      <c r="E294">
        <v>707</v>
      </c>
      <c r="F294" t="str">
        <f t="shared" si="12"/>
        <v xml:space="preserve"> Šahinović Edin </v>
      </c>
      <c r="G294" t="str">
        <f t="shared" si="13"/>
        <v>Alenka Baggia</v>
      </c>
      <c r="H294" t="s">
        <v>6</v>
      </c>
      <c r="I294" t="s">
        <v>6</v>
      </c>
      <c r="J294" s="10">
        <f t="shared" si="14"/>
        <v>1001</v>
      </c>
      <c r="K294">
        <f>VLOOKUP(G294,profesor!$G$2:$H$101,2,0)</f>
        <v>1</v>
      </c>
      <c r="L294">
        <f>VLOOKUP(M294,ar_predmet!B:C,2,FALSE())</f>
        <v>331</v>
      </c>
      <c r="M294" t="str">
        <f>VLOOKUP(I294,ar_predmet!A:C,2,FALSE())</f>
        <v>NA000</v>
      </c>
      <c r="N294">
        <f>+VLOOKUP(H294,tip_dogodka!$B$2:$C$10,2,0)</f>
        <v>5</v>
      </c>
      <c r="O294">
        <f>+VLOOKUP(E294,prostor!$F$1:$G$101,2,0)</f>
        <v>44</v>
      </c>
    </row>
    <row r="295" spans="1:15" x14ac:dyDescent="0.25">
      <c r="A295">
        <v>4726</v>
      </c>
      <c r="B295" s="9">
        <v>45217.541666666701</v>
      </c>
      <c r="C295" s="9">
        <v>45217.5625</v>
      </c>
      <c r="D295" t="s">
        <v>550</v>
      </c>
      <c r="E295">
        <v>707</v>
      </c>
      <c r="F295" t="str">
        <f t="shared" si="12"/>
        <v xml:space="preserve"> Šalja Laura </v>
      </c>
      <c r="G295" t="str">
        <f t="shared" si="13"/>
        <v>Miha Marič</v>
      </c>
      <c r="H295" t="s">
        <v>6</v>
      </c>
      <c r="I295" t="s">
        <v>6</v>
      </c>
      <c r="J295" s="10">
        <f t="shared" si="14"/>
        <v>1001</v>
      </c>
      <c r="K295">
        <f>VLOOKUP(G295,profesor!$G$2:$H$101,2,0)</f>
        <v>21</v>
      </c>
      <c r="L295">
        <f>VLOOKUP(M295,ar_predmet!B:C,2,FALSE())</f>
        <v>331</v>
      </c>
      <c r="M295" t="str">
        <f>VLOOKUP(I295,ar_predmet!A:C,2,FALSE())</f>
        <v>NA000</v>
      </c>
      <c r="N295">
        <f>+VLOOKUP(H295,tip_dogodka!$B$2:$C$10,2,0)</f>
        <v>5</v>
      </c>
      <c r="O295">
        <f>+VLOOKUP(E295,prostor!$F$1:$G$101,2,0)</f>
        <v>44</v>
      </c>
    </row>
    <row r="296" spans="1:15" x14ac:dyDescent="0.25">
      <c r="A296">
        <v>4193</v>
      </c>
      <c r="B296" s="9">
        <v>45390.541666666701</v>
      </c>
      <c r="C296" s="9">
        <v>45390.5625</v>
      </c>
      <c r="D296" t="s">
        <v>551</v>
      </c>
      <c r="E296">
        <v>707</v>
      </c>
      <c r="F296" t="str">
        <f t="shared" si="12"/>
        <v xml:space="preserve"> Šarić Elmana </v>
      </c>
      <c r="G296" t="str">
        <f t="shared" si="13"/>
        <v>Benjamin Urh</v>
      </c>
      <c r="H296" t="s">
        <v>6</v>
      </c>
      <c r="I296" t="s">
        <v>6</v>
      </c>
      <c r="J296" s="10">
        <f t="shared" si="14"/>
        <v>1001</v>
      </c>
      <c r="K296">
        <f>VLOOKUP(G296,profesor!$G$2:$H$101,2,0)</f>
        <v>36</v>
      </c>
      <c r="L296">
        <f>VLOOKUP(M296,ar_predmet!B:C,2,FALSE())</f>
        <v>331</v>
      </c>
      <c r="M296" t="str">
        <f>VLOOKUP(I296,ar_predmet!A:C,2,FALSE())</f>
        <v>NA000</v>
      </c>
      <c r="N296">
        <f>+VLOOKUP(H296,tip_dogodka!$B$2:$C$10,2,0)</f>
        <v>5</v>
      </c>
      <c r="O296">
        <f>+VLOOKUP(E296,prostor!$F$1:$G$101,2,0)</f>
        <v>44</v>
      </c>
    </row>
    <row r="297" spans="1:15" x14ac:dyDescent="0.25">
      <c r="A297">
        <v>3413</v>
      </c>
      <c r="B297" s="9">
        <v>44964.458333333299</v>
      </c>
      <c r="C297" s="9">
        <v>44964.479166666701</v>
      </c>
      <c r="D297" t="s">
        <v>552</v>
      </c>
      <c r="E297">
        <v>707</v>
      </c>
      <c r="F297" t="str">
        <f t="shared" si="12"/>
        <v xml:space="preserve"> Šenk Tilen </v>
      </c>
      <c r="G297" t="str">
        <f t="shared" si="13"/>
        <v>Marjan Senegačnik</v>
      </c>
      <c r="H297" t="s">
        <v>6</v>
      </c>
      <c r="I297" t="s">
        <v>6</v>
      </c>
      <c r="J297" s="10">
        <f t="shared" si="14"/>
        <v>1001</v>
      </c>
      <c r="K297">
        <f>VLOOKUP(G297,profesor!$G$2:$H$101,2,0)</f>
        <v>30</v>
      </c>
      <c r="L297">
        <f>VLOOKUP(M297,ar_predmet!B:C,2,FALSE())</f>
        <v>331</v>
      </c>
      <c r="M297" t="str">
        <f>VLOOKUP(I297,ar_predmet!A:C,2,FALSE())</f>
        <v>NA000</v>
      </c>
      <c r="N297">
        <f>+VLOOKUP(H297,tip_dogodka!$B$2:$C$10,2,0)</f>
        <v>5</v>
      </c>
      <c r="O297">
        <f>+VLOOKUP(E297,prostor!$F$1:$G$101,2,0)</f>
        <v>44</v>
      </c>
    </row>
    <row r="298" spans="1:15" x14ac:dyDescent="0.25">
      <c r="A298">
        <v>2950</v>
      </c>
      <c r="B298" s="9">
        <v>45110.5</v>
      </c>
      <c r="C298" s="9">
        <v>45110.520833333299</v>
      </c>
      <c r="D298" t="s">
        <v>553</v>
      </c>
      <c r="E298">
        <v>707</v>
      </c>
      <c r="F298" t="str">
        <f t="shared" si="12"/>
        <v xml:space="preserve"> Šeško Anamari </v>
      </c>
      <c r="G298" t="str">
        <f t="shared" si="13"/>
        <v>Iztok Podbregar</v>
      </c>
      <c r="H298" t="s">
        <v>6</v>
      </c>
      <c r="I298" t="s">
        <v>6</v>
      </c>
      <c r="J298" s="10">
        <f t="shared" si="14"/>
        <v>1001</v>
      </c>
      <c r="K298">
        <f>VLOOKUP(G298,profesor!$G$2:$H$101,2,0)</f>
        <v>27</v>
      </c>
      <c r="L298">
        <f>VLOOKUP(M298,ar_predmet!B:C,2,FALSE())</f>
        <v>331</v>
      </c>
      <c r="M298" t="str">
        <f>VLOOKUP(I298,ar_predmet!A:C,2,FALSE())</f>
        <v>NA000</v>
      </c>
      <c r="N298">
        <f>+VLOOKUP(H298,tip_dogodka!$B$2:$C$10,2,0)</f>
        <v>5</v>
      </c>
      <c r="O298">
        <f>+VLOOKUP(E298,prostor!$F$1:$G$101,2,0)</f>
        <v>44</v>
      </c>
    </row>
    <row r="299" spans="1:15" x14ac:dyDescent="0.25">
      <c r="A299">
        <v>5070</v>
      </c>
      <c r="B299" s="9">
        <v>45316.479166666701</v>
      </c>
      <c r="C299" s="9">
        <v>45316.5</v>
      </c>
      <c r="D299" t="s">
        <v>554</v>
      </c>
      <c r="E299">
        <v>707</v>
      </c>
      <c r="F299" t="str">
        <f t="shared" si="12"/>
        <v xml:space="preserve"> Šilar Taja </v>
      </c>
      <c r="G299" t="str">
        <f t="shared" si="13"/>
        <v>Uroš Rajkovič</v>
      </c>
      <c r="H299" t="s">
        <v>6</v>
      </c>
      <c r="I299" t="s">
        <v>6</v>
      </c>
      <c r="J299" s="10">
        <f t="shared" si="14"/>
        <v>1001</v>
      </c>
      <c r="K299">
        <f>VLOOKUP(G299,profesor!$G$2:$H$101,2,0)</f>
        <v>29</v>
      </c>
      <c r="L299">
        <f>VLOOKUP(M299,ar_predmet!B:C,2,FALSE())</f>
        <v>331</v>
      </c>
      <c r="M299" t="str">
        <f>VLOOKUP(I299,ar_predmet!A:C,2,FALSE())</f>
        <v>NA000</v>
      </c>
      <c r="N299">
        <f>+VLOOKUP(H299,tip_dogodka!$B$2:$C$10,2,0)</f>
        <v>5</v>
      </c>
      <c r="O299">
        <f>+VLOOKUP(E299,prostor!$F$1:$G$101,2,0)</f>
        <v>44</v>
      </c>
    </row>
    <row r="300" spans="1:15" x14ac:dyDescent="0.25">
      <c r="A300">
        <v>3184</v>
      </c>
      <c r="B300" s="9">
        <v>44826.479166666701</v>
      </c>
      <c r="C300" s="9">
        <v>44826.5</v>
      </c>
      <c r="D300" t="s">
        <v>555</v>
      </c>
      <c r="E300">
        <v>707</v>
      </c>
      <c r="F300" t="str">
        <f t="shared" si="12"/>
        <v xml:space="preserve"> Šimunkovič Blaž </v>
      </c>
      <c r="G300" t="str">
        <f t="shared" si="13"/>
        <v>Andreja Pucihar</v>
      </c>
      <c r="H300" t="s">
        <v>6</v>
      </c>
      <c r="I300" t="s">
        <v>6</v>
      </c>
      <c r="J300" s="10">
        <f t="shared" si="14"/>
        <v>1001</v>
      </c>
      <c r="K300">
        <f>VLOOKUP(G300,profesor!$G$2:$H$101,2,0)</f>
        <v>28</v>
      </c>
      <c r="L300">
        <f>VLOOKUP(M300,ar_predmet!B:C,2,FALSE())</f>
        <v>331</v>
      </c>
      <c r="M300" t="str">
        <f>VLOOKUP(I300,ar_predmet!A:C,2,FALSE())</f>
        <v>NA000</v>
      </c>
      <c r="N300">
        <f>+VLOOKUP(H300,tip_dogodka!$B$2:$C$10,2,0)</f>
        <v>5</v>
      </c>
      <c r="O300">
        <f>+VLOOKUP(E300,prostor!$F$1:$G$101,2,0)</f>
        <v>44</v>
      </c>
    </row>
    <row r="301" spans="1:15" x14ac:dyDescent="0.25">
      <c r="A301">
        <v>5106</v>
      </c>
      <c r="B301" s="9">
        <v>45089.541666666701</v>
      </c>
      <c r="C301" s="9">
        <v>45089.5625</v>
      </c>
      <c r="D301" t="s">
        <v>556</v>
      </c>
      <c r="E301">
        <v>707</v>
      </c>
      <c r="F301" t="str">
        <f t="shared" si="12"/>
        <v xml:space="preserve"> Širovnik Kaja </v>
      </c>
      <c r="G301" t="str">
        <f t="shared" si="13"/>
        <v>Polona Šprajc</v>
      </c>
      <c r="H301" t="s">
        <v>6</v>
      </c>
      <c r="I301" t="s">
        <v>6</v>
      </c>
      <c r="J301" s="10">
        <f t="shared" si="14"/>
        <v>1001</v>
      </c>
      <c r="K301">
        <f>VLOOKUP(G301,profesor!$G$2:$H$101,2,0)</f>
        <v>33</v>
      </c>
      <c r="L301">
        <f>VLOOKUP(M301,ar_predmet!B:C,2,FALSE())</f>
        <v>331</v>
      </c>
      <c r="M301" t="str">
        <f>VLOOKUP(I301,ar_predmet!A:C,2,FALSE())</f>
        <v>NA000</v>
      </c>
      <c r="N301">
        <f>+VLOOKUP(H301,tip_dogodka!$B$2:$C$10,2,0)</f>
        <v>5</v>
      </c>
      <c r="O301">
        <f>+VLOOKUP(E301,prostor!$F$1:$G$101,2,0)</f>
        <v>44</v>
      </c>
    </row>
    <row r="302" spans="1:15" x14ac:dyDescent="0.25">
      <c r="A302">
        <v>3438</v>
      </c>
      <c r="B302" s="9">
        <v>43755.635416666701</v>
      </c>
      <c r="C302" s="9">
        <v>43755.65625</v>
      </c>
      <c r="D302" t="s">
        <v>557</v>
      </c>
      <c r="E302">
        <v>707</v>
      </c>
      <c r="F302" t="str">
        <f t="shared" si="12"/>
        <v xml:space="preserve"> Škrbec Jani </v>
      </c>
      <c r="G302" t="str">
        <f t="shared" si="13"/>
        <v>Tomaž Kern</v>
      </c>
      <c r="H302" t="s">
        <v>6</v>
      </c>
      <c r="I302" t="s">
        <v>6</v>
      </c>
      <c r="J302" s="10">
        <f t="shared" si="14"/>
        <v>1001</v>
      </c>
      <c r="K302">
        <f>VLOOKUP(G302,profesor!$G$2:$H$101,2,0)</f>
        <v>14</v>
      </c>
      <c r="L302">
        <f>VLOOKUP(M302,ar_predmet!B:C,2,FALSE())</f>
        <v>331</v>
      </c>
      <c r="M302" t="str">
        <f>VLOOKUP(I302,ar_predmet!A:C,2,FALSE())</f>
        <v>NA000</v>
      </c>
      <c r="N302">
        <f>+VLOOKUP(H302,tip_dogodka!$B$2:$C$10,2,0)</f>
        <v>5</v>
      </c>
      <c r="O302">
        <f>+VLOOKUP(E302,prostor!$F$1:$G$101,2,0)</f>
        <v>44</v>
      </c>
    </row>
    <row r="303" spans="1:15" x14ac:dyDescent="0.25">
      <c r="A303">
        <v>5087</v>
      </c>
      <c r="B303" s="9">
        <v>45278.527777777803</v>
      </c>
      <c r="C303" s="9">
        <v>45278.541666666701</v>
      </c>
      <c r="D303" t="s">
        <v>558</v>
      </c>
      <c r="E303">
        <v>707</v>
      </c>
      <c r="F303" t="str">
        <f t="shared" si="12"/>
        <v xml:space="preserve"> Šobot Ivana </v>
      </c>
      <c r="G303" t="str">
        <f t="shared" si="13"/>
        <v>Eva Jereb</v>
      </c>
      <c r="H303" t="s">
        <v>6</v>
      </c>
      <c r="I303" t="s">
        <v>6</v>
      </c>
      <c r="J303" s="10">
        <f t="shared" si="14"/>
        <v>1001</v>
      </c>
      <c r="K303">
        <f>VLOOKUP(G303,profesor!$G$2:$H$101,2,0)</f>
        <v>12</v>
      </c>
      <c r="L303">
        <f>VLOOKUP(M303,ar_predmet!B:C,2,FALSE())</f>
        <v>331</v>
      </c>
      <c r="M303" t="str">
        <f>VLOOKUP(I303,ar_predmet!A:C,2,FALSE())</f>
        <v>NA000</v>
      </c>
      <c r="N303">
        <f>+VLOOKUP(H303,tip_dogodka!$B$2:$C$10,2,0)</f>
        <v>5</v>
      </c>
      <c r="O303">
        <f>+VLOOKUP(E303,prostor!$F$1:$G$101,2,0)</f>
        <v>44</v>
      </c>
    </row>
    <row r="304" spans="1:15" x14ac:dyDescent="0.25">
      <c r="A304">
        <v>3124</v>
      </c>
      <c r="B304" s="9">
        <v>45252.458333333299</v>
      </c>
      <c r="C304" s="9">
        <v>45252.479166666701</v>
      </c>
      <c r="D304" t="s">
        <v>559</v>
      </c>
      <c r="E304">
        <v>707</v>
      </c>
      <c r="F304" t="str">
        <f t="shared" si="12"/>
        <v xml:space="preserve"> Špela Rozman Dolinar </v>
      </c>
      <c r="G304" t="str">
        <f t="shared" si="13"/>
        <v>Andreja Pucihar</v>
      </c>
      <c r="H304" t="s">
        <v>6</v>
      </c>
      <c r="I304" t="s">
        <v>6</v>
      </c>
      <c r="J304" s="10">
        <f t="shared" si="14"/>
        <v>1001</v>
      </c>
      <c r="K304">
        <f>VLOOKUP(G304,profesor!$G$2:$H$101,2,0)</f>
        <v>28</v>
      </c>
      <c r="L304">
        <f>VLOOKUP(M304,ar_predmet!B:C,2,FALSE())</f>
        <v>331</v>
      </c>
      <c r="M304" t="str">
        <f>VLOOKUP(I304,ar_predmet!A:C,2,FALSE())</f>
        <v>NA000</v>
      </c>
      <c r="N304">
        <f>+VLOOKUP(H304,tip_dogodka!$B$2:$C$10,2,0)</f>
        <v>5</v>
      </c>
      <c r="O304">
        <f>+VLOOKUP(E304,prostor!$F$1:$G$101,2,0)</f>
        <v>44</v>
      </c>
    </row>
    <row r="305" spans="1:15" x14ac:dyDescent="0.25">
      <c r="A305">
        <v>5172</v>
      </c>
      <c r="B305" s="9">
        <v>44951.5</v>
      </c>
      <c r="C305" s="9">
        <v>44951.520833333299</v>
      </c>
      <c r="D305" t="s">
        <v>560</v>
      </c>
      <c r="E305">
        <v>707</v>
      </c>
      <c r="F305" t="str">
        <f t="shared" si="12"/>
        <v xml:space="preserve"> Špruk Špela </v>
      </c>
      <c r="G305" t="str">
        <f t="shared" si="13"/>
        <v>Jasmina Žnidaršič</v>
      </c>
      <c r="H305" t="s">
        <v>6</v>
      </c>
      <c r="I305" t="s">
        <v>6</v>
      </c>
      <c r="J305" s="10">
        <f t="shared" si="14"/>
        <v>1001</v>
      </c>
      <c r="K305">
        <f>VLOOKUP(G305,profesor!$G$2:$H$101,2,0)</f>
        <v>40</v>
      </c>
      <c r="L305">
        <f>VLOOKUP(M305,ar_predmet!B:C,2,FALSE())</f>
        <v>331</v>
      </c>
      <c r="M305" t="str">
        <f>VLOOKUP(I305,ar_predmet!A:C,2,FALSE())</f>
        <v>NA000</v>
      </c>
      <c r="N305">
        <f>+VLOOKUP(H305,tip_dogodka!$B$2:$C$10,2,0)</f>
        <v>5</v>
      </c>
      <c r="O305">
        <f>+VLOOKUP(E305,prostor!$F$1:$G$101,2,0)</f>
        <v>44</v>
      </c>
    </row>
    <row r="306" spans="1:15" x14ac:dyDescent="0.25">
      <c r="A306">
        <v>1013</v>
      </c>
      <c r="B306" s="9">
        <v>43839.5</v>
      </c>
      <c r="C306" s="9">
        <v>43839.520833333299</v>
      </c>
      <c r="D306" t="s">
        <v>561</v>
      </c>
      <c r="E306">
        <v>707</v>
      </c>
      <c r="F306" t="str">
        <f t="shared" si="12"/>
        <v xml:space="preserve"> Šteharnik Mimi Jasmina </v>
      </c>
      <c r="G306" t="str">
        <f t="shared" si="13"/>
        <v>Marko Ferjan</v>
      </c>
      <c r="H306" t="s">
        <v>6</v>
      </c>
      <c r="I306" t="s">
        <v>6</v>
      </c>
      <c r="J306" s="10">
        <f t="shared" si="14"/>
        <v>1001</v>
      </c>
      <c r="K306">
        <f>VLOOKUP(G306,profesor!$G$2:$H$101,2,0)</f>
        <v>9</v>
      </c>
      <c r="L306">
        <f>VLOOKUP(M306,ar_predmet!B:C,2,FALSE())</f>
        <v>331</v>
      </c>
      <c r="M306" t="str">
        <f>VLOOKUP(I306,ar_predmet!A:C,2,FALSE())</f>
        <v>NA000</v>
      </c>
      <c r="N306">
        <f>+VLOOKUP(H306,tip_dogodka!$B$2:$C$10,2,0)</f>
        <v>5</v>
      </c>
      <c r="O306">
        <f>+VLOOKUP(E306,prostor!$F$1:$G$101,2,0)</f>
        <v>44</v>
      </c>
    </row>
    <row r="307" spans="1:15" x14ac:dyDescent="0.25">
      <c r="A307">
        <v>4311</v>
      </c>
      <c r="B307" s="9">
        <v>44900.479166666701</v>
      </c>
      <c r="C307" s="9">
        <v>44900.5</v>
      </c>
      <c r="D307" t="s">
        <v>562</v>
      </c>
      <c r="E307">
        <v>707</v>
      </c>
      <c r="F307" t="str">
        <f t="shared" si="12"/>
        <v xml:space="preserve"> Štih Martina </v>
      </c>
      <c r="G307" t="str">
        <f t="shared" si="13"/>
        <v>Marko Urh</v>
      </c>
      <c r="H307" t="s">
        <v>6</v>
      </c>
      <c r="I307" t="s">
        <v>6</v>
      </c>
      <c r="J307" s="10">
        <f t="shared" si="14"/>
        <v>1001</v>
      </c>
      <c r="K307">
        <f>VLOOKUP(G307,profesor!$G$2:$H$101,2,0)</f>
        <v>35</v>
      </c>
      <c r="L307">
        <f>VLOOKUP(M307,ar_predmet!B:C,2,FALSE())</f>
        <v>331</v>
      </c>
      <c r="M307" t="str">
        <f>VLOOKUP(I307,ar_predmet!A:C,2,FALSE())</f>
        <v>NA000</v>
      </c>
      <c r="N307">
        <f>+VLOOKUP(H307,tip_dogodka!$B$2:$C$10,2,0)</f>
        <v>5</v>
      </c>
      <c r="O307">
        <f>+VLOOKUP(E307,prostor!$F$1:$G$101,2,0)</f>
        <v>44</v>
      </c>
    </row>
    <row r="308" spans="1:15" x14ac:dyDescent="0.25">
      <c r="A308">
        <v>3075</v>
      </c>
      <c r="B308" s="9">
        <v>43958.541666666701</v>
      </c>
      <c r="C308" s="9">
        <v>43958.5625</v>
      </c>
      <c r="D308" t="s">
        <v>563</v>
      </c>
      <c r="E308" t="s">
        <v>18</v>
      </c>
      <c r="F308" t="str">
        <f t="shared" si="12"/>
        <v xml:space="preserve"> Štirn Eva </v>
      </c>
      <c r="G308" t="str">
        <f t="shared" si="13"/>
        <v>Mirjana Kljajić Borštnar</v>
      </c>
      <c r="H308" t="s">
        <v>6</v>
      </c>
      <c r="I308" t="s">
        <v>6</v>
      </c>
      <c r="J308" s="10">
        <f t="shared" si="14"/>
        <v>1001</v>
      </c>
      <c r="K308">
        <f>VLOOKUP(G308,profesor!$G$2:$H$101,2,0)</f>
        <v>15</v>
      </c>
      <c r="L308">
        <f>VLOOKUP(M308,ar_predmet!B:C,2,FALSE())</f>
        <v>331</v>
      </c>
      <c r="M308" t="str">
        <f>VLOOKUP(I308,ar_predmet!A:C,2,FALSE())</f>
        <v>NA000</v>
      </c>
      <c r="N308">
        <f>+VLOOKUP(H308,tip_dogodka!$B$2:$C$10,2,0)</f>
        <v>5</v>
      </c>
      <c r="O308">
        <f>+VLOOKUP(E308,prostor!$F$1:$G$101,2,0)</f>
        <v>56</v>
      </c>
    </row>
    <row r="309" spans="1:15" x14ac:dyDescent="0.25">
      <c r="A309">
        <v>3105</v>
      </c>
      <c r="B309" s="9">
        <v>45223.645833333299</v>
      </c>
      <c r="C309" s="9">
        <v>45223.666666666701</v>
      </c>
      <c r="D309" t="s">
        <v>564</v>
      </c>
      <c r="E309">
        <v>707</v>
      </c>
      <c r="F309" t="str">
        <f t="shared" si="12"/>
        <v xml:space="preserve"> Šuškovič Špela </v>
      </c>
      <c r="G309" t="str">
        <f t="shared" si="13"/>
        <v>Andreja Pucihar</v>
      </c>
      <c r="H309" t="s">
        <v>6</v>
      </c>
      <c r="I309" t="s">
        <v>6</v>
      </c>
      <c r="J309" s="10">
        <f t="shared" si="14"/>
        <v>1001</v>
      </c>
      <c r="K309">
        <f>VLOOKUP(G309,profesor!$G$2:$H$101,2,0)</f>
        <v>28</v>
      </c>
      <c r="L309">
        <f>VLOOKUP(M309,ar_predmet!B:C,2,FALSE())</f>
        <v>331</v>
      </c>
      <c r="M309" t="str">
        <f>VLOOKUP(I309,ar_predmet!A:C,2,FALSE())</f>
        <v>NA000</v>
      </c>
      <c r="N309">
        <f>+VLOOKUP(H309,tip_dogodka!$B$2:$C$10,2,0)</f>
        <v>5</v>
      </c>
      <c r="O309">
        <f>+VLOOKUP(E309,prostor!$F$1:$G$101,2,0)</f>
        <v>44</v>
      </c>
    </row>
    <row r="310" spans="1:15" x14ac:dyDescent="0.25">
      <c r="A310">
        <v>2841</v>
      </c>
      <c r="B310" s="9">
        <v>45267.458333333299</v>
      </c>
      <c r="C310" s="9">
        <v>45267.479166666701</v>
      </c>
      <c r="D310" t="s">
        <v>565</v>
      </c>
      <c r="E310">
        <v>707</v>
      </c>
      <c r="F310" t="str">
        <f t="shared" si="12"/>
        <v xml:space="preserve"> Šušteršič Nataša </v>
      </c>
      <c r="G310" t="str">
        <f t="shared" si="13"/>
        <v>Vesna Novak</v>
      </c>
      <c r="H310" t="s">
        <v>6</v>
      </c>
      <c r="I310" t="s">
        <v>6</v>
      </c>
      <c r="J310" s="10">
        <f t="shared" si="14"/>
        <v>1001</v>
      </c>
      <c r="K310">
        <f>VLOOKUP(G310,profesor!$G$2:$H$101,2,0)</f>
        <v>26</v>
      </c>
      <c r="L310">
        <f>VLOOKUP(M310,ar_predmet!B:C,2,FALSE())</f>
        <v>331</v>
      </c>
      <c r="M310" t="str">
        <f>VLOOKUP(I310,ar_predmet!A:C,2,FALSE())</f>
        <v>NA000</v>
      </c>
      <c r="N310">
        <f>+VLOOKUP(H310,tip_dogodka!$B$2:$C$10,2,0)</f>
        <v>5</v>
      </c>
      <c r="O310">
        <f>+VLOOKUP(E310,prostor!$F$1:$G$101,2,0)</f>
        <v>44</v>
      </c>
    </row>
    <row r="311" spans="1:15" x14ac:dyDescent="0.25">
      <c r="A311">
        <v>4782</v>
      </c>
      <c r="B311" s="9">
        <v>45177.527777777803</v>
      </c>
      <c r="C311" s="9">
        <v>45177.548611111102</v>
      </c>
      <c r="D311" t="s">
        <v>566</v>
      </c>
      <c r="E311">
        <v>707</v>
      </c>
      <c r="F311" t="str">
        <f t="shared" si="12"/>
        <v xml:space="preserve"> Tavčar Maj </v>
      </c>
      <c r="G311" t="str">
        <f t="shared" si="13"/>
        <v>Miha Marič</v>
      </c>
      <c r="H311" t="s">
        <v>6</v>
      </c>
      <c r="I311" t="s">
        <v>6</v>
      </c>
      <c r="J311" s="10">
        <f t="shared" si="14"/>
        <v>1001</v>
      </c>
      <c r="K311">
        <f>VLOOKUP(G311,profesor!$G$2:$H$101,2,0)</f>
        <v>21</v>
      </c>
      <c r="L311">
        <f>VLOOKUP(M311,ar_predmet!B:C,2,FALSE())</f>
        <v>331</v>
      </c>
      <c r="M311" t="str">
        <f>VLOOKUP(I311,ar_predmet!A:C,2,FALSE())</f>
        <v>NA000</v>
      </c>
      <c r="N311">
        <f>+VLOOKUP(H311,tip_dogodka!$B$2:$C$10,2,0)</f>
        <v>5</v>
      </c>
      <c r="O311">
        <f>+VLOOKUP(E311,prostor!$F$1:$G$101,2,0)</f>
        <v>44</v>
      </c>
    </row>
    <row r="312" spans="1:15" ht="15" customHeight="1" x14ac:dyDescent="0.25">
      <c r="A312">
        <v>4406</v>
      </c>
      <c r="B312" s="9">
        <v>45386.510416666701</v>
      </c>
      <c r="C312" s="9">
        <v>45386.53125</v>
      </c>
      <c r="D312" t="s">
        <v>567</v>
      </c>
      <c r="E312">
        <v>706</v>
      </c>
      <c r="F312" t="str">
        <f t="shared" si="12"/>
        <v xml:space="preserve"> Tekavc Tim </v>
      </c>
      <c r="G312" t="str">
        <f t="shared" si="13"/>
        <v>Eva Jereb</v>
      </c>
      <c r="H312" t="s">
        <v>6</v>
      </c>
      <c r="I312" t="s">
        <v>6</v>
      </c>
      <c r="J312" s="10">
        <f t="shared" si="14"/>
        <v>1001</v>
      </c>
      <c r="K312">
        <f>VLOOKUP(G312,profesor!$G$2:$H$101,2,0)</f>
        <v>12</v>
      </c>
      <c r="L312">
        <f>VLOOKUP(M312,ar_predmet!B:C,2,FALSE())</f>
        <v>331</v>
      </c>
      <c r="M312" t="str">
        <f>VLOOKUP(I312,ar_predmet!A:C,2,FALSE())</f>
        <v>NA000</v>
      </c>
      <c r="N312">
        <f>+VLOOKUP(H312,tip_dogodka!$B$2:$C$10,2,0)</f>
        <v>5</v>
      </c>
      <c r="O312">
        <f>+VLOOKUP(E312,prostor!$F$1:$G$101,2,0)</f>
        <v>52</v>
      </c>
    </row>
    <row r="313" spans="1:15" x14ac:dyDescent="0.25">
      <c r="A313">
        <v>4344</v>
      </c>
      <c r="B313" s="9">
        <v>45175.510416666701</v>
      </c>
      <c r="C313" s="9">
        <v>45175.53125</v>
      </c>
      <c r="D313" t="s">
        <v>568</v>
      </c>
      <c r="E313">
        <v>707</v>
      </c>
      <c r="F313" t="str">
        <f t="shared" si="12"/>
        <v xml:space="preserve"> Tepeš Tanja </v>
      </c>
      <c r="G313" t="str">
        <f t="shared" si="13"/>
        <v>Marko Urh</v>
      </c>
      <c r="H313" t="s">
        <v>6</v>
      </c>
      <c r="I313" t="s">
        <v>6</v>
      </c>
      <c r="J313" s="10">
        <f t="shared" si="14"/>
        <v>1001</v>
      </c>
      <c r="K313">
        <f>VLOOKUP(G313,profesor!$G$2:$H$101,2,0)</f>
        <v>35</v>
      </c>
      <c r="L313">
        <f>VLOOKUP(M313,ar_predmet!B:C,2,FALSE())</f>
        <v>331</v>
      </c>
      <c r="M313" t="str">
        <f>VLOOKUP(I313,ar_predmet!A:C,2,FALSE())</f>
        <v>NA000</v>
      </c>
      <c r="N313">
        <f>+VLOOKUP(H313,tip_dogodka!$B$2:$C$10,2,0)</f>
        <v>5</v>
      </c>
      <c r="O313">
        <f>+VLOOKUP(E313,prostor!$F$1:$G$101,2,0)</f>
        <v>44</v>
      </c>
    </row>
    <row r="314" spans="1:15" x14ac:dyDescent="0.25">
      <c r="A314">
        <v>1973</v>
      </c>
      <c r="B314" s="9">
        <v>45176.458333333299</v>
      </c>
      <c r="C314" s="9">
        <v>45176.479166666701</v>
      </c>
      <c r="D314" t="s">
        <v>569</v>
      </c>
      <c r="E314">
        <v>706</v>
      </c>
      <c r="F314" t="str">
        <f t="shared" si="12"/>
        <v xml:space="preserve"> Todorović Vladimir </v>
      </c>
      <c r="G314" t="str">
        <f t="shared" si="13"/>
        <v>Damjan Maletič</v>
      </c>
      <c r="H314" t="s">
        <v>6</v>
      </c>
      <c r="I314" t="s">
        <v>6</v>
      </c>
      <c r="J314" s="10">
        <f t="shared" si="14"/>
        <v>1001</v>
      </c>
      <c r="K314">
        <f>VLOOKUP(G314,profesor!$G$2:$H$101,2,0)</f>
        <v>19</v>
      </c>
      <c r="L314">
        <f>VLOOKUP(M314,ar_predmet!B:C,2,FALSE())</f>
        <v>331</v>
      </c>
      <c r="M314" t="str">
        <f>VLOOKUP(I314,ar_predmet!A:C,2,FALSE())</f>
        <v>NA000</v>
      </c>
      <c r="N314">
        <f>+VLOOKUP(H314,tip_dogodka!$B$2:$C$10,2,0)</f>
        <v>5</v>
      </c>
      <c r="O314">
        <f>+VLOOKUP(E314,prostor!$F$1:$G$101,2,0)</f>
        <v>52</v>
      </c>
    </row>
    <row r="315" spans="1:15" x14ac:dyDescent="0.25">
      <c r="A315">
        <v>4917</v>
      </c>
      <c r="B315" s="9">
        <v>43796.625</v>
      </c>
      <c r="C315" s="9">
        <v>43796.645833333299</v>
      </c>
      <c r="D315" t="s">
        <v>570</v>
      </c>
      <c r="E315">
        <v>707</v>
      </c>
      <c r="F315" t="str">
        <f t="shared" si="12"/>
        <v xml:space="preserve"> Tomšič Toni </v>
      </c>
      <c r="G315" t="str">
        <f t="shared" si="13"/>
        <v>Mirjana Kljajić Borštnar</v>
      </c>
      <c r="H315" t="s">
        <v>6</v>
      </c>
      <c r="I315" t="s">
        <v>6</v>
      </c>
      <c r="J315" s="10">
        <f t="shared" si="14"/>
        <v>1001</v>
      </c>
      <c r="K315">
        <f>VLOOKUP(G315,profesor!$G$2:$H$101,2,0)</f>
        <v>15</v>
      </c>
      <c r="L315">
        <f>VLOOKUP(M315,ar_predmet!B:C,2,FALSE())</f>
        <v>331</v>
      </c>
      <c r="M315" t="str">
        <f>VLOOKUP(I315,ar_predmet!A:C,2,FALSE())</f>
        <v>NA000</v>
      </c>
      <c r="N315">
        <f>+VLOOKUP(H315,tip_dogodka!$B$2:$C$10,2,0)</f>
        <v>5</v>
      </c>
      <c r="O315">
        <f>+VLOOKUP(E315,prostor!$F$1:$G$101,2,0)</f>
        <v>44</v>
      </c>
    </row>
    <row r="316" spans="1:15" x14ac:dyDescent="0.25">
      <c r="A316">
        <v>4934</v>
      </c>
      <c r="B316" s="9">
        <v>45064.625</v>
      </c>
      <c r="C316" s="9">
        <v>45064.645833333299</v>
      </c>
      <c r="D316" t="s">
        <v>571</v>
      </c>
      <c r="E316">
        <v>707</v>
      </c>
      <c r="F316" t="str">
        <f t="shared" si="12"/>
        <v xml:space="preserve"> Toporiš Nejc </v>
      </c>
      <c r="G316" t="str">
        <f t="shared" si="13"/>
        <v>Mirjana Kljajić Borštnar</v>
      </c>
      <c r="H316" t="s">
        <v>6</v>
      </c>
      <c r="I316" t="s">
        <v>6</v>
      </c>
      <c r="J316" s="10">
        <f t="shared" si="14"/>
        <v>1001</v>
      </c>
      <c r="K316">
        <f>VLOOKUP(G316,profesor!$G$2:$H$101,2,0)</f>
        <v>15</v>
      </c>
      <c r="L316">
        <f>VLOOKUP(M316,ar_predmet!B:C,2,FALSE())</f>
        <v>331</v>
      </c>
      <c r="M316" t="str">
        <f>VLOOKUP(I316,ar_predmet!A:C,2,FALSE())</f>
        <v>NA000</v>
      </c>
      <c r="N316">
        <f>+VLOOKUP(H316,tip_dogodka!$B$2:$C$10,2,0)</f>
        <v>5</v>
      </c>
      <c r="O316">
        <f>+VLOOKUP(E316,prostor!$F$1:$G$101,2,0)</f>
        <v>44</v>
      </c>
    </row>
    <row r="317" spans="1:15" x14ac:dyDescent="0.25">
      <c r="A317">
        <v>3945</v>
      </c>
      <c r="B317" s="9">
        <v>44008.520833333299</v>
      </c>
      <c r="C317" s="9">
        <v>44008.541666666701</v>
      </c>
      <c r="D317" t="s">
        <v>572</v>
      </c>
      <c r="E317" t="s">
        <v>18</v>
      </c>
      <c r="F317" t="str">
        <f t="shared" si="12"/>
        <v xml:space="preserve"> Trilar Boštjan </v>
      </c>
      <c r="G317" t="str">
        <f t="shared" si="13"/>
        <v>Iztok Podbregar</v>
      </c>
      <c r="H317" t="s">
        <v>6</v>
      </c>
      <c r="I317" t="s">
        <v>6</v>
      </c>
      <c r="J317" s="10">
        <f t="shared" si="14"/>
        <v>1001</v>
      </c>
      <c r="K317">
        <f>VLOOKUP(G317,profesor!$G$2:$H$101,2,0)</f>
        <v>27</v>
      </c>
      <c r="L317">
        <f>VLOOKUP(M317,ar_predmet!B:C,2,FALSE())</f>
        <v>331</v>
      </c>
      <c r="M317" t="str">
        <f>VLOOKUP(I317,ar_predmet!A:C,2,FALSE())</f>
        <v>NA000</v>
      </c>
      <c r="N317">
        <f>+VLOOKUP(H317,tip_dogodka!$B$2:$C$10,2,0)</f>
        <v>5</v>
      </c>
      <c r="O317">
        <f>+VLOOKUP(E317,prostor!$F$1:$G$101,2,0)</f>
        <v>56</v>
      </c>
    </row>
    <row r="318" spans="1:15" x14ac:dyDescent="0.25">
      <c r="A318">
        <v>1124</v>
      </c>
      <c r="B318" s="9">
        <v>45278.541666666701</v>
      </c>
      <c r="C318" s="9">
        <v>45278.5625</v>
      </c>
      <c r="D318" t="s">
        <v>573</v>
      </c>
      <c r="E318">
        <v>707</v>
      </c>
      <c r="F318" t="str">
        <f t="shared" si="12"/>
        <v xml:space="preserve"> Trilar Maša </v>
      </c>
      <c r="G318" t="str">
        <f t="shared" si="13"/>
        <v>Marko Ferjan</v>
      </c>
      <c r="H318" t="s">
        <v>6</v>
      </c>
      <c r="I318" t="s">
        <v>6</v>
      </c>
      <c r="J318" s="10">
        <f t="shared" si="14"/>
        <v>1001</v>
      </c>
      <c r="K318">
        <f>VLOOKUP(G318,profesor!$G$2:$H$101,2,0)</f>
        <v>9</v>
      </c>
      <c r="L318">
        <f>VLOOKUP(M318,ar_predmet!B:C,2,FALSE())</f>
        <v>331</v>
      </c>
      <c r="M318" t="str">
        <f>VLOOKUP(I318,ar_predmet!A:C,2,FALSE())</f>
        <v>NA000</v>
      </c>
      <c r="N318">
        <f>+VLOOKUP(H318,tip_dogodka!$B$2:$C$10,2,0)</f>
        <v>5</v>
      </c>
      <c r="O318">
        <f>+VLOOKUP(E318,prostor!$F$1:$G$101,2,0)</f>
        <v>44</v>
      </c>
    </row>
    <row r="319" spans="1:15" x14ac:dyDescent="0.25">
      <c r="A319">
        <v>3916</v>
      </c>
      <c r="B319" s="9">
        <v>43720.5</v>
      </c>
      <c r="C319" s="9">
        <v>43720.520833333299</v>
      </c>
      <c r="D319" t="s">
        <v>574</v>
      </c>
      <c r="E319">
        <v>707</v>
      </c>
      <c r="F319" t="str">
        <f t="shared" si="12"/>
        <v xml:space="preserve"> Trilar Maša </v>
      </c>
      <c r="G319" t="str">
        <f t="shared" si="13"/>
        <v>Polona Šprajc</v>
      </c>
      <c r="H319" t="s">
        <v>6</v>
      </c>
      <c r="I319" t="s">
        <v>6</v>
      </c>
      <c r="J319" s="10">
        <f t="shared" si="14"/>
        <v>1001</v>
      </c>
      <c r="K319">
        <f>VLOOKUP(G319,profesor!$G$2:$H$101,2,0)</f>
        <v>33</v>
      </c>
      <c r="L319">
        <f>VLOOKUP(M319,ar_predmet!B:C,2,FALSE())</f>
        <v>331</v>
      </c>
      <c r="M319" t="str">
        <f>VLOOKUP(I319,ar_predmet!A:C,2,FALSE())</f>
        <v>NA000</v>
      </c>
      <c r="N319">
        <f>+VLOOKUP(H319,tip_dogodka!$B$2:$C$10,2,0)</f>
        <v>5</v>
      </c>
      <c r="O319">
        <f>+VLOOKUP(E319,prostor!$F$1:$G$101,2,0)</f>
        <v>44</v>
      </c>
    </row>
    <row r="320" spans="1:15" x14ac:dyDescent="0.25">
      <c r="A320">
        <v>4297</v>
      </c>
      <c r="B320" s="9">
        <v>45264.46875</v>
      </c>
      <c r="C320" s="9">
        <v>45264.489583333299</v>
      </c>
      <c r="D320" t="s">
        <v>575</v>
      </c>
      <c r="E320">
        <v>707</v>
      </c>
      <c r="F320" t="str">
        <f t="shared" si="12"/>
        <v xml:space="preserve"> Trtnik Hana </v>
      </c>
      <c r="G320" t="str">
        <f t="shared" si="13"/>
        <v>Eva Jereb</v>
      </c>
      <c r="H320" t="s">
        <v>6</v>
      </c>
      <c r="I320" t="s">
        <v>6</v>
      </c>
      <c r="J320" s="10">
        <f t="shared" si="14"/>
        <v>1001</v>
      </c>
      <c r="K320">
        <f>VLOOKUP(G320,profesor!$G$2:$H$101,2,0)</f>
        <v>12</v>
      </c>
      <c r="L320">
        <f>VLOOKUP(M320,ar_predmet!B:C,2,FALSE())</f>
        <v>331</v>
      </c>
      <c r="M320" t="str">
        <f>VLOOKUP(I320,ar_predmet!A:C,2,FALSE())</f>
        <v>NA000</v>
      </c>
      <c r="N320">
        <f>+VLOOKUP(H320,tip_dogodka!$B$2:$C$10,2,0)</f>
        <v>5</v>
      </c>
      <c r="O320">
        <f>+VLOOKUP(E320,prostor!$F$1:$G$101,2,0)</f>
        <v>44</v>
      </c>
    </row>
    <row r="321" spans="1:15" x14ac:dyDescent="0.25">
      <c r="A321">
        <v>2961</v>
      </c>
      <c r="B321" s="9">
        <v>45028.5625</v>
      </c>
      <c r="C321" s="9">
        <v>45028.583333333299</v>
      </c>
      <c r="D321" t="s">
        <v>576</v>
      </c>
      <c r="E321">
        <v>707</v>
      </c>
      <c r="F321" t="str">
        <f t="shared" si="12"/>
        <v xml:space="preserve"> Tutuš Branko </v>
      </c>
      <c r="G321" t="str">
        <f t="shared" si="13"/>
        <v>Iztok Podbregar</v>
      </c>
      <c r="H321" t="s">
        <v>6</v>
      </c>
      <c r="I321" t="s">
        <v>6</v>
      </c>
      <c r="J321" s="10">
        <f t="shared" si="14"/>
        <v>1001</v>
      </c>
      <c r="K321">
        <f>VLOOKUP(G321,profesor!$G$2:$H$101,2,0)</f>
        <v>27</v>
      </c>
      <c r="L321">
        <f>VLOOKUP(M321,ar_predmet!B:C,2,FALSE())</f>
        <v>331</v>
      </c>
      <c r="M321" t="str">
        <f>VLOOKUP(I321,ar_predmet!A:C,2,FALSE())</f>
        <v>NA000</v>
      </c>
      <c r="N321">
        <f>+VLOOKUP(H321,tip_dogodka!$B$2:$C$10,2,0)</f>
        <v>5</v>
      </c>
      <c r="O321">
        <f>+VLOOKUP(E321,prostor!$F$1:$G$101,2,0)</f>
        <v>44</v>
      </c>
    </row>
    <row r="322" spans="1:15" x14ac:dyDescent="0.25">
      <c r="A322">
        <v>3868</v>
      </c>
      <c r="B322" s="9">
        <v>43817.5</v>
      </c>
      <c r="C322" s="9">
        <v>43817.520833333299</v>
      </c>
      <c r="D322" t="s">
        <v>577</v>
      </c>
      <c r="E322">
        <v>707</v>
      </c>
      <c r="F322" t="str">
        <f t="shared" ref="F322:F361" si="15">++MID(D322,FIND(":",D322)+1,(FIND(" - -",D322)-FIND(":",D322)))</f>
        <v xml:space="preserve"> Ulčar Karin </v>
      </c>
      <c r="G322" t="str">
        <f t="shared" ref="G322:G361" si="16">+MID(D322,FIND("Mentor:",D322)+8,(FIND("/",D322)-FIND("Mentor:",D322)-8))</f>
        <v>Polona Šprajc</v>
      </c>
      <c r="H322" t="s">
        <v>6</v>
      </c>
      <c r="I322" t="s">
        <v>6</v>
      </c>
      <c r="J322" s="10">
        <f t="shared" ref="J322:J361" si="17">+$R$1</f>
        <v>1001</v>
      </c>
      <c r="K322">
        <f>VLOOKUP(G322,profesor!$G$2:$H$101,2,0)</f>
        <v>33</v>
      </c>
      <c r="L322">
        <f>VLOOKUP(M322,ar_predmet!B:C,2,FALSE())</f>
        <v>331</v>
      </c>
      <c r="M322" t="str">
        <f>VLOOKUP(I322,ar_predmet!A:C,2,FALSE())</f>
        <v>NA000</v>
      </c>
      <c r="N322">
        <f>+VLOOKUP(H322,tip_dogodka!$B$2:$C$10,2,0)</f>
        <v>5</v>
      </c>
      <c r="O322">
        <f>+VLOOKUP(E322,prostor!$F$1:$G$101,2,0)</f>
        <v>44</v>
      </c>
    </row>
    <row r="323" spans="1:15" x14ac:dyDescent="0.25">
      <c r="A323">
        <v>4065</v>
      </c>
      <c r="B323" s="9">
        <v>45190.458333333299</v>
      </c>
      <c r="C323" s="9">
        <v>45190.479166666701</v>
      </c>
      <c r="D323" t="s">
        <v>578</v>
      </c>
      <c r="E323">
        <v>707</v>
      </c>
      <c r="F323" t="str">
        <f t="shared" si="15"/>
        <v xml:space="preserve"> Uršič Luka </v>
      </c>
      <c r="G323" t="str">
        <f t="shared" si="16"/>
        <v>Jadranka Stričević</v>
      </c>
      <c r="H323" t="s">
        <v>6</v>
      </c>
      <c r="I323" t="s">
        <v>6</v>
      </c>
      <c r="J323" s="10">
        <f t="shared" si="17"/>
        <v>1001</v>
      </c>
      <c r="K323">
        <f>VLOOKUP(G323,profesor!$G$2:$H$101,2,0)</f>
        <v>70</v>
      </c>
      <c r="L323">
        <f>VLOOKUP(M323,ar_predmet!B:C,2,FALSE())</f>
        <v>331</v>
      </c>
      <c r="M323" t="str">
        <f>VLOOKUP(I323,ar_predmet!A:C,2,FALSE())</f>
        <v>NA000</v>
      </c>
      <c r="N323">
        <f>+VLOOKUP(H323,tip_dogodka!$B$2:$C$10,2,0)</f>
        <v>5</v>
      </c>
      <c r="O323">
        <f>+VLOOKUP(E323,prostor!$F$1:$G$101,2,0)</f>
        <v>44</v>
      </c>
    </row>
    <row r="324" spans="1:15" x14ac:dyDescent="0.25">
      <c r="A324">
        <v>3928</v>
      </c>
      <c r="B324" s="9">
        <v>44985.5</v>
      </c>
      <c r="C324" s="9">
        <v>44985.520833333299</v>
      </c>
      <c r="D324" t="s">
        <v>579</v>
      </c>
      <c r="E324">
        <v>707</v>
      </c>
      <c r="F324" t="str">
        <f t="shared" si="15"/>
        <v xml:space="preserve"> Valjavec Petra </v>
      </c>
      <c r="G324" t="str">
        <f t="shared" si="16"/>
        <v>Vesna Novak</v>
      </c>
      <c r="H324" t="s">
        <v>6</v>
      </c>
      <c r="I324" t="s">
        <v>6</v>
      </c>
      <c r="J324" s="10">
        <f t="shared" si="17"/>
        <v>1001</v>
      </c>
      <c r="K324">
        <f>VLOOKUP(G324,profesor!$G$2:$H$101,2,0)</f>
        <v>26</v>
      </c>
      <c r="L324">
        <f>VLOOKUP(M324,ar_predmet!B:C,2,FALSE())</f>
        <v>331</v>
      </c>
      <c r="M324" t="str">
        <f>VLOOKUP(I324,ar_predmet!A:C,2,FALSE())</f>
        <v>NA000</v>
      </c>
      <c r="N324">
        <f>+VLOOKUP(H324,tip_dogodka!$B$2:$C$10,2,0)</f>
        <v>5</v>
      </c>
      <c r="O324">
        <f>+VLOOKUP(E324,prostor!$F$1:$G$101,2,0)</f>
        <v>44</v>
      </c>
    </row>
    <row r="325" spans="1:15" x14ac:dyDescent="0.25">
      <c r="A325">
        <v>3332</v>
      </c>
      <c r="B325" s="9">
        <v>43895.4375</v>
      </c>
      <c r="C325" s="9">
        <v>43895.458333333299</v>
      </c>
      <c r="D325" t="s">
        <v>580</v>
      </c>
      <c r="E325">
        <v>707</v>
      </c>
      <c r="F325" t="str">
        <f t="shared" si="15"/>
        <v xml:space="preserve"> Varl Anja </v>
      </c>
      <c r="G325" t="str">
        <f t="shared" si="16"/>
        <v>Damjan Maletič</v>
      </c>
      <c r="H325" t="s">
        <v>6</v>
      </c>
      <c r="I325" t="s">
        <v>6</v>
      </c>
      <c r="J325" s="10">
        <f t="shared" si="17"/>
        <v>1001</v>
      </c>
      <c r="K325">
        <f>VLOOKUP(G325,profesor!$G$2:$H$101,2,0)</f>
        <v>19</v>
      </c>
      <c r="L325">
        <f>VLOOKUP(M325,ar_predmet!B:C,2,FALSE())</f>
        <v>331</v>
      </c>
      <c r="M325" t="str">
        <f>VLOOKUP(I325,ar_predmet!A:C,2,FALSE())</f>
        <v>NA000</v>
      </c>
      <c r="N325">
        <f>+VLOOKUP(H325,tip_dogodka!$B$2:$C$10,2,0)</f>
        <v>5</v>
      </c>
      <c r="O325">
        <f>+VLOOKUP(E325,prostor!$F$1:$G$101,2,0)</f>
        <v>44</v>
      </c>
    </row>
    <row r="326" spans="1:15" x14ac:dyDescent="0.25">
      <c r="A326">
        <v>2560</v>
      </c>
      <c r="B326" s="9">
        <v>45378.510416666701</v>
      </c>
      <c r="C326" s="9">
        <v>45378.53125</v>
      </c>
      <c r="D326" t="s">
        <v>581</v>
      </c>
      <c r="E326">
        <v>707</v>
      </c>
      <c r="F326" t="str">
        <f t="shared" si="15"/>
        <v xml:space="preserve"> Velić Haris </v>
      </c>
      <c r="G326" t="str">
        <f t="shared" si="16"/>
        <v>Maja Meško</v>
      </c>
      <c r="H326" t="s">
        <v>6</v>
      </c>
      <c r="I326" t="s">
        <v>6</v>
      </c>
      <c r="J326" s="10">
        <f t="shared" si="17"/>
        <v>1001</v>
      </c>
      <c r="K326">
        <f>VLOOKUP(G326,profesor!$G$2:$H$101,2,0)</f>
        <v>24</v>
      </c>
      <c r="L326">
        <f>VLOOKUP(M326,ar_predmet!B:C,2,FALSE())</f>
        <v>331</v>
      </c>
      <c r="M326" t="str">
        <f>VLOOKUP(I326,ar_predmet!A:C,2,FALSE())</f>
        <v>NA000</v>
      </c>
      <c r="N326">
        <f>+VLOOKUP(H326,tip_dogodka!$B$2:$C$10,2,0)</f>
        <v>5</v>
      </c>
      <c r="O326">
        <f>+VLOOKUP(E326,prostor!$F$1:$G$101,2,0)</f>
        <v>44</v>
      </c>
    </row>
    <row r="327" spans="1:15" x14ac:dyDescent="0.25">
      <c r="A327">
        <v>3190</v>
      </c>
      <c r="B327" s="9">
        <v>44889.625</v>
      </c>
      <c r="C327" s="9">
        <v>44889.645833333299</v>
      </c>
      <c r="D327" t="s">
        <v>582</v>
      </c>
      <c r="E327">
        <v>707</v>
      </c>
      <c r="F327" t="str">
        <f t="shared" si="15"/>
        <v xml:space="preserve"> Velkavrh Lenart </v>
      </c>
      <c r="G327" t="str">
        <f t="shared" si="16"/>
        <v>Alenka Baggia</v>
      </c>
      <c r="H327" t="s">
        <v>6</v>
      </c>
      <c r="I327" t="s">
        <v>6</v>
      </c>
      <c r="J327" s="10">
        <f t="shared" si="17"/>
        <v>1001</v>
      </c>
      <c r="K327">
        <f>VLOOKUP(G327,profesor!$G$2:$H$101,2,0)</f>
        <v>1</v>
      </c>
      <c r="L327">
        <f>VLOOKUP(M327,ar_predmet!B:C,2,FALSE())</f>
        <v>331</v>
      </c>
      <c r="M327" t="str">
        <f>VLOOKUP(I327,ar_predmet!A:C,2,FALSE())</f>
        <v>NA000</v>
      </c>
      <c r="N327">
        <f>+VLOOKUP(H327,tip_dogodka!$B$2:$C$10,2,0)</f>
        <v>5</v>
      </c>
      <c r="O327">
        <f>+VLOOKUP(E327,prostor!$F$1:$G$101,2,0)</f>
        <v>44</v>
      </c>
    </row>
    <row r="328" spans="1:15" x14ac:dyDescent="0.25">
      <c r="A328">
        <v>1839</v>
      </c>
      <c r="B328" s="9">
        <v>45196.5625</v>
      </c>
      <c r="C328" s="9">
        <v>45196.583333333299</v>
      </c>
      <c r="D328" t="s">
        <v>583</v>
      </c>
      <c r="E328">
        <v>707</v>
      </c>
      <c r="F328" t="str">
        <f t="shared" si="15"/>
        <v xml:space="preserve"> Vengar Rok </v>
      </c>
      <c r="G328" t="str">
        <f t="shared" si="16"/>
        <v>Alenka Baggia</v>
      </c>
      <c r="H328" t="s">
        <v>6</v>
      </c>
      <c r="I328" t="s">
        <v>6</v>
      </c>
      <c r="J328" s="10">
        <f t="shared" si="17"/>
        <v>1001</v>
      </c>
      <c r="K328">
        <f>VLOOKUP(G328,profesor!$G$2:$H$101,2,0)</f>
        <v>1</v>
      </c>
      <c r="L328">
        <f>VLOOKUP(M328,ar_predmet!B:C,2,FALSE())</f>
        <v>331</v>
      </c>
      <c r="M328" t="str">
        <f>VLOOKUP(I328,ar_predmet!A:C,2,FALSE())</f>
        <v>NA000</v>
      </c>
      <c r="N328">
        <f>+VLOOKUP(H328,tip_dogodka!$B$2:$C$10,2,0)</f>
        <v>5</v>
      </c>
      <c r="O328">
        <f>+VLOOKUP(E328,prostor!$F$1:$G$101,2,0)</f>
        <v>44</v>
      </c>
    </row>
    <row r="329" spans="1:15" x14ac:dyDescent="0.25">
      <c r="A329">
        <v>4330</v>
      </c>
      <c r="B329" s="9">
        <v>43719.5</v>
      </c>
      <c r="C329" s="9">
        <v>43719.520833333299</v>
      </c>
      <c r="D329" t="s">
        <v>584</v>
      </c>
      <c r="E329">
        <v>707</v>
      </c>
      <c r="F329" t="str">
        <f t="shared" si="15"/>
        <v xml:space="preserve"> Vengar Rok </v>
      </c>
      <c r="G329" t="str">
        <f t="shared" si="16"/>
        <v>Alenka Baggia</v>
      </c>
      <c r="H329" t="s">
        <v>6</v>
      </c>
      <c r="I329" t="s">
        <v>6</v>
      </c>
      <c r="J329" s="10">
        <f t="shared" si="17"/>
        <v>1001</v>
      </c>
      <c r="K329">
        <f>VLOOKUP(G329,profesor!$G$2:$H$101,2,0)</f>
        <v>1</v>
      </c>
      <c r="L329">
        <f>VLOOKUP(M329,ar_predmet!B:C,2,FALSE())</f>
        <v>331</v>
      </c>
      <c r="M329" t="str">
        <f>VLOOKUP(I329,ar_predmet!A:C,2,FALSE())</f>
        <v>NA000</v>
      </c>
      <c r="N329">
        <f>+VLOOKUP(H329,tip_dogodka!$B$2:$C$10,2,0)</f>
        <v>5</v>
      </c>
      <c r="O329">
        <f>+VLOOKUP(E329,prostor!$F$1:$G$101,2,0)</f>
        <v>44</v>
      </c>
    </row>
    <row r="330" spans="1:15" x14ac:dyDescent="0.25">
      <c r="A330">
        <v>3198</v>
      </c>
      <c r="B330" s="9">
        <v>45176.520833333299</v>
      </c>
      <c r="C330" s="9">
        <v>45176.541666666701</v>
      </c>
      <c r="D330" t="s">
        <v>585</v>
      </c>
      <c r="E330">
        <v>706</v>
      </c>
      <c r="F330" t="str">
        <f t="shared" si="15"/>
        <v xml:space="preserve"> Verovšek Urban </v>
      </c>
      <c r="G330" t="str">
        <f t="shared" si="16"/>
        <v>Uroš Rajkovič</v>
      </c>
      <c r="H330" t="s">
        <v>6</v>
      </c>
      <c r="I330" t="s">
        <v>6</v>
      </c>
      <c r="J330" s="10">
        <f t="shared" si="17"/>
        <v>1001</v>
      </c>
      <c r="K330">
        <f>VLOOKUP(G330,profesor!$G$2:$H$101,2,0)</f>
        <v>29</v>
      </c>
      <c r="L330">
        <f>VLOOKUP(M330,ar_predmet!B:C,2,FALSE())</f>
        <v>331</v>
      </c>
      <c r="M330" t="str">
        <f>VLOOKUP(I330,ar_predmet!A:C,2,FALSE())</f>
        <v>NA000</v>
      </c>
      <c r="N330">
        <f>+VLOOKUP(H330,tip_dogodka!$B$2:$C$10,2,0)</f>
        <v>5</v>
      </c>
      <c r="O330">
        <f>+VLOOKUP(E330,prostor!$F$1:$G$101,2,0)</f>
        <v>52</v>
      </c>
    </row>
    <row r="331" spans="1:15" x14ac:dyDescent="0.25">
      <c r="A331">
        <v>58</v>
      </c>
      <c r="B331" s="9">
        <v>43958.4375</v>
      </c>
      <c r="C331" s="9">
        <v>43958.458333333299</v>
      </c>
      <c r="D331" t="s">
        <v>586</v>
      </c>
      <c r="E331" t="s">
        <v>18</v>
      </c>
      <c r="F331" t="str">
        <f t="shared" si="15"/>
        <v xml:space="preserve"> Vidic Uroš </v>
      </c>
      <c r="G331" t="str">
        <f t="shared" si="16"/>
        <v>Branislav Šmitek</v>
      </c>
      <c r="H331" t="s">
        <v>6</v>
      </c>
      <c r="I331" t="s">
        <v>6</v>
      </c>
      <c r="J331" s="10">
        <f t="shared" si="17"/>
        <v>1001</v>
      </c>
      <c r="K331">
        <f>VLOOKUP(G331,profesor!$G$2:$H$101,2,0)</f>
        <v>32</v>
      </c>
      <c r="L331">
        <f>VLOOKUP(M331,ar_predmet!B:C,2,FALSE())</f>
        <v>331</v>
      </c>
      <c r="M331" t="str">
        <f>VLOOKUP(I331,ar_predmet!A:C,2,FALSE())</f>
        <v>NA000</v>
      </c>
      <c r="N331">
        <f>+VLOOKUP(H331,tip_dogodka!$B$2:$C$10,2,0)</f>
        <v>5</v>
      </c>
      <c r="O331">
        <f>+VLOOKUP(E331,prostor!$F$1:$G$101,2,0)</f>
        <v>56</v>
      </c>
    </row>
    <row r="332" spans="1:15" x14ac:dyDescent="0.25">
      <c r="A332">
        <v>4378</v>
      </c>
      <c r="B332" s="9">
        <v>45113.520833333299</v>
      </c>
      <c r="C332" s="9">
        <v>45113.541666666701</v>
      </c>
      <c r="D332" t="s">
        <v>587</v>
      </c>
      <c r="E332">
        <v>707</v>
      </c>
      <c r="F332" t="str">
        <f t="shared" si="15"/>
        <v xml:space="preserve"> Vindišar Tamara </v>
      </c>
      <c r="G332" t="str">
        <f t="shared" si="16"/>
        <v>Marko Urh</v>
      </c>
      <c r="H332" t="s">
        <v>6</v>
      </c>
      <c r="I332" t="s">
        <v>6</v>
      </c>
      <c r="J332" s="10">
        <f t="shared" si="17"/>
        <v>1001</v>
      </c>
      <c r="K332">
        <f>VLOOKUP(G332,profesor!$G$2:$H$101,2,0)</f>
        <v>35</v>
      </c>
      <c r="L332">
        <f>VLOOKUP(M332,ar_predmet!B:C,2,FALSE())</f>
        <v>331</v>
      </c>
      <c r="M332" t="str">
        <f>VLOOKUP(I332,ar_predmet!A:C,2,FALSE())</f>
        <v>NA000</v>
      </c>
      <c r="N332">
        <f>+VLOOKUP(H332,tip_dogodka!$B$2:$C$10,2,0)</f>
        <v>5</v>
      </c>
      <c r="O332">
        <f>+VLOOKUP(E332,prostor!$F$1:$G$101,2,0)</f>
        <v>44</v>
      </c>
    </row>
    <row r="333" spans="1:15" x14ac:dyDescent="0.25">
      <c r="A333">
        <v>4883</v>
      </c>
      <c r="B333" s="9">
        <v>44859.541666666701</v>
      </c>
      <c r="C333" s="9">
        <v>44859.5625</v>
      </c>
      <c r="D333" t="s">
        <v>588</v>
      </c>
      <c r="E333">
        <v>707</v>
      </c>
      <c r="F333" t="str">
        <f t="shared" si="15"/>
        <v xml:space="preserve"> Vizovišek Van </v>
      </c>
      <c r="G333" t="str">
        <f t="shared" si="16"/>
        <v>Uroš Rajkovič</v>
      </c>
      <c r="H333" t="s">
        <v>6</v>
      </c>
      <c r="I333" t="s">
        <v>6</v>
      </c>
      <c r="J333" s="10">
        <f t="shared" si="17"/>
        <v>1001</v>
      </c>
      <c r="K333">
        <f>VLOOKUP(G333,profesor!$G$2:$H$101,2,0)</f>
        <v>29</v>
      </c>
      <c r="L333">
        <f>VLOOKUP(M333,ar_predmet!B:C,2,FALSE())</f>
        <v>331</v>
      </c>
      <c r="M333" t="str">
        <f>VLOOKUP(I333,ar_predmet!A:C,2,FALSE())</f>
        <v>NA000</v>
      </c>
      <c r="N333">
        <f>+VLOOKUP(H333,tip_dogodka!$B$2:$C$10,2,0)</f>
        <v>5</v>
      </c>
      <c r="O333">
        <f>+VLOOKUP(E333,prostor!$F$1:$G$101,2,0)</f>
        <v>44</v>
      </c>
    </row>
    <row r="334" spans="1:15" x14ac:dyDescent="0.25">
      <c r="A334">
        <v>5128</v>
      </c>
      <c r="B334" s="9">
        <v>45054.541666666701</v>
      </c>
      <c r="C334" s="9">
        <v>45054.5625</v>
      </c>
      <c r="D334" t="s">
        <v>589</v>
      </c>
      <c r="E334">
        <v>707</v>
      </c>
      <c r="F334" t="str">
        <f t="shared" si="15"/>
        <v xml:space="preserve"> Vodnik Tadeja </v>
      </c>
      <c r="G334" t="str">
        <f t="shared" si="16"/>
        <v>Mojca Bernik</v>
      </c>
      <c r="H334" t="s">
        <v>6</v>
      </c>
      <c r="I334" t="s">
        <v>6</v>
      </c>
      <c r="J334" s="10">
        <f t="shared" si="17"/>
        <v>1001</v>
      </c>
      <c r="K334">
        <f>VLOOKUP(G334,profesor!$G$2:$H$101,2,0)</f>
        <v>3</v>
      </c>
      <c r="L334">
        <f>VLOOKUP(M334,ar_predmet!B:C,2,FALSE())</f>
        <v>331</v>
      </c>
      <c r="M334" t="str">
        <f>VLOOKUP(I334,ar_predmet!A:C,2,FALSE())</f>
        <v>NA000</v>
      </c>
      <c r="N334">
        <f>+VLOOKUP(H334,tip_dogodka!$B$2:$C$10,2,0)</f>
        <v>5</v>
      </c>
      <c r="O334">
        <f>+VLOOKUP(E334,prostor!$F$1:$G$101,2,0)</f>
        <v>44</v>
      </c>
    </row>
    <row r="335" spans="1:15" x14ac:dyDescent="0.25">
      <c r="A335">
        <v>3392</v>
      </c>
      <c r="B335" s="9">
        <v>45063.583333333299</v>
      </c>
      <c r="C335" s="9">
        <v>45063.604166666701</v>
      </c>
      <c r="D335" t="s">
        <v>590</v>
      </c>
      <c r="E335">
        <v>707</v>
      </c>
      <c r="F335" t="str">
        <f t="shared" si="15"/>
        <v xml:space="preserve"> Vojščak Nina </v>
      </c>
      <c r="G335" t="str">
        <f t="shared" si="16"/>
        <v>Marjan Senegačnik</v>
      </c>
      <c r="H335" t="s">
        <v>6</v>
      </c>
      <c r="I335" t="s">
        <v>6</v>
      </c>
      <c r="J335" s="10">
        <f t="shared" si="17"/>
        <v>1001</v>
      </c>
      <c r="K335">
        <f>VLOOKUP(G335,profesor!$G$2:$H$101,2,0)</f>
        <v>30</v>
      </c>
      <c r="L335">
        <f>VLOOKUP(M335,ar_predmet!B:C,2,FALSE())</f>
        <v>331</v>
      </c>
      <c r="M335" t="str">
        <f>VLOOKUP(I335,ar_predmet!A:C,2,FALSE())</f>
        <v>NA000</v>
      </c>
      <c r="N335">
        <f>+VLOOKUP(H335,tip_dogodka!$B$2:$C$10,2,0)</f>
        <v>5</v>
      </c>
      <c r="O335">
        <f>+VLOOKUP(E335,prostor!$F$1:$G$101,2,0)</f>
        <v>44</v>
      </c>
    </row>
    <row r="336" spans="1:15" x14ac:dyDescent="0.25">
      <c r="A336">
        <v>4704</v>
      </c>
      <c r="B336" s="9">
        <v>44851.520833333299</v>
      </c>
      <c r="C336" s="9">
        <v>44851.541666666701</v>
      </c>
      <c r="D336" t="s">
        <v>591</v>
      </c>
      <c r="E336">
        <v>707</v>
      </c>
      <c r="F336" t="str">
        <f t="shared" si="15"/>
        <v xml:space="preserve"> Volk Melita </v>
      </c>
      <c r="G336" t="str">
        <f t="shared" si="16"/>
        <v>Miha Marič</v>
      </c>
      <c r="H336" t="s">
        <v>6</v>
      </c>
      <c r="I336" t="s">
        <v>6</v>
      </c>
      <c r="J336" s="10">
        <f t="shared" si="17"/>
        <v>1001</v>
      </c>
      <c r="K336">
        <f>VLOOKUP(G336,profesor!$G$2:$H$101,2,0)</f>
        <v>21</v>
      </c>
      <c r="L336">
        <f>VLOOKUP(M336,ar_predmet!B:C,2,FALSE())</f>
        <v>331</v>
      </c>
      <c r="M336" t="str">
        <f>VLOOKUP(I336,ar_predmet!A:C,2,FALSE())</f>
        <v>NA000</v>
      </c>
      <c r="N336">
        <f>+VLOOKUP(H336,tip_dogodka!$B$2:$C$10,2,0)</f>
        <v>5</v>
      </c>
      <c r="O336">
        <f>+VLOOKUP(E336,prostor!$F$1:$G$101,2,0)</f>
        <v>44</v>
      </c>
    </row>
    <row r="337" spans="1:15" x14ac:dyDescent="0.25">
      <c r="A337">
        <v>1519</v>
      </c>
      <c r="B337" s="9">
        <v>44916.5</v>
      </c>
      <c r="C337" s="9">
        <v>44916.520833333299</v>
      </c>
      <c r="D337" t="s">
        <v>592</v>
      </c>
      <c r="E337">
        <v>707</v>
      </c>
      <c r="F337" t="str">
        <f t="shared" si="15"/>
        <v xml:space="preserve"> Vračarević Miloš </v>
      </c>
      <c r="G337" t="str">
        <f t="shared" si="16"/>
        <v>Mirjana Kljajić Borštnar</v>
      </c>
      <c r="H337" t="s">
        <v>6</v>
      </c>
      <c r="I337" t="s">
        <v>6</v>
      </c>
      <c r="J337" s="10">
        <f t="shared" si="17"/>
        <v>1001</v>
      </c>
      <c r="K337">
        <f>VLOOKUP(G337,profesor!$G$2:$H$101,2,0)</f>
        <v>15</v>
      </c>
      <c r="L337">
        <f>VLOOKUP(M337,ar_predmet!B:C,2,FALSE())</f>
        <v>331</v>
      </c>
      <c r="M337" t="str">
        <f>VLOOKUP(I337,ar_predmet!A:C,2,FALSE())</f>
        <v>NA000</v>
      </c>
      <c r="N337">
        <f>+VLOOKUP(H337,tip_dogodka!$B$2:$C$10,2,0)</f>
        <v>5</v>
      </c>
      <c r="O337">
        <f>+VLOOKUP(E337,prostor!$F$1:$G$101,2,0)</f>
        <v>44</v>
      </c>
    </row>
    <row r="338" spans="1:15" x14ac:dyDescent="0.25">
      <c r="A338">
        <v>3005</v>
      </c>
      <c r="B338" s="9">
        <v>45110.479166666701</v>
      </c>
      <c r="C338" s="9">
        <v>45110.5</v>
      </c>
      <c r="D338" t="s">
        <v>593</v>
      </c>
      <c r="E338">
        <v>707</v>
      </c>
      <c r="F338" t="str">
        <f t="shared" si="15"/>
        <v xml:space="preserve"> Vrhovec Benjamin </v>
      </c>
      <c r="G338" t="str">
        <f t="shared" si="16"/>
        <v>Maja Meško</v>
      </c>
      <c r="H338" t="s">
        <v>6</v>
      </c>
      <c r="I338" t="s">
        <v>6</v>
      </c>
      <c r="J338" s="10">
        <f t="shared" si="17"/>
        <v>1001</v>
      </c>
      <c r="K338">
        <f>VLOOKUP(G338,profesor!$G$2:$H$101,2,0)</f>
        <v>24</v>
      </c>
      <c r="L338">
        <f>VLOOKUP(M338,ar_predmet!B:C,2,FALSE())</f>
        <v>331</v>
      </c>
      <c r="M338" t="str">
        <f>VLOOKUP(I338,ar_predmet!A:C,2,FALSE())</f>
        <v>NA000</v>
      </c>
      <c r="N338">
        <f>+VLOOKUP(H338,tip_dogodka!$B$2:$C$10,2,0)</f>
        <v>5</v>
      </c>
      <c r="O338">
        <f>+VLOOKUP(E338,prostor!$F$1:$G$101,2,0)</f>
        <v>44</v>
      </c>
    </row>
    <row r="339" spans="1:15" x14ac:dyDescent="0.25">
      <c r="A339">
        <v>3921</v>
      </c>
      <c r="B339" s="9">
        <v>43815.541666666701</v>
      </c>
      <c r="C339" s="9">
        <v>43815.5625</v>
      </c>
      <c r="D339" t="s">
        <v>594</v>
      </c>
      <c r="E339">
        <v>707</v>
      </c>
      <c r="F339" t="str">
        <f t="shared" si="15"/>
        <v xml:space="preserve"> Vujković Petra </v>
      </c>
      <c r="G339" t="str">
        <f t="shared" si="16"/>
        <v>Polona Šprajc</v>
      </c>
      <c r="H339" t="s">
        <v>6</v>
      </c>
      <c r="I339" t="s">
        <v>6</v>
      </c>
      <c r="J339" s="10">
        <f t="shared" si="17"/>
        <v>1001</v>
      </c>
      <c r="K339">
        <f>VLOOKUP(G339,profesor!$G$2:$H$101,2,0)</f>
        <v>33</v>
      </c>
      <c r="L339">
        <f>VLOOKUP(M339,ar_predmet!B:C,2,FALSE())</f>
        <v>331</v>
      </c>
      <c r="M339" t="str">
        <f>VLOOKUP(I339,ar_predmet!A:C,2,FALSE())</f>
        <v>NA000</v>
      </c>
      <c r="N339">
        <f>+VLOOKUP(H339,tip_dogodka!$B$2:$C$10,2,0)</f>
        <v>5</v>
      </c>
      <c r="O339">
        <f>+VLOOKUP(E339,prostor!$F$1:$G$101,2,0)</f>
        <v>44</v>
      </c>
    </row>
    <row r="340" spans="1:15" x14ac:dyDescent="0.25">
      <c r="A340">
        <v>3410</v>
      </c>
      <c r="B340" s="9">
        <v>44915.5625</v>
      </c>
      <c r="C340" s="9">
        <v>44915.583333333299</v>
      </c>
      <c r="D340" t="s">
        <v>595</v>
      </c>
      <c r="E340">
        <v>707</v>
      </c>
      <c r="F340" t="str">
        <f t="shared" si="15"/>
        <v xml:space="preserve"> Vukota Mateja </v>
      </c>
      <c r="G340" t="str">
        <f t="shared" si="16"/>
        <v>Miha Marič</v>
      </c>
      <c r="H340" t="s">
        <v>6</v>
      </c>
      <c r="I340" t="s">
        <v>6</v>
      </c>
      <c r="J340" s="10">
        <f t="shared" si="17"/>
        <v>1001</v>
      </c>
      <c r="K340">
        <f>VLOOKUP(G340,profesor!$G$2:$H$101,2,0)</f>
        <v>21</v>
      </c>
      <c r="L340">
        <f>VLOOKUP(M340,ar_predmet!B:C,2,FALSE())</f>
        <v>331</v>
      </c>
      <c r="M340" t="str">
        <f>VLOOKUP(I340,ar_predmet!A:C,2,FALSE())</f>
        <v>NA000</v>
      </c>
      <c r="N340">
        <f>+VLOOKUP(H340,tip_dogodka!$B$2:$C$10,2,0)</f>
        <v>5</v>
      </c>
      <c r="O340">
        <f>+VLOOKUP(E340,prostor!$F$1:$G$101,2,0)</f>
        <v>44</v>
      </c>
    </row>
    <row r="341" spans="1:15" x14ac:dyDescent="0.25">
      <c r="A341">
        <v>3376</v>
      </c>
      <c r="B341" s="9">
        <v>44732.458333333299</v>
      </c>
      <c r="C341" s="9">
        <v>44732.479166666701</v>
      </c>
      <c r="D341" t="s">
        <v>596</v>
      </c>
      <c r="E341">
        <v>706</v>
      </c>
      <c r="F341" t="str">
        <f t="shared" si="15"/>
        <v xml:space="preserve"> Zadnik Jan </v>
      </c>
      <c r="G341" t="str">
        <f t="shared" si="16"/>
        <v>Marjan Senegačnik</v>
      </c>
      <c r="H341" t="s">
        <v>6</v>
      </c>
      <c r="I341" t="s">
        <v>6</v>
      </c>
      <c r="J341" s="10">
        <f t="shared" si="17"/>
        <v>1001</v>
      </c>
      <c r="K341">
        <f>VLOOKUP(G341,profesor!$G$2:$H$101,2,0)</f>
        <v>30</v>
      </c>
      <c r="L341">
        <f>VLOOKUP(M341,ar_predmet!B:C,2,FALSE())</f>
        <v>331</v>
      </c>
      <c r="M341" t="str">
        <f>VLOOKUP(I341,ar_predmet!A:C,2,FALSE())</f>
        <v>NA000</v>
      </c>
      <c r="N341">
        <f>+VLOOKUP(H341,tip_dogodka!$B$2:$C$10,2,0)</f>
        <v>5</v>
      </c>
      <c r="O341">
        <f>+VLOOKUP(E341,prostor!$F$1:$G$101,2,0)</f>
        <v>52</v>
      </c>
    </row>
    <row r="342" spans="1:15" x14ac:dyDescent="0.25">
      <c r="A342">
        <v>2901</v>
      </c>
      <c r="B342" s="9">
        <v>45391.625</v>
      </c>
      <c r="C342" s="9">
        <v>45391.645833333299</v>
      </c>
      <c r="D342" t="s">
        <v>597</v>
      </c>
      <c r="E342" t="s">
        <v>17</v>
      </c>
      <c r="F342" t="str">
        <f t="shared" si="15"/>
        <v xml:space="preserve"> Zajc Ines </v>
      </c>
      <c r="G342" t="str">
        <f t="shared" si="16"/>
        <v>Marko Ferjan</v>
      </c>
      <c r="H342" t="s">
        <v>6</v>
      </c>
      <c r="I342" t="s">
        <v>6</v>
      </c>
      <c r="J342" s="10">
        <f t="shared" si="17"/>
        <v>1001</v>
      </c>
      <c r="K342">
        <f>VLOOKUP(G342,profesor!$G$2:$H$101,2,0)</f>
        <v>9</v>
      </c>
      <c r="L342">
        <f>VLOOKUP(M342,ar_predmet!B:C,2,FALSE())</f>
        <v>331</v>
      </c>
      <c r="M342" t="str">
        <f>VLOOKUP(I342,ar_predmet!A:C,2,FALSE())</f>
        <v>NA000</v>
      </c>
      <c r="N342">
        <f>+VLOOKUP(H342,tip_dogodka!$B$2:$C$10,2,0)</f>
        <v>5</v>
      </c>
      <c r="O342">
        <f>+VLOOKUP(E342,prostor!$F$1:$G$101,2,0)</f>
        <v>55</v>
      </c>
    </row>
    <row r="343" spans="1:15" x14ac:dyDescent="0.25">
      <c r="A343">
        <v>3462</v>
      </c>
      <c r="B343" s="9">
        <v>45201.520833333299</v>
      </c>
      <c r="C343" s="9">
        <v>45201.541666666701</v>
      </c>
      <c r="D343" t="s">
        <v>598</v>
      </c>
      <c r="E343">
        <v>707</v>
      </c>
      <c r="F343" t="str">
        <f t="shared" si="15"/>
        <v xml:space="preserve"> Zakotnik Urška </v>
      </c>
      <c r="G343" t="str">
        <f t="shared" si="16"/>
        <v>Marjan Senegačnik</v>
      </c>
      <c r="H343" t="s">
        <v>6</v>
      </c>
      <c r="I343" t="s">
        <v>6</v>
      </c>
      <c r="J343" s="10">
        <f t="shared" si="17"/>
        <v>1001</v>
      </c>
      <c r="K343">
        <f>VLOOKUP(G343,profesor!$G$2:$H$101,2,0)</f>
        <v>30</v>
      </c>
      <c r="L343">
        <f>VLOOKUP(M343,ar_predmet!B:C,2,FALSE())</f>
        <v>331</v>
      </c>
      <c r="M343" t="str">
        <f>VLOOKUP(I343,ar_predmet!A:C,2,FALSE())</f>
        <v>NA000</v>
      </c>
      <c r="N343">
        <f>+VLOOKUP(H343,tip_dogodka!$B$2:$C$10,2,0)</f>
        <v>5</v>
      </c>
      <c r="O343">
        <f>+VLOOKUP(E343,prostor!$F$1:$G$101,2,0)</f>
        <v>44</v>
      </c>
    </row>
    <row r="344" spans="1:15" x14ac:dyDescent="0.25">
      <c r="A344">
        <v>3350</v>
      </c>
      <c r="B344" s="9">
        <v>43719.4375</v>
      </c>
      <c r="C344" s="9">
        <v>43719.458333333299</v>
      </c>
      <c r="D344" t="s">
        <v>599</v>
      </c>
      <c r="E344">
        <v>707</v>
      </c>
      <c r="F344" t="str">
        <f t="shared" si="15"/>
        <v xml:space="preserve"> Založnik Anže </v>
      </c>
      <c r="G344" t="str">
        <f t="shared" si="16"/>
        <v>Matjaž Roblek</v>
      </c>
      <c r="H344" t="s">
        <v>6</v>
      </c>
      <c r="I344" t="s">
        <v>6</v>
      </c>
      <c r="J344" s="10">
        <f t="shared" si="17"/>
        <v>1001</v>
      </c>
      <c r="K344">
        <f>VLOOKUP(G344,profesor!$G$2:$H$101,2,0)</f>
        <v>56</v>
      </c>
      <c r="L344">
        <f>VLOOKUP(M344,ar_predmet!B:C,2,FALSE())</f>
        <v>331</v>
      </c>
      <c r="M344" t="str">
        <f>VLOOKUP(I344,ar_predmet!A:C,2,FALSE())</f>
        <v>NA000</v>
      </c>
      <c r="N344">
        <f>+VLOOKUP(H344,tip_dogodka!$B$2:$C$10,2,0)</f>
        <v>5</v>
      </c>
      <c r="O344">
        <f>+VLOOKUP(E344,prostor!$F$1:$G$101,2,0)</f>
        <v>44</v>
      </c>
    </row>
    <row r="345" spans="1:15" x14ac:dyDescent="0.25">
      <c r="A345">
        <v>3430</v>
      </c>
      <c r="B345" s="9">
        <v>45188.5</v>
      </c>
      <c r="C345" s="9">
        <v>45188.520833333299</v>
      </c>
      <c r="D345" t="s">
        <v>600</v>
      </c>
      <c r="E345">
        <v>707</v>
      </c>
      <c r="F345" t="str">
        <f t="shared" si="15"/>
        <v xml:space="preserve"> Založnik Luka </v>
      </c>
      <c r="G345" t="str">
        <f t="shared" si="16"/>
        <v>Matjaž Maletič</v>
      </c>
      <c r="H345" t="s">
        <v>6</v>
      </c>
      <c r="I345" t="s">
        <v>6</v>
      </c>
      <c r="J345" s="10">
        <f t="shared" si="17"/>
        <v>1001</v>
      </c>
      <c r="K345">
        <f>VLOOKUP(G345,profesor!$G$2:$H$101,2,0)</f>
        <v>20</v>
      </c>
      <c r="L345">
        <f>VLOOKUP(M345,ar_predmet!B:C,2,FALSE())</f>
        <v>331</v>
      </c>
      <c r="M345" t="str">
        <f>VLOOKUP(I345,ar_predmet!A:C,2,FALSE())</f>
        <v>NA000</v>
      </c>
      <c r="N345">
        <f>+VLOOKUP(H345,tip_dogodka!$B$2:$C$10,2,0)</f>
        <v>5</v>
      </c>
      <c r="O345">
        <f>+VLOOKUP(E345,prostor!$F$1:$G$101,2,0)</f>
        <v>44</v>
      </c>
    </row>
    <row r="346" spans="1:15" x14ac:dyDescent="0.25">
      <c r="A346">
        <v>4345</v>
      </c>
      <c r="B346" s="9">
        <v>43738.5</v>
      </c>
      <c r="C346" s="9">
        <v>43738.520833333299</v>
      </c>
      <c r="D346" t="s">
        <v>601</v>
      </c>
      <c r="E346">
        <v>707</v>
      </c>
      <c r="F346" t="str">
        <f t="shared" si="15"/>
        <v xml:space="preserve"> Zavrl Špela </v>
      </c>
      <c r="G346" t="str">
        <f t="shared" si="16"/>
        <v>Marjan Senegačnik</v>
      </c>
      <c r="H346" t="s">
        <v>6</v>
      </c>
      <c r="I346" t="s">
        <v>6</v>
      </c>
      <c r="J346" s="10">
        <f t="shared" si="17"/>
        <v>1001</v>
      </c>
      <c r="K346">
        <f>VLOOKUP(G346,profesor!$G$2:$H$101,2,0)</f>
        <v>30</v>
      </c>
      <c r="L346">
        <f>VLOOKUP(M346,ar_predmet!B:C,2,FALSE())</f>
        <v>331</v>
      </c>
      <c r="M346" t="str">
        <f>VLOOKUP(I346,ar_predmet!A:C,2,FALSE())</f>
        <v>NA000</v>
      </c>
      <c r="N346">
        <f>+VLOOKUP(H346,tip_dogodka!$B$2:$C$10,2,0)</f>
        <v>5</v>
      </c>
      <c r="O346">
        <f>+VLOOKUP(E346,prostor!$F$1:$G$101,2,0)</f>
        <v>44</v>
      </c>
    </row>
    <row r="347" spans="1:15" x14ac:dyDescent="0.25">
      <c r="A347">
        <v>4868</v>
      </c>
      <c r="B347" s="9">
        <v>45204.5</v>
      </c>
      <c r="C347" s="9">
        <v>45204.520833333299</v>
      </c>
      <c r="D347" t="s">
        <v>602</v>
      </c>
      <c r="E347">
        <v>707</v>
      </c>
      <c r="F347" t="str">
        <f t="shared" si="15"/>
        <v xml:space="preserve"> Završnik Maša </v>
      </c>
      <c r="G347" t="str">
        <f t="shared" si="16"/>
        <v>Borut Werber</v>
      </c>
      <c r="H347" t="s">
        <v>6</v>
      </c>
      <c r="I347" t="s">
        <v>6</v>
      </c>
      <c r="J347" s="10">
        <f t="shared" si="17"/>
        <v>1001</v>
      </c>
      <c r="K347">
        <f>VLOOKUP(G347,profesor!$G$2:$H$101,2,0)</f>
        <v>39</v>
      </c>
      <c r="L347">
        <f>VLOOKUP(M347,ar_predmet!B:C,2,FALSE())</f>
        <v>331</v>
      </c>
      <c r="M347" t="str">
        <f>VLOOKUP(I347,ar_predmet!A:C,2,FALSE())</f>
        <v>NA000</v>
      </c>
      <c r="N347">
        <f>+VLOOKUP(H347,tip_dogodka!$B$2:$C$10,2,0)</f>
        <v>5</v>
      </c>
      <c r="O347">
        <f>+VLOOKUP(E347,prostor!$F$1:$G$101,2,0)</f>
        <v>44</v>
      </c>
    </row>
    <row r="348" spans="1:15" x14ac:dyDescent="0.25">
      <c r="A348">
        <v>381</v>
      </c>
      <c r="B348" s="9">
        <v>43734.541666666701</v>
      </c>
      <c r="C348" s="9">
        <v>43734.5625</v>
      </c>
      <c r="D348" t="s">
        <v>603</v>
      </c>
      <c r="E348">
        <v>707</v>
      </c>
      <c r="F348" t="str">
        <f t="shared" si="15"/>
        <v xml:space="preserve"> Završnik Sara </v>
      </c>
      <c r="G348" t="str">
        <f t="shared" si="16"/>
        <v>Mojca Bernik</v>
      </c>
      <c r="H348" t="s">
        <v>6</v>
      </c>
      <c r="I348" t="s">
        <v>6</v>
      </c>
      <c r="J348" s="10">
        <f t="shared" si="17"/>
        <v>1001</v>
      </c>
      <c r="K348">
        <f>VLOOKUP(G348,profesor!$G$2:$H$101,2,0)</f>
        <v>3</v>
      </c>
      <c r="L348">
        <f>VLOOKUP(M348,ar_predmet!B:C,2,FALSE())</f>
        <v>331</v>
      </c>
      <c r="M348" t="str">
        <f>VLOOKUP(I348,ar_predmet!A:C,2,FALSE())</f>
        <v>NA000</v>
      </c>
      <c r="N348">
        <f>+VLOOKUP(H348,tip_dogodka!$B$2:$C$10,2,0)</f>
        <v>5</v>
      </c>
      <c r="O348">
        <f>+VLOOKUP(E348,prostor!$F$1:$G$101,2,0)</f>
        <v>44</v>
      </c>
    </row>
    <row r="349" spans="1:15" x14ac:dyDescent="0.25">
      <c r="A349">
        <v>1586</v>
      </c>
      <c r="B349" s="9">
        <v>45225.635416666701</v>
      </c>
      <c r="C349" s="9">
        <v>45225.65625</v>
      </c>
      <c r="D349" t="s">
        <v>604</v>
      </c>
      <c r="E349">
        <v>707</v>
      </c>
      <c r="F349" t="str">
        <f t="shared" si="15"/>
        <v xml:space="preserve"> Završnik Sara </v>
      </c>
      <c r="G349" t="str">
        <f t="shared" si="16"/>
        <v>Suzana Kraljić</v>
      </c>
      <c r="H349" t="s">
        <v>6</v>
      </c>
      <c r="I349" t="s">
        <v>6</v>
      </c>
      <c r="J349" s="10">
        <f t="shared" si="17"/>
        <v>1001</v>
      </c>
      <c r="K349">
        <f>VLOOKUP(G349,profesor!$G$2:$H$101,2,0)</f>
        <v>68</v>
      </c>
      <c r="L349">
        <f>VLOOKUP(M349,ar_predmet!B:C,2,FALSE())</f>
        <v>331</v>
      </c>
      <c r="M349" t="str">
        <f>VLOOKUP(I349,ar_predmet!A:C,2,FALSE())</f>
        <v>NA000</v>
      </c>
      <c r="N349">
        <f>+VLOOKUP(H349,tip_dogodka!$B$2:$C$10,2,0)</f>
        <v>5</v>
      </c>
      <c r="O349">
        <f>+VLOOKUP(E349,prostor!$F$1:$G$101,2,0)</f>
        <v>44</v>
      </c>
    </row>
    <row r="350" spans="1:15" x14ac:dyDescent="0.25">
      <c r="A350">
        <v>2667</v>
      </c>
      <c r="B350" s="9">
        <v>45369.4375</v>
      </c>
      <c r="C350" s="9">
        <v>45369.458333333299</v>
      </c>
      <c r="D350" t="s">
        <v>605</v>
      </c>
      <c r="E350">
        <v>707</v>
      </c>
      <c r="F350" t="str">
        <f t="shared" si="15"/>
        <v xml:space="preserve"> Zdravković Stanko </v>
      </c>
      <c r="G350" t="str">
        <f t="shared" si="16"/>
        <v>Miha Marič</v>
      </c>
      <c r="H350" t="s">
        <v>6</v>
      </c>
      <c r="I350" t="s">
        <v>6</v>
      </c>
      <c r="J350" s="10">
        <f t="shared" si="17"/>
        <v>1001</v>
      </c>
      <c r="K350">
        <f>VLOOKUP(G350,profesor!$G$2:$H$101,2,0)</f>
        <v>21</v>
      </c>
      <c r="L350">
        <f>VLOOKUP(M350,ar_predmet!B:C,2,FALSE())</f>
        <v>331</v>
      </c>
      <c r="M350" t="str">
        <f>VLOOKUP(I350,ar_predmet!A:C,2,FALSE())</f>
        <v>NA000</v>
      </c>
      <c r="N350">
        <f>+VLOOKUP(H350,tip_dogodka!$B$2:$C$10,2,0)</f>
        <v>5</v>
      </c>
      <c r="O350">
        <f>+VLOOKUP(E350,prostor!$F$1:$G$101,2,0)</f>
        <v>44</v>
      </c>
    </row>
    <row r="351" spans="1:15" x14ac:dyDescent="0.25">
      <c r="A351">
        <v>4257</v>
      </c>
      <c r="B351" s="9">
        <v>45385.638888888898</v>
      </c>
      <c r="C351" s="9">
        <v>45385.659722222197</v>
      </c>
      <c r="D351" t="s">
        <v>606</v>
      </c>
      <c r="E351">
        <v>707</v>
      </c>
      <c r="F351" t="str">
        <f t="shared" si="15"/>
        <v xml:space="preserve"> Ziegler Eva </v>
      </c>
      <c r="G351" t="str">
        <f t="shared" si="16"/>
        <v>Miha Marič</v>
      </c>
      <c r="H351" t="s">
        <v>6</v>
      </c>
      <c r="I351" t="s">
        <v>6</v>
      </c>
      <c r="J351" s="10">
        <f t="shared" si="17"/>
        <v>1001</v>
      </c>
      <c r="K351">
        <f>VLOOKUP(G351,profesor!$G$2:$H$101,2,0)</f>
        <v>21</v>
      </c>
      <c r="L351">
        <f>VLOOKUP(M351,ar_predmet!B:C,2,FALSE())</f>
        <v>331</v>
      </c>
      <c r="M351" t="str">
        <f>VLOOKUP(I351,ar_predmet!A:C,2,FALSE())</f>
        <v>NA000</v>
      </c>
      <c r="N351">
        <f>+VLOOKUP(H351,tip_dogodka!$B$2:$C$10,2,0)</f>
        <v>5</v>
      </c>
      <c r="O351">
        <f>+VLOOKUP(E351,prostor!$F$1:$G$101,2,0)</f>
        <v>44</v>
      </c>
    </row>
    <row r="352" spans="1:15" x14ac:dyDescent="0.25">
      <c r="A352">
        <v>4730</v>
      </c>
      <c r="B352" s="9">
        <v>43718.46875</v>
      </c>
      <c r="C352" s="9">
        <v>43718.489583333299</v>
      </c>
      <c r="D352" t="s">
        <v>607</v>
      </c>
      <c r="E352">
        <v>707</v>
      </c>
      <c r="F352" t="str">
        <f t="shared" si="15"/>
        <v xml:space="preserve"> Ziegler Eva </v>
      </c>
      <c r="G352" t="str">
        <f t="shared" si="16"/>
        <v>Miha Marič</v>
      </c>
      <c r="H352" t="s">
        <v>6</v>
      </c>
      <c r="I352" t="s">
        <v>6</v>
      </c>
      <c r="J352" s="10">
        <f t="shared" si="17"/>
        <v>1001</v>
      </c>
      <c r="K352">
        <f>VLOOKUP(G352,profesor!$G$2:$H$101,2,0)</f>
        <v>21</v>
      </c>
      <c r="L352">
        <f>VLOOKUP(M352,ar_predmet!B:C,2,FALSE())</f>
        <v>331</v>
      </c>
      <c r="M352" t="str">
        <f>VLOOKUP(I352,ar_predmet!A:C,2,FALSE())</f>
        <v>NA000</v>
      </c>
      <c r="N352">
        <f>+VLOOKUP(H352,tip_dogodka!$B$2:$C$10,2,0)</f>
        <v>5</v>
      </c>
      <c r="O352">
        <f>+VLOOKUP(E352,prostor!$F$1:$G$101,2,0)</f>
        <v>44</v>
      </c>
    </row>
    <row r="353" spans="1:15" x14ac:dyDescent="0.25">
      <c r="A353">
        <v>4844</v>
      </c>
      <c r="B353" s="9">
        <v>45278.479166666701</v>
      </c>
      <c r="C353" s="9">
        <v>45278.5</v>
      </c>
      <c r="D353" t="s">
        <v>608</v>
      </c>
      <c r="E353">
        <v>707</v>
      </c>
      <c r="F353" t="str">
        <f t="shared" si="15"/>
        <v xml:space="preserve"> Zmrzlikar Irena </v>
      </c>
      <c r="G353" t="str">
        <f t="shared" si="16"/>
        <v>Miha Marič</v>
      </c>
      <c r="H353" t="s">
        <v>6</v>
      </c>
      <c r="I353" t="s">
        <v>6</v>
      </c>
      <c r="J353" s="10">
        <f t="shared" si="17"/>
        <v>1001</v>
      </c>
      <c r="K353">
        <f>VLOOKUP(G353,profesor!$G$2:$H$101,2,0)</f>
        <v>21</v>
      </c>
      <c r="L353">
        <f>VLOOKUP(M353,ar_predmet!B:C,2,FALSE())</f>
        <v>331</v>
      </c>
      <c r="M353" t="str">
        <f>VLOOKUP(I353,ar_predmet!A:C,2,FALSE())</f>
        <v>NA000</v>
      </c>
      <c r="N353">
        <f>+VLOOKUP(H353,tip_dogodka!$B$2:$C$10,2,0)</f>
        <v>5</v>
      </c>
      <c r="O353">
        <f>+VLOOKUP(E353,prostor!$F$1:$G$101,2,0)</f>
        <v>44</v>
      </c>
    </row>
    <row r="354" spans="1:15" x14ac:dyDescent="0.25">
      <c r="A354">
        <v>4222</v>
      </c>
      <c r="B354" s="9">
        <v>44992.416666666701</v>
      </c>
      <c r="C354" s="9">
        <v>44992.4375</v>
      </c>
      <c r="D354" t="s">
        <v>609</v>
      </c>
      <c r="E354">
        <v>707</v>
      </c>
      <c r="F354" t="str">
        <f t="shared" si="15"/>
        <v xml:space="preserve"> Zornada Sara </v>
      </c>
      <c r="G354" t="str">
        <f t="shared" si="16"/>
        <v>Benjamin Urh</v>
      </c>
      <c r="H354" t="s">
        <v>6</v>
      </c>
      <c r="I354" t="s">
        <v>6</v>
      </c>
      <c r="J354" s="10">
        <f t="shared" si="17"/>
        <v>1001</v>
      </c>
      <c r="K354">
        <f>VLOOKUP(G354,profesor!$G$2:$H$101,2,0)</f>
        <v>36</v>
      </c>
      <c r="L354">
        <f>VLOOKUP(M354,ar_predmet!B:C,2,FALSE())</f>
        <v>331</v>
      </c>
      <c r="M354" t="str">
        <f>VLOOKUP(I354,ar_predmet!A:C,2,FALSE())</f>
        <v>NA000</v>
      </c>
      <c r="N354">
        <f>+VLOOKUP(H354,tip_dogodka!$B$2:$C$10,2,0)</f>
        <v>5</v>
      </c>
      <c r="O354">
        <f>+VLOOKUP(E354,prostor!$F$1:$G$101,2,0)</f>
        <v>44</v>
      </c>
    </row>
    <row r="355" spans="1:15" x14ac:dyDescent="0.25">
      <c r="A355">
        <v>1848</v>
      </c>
      <c r="B355" s="9">
        <v>45253.604166666701</v>
      </c>
      <c r="C355" s="9">
        <v>45253.625</v>
      </c>
      <c r="D355" t="s">
        <v>610</v>
      </c>
      <c r="E355">
        <v>707</v>
      </c>
      <c r="F355" t="str">
        <f t="shared" si="15"/>
        <v xml:space="preserve"> Zupan Aljaž </v>
      </c>
      <c r="G355" t="str">
        <f t="shared" si="16"/>
        <v>Borut Werber</v>
      </c>
      <c r="H355" t="s">
        <v>6</v>
      </c>
      <c r="I355" t="s">
        <v>6</v>
      </c>
      <c r="J355" s="10">
        <f t="shared" si="17"/>
        <v>1001</v>
      </c>
      <c r="K355">
        <f>VLOOKUP(G355,profesor!$G$2:$H$101,2,0)</f>
        <v>39</v>
      </c>
      <c r="L355">
        <f>VLOOKUP(M355,ar_predmet!B:C,2,FALSE())</f>
        <v>331</v>
      </c>
      <c r="M355" t="str">
        <f>VLOOKUP(I355,ar_predmet!A:C,2,FALSE())</f>
        <v>NA000</v>
      </c>
      <c r="N355">
        <f>+VLOOKUP(H355,tip_dogodka!$B$2:$C$10,2,0)</f>
        <v>5</v>
      </c>
      <c r="O355">
        <f>+VLOOKUP(E355,prostor!$F$1:$G$101,2,0)</f>
        <v>44</v>
      </c>
    </row>
    <row r="356" spans="1:15" x14ac:dyDescent="0.25">
      <c r="A356">
        <v>3255</v>
      </c>
      <c r="B356" s="9">
        <v>45176.5625</v>
      </c>
      <c r="C356" s="9">
        <v>45176.583333333299</v>
      </c>
      <c r="D356" t="s">
        <v>611</v>
      </c>
      <c r="E356">
        <v>707</v>
      </c>
      <c r="F356" t="str">
        <f t="shared" si="15"/>
        <v xml:space="preserve"> Zupan Luka </v>
      </c>
      <c r="G356" t="str">
        <f t="shared" si="16"/>
        <v>Uroš Rajkovič</v>
      </c>
      <c r="H356" t="s">
        <v>6</v>
      </c>
      <c r="I356" t="s">
        <v>6</v>
      </c>
      <c r="J356" s="10">
        <f t="shared" si="17"/>
        <v>1001</v>
      </c>
      <c r="K356">
        <f>VLOOKUP(G356,profesor!$G$2:$H$101,2,0)</f>
        <v>29</v>
      </c>
      <c r="L356">
        <f>VLOOKUP(M356,ar_predmet!B:C,2,FALSE())</f>
        <v>331</v>
      </c>
      <c r="M356" t="str">
        <f>VLOOKUP(I356,ar_predmet!A:C,2,FALSE())</f>
        <v>NA000</v>
      </c>
      <c r="N356">
        <f>+VLOOKUP(H356,tip_dogodka!$B$2:$C$10,2,0)</f>
        <v>5</v>
      </c>
      <c r="O356">
        <f>+VLOOKUP(E356,prostor!$F$1:$G$101,2,0)</f>
        <v>44</v>
      </c>
    </row>
    <row r="357" spans="1:15" x14ac:dyDescent="0.25">
      <c r="A357">
        <v>2754</v>
      </c>
      <c r="B357" s="9">
        <v>45054.520833333299</v>
      </c>
      <c r="C357" s="9">
        <v>45054.541666666701</v>
      </c>
      <c r="D357" t="s">
        <v>612</v>
      </c>
      <c r="E357">
        <v>707</v>
      </c>
      <c r="F357" t="str">
        <f t="shared" si="15"/>
        <v xml:space="preserve"> Zupanič Žan </v>
      </c>
      <c r="G357" t="str">
        <f t="shared" si="16"/>
        <v>Edvard Kolar</v>
      </c>
      <c r="H357" t="s">
        <v>6</v>
      </c>
      <c r="I357" t="s">
        <v>6</v>
      </c>
      <c r="J357" s="10">
        <f t="shared" si="17"/>
        <v>1001</v>
      </c>
      <c r="K357">
        <f>VLOOKUP(G357,profesor!$G$2:$H$101,2,0)</f>
        <v>54</v>
      </c>
      <c r="L357">
        <f>VLOOKUP(M357,ar_predmet!B:C,2,FALSE())</f>
        <v>331</v>
      </c>
      <c r="M357" t="str">
        <f>VLOOKUP(I357,ar_predmet!A:C,2,FALSE())</f>
        <v>NA000</v>
      </c>
      <c r="N357">
        <f>+VLOOKUP(H357,tip_dogodka!$B$2:$C$10,2,0)</f>
        <v>5</v>
      </c>
      <c r="O357">
        <f>+VLOOKUP(E357,prostor!$F$1:$G$101,2,0)</f>
        <v>44</v>
      </c>
    </row>
    <row r="358" spans="1:15" x14ac:dyDescent="0.25">
      <c r="A358">
        <v>4918</v>
      </c>
      <c r="B358" s="9">
        <v>43748.635416666701</v>
      </c>
      <c r="C358" s="9">
        <v>43748.65625</v>
      </c>
      <c r="D358" t="s">
        <v>613</v>
      </c>
      <c r="E358">
        <v>707</v>
      </c>
      <c r="F358" t="str">
        <f t="shared" si="15"/>
        <v xml:space="preserve"> Železnik Andrej </v>
      </c>
      <c r="G358" t="str">
        <f t="shared" si="16"/>
        <v>Gregor Lenart</v>
      </c>
      <c r="H358" t="s">
        <v>6</v>
      </c>
      <c r="I358" t="s">
        <v>6</v>
      </c>
      <c r="J358" s="10">
        <f t="shared" si="17"/>
        <v>1001</v>
      </c>
      <c r="K358">
        <f>VLOOKUP(G358,profesor!$G$2:$H$101,2,0)</f>
        <v>17</v>
      </c>
      <c r="L358">
        <f>VLOOKUP(M358,ar_predmet!B:C,2,FALSE())</f>
        <v>331</v>
      </c>
      <c r="M358" t="str">
        <f>VLOOKUP(I358,ar_predmet!A:C,2,FALSE())</f>
        <v>NA000</v>
      </c>
      <c r="N358">
        <f>+VLOOKUP(H358,tip_dogodka!$B$2:$C$10,2,0)</f>
        <v>5</v>
      </c>
      <c r="O358">
        <f>+VLOOKUP(E358,prostor!$F$1:$G$101,2,0)</f>
        <v>44</v>
      </c>
    </row>
    <row r="359" spans="1:15" x14ac:dyDescent="0.25">
      <c r="A359">
        <v>3907</v>
      </c>
      <c r="B359" s="9">
        <v>43817.5</v>
      </c>
      <c r="C359" s="9">
        <v>43817.520833333299</v>
      </c>
      <c r="D359" t="s">
        <v>614</v>
      </c>
      <c r="E359">
        <v>707</v>
      </c>
      <c r="F359" t="str">
        <f t="shared" si="15"/>
        <v xml:space="preserve"> Žibert Tjaša </v>
      </c>
      <c r="G359" t="str">
        <f t="shared" si="16"/>
        <v>Iztok Podbregar</v>
      </c>
      <c r="H359" t="s">
        <v>6</v>
      </c>
      <c r="I359" t="s">
        <v>6</v>
      </c>
      <c r="J359" s="10">
        <f t="shared" si="17"/>
        <v>1001</v>
      </c>
      <c r="K359">
        <f>VLOOKUP(G359,profesor!$G$2:$H$101,2,0)</f>
        <v>27</v>
      </c>
      <c r="L359">
        <f>VLOOKUP(M359,ar_predmet!B:C,2,FALSE())</f>
        <v>331</v>
      </c>
      <c r="M359" t="str">
        <f>VLOOKUP(I359,ar_predmet!A:C,2,FALSE())</f>
        <v>NA000</v>
      </c>
      <c r="N359">
        <f>+VLOOKUP(H359,tip_dogodka!$B$2:$C$10,2,0)</f>
        <v>5</v>
      </c>
      <c r="O359">
        <f>+VLOOKUP(E359,prostor!$F$1:$G$101,2,0)</f>
        <v>44</v>
      </c>
    </row>
    <row r="360" spans="1:15" x14ac:dyDescent="0.25">
      <c r="A360">
        <v>3263</v>
      </c>
      <c r="B360" s="9">
        <v>45376.5</v>
      </c>
      <c r="C360" s="9">
        <v>45376.520833333299</v>
      </c>
      <c r="D360" t="s">
        <v>615</v>
      </c>
      <c r="E360">
        <v>707</v>
      </c>
      <c r="F360" t="str">
        <f t="shared" si="15"/>
        <v xml:space="preserve"> Žirovnik Blaž </v>
      </c>
      <c r="G360" t="str">
        <f t="shared" si="16"/>
        <v>Alenka Baggia</v>
      </c>
      <c r="H360" t="s">
        <v>6</v>
      </c>
      <c r="I360" t="s">
        <v>6</v>
      </c>
      <c r="J360" s="10">
        <f t="shared" si="17"/>
        <v>1001</v>
      </c>
      <c r="K360">
        <f>VLOOKUP(G360,profesor!$G$2:$H$101,2,0)</f>
        <v>1</v>
      </c>
      <c r="L360">
        <f>VLOOKUP(M360,ar_predmet!B:C,2,FALSE())</f>
        <v>331</v>
      </c>
      <c r="M360" t="str">
        <f>VLOOKUP(I360,ar_predmet!A:C,2,FALSE())</f>
        <v>NA000</v>
      </c>
      <c r="N360">
        <f>+VLOOKUP(H360,tip_dogodka!$B$2:$C$10,2,0)</f>
        <v>5</v>
      </c>
      <c r="O360">
        <f>+VLOOKUP(E360,prostor!$F$1:$G$101,2,0)</f>
        <v>44</v>
      </c>
    </row>
    <row r="361" spans="1:15" x14ac:dyDescent="0.25">
      <c r="A361">
        <v>3352</v>
      </c>
      <c r="B361" s="9">
        <v>45063.5625</v>
      </c>
      <c r="C361" s="9">
        <v>45063.583333333299</v>
      </c>
      <c r="D361" t="s">
        <v>616</v>
      </c>
      <c r="E361">
        <v>707</v>
      </c>
      <c r="F361" t="str">
        <f t="shared" si="15"/>
        <v xml:space="preserve"> Žužić Anja </v>
      </c>
      <c r="G361" t="str">
        <f t="shared" si="16"/>
        <v>Marjan Senegačnik</v>
      </c>
      <c r="H361" t="s">
        <v>6</v>
      </c>
      <c r="I361" t="s">
        <v>6</v>
      </c>
      <c r="J361" s="10">
        <f t="shared" si="17"/>
        <v>1001</v>
      </c>
      <c r="K361">
        <f>VLOOKUP(G361,profesor!$G$2:$H$101,2,0)</f>
        <v>30</v>
      </c>
      <c r="L361">
        <f>VLOOKUP(M361,ar_predmet!B:C,2,FALSE())</f>
        <v>331</v>
      </c>
      <c r="M361" t="str">
        <f>VLOOKUP(I361,ar_predmet!A:C,2,FALSE())</f>
        <v>NA000</v>
      </c>
      <c r="N361">
        <f>+VLOOKUP(H361,tip_dogodka!$B$2:$C$10,2,0)</f>
        <v>5</v>
      </c>
      <c r="O361">
        <f>+VLOOKUP(E361,prostor!$F$1:$G$101,2,0)</f>
        <v>44</v>
      </c>
    </row>
  </sheetData>
  <autoFilter ref="A1:R361" xr:uid="{00000000-0009-0000-0000-000003000000}"/>
  <pageMargins left="0.7" right="0.7" top="0.75" bottom="0.75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367"/>
  <sheetViews>
    <sheetView zoomScale="110" zoomScaleNormal="110" workbookViewId="0">
      <selection activeCell="A86" sqref="A86"/>
    </sheetView>
  </sheetViews>
  <sheetFormatPr defaultColWidth="8.7109375" defaultRowHeight="15" x14ac:dyDescent="0.25"/>
  <sheetData>
    <row r="1" spans="1:2" x14ac:dyDescent="0.25">
      <c r="A1" t="s">
        <v>617</v>
      </c>
      <c r="B1" t="s">
        <v>618</v>
      </c>
    </row>
    <row r="2" spans="1:2" x14ac:dyDescent="0.25">
      <c r="A2">
        <v>0</v>
      </c>
      <c r="B2">
        <v>0</v>
      </c>
    </row>
    <row r="3" spans="1:2" hidden="1" x14ac:dyDescent="0.25">
      <c r="A3">
        <v>45</v>
      </c>
      <c r="B3">
        <v>1</v>
      </c>
    </row>
    <row r="4" spans="1:2" hidden="1" x14ac:dyDescent="0.25">
      <c r="A4">
        <v>94.999999995343401</v>
      </c>
      <c r="B4">
        <v>2</v>
      </c>
    </row>
    <row r="5" spans="1:2" x14ac:dyDescent="0.25">
      <c r="A5">
        <v>45</v>
      </c>
      <c r="B5">
        <v>1</v>
      </c>
    </row>
    <row r="6" spans="1:2" hidden="1" x14ac:dyDescent="0.25">
      <c r="A6">
        <v>100.000000001164</v>
      </c>
      <c r="B6">
        <v>2</v>
      </c>
    </row>
    <row r="7" spans="1:2" hidden="1" x14ac:dyDescent="0.25">
      <c r="A7">
        <v>104.999999996508</v>
      </c>
      <c r="B7">
        <v>2</v>
      </c>
    </row>
    <row r="8" spans="1:2" hidden="1" x14ac:dyDescent="0.25">
      <c r="A8">
        <v>114.99999999767201</v>
      </c>
      <c r="B8">
        <v>2</v>
      </c>
    </row>
    <row r="9" spans="1:2" hidden="1" x14ac:dyDescent="0.25">
      <c r="A9">
        <v>115.000000008149</v>
      </c>
      <c r="B9">
        <v>2</v>
      </c>
    </row>
    <row r="10" spans="1:2" hidden="1" x14ac:dyDescent="0.25">
      <c r="A10">
        <v>120.000000003492</v>
      </c>
      <c r="B10">
        <v>2</v>
      </c>
    </row>
    <row r="11" spans="1:2" hidden="1" x14ac:dyDescent="0.25">
      <c r="A11">
        <v>124.999999998836</v>
      </c>
      <c r="B11">
        <v>2</v>
      </c>
    </row>
    <row r="12" spans="1:2" hidden="1" x14ac:dyDescent="0.25">
      <c r="A12">
        <v>135</v>
      </c>
      <c r="B12">
        <v>3</v>
      </c>
    </row>
    <row r="13" spans="1:2" hidden="1" x14ac:dyDescent="0.25">
      <c r="A13">
        <v>149.999999996508</v>
      </c>
      <c r="B13">
        <v>3</v>
      </c>
    </row>
    <row r="14" spans="1:2" hidden="1" x14ac:dyDescent="0.25">
      <c r="A14">
        <v>150.000000006985</v>
      </c>
      <c r="B14">
        <v>3</v>
      </c>
    </row>
    <row r="15" spans="1:2" hidden="1" x14ac:dyDescent="0.25">
      <c r="A15">
        <v>165.000000003492</v>
      </c>
      <c r="B15">
        <v>3</v>
      </c>
    </row>
    <row r="16" spans="1:2" hidden="1" x14ac:dyDescent="0.25">
      <c r="A16">
        <v>194.999999996508</v>
      </c>
      <c r="B16">
        <v>4</v>
      </c>
    </row>
    <row r="17" spans="1:2" hidden="1" x14ac:dyDescent="0.25">
      <c r="A17">
        <v>195.000000006985</v>
      </c>
      <c r="B17">
        <v>4</v>
      </c>
    </row>
    <row r="18" spans="1:2" hidden="1" x14ac:dyDescent="0.25">
      <c r="A18">
        <v>199.99999999185101</v>
      </c>
      <c r="B18">
        <v>4</v>
      </c>
    </row>
    <row r="19" spans="1:2" hidden="1" x14ac:dyDescent="0.25">
      <c r="A19">
        <v>209.999999993015</v>
      </c>
      <c r="B19">
        <v>4</v>
      </c>
    </row>
    <row r="20" spans="1:2" hidden="1" x14ac:dyDescent="0.25">
      <c r="A20">
        <v>239.999999996508</v>
      </c>
      <c r="B20">
        <v>5</v>
      </c>
    </row>
    <row r="21" spans="1:2" hidden="1" x14ac:dyDescent="0.25">
      <c r="A21">
        <v>240.000000006985</v>
      </c>
      <c r="B21">
        <v>5</v>
      </c>
    </row>
    <row r="22" spans="1:2" hidden="1" x14ac:dyDescent="0.25">
      <c r="A22">
        <v>244.99999999185101</v>
      </c>
      <c r="B22">
        <v>5</v>
      </c>
    </row>
    <row r="23" spans="1:2" hidden="1" x14ac:dyDescent="0.25">
      <c r="A23">
        <v>245.00000000232799</v>
      </c>
      <c r="B23">
        <v>5</v>
      </c>
    </row>
    <row r="24" spans="1:2" hidden="1" x14ac:dyDescent="0.25">
      <c r="A24">
        <v>249.99999999767201</v>
      </c>
      <c r="B24">
        <v>5</v>
      </c>
    </row>
    <row r="25" spans="1:2" hidden="1" x14ac:dyDescent="0.25">
      <c r="A25">
        <v>250.00000000814899</v>
      </c>
      <c r="B25">
        <v>5</v>
      </c>
    </row>
    <row r="26" spans="1:2" hidden="1" x14ac:dyDescent="0.25">
      <c r="A26">
        <v>254.999999993015</v>
      </c>
      <c r="B26">
        <v>5</v>
      </c>
    </row>
    <row r="27" spans="1:2" hidden="1" x14ac:dyDescent="0.25">
      <c r="A27">
        <v>255.000000003492</v>
      </c>
    </row>
    <row r="28" spans="1:2" hidden="1" x14ac:dyDescent="0.25">
      <c r="A28">
        <v>290.00000000232802</v>
      </c>
      <c r="B28">
        <v>6</v>
      </c>
    </row>
    <row r="29" spans="1:2" hidden="1" x14ac:dyDescent="0.25">
      <c r="A29">
        <v>294.99999999767198</v>
      </c>
      <c r="B29">
        <v>6</v>
      </c>
    </row>
    <row r="30" spans="1:2" hidden="1" x14ac:dyDescent="0.25">
      <c r="A30">
        <v>295.00000000814902</v>
      </c>
      <c r="B30">
        <v>6</v>
      </c>
    </row>
    <row r="31" spans="1:2" hidden="1" x14ac:dyDescent="0.25">
      <c r="A31">
        <v>299.99999999301502</v>
      </c>
      <c r="B31">
        <v>6</v>
      </c>
    </row>
    <row r="32" spans="1:2" hidden="1" x14ac:dyDescent="0.25">
      <c r="A32">
        <v>300.000000003492</v>
      </c>
      <c r="B32">
        <v>6</v>
      </c>
    </row>
    <row r="33" spans="1:2" hidden="1" x14ac:dyDescent="0.25">
      <c r="A33">
        <v>315</v>
      </c>
    </row>
    <row r="34" spans="1:2" hidden="1" x14ac:dyDescent="0.25">
      <c r="A34">
        <v>344.99999999301502</v>
      </c>
    </row>
    <row r="35" spans="1:2" hidden="1" x14ac:dyDescent="0.25">
      <c r="A35">
        <v>349.99999999883602</v>
      </c>
    </row>
    <row r="36" spans="1:2" hidden="1" x14ac:dyDescent="0.25">
      <c r="A36">
        <v>360</v>
      </c>
    </row>
    <row r="37" spans="1:2" hidden="1" x14ac:dyDescent="0.25"/>
    <row r="38" spans="1:2" hidden="1" x14ac:dyDescent="0.25"/>
    <row r="39" spans="1:2" hidden="1" x14ac:dyDescent="0.25"/>
    <row r="40" spans="1:2" x14ac:dyDescent="0.25">
      <c r="A40">
        <v>95</v>
      </c>
      <c r="B40">
        <v>2</v>
      </c>
    </row>
    <row r="41" spans="1:2" hidden="1" x14ac:dyDescent="0.25"/>
    <row r="42" spans="1:2" hidden="1" x14ac:dyDescent="0.25"/>
    <row r="43" spans="1:2" hidden="1" x14ac:dyDescent="0.25"/>
    <row r="44" spans="1:2" hidden="1" x14ac:dyDescent="0.25"/>
    <row r="45" spans="1:2" hidden="1" x14ac:dyDescent="0.25"/>
    <row r="46" spans="1:2" hidden="1" x14ac:dyDescent="0.25"/>
    <row r="47" spans="1:2" hidden="1" x14ac:dyDescent="0.25"/>
    <row r="48" spans="1:2" hidden="1" x14ac:dyDescent="0.25"/>
    <row r="49" spans="1:2" hidden="1" x14ac:dyDescent="0.25"/>
    <row r="50" spans="1:2" hidden="1" x14ac:dyDescent="0.25"/>
    <row r="51" spans="1:2" hidden="1" x14ac:dyDescent="0.25"/>
    <row r="52" spans="1:2" hidden="1" x14ac:dyDescent="0.25"/>
    <row r="53" spans="1:2" hidden="1" x14ac:dyDescent="0.25"/>
    <row r="54" spans="1:2" hidden="1" x14ac:dyDescent="0.25"/>
    <row r="55" spans="1:2" x14ac:dyDescent="0.25">
      <c r="A55">
        <v>100</v>
      </c>
      <c r="B55">
        <v>2</v>
      </c>
    </row>
    <row r="56" spans="1:2" hidden="1" x14ac:dyDescent="0.25"/>
    <row r="57" spans="1:2" hidden="1" x14ac:dyDescent="0.25"/>
    <row r="58" spans="1:2" hidden="1" x14ac:dyDescent="0.25"/>
    <row r="59" spans="1:2" hidden="1" x14ac:dyDescent="0.25"/>
    <row r="60" spans="1:2" hidden="1" x14ac:dyDescent="0.25"/>
    <row r="61" spans="1:2" hidden="1" x14ac:dyDescent="0.25"/>
    <row r="62" spans="1:2" hidden="1" x14ac:dyDescent="0.25"/>
    <row r="63" spans="1:2" hidden="1" x14ac:dyDescent="0.25"/>
    <row r="64" spans="1:2" hidden="1" x14ac:dyDescent="0.25"/>
    <row r="65" spans="1:2" x14ac:dyDescent="0.25">
      <c r="A65">
        <v>105</v>
      </c>
      <c r="B65">
        <v>2</v>
      </c>
    </row>
    <row r="66" spans="1:2" hidden="1" x14ac:dyDescent="0.25"/>
    <row r="67" spans="1:2" hidden="1" x14ac:dyDescent="0.25"/>
    <row r="68" spans="1:2" hidden="1" x14ac:dyDescent="0.25"/>
    <row r="69" spans="1:2" hidden="1" x14ac:dyDescent="0.25"/>
    <row r="70" spans="1:2" hidden="1" x14ac:dyDescent="0.25"/>
    <row r="71" spans="1:2" hidden="1" x14ac:dyDescent="0.25"/>
    <row r="72" spans="1:2" hidden="1" x14ac:dyDescent="0.25"/>
    <row r="73" spans="1:2" hidden="1" x14ac:dyDescent="0.25"/>
    <row r="74" spans="1:2" hidden="1" x14ac:dyDescent="0.25"/>
    <row r="75" spans="1:2" hidden="1" x14ac:dyDescent="0.25"/>
    <row r="76" spans="1:2" hidden="1" x14ac:dyDescent="0.25"/>
    <row r="77" spans="1:2" x14ac:dyDescent="0.25">
      <c r="A77">
        <v>115</v>
      </c>
      <c r="B77">
        <v>2</v>
      </c>
    </row>
    <row r="78" spans="1:2" x14ac:dyDescent="0.25">
      <c r="A78">
        <v>120</v>
      </c>
      <c r="B78">
        <v>2</v>
      </c>
    </row>
    <row r="79" spans="1:2" x14ac:dyDescent="0.25">
      <c r="A79">
        <v>125</v>
      </c>
      <c r="B79">
        <v>2</v>
      </c>
    </row>
    <row r="80" spans="1:2" hidden="1" x14ac:dyDescent="0.25">
      <c r="A80">
        <v>149.999999996508</v>
      </c>
    </row>
    <row r="81" spans="1:2" x14ac:dyDescent="0.25">
      <c r="A81">
        <v>135</v>
      </c>
      <c r="B81">
        <v>3</v>
      </c>
    </row>
    <row r="82" spans="1:2" hidden="1" x14ac:dyDescent="0.25"/>
    <row r="83" spans="1:2" hidden="1" x14ac:dyDescent="0.25"/>
    <row r="84" spans="1:2" hidden="1" x14ac:dyDescent="0.25"/>
    <row r="85" spans="1:2" hidden="1" x14ac:dyDescent="0.25"/>
    <row r="86" spans="1:2" x14ac:dyDescent="0.25">
      <c r="A86">
        <v>150</v>
      </c>
      <c r="B86">
        <v>3</v>
      </c>
    </row>
    <row r="87" spans="1:2" x14ac:dyDescent="0.25">
      <c r="A87">
        <v>165</v>
      </c>
      <c r="B87">
        <v>3</v>
      </c>
    </row>
    <row r="88" spans="1:2" x14ac:dyDescent="0.25">
      <c r="A88">
        <v>194</v>
      </c>
      <c r="B88">
        <v>4</v>
      </c>
    </row>
    <row r="89" spans="1:2" x14ac:dyDescent="0.25">
      <c r="A89">
        <v>195</v>
      </c>
      <c r="B89">
        <v>4</v>
      </c>
    </row>
    <row r="90" spans="1:2" hidden="1" x14ac:dyDescent="0.25">
      <c r="A90">
        <v>199.99999999185101</v>
      </c>
    </row>
    <row r="91" spans="1:2" hidden="1" x14ac:dyDescent="0.25">
      <c r="A91">
        <v>209.999999993015</v>
      </c>
    </row>
    <row r="92" spans="1:2" hidden="1" x14ac:dyDescent="0.25">
      <c r="A92">
        <v>239.999999996508</v>
      </c>
    </row>
    <row r="93" spans="1:2" hidden="1" x14ac:dyDescent="0.25"/>
    <row r="94" spans="1:2" hidden="1" x14ac:dyDescent="0.25"/>
    <row r="95" spans="1:2" hidden="1" x14ac:dyDescent="0.25"/>
    <row r="96" spans="1:2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spans="1:2" hidden="1" x14ac:dyDescent="0.25"/>
    <row r="2770" spans="1:2" hidden="1" x14ac:dyDescent="0.25"/>
    <row r="2771" spans="1:2" hidden="1" x14ac:dyDescent="0.25"/>
    <row r="2772" spans="1:2" hidden="1" x14ac:dyDescent="0.25"/>
    <row r="2773" spans="1:2" hidden="1" x14ac:dyDescent="0.25"/>
    <row r="2774" spans="1:2" hidden="1" x14ac:dyDescent="0.25"/>
    <row r="2775" spans="1:2" x14ac:dyDescent="0.25">
      <c r="A2775">
        <v>200</v>
      </c>
      <c r="B2775">
        <v>4</v>
      </c>
    </row>
    <row r="2776" spans="1:2" hidden="1" x14ac:dyDescent="0.25"/>
    <row r="2777" spans="1:2" hidden="1" x14ac:dyDescent="0.25"/>
    <row r="2778" spans="1:2" hidden="1" x14ac:dyDescent="0.25"/>
    <row r="2779" spans="1:2" hidden="1" x14ac:dyDescent="0.25"/>
    <row r="2780" spans="1:2" hidden="1" x14ac:dyDescent="0.25"/>
    <row r="2781" spans="1:2" hidden="1" x14ac:dyDescent="0.25"/>
    <row r="2782" spans="1:2" hidden="1" x14ac:dyDescent="0.25"/>
    <row r="2783" spans="1:2" hidden="1" x14ac:dyDescent="0.25"/>
    <row r="2784" spans="1:2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spans="1:2" x14ac:dyDescent="0.25">
      <c r="A3825">
        <v>210</v>
      </c>
      <c r="B3825">
        <v>4</v>
      </c>
    </row>
    <row r="3826" spans="1:2" hidden="1" x14ac:dyDescent="0.25"/>
    <row r="3827" spans="1:2" hidden="1" x14ac:dyDescent="0.25"/>
    <row r="3828" spans="1:2" hidden="1" x14ac:dyDescent="0.25"/>
    <row r="3829" spans="1:2" hidden="1" x14ac:dyDescent="0.25"/>
    <row r="3830" spans="1:2" x14ac:dyDescent="0.25">
      <c r="A3830">
        <v>240</v>
      </c>
      <c r="B3830">
        <v>5</v>
      </c>
    </row>
    <row r="3831" spans="1:2" hidden="1" x14ac:dyDescent="0.25"/>
    <row r="3832" spans="1:2" hidden="1" x14ac:dyDescent="0.25"/>
    <row r="3833" spans="1:2" hidden="1" x14ac:dyDescent="0.25"/>
    <row r="3834" spans="1:2" hidden="1" x14ac:dyDescent="0.25"/>
    <row r="3835" spans="1:2" hidden="1" x14ac:dyDescent="0.25"/>
    <row r="3836" spans="1:2" hidden="1" x14ac:dyDescent="0.25"/>
    <row r="3837" spans="1:2" hidden="1" x14ac:dyDescent="0.25"/>
    <row r="3838" spans="1:2" hidden="1" x14ac:dyDescent="0.25"/>
    <row r="3839" spans="1:2" hidden="1" x14ac:dyDescent="0.25"/>
    <row r="3840" spans="1:2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spans="1:2" hidden="1" x14ac:dyDescent="0.25"/>
    <row r="3890" spans="1:2" hidden="1" x14ac:dyDescent="0.25"/>
    <row r="3891" spans="1:2" hidden="1" x14ac:dyDescent="0.25"/>
    <row r="3892" spans="1:2" hidden="1" x14ac:dyDescent="0.25"/>
    <row r="3893" spans="1:2" hidden="1" x14ac:dyDescent="0.25"/>
    <row r="3894" spans="1:2" hidden="1" x14ac:dyDescent="0.25"/>
    <row r="3895" spans="1:2" hidden="1" x14ac:dyDescent="0.25"/>
    <row r="3896" spans="1:2" hidden="1" x14ac:dyDescent="0.25"/>
    <row r="3897" spans="1:2" hidden="1" x14ac:dyDescent="0.25"/>
    <row r="3898" spans="1:2" hidden="1" x14ac:dyDescent="0.25"/>
    <row r="3899" spans="1:2" hidden="1" x14ac:dyDescent="0.25"/>
    <row r="3900" spans="1:2" hidden="1" x14ac:dyDescent="0.25"/>
    <row r="3901" spans="1:2" hidden="1" x14ac:dyDescent="0.25"/>
    <row r="3902" spans="1:2" x14ac:dyDescent="0.25">
      <c r="A3902">
        <v>245</v>
      </c>
      <c r="B3902">
        <v>5</v>
      </c>
    </row>
    <row r="3903" spans="1:2" hidden="1" x14ac:dyDescent="0.25"/>
    <row r="3904" spans="1:2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spans="1:2" hidden="1" x14ac:dyDescent="0.25"/>
    <row r="3938" spans="1:2" hidden="1" x14ac:dyDescent="0.25"/>
    <row r="3939" spans="1:2" hidden="1" x14ac:dyDescent="0.25"/>
    <row r="3940" spans="1:2" x14ac:dyDescent="0.25">
      <c r="A3940">
        <v>250</v>
      </c>
      <c r="B3940">
        <v>5</v>
      </c>
    </row>
    <row r="3941" spans="1:2" hidden="1" x14ac:dyDescent="0.25"/>
    <row r="3942" spans="1:2" hidden="1" x14ac:dyDescent="0.25"/>
    <row r="3943" spans="1:2" hidden="1" x14ac:dyDescent="0.25"/>
    <row r="3944" spans="1:2" x14ac:dyDescent="0.25">
      <c r="A3944">
        <v>255</v>
      </c>
      <c r="B3944">
        <v>5</v>
      </c>
    </row>
    <row r="3945" spans="1:2" hidden="1" x14ac:dyDescent="0.25"/>
    <row r="3946" spans="1:2" x14ac:dyDescent="0.25">
      <c r="A3946">
        <v>290</v>
      </c>
      <c r="B3946">
        <v>6</v>
      </c>
    </row>
    <row r="3947" spans="1:2" hidden="1" x14ac:dyDescent="0.25"/>
    <row r="3948" spans="1:2" hidden="1" x14ac:dyDescent="0.25"/>
    <row r="3949" spans="1:2" hidden="1" x14ac:dyDescent="0.25"/>
    <row r="3950" spans="1:2" hidden="1" x14ac:dyDescent="0.25"/>
    <row r="3951" spans="1:2" hidden="1" x14ac:dyDescent="0.25"/>
    <row r="3952" spans="1: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spans="1:2" hidden="1" x14ac:dyDescent="0.25"/>
    <row r="4018" spans="1:2" hidden="1" x14ac:dyDescent="0.25"/>
    <row r="4019" spans="1:2" hidden="1" x14ac:dyDescent="0.25"/>
    <row r="4020" spans="1:2" hidden="1" x14ac:dyDescent="0.25"/>
    <row r="4021" spans="1:2" hidden="1" x14ac:dyDescent="0.25"/>
    <row r="4022" spans="1:2" hidden="1" x14ac:dyDescent="0.25"/>
    <row r="4023" spans="1:2" hidden="1" x14ac:dyDescent="0.25"/>
    <row r="4024" spans="1:2" hidden="1" x14ac:dyDescent="0.25"/>
    <row r="4025" spans="1:2" x14ac:dyDescent="0.25">
      <c r="A4025">
        <v>295</v>
      </c>
      <c r="B4025">
        <v>6</v>
      </c>
    </row>
    <row r="4026" spans="1:2" hidden="1" x14ac:dyDescent="0.25"/>
    <row r="4027" spans="1:2" hidden="1" x14ac:dyDescent="0.25"/>
    <row r="4028" spans="1:2" hidden="1" x14ac:dyDescent="0.25"/>
    <row r="4029" spans="1:2" hidden="1" x14ac:dyDescent="0.25"/>
    <row r="4030" spans="1:2" hidden="1" x14ac:dyDescent="0.25"/>
    <row r="4031" spans="1:2" hidden="1" x14ac:dyDescent="0.25"/>
    <row r="4032" spans="1: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spans="1:2" hidden="1" x14ac:dyDescent="0.25"/>
    <row r="4050" spans="1:2" hidden="1" x14ac:dyDescent="0.25"/>
    <row r="4051" spans="1:2" hidden="1" x14ac:dyDescent="0.25"/>
    <row r="4052" spans="1:2" hidden="1" x14ac:dyDescent="0.25"/>
    <row r="4053" spans="1:2" hidden="1" x14ac:dyDescent="0.25"/>
    <row r="4054" spans="1:2" hidden="1" x14ac:dyDescent="0.25"/>
    <row r="4055" spans="1:2" hidden="1" x14ac:dyDescent="0.25"/>
    <row r="4056" spans="1:2" hidden="1" x14ac:dyDescent="0.25"/>
    <row r="4057" spans="1:2" hidden="1" x14ac:dyDescent="0.25"/>
    <row r="4058" spans="1:2" hidden="1" x14ac:dyDescent="0.25"/>
    <row r="4059" spans="1:2" hidden="1" x14ac:dyDescent="0.25"/>
    <row r="4060" spans="1:2" hidden="1" x14ac:dyDescent="0.25"/>
    <row r="4061" spans="1:2" hidden="1" x14ac:dyDescent="0.25"/>
    <row r="4062" spans="1:2" hidden="1" x14ac:dyDescent="0.25"/>
    <row r="4063" spans="1:2" x14ac:dyDescent="0.25">
      <c r="A4063">
        <v>300</v>
      </c>
      <c r="B4063">
        <v>6</v>
      </c>
    </row>
    <row r="4064" spans="1:2" hidden="1" x14ac:dyDescent="0.25"/>
    <row r="4065" spans="1:2" hidden="1" x14ac:dyDescent="0.25"/>
    <row r="4066" spans="1:2" hidden="1" x14ac:dyDescent="0.25"/>
    <row r="4067" spans="1:2" hidden="1" x14ac:dyDescent="0.25"/>
    <row r="4068" spans="1:2" x14ac:dyDescent="0.25">
      <c r="A4068">
        <v>315</v>
      </c>
      <c r="B4068">
        <v>6</v>
      </c>
    </row>
    <row r="4069" spans="1:2" hidden="1" x14ac:dyDescent="0.25"/>
    <row r="4070" spans="1:2" hidden="1" x14ac:dyDescent="0.25"/>
    <row r="4071" spans="1:2" hidden="1" x14ac:dyDescent="0.25"/>
    <row r="4072" spans="1:2" hidden="1" x14ac:dyDescent="0.25"/>
    <row r="4073" spans="1:2" hidden="1" x14ac:dyDescent="0.25"/>
    <row r="4074" spans="1:2" hidden="1" x14ac:dyDescent="0.25"/>
    <row r="4075" spans="1:2" hidden="1" x14ac:dyDescent="0.25"/>
    <row r="4076" spans="1:2" hidden="1" x14ac:dyDescent="0.25"/>
    <row r="4077" spans="1:2" hidden="1" x14ac:dyDescent="0.25"/>
    <row r="4078" spans="1:2" hidden="1" x14ac:dyDescent="0.25"/>
    <row r="4079" spans="1:2" hidden="1" x14ac:dyDescent="0.25"/>
    <row r="4080" spans="1:2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spans="1:2" hidden="1" x14ac:dyDescent="0.25"/>
    <row r="4226" spans="1:2" hidden="1" x14ac:dyDescent="0.25"/>
    <row r="4227" spans="1:2" hidden="1" x14ac:dyDescent="0.25"/>
    <row r="4228" spans="1:2" hidden="1" x14ac:dyDescent="0.25"/>
    <row r="4229" spans="1:2" hidden="1" x14ac:dyDescent="0.25"/>
    <row r="4230" spans="1:2" hidden="1" x14ac:dyDescent="0.25"/>
    <row r="4231" spans="1:2" hidden="1" x14ac:dyDescent="0.25"/>
    <row r="4232" spans="1:2" hidden="1" x14ac:dyDescent="0.25"/>
    <row r="4233" spans="1:2" hidden="1" x14ac:dyDescent="0.25"/>
    <row r="4234" spans="1:2" hidden="1" x14ac:dyDescent="0.25"/>
    <row r="4235" spans="1:2" hidden="1" x14ac:dyDescent="0.25"/>
    <row r="4236" spans="1:2" hidden="1" x14ac:dyDescent="0.25"/>
    <row r="4237" spans="1:2" hidden="1" x14ac:dyDescent="0.25"/>
    <row r="4238" spans="1:2" x14ac:dyDescent="0.25">
      <c r="A4238">
        <v>345</v>
      </c>
      <c r="B4238">
        <v>7</v>
      </c>
    </row>
    <row r="4239" spans="1:2" hidden="1" x14ac:dyDescent="0.25"/>
    <row r="4240" spans="1:2" hidden="1" x14ac:dyDescent="0.25"/>
    <row r="4241" spans="1:2" hidden="1" x14ac:dyDescent="0.25"/>
    <row r="4242" spans="1:2" hidden="1" x14ac:dyDescent="0.25"/>
    <row r="4243" spans="1:2" hidden="1" x14ac:dyDescent="0.25"/>
    <row r="4244" spans="1:2" hidden="1" x14ac:dyDescent="0.25"/>
    <row r="4245" spans="1:2" hidden="1" x14ac:dyDescent="0.25"/>
    <row r="4246" spans="1:2" hidden="1" x14ac:dyDescent="0.25"/>
    <row r="4247" spans="1:2" hidden="1" x14ac:dyDescent="0.25"/>
    <row r="4248" spans="1:2" hidden="1" x14ac:dyDescent="0.25"/>
    <row r="4249" spans="1:2" hidden="1" x14ac:dyDescent="0.25"/>
    <row r="4250" spans="1:2" hidden="1" x14ac:dyDescent="0.25"/>
    <row r="4251" spans="1:2" hidden="1" x14ac:dyDescent="0.25"/>
    <row r="4252" spans="1:2" hidden="1" x14ac:dyDescent="0.25"/>
    <row r="4253" spans="1:2" x14ac:dyDescent="0.25">
      <c r="A4253">
        <v>350</v>
      </c>
      <c r="B4253">
        <v>7</v>
      </c>
    </row>
    <row r="4254" spans="1:2" hidden="1" x14ac:dyDescent="0.25"/>
    <row r="4255" spans="1:2" hidden="1" x14ac:dyDescent="0.25"/>
    <row r="4256" spans="1:2" hidden="1" x14ac:dyDescent="0.25"/>
    <row r="4257" spans="1:2" hidden="1" x14ac:dyDescent="0.25"/>
    <row r="4258" spans="1:2" hidden="1" x14ac:dyDescent="0.25"/>
    <row r="4259" spans="1:2" hidden="1" x14ac:dyDescent="0.25"/>
    <row r="4260" spans="1:2" hidden="1" x14ac:dyDescent="0.25"/>
    <row r="4261" spans="1:2" x14ac:dyDescent="0.25">
      <c r="A4261">
        <v>360</v>
      </c>
      <c r="B4261">
        <v>7</v>
      </c>
    </row>
    <row r="4262" spans="1:2" hidden="1" x14ac:dyDescent="0.25"/>
    <row r="4263" spans="1:2" hidden="1" x14ac:dyDescent="0.25"/>
    <row r="4264" spans="1:2" hidden="1" x14ac:dyDescent="0.25"/>
    <row r="4265" spans="1:2" hidden="1" x14ac:dyDescent="0.25"/>
    <row r="4266" spans="1:2" hidden="1" x14ac:dyDescent="0.25"/>
    <row r="4267" spans="1:2" hidden="1" x14ac:dyDescent="0.25"/>
    <row r="4268" spans="1:2" hidden="1" x14ac:dyDescent="0.25"/>
    <row r="4269" spans="1:2" hidden="1" x14ac:dyDescent="0.25"/>
    <row r="4270" spans="1:2" hidden="1" x14ac:dyDescent="0.25"/>
    <row r="4271" spans="1:2" hidden="1" x14ac:dyDescent="0.25"/>
    <row r="4272" spans="1:2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2" hidden="1" x14ac:dyDescent="0.25"/>
    <row r="4284" hidden="1" x14ac:dyDescent="0.25"/>
    <row r="4285" hidden="1" x14ac:dyDescent="0.25"/>
    <row r="4286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</sheetData>
  <pageMargins left="0.7" right="0.7" top="0.75" bottom="0.75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1"/>
  <sheetViews>
    <sheetView zoomScale="110" zoomScaleNormal="110" workbookViewId="0">
      <selection activeCell="B20" sqref="B20"/>
    </sheetView>
  </sheetViews>
  <sheetFormatPr defaultColWidth="8.7109375" defaultRowHeight="15" x14ac:dyDescent="0.25"/>
  <cols>
    <col min="2" max="3" width="60.140625" customWidth="1"/>
    <col min="4" max="4" width="27" customWidth="1"/>
    <col min="6" max="6" width="8.7109375" style="57"/>
    <col min="7" max="7" width="9.7109375" customWidth="1"/>
    <col min="8" max="8" width="10.28515625" customWidth="1"/>
    <col min="9" max="9" width="12.85546875" customWidth="1"/>
    <col min="10" max="10" width="13.28515625" customWidth="1"/>
  </cols>
  <sheetData>
    <row r="1" spans="1:11" s="4" customFormat="1" x14ac:dyDescent="0.25">
      <c r="A1" s="11" t="s">
        <v>0</v>
      </c>
      <c r="B1" s="11" t="s">
        <v>619</v>
      </c>
      <c r="C1" s="11" t="s">
        <v>3639</v>
      </c>
      <c r="D1" s="11" t="s">
        <v>620</v>
      </c>
      <c r="E1" s="11" t="s">
        <v>621</v>
      </c>
      <c r="F1" s="55" t="s">
        <v>622</v>
      </c>
      <c r="G1" s="11" t="s">
        <v>623</v>
      </c>
      <c r="H1" s="11" t="s">
        <v>624</v>
      </c>
      <c r="I1" s="11" t="s">
        <v>625</v>
      </c>
      <c r="J1" s="11" t="s">
        <v>626</v>
      </c>
    </row>
    <row r="2" spans="1:11" s="12" customFormat="1" x14ac:dyDescent="0.25">
      <c r="A2" s="12">
        <v>1</v>
      </c>
      <c r="B2" s="12" t="s">
        <v>627</v>
      </c>
      <c r="C2" s="12" t="str">
        <f>+_xlfn.CONCAT(B2," //ver: ",K2)</f>
        <v>Inženiring poslovnih sistemov (VS)  //ver: 20</v>
      </c>
      <c r="D2" s="12" t="s">
        <v>628</v>
      </c>
      <c r="E2" s="12" t="s">
        <v>629</v>
      </c>
      <c r="F2" s="56" t="s">
        <v>629</v>
      </c>
      <c r="G2" s="12">
        <v>16203</v>
      </c>
      <c r="H2" s="13" t="s">
        <v>630</v>
      </c>
      <c r="I2" s="12" t="s">
        <v>631</v>
      </c>
      <c r="J2" s="12" t="s">
        <v>632</v>
      </c>
      <c r="K2" s="12">
        <v>20</v>
      </c>
    </row>
    <row r="3" spans="1:11" x14ac:dyDescent="0.25">
      <c r="A3">
        <v>2</v>
      </c>
      <c r="B3" t="s">
        <v>633</v>
      </c>
      <c r="C3" s="12" t="str">
        <f t="shared" ref="C3:C31" si="0">+_xlfn.CONCAT(B3," //ver: ",K3)</f>
        <v>Inženiring poslovnih sistemov (UN) //ver: 20</v>
      </c>
      <c r="D3" t="s">
        <v>634</v>
      </c>
      <c r="E3" t="s">
        <v>635</v>
      </c>
      <c r="F3" s="57" t="s">
        <v>635</v>
      </c>
      <c r="G3">
        <v>16204</v>
      </c>
      <c r="H3" s="14" t="s">
        <v>630</v>
      </c>
      <c r="I3" t="s">
        <v>631</v>
      </c>
      <c r="J3" t="s">
        <v>632</v>
      </c>
      <c r="K3">
        <v>20</v>
      </c>
    </row>
    <row r="4" spans="1:11" x14ac:dyDescent="0.25">
      <c r="A4">
        <v>3</v>
      </c>
      <c r="B4" t="s">
        <v>636</v>
      </c>
      <c r="C4" s="12" t="str">
        <f t="shared" si="0"/>
        <v>Organizacija in management kadrovskih in izobraževalnih sistemov (VS)  //ver: 20</v>
      </c>
      <c r="D4" t="s">
        <v>637</v>
      </c>
      <c r="E4" t="s">
        <v>629</v>
      </c>
      <c r="F4" s="57" t="s">
        <v>629</v>
      </c>
      <c r="G4">
        <v>16203</v>
      </c>
      <c r="H4" s="14" t="s">
        <v>638</v>
      </c>
      <c r="I4" t="s">
        <v>631</v>
      </c>
      <c r="J4" t="s">
        <v>632</v>
      </c>
      <c r="K4" s="12">
        <v>20</v>
      </c>
    </row>
    <row r="5" spans="1:11" x14ac:dyDescent="0.25">
      <c r="A5">
        <v>4</v>
      </c>
      <c r="B5" t="s">
        <v>639</v>
      </c>
      <c r="C5" s="12" t="str">
        <f t="shared" si="0"/>
        <v>Organizacija in management kadrovskih in izobraževalnih sistemov (UN) //ver: 20</v>
      </c>
      <c r="D5" t="s">
        <v>640</v>
      </c>
      <c r="E5" t="s">
        <v>635</v>
      </c>
      <c r="F5" s="57" t="s">
        <v>635</v>
      </c>
      <c r="G5">
        <v>16204</v>
      </c>
      <c r="H5" s="14" t="s">
        <v>638</v>
      </c>
      <c r="I5" t="s">
        <v>631</v>
      </c>
      <c r="J5" t="s">
        <v>632</v>
      </c>
      <c r="K5">
        <v>20</v>
      </c>
    </row>
    <row r="6" spans="1:11" x14ac:dyDescent="0.25">
      <c r="A6">
        <v>5</v>
      </c>
      <c r="B6" t="s">
        <v>641</v>
      </c>
      <c r="C6" s="12" t="str">
        <f t="shared" si="0"/>
        <v>Organizacija in management informacijskih sistemov (VS)  //ver: 20</v>
      </c>
      <c r="D6" t="s">
        <v>642</v>
      </c>
      <c r="E6" t="s">
        <v>629</v>
      </c>
      <c r="F6" s="57" t="s">
        <v>629</v>
      </c>
      <c r="G6">
        <v>16203</v>
      </c>
      <c r="H6" s="14" t="s">
        <v>630</v>
      </c>
      <c r="I6" t="s">
        <v>631</v>
      </c>
      <c r="J6" t="s">
        <v>632</v>
      </c>
      <c r="K6" s="12">
        <v>20</v>
      </c>
    </row>
    <row r="7" spans="1:11" x14ac:dyDescent="0.25">
      <c r="A7">
        <v>6</v>
      </c>
      <c r="B7" t="s">
        <v>643</v>
      </c>
      <c r="C7" s="12" t="str">
        <f t="shared" si="0"/>
        <v>Organizacija in management informacijskih sistemov (UN) //ver: 20</v>
      </c>
      <c r="D7" t="s">
        <v>644</v>
      </c>
      <c r="E7" t="s">
        <v>635</v>
      </c>
      <c r="F7" s="57" t="s">
        <v>635</v>
      </c>
      <c r="G7">
        <v>16204</v>
      </c>
      <c r="H7" s="14" t="s">
        <v>630</v>
      </c>
      <c r="I7" t="s">
        <v>631</v>
      </c>
      <c r="J7" t="s">
        <v>632</v>
      </c>
      <c r="K7">
        <v>20</v>
      </c>
    </row>
    <row r="8" spans="1:11" x14ac:dyDescent="0.25">
      <c r="A8">
        <v>7</v>
      </c>
      <c r="B8" t="s">
        <v>645</v>
      </c>
      <c r="C8" s="12" t="str">
        <f t="shared" si="0"/>
        <v>Management v športu //ver: 20</v>
      </c>
      <c r="D8" t="s">
        <v>646</v>
      </c>
      <c r="E8" t="s">
        <v>629</v>
      </c>
      <c r="F8" s="57" t="s">
        <v>629</v>
      </c>
      <c r="G8">
        <v>16203</v>
      </c>
      <c r="H8" s="14" t="s">
        <v>630</v>
      </c>
      <c r="I8" t="s">
        <v>631</v>
      </c>
      <c r="J8" t="s">
        <v>632</v>
      </c>
      <c r="K8" s="12">
        <v>20</v>
      </c>
    </row>
    <row r="9" spans="1:11" x14ac:dyDescent="0.25">
      <c r="A9">
        <v>8</v>
      </c>
      <c r="B9" t="s">
        <v>647</v>
      </c>
      <c r="C9" s="12" t="str">
        <f t="shared" si="0"/>
        <v>Krizni management //ver: 20</v>
      </c>
      <c r="D9" t="s">
        <v>648</v>
      </c>
      <c r="E9" t="s">
        <v>629</v>
      </c>
      <c r="F9" s="57" t="s">
        <v>629</v>
      </c>
      <c r="G9">
        <v>16203</v>
      </c>
      <c r="H9" s="14" t="s">
        <v>630</v>
      </c>
      <c r="I9" t="s">
        <v>631</v>
      </c>
      <c r="J9" t="s">
        <v>632</v>
      </c>
      <c r="K9">
        <v>20</v>
      </c>
    </row>
    <row r="10" spans="1:11" x14ac:dyDescent="0.25">
      <c r="A10">
        <v>9</v>
      </c>
      <c r="B10" t="s">
        <v>649</v>
      </c>
      <c r="C10" s="12" t="str">
        <f t="shared" si="0"/>
        <v>Inženiring poslovnih sistemov //ver: 20</v>
      </c>
      <c r="D10" t="s">
        <v>650</v>
      </c>
      <c r="E10" t="s">
        <v>651</v>
      </c>
      <c r="F10" s="57" t="s">
        <v>652</v>
      </c>
      <c r="G10">
        <v>17003</v>
      </c>
      <c r="H10" s="14" t="s">
        <v>630</v>
      </c>
      <c r="I10" t="s">
        <v>631</v>
      </c>
      <c r="J10" t="s">
        <v>632</v>
      </c>
      <c r="K10" s="12">
        <v>20</v>
      </c>
    </row>
    <row r="11" spans="1:11" x14ac:dyDescent="0.25">
      <c r="A11">
        <v>10</v>
      </c>
      <c r="B11" t="s">
        <v>653</v>
      </c>
      <c r="C11" s="12" t="str">
        <f t="shared" si="0"/>
        <v>Organizacija in management kadrovskih in izobraževalnih sistemov //ver: 20</v>
      </c>
      <c r="D11" t="s">
        <v>654</v>
      </c>
      <c r="E11" t="s">
        <v>651</v>
      </c>
      <c r="F11" s="57" t="s">
        <v>652</v>
      </c>
      <c r="G11">
        <v>17003</v>
      </c>
      <c r="H11" s="14" t="s">
        <v>638</v>
      </c>
      <c r="I11" t="s">
        <v>631</v>
      </c>
      <c r="J11" t="s">
        <v>632</v>
      </c>
      <c r="K11">
        <v>20</v>
      </c>
    </row>
    <row r="12" spans="1:11" x14ac:dyDescent="0.25">
      <c r="A12">
        <v>11</v>
      </c>
      <c r="B12" t="s">
        <v>655</v>
      </c>
      <c r="C12" s="12" t="str">
        <f t="shared" si="0"/>
        <v>Organizacija in management informacijskih sistemov //ver: 20</v>
      </c>
      <c r="D12" t="s">
        <v>656</v>
      </c>
      <c r="E12" t="s">
        <v>651</v>
      </c>
      <c r="F12" s="57" t="s">
        <v>652</v>
      </c>
      <c r="G12">
        <v>17003</v>
      </c>
      <c r="H12" s="14" t="s">
        <v>630</v>
      </c>
      <c r="I12" t="s">
        <v>631</v>
      </c>
      <c r="J12" t="s">
        <v>632</v>
      </c>
      <c r="K12" s="12">
        <v>20</v>
      </c>
    </row>
    <row r="13" spans="1:11" x14ac:dyDescent="0.25">
      <c r="A13">
        <v>12</v>
      </c>
      <c r="B13" t="s">
        <v>653</v>
      </c>
      <c r="C13" s="12" t="str">
        <f t="shared" si="0"/>
        <v>Organizacija in management kadrovskih in izobraževalnih sistemov //ver: 20</v>
      </c>
      <c r="D13" t="s">
        <v>657</v>
      </c>
      <c r="E13" t="s">
        <v>658</v>
      </c>
      <c r="F13" s="57" t="s">
        <v>659</v>
      </c>
      <c r="G13">
        <v>18202</v>
      </c>
      <c r="H13" s="14" t="s">
        <v>638</v>
      </c>
      <c r="I13" t="s">
        <v>631</v>
      </c>
      <c r="J13" t="s">
        <v>632</v>
      </c>
      <c r="K13">
        <v>20</v>
      </c>
    </row>
    <row r="14" spans="1:11" x14ac:dyDescent="0.25">
      <c r="A14">
        <v>13</v>
      </c>
      <c r="B14" t="s">
        <v>655</v>
      </c>
      <c r="C14" s="12" t="str">
        <f t="shared" si="0"/>
        <v>Organizacija in management informacijskih sistemov //ver: 20</v>
      </c>
      <c r="D14" t="s">
        <v>657</v>
      </c>
      <c r="E14" t="s">
        <v>658</v>
      </c>
      <c r="F14" s="57" t="s">
        <v>659</v>
      </c>
      <c r="G14">
        <v>18202</v>
      </c>
      <c r="H14" s="14" t="s">
        <v>630</v>
      </c>
      <c r="I14" t="s">
        <v>631</v>
      </c>
      <c r="J14" t="s">
        <v>632</v>
      </c>
      <c r="K14" s="12">
        <v>20</v>
      </c>
    </row>
    <row r="15" spans="1:11" x14ac:dyDescent="0.25">
      <c r="A15">
        <v>14</v>
      </c>
      <c r="B15" t="s">
        <v>660</v>
      </c>
      <c r="C15" s="12" t="str">
        <f t="shared" si="0"/>
        <v>Organizacija in management poslovnih in delovnih sistemov //ver: 20</v>
      </c>
      <c r="D15" t="s">
        <v>657</v>
      </c>
      <c r="E15" t="s">
        <v>658</v>
      </c>
      <c r="F15" s="57" t="s">
        <v>659</v>
      </c>
      <c r="G15">
        <v>18202</v>
      </c>
      <c r="H15" s="14" t="s">
        <v>630</v>
      </c>
      <c r="I15" t="s">
        <v>631</v>
      </c>
      <c r="J15" t="s">
        <v>632</v>
      </c>
      <c r="K15">
        <v>20</v>
      </c>
    </row>
    <row r="16" spans="1:11" x14ac:dyDescent="0.25">
      <c r="A16">
        <v>15</v>
      </c>
      <c r="B16" t="s">
        <v>661</v>
      </c>
      <c r="C16" s="12" t="str">
        <f t="shared" si="0"/>
        <v>Management v zdravstvu in socialnem varstvu //ver: 22</v>
      </c>
      <c r="D16" t="s">
        <v>662</v>
      </c>
      <c r="E16" t="s">
        <v>651</v>
      </c>
      <c r="F16" s="57" t="s">
        <v>652</v>
      </c>
      <c r="G16">
        <v>17003</v>
      </c>
      <c r="H16" s="15" t="s">
        <v>630</v>
      </c>
      <c r="I16" t="s">
        <v>631</v>
      </c>
      <c r="J16" t="s">
        <v>632</v>
      </c>
      <c r="K16" s="12">
        <v>22</v>
      </c>
    </row>
    <row r="17" spans="1:11" s="12" customFormat="1" x14ac:dyDescent="0.25">
      <c r="A17" s="12">
        <v>16</v>
      </c>
      <c r="B17" s="12" t="s">
        <v>627</v>
      </c>
      <c r="C17" s="12" t="str">
        <f t="shared" si="0"/>
        <v>Inženiring poslovnih sistemov (VS)  //ver: 23</v>
      </c>
      <c r="D17" s="12" t="s">
        <v>628</v>
      </c>
      <c r="E17" s="12" t="s">
        <v>629</v>
      </c>
      <c r="F17" s="56" t="s">
        <v>629</v>
      </c>
      <c r="G17" s="12">
        <v>16203</v>
      </c>
      <c r="H17" s="13" t="s">
        <v>630</v>
      </c>
      <c r="I17" s="12" t="s">
        <v>663</v>
      </c>
      <c r="K17" s="12">
        <v>23</v>
      </c>
    </row>
    <row r="18" spans="1:11" x14ac:dyDescent="0.25">
      <c r="A18">
        <v>17</v>
      </c>
      <c r="B18" t="s">
        <v>633</v>
      </c>
      <c r="C18" s="12" t="str">
        <f t="shared" si="0"/>
        <v>Inženiring poslovnih sistemov (UN) //ver: 23</v>
      </c>
      <c r="D18" t="s">
        <v>634</v>
      </c>
      <c r="E18" t="s">
        <v>635</v>
      </c>
      <c r="F18" s="57" t="s">
        <v>635</v>
      </c>
      <c r="G18">
        <v>16204</v>
      </c>
      <c r="H18" s="14" t="s">
        <v>630</v>
      </c>
      <c r="I18" t="s">
        <v>663</v>
      </c>
      <c r="K18" s="12">
        <v>23</v>
      </c>
    </row>
    <row r="19" spans="1:11" x14ac:dyDescent="0.25">
      <c r="A19">
        <v>18</v>
      </c>
      <c r="B19" t="s">
        <v>636</v>
      </c>
      <c r="C19" s="12" t="str">
        <f t="shared" si="0"/>
        <v>Organizacija in management kadrovskih in izobraževalnih sistemov (VS)  //ver: 23</v>
      </c>
      <c r="D19" t="s">
        <v>637</v>
      </c>
      <c r="E19" t="s">
        <v>629</v>
      </c>
      <c r="F19" s="57" t="s">
        <v>629</v>
      </c>
      <c r="G19">
        <v>16203</v>
      </c>
      <c r="H19" s="14" t="s">
        <v>638</v>
      </c>
      <c r="I19" t="s">
        <v>663</v>
      </c>
      <c r="K19" s="12">
        <v>23</v>
      </c>
    </row>
    <row r="20" spans="1:11" x14ac:dyDescent="0.25">
      <c r="A20">
        <v>19</v>
      </c>
      <c r="B20" t="s">
        <v>639</v>
      </c>
      <c r="C20" s="12" t="str">
        <f t="shared" si="0"/>
        <v>Organizacija in management kadrovskih in izobraževalnih sistemov (UN) //ver: 23</v>
      </c>
      <c r="D20" t="s">
        <v>640</v>
      </c>
      <c r="E20" t="s">
        <v>635</v>
      </c>
      <c r="F20" s="57" t="s">
        <v>635</v>
      </c>
      <c r="G20">
        <v>16204</v>
      </c>
      <c r="H20" s="14" t="s">
        <v>638</v>
      </c>
      <c r="I20" t="s">
        <v>663</v>
      </c>
      <c r="K20" s="12">
        <v>23</v>
      </c>
    </row>
    <row r="21" spans="1:11" x14ac:dyDescent="0.25">
      <c r="A21">
        <v>20</v>
      </c>
      <c r="B21" t="s">
        <v>641</v>
      </c>
      <c r="C21" s="12" t="str">
        <f t="shared" si="0"/>
        <v>Organizacija in management informacijskih sistemov (VS)  //ver: 23</v>
      </c>
      <c r="D21" t="s">
        <v>642</v>
      </c>
      <c r="E21" t="s">
        <v>629</v>
      </c>
      <c r="F21" s="57" t="s">
        <v>629</v>
      </c>
      <c r="G21">
        <v>16203</v>
      </c>
      <c r="H21" s="14" t="s">
        <v>630</v>
      </c>
      <c r="I21" t="s">
        <v>663</v>
      </c>
      <c r="K21" s="12">
        <v>23</v>
      </c>
    </row>
    <row r="22" spans="1:11" x14ac:dyDescent="0.25">
      <c r="A22">
        <v>21</v>
      </c>
      <c r="B22" t="s">
        <v>643</v>
      </c>
      <c r="C22" s="12" t="str">
        <f t="shared" si="0"/>
        <v>Organizacija in management informacijskih sistemov (UN) //ver: 23</v>
      </c>
      <c r="D22" t="s">
        <v>644</v>
      </c>
      <c r="E22" t="s">
        <v>635</v>
      </c>
      <c r="F22" s="57" t="s">
        <v>635</v>
      </c>
      <c r="G22">
        <v>16204</v>
      </c>
      <c r="H22" s="14" t="s">
        <v>630</v>
      </c>
      <c r="I22" t="s">
        <v>663</v>
      </c>
      <c r="K22" s="12">
        <v>23</v>
      </c>
    </row>
    <row r="23" spans="1:11" x14ac:dyDescent="0.25">
      <c r="A23">
        <v>22</v>
      </c>
      <c r="B23" t="s">
        <v>645</v>
      </c>
      <c r="C23" s="12" t="str">
        <f t="shared" si="0"/>
        <v>Management v športu //ver: 23</v>
      </c>
      <c r="D23" t="s">
        <v>646</v>
      </c>
      <c r="E23" t="s">
        <v>629</v>
      </c>
      <c r="F23" s="57" t="s">
        <v>629</v>
      </c>
      <c r="G23">
        <v>16203</v>
      </c>
      <c r="H23" s="14" t="s">
        <v>630</v>
      </c>
      <c r="I23" t="s">
        <v>663</v>
      </c>
      <c r="K23" s="12">
        <v>23</v>
      </c>
    </row>
    <row r="24" spans="1:11" x14ac:dyDescent="0.25">
      <c r="A24">
        <v>23</v>
      </c>
      <c r="B24" t="s">
        <v>647</v>
      </c>
      <c r="C24" s="12" t="str">
        <f t="shared" si="0"/>
        <v>Krizni management //ver: 23</v>
      </c>
      <c r="D24" t="s">
        <v>648</v>
      </c>
      <c r="E24" t="s">
        <v>629</v>
      </c>
      <c r="F24" s="57" t="s">
        <v>629</v>
      </c>
      <c r="G24">
        <v>16203</v>
      </c>
      <c r="H24" s="14" t="s">
        <v>630</v>
      </c>
      <c r="I24" t="s">
        <v>663</v>
      </c>
      <c r="K24" s="12">
        <v>23</v>
      </c>
    </row>
    <row r="25" spans="1:11" x14ac:dyDescent="0.25">
      <c r="A25">
        <v>24</v>
      </c>
      <c r="B25" t="s">
        <v>649</v>
      </c>
      <c r="C25" s="12" t="str">
        <f t="shared" si="0"/>
        <v>Inženiring poslovnih sistemov //ver: 23</v>
      </c>
      <c r="D25" t="s">
        <v>650</v>
      </c>
      <c r="E25" t="s">
        <v>651</v>
      </c>
      <c r="F25" s="57" t="s">
        <v>652</v>
      </c>
      <c r="G25">
        <v>17003</v>
      </c>
      <c r="H25" s="14" t="s">
        <v>630</v>
      </c>
      <c r="I25" t="s">
        <v>663</v>
      </c>
      <c r="K25" s="12">
        <v>23</v>
      </c>
    </row>
    <row r="26" spans="1:11" x14ac:dyDescent="0.25">
      <c r="A26">
        <v>25</v>
      </c>
      <c r="B26" t="s">
        <v>653</v>
      </c>
      <c r="C26" s="12" t="str">
        <f t="shared" si="0"/>
        <v>Organizacija in management kadrovskih in izobraževalnih sistemov //ver: 23</v>
      </c>
      <c r="D26" t="s">
        <v>654</v>
      </c>
      <c r="E26" t="s">
        <v>651</v>
      </c>
      <c r="F26" s="57" t="s">
        <v>652</v>
      </c>
      <c r="G26">
        <v>17003</v>
      </c>
      <c r="H26" s="14" t="s">
        <v>638</v>
      </c>
      <c r="I26" t="s">
        <v>663</v>
      </c>
      <c r="K26" s="12">
        <v>23</v>
      </c>
    </row>
    <row r="27" spans="1:11" x14ac:dyDescent="0.25">
      <c r="A27">
        <v>26</v>
      </c>
      <c r="B27" t="s">
        <v>655</v>
      </c>
      <c r="C27" s="12" t="str">
        <f t="shared" si="0"/>
        <v>Organizacija in management informacijskih sistemov //ver: 23</v>
      </c>
      <c r="D27" t="s">
        <v>656</v>
      </c>
      <c r="E27" t="s">
        <v>651</v>
      </c>
      <c r="F27" s="57" t="s">
        <v>652</v>
      </c>
      <c r="G27">
        <v>17003</v>
      </c>
      <c r="H27" s="14" t="s">
        <v>630</v>
      </c>
      <c r="I27" t="s">
        <v>663</v>
      </c>
      <c r="K27" s="12">
        <v>23</v>
      </c>
    </row>
    <row r="28" spans="1:11" x14ac:dyDescent="0.25">
      <c r="A28">
        <v>27</v>
      </c>
      <c r="B28" t="s">
        <v>653</v>
      </c>
      <c r="C28" s="12" t="str">
        <f t="shared" si="0"/>
        <v>Organizacija in management kadrovskih in izobraževalnih sistemov //ver: 23</v>
      </c>
      <c r="D28" t="s">
        <v>657</v>
      </c>
      <c r="E28" t="s">
        <v>658</v>
      </c>
      <c r="F28" s="57" t="s">
        <v>659</v>
      </c>
      <c r="G28">
        <v>18202</v>
      </c>
      <c r="H28" s="14" t="s">
        <v>638</v>
      </c>
      <c r="I28" t="s">
        <v>663</v>
      </c>
      <c r="K28" s="12">
        <v>23</v>
      </c>
    </row>
    <row r="29" spans="1:11" x14ac:dyDescent="0.25">
      <c r="A29">
        <v>28</v>
      </c>
      <c r="B29" t="s">
        <v>655</v>
      </c>
      <c r="C29" s="12" t="str">
        <f t="shared" si="0"/>
        <v>Organizacija in management informacijskih sistemov //ver: 23</v>
      </c>
      <c r="D29" t="s">
        <v>657</v>
      </c>
      <c r="E29" t="s">
        <v>658</v>
      </c>
      <c r="F29" s="57" t="s">
        <v>659</v>
      </c>
      <c r="G29">
        <v>18202</v>
      </c>
      <c r="H29" s="14" t="s">
        <v>630</v>
      </c>
      <c r="I29" t="s">
        <v>663</v>
      </c>
      <c r="K29" s="12">
        <v>23</v>
      </c>
    </row>
    <row r="30" spans="1:11" x14ac:dyDescent="0.25">
      <c r="A30">
        <v>29</v>
      </c>
      <c r="B30" t="s">
        <v>660</v>
      </c>
      <c r="C30" s="12" t="str">
        <f t="shared" si="0"/>
        <v>Organizacija in management poslovnih in delovnih sistemov //ver: 23</v>
      </c>
      <c r="D30" t="s">
        <v>657</v>
      </c>
      <c r="E30" t="s">
        <v>658</v>
      </c>
      <c r="F30" s="57" t="s">
        <v>659</v>
      </c>
      <c r="G30">
        <v>18202</v>
      </c>
      <c r="H30" s="14" t="s">
        <v>630</v>
      </c>
      <c r="I30" t="s">
        <v>663</v>
      </c>
      <c r="K30" s="12">
        <v>23</v>
      </c>
    </row>
    <row r="31" spans="1:11" x14ac:dyDescent="0.25">
      <c r="A31">
        <v>30</v>
      </c>
      <c r="B31" t="s">
        <v>661</v>
      </c>
      <c r="C31" s="12" t="str">
        <f t="shared" si="0"/>
        <v>Management v zdravstvu in socialnem varstvu //ver: 23</v>
      </c>
      <c r="D31" t="s">
        <v>662</v>
      </c>
      <c r="E31" t="s">
        <v>651</v>
      </c>
      <c r="F31" s="57" t="s">
        <v>652</v>
      </c>
      <c r="G31">
        <v>17003</v>
      </c>
      <c r="H31" s="15" t="s">
        <v>630</v>
      </c>
      <c r="I31" t="s">
        <v>663</v>
      </c>
      <c r="K31" s="12">
        <v>23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381"/>
  <sheetViews>
    <sheetView zoomScale="110" zoomScaleNormal="110" workbookViewId="0">
      <selection activeCell="L381" sqref="A1:L381"/>
    </sheetView>
  </sheetViews>
  <sheetFormatPr defaultColWidth="8.7109375" defaultRowHeight="15" x14ac:dyDescent="0.25"/>
  <cols>
    <col min="1" max="1" width="56.5703125" customWidth="1"/>
    <col min="3" max="3" width="8.85546875" style="1" customWidth="1"/>
    <col min="9" max="9" width="10.28515625" customWidth="1"/>
    <col min="10" max="10" width="10.42578125" customWidth="1"/>
  </cols>
  <sheetData>
    <row r="1" spans="1:12" s="4" customFormat="1" x14ac:dyDescent="0.25">
      <c r="A1" s="11" t="s">
        <v>11</v>
      </c>
      <c r="B1" s="11" t="s">
        <v>664</v>
      </c>
      <c r="C1" s="11" t="s">
        <v>0</v>
      </c>
      <c r="D1" s="11" t="s">
        <v>665</v>
      </c>
      <c r="E1" s="11" t="s">
        <v>666</v>
      </c>
      <c r="F1" s="11" t="s">
        <v>667</v>
      </c>
      <c r="G1" s="11" t="s">
        <v>668</v>
      </c>
      <c r="H1" s="11" t="s">
        <v>669</v>
      </c>
      <c r="I1" s="11" t="s">
        <v>670</v>
      </c>
      <c r="J1" s="4" t="s">
        <v>671</v>
      </c>
      <c r="K1" s="4" t="s">
        <v>672</v>
      </c>
      <c r="L1" s="4" t="s">
        <v>673</v>
      </c>
    </row>
    <row r="2" spans="1:12" s="17" customFormat="1" x14ac:dyDescent="0.25">
      <c r="A2" s="16" t="s">
        <v>674</v>
      </c>
      <c r="B2" s="17">
        <v>5102</v>
      </c>
      <c r="C2" s="18">
        <v>1</v>
      </c>
      <c r="D2" s="17">
        <v>5</v>
      </c>
      <c r="E2" s="17">
        <v>21</v>
      </c>
      <c r="F2" s="17">
        <v>18</v>
      </c>
      <c r="G2" s="17">
        <v>9</v>
      </c>
      <c r="H2" s="17">
        <v>3</v>
      </c>
      <c r="K2" s="17">
        <v>99</v>
      </c>
      <c r="L2" s="17" t="s">
        <v>675</v>
      </c>
    </row>
    <row r="3" spans="1:12" x14ac:dyDescent="0.25">
      <c r="A3" s="19" t="s">
        <v>676</v>
      </c>
      <c r="B3">
        <v>5105</v>
      </c>
      <c r="C3" s="1">
        <v>2</v>
      </c>
      <c r="D3">
        <v>6</v>
      </c>
      <c r="E3">
        <v>24</v>
      </c>
      <c r="F3">
        <v>15</v>
      </c>
      <c r="G3">
        <v>33</v>
      </c>
      <c r="H3">
        <v>6</v>
      </c>
      <c r="K3">
        <v>102</v>
      </c>
      <c r="L3" t="s">
        <v>675</v>
      </c>
    </row>
    <row r="4" spans="1:12" x14ac:dyDescent="0.25">
      <c r="A4" s="19" t="s">
        <v>677</v>
      </c>
      <c r="B4">
        <v>5107</v>
      </c>
      <c r="C4" s="1">
        <v>3</v>
      </c>
      <c r="D4">
        <v>7</v>
      </c>
      <c r="E4">
        <v>21</v>
      </c>
      <c r="F4">
        <v>18</v>
      </c>
      <c r="G4">
        <v>15</v>
      </c>
      <c r="H4">
        <v>9</v>
      </c>
      <c r="K4">
        <v>147</v>
      </c>
      <c r="L4" t="s">
        <v>675</v>
      </c>
    </row>
    <row r="5" spans="1:12" x14ac:dyDescent="0.25">
      <c r="A5" s="19" t="s">
        <v>678</v>
      </c>
      <c r="B5">
        <v>5110</v>
      </c>
      <c r="C5" s="1">
        <v>4</v>
      </c>
      <c r="D5">
        <v>7</v>
      </c>
      <c r="E5" s="20"/>
      <c r="F5" s="20"/>
      <c r="G5" s="20"/>
      <c r="H5" s="20"/>
      <c r="I5" s="20"/>
      <c r="J5" s="20"/>
      <c r="K5" s="20"/>
      <c r="L5" t="s">
        <v>675</v>
      </c>
    </row>
    <row r="6" spans="1:12" x14ac:dyDescent="0.25">
      <c r="A6" s="19" t="s">
        <v>679</v>
      </c>
      <c r="B6">
        <v>5111</v>
      </c>
      <c r="C6" s="1">
        <v>5</v>
      </c>
      <c r="D6">
        <v>6</v>
      </c>
      <c r="E6" s="20"/>
      <c r="F6" s="20"/>
      <c r="G6" s="20"/>
      <c r="H6" s="20"/>
      <c r="I6" s="20"/>
      <c r="J6" s="20"/>
      <c r="K6" s="20"/>
      <c r="L6" t="s">
        <v>675</v>
      </c>
    </row>
    <row r="7" spans="1:12" x14ac:dyDescent="0.25">
      <c r="A7" s="19" t="s">
        <v>680</v>
      </c>
      <c r="B7">
        <v>5112</v>
      </c>
      <c r="C7" s="1">
        <v>6</v>
      </c>
      <c r="D7">
        <v>6</v>
      </c>
      <c r="E7">
        <v>27</v>
      </c>
      <c r="F7">
        <v>12</v>
      </c>
      <c r="G7">
        <v>15</v>
      </c>
      <c r="H7">
        <v>9</v>
      </c>
      <c r="K7">
        <v>117</v>
      </c>
      <c r="L7" t="s">
        <v>675</v>
      </c>
    </row>
    <row r="8" spans="1:12" x14ac:dyDescent="0.25">
      <c r="A8" s="19" t="s">
        <v>681</v>
      </c>
      <c r="B8">
        <v>5113</v>
      </c>
      <c r="C8" s="1">
        <v>7</v>
      </c>
      <c r="D8">
        <v>8</v>
      </c>
      <c r="E8">
        <v>30</v>
      </c>
      <c r="F8">
        <v>45</v>
      </c>
      <c r="K8">
        <v>165</v>
      </c>
      <c r="L8" t="s">
        <v>675</v>
      </c>
    </row>
    <row r="9" spans="1:12" x14ac:dyDescent="0.25">
      <c r="A9" s="19" t="s">
        <v>682</v>
      </c>
      <c r="B9">
        <v>5114</v>
      </c>
      <c r="C9" s="1">
        <v>8</v>
      </c>
      <c r="D9">
        <v>8</v>
      </c>
      <c r="E9">
        <v>33</v>
      </c>
      <c r="F9">
        <v>6</v>
      </c>
      <c r="G9">
        <v>21</v>
      </c>
      <c r="H9">
        <v>3</v>
      </c>
      <c r="K9">
        <v>177</v>
      </c>
      <c r="L9" t="s">
        <v>675</v>
      </c>
    </row>
    <row r="10" spans="1:12" x14ac:dyDescent="0.25">
      <c r="A10" s="19" t="s">
        <v>683</v>
      </c>
      <c r="B10">
        <v>5115</v>
      </c>
      <c r="C10" s="1">
        <v>9</v>
      </c>
      <c r="D10">
        <v>7</v>
      </c>
      <c r="E10" s="20"/>
      <c r="F10" s="20"/>
      <c r="G10" s="20"/>
      <c r="H10" s="20"/>
      <c r="I10" s="20"/>
      <c r="J10" s="20"/>
      <c r="K10" s="20"/>
      <c r="L10" t="s">
        <v>675</v>
      </c>
    </row>
    <row r="11" spans="1:12" x14ac:dyDescent="0.25">
      <c r="A11" s="19" t="s">
        <v>684</v>
      </c>
      <c r="B11">
        <v>5116</v>
      </c>
      <c r="C11" s="1">
        <v>10</v>
      </c>
      <c r="D11">
        <v>7</v>
      </c>
      <c r="E11">
        <v>42</v>
      </c>
      <c r="F11">
        <v>9</v>
      </c>
      <c r="G11">
        <v>33</v>
      </c>
      <c r="H11">
        <v>6</v>
      </c>
      <c r="K11">
        <v>120</v>
      </c>
      <c r="L11" t="s">
        <v>675</v>
      </c>
    </row>
    <row r="12" spans="1:12" x14ac:dyDescent="0.25">
      <c r="A12" s="19" t="s">
        <v>685</v>
      </c>
      <c r="B12">
        <v>5117</v>
      </c>
      <c r="C12" s="1">
        <v>11</v>
      </c>
      <c r="D12">
        <v>6</v>
      </c>
      <c r="E12">
        <v>21</v>
      </c>
      <c r="F12">
        <v>18</v>
      </c>
      <c r="G12">
        <v>15</v>
      </c>
      <c r="H12">
        <v>9</v>
      </c>
      <c r="K12">
        <v>117</v>
      </c>
      <c r="L12" t="s">
        <v>675</v>
      </c>
    </row>
    <row r="13" spans="1:12" x14ac:dyDescent="0.25">
      <c r="A13" s="19" t="s">
        <v>686</v>
      </c>
      <c r="B13">
        <v>5118</v>
      </c>
      <c r="C13" s="1">
        <v>12</v>
      </c>
      <c r="D13">
        <v>7</v>
      </c>
      <c r="E13">
        <v>33</v>
      </c>
      <c r="F13">
        <v>6</v>
      </c>
      <c r="G13">
        <v>33</v>
      </c>
      <c r="H13">
        <v>6</v>
      </c>
      <c r="K13">
        <v>132</v>
      </c>
      <c r="L13" t="s">
        <v>675</v>
      </c>
    </row>
    <row r="14" spans="1:12" x14ac:dyDescent="0.25">
      <c r="A14" s="19" t="s">
        <v>687</v>
      </c>
      <c r="B14">
        <v>5203</v>
      </c>
      <c r="C14" s="1">
        <v>13</v>
      </c>
      <c r="D14">
        <v>7</v>
      </c>
      <c r="E14">
        <v>30</v>
      </c>
      <c r="F14">
        <v>12</v>
      </c>
      <c r="G14">
        <v>18</v>
      </c>
      <c r="H14">
        <v>9</v>
      </c>
      <c r="K14">
        <v>141</v>
      </c>
      <c r="L14" t="s">
        <v>675</v>
      </c>
    </row>
    <row r="15" spans="1:12" x14ac:dyDescent="0.25">
      <c r="A15" s="19" t="s">
        <v>688</v>
      </c>
      <c r="B15">
        <v>5204</v>
      </c>
      <c r="C15" s="1">
        <v>14</v>
      </c>
      <c r="D15">
        <v>6</v>
      </c>
      <c r="E15">
        <v>30</v>
      </c>
      <c r="F15">
        <v>9</v>
      </c>
      <c r="G15">
        <v>18</v>
      </c>
      <c r="H15">
        <v>9</v>
      </c>
      <c r="K15">
        <v>114</v>
      </c>
      <c r="L15" t="s">
        <v>675</v>
      </c>
    </row>
    <row r="16" spans="1:12" x14ac:dyDescent="0.25">
      <c r="A16" s="19" t="s">
        <v>689</v>
      </c>
      <c r="B16">
        <v>5207</v>
      </c>
      <c r="C16" s="1">
        <v>15</v>
      </c>
      <c r="D16">
        <v>6</v>
      </c>
      <c r="E16">
        <v>33</v>
      </c>
      <c r="F16">
        <v>6</v>
      </c>
      <c r="G16">
        <v>21</v>
      </c>
      <c r="H16">
        <v>6</v>
      </c>
      <c r="K16">
        <v>114</v>
      </c>
      <c r="L16" t="s">
        <v>675</v>
      </c>
    </row>
    <row r="17" spans="1:12" x14ac:dyDescent="0.25">
      <c r="A17" s="19" t="s">
        <v>690</v>
      </c>
      <c r="B17">
        <v>5210</v>
      </c>
      <c r="C17" s="1">
        <v>16</v>
      </c>
      <c r="D17">
        <v>6</v>
      </c>
      <c r="E17">
        <v>30</v>
      </c>
      <c r="F17">
        <v>9</v>
      </c>
      <c r="G17">
        <v>12</v>
      </c>
      <c r="H17">
        <v>9</v>
      </c>
      <c r="I17">
        <v>6</v>
      </c>
      <c r="K17">
        <v>114</v>
      </c>
      <c r="L17" t="s">
        <v>675</v>
      </c>
    </row>
    <row r="18" spans="1:12" x14ac:dyDescent="0.25">
      <c r="A18" s="19" t="s">
        <v>691</v>
      </c>
      <c r="B18">
        <v>5215</v>
      </c>
      <c r="C18" s="1">
        <v>17</v>
      </c>
      <c r="D18">
        <v>7</v>
      </c>
      <c r="E18">
        <v>21</v>
      </c>
      <c r="F18">
        <v>18</v>
      </c>
      <c r="G18">
        <v>15</v>
      </c>
      <c r="H18">
        <v>12</v>
      </c>
      <c r="K18">
        <v>144</v>
      </c>
      <c r="L18" t="s">
        <v>675</v>
      </c>
    </row>
    <row r="19" spans="1:12" x14ac:dyDescent="0.25">
      <c r="A19" s="19" t="s">
        <v>692</v>
      </c>
      <c r="B19">
        <v>5217</v>
      </c>
      <c r="C19" s="1">
        <v>18</v>
      </c>
      <c r="D19">
        <v>6</v>
      </c>
      <c r="E19">
        <v>21</v>
      </c>
      <c r="F19">
        <v>18</v>
      </c>
      <c r="G19">
        <v>15</v>
      </c>
      <c r="H19">
        <v>112</v>
      </c>
      <c r="K19">
        <v>114</v>
      </c>
      <c r="L19" t="s">
        <v>675</v>
      </c>
    </row>
    <row r="20" spans="1:12" x14ac:dyDescent="0.25">
      <c r="A20" s="19" t="s">
        <v>693</v>
      </c>
      <c r="B20">
        <v>5218</v>
      </c>
      <c r="C20" s="1">
        <v>19</v>
      </c>
      <c r="D20">
        <v>6</v>
      </c>
      <c r="E20">
        <v>21</v>
      </c>
      <c r="F20">
        <v>18</v>
      </c>
      <c r="G20">
        <v>15</v>
      </c>
      <c r="H20">
        <v>12</v>
      </c>
      <c r="K20">
        <v>114</v>
      </c>
      <c r="L20" t="s">
        <v>675</v>
      </c>
    </row>
    <row r="21" spans="1:12" x14ac:dyDescent="0.25">
      <c r="A21" s="19" t="s">
        <v>694</v>
      </c>
      <c r="B21">
        <v>5219</v>
      </c>
      <c r="C21" s="1">
        <v>20</v>
      </c>
      <c r="D21">
        <v>6</v>
      </c>
      <c r="E21">
        <v>27</v>
      </c>
      <c r="F21">
        <v>12</v>
      </c>
      <c r="G21">
        <v>9</v>
      </c>
      <c r="H21">
        <v>6</v>
      </c>
      <c r="I21">
        <v>12</v>
      </c>
      <c r="K21">
        <v>114</v>
      </c>
      <c r="L21" t="s">
        <v>675</v>
      </c>
    </row>
    <row r="22" spans="1:12" x14ac:dyDescent="0.25">
      <c r="A22" s="19" t="s">
        <v>695</v>
      </c>
      <c r="B22">
        <v>5220</v>
      </c>
      <c r="C22" s="1">
        <v>21</v>
      </c>
      <c r="D22">
        <v>8</v>
      </c>
      <c r="E22">
        <v>27</v>
      </c>
      <c r="F22">
        <v>15</v>
      </c>
      <c r="G22">
        <v>18</v>
      </c>
      <c r="H22">
        <v>9</v>
      </c>
      <c r="K22">
        <v>171</v>
      </c>
      <c r="L22" t="s">
        <v>675</v>
      </c>
    </row>
    <row r="23" spans="1:12" x14ac:dyDescent="0.25">
      <c r="A23" s="19" t="s">
        <v>696</v>
      </c>
      <c r="B23">
        <v>5223</v>
      </c>
      <c r="C23" s="1">
        <v>22</v>
      </c>
      <c r="D23">
        <v>6</v>
      </c>
      <c r="E23">
        <v>21</v>
      </c>
      <c r="F23">
        <v>18</v>
      </c>
      <c r="G23">
        <v>15</v>
      </c>
      <c r="H23">
        <v>12</v>
      </c>
      <c r="K23">
        <v>114</v>
      </c>
      <c r="L23" t="s">
        <v>675</v>
      </c>
    </row>
    <row r="24" spans="1:12" x14ac:dyDescent="0.25">
      <c r="A24" s="19" t="s">
        <v>697</v>
      </c>
      <c r="B24">
        <v>5225</v>
      </c>
      <c r="C24" s="1">
        <v>23</v>
      </c>
      <c r="D24">
        <v>8</v>
      </c>
      <c r="E24">
        <v>30</v>
      </c>
      <c r="F24">
        <v>12</v>
      </c>
      <c r="G24">
        <v>18</v>
      </c>
      <c r="H24">
        <v>9</v>
      </c>
      <c r="K24">
        <v>171</v>
      </c>
      <c r="L24" t="s">
        <v>675</v>
      </c>
    </row>
    <row r="25" spans="1:12" x14ac:dyDescent="0.25">
      <c r="A25" s="19" t="s">
        <v>698</v>
      </c>
      <c r="B25">
        <v>5226</v>
      </c>
      <c r="C25" s="1">
        <v>24</v>
      </c>
      <c r="D25">
        <v>7</v>
      </c>
      <c r="E25">
        <v>30</v>
      </c>
      <c r="F25">
        <v>9</v>
      </c>
      <c r="G25">
        <v>18</v>
      </c>
      <c r="H25">
        <v>3</v>
      </c>
      <c r="I25">
        <v>3</v>
      </c>
      <c r="K25">
        <v>117</v>
      </c>
      <c r="L25" t="s">
        <v>675</v>
      </c>
    </row>
    <row r="26" spans="1:12" x14ac:dyDescent="0.25">
      <c r="A26" s="19" t="s">
        <v>699</v>
      </c>
      <c r="B26">
        <v>5227</v>
      </c>
      <c r="C26" s="1">
        <v>25</v>
      </c>
      <c r="D26">
        <v>7</v>
      </c>
      <c r="E26">
        <v>33</v>
      </c>
      <c r="F26">
        <v>6</v>
      </c>
      <c r="G26">
        <v>21</v>
      </c>
      <c r="H26">
        <v>6</v>
      </c>
      <c r="K26">
        <v>144</v>
      </c>
      <c r="L26" t="s">
        <v>675</v>
      </c>
    </row>
    <row r="27" spans="1:12" x14ac:dyDescent="0.25">
      <c r="A27" s="19" t="s">
        <v>700</v>
      </c>
      <c r="B27">
        <v>5228</v>
      </c>
      <c r="C27" s="1">
        <v>26</v>
      </c>
      <c r="D27">
        <v>6</v>
      </c>
      <c r="E27">
        <v>18</v>
      </c>
      <c r="F27">
        <v>21</v>
      </c>
      <c r="G27">
        <v>12</v>
      </c>
      <c r="H27">
        <v>15</v>
      </c>
      <c r="K27">
        <v>114</v>
      </c>
      <c r="L27" t="s">
        <v>675</v>
      </c>
    </row>
    <row r="28" spans="1:12" x14ac:dyDescent="0.25">
      <c r="A28" s="19" t="s">
        <v>701</v>
      </c>
      <c r="B28">
        <v>5229</v>
      </c>
      <c r="C28" s="1">
        <v>27</v>
      </c>
      <c r="D28">
        <v>6</v>
      </c>
      <c r="E28">
        <v>30</v>
      </c>
      <c r="F28">
        <v>9</v>
      </c>
      <c r="G28">
        <v>18</v>
      </c>
      <c r="H28">
        <v>9</v>
      </c>
      <c r="K28">
        <v>114</v>
      </c>
      <c r="L28" t="s">
        <v>675</v>
      </c>
    </row>
    <row r="29" spans="1:12" x14ac:dyDescent="0.25">
      <c r="A29" s="19" t="s">
        <v>702</v>
      </c>
      <c r="B29">
        <v>5230</v>
      </c>
      <c r="C29" s="1">
        <v>28</v>
      </c>
      <c r="D29">
        <v>6</v>
      </c>
      <c r="E29">
        <v>30</v>
      </c>
      <c r="F29">
        <v>9</v>
      </c>
      <c r="G29">
        <v>24</v>
      </c>
      <c r="K29">
        <v>117</v>
      </c>
      <c r="L29" t="s">
        <v>675</v>
      </c>
    </row>
    <row r="30" spans="1:12" x14ac:dyDescent="0.25">
      <c r="A30" s="19" t="s">
        <v>703</v>
      </c>
      <c r="B30">
        <v>5231</v>
      </c>
      <c r="C30" s="1">
        <v>29</v>
      </c>
      <c r="D30">
        <v>6</v>
      </c>
      <c r="E30">
        <v>21</v>
      </c>
      <c r="F30">
        <v>18</v>
      </c>
      <c r="G30">
        <v>15</v>
      </c>
      <c r="H30">
        <v>12</v>
      </c>
      <c r="K30">
        <v>144</v>
      </c>
      <c r="L30" t="s">
        <v>675</v>
      </c>
    </row>
    <row r="31" spans="1:12" x14ac:dyDescent="0.25">
      <c r="A31" s="19" t="s">
        <v>704</v>
      </c>
      <c r="B31">
        <v>5232</v>
      </c>
      <c r="C31" s="1">
        <v>30</v>
      </c>
      <c r="D31">
        <v>6</v>
      </c>
      <c r="E31">
        <v>21</v>
      </c>
      <c r="F31">
        <v>18</v>
      </c>
      <c r="G31">
        <v>15</v>
      </c>
      <c r="H31">
        <v>12</v>
      </c>
      <c r="K31">
        <v>144</v>
      </c>
      <c r="L31" t="s">
        <v>675</v>
      </c>
    </row>
    <row r="32" spans="1:12" x14ac:dyDescent="0.25">
      <c r="A32" s="19" t="s">
        <v>705</v>
      </c>
      <c r="B32">
        <v>5233</v>
      </c>
      <c r="C32" s="1">
        <v>31</v>
      </c>
      <c r="D32">
        <v>8</v>
      </c>
      <c r="E32">
        <v>21</v>
      </c>
      <c r="F32">
        <v>21</v>
      </c>
      <c r="G32">
        <v>15</v>
      </c>
      <c r="H32">
        <v>12</v>
      </c>
      <c r="K32">
        <v>171</v>
      </c>
      <c r="L32" t="s">
        <v>675</v>
      </c>
    </row>
    <row r="33" spans="1:12" x14ac:dyDescent="0.25">
      <c r="A33" s="19" t="s">
        <v>706</v>
      </c>
      <c r="B33">
        <v>5234</v>
      </c>
      <c r="C33" s="1">
        <v>32</v>
      </c>
      <c r="D33">
        <v>8</v>
      </c>
      <c r="E33">
        <v>21</v>
      </c>
      <c r="F33">
        <v>21</v>
      </c>
      <c r="G33">
        <v>15</v>
      </c>
      <c r="H33">
        <v>12</v>
      </c>
      <c r="K33">
        <v>171</v>
      </c>
      <c r="L33" t="s">
        <v>675</v>
      </c>
    </row>
    <row r="34" spans="1:12" x14ac:dyDescent="0.25">
      <c r="A34" s="19" t="s">
        <v>707</v>
      </c>
      <c r="B34">
        <v>5235</v>
      </c>
      <c r="C34" s="1">
        <v>33</v>
      </c>
      <c r="D34">
        <v>8</v>
      </c>
      <c r="E34">
        <v>30</v>
      </c>
      <c r="F34">
        <v>12</v>
      </c>
      <c r="G34">
        <v>18</v>
      </c>
      <c r="H34">
        <v>9</v>
      </c>
      <c r="K34">
        <v>171</v>
      </c>
      <c r="L34" t="s">
        <v>675</v>
      </c>
    </row>
    <row r="35" spans="1:12" x14ac:dyDescent="0.25">
      <c r="A35" s="19" t="s">
        <v>708</v>
      </c>
      <c r="B35">
        <v>5236</v>
      </c>
      <c r="C35" s="1">
        <v>34</v>
      </c>
      <c r="D35">
        <v>6</v>
      </c>
      <c r="E35">
        <v>30</v>
      </c>
      <c r="F35">
        <v>9</v>
      </c>
      <c r="G35">
        <v>18</v>
      </c>
      <c r="H35">
        <v>9</v>
      </c>
      <c r="K35">
        <v>114</v>
      </c>
      <c r="L35" t="s">
        <v>675</v>
      </c>
    </row>
    <row r="36" spans="1:12" x14ac:dyDescent="0.25">
      <c r="A36" s="19" t="s">
        <v>709</v>
      </c>
      <c r="B36">
        <v>5237</v>
      </c>
      <c r="C36" s="1">
        <v>35</v>
      </c>
      <c r="D36">
        <v>8</v>
      </c>
      <c r="E36">
        <v>30</v>
      </c>
      <c r="F36">
        <v>9</v>
      </c>
      <c r="G36">
        <v>18</v>
      </c>
      <c r="H36">
        <v>9</v>
      </c>
      <c r="K36">
        <v>174</v>
      </c>
      <c r="L36" t="s">
        <v>675</v>
      </c>
    </row>
    <row r="37" spans="1:12" x14ac:dyDescent="0.25">
      <c r="A37" s="19" t="s">
        <v>710</v>
      </c>
      <c r="B37">
        <v>5238</v>
      </c>
      <c r="C37" s="1">
        <v>36</v>
      </c>
      <c r="D37">
        <v>8</v>
      </c>
      <c r="E37">
        <v>24</v>
      </c>
      <c r="F37">
        <v>15</v>
      </c>
      <c r="G37">
        <v>15</v>
      </c>
      <c r="H37">
        <v>12</v>
      </c>
      <c r="K37">
        <v>174</v>
      </c>
      <c r="L37" t="s">
        <v>675</v>
      </c>
    </row>
    <row r="38" spans="1:12" x14ac:dyDescent="0.25">
      <c r="A38" s="19" t="s">
        <v>711</v>
      </c>
      <c r="B38">
        <v>5239</v>
      </c>
      <c r="C38" s="1">
        <v>37</v>
      </c>
      <c r="D38">
        <v>7</v>
      </c>
      <c r="K38">
        <v>144</v>
      </c>
      <c r="L38" t="s">
        <v>675</v>
      </c>
    </row>
    <row r="39" spans="1:12" x14ac:dyDescent="0.25">
      <c r="A39" s="19" t="s">
        <v>712</v>
      </c>
      <c r="B39">
        <v>5240</v>
      </c>
      <c r="C39" s="1">
        <v>38</v>
      </c>
      <c r="D39">
        <v>6</v>
      </c>
      <c r="K39">
        <v>144</v>
      </c>
      <c r="L39" t="s">
        <v>675</v>
      </c>
    </row>
    <row r="40" spans="1:12" x14ac:dyDescent="0.25">
      <c r="A40" s="19" t="s">
        <v>713</v>
      </c>
      <c r="B40">
        <v>5241</v>
      </c>
      <c r="C40" s="1">
        <v>39</v>
      </c>
      <c r="D40">
        <v>6</v>
      </c>
      <c r="K40">
        <v>144</v>
      </c>
      <c r="L40" t="s">
        <v>675</v>
      </c>
    </row>
    <row r="41" spans="1:12" x14ac:dyDescent="0.25">
      <c r="A41" s="19" t="s">
        <v>714</v>
      </c>
      <c r="B41">
        <v>5242</v>
      </c>
      <c r="C41" s="1">
        <v>40</v>
      </c>
      <c r="D41">
        <v>6</v>
      </c>
      <c r="K41">
        <v>144</v>
      </c>
      <c r="L41" t="s">
        <v>675</v>
      </c>
    </row>
    <row r="42" spans="1:12" x14ac:dyDescent="0.25">
      <c r="A42" s="19" t="s">
        <v>715</v>
      </c>
      <c r="B42">
        <v>5243</v>
      </c>
      <c r="C42" s="1">
        <v>41</v>
      </c>
      <c r="D42">
        <v>6</v>
      </c>
      <c r="K42">
        <v>114</v>
      </c>
      <c r="L42" t="s">
        <v>675</v>
      </c>
    </row>
    <row r="43" spans="1:12" x14ac:dyDescent="0.25">
      <c r="A43" s="19" t="s">
        <v>716</v>
      </c>
      <c r="B43">
        <v>5244</v>
      </c>
      <c r="C43" s="1">
        <v>42</v>
      </c>
      <c r="D43">
        <v>6</v>
      </c>
      <c r="K43">
        <v>114</v>
      </c>
      <c r="L43" t="s">
        <v>675</v>
      </c>
    </row>
    <row r="44" spans="1:12" x14ac:dyDescent="0.25">
      <c r="A44" s="19" t="s">
        <v>717</v>
      </c>
      <c r="B44">
        <v>5245</v>
      </c>
      <c r="C44" s="1">
        <v>43</v>
      </c>
      <c r="D44">
        <v>6</v>
      </c>
      <c r="K44">
        <v>114</v>
      </c>
      <c r="L44" t="s">
        <v>675</v>
      </c>
    </row>
    <row r="45" spans="1:12" x14ac:dyDescent="0.25">
      <c r="A45" s="19" t="s">
        <v>718</v>
      </c>
      <c r="B45">
        <v>5246</v>
      </c>
      <c r="C45" s="1">
        <v>44</v>
      </c>
      <c r="D45">
        <v>7</v>
      </c>
      <c r="K45">
        <v>141</v>
      </c>
      <c r="L45" t="s">
        <v>675</v>
      </c>
    </row>
    <row r="46" spans="1:12" x14ac:dyDescent="0.25">
      <c r="A46" s="19" t="s">
        <v>719</v>
      </c>
      <c r="B46">
        <v>5247</v>
      </c>
      <c r="C46" s="1">
        <v>45</v>
      </c>
      <c r="D46">
        <v>7</v>
      </c>
      <c r="K46">
        <v>144</v>
      </c>
      <c r="L46" t="s">
        <v>675</v>
      </c>
    </row>
    <row r="47" spans="1:12" x14ac:dyDescent="0.25">
      <c r="A47" s="19" t="s">
        <v>720</v>
      </c>
      <c r="B47">
        <v>5248</v>
      </c>
      <c r="C47" s="1">
        <v>46</v>
      </c>
      <c r="D47">
        <v>6</v>
      </c>
      <c r="K47">
        <v>114</v>
      </c>
      <c r="L47" t="s">
        <v>675</v>
      </c>
    </row>
    <row r="48" spans="1:12" x14ac:dyDescent="0.25">
      <c r="A48" s="19" t="s">
        <v>721</v>
      </c>
      <c r="B48">
        <v>5249</v>
      </c>
      <c r="C48" s="1">
        <v>47</v>
      </c>
      <c r="D48">
        <v>6</v>
      </c>
      <c r="K48">
        <v>114</v>
      </c>
      <c r="L48" t="s">
        <v>675</v>
      </c>
    </row>
    <row r="49" spans="1:12" x14ac:dyDescent="0.25">
      <c r="A49" s="19" t="s">
        <v>722</v>
      </c>
      <c r="B49">
        <v>5302</v>
      </c>
      <c r="C49" s="1">
        <v>48</v>
      </c>
      <c r="D49">
        <v>6</v>
      </c>
      <c r="E49">
        <v>33</v>
      </c>
      <c r="F49">
        <v>6</v>
      </c>
      <c r="G49">
        <v>21</v>
      </c>
      <c r="H49">
        <v>3</v>
      </c>
      <c r="K49">
        <v>117</v>
      </c>
      <c r="L49" t="s">
        <v>675</v>
      </c>
    </row>
    <row r="50" spans="1:12" x14ac:dyDescent="0.25">
      <c r="A50" s="19" t="s">
        <v>723</v>
      </c>
      <c r="B50">
        <v>5304</v>
      </c>
      <c r="C50" s="1">
        <v>49</v>
      </c>
      <c r="D50">
        <v>6</v>
      </c>
      <c r="E50">
        <v>30</v>
      </c>
      <c r="F50">
        <v>9</v>
      </c>
      <c r="G50">
        <v>18</v>
      </c>
      <c r="H50">
        <v>6</v>
      </c>
      <c r="K50">
        <v>117</v>
      </c>
      <c r="L50" t="s">
        <v>675</v>
      </c>
    </row>
    <row r="51" spans="1:12" x14ac:dyDescent="0.25">
      <c r="A51" s="19" t="s">
        <v>724</v>
      </c>
      <c r="B51">
        <v>5306</v>
      </c>
      <c r="C51" s="1">
        <v>50</v>
      </c>
      <c r="D51">
        <v>6</v>
      </c>
      <c r="E51">
        <v>30</v>
      </c>
      <c r="F51">
        <v>9</v>
      </c>
      <c r="G51">
        <v>18</v>
      </c>
      <c r="H51">
        <v>6</v>
      </c>
      <c r="K51">
        <v>117</v>
      </c>
      <c r="L51" t="s">
        <v>675</v>
      </c>
    </row>
    <row r="52" spans="1:12" x14ac:dyDescent="0.25">
      <c r="A52" s="19" t="s">
        <v>725</v>
      </c>
      <c r="B52">
        <v>5307</v>
      </c>
      <c r="C52" s="1">
        <v>51</v>
      </c>
      <c r="D52">
        <v>6</v>
      </c>
      <c r="E52">
        <v>24</v>
      </c>
      <c r="F52">
        <v>15</v>
      </c>
      <c r="G52">
        <v>15</v>
      </c>
      <c r="H52">
        <v>9</v>
      </c>
      <c r="K52">
        <v>117</v>
      </c>
      <c r="L52" t="s">
        <v>675</v>
      </c>
    </row>
    <row r="53" spans="1:12" x14ac:dyDescent="0.25">
      <c r="A53" s="19" t="s">
        <v>726</v>
      </c>
      <c r="B53">
        <v>5308</v>
      </c>
      <c r="C53" s="1">
        <v>52</v>
      </c>
      <c r="D53">
        <v>6</v>
      </c>
      <c r="E53">
        <v>24</v>
      </c>
      <c r="F53">
        <v>15</v>
      </c>
      <c r="G53">
        <v>12</v>
      </c>
      <c r="H53">
        <v>12</v>
      </c>
      <c r="K53">
        <v>117</v>
      </c>
      <c r="L53" t="s">
        <v>675</v>
      </c>
    </row>
    <row r="54" spans="1:12" x14ac:dyDescent="0.25">
      <c r="A54" s="19" t="s">
        <v>727</v>
      </c>
      <c r="B54">
        <v>5309</v>
      </c>
      <c r="C54" s="1">
        <v>53</v>
      </c>
      <c r="D54">
        <v>6</v>
      </c>
      <c r="E54">
        <v>21</v>
      </c>
      <c r="F54">
        <v>18</v>
      </c>
      <c r="G54">
        <v>15</v>
      </c>
      <c r="H54">
        <v>9</v>
      </c>
      <c r="K54">
        <v>117</v>
      </c>
      <c r="L54" t="s">
        <v>675</v>
      </c>
    </row>
    <row r="55" spans="1:12" x14ac:dyDescent="0.25">
      <c r="A55" s="19" t="s">
        <v>728</v>
      </c>
      <c r="B55">
        <v>5311</v>
      </c>
      <c r="C55" s="1">
        <v>54</v>
      </c>
      <c r="D55">
        <v>6</v>
      </c>
      <c r="E55">
        <v>18</v>
      </c>
      <c r="F55">
        <v>21</v>
      </c>
      <c r="G55">
        <v>12</v>
      </c>
      <c r="H55">
        <v>12</v>
      </c>
      <c r="K55">
        <v>117</v>
      </c>
      <c r="L55" t="s">
        <v>675</v>
      </c>
    </row>
    <row r="56" spans="1:12" x14ac:dyDescent="0.25">
      <c r="A56" s="19" t="s">
        <v>729</v>
      </c>
      <c r="B56">
        <v>5312</v>
      </c>
      <c r="C56" s="1">
        <v>55</v>
      </c>
      <c r="D56">
        <v>6</v>
      </c>
      <c r="E56">
        <v>21</v>
      </c>
      <c r="F56">
        <v>18</v>
      </c>
      <c r="G56">
        <v>15</v>
      </c>
      <c r="H56">
        <v>9</v>
      </c>
      <c r="K56">
        <v>117</v>
      </c>
      <c r="L56" t="s">
        <v>675</v>
      </c>
    </row>
    <row r="57" spans="1:12" x14ac:dyDescent="0.25">
      <c r="A57" s="19" t="s">
        <v>730</v>
      </c>
      <c r="B57">
        <v>5313</v>
      </c>
      <c r="C57" s="1">
        <v>56</v>
      </c>
      <c r="D57">
        <v>20</v>
      </c>
      <c r="E57">
        <v>5</v>
      </c>
      <c r="F57">
        <v>5</v>
      </c>
      <c r="G57" s="20"/>
      <c r="H57" s="20"/>
      <c r="I57" s="20"/>
      <c r="J57" s="20"/>
      <c r="K57">
        <v>590</v>
      </c>
      <c r="L57" t="s">
        <v>675</v>
      </c>
    </row>
    <row r="58" spans="1:12" x14ac:dyDescent="0.25">
      <c r="A58" s="19" t="s">
        <v>731</v>
      </c>
      <c r="B58">
        <v>5314</v>
      </c>
      <c r="C58" s="1">
        <v>57</v>
      </c>
      <c r="D58">
        <v>10</v>
      </c>
      <c r="E58">
        <v>10</v>
      </c>
      <c r="F58" s="20"/>
      <c r="G58" s="20"/>
      <c r="H58" s="20"/>
      <c r="I58" s="20"/>
      <c r="J58" s="20"/>
      <c r="K58">
        <v>290</v>
      </c>
      <c r="L58" t="s">
        <v>675</v>
      </c>
    </row>
    <row r="59" spans="1:12" x14ac:dyDescent="0.25">
      <c r="A59" s="19" t="s">
        <v>732</v>
      </c>
      <c r="B59">
        <v>5315</v>
      </c>
      <c r="C59" s="1">
        <v>58</v>
      </c>
      <c r="D59">
        <v>6</v>
      </c>
      <c r="E59">
        <v>30</v>
      </c>
      <c r="F59">
        <v>9</v>
      </c>
      <c r="G59">
        <v>12</v>
      </c>
      <c r="H59">
        <v>6</v>
      </c>
      <c r="I59">
        <v>6</v>
      </c>
      <c r="K59">
        <v>117</v>
      </c>
      <c r="L59" t="s">
        <v>675</v>
      </c>
    </row>
    <row r="60" spans="1:12" x14ac:dyDescent="0.25">
      <c r="A60" s="19" t="s">
        <v>733</v>
      </c>
      <c r="B60">
        <v>5316</v>
      </c>
      <c r="C60" s="1">
        <v>59</v>
      </c>
      <c r="D60">
        <v>6</v>
      </c>
      <c r="E60">
        <v>30</v>
      </c>
      <c r="F60">
        <v>9</v>
      </c>
      <c r="G60">
        <v>15</v>
      </c>
      <c r="H60">
        <v>6</v>
      </c>
      <c r="K60">
        <v>144</v>
      </c>
      <c r="L60" t="s">
        <v>675</v>
      </c>
    </row>
    <row r="61" spans="1:12" x14ac:dyDescent="0.25">
      <c r="A61" s="19" t="s">
        <v>734</v>
      </c>
      <c r="B61">
        <v>5317</v>
      </c>
      <c r="C61" s="1">
        <v>60</v>
      </c>
      <c r="D61">
        <v>6</v>
      </c>
      <c r="E61">
        <v>21</v>
      </c>
      <c r="F61">
        <v>18</v>
      </c>
      <c r="G61">
        <v>15</v>
      </c>
      <c r="H61">
        <v>9</v>
      </c>
      <c r="K61">
        <v>117</v>
      </c>
      <c r="L61" t="s">
        <v>675</v>
      </c>
    </row>
    <row r="62" spans="1:12" x14ac:dyDescent="0.25">
      <c r="A62" s="19" t="s">
        <v>735</v>
      </c>
      <c r="B62">
        <v>5318</v>
      </c>
      <c r="C62" s="1">
        <v>61</v>
      </c>
      <c r="D62">
        <v>6</v>
      </c>
      <c r="E62">
        <v>30</v>
      </c>
      <c r="F62">
        <v>9</v>
      </c>
      <c r="G62">
        <v>18</v>
      </c>
      <c r="H62">
        <v>6</v>
      </c>
      <c r="K62">
        <v>117</v>
      </c>
      <c r="L62" t="s">
        <v>675</v>
      </c>
    </row>
    <row r="63" spans="1:12" x14ac:dyDescent="0.25">
      <c r="A63" s="19" t="s">
        <v>736</v>
      </c>
      <c r="B63">
        <v>5319</v>
      </c>
      <c r="C63" s="1">
        <v>62</v>
      </c>
      <c r="D63">
        <v>6</v>
      </c>
      <c r="K63">
        <v>117</v>
      </c>
      <c r="L63" t="s">
        <v>675</v>
      </c>
    </row>
    <row r="64" spans="1:12" x14ac:dyDescent="0.25">
      <c r="A64" s="19" t="s">
        <v>737</v>
      </c>
      <c r="B64">
        <v>5320</v>
      </c>
      <c r="C64" s="1">
        <v>63</v>
      </c>
      <c r="D64">
        <v>6</v>
      </c>
      <c r="K64">
        <v>117</v>
      </c>
      <c r="L64" t="s">
        <v>675</v>
      </c>
    </row>
    <row r="65" spans="1:12" ht="15.75" customHeight="1" x14ac:dyDescent="0.25">
      <c r="A65" s="19" t="s">
        <v>738</v>
      </c>
      <c r="B65">
        <v>5321</v>
      </c>
      <c r="C65" s="1">
        <v>64</v>
      </c>
      <c r="D65">
        <v>6</v>
      </c>
      <c r="K65">
        <v>117</v>
      </c>
      <c r="L65" t="s">
        <v>675</v>
      </c>
    </row>
    <row r="66" spans="1:12" ht="15.75" customHeight="1" x14ac:dyDescent="0.25">
      <c r="A66" s="19" t="s">
        <v>739</v>
      </c>
      <c r="B66">
        <v>5322</v>
      </c>
      <c r="C66" s="1">
        <v>65</v>
      </c>
      <c r="D66">
        <v>6</v>
      </c>
      <c r="K66">
        <v>117</v>
      </c>
      <c r="L66" t="s">
        <v>675</v>
      </c>
    </row>
    <row r="67" spans="1:12" ht="15.75" customHeight="1" x14ac:dyDescent="0.25">
      <c r="A67" s="19" t="s">
        <v>740</v>
      </c>
      <c r="B67">
        <v>5323</v>
      </c>
      <c r="C67" s="1">
        <v>66</v>
      </c>
      <c r="D67">
        <v>6</v>
      </c>
      <c r="K67">
        <v>117</v>
      </c>
      <c r="L67" t="s">
        <v>675</v>
      </c>
    </row>
    <row r="68" spans="1:12" ht="15.75" customHeight="1" x14ac:dyDescent="0.25">
      <c r="A68" s="19" t="s">
        <v>741</v>
      </c>
      <c r="B68">
        <v>5324</v>
      </c>
      <c r="C68" s="1">
        <v>67</v>
      </c>
      <c r="D68">
        <v>6</v>
      </c>
      <c r="K68">
        <v>117</v>
      </c>
      <c r="L68" t="s">
        <v>675</v>
      </c>
    </row>
    <row r="69" spans="1:12" x14ac:dyDescent="0.25">
      <c r="A69" s="19" t="s">
        <v>742</v>
      </c>
      <c r="B69">
        <v>5325</v>
      </c>
      <c r="C69" s="1">
        <v>68</v>
      </c>
      <c r="D69">
        <v>6</v>
      </c>
      <c r="K69">
        <v>117</v>
      </c>
      <c r="L69" t="s">
        <v>675</v>
      </c>
    </row>
    <row r="70" spans="1:12" x14ac:dyDescent="0.25">
      <c r="A70" s="19" t="s">
        <v>743</v>
      </c>
      <c r="B70">
        <v>5326</v>
      </c>
      <c r="C70" s="1">
        <v>69</v>
      </c>
      <c r="D70">
        <v>6</v>
      </c>
      <c r="K70">
        <v>117</v>
      </c>
      <c r="L70" t="s">
        <v>675</v>
      </c>
    </row>
    <row r="71" spans="1:12" x14ac:dyDescent="0.25">
      <c r="A71" s="19" t="s">
        <v>744</v>
      </c>
      <c r="B71">
        <v>5327</v>
      </c>
      <c r="C71" s="1">
        <v>70</v>
      </c>
      <c r="D71">
        <v>6</v>
      </c>
      <c r="K71">
        <v>117</v>
      </c>
      <c r="L71" t="s">
        <v>675</v>
      </c>
    </row>
    <row r="72" spans="1:12" s="17" customFormat="1" x14ac:dyDescent="0.25">
      <c r="A72" s="16" t="s">
        <v>674</v>
      </c>
      <c r="B72" s="17">
        <v>6102</v>
      </c>
      <c r="C72" s="18">
        <v>71</v>
      </c>
      <c r="D72" s="17">
        <v>5</v>
      </c>
      <c r="E72" s="17">
        <v>21</v>
      </c>
      <c r="F72" s="17">
        <v>18</v>
      </c>
      <c r="G72" s="17">
        <v>9</v>
      </c>
      <c r="H72" s="17">
        <v>3</v>
      </c>
      <c r="K72" s="17">
        <v>99</v>
      </c>
      <c r="L72" s="17" t="s">
        <v>675</v>
      </c>
    </row>
    <row r="73" spans="1:12" x14ac:dyDescent="0.25">
      <c r="A73" s="19" t="s">
        <v>745</v>
      </c>
      <c r="B73">
        <v>6105</v>
      </c>
      <c r="C73" s="1">
        <v>72</v>
      </c>
      <c r="D73">
        <v>6</v>
      </c>
      <c r="E73">
        <v>21</v>
      </c>
      <c r="F73">
        <v>18</v>
      </c>
      <c r="G73">
        <v>15</v>
      </c>
      <c r="H73">
        <v>9</v>
      </c>
      <c r="K73">
        <v>114</v>
      </c>
      <c r="L73" t="s">
        <v>675</v>
      </c>
    </row>
    <row r="74" spans="1:12" x14ac:dyDescent="0.25">
      <c r="A74" s="19" t="s">
        <v>746</v>
      </c>
      <c r="B74">
        <v>6106</v>
      </c>
      <c r="C74" s="1">
        <v>73</v>
      </c>
      <c r="D74">
        <v>7</v>
      </c>
      <c r="E74">
        <v>27</v>
      </c>
      <c r="F74">
        <v>12</v>
      </c>
      <c r="G74">
        <v>18</v>
      </c>
      <c r="H74">
        <v>3</v>
      </c>
      <c r="I74">
        <v>3</v>
      </c>
      <c r="K74">
        <v>147</v>
      </c>
      <c r="L74" t="s">
        <v>675</v>
      </c>
    </row>
    <row r="75" spans="1:12" x14ac:dyDescent="0.25">
      <c r="A75" s="19" t="s">
        <v>747</v>
      </c>
      <c r="B75">
        <v>6112</v>
      </c>
      <c r="C75" s="1">
        <v>74</v>
      </c>
      <c r="D75">
        <v>6</v>
      </c>
      <c r="E75" s="20"/>
      <c r="F75" s="20"/>
      <c r="G75" s="20"/>
      <c r="H75" s="20"/>
      <c r="I75" s="20"/>
      <c r="J75" s="20"/>
      <c r="K75" s="20"/>
      <c r="L75" t="s">
        <v>675</v>
      </c>
    </row>
    <row r="76" spans="1:12" x14ac:dyDescent="0.25">
      <c r="A76" s="19" t="s">
        <v>748</v>
      </c>
      <c r="B76">
        <v>6113</v>
      </c>
      <c r="C76" s="1">
        <v>75</v>
      </c>
      <c r="D76">
        <v>6</v>
      </c>
      <c r="E76">
        <v>30</v>
      </c>
      <c r="F76">
        <v>30</v>
      </c>
      <c r="K76">
        <v>120</v>
      </c>
      <c r="L76" t="s">
        <v>675</v>
      </c>
    </row>
    <row r="77" spans="1:12" x14ac:dyDescent="0.25">
      <c r="A77" s="19" t="s">
        <v>749</v>
      </c>
      <c r="B77">
        <v>6114</v>
      </c>
      <c r="C77" s="1">
        <v>76</v>
      </c>
      <c r="D77">
        <v>6</v>
      </c>
      <c r="E77">
        <v>21</v>
      </c>
      <c r="F77">
        <v>18</v>
      </c>
      <c r="G77">
        <v>15</v>
      </c>
      <c r="H77">
        <v>9</v>
      </c>
      <c r="K77">
        <v>117</v>
      </c>
      <c r="L77" t="s">
        <v>675</v>
      </c>
    </row>
    <row r="78" spans="1:12" x14ac:dyDescent="0.25">
      <c r="A78" s="19" t="s">
        <v>750</v>
      </c>
      <c r="B78">
        <v>6115</v>
      </c>
      <c r="C78" s="1">
        <v>77</v>
      </c>
      <c r="D78">
        <v>6</v>
      </c>
      <c r="E78">
        <v>36</v>
      </c>
      <c r="F78">
        <v>6</v>
      </c>
      <c r="G78">
        <v>21</v>
      </c>
      <c r="H78">
        <v>6</v>
      </c>
      <c r="K78">
        <v>111</v>
      </c>
      <c r="L78" t="s">
        <v>675</v>
      </c>
    </row>
    <row r="79" spans="1:12" x14ac:dyDescent="0.25">
      <c r="A79" s="19" t="s">
        <v>751</v>
      </c>
      <c r="B79">
        <v>6116</v>
      </c>
      <c r="C79" s="1">
        <v>78</v>
      </c>
      <c r="D79">
        <v>6</v>
      </c>
      <c r="E79" s="20"/>
      <c r="F79" s="20"/>
      <c r="G79" s="20"/>
      <c r="H79" s="20"/>
      <c r="I79" s="20"/>
      <c r="J79" s="20"/>
      <c r="K79" s="20"/>
      <c r="L79" t="s">
        <v>675</v>
      </c>
    </row>
    <row r="80" spans="1:12" x14ac:dyDescent="0.25">
      <c r="A80" s="19" t="s">
        <v>752</v>
      </c>
      <c r="B80">
        <v>6117</v>
      </c>
      <c r="C80" s="1">
        <v>79</v>
      </c>
      <c r="D80">
        <v>5</v>
      </c>
      <c r="E80">
        <v>27</v>
      </c>
      <c r="F80">
        <v>12</v>
      </c>
      <c r="G80">
        <v>15</v>
      </c>
      <c r="H80">
        <v>9</v>
      </c>
      <c r="K80">
        <v>87</v>
      </c>
      <c r="L80" t="s">
        <v>675</v>
      </c>
    </row>
    <row r="81" spans="1:12" x14ac:dyDescent="0.25">
      <c r="A81" s="19" t="s">
        <v>676</v>
      </c>
      <c r="B81">
        <v>6118</v>
      </c>
      <c r="C81" s="1">
        <v>80</v>
      </c>
      <c r="D81">
        <v>7</v>
      </c>
      <c r="E81">
        <v>24</v>
      </c>
      <c r="F81">
        <v>15</v>
      </c>
      <c r="G81">
        <v>18</v>
      </c>
      <c r="H81">
        <v>6</v>
      </c>
      <c r="K81">
        <v>147</v>
      </c>
      <c r="L81" t="s">
        <v>675</v>
      </c>
    </row>
    <row r="82" spans="1:12" x14ac:dyDescent="0.25">
      <c r="A82" s="19" t="s">
        <v>753</v>
      </c>
      <c r="B82">
        <v>6119</v>
      </c>
      <c r="C82" s="1">
        <v>81</v>
      </c>
      <c r="D82">
        <v>6</v>
      </c>
      <c r="E82">
        <v>21</v>
      </c>
      <c r="F82">
        <v>21</v>
      </c>
      <c r="G82">
        <v>12</v>
      </c>
      <c r="H82">
        <v>15</v>
      </c>
      <c r="K82">
        <v>111</v>
      </c>
      <c r="L82" t="s">
        <v>675</v>
      </c>
    </row>
    <row r="83" spans="1:12" x14ac:dyDescent="0.25">
      <c r="A83" s="19" t="s">
        <v>754</v>
      </c>
      <c r="B83">
        <v>6120</v>
      </c>
      <c r="C83" s="1">
        <v>82</v>
      </c>
      <c r="D83">
        <v>6</v>
      </c>
      <c r="E83">
        <v>30</v>
      </c>
      <c r="F83">
        <v>12</v>
      </c>
      <c r="G83">
        <v>15</v>
      </c>
      <c r="H83">
        <v>12</v>
      </c>
      <c r="K83">
        <v>111</v>
      </c>
      <c r="L83" t="s">
        <v>675</v>
      </c>
    </row>
    <row r="84" spans="1:12" x14ac:dyDescent="0.25">
      <c r="A84" s="19" t="s">
        <v>755</v>
      </c>
      <c r="B84">
        <v>6121</v>
      </c>
      <c r="C84" s="1">
        <v>83</v>
      </c>
      <c r="D84">
        <v>6</v>
      </c>
      <c r="E84">
        <v>42</v>
      </c>
      <c r="F84">
        <v>9</v>
      </c>
      <c r="G84">
        <v>42</v>
      </c>
      <c r="H84">
        <v>9</v>
      </c>
      <c r="K84">
        <v>78</v>
      </c>
      <c r="L84" t="s">
        <v>675</v>
      </c>
    </row>
    <row r="85" spans="1:12" x14ac:dyDescent="0.25">
      <c r="A85" s="19" t="s">
        <v>756</v>
      </c>
      <c r="B85">
        <v>6122</v>
      </c>
      <c r="C85" s="1">
        <v>84</v>
      </c>
      <c r="D85">
        <v>6</v>
      </c>
      <c r="E85">
        <v>21</v>
      </c>
      <c r="F85">
        <v>18</v>
      </c>
      <c r="G85">
        <v>15</v>
      </c>
      <c r="H85">
        <v>9</v>
      </c>
      <c r="K85">
        <v>117</v>
      </c>
      <c r="L85" t="s">
        <v>675</v>
      </c>
    </row>
    <row r="86" spans="1:12" x14ac:dyDescent="0.25">
      <c r="A86" s="19" t="s">
        <v>757</v>
      </c>
      <c r="B86">
        <v>6201</v>
      </c>
      <c r="C86" s="1">
        <v>85</v>
      </c>
      <c r="D86">
        <v>7</v>
      </c>
      <c r="E86">
        <v>33</v>
      </c>
      <c r="F86">
        <v>6</v>
      </c>
      <c r="G86">
        <v>21</v>
      </c>
      <c r="H86">
        <v>3</v>
      </c>
      <c r="K86">
        <v>147</v>
      </c>
      <c r="L86" t="s">
        <v>675</v>
      </c>
    </row>
    <row r="87" spans="1:12" x14ac:dyDescent="0.25">
      <c r="A87" s="19" t="s">
        <v>758</v>
      </c>
      <c r="B87">
        <v>6202</v>
      </c>
      <c r="C87" s="1">
        <v>86</v>
      </c>
      <c r="D87">
        <v>8</v>
      </c>
      <c r="E87">
        <v>30</v>
      </c>
      <c r="F87">
        <v>9</v>
      </c>
      <c r="G87">
        <v>18</v>
      </c>
      <c r="H87">
        <v>6</v>
      </c>
      <c r="K87">
        <v>177</v>
      </c>
      <c r="L87" t="s">
        <v>675</v>
      </c>
    </row>
    <row r="88" spans="1:12" x14ac:dyDescent="0.25">
      <c r="A88" s="19" t="s">
        <v>759</v>
      </c>
      <c r="B88">
        <v>6203</v>
      </c>
      <c r="C88" s="1">
        <v>87</v>
      </c>
      <c r="D88">
        <v>7</v>
      </c>
      <c r="E88">
        <v>30</v>
      </c>
      <c r="F88">
        <v>9</v>
      </c>
      <c r="G88">
        <v>18</v>
      </c>
      <c r="H88">
        <v>6</v>
      </c>
      <c r="K88">
        <v>147</v>
      </c>
      <c r="L88" t="s">
        <v>675</v>
      </c>
    </row>
    <row r="89" spans="1:12" x14ac:dyDescent="0.25">
      <c r="A89" s="19" t="s">
        <v>760</v>
      </c>
      <c r="B89">
        <v>6205</v>
      </c>
      <c r="C89" s="1">
        <v>88</v>
      </c>
      <c r="D89">
        <v>6</v>
      </c>
      <c r="E89">
        <v>21</v>
      </c>
      <c r="F89">
        <v>18</v>
      </c>
      <c r="G89">
        <v>12</v>
      </c>
      <c r="H89">
        <v>12</v>
      </c>
      <c r="K89">
        <v>117</v>
      </c>
      <c r="L89" t="s">
        <v>675</v>
      </c>
    </row>
    <row r="90" spans="1:12" x14ac:dyDescent="0.25">
      <c r="A90" s="19" t="s">
        <v>693</v>
      </c>
      <c r="B90">
        <v>6210</v>
      </c>
      <c r="C90" s="1">
        <v>89</v>
      </c>
      <c r="D90">
        <v>6</v>
      </c>
      <c r="E90">
        <v>30</v>
      </c>
      <c r="F90">
        <v>21</v>
      </c>
      <c r="G90">
        <v>15</v>
      </c>
      <c r="H90">
        <v>9</v>
      </c>
      <c r="K90">
        <v>105</v>
      </c>
      <c r="L90" t="s">
        <v>675</v>
      </c>
    </row>
    <row r="91" spans="1:12" x14ac:dyDescent="0.25">
      <c r="A91" s="19" t="s">
        <v>761</v>
      </c>
      <c r="B91">
        <v>6211</v>
      </c>
      <c r="C91" s="1">
        <v>90</v>
      </c>
      <c r="D91">
        <v>6</v>
      </c>
      <c r="E91">
        <v>30</v>
      </c>
      <c r="F91">
        <v>21</v>
      </c>
      <c r="G91">
        <v>15</v>
      </c>
      <c r="H91">
        <v>9</v>
      </c>
      <c r="K91">
        <v>105</v>
      </c>
      <c r="L91" t="s">
        <v>675</v>
      </c>
    </row>
    <row r="92" spans="1:12" x14ac:dyDescent="0.25">
      <c r="A92" s="19" t="s">
        <v>703</v>
      </c>
      <c r="B92">
        <v>6211</v>
      </c>
      <c r="C92" s="1">
        <v>91</v>
      </c>
      <c r="D92">
        <v>6</v>
      </c>
      <c r="E92">
        <v>30</v>
      </c>
      <c r="F92">
        <v>21</v>
      </c>
      <c r="G92">
        <v>15</v>
      </c>
      <c r="H92">
        <v>9</v>
      </c>
      <c r="K92">
        <v>105</v>
      </c>
      <c r="L92" t="s">
        <v>675</v>
      </c>
    </row>
    <row r="93" spans="1:12" x14ac:dyDescent="0.25">
      <c r="A93" s="19" t="s">
        <v>762</v>
      </c>
      <c r="B93">
        <v>6212</v>
      </c>
      <c r="C93" s="1">
        <v>92</v>
      </c>
      <c r="D93">
        <v>7</v>
      </c>
      <c r="E93">
        <v>18</v>
      </c>
      <c r="F93">
        <v>21</v>
      </c>
      <c r="G93">
        <v>12</v>
      </c>
      <c r="H93">
        <v>12</v>
      </c>
      <c r="K93">
        <v>147</v>
      </c>
      <c r="L93" t="s">
        <v>675</v>
      </c>
    </row>
    <row r="94" spans="1:12" x14ac:dyDescent="0.25">
      <c r="A94" s="19" t="s">
        <v>763</v>
      </c>
      <c r="B94">
        <v>6217</v>
      </c>
      <c r="C94" s="1">
        <v>93</v>
      </c>
      <c r="D94">
        <v>8</v>
      </c>
      <c r="E94">
        <v>27</v>
      </c>
      <c r="F94">
        <v>12</v>
      </c>
      <c r="G94">
        <v>9</v>
      </c>
      <c r="H94">
        <v>6</v>
      </c>
      <c r="I94">
        <v>9</v>
      </c>
      <c r="K94">
        <v>117</v>
      </c>
      <c r="L94" t="s">
        <v>675</v>
      </c>
    </row>
    <row r="95" spans="1:12" x14ac:dyDescent="0.25">
      <c r="A95" s="19" t="s">
        <v>764</v>
      </c>
      <c r="B95">
        <v>6218</v>
      </c>
      <c r="C95" s="1">
        <v>94</v>
      </c>
      <c r="D95">
        <v>7</v>
      </c>
      <c r="E95">
        <v>30</v>
      </c>
      <c r="F95">
        <v>9</v>
      </c>
      <c r="G95">
        <v>15</v>
      </c>
      <c r="H95">
        <v>6</v>
      </c>
      <c r="I95">
        <v>3</v>
      </c>
      <c r="K95">
        <v>147</v>
      </c>
      <c r="L95" t="s">
        <v>675</v>
      </c>
    </row>
    <row r="96" spans="1:12" x14ac:dyDescent="0.25">
      <c r="A96" s="19" t="s">
        <v>765</v>
      </c>
      <c r="B96">
        <v>6220</v>
      </c>
      <c r="C96" s="1">
        <v>95</v>
      </c>
      <c r="D96">
        <v>6</v>
      </c>
      <c r="E96">
        <v>30</v>
      </c>
      <c r="F96">
        <v>9</v>
      </c>
      <c r="G96">
        <v>12</v>
      </c>
      <c r="H96">
        <v>6</v>
      </c>
      <c r="I96">
        <v>6</v>
      </c>
      <c r="K96">
        <v>117</v>
      </c>
      <c r="L96" t="s">
        <v>675</v>
      </c>
    </row>
    <row r="97" spans="1:12" x14ac:dyDescent="0.25">
      <c r="A97" s="19" t="s">
        <v>766</v>
      </c>
      <c r="B97">
        <v>6222</v>
      </c>
      <c r="C97" s="1">
        <v>96</v>
      </c>
      <c r="D97">
        <v>7</v>
      </c>
      <c r="E97">
        <v>30</v>
      </c>
      <c r="F97">
        <v>9</v>
      </c>
      <c r="G97">
        <v>18</v>
      </c>
      <c r="H97">
        <v>6</v>
      </c>
      <c r="K97">
        <v>147</v>
      </c>
      <c r="L97" t="s">
        <v>675</v>
      </c>
    </row>
    <row r="98" spans="1:12" x14ac:dyDescent="0.25">
      <c r="A98" s="19" t="s">
        <v>767</v>
      </c>
      <c r="B98">
        <v>6223</v>
      </c>
      <c r="C98" s="1">
        <v>97</v>
      </c>
      <c r="D98">
        <v>8</v>
      </c>
      <c r="E98">
        <v>21</v>
      </c>
      <c r="F98">
        <v>30</v>
      </c>
      <c r="G98">
        <v>18</v>
      </c>
      <c r="H98">
        <v>21</v>
      </c>
      <c r="K98">
        <v>150</v>
      </c>
      <c r="L98" t="s">
        <v>675</v>
      </c>
    </row>
    <row r="99" spans="1:12" x14ac:dyDescent="0.25">
      <c r="A99" s="19" t="s">
        <v>768</v>
      </c>
      <c r="B99">
        <v>6224</v>
      </c>
      <c r="C99" s="1">
        <v>98</v>
      </c>
      <c r="D99">
        <v>6</v>
      </c>
      <c r="E99">
        <v>30</v>
      </c>
      <c r="F99">
        <v>9</v>
      </c>
      <c r="G99">
        <v>18</v>
      </c>
      <c r="H99">
        <v>6</v>
      </c>
      <c r="K99">
        <v>117</v>
      </c>
      <c r="L99" t="s">
        <v>675</v>
      </c>
    </row>
    <row r="100" spans="1:12" x14ac:dyDescent="0.25">
      <c r="A100" s="19" t="s">
        <v>769</v>
      </c>
      <c r="B100">
        <v>6225</v>
      </c>
      <c r="C100" s="1">
        <v>99</v>
      </c>
      <c r="D100">
        <v>6</v>
      </c>
      <c r="E100">
        <v>33</v>
      </c>
      <c r="F100">
        <v>6</v>
      </c>
      <c r="G100">
        <v>33</v>
      </c>
      <c r="H100">
        <v>6</v>
      </c>
      <c r="K100">
        <v>102</v>
      </c>
      <c r="L100" t="s">
        <v>675</v>
      </c>
    </row>
    <row r="101" spans="1:12" x14ac:dyDescent="0.25">
      <c r="A101" s="19" t="s">
        <v>770</v>
      </c>
      <c r="B101">
        <v>6226</v>
      </c>
      <c r="C101" s="1">
        <v>100</v>
      </c>
      <c r="D101">
        <v>6</v>
      </c>
      <c r="E101">
        <v>45</v>
      </c>
      <c r="F101">
        <v>6</v>
      </c>
      <c r="G101">
        <v>21</v>
      </c>
      <c r="H101">
        <v>3</v>
      </c>
      <c r="K101">
        <v>105</v>
      </c>
      <c r="L101" t="s">
        <v>675</v>
      </c>
    </row>
    <row r="102" spans="1:12" x14ac:dyDescent="0.25">
      <c r="A102" s="19" t="s">
        <v>771</v>
      </c>
      <c r="B102">
        <v>6227</v>
      </c>
      <c r="C102" s="1">
        <v>101</v>
      </c>
      <c r="D102">
        <v>6</v>
      </c>
      <c r="E102">
        <v>24</v>
      </c>
      <c r="F102">
        <v>27</v>
      </c>
      <c r="G102">
        <v>12</v>
      </c>
      <c r="H102">
        <v>12</v>
      </c>
      <c r="K102">
        <v>105</v>
      </c>
      <c r="L102" t="s">
        <v>675</v>
      </c>
    </row>
    <row r="103" spans="1:12" x14ac:dyDescent="0.25">
      <c r="A103" s="19" t="s">
        <v>772</v>
      </c>
      <c r="B103">
        <v>6228</v>
      </c>
      <c r="C103" s="1">
        <v>102</v>
      </c>
      <c r="D103">
        <v>8</v>
      </c>
      <c r="E103">
        <v>18</v>
      </c>
      <c r="F103">
        <v>21</v>
      </c>
      <c r="G103">
        <v>9</v>
      </c>
      <c r="H103">
        <v>15</v>
      </c>
      <c r="K103">
        <v>177</v>
      </c>
      <c r="L103" t="s">
        <v>675</v>
      </c>
    </row>
    <row r="104" spans="1:12" x14ac:dyDescent="0.25">
      <c r="A104" s="19" t="s">
        <v>773</v>
      </c>
      <c r="B104">
        <v>6229</v>
      </c>
      <c r="C104" s="1">
        <v>103</v>
      </c>
      <c r="D104">
        <v>7</v>
      </c>
      <c r="E104">
        <v>18</v>
      </c>
      <c r="F104">
        <v>21</v>
      </c>
      <c r="G104">
        <v>12</v>
      </c>
      <c r="H104">
        <v>12</v>
      </c>
      <c r="K104">
        <v>147</v>
      </c>
      <c r="L104" t="s">
        <v>675</v>
      </c>
    </row>
    <row r="105" spans="1:12" x14ac:dyDescent="0.25">
      <c r="A105" s="19" t="s">
        <v>774</v>
      </c>
      <c r="B105">
        <v>6230</v>
      </c>
      <c r="C105" s="1">
        <v>104</v>
      </c>
      <c r="D105">
        <v>6</v>
      </c>
      <c r="E105">
        <v>21</v>
      </c>
      <c r="F105">
        <v>18</v>
      </c>
      <c r="G105">
        <v>15</v>
      </c>
      <c r="H105">
        <v>9</v>
      </c>
      <c r="K105">
        <v>117</v>
      </c>
      <c r="L105" t="s">
        <v>675</v>
      </c>
    </row>
    <row r="106" spans="1:12" s="17" customFormat="1" x14ac:dyDescent="0.25">
      <c r="A106" s="16" t="s">
        <v>775</v>
      </c>
      <c r="B106" s="17">
        <v>6230</v>
      </c>
      <c r="C106" s="18">
        <v>105</v>
      </c>
      <c r="D106" s="17">
        <v>8</v>
      </c>
      <c r="K106" s="17">
        <v>177</v>
      </c>
      <c r="L106" s="17" t="s">
        <v>675</v>
      </c>
    </row>
    <row r="107" spans="1:12" x14ac:dyDescent="0.25">
      <c r="A107" s="19" t="s">
        <v>776</v>
      </c>
      <c r="B107">
        <v>6231</v>
      </c>
      <c r="C107" s="1">
        <v>106</v>
      </c>
      <c r="D107">
        <v>6</v>
      </c>
      <c r="E107">
        <v>30</v>
      </c>
      <c r="F107">
        <v>9</v>
      </c>
      <c r="G107">
        <v>18</v>
      </c>
      <c r="H107">
        <v>6</v>
      </c>
      <c r="K107">
        <v>117</v>
      </c>
      <c r="L107" t="s">
        <v>675</v>
      </c>
    </row>
    <row r="108" spans="1:12" x14ac:dyDescent="0.25">
      <c r="A108" s="19" t="s">
        <v>777</v>
      </c>
      <c r="B108">
        <v>6233</v>
      </c>
      <c r="C108" s="1">
        <v>107</v>
      </c>
      <c r="D108">
        <v>6</v>
      </c>
      <c r="K108">
        <v>102</v>
      </c>
      <c r="L108" t="s">
        <v>675</v>
      </c>
    </row>
    <row r="109" spans="1:12" x14ac:dyDescent="0.25">
      <c r="A109" s="19" t="s">
        <v>778</v>
      </c>
      <c r="B109">
        <v>6234</v>
      </c>
      <c r="C109" s="1">
        <v>108</v>
      </c>
      <c r="D109">
        <v>6</v>
      </c>
      <c r="K109">
        <v>105</v>
      </c>
      <c r="L109" t="s">
        <v>675</v>
      </c>
    </row>
    <row r="110" spans="1:12" x14ac:dyDescent="0.25">
      <c r="A110" s="19" t="s">
        <v>779</v>
      </c>
      <c r="B110">
        <v>6235</v>
      </c>
      <c r="C110" s="1">
        <v>109</v>
      </c>
      <c r="D110">
        <v>6</v>
      </c>
      <c r="K110">
        <v>117</v>
      </c>
      <c r="L110" t="s">
        <v>675</v>
      </c>
    </row>
    <row r="111" spans="1:12" x14ac:dyDescent="0.25">
      <c r="A111" s="19" t="s">
        <v>780</v>
      </c>
      <c r="B111">
        <v>6236</v>
      </c>
      <c r="C111" s="1">
        <v>110</v>
      </c>
      <c r="D111">
        <v>6</v>
      </c>
      <c r="K111">
        <v>117</v>
      </c>
      <c r="L111" t="s">
        <v>675</v>
      </c>
    </row>
    <row r="112" spans="1:12" x14ac:dyDescent="0.25">
      <c r="A112" s="19" t="s">
        <v>781</v>
      </c>
      <c r="B112">
        <v>6237</v>
      </c>
      <c r="C112" s="1">
        <v>111</v>
      </c>
      <c r="D112">
        <v>6</v>
      </c>
      <c r="K112">
        <v>117</v>
      </c>
      <c r="L112" t="s">
        <v>675</v>
      </c>
    </row>
    <row r="113" spans="1:12" x14ac:dyDescent="0.25">
      <c r="A113" s="19" t="s">
        <v>782</v>
      </c>
      <c r="B113">
        <v>6238</v>
      </c>
      <c r="C113" s="1">
        <v>112</v>
      </c>
      <c r="D113">
        <v>6</v>
      </c>
      <c r="K113">
        <v>117</v>
      </c>
      <c r="L113" t="s">
        <v>675</v>
      </c>
    </row>
    <row r="114" spans="1:12" x14ac:dyDescent="0.25">
      <c r="A114" s="19" t="s">
        <v>783</v>
      </c>
      <c r="B114">
        <v>6239</v>
      </c>
      <c r="C114" s="1">
        <v>113</v>
      </c>
      <c r="D114">
        <v>6</v>
      </c>
      <c r="K114">
        <v>117</v>
      </c>
      <c r="L114" t="s">
        <v>675</v>
      </c>
    </row>
    <row r="115" spans="1:12" x14ac:dyDescent="0.25">
      <c r="A115" s="19" t="s">
        <v>784</v>
      </c>
      <c r="B115">
        <v>6240</v>
      </c>
      <c r="C115" s="1">
        <v>114</v>
      </c>
      <c r="D115">
        <v>6</v>
      </c>
      <c r="K115">
        <v>117</v>
      </c>
      <c r="L115" t="s">
        <v>675</v>
      </c>
    </row>
    <row r="116" spans="1:12" x14ac:dyDescent="0.25">
      <c r="A116" s="19" t="s">
        <v>692</v>
      </c>
      <c r="B116">
        <v>6301</v>
      </c>
      <c r="C116" s="1">
        <v>115</v>
      </c>
      <c r="D116">
        <v>6</v>
      </c>
      <c r="E116">
        <v>21</v>
      </c>
      <c r="F116">
        <v>18</v>
      </c>
      <c r="G116">
        <v>15</v>
      </c>
      <c r="H116">
        <v>9</v>
      </c>
      <c r="K116">
        <v>117</v>
      </c>
      <c r="L116" t="s">
        <v>675</v>
      </c>
    </row>
    <row r="117" spans="1:12" x14ac:dyDescent="0.25">
      <c r="A117" s="19" t="s">
        <v>785</v>
      </c>
      <c r="B117">
        <v>6303</v>
      </c>
      <c r="C117" s="1">
        <v>116</v>
      </c>
      <c r="D117">
        <v>6</v>
      </c>
      <c r="E117">
        <v>27</v>
      </c>
      <c r="F117">
        <v>12</v>
      </c>
      <c r="G117">
        <v>15</v>
      </c>
      <c r="H117">
        <v>3</v>
      </c>
      <c r="I117">
        <v>6</v>
      </c>
      <c r="K117">
        <v>117</v>
      </c>
      <c r="L117" t="s">
        <v>675</v>
      </c>
    </row>
    <row r="118" spans="1:12" x14ac:dyDescent="0.25">
      <c r="A118" s="19" t="s">
        <v>786</v>
      </c>
      <c r="B118">
        <v>6304</v>
      </c>
      <c r="C118" s="1">
        <v>117</v>
      </c>
      <c r="D118">
        <v>8</v>
      </c>
      <c r="E118">
        <v>27</v>
      </c>
      <c r="F118">
        <v>12</v>
      </c>
      <c r="G118">
        <v>18</v>
      </c>
      <c r="H118">
        <v>6</v>
      </c>
      <c r="K118">
        <v>117</v>
      </c>
      <c r="L118" t="s">
        <v>675</v>
      </c>
    </row>
    <row r="119" spans="1:12" x14ac:dyDescent="0.25">
      <c r="A119" s="19" t="s">
        <v>787</v>
      </c>
      <c r="B119">
        <v>6307</v>
      </c>
      <c r="C119" s="1">
        <v>118</v>
      </c>
      <c r="D119">
        <v>6</v>
      </c>
      <c r="E119">
        <v>30</v>
      </c>
      <c r="F119">
        <v>9</v>
      </c>
      <c r="G119">
        <v>15</v>
      </c>
      <c r="H119">
        <v>9</v>
      </c>
      <c r="K119">
        <v>117</v>
      </c>
      <c r="L119" t="s">
        <v>675</v>
      </c>
    </row>
    <row r="120" spans="1:12" x14ac:dyDescent="0.25">
      <c r="A120" s="19" t="s">
        <v>788</v>
      </c>
      <c r="B120">
        <v>6312</v>
      </c>
      <c r="C120" s="1">
        <v>119</v>
      </c>
      <c r="D120">
        <v>6</v>
      </c>
      <c r="E120">
        <v>21</v>
      </c>
      <c r="F120">
        <v>18</v>
      </c>
      <c r="G120">
        <v>15</v>
      </c>
      <c r="H120">
        <v>9</v>
      </c>
      <c r="K120">
        <v>117</v>
      </c>
      <c r="L120" t="s">
        <v>675</v>
      </c>
    </row>
    <row r="121" spans="1:12" x14ac:dyDescent="0.25">
      <c r="A121" s="19" t="s">
        <v>789</v>
      </c>
      <c r="B121">
        <v>6313</v>
      </c>
      <c r="C121" s="1">
        <v>120</v>
      </c>
      <c r="D121">
        <v>6</v>
      </c>
      <c r="E121">
        <v>21</v>
      </c>
      <c r="F121">
        <v>18</v>
      </c>
      <c r="G121">
        <v>15</v>
      </c>
      <c r="H121">
        <v>9</v>
      </c>
      <c r="K121">
        <v>117</v>
      </c>
      <c r="L121" t="s">
        <v>675</v>
      </c>
    </row>
    <row r="122" spans="1:12" x14ac:dyDescent="0.25">
      <c r="A122" s="19" t="s">
        <v>790</v>
      </c>
      <c r="B122">
        <v>6314</v>
      </c>
      <c r="C122" s="1">
        <v>121</v>
      </c>
      <c r="D122">
        <v>6</v>
      </c>
      <c r="E122">
        <v>21</v>
      </c>
      <c r="F122">
        <v>18</v>
      </c>
      <c r="G122">
        <v>15</v>
      </c>
      <c r="H122">
        <v>9</v>
      </c>
      <c r="K122">
        <v>117</v>
      </c>
      <c r="L122" t="s">
        <v>675</v>
      </c>
    </row>
    <row r="123" spans="1:12" x14ac:dyDescent="0.25">
      <c r="A123" s="19" t="s">
        <v>791</v>
      </c>
      <c r="B123">
        <v>6315</v>
      </c>
      <c r="C123" s="1">
        <v>122</v>
      </c>
      <c r="D123">
        <v>6</v>
      </c>
      <c r="E123">
        <v>21</v>
      </c>
      <c r="F123">
        <v>18</v>
      </c>
      <c r="G123">
        <v>15</v>
      </c>
      <c r="H123">
        <v>9</v>
      </c>
      <c r="K123">
        <v>117</v>
      </c>
      <c r="L123" t="s">
        <v>675</v>
      </c>
    </row>
    <row r="124" spans="1:12" x14ac:dyDescent="0.25">
      <c r="A124" s="19" t="s">
        <v>792</v>
      </c>
      <c r="B124">
        <v>6316</v>
      </c>
      <c r="C124" s="1">
        <v>123</v>
      </c>
      <c r="D124">
        <v>6</v>
      </c>
      <c r="E124">
        <v>30</v>
      </c>
      <c r="F124">
        <v>9</v>
      </c>
      <c r="G124">
        <v>12</v>
      </c>
      <c r="H124">
        <v>6</v>
      </c>
      <c r="I124">
        <v>6</v>
      </c>
      <c r="K124">
        <v>117</v>
      </c>
      <c r="L124" t="s">
        <v>675</v>
      </c>
    </row>
    <row r="125" spans="1:12" x14ac:dyDescent="0.25">
      <c r="A125" s="19" t="s">
        <v>793</v>
      </c>
      <c r="B125">
        <v>6317</v>
      </c>
      <c r="C125" s="1">
        <v>124</v>
      </c>
      <c r="D125">
        <v>6</v>
      </c>
      <c r="E125">
        <v>21</v>
      </c>
      <c r="F125">
        <v>18</v>
      </c>
      <c r="G125">
        <v>15</v>
      </c>
      <c r="H125">
        <v>9</v>
      </c>
      <c r="K125">
        <v>117</v>
      </c>
      <c r="L125" t="s">
        <v>675</v>
      </c>
    </row>
    <row r="126" spans="1:12" x14ac:dyDescent="0.25">
      <c r="A126" s="19" t="s">
        <v>794</v>
      </c>
      <c r="B126">
        <v>6318</v>
      </c>
      <c r="C126" s="1">
        <v>125</v>
      </c>
      <c r="D126">
        <v>6</v>
      </c>
      <c r="E126">
        <v>24</v>
      </c>
      <c r="F126">
        <v>15</v>
      </c>
      <c r="G126">
        <v>12</v>
      </c>
      <c r="H126">
        <v>12</v>
      </c>
      <c r="K126">
        <v>117</v>
      </c>
      <c r="L126" t="s">
        <v>675</v>
      </c>
    </row>
    <row r="127" spans="1:12" x14ac:dyDescent="0.25">
      <c r="A127" s="19" t="s">
        <v>795</v>
      </c>
      <c r="B127">
        <v>6320</v>
      </c>
      <c r="C127" s="1">
        <v>126</v>
      </c>
      <c r="D127">
        <v>6</v>
      </c>
      <c r="E127">
        <v>21</v>
      </c>
      <c r="F127">
        <v>18</v>
      </c>
      <c r="G127">
        <v>15</v>
      </c>
      <c r="H127">
        <v>9</v>
      </c>
      <c r="K127">
        <v>117</v>
      </c>
      <c r="L127" t="s">
        <v>675</v>
      </c>
    </row>
    <row r="128" spans="1:12" x14ac:dyDescent="0.25">
      <c r="A128" s="19" t="s">
        <v>796</v>
      </c>
      <c r="B128">
        <v>6321</v>
      </c>
      <c r="C128" s="1">
        <v>127</v>
      </c>
      <c r="D128">
        <v>6</v>
      </c>
      <c r="E128">
        <v>21</v>
      </c>
      <c r="F128">
        <v>18</v>
      </c>
      <c r="G128">
        <v>15</v>
      </c>
      <c r="H128">
        <v>9</v>
      </c>
      <c r="K128">
        <v>117</v>
      </c>
      <c r="L128" t="s">
        <v>675</v>
      </c>
    </row>
    <row r="129" spans="1:12" x14ac:dyDescent="0.25">
      <c r="A129" s="19" t="s">
        <v>797</v>
      </c>
      <c r="B129">
        <v>6322</v>
      </c>
      <c r="C129" s="1">
        <v>128</v>
      </c>
      <c r="D129">
        <v>6</v>
      </c>
      <c r="E129">
        <v>21</v>
      </c>
      <c r="F129">
        <v>18</v>
      </c>
      <c r="G129">
        <v>12</v>
      </c>
      <c r="H129">
        <v>12</v>
      </c>
      <c r="K129">
        <v>117</v>
      </c>
      <c r="L129" t="s">
        <v>675</v>
      </c>
    </row>
    <row r="130" spans="1:12" x14ac:dyDescent="0.25">
      <c r="A130" s="19" t="s">
        <v>798</v>
      </c>
      <c r="B130">
        <v>6323</v>
      </c>
      <c r="C130" s="1">
        <v>129</v>
      </c>
      <c r="D130">
        <v>6</v>
      </c>
      <c r="E130">
        <v>24</v>
      </c>
      <c r="F130">
        <v>15</v>
      </c>
      <c r="G130">
        <v>12</v>
      </c>
      <c r="H130">
        <v>12</v>
      </c>
      <c r="K130">
        <v>117</v>
      </c>
      <c r="L130" t="s">
        <v>675</v>
      </c>
    </row>
    <row r="131" spans="1:12" x14ac:dyDescent="0.25">
      <c r="A131" s="19" t="s">
        <v>731</v>
      </c>
      <c r="B131">
        <v>6324</v>
      </c>
      <c r="C131" s="1">
        <v>130</v>
      </c>
      <c r="D131">
        <v>10</v>
      </c>
      <c r="E131">
        <v>10</v>
      </c>
      <c r="F131" s="20"/>
      <c r="G131" s="20"/>
      <c r="H131" s="20"/>
      <c r="I131" s="20"/>
      <c r="J131" s="20"/>
      <c r="K131">
        <v>290</v>
      </c>
      <c r="L131" t="s">
        <v>675</v>
      </c>
    </row>
    <row r="132" spans="1:12" x14ac:dyDescent="0.25">
      <c r="A132" s="19" t="s">
        <v>799</v>
      </c>
      <c r="B132">
        <v>6325</v>
      </c>
      <c r="C132" s="1">
        <v>131</v>
      </c>
      <c r="D132">
        <v>6</v>
      </c>
      <c r="E132">
        <v>30</v>
      </c>
      <c r="F132">
        <v>9</v>
      </c>
      <c r="I132">
        <v>24</v>
      </c>
      <c r="K132">
        <v>117</v>
      </c>
      <c r="L132" t="s">
        <v>675</v>
      </c>
    </row>
    <row r="133" spans="1:12" x14ac:dyDescent="0.25">
      <c r="A133" s="19" t="s">
        <v>800</v>
      </c>
      <c r="B133">
        <v>6326</v>
      </c>
      <c r="C133" s="1">
        <v>132</v>
      </c>
      <c r="D133">
        <v>6</v>
      </c>
      <c r="E133">
        <v>30</v>
      </c>
      <c r="F133">
        <v>9</v>
      </c>
      <c r="G133">
        <v>18</v>
      </c>
      <c r="H133">
        <v>6</v>
      </c>
      <c r="K133">
        <v>117</v>
      </c>
      <c r="L133" t="s">
        <v>675</v>
      </c>
    </row>
    <row r="134" spans="1:12" x14ac:dyDescent="0.25">
      <c r="A134" s="19" t="s">
        <v>801</v>
      </c>
      <c r="B134">
        <v>6327</v>
      </c>
      <c r="C134" s="1">
        <v>133</v>
      </c>
      <c r="D134">
        <v>6</v>
      </c>
      <c r="E134">
        <v>33</v>
      </c>
      <c r="F134">
        <v>6</v>
      </c>
      <c r="G134">
        <v>21</v>
      </c>
      <c r="H134">
        <v>3</v>
      </c>
      <c r="K134">
        <v>117</v>
      </c>
      <c r="L134" t="s">
        <v>675</v>
      </c>
    </row>
    <row r="135" spans="1:12" x14ac:dyDescent="0.25">
      <c r="A135" s="19" t="s">
        <v>741</v>
      </c>
      <c r="B135">
        <v>6328</v>
      </c>
      <c r="C135" s="1">
        <v>134</v>
      </c>
      <c r="D135">
        <v>6</v>
      </c>
      <c r="E135">
        <v>30</v>
      </c>
      <c r="F135">
        <v>9</v>
      </c>
      <c r="G135">
        <v>18</v>
      </c>
      <c r="H135">
        <v>6</v>
      </c>
      <c r="K135">
        <v>117</v>
      </c>
      <c r="L135" t="s">
        <v>675</v>
      </c>
    </row>
    <row r="136" spans="1:12" x14ac:dyDescent="0.25">
      <c r="A136" s="19" t="s">
        <v>802</v>
      </c>
      <c r="B136">
        <v>6329</v>
      </c>
      <c r="C136" s="1">
        <v>135</v>
      </c>
      <c r="D136">
        <v>6</v>
      </c>
      <c r="E136">
        <v>21</v>
      </c>
      <c r="F136">
        <v>18</v>
      </c>
      <c r="G136">
        <v>12</v>
      </c>
      <c r="H136">
        <v>12</v>
      </c>
      <c r="K136">
        <v>117</v>
      </c>
      <c r="L136" t="s">
        <v>675</v>
      </c>
    </row>
    <row r="137" spans="1:12" x14ac:dyDescent="0.25">
      <c r="A137" s="19" t="s">
        <v>803</v>
      </c>
      <c r="B137">
        <v>6330</v>
      </c>
      <c r="C137" s="1">
        <v>136</v>
      </c>
      <c r="D137">
        <v>6</v>
      </c>
      <c r="E137">
        <v>21</v>
      </c>
      <c r="F137">
        <v>18</v>
      </c>
      <c r="G137">
        <v>15</v>
      </c>
      <c r="H137">
        <v>9</v>
      </c>
      <c r="K137">
        <v>117</v>
      </c>
      <c r="L137" t="s">
        <v>675</v>
      </c>
    </row>
    <row r="138" spans="1:12" x14ac:dyDescent="0.25">
      <c r="A138" s="19" t="s">
        <v>804</v>
      </c>
      <c r="B138">
        <v>6331</v>
      </c>
      <c r="C138" s="1">
        <v>137</v>
      </c>
      <c r="D138">
        <v>6</v>
      </c>
      <c r="E138">
        <v>30</v>
      </c>
      <c r="F138">
        <v>9</v>
      </c>
      <c r="G138">
        <v>18</v>
      </c>
      <c r="H138">
        <v>6</v>
      </c>
      <c r="K138">
        <v>117</v>
      </c>
      <c r="L138" t="s">
        <v>675</v>
      </c>
    </row>
    <row r="139" spans="1:12" x14ac:dyDescent="0.25">
      <c r="A139" s="19" t="s">
        <v>805</v>
      </c>
      <c r="B139">
        <v>6332</v>
      </c>
      <c r="C139" s="1">
        <v>138</v>
      </c>
      <c r="D139">
        <v>6</v>
      </c>
      <c r="K139">
        <v>117</v>
      </c>
      <c r="L139" t="s">
        <v>675</v>
      </c>
    </row>
    <row r="140" spans="1:12" x14ac:dyDescent="0.25">
      <c r="A140" s="19" t="s">
        <v>806</v>
      </c>
      <c r="B140">
        <v>6333</v>
      </c>
      <c r="C140" s="1">
        <v>139</v>
      </c>
      <c r="D140">
        <v>6</v>
      </c>
      <c r="K140">
        <v>117</v>
      </c>
      <c r="L140" t="s">
        <v>675</v>
      </c>
    </row>
    <row r="141" spans="1:12" x14ac:dyDescent="0.25">
      <c r="A141" s="19" t="s">
        <v>807</v>
      </c>
      <c r="B141">
        <v>6334</v>
      </c>
      <c r="C141" s="1">
        <v>140</v>
      </c>
      <c r="D141">
        <v>6</v>
      </c>
      <c r="K141">
        <v>117</v>
      </c>
      <c r="L141" t="s">
        <v>675</v>
      </c>
    </row>
    <row r="142" spans="1:12" x14ac:dyDescent="0.25">
      <c r="A142" s="19" t="s">
        <v>808</v>
      </c>
      <c r="B142">
        <v>6335</v>
      </c>
      <c r="C142" s="1">
        <v>141</v>
      </c>
      <c r="D142">
        <v>6</v>
      </c>
      <c r="K142">
        <v>117</v>
      </c>
      <c r="L142" t="s">
        <v>675</v>
      </c>
    </row>
    <row r="143" spans="1:12" x14ac:dyDescent="0.25">
      <c r="A143" s="19" t="s">
        <v>740</v>
      </c>
      <c r="B143">
        <v>6336</v>
      </c>
      <c r="C143" s="1">
        <v>142</v>
      </c>
      <c r="D143">
        <v>6</v>
      </c>
      <c r="K143">
        <v>117</v>
      </c>
      <c r="L143" t="s">
        <v>675</v>
      </c>
    </row>
    <row r="144" spans="1:12" x14ac:dyDescent="0.25">
      <c r="A144" s="19" t="s">
        <v>809</v>
      </c>
      <c r="B144">
        <v>6337</v>
      </c>
      <c r="C144" s="1">
        <v>143</v>
      </c>
      <c r="D144">
        <v>6</v>
      </c>
      <c r="K144">
        <v>117</v>
      </c>
      <c r="L144" t="s">
        <v>675</v>
      </c>
    </row>
    <row r="145" spans="1:12" x14ac:dyDescent="0.25">
      <c r="A145" s="19" t="s">
        <v>810</v>
      </c>
      <c r="B145">
        <v>6338</v>
      </c>
      <c r="C145" s="1">
        <v>144</v>
      </c>
      <c r="D145">
        <v>6</v>
      </c>
      <c r="K145">
        <v>117</v>
      </c>
      <c r="L145" t="s">
        <v>675</v>
      </c>
    </row>
    <row r="146" spans="1:12" x14ac:dyDescent="0.25">
      <c r="A146" s="19" t="s">
        <v>811</v>
      </c>
      <c r="B146">
        <v>6339</v>
      </c>
      <c r="C146" s="1">
        <v>145</v>
      </c>
      <c r="D146">
        <v>6</v>
      </c>
      <c r="K146">
        <v>117</v>
      </c>
      <c r="L146" t="s">
        <v>675</v>
      </c>
    </row>
    <row r="147" spans="1:12" x14ac:dyDescent="0.25">
      <c r="A147" s="19" t="s">
        <v>812</v>
      </c>
      <c r="B147">
        <v>6340</v>
      </c>
      <c r="C147" s="1">
        <v>146</v>
      </c>
      <c r="D147">
        <v>6</v>
      </c>
      <c r="K147">
        <v>117</v>
      </c>
      <c r="L147" t="s">
        <v>675</v>
      </c>
    </row>
    <row r="148" spans="1:12" s="17" customFormat="1" x14ac:dyDescent="0.25">
      <c r="A148" s="16" t="s">
        <v>813</v>
      </c>
      <c r="B148" s="17">
        <v>7101</v>
      </c>
      <c r="C148" s="18">
        <v>147</v>
      </c>
      <c r="D148" s="17">
        <v>7</v>
      </c>
      <c r="E148" s="17">
        <v>36</v>
      </c>
      <c r="F148" s="17">
        <v>9</v>
      </c>
      <c r="G148" s="17">
        <v>24</v>
      </c>
      <c r="H148" s="17">
        <v>6</v>
      </c>
      <c r="K148" s="17">
        <v>135</v>
      </c>
      <c r="L148" s="17" t="s">
        <v>675</v>
      </c>
    </row>
    <row r="149" spans="1:12" x14ac:dyDescent="0.25">
      <c r="A149" s="21" t="s">
        <v>814</v>
      </c>
      <c r="B149" s="5">
        <v>7102</v>
      </c>
      <c r="C149" s="1">
        <v>148</v>
      </c>
      <c r="D149" s="5">
        <v>8</v>
      </c>
      <c r="E149" s="5"/>
      <c r="F149" s="5"/>
      <c r="G149" s="5"/>
      <c r="H149" s="5"/>
      <c r="I149" s="5"/>
      <c r="J149" s="5"/>
      <c r="K149" s="5"/>
      <c r="L149" t="s">
        <v>675</v>
      </c>
    </row>
    <row r="150" spans="1:12" x14ac:dyDescent="0.25">
      <c r="A150" s="21" t="s">
        <v>815</v>
      </c>
      <c r="B150" s="5">
        <v>7103</v>
      </c>
      <c r="C150" s="1">
        <v>149</v>
      </c>
      <c r="D150" s="5">
        <v>7</v>
      </c>
      <c r="E150" s="5"/>
      <c r="F150" s="5"/>
      <c r="G150" s="5"/>
      <c r="H150" s="5"/>
      <c r="I150" s="5"/>
      <c r="J150" s="5"/>
      <c r="K150" s="5"/>
      <c r="L150" t="s">
        <v>675</v>
      </c>
    </row>
    <row r="151" spans="1:12" x14ac:dyDescent="0.25">
      <c r="A151" s="19" t="s">
        <v>816</v>
      </c>
      <c r="B151">
        <v>7109</v>
      </c>
      <c r="C151" s="1">
        <v>150</v>
      </c>
      <c r="D151">
        <v>7</v>
      </c>
      <c r="E151">
        <v>18</v>
      </c>
      <c r="F151">
        <v>18</v>
      </c>
      <c r="G151">
        <v>12</v>
      </c>
      <c r="H151">
        <v>12</v>
      </c>
      <c r="K151">
        <v>150</v>
      </c>
      <c r="L151" t="s">
        <v>675</v>
      </c>
    </row>
    <row r="152" spans="1:12" x14ac:dyDescent="0.25">
      <c r="A152" s="19" t="s">
        <v>817</v>
      </c>
      <c r="B152">
        <v>7111</v>
      </c>
      <c r="C152" s="1">
        <v>151</v>
      </c>
      <c r="D152">
        <v>8</v>
      </c>
      <c r="E152">
        <v>27</v>
      </c>
      <c r="F152">
        <v>9</v>
      </c>
      <c r="G152">
        <v>12</v>
      </c>
      <c r="H152">
        <v>6</v>
      </c>
      <c r="I152">
        <v>6</v>
      </c>
      <c r="K152">
        <v>180</v>
      </c>
      <c r="L152" t="s">
        <v>675</v>
      </c>
    </row>
    <row r="153" spans="1:12" x14ac:dyDescent="0.25">
      <c r="A153" s="19" t="s">
        <v>818</v>
      </c>
      <c r="B153">
        <v>7112</v>
      </c>
      <c r="C153" s="1">
        <v>152</v>
      </c>
      <c r="D153">
        <v>8</v>
      </c>
      <c r="E153">
        <v>18</v>
      </c>
      <c r="F153">
        <v>18</v>
      </c>
      <c r="G153">
        <v>12</v>
      </c>
      <c r="H153">
        <v>12</v>
      </c>
      <c r="K153">
        <v>180</v>
      </c>
      <c r="L153" t="s">
        <v>675</v>
      </c>
    </row>
    <row r="154" spans="1:12" x14ac:dyDescent="0.25">
      <c r="A154" s="19" t="s">
        <v>819</v>
      </c>
      <c r="B154">
        <v>7113</v>
      </c>
      <c r="C154" s="1">
        <v>153</v>
      </c>
      <c r="D154">
        <v>8</v>
      </c>
      <c r="E154">
        <v>18</v>
      </c>
      <c r="F154">
        <v>18</v>
      </c>
      <c r="G154">
        <v>12</v>
      </c>
      <c r="H154">
        <v>12</v>
      </c>
      <c r="K154">
        <v>180</v>
      </c>
      <c r="L154" t="s">
        <v>675</v>
      </c>
    </row>
    <row r="155" spans="1:12" x14ac:dyDescent="0.25">
      <c r="A155" s="21" t="s">
        <v>820</v>
      </c>
      <c r="B155" s="5">
        <v>7114</v>
      </c>
      <c r="C155" s="1">
        <v>154</v>
      </c>
      <c r="D155" s="5">
        <v>7</v>
      </c>
      <c r="E155" s="5"/>
      <c r="F155" s="5"/>
      <c r="G155" s="5"/>
      <c r="H155" s="5"/>
      <c r="I155" s="5"/>
      <c r="J155" s="5"/>
      <c r="K155" s="5"/>
      <c r="L155" t="s">
        <v>675</v>
      </c>
    </row>
    <row r="156" spans="1:12" x14ac:dyDescent="0.25">
      <c r="A156" s="21" t="s">
        <v>821</v>
      </c>
      <c r="B156" s="5">
        <v>7115</v>
      </c>
      <c r="C156" s="1">
        <v>155</v>
      </c>
      <c r="D156" s="5">
        <v>7</v>
      </c>
      <c r="E156" s="5"/>
      <c r="F156" s="5"/>
      <c r="G156" s="5"/>
      <c r="H156" s="5"/>
      <c r="I156" s="5"/>
      <c r="J156" s="5"/>
      <c r="K156" s="5"/>
      <c r="L156" t="s">
        <v>675</v>
      </c>
    </row>
    <row r="157" spans="1:12" x14ac:dyDescent="0.25">
      <c r="A157" s="19" t="s">
        <v>822</v>
      </c>
      <c r="B157">
        <v>7116</v>
      </c>
      <c r="C157" s="1">
        <v>156</v>
      </c>
      <c r="D157">
        <v>8</v>
      </c>
      <c r="E157">
        <v>18</v>
      </c>
      <c r="F157">
        <v>18</v>
      </c>
      <c r="G157">
        <v>12</v>
      </c>
      <c r="H157">
        <v>12</v>
      </c>
      <c r="K157">
        <v>180</v>
      </c>
      <c r="L157" t="s">
        <v>675</v>
      </c>
    </row>
    <row r="158" spans="1:12" x14ac:dyDescent="0.25">
      <c r="A158" s="19" t="s">
        <v>823</v>
      </c>
      <c r="B158">
        <v>7117</v>
      </c>
      <c r="C158" s="1">
        <v>157</v>
      </c>
      <c r="D158">
        <v>7</v>
      </c>
      <c r="E158">
        <v>18</v>
      </c>
      <c r="F158">
        <v>18</v>
      </c>
      <c r="G158">
        <v>12</v>
      </c>
      <c r="H158">
        <v>12</v>
      </c>
      <c r="K158">
        <v>150</v>
      </c>
      <c r="L158" t="s">
        <v>675</v>
      </c>
    </row>
    <row r="159" spans="1:12" x14ac:dyDescent="0.25">
      <c r="A159" s="19" t="s">
        <v>824</v>
      </c>
      <c r="B159">
        <v>7118</v>
      </c>
      <c r="C159" s="1">
        <v>158</v>
      </c>
      <c r="D159">
        <v>8</v>
      </c>
      <c r="E159">
        <v>27</v>
      </c>
      <c r="F159">
        <v>9</v>
      </c>
      <c r="G159">
        <v>18</v>
      </c>
      <c r="H159">
        <v>6</v>
      </c>
      <c r="K159">
        <v>180</v>
      </c>
      <c r="L159" t="s">
        <v>675</v>
      </c>
    </row>
    <row r="160" spans="1:12" x14ac:dyDescent="0.25">
      <c r="A160" s="19" t="s">
        <v>825</v>
      </c>
      <c r="B160">
        <v>7119</v>
      </c>
      <c r="C160" s="1">
        <v>159</v>
      </c>
      <c r="D160">
        <v>8</v>
      </c>
      <c r="E160">
        <v>21</v>
      </c>
      <c r="F160">
        <v>15</v>
      </c>
      <c r="H160">
        <v>9</v>
      </c>
      <c r="I160">
        <v>15</v>
      </c>
      <c r="K160">
        <v>180</v>
      </c>
      <c r="L160" t="s">
        <v>675</v>
      </c>
    </row>
    <row r="161" spans="1:12" x14ac:dyDescent="0.25">
      <c r="A161" s="21" t="s">
        <v>826</v>
      </c>
      <c r="B161" s="5">
        <v>7120</v>
      </c>
      <c r="C161" s="1">
        <v>160</v>
      </c>
      <c r="D161" s="5">
        <v>7</v>
      </c>
      <c r="E161" s="5"/>
      <c r="F161" s="5"/>
      <c r="G161" s="5"/>
      <c r="H161" s="5"/>
      <c r="I161" s="5"/>
      <c r="J161" s="5"/>
      <c r="K161" s="5"/>
      <c r="L161" t="s">
        <v>675</v>
      </c>
    </row>
    <row r="162" spans="1:12" x14ac:dyDescent="0.25">
      <c r="A162" s="19" t="s">
        <v>827</v>
      </c>
      <c r="B162">
        <v>7121</v>
      </c>
      <c r="C162" s="1">
        <v>161</v>
      </c>
      <c r="D162">
        <v>7</v>
      </c>
      <c r="E162">
        <v>18</v>
      </c>
      <c r="F162">
        <v>18</v>
      </c>
      <c r="G162">
        <v>12</v>
      </c>
      <c r="H162">
        <v>12</v>
      </c>
      <c r="K162">
        <v>150</v>
      </c>
      <c r="L162" t="s">
        <v>675</v>
      </c>
    </row>
    <row r="163" spans="1:12" x14ac:dyDescent="0.25">
      <c r="A163" s="21" t="s">
        <v>828</v>
      </c>
      <c r="B163" s="5">
        <v>7122</v>
      </c>
      <c r="C163" s="1">
        <v>162</v>
      </c>
      <c r="D163" s="5">
        <v>8</v>
      </c>
      <c r="E163" s="5"/>
      <c r="F163" s="5"/>
      <c r="G163" s="5"/>
      <c r="H163" s="5"/>
      <c r="I163" s="5"/>
      <c r="J163" s="5"/>
      <c r="K163" s="5"/>
      <c r="L163" t="s">
        <v>675</v>
      </c>
    </row>
    <row r="164" spans="1:12" x14ac:dyDescent="0.25">
      <c r="A164" s="19" t="s">
        <v>829</v>
      </c>
      <c r="B164">
        <v>7123</v>
      </c>
      <c r="C164" s="1">
        <v>163</v>
      </c>
      <c r="D164">
        <v>7</v>
      </c>
      <c r="E164">
        <v>18</v>
      </c>
      <c r="F164">
        <v>18</v>
      </c>
      <c r="G164">
        <v>12</v>
      </c>
      <c r="H164">
        <v>12</v>
      </c>
      <c r="K164">
        <v>150</v>
      </c>
      <c r="L164" t="s">
        <v>675</v>
      </c>
    </row>
    <row r="165" spans="1:12" x14ac:dyDescent="0.25">
      <c r="A165" s="19" t="s">
        <v>830</v>
      </c>
      <c r="B165">
        <v>7124</v>
      </c>
      <c r="C165" s="1">
        <v>164</v>
      </c>
      <c r="D165">
        <v>7</v>
      </c>
      <c r="E165">
        <v>18</v>
      </c>
      <c r="F165">
        <v>18</v>
      </c>
      <c r="G165">
        <v>12</v>
      </c>
      <c r="H165">
        <v>12</v>
      </c>
      <c r="K165">
        <v>150</v>
      </c>
      <c r="L165" t="s">
        <v>675</v>
      </c>
    </row>
    <row r="166" spans="1:12" x14ac:dyDescent="0.25">
      <c r="A166" s="22" t="s">
        <v>831</v>
      </c>
      <c r="B166">
        <v>7125</v>
      </c>
      <c r="C166" s="1">
        <v>165</v>
      </c>
      <c r="D166">
        <v>7</v>
      </c>
      <c r="E166">
        <v>18</v>
      </c>
      <c r="F166">
        <v>18</v>
      </c>
      <c r="G166">
        <v>12</v>
      </c>
      <c r="H166">
        <v>12</v>
      </c>
      <c r="K166">
        <v>150</v>
      </c>
      <c r="L166" t="s">
        <v>675</v>
      </c>
    </row>
    <row r="167" spans="1:12" x14ac:dyDescent="0.25">
      <c r="A167" s="22" t="s">
        <v>832</v>
      </c>
      <c r="B167">
        <v>7126</v>
      </c>
      <c r="C167" s="1">
        <v>166</v>
      </c>
      <c r="D167">
        <v>8</v>
      </c>
      <c r="E167">
        <v>21</v>
      </c>
      <c r="F167">
        <v>15</v>
      </c>
      <c r="G167">
        <v>12</v>
      </c>
      <c r="H167">
        <v>12</v>
      </c>
      <c r="K167">
        <v>180</v>
      </c>
      <c r="L167" t="s">
        <v>675</v>
      </c>
    </row>
    <row r="168" spans="1:12" x14ac:dyDescent="0.25">
      <c r="A168" s="22" t="s">
        <v>674</v>
      </c>
      <c r="B168">
        <v>7127</v>
      </c>
      <c r="C168" s="1">
        <v>167</v>
      </c>
      <c r="D168">
        <v>7</v>
      </c>
      <c r="E168">
        <v>18</v>
      </c>
      <c r="F168">
        <v>18</v>
      </c>
      <c r="G168">
        <v>12</v>
      </c>
      <c r="H168">
        <v>12</v>
      </c>
      <c r="K168">
        <v>150</v>
      </c>
      <c r="L168" t="s">
        <v>675</v>
      </c>
    </row>
    <row r="169" spans="1:12" x14ac:dyDescent="0.25">
      <c r="A169" s="22" t="s">
        <v>833</v>
      </c>
      <c r="B169">
        <v>7127</v>
      </c>
      <c r="C169" s="1">
        <v>168</v>
      </c>
      <c r="D169">
        <v>7</v>
      </c>
      <c r="K169">
        <v>150</v>
      </c>
      <c r="L169" t="s">
        <v>675</v>
      </c>
    </row>
    <row r="170" spans="1:12" x14ac:dyDescent="0.25">
      <c r="A170" s="22" t="s">
        <v>834</v>
      </c>
      <c r="B170">
        <v>7128</v>
      </c>
      <c r="C170" s="1">
        <v>169</v>
      </c>
      <c r="D170">
        <v>8</v>
      </c>
      <c r="E170">
        <v>18</v>
      </c>
      <c r="F170">
        <v>18</v>
      </c>
      <c r="G170">
        <v>12</v>
      </c>
      <c r="H170">
        <v>12</v>
      </c>
      <c r="K170">
        <v>180</v>
      </c>
      <c r="L170" t="s">
        <v>675</v>
      </c>
    </row>
    <row r="171" spans="1:12" x14ac:dyDescent="0.25">
      <c r="A171" s="22" t="s">
        <v>835</v>
      </c>
      <c r="B171">
        <v>7129</v>
      </c>
      <c r="C171" s="1">
        <v>170</v>
      </c>
      <c r="D171">
        <v>8</v>
      </c>
      <c r="E171">
        <v>18</v>
      </c>
      <c r="F171">
        <v>18</v>
      </c>
      <c r="G171">
        <v>12</v>
      </c>
      <c r="H171">
        <v>12</v>
      </c>
      <c r="K171">
        <v>180</v>
      </c>
      <c r="L171" t="s">
        <v>675</v>
      </c>
    </row>
    <row r="172" spans="1:12" x14ac:dyDescent="0.25">
      <c r="A172" s="22" t="s">
        <v>836</v>
      </c>
      <c r="B172">
        <v>7130</v>
      </c>
      <c r="C172" s="1">
        <v>171</v>
      </c>
      <c r="D172">
        <v>7</v>
      </c>
      <c r="E172">
        <v>18</v>
      </c>
      <c r="F172">
        <v>18</v>
      </c>
      <c r="G172">
        <v>12</v>
      </c>
      <c r="H172">
        <v>12</v>
      </c>
      <c r="K172">
        <v>150</v>
      </c>
      <c r="L172" t="s">
        <v>675</v>
      </c>
    </row>
    <row r="173" spans="1:12" x14ac:dyDescent="0.25">
      <c r="A173" s="22" t="s">
        <v>837</v>
      </c>
      <c r="B173">
        <v>7131</v>
      </c>
      <c r="C173" s="1">
        <v>172</v>
      </c>
      <c r="D173">
        <v>7</v>
      </c>
      <c r="E173">
        <v>24</v>
      </c>
      <c r="F173">
        <v>12</v>
      </c>
      <c r="G173">
        <v>15</v>
      </c>
      <c r="H173">
        <v>9</v>
      </c>
      <c r="K173">
        <v>150</v>
      </c>
      <c r="L173" t="s">
        <v>675</v>
      </c>
    </row>
    <row r="174" spans="1:12" x14ac:dyDescent="0.25">
      <c r="A174" s="22" t="s">
        <v>838</v>
      </c>
      <c r="B174">
        <v>7132</v>
      </c>
      <c r="C174" s="1">
        <v>174</v>
      </c>
      <c r="D174">
        <v>7</v>
      </c>
      <c r="E174">
        <v>24</v>
      </c>
      <c r="F174">
        <v>12</v>
      </c>
      <c r="G174">
        <v>12</v>
      </c>
      <c r="H174">
        <v>9</v>
      </c>
      <c r="I174">
        <v>3</v>
      </c>
      <c r="K174">
        <v>150</v>
      </c>
      <c r="L174" t="s">
        <v>675</v>
      </c>
    </row>
    <row r="175" spans="1:12" x14ac:dyDescent="0.25">
      <c r="A175" s="22" t="s">
        <v>839</v>
      </c>
      <c r="B175">
        <v>7133</v>
      </c>
      <c r="C175" s="1">
        <v>175</v>
      </c>
      <c r="D175">
        <v>7</v>
      </c>
      <c r="E175">
        <v>18</v>
      </c>
      <c r="F175">
        <v>18</v>
      </c>
      <c r="G175">
        <v>12</v>
      </c>
      <c r="H175">
        <v>12</v>
      </c>
      <c r="K175">
        <v>150</v>
      </c>
      <c r="L175" t="s">
        <v>675</v>
      </c>
    </row>
    <row r="176" spans="1:12" x14ac:dyDescent="0.25">
      <c r="A176" s="22" t="s">
        <v>840</v>
      </c>
      <c r="B176">
        <v>7134</v>
      </c>
      <c r="C176" s="1">
        <v>176</v>
      </c>
      <c r="D176">
        <v>7</v>
      </c>
      <c r="E176">
        <v>24</v>
      </c>
      <c r="F176">
        <v>12</v>
      </c>
      <c r="G176">
        <v>15</v>
      </c>
      <c r="H176">
        <v>9</v>
      </c>
      <c r="K176">
        <v>150</v>
      </c>
      <c r="L176" t="s">
        <v>675</v>
      </c>
    </row>
    <row r="177" spans="1:12" x14ac:dyDescent="0.25">
      <c r="A177" s="1" t="s">
        <v>841</v>
      </c>
      <c r="B177">
        <v>7135</v>
      </c>
      <c r="C177" s="1">
        <v>177</v>
      </c>
      <c r="D177">
        <v>7</v>
      </c>
      <c r="E177">
        <v>30</v>
      </c>
      <c r="F177">
        <v>6</v>
      </c>
      <c r="G177">
        <v>18</v>
      </c>
      <c r="H177">
        <v>6</v>
      </c>
      <c r="K177">
        <v>150</v>
      </c>
      <c r="L177" t="s">
        <v>675</v>
      </c>
    </row>
    <row r="178" spans="1:12" x14ac:dyDescent="0.25">
      <c r="A178" s="19" t="s">
        <v>842</v>
      </c>
      <c r="B178">
        <v>7201</v>
      </c>
      <c r="C178" s="1">
        <v>178</v>
      </c>
      <c r="D178">
        <v>8</v>
      </c>
      <c r="E178">
        <v>18</v>
      </c>
      <c r="F178">
        <v>18</v>
      </c>
      <c r="G178">
        <v>12</v>
      </c>
      <c r="H178">
        <v>12</v>
      </c>
      <c r="K178">
        <v>180</v>
      </c>
      <c r="L178" t="s">
        <v>675</v>
      </c>
    </row>
    <row r="179" spans="1:12" x14ac:dyDescent="0.25">
      <c r="A179" s="19" t="s">
        <v>843</v>
      </c>
      <c r="B179">
        <v>7203</v>
      </c>
      <c r="C179" s="1">
        <v>179</v>
      </c>
      <c r="D179">
        <v>8</v>
      </c>
      <c r="E179">
        <v>18</v>
      </c>
      <c r="F179">
        <v>18</v>
      </c>
      <c r="G179">
        <v>12</v>
      </c>
      <c r="H179">
        <v>12</v>
      </c>
      <c r="K179">
        <v>180</v>
      </c>
      <c r="L179" t="s">
        <v>675</v>
      </c>
    </row>
    <row r="180" spans="1:12" x14ac:dyDescent="0.25">
      <c r="A180" s="19" t="s">
        <v>844</v>
      </c>
      <c r="B180">
        <v>7204</v>
      </c>
      <c r="C180" s="1">
        <v>180</v>
      </c>
      <c r="D180">
        <v>7</v>
      </c>
      <c r="E180">
        <v>18</v>
      </c>
      <c r="F180">
        <v>18</v>
      </c>
      <c r="G180">
        <v>12</v>
      </c>
      <c r="H180">
        <v>12</v>
      </c>
      <c r="K180">
        <v>150</v>
      </c>
      <c r="L180" t="s">
        <v>675</v>
      </c>
    </row>
    <row r="181" spans="1:12" x14ac:dyDescent="0.25">
      <c r="A181" s="19" t="s">
        <v>845</v>
      </c>
      <c r="B181">
        <v>7216</v>
      </c>
      <c r="C181" s="1">
        <v>181</v>
      </c>
      <c r="D181">
        <v>8</v>
      </c>
      <c r="E181">
        <v>21</v>
      </c>
      <c r="F181">
        <v>15</v>
      </c>
      <c r="H181">
        <v>9</v>
      </c>
      <c r="I181">
        <v>15</v>
      </c>
      <c r="K181">
        <v>180</v>
      </c>
      <c r="L181" t="s">
        <v>675</v>
      </c>
    </row>
    <row r="182" spans="1:12" x14ac:dyDescent="0.25">
      <c r="A182" s="19" t="s">
        <v>846</v>
      </c>
      <c r="B182">
        <v>7220</v>
      </c>
      <c r="C182" s="1">
        <v>182</v>
      </c>
      <c r="D182">
        <v>8</v>
      </c>
      <c r="E182">
        <v>21</v>
      </c>
      <c r="F182">
        <v>15</v>
      </c>
      <c r="G182">
        <v>12</v>
      </c>
      <c r="H182">
        <v>12</v>
      </c>
      <c r="K182">
        <v>180</v>
      </c>
      <c r="L182" t="s">
        <v>675</v>
      </c>
    </row>
    <row r="183" spans="1:12" x14ac:dyDescent="0.25">
      <c r="A183" s="19" t="s">
        <v>847</v>
      </c>
      <c r="B183">
        <v>7222</v>
      </c>
      <c r="C183" s="1">
        <v>183</v>
      </c>
      <c r="D183">
        <v>7</v>
      </c>
      <c r="E183">
        <v>18</v>
      </c>
      <c r="F183">
        <v>18</v>
      </c>
      <c r="G183">
        <v>12</v>
      </c>
      <c r="H183">
        <v>12</v>
      </c>
      <c r="K183">
        <v>150</v>
      </c>
      <c r="L183" t="s">
        <v>675</v>
      </c>
    </row>
    <row r="184" spans="1:12" x14ac:dyDescent="0.25">
      <c r="A184" s="19" t="s">
        <v>848</v>
      </c>
      <c r="B184">
        <v>7223</v>
      </c>
      <c r="C184" s="1">
        <v>184</v>
      </c>
      <c r="D184">
        <v>7</v>
      </c>
      <c r="E184">
        <v>18</v>
      </c>
      <c r="F184">
        <v>18</v>
      </c>
      <c r="G184">
        <v>12</v>
      </c>
      <c r="H184">
        <v>12</v>
      </c>
      <c r="K184">
        <v>150</v>
      </c>
      <c r="L184" t="s">
        <v>675</v>
      </c>
    </row>
    <row r="185" spans="1:12" x14ac:dyDescent="0.25">
      <c r="A185" s="19" t="s">
        <v>849</v>
      </c>
      <c r="B185">
        <v>7225</v>
      </c>
      <c r="C185" s="1">
        <v>185</v>
      </c>
      <c r="D185">
        <v>10</v>
      </c>
      <c r="E185">
        <v>10</v>
      </c>
      <c r="K185">
        <v>290</v>
      </c>
      <c r="L185" t="s">
        <v>675</v>
      </c>
    </row>
    <row r="186" spans="1:12" x14ac:dyDescent="0.25">
      <c r="A186" s="21" t="s">
        <v>850</v>
      </c>
      <c r="B186" s="5">
        <v>7226</v>
      </c>
      <c r="C186" s="1">
        <v>186</v>
      </c>
      <c r="D186" s="5">
        <v>8</v>
      </c>
      <c r="E186" s="5"/>
      <c r="F186" s="5"/>
      <c r="G186" s="5"/>
      <c r="H186" s="5"/>
      <c r="I186" s="5"/>
      <c r="J186" s="5"/>
      <c r="K186" s="5"/>
      <c r="L186" t="s">
        <v>675</v>
      </c>
    </row>
    <row r="187" spans="1:12" x14ac:dyDescent="0.25">
      <c r="A187" s="19" t="s">
        <v>851</v>
      </c>
      <c r="B187">
        <v>7229</v>
      </c>
      <c r="C187" s="1">
        <v>187</v>
      </c>
      <c r="D187">
        <v>7</v>
      </c>
      <c r="E187">
        <v>18</v>
      </c>
      <c r="F187">
        <v>18</v>
      </c>
      <c r="G187">
        <v>12</v>
      </c>
      <c r="H187">
        <v>12</v>
      </c>
      <c r="K187">
        <v>150</v>
      </c>
      <c r="L187" t="s">
        <v>675</v>
      </c>
    </row>
    <row r="188" spans="1:12" x14ac:dyDescent="0.25">
      <c r="A188" s="19" t="s">
        <v>852</v>
      </c>
      <c r="B188">
        <v>7231</v>
      </c>
      <c r="C188" s="1">
        <v>188</v>
      </c>
      <c r="D188">
        <v>8</v>
      </c>
      <c r="E188">
        <v>21</v>
      </c>
      <c r="F188">
        <v>15</v>
      </c>
      <c r="G188">
        <v>6</v>
      </c>
      <c r="H188">
        <v>6</v>
      </c>
      <c r="I188">
        <v>12</v>
      </c>
      <c r="K188">
        <v>180</v>
      </c>
      <c r="L188" t="s">
        <v>675</v>
      </c>
    </row>
    <row r="189" spans="1:12" x14ac:dyDescent="0.25">
      <c r="A189" s="19" t="s">
        <v>853</v>
      </c>
      <c r="B189">
        <v>7232</v>
      </c>
      <c r="C189" s="1">
        <v>189</v>
      </c>
      <c r="D189">
        <v>8</v>
      </c>
      <c r="E189">
        <v>24</v>
      </c>
      <c r="F189">
        <v>12</v>
      </c>
      <c r="G189">
        <v>9</v>
      </c>
      <c r="H189">
        <v>9</v>
      </c>
      <c r="I189">
        <v>6</v>
      </c>
      <c r="K189">
        <v>180</v>
      </c>
      <c r="L189" t="s">
        <v>675</v>
      </c>
    </row>
    <row r="190" spans="1:12" x14ac:dyDescent="0.25">
      <c r="A190" s="19" t="s">
        <v>854</v>
      </c>
      <c r="B190">
        <v>7233</v>
      </c>
      <c r="C190" s="1">
        <v>190</v>
      </c>
      <c r="D190">
        <v>7</v>
      </c>
      <c r="E190">
        <v>21</v>
      </c>
      <c r="F190">
        <v>15</v>
      </c>
      <c r="G190">
        <v>6</v>
      </c>
      <c r="H190">
        <v>6</v>
      </c>
      <c r="I190">
        <v>12</v>
      </c>
      <c r="K190">
        <v>150</v>
      </c>
      <c r="L190" t="s">
        <v>675</v>
      </c>
    </row>
    <row r="191" spans="1:12" x14ac:dyDescent="0.25">
      <c r="A191" s="19" t="s">
        <v>855</v>
      </c>
      <c r="B191">
        <v>7234</v>
      </c>
      <c r="C191" s="1">
        <v>191</v>
      </c>
      <c r="D191">
        <v>8</v>
      </c>
      <c r="E191">
        <v>18</v>
      </c>
      <c r="F191">
        <v>18</v>
      </c>
      <c r="G191">
        <v>15</v>
      </c>
      <c r="H191">
        <v>9</v>
      </c>
      <c r="K191">
        <v>180</v>
      </c>
      <c r="L191" t="s">
        <v>675</v>
      </c>
    </row>
    <row r="192" spans="1:12" x14ac:dyDescent="0.25">
      <c r="A192" s="19" t="s">
        <v>856</v>
      </c>
      <c r="B192">
        <v>7235</v>
      </c>
      <c r="C192" s="1">
        <v>192</v>
      </c>
      <c r="D192">
        <v>6</v>
      </c>
      <c r="E192">
        <v>21</v>
      </c>
      <c r="F192">
        <v>15</v>
      </c>
      <c r="H192">
        <v>9</v>
      </c>
      <c r="I192">
        <v>15</v>
      </c>
      <c r="K192">
        <v>120</v>
      </c>
      <c r="L192" t="s">
        <v>675</v>
      </c>
    </row>
    <row r="193" spans="1:12" x14ac:dyDescent="0.25">
      <c r="A193" s="19" t="s">
        <v>857</v>
      </c>
      <c r="B193">
        <v>7236</v>
      </c>
      <c r="C193" s="1">
        <v>193</v>
      </c>
      <c r="D193">
        <v>6</v>
      </c>
      <c r="E193">
        <v>27</v>
      </c>
      <c r="F193">
        <v>9</v>
      </c>
      <c r="G193">
        <v>18</v>
      </c>
      <c r="H193">
        <v>6</v>
      </c>
      <c r="K193">
        <v>120</v>
      </c>
      <c r="L193" t="s">
        <v>675</v>
      </c>
    </row>
    <row r="194" spans="1:12" x14ac:dyDescent="0.25">
      <c r="A194" s="19" t="s">
        <v>858</v>
      </c>
      <c r="B194">
        <v>7237</v>
      </c>
      <c r="C194" s="1">
        <v>194</v>
      </c>
      <c r="D194">
        <v>7</v>
      </c>
      <c r="E194">
        <v>24</v>
      </c>
      <c r="F194">
        <v>12</v>
      </c>
      <c r="G194">
        <v>9</v>
      </c>
      <c r="H194">
        <v>9</v>
      </c>
      <c r="I194">
        <v>6</v>
      </c>
      <c r="K194">
        <v>150</v>
      </c>
      <c r="L194" t="s">
        <v>675</v>
      </c>
    </row>
    <row r="195" spans="1:12" x14ac:dyDescent="0.25">
      <c r="A195" s="19" t="s">
        <v>859</v>
      </c>
      <c r="B195">
        <v>7238</v>
      </c>
      <c r="C195" s="1">
        <v>195</v>
      </c>
      <c r="D195">
        <v>8</v>
      </c>
      <c r="E195">
        <v>27</v>
      </c>
      <c r="F195">
        <v>9</v>
      </c>
      <c r="G195">
        <v>15</v>
      </c>
      <c r="H195">
        <v>9</v>
      </c>
      <c r="K195">
        <v>180</v>
      </c>
      <c r="L195" t="s">
        <v>675</v>
      </c>
    </row>
    <row r="196" spans="1:12" x14ac:dyDescent="0.25">
      <c r="A196" s="19" t="s">
        <v>860</v>
      </c>
      <c r="B196">
        <v>7239</v>
      </c>
      <c r="C196" s="1">
        <v>196</v>
      </c>
      <c r="D196">
        <v>6</v>
      </c>
      <c r="E196">
        <v>18</v>
      </c>
      <c r="F196">
        <v>18</v>
      </c>
      <c r="G196">
        <v>12</v>
      </c>
      <c r="H196">
        <v>12</v>
      </c>
      <c r="K196">
        <v>120</v>
      </c>
      <c r="L196" t="s">
        <v>675</v>
      </c>
    </row>
    <row r="197" spans="1:12" x14ac:dyDescent="0.25">
      <c r="A197" s="19" t="s">
        <v>861</v>
      </c>
      <c r="B197">
        <v>7240</v>
      </c>
      <c r="C197" s="1">
        <v>197</v>
      </c>
      <c r="D197">
        <v>6</v>
      </c>
      <c r="E197">
        <v>18</v>
      </c>
      <c r="F197">
        <v>18</v>
      </c>
      <c r="G197">
        <v>12</v>
      </c>
      <c r="H197">
        <v>12</v>
      </c>
      <c r="K197">
        <v>120</v>
      </c>
      <c r="L197" t="s">
        <v>675</v>
      </c>
    </row>
    <row r="198" spans="1:12" x14ac:dyDescent="0.25">
      <c r="A198" s="19" t="s">
        <v>862</v>
      </c>
      <c r="B198">
        <v>7241</v>
      </c>
      <c r="C198" s="1">
        <v>198</v>
      </c>
      <c r="D198">
        <v>8</v>
      </c>
      <c r="E198">
        <v>27</v>
      </c>
      <c r="F198">
        <v>9</v>
      </c>
      <c r="G198">
        <v>18</v>
      </c>
      <c r="H198">
        <v>6</v>
      </c>
      <c r="K198">
        <v>180</v>
      </c>
      <c r="L198" t="s">
        <v>675</v>
      </c>
    </row>
    <row r="199" spans="1:12" x14ac:dyDescent="0.25">
      <c r="A199" s="19" t="s">
        <v>863</v>
      </c>
      <c r="B199">
        <v>7242</v>
      </c>
      <c r="C199" s="1">
        <v>199</v>
      </c>
      <c r="D199">
        <v>8</v>
      </c>
      <c r="E199">
        <v>18</v>
      </c>
      <c r="F199">
        <v>18</v>
      </c>
      <c r="G199">
        <v>12</v>
      </c>
      <c r="H199">
        <v>12</v>
      </c>
      <c r="K199">
        <v>180</v>
      </c>
      <c r="L199" t="s">
        <v>675</v>
      </c>
    </row>
    <row r="200" spans="1:12" x14ac:dyDescent="0.25">
      <c r="A200" s="19" t="s">
        <v>864</v>
      </c>
      <c r="B200">
        <v>7243</v>
      </c>
      <c r="C200" s="1">
        <v>200</v>
      </c>
      <c r="D200">
        <v>7</v>
      </c>
      <c r="E200">
        <v>21</v>
      </c>
      <c r="F200">
        <v>15</v>
      </c>
      <c r="G200">
        <v>15</v>
      </c>
      <c r="H200">
        <v>9</v>
      </c>
      <c r="K200">
        <v>150</v>
      </c>
      <c r="L200" t="s">
        <v>675</v>
      </c>
    </row>
    <row r="201" spans="1:12" x14ac:dyDescent="0.25">
      <c r="A201" s="19" t="s">
        <v>865</v>
      </c>
      <c r="B201">
        <v>7244</v>
      </c>
      <c r="C201" s="1">
        <v>201</v>
      </c>
      <c r="D201">
        <v>7</v>
      </c>
      <c r="E201">
        <v>21</v>
      </c>
      <c r="F201">
        <v>15</v>
      </c>
      <c r="G201">
        <v>12</v>
      </c>
      <c r="H201">
        <v>12</v>
      </c>
      <c r="K201">
        <v>150</v>
      </c>
      <c r="L201" t="s">
        <v>675</v>
      </c>
    </row>
    <row r="202" spans="1:12" x14ac:dyDescent="0.25">
      <c r="A202" s="19" t="s">
        <v>866</v>
      </c>
      <c r="B202">
        <v>7245</v>
      </c>
      <c r="C202" s="1">
        <v>202</v>
      </c>
      <c r="D202">
        <v>6</v>
      </c>
      <c r="E202">
        <v>24</v>
      </c>
      <c r="F202">
        <v>12</v>
      </c>
      <c r="G202">
        <v>15</v>
      </c>
      <c r="H202">
        <v>9</v>
      </c>
      <c r="K202">
        <v>120</v>
      </c>
      <c r="L202" t="s">
        <v>675</v>
      </c>
    </row>
    <row r="203" spans="1:12" x14ac:dyDescent="0.25">
      <c r="A203" s="19" t="s">
        <v>867</v>
      </c>
      <c r="B203">
        <v>7246</v>
      </c>
      <c r="C203" s="1">
        <v>203</v>
      </c>
      <c r="D203">
        <v>6</v>
      </c>
      <c r="E203">
        <v>18</v>
      </c>
      <c r="F203">
        <v>18</v>
      </c>
      <c r="G203">
        <v>12</v>
      </c>
      <c r="H203">
        <v>12</v>
      </c>
      <c r="K203">
        <v>120</v>
      </c>
      <c r="L203" t="s">
        <v>675</v>
      </c>
    </row>
    <row r="204" spans="1:12" x14ac:dyDescent="0.25">
      <c r="A204" s="19" t="s">
        <v>868</v>
      </c>
      <c r="B204">
        <v>7247</v>
      </c>
      <c r="C204" s="1">
        <v>204</v>
      </c>
      <c r="D204">
        <v>6</v>
      </c>
      <c r="K204">
        <v>120</v>
      </c>
      <c r="L204" t="s">
        <v>675</v>
      </c>
    </row>
    <row r="205" spans="1:12" x14ac:dyDescent="0.25">
      <c r="A205" s="19" t="s">
        <v>869</v>
      </c>
      <c r="B205">
        <v>7248</v>
      </c>
      <c r="C205" s="1">
        <v>205</v>
      </c>
      <c r="D205">
        <v>6</v>
      </c>
      <c r="K205">
        <v>120</v>
      </c>
      <c r="L205" t="s">
        <v>675</v>
      </c>
    </row>
    <row r="206" spans="1:12" x14ac:dyDescent="0.25">
      <c r="A206" s="19" t="s">
        <v>870</v>
      </c>
      <c r="B206">
        <v>7249</v>
      </c>
      <c r="C206" s="1">
        <v>206</v>
      </c>
      <c r="D206">
        <v>7</v>
      </c>
      <c r="K206">
        <v>150</v>
      </c>
      <c r="L206" t="s">
        <v>675</v>
      </c>
    </row>
    <row r="207" spans="1:12" x14ac:dyDescent="0.25">
      <c r="A207" s="19" t="s">
        <v>871</v>
      </c>
      <c r="B207">
        <v>7250</v>
      </c>
      <c r="C207" s="1">
        <v>207</v>
      </c>
      <c r="D207">
        <v>8</v>
      </c>
      <c r="K207">
        <v>180</v>
      </c>
      <c r="L207" t="s">
        <v>675</v>
      </c>
    </row>
    <row r="208" spans="1:12" x14ac:dyDescent="0.25">
      <c r="A208" s="19" t="s">
        <v>872</v>
      </c>
      <c r="B208">
        <v>7251</v>
      </c>
      <c r="C208" s="1">
        <v>208</v>
      </c>
      <c r="D208">
        <v>7</v>
      </c>
      <c r="K208">
        <v>150</v>
      </c>
      <c r="L208" t="s">
        <v>675</v>
      </c>
    </row>
    <row r="209" spans="1:12" x14ac:dyDescent="0.25">
      <c r="A209" s="19" t="s">
        <v>873</v>
      </c>
      <c r="B209">
        <v>7252</v>
      </c>
      <c r="C209" s="1">
        <v>209</v>
      </c>
      <c r="D209">
        <v>7</v>
      </c>
      <c r="K209">
        <v>150</v>
      </c>
      <c r="L209" t="s">
        <v>675</v>
      </c>
    </row>
    <row r="210" spans="1:12" x14ac:dyDescent="0.25">
      <c r="A210" s="19" t="s">
        <v>874</v>
      </c>
      <c r="B210">
        <v>7253</v>
      </c>
      <c r="C210" s="1">
        <v>210</v>
      </c>
      <c r="D210">
        <v>8</v>
      </c>
      <c r="K210">
        <v>180</v>
      </c>
      <c r="L210" t="s">
        <v>675</v>
      </c>
    </row>
    <row r="211" spans="1:12" x14ac:dyDescent="0.25">
      <c r="A211" s="19" t="s">
        <v>875</v>
      </c>
      <c r="B211">
        <v>7254</v>
      </c>
      <c r="C211" s="1">
        <v>211</v>
      </c>
      <c r="D211">
        <v>6</v>
      </c>
      <c r="K211">
        <v>120</v>
      </c>
      <c r="L211" t="s">
        <v>675</v>
      </c>
    </row>
    <row r="212" spans="1:12" x14ac:dyDescent="0.25">
      <c r="A212" s="19" t="s">
        <v>876</v>
      </c>
      <c r="B212">
        <v>7255</v>
      </c>
      <c r="C212" s="1">
        <v>212</v>
      </c>
      <c r="D212">
        <v>7</v>
      </c>
      <c r="K212">
        <v>150</v>
      </c>
      <c r="L212" t="s">
        <v>675</v>
      </c>
    </row>
    <row r="213" spans="1:12" s="17" customFormat="1" x14ac:dyDescent="0.25">
      <c r="A213" s="17" t="s">
        <v>877</v>
      </c>
      <c r="B213" s="17">
        <v>3301</v>
      </c>
      <c r="C213" s="18">
        <v>213</v>
      </c>
      <c r="D213" s="17">
        <v>9</v>
      </c>
      <c r="E213" s="17">
        <v>12</v>
      </c>
      <c r="F213" s="17">
        <v>23</v>
      </c>
      <c r="G213" s="17">
        <v>45</v>
      </c>
      <c r="K213" s="17">
        <v>190</v>
      </c>
      <c r="L213" s="17" t="s">
        <v>675</v>
      </c>
    </row>
    <row r="214" spans="1:12" x14ac:dyDescent="0.25">
      <c r="A214" t="s">
        <v>878</v>
      </c>
      <c r="B214">
        <v>3302</v>
      </c>
      <c r="C214" s="1">
        <v>214</v>
      </c>
      <c r="D214">
        <v>9</v>
      </c>
      <c r="E214">
        <v>10</v>
      </c>
      <c r="F214">
        <v>20</v>
      </c>
      <c r="G214">
        <v>30</v>
      </c>
      <c r="H214" s="20"/>
      <c r="I214" s="20"/>
      <c r="J214" s="20"/>
      <c r="K214">
        <v>210</v>
      </c>
      <c r="L214" t="s">
        <v>675</v>
      </c>
    </row>
    <row r="215" spans="1:12" x14ac:dyDescent="0.25">
      <c r="A215" t="s">
        <v>879</v>
      </c>
      <c r="B215">
        <v>3303</v>
      </c>
      <c r="C215" s="1">
        <v>215</v>
      </c>
      <c r="D215">
        <v>6</v>
      </c>
      <c r="E215">
        <v>10</v>
      </c>
      <c r="F215">
        <v>20</v>
      </c>
      <c r="G215">
        <v>30</v>
      </c>
      <c r="H215" s="20"/>
      <c r="I215" s="20"/>
      <c r="J215" s="20"/>
      <c r="K215">
        <v>120</v>
      </c>
      <c r="L215" t="s">
        <v>675</v>
      </c>
    </row>
    <row r="216" spans="1:12" x14ac:dyDescent="0.25">
      <c r="A216" t="s">
        <v>880</v>
      </c>
      <c r="B216">
        <v>3305</v>
      </c>
      <c r="C216" s="1">
        <v>216</v>
      </c>
      <c r="D216">
        <v>6</v>
      </c>
      <c r="E216">
        <v>8</v>
      </c>
      <c r="F216">
        <v>17</v>
      </c>
      <c r="G216">
        <v>20</v>
      </c>
      <c r="H216" s="20"/>
      <c r="I216" s="20"/>
      <c r="J216" s="20"/>
      <c r="K216">
        <v>135</v>
      </c>
      <c r="L216" t="s">
        <v>675</v>
      </c>
    </row>
    <row r="217" spans="1:12" x14ac:dyDescent="0.25">
      <c r="A217" t="s">
        <v>881</v>
      </c>
      <c r="B217">
        <v>3307</v>
      </c>
      <c r="C217" s="1">
        <v>217</v>
      </c>
      <c r="D217">
        <v>6</v>
      </c>
      <c r="E217">
        <v>10</v>
      </c>
      <c r="F217">
        <v>10</v>
      </c>
      <c r="G217">
        <v>10</v>
      </c>
      <c r="H217" s="20"/>
      <c r="I217" s="20"/>
      <c r="J217" s="20"/>
      <c r="K217">
        <v>150</v>
      </c>
      <c r="L217" t="s">
        <v>675</v>
      </c>
    </row>
    <row r="218" spans="1:12" x14ac:dyDescent="0.25">
      <c r="A218" t="s">
        <v>882</v>
      </c>
      <c r="B218">
        <v>3310</v>
      </c>
      <c r="C218" s="1">
        <v>218</v>
      </c>
      <c r="D218">
        <v>6</v>
      </c>
      <c r="E218">
        <v>5</v>
      </c>
      <c r="F218">
        <v>10</v>
      </c>
      <c r="G218">
        <v>15</v>
      </c>
      <c r="H218" s="20"/>
      <c r="I218" s="20"/>
      <c r="J218" s="20"/>
      <c r="K218">
        <v>150</v>
      </c>
      <c r="L218" t="s">
        <v>675</v>
      </c>
    </row>
    <row r="219" spans="1:12" x14ac:dyDescent="0.25">
      <c r="A219" t="s">
        <v>883</v>
      </c>
      <c r="B219">
        <v>3312</v>
      </c>
      <c r="C219" s="1">
        <v>219</v>
      </c>
      <c r="D219">
        <v>9</v>
      </c>
      <c r="E219">
        <v>10</v>
      </c>
      <c r="F219">
        <v>20</v>
      </c>
      <c r="G219">
        <v>20</v>
      </c>
      <c r="H219" s="20"/>
      <c r="I219" s="20"/>
      <c r="J219" s="20"/>
      <c r="K219">
        <v>220</v>
      </c>
      <c r="L219" t="s">
        <v>675</v>
      </c>
    </row>
    <row r="220" spans="1:12" x14ac:dyDescent="0.25">
      <c r="A220" t="s">
        <v>884</v>
      </c>
      <c r="B220">
        <v>3313</v>
      </c>
      <c r="C220" s="1">
        <v>220</v>
      </c>
      <c r="D220">
        <v>6</v>
      </c>
      <c r="E220">
        <v>10</v>
      </c>
      <c r="F220">
        <v>20</v>
      </c>
      <c r="G220">
        <v>15</v>
      </c>
      <c r="H220" s="20"/>
      <c r="I220" s="20"/>
      <c r="J220" s="20"/>
      <c r="K220">
        <v>135</v>
      </c>
      <c r="L220" t="s">
        <v>675</v>
      </c>
    </row>
    <row r="221" spans="1:12" x14ac:dyDescent="0.25">
      <c r="A221" t="s">
        <v>885</v>
      </c>
      <c r="B221">
        <v>3314</v>
      </c>
      <c r="C221" s="1">
        <v>221</v>
      </c>
      <c r="D221">
        <v>6</v>
      </c>
      <c r="E221">
        <v>10</v>
      </c>
      <c r="F221">
        <v>20</v>
      </c>
      <c r="G221">
        <v>15</v>
      </c>
      <c r="H221" s="20"/>
      <c r="I221" s="20"/>
      <c r="J221" s="20"/>
      <c r="K221">
        <v>135</v>
      </c>
      <c r="L221" t="s">
        <v>675</v>
      </c>
    </row>
    <row r="222" spans="1:12" x14ac:dyDescent="0.25">
      <c r="A222" t="s">
        <v>886</v>
      </c>
      <c r="B222">
        <v>3315</v>
      </c>
      <c r="C222" s="1">
        <v>222</v>
      </c>
      <c r="D222">
        <v>9</v>
      </c>
      <c r="E222">
        <v>8</v>
      </c>
      <c r="F222">
        <v>17</v>
      </c>
      <c r="G222">
        <v>15</v>
      </c>
      <c r="H222" s="20"/>
      <c r="I222" s="20"/>
      <c r="J222" s="20"/>
      <c r="K222">
        <v>230</v>
      </c>
      <c r="L222" t="s">
        <v>675</v>
      </c>
    </row>
    <row r="223" spans="1:12" x14ac:dyDescent="0.25">
      <c r="A223" t="s">
        <v>887</v>
      </c>
      <c r="B223">
        <v>3318</v>
      </c>
      <c r="C223" s="1">
        <v>223</v>
      </c>
      <c r="D223">
        <v>6</v>
      </c>
      <c r="E223">
        <v>10</v>
      </c>
      <c r="F223">
        <v>20</v>
      </c>
      <c r="G223">
        <v>15</v>
      </c>
      <c r="H223" s="20"/>
      <c r="I223" s="20"/>
      <c r="J223" s="20"/>
      <c r="K223">
        <v>255</v>
      </c>
      <c r="L223" t="s">
        <v>675</v>
      </c>
    </row>
    <row r="224" spans="1:12" x14ac:dyDescent="0.25">
      <c r="A224" t="s">
        <v>888</v>
      </c>
      <c r="B224">
        <v>3325</v>
      </c>
      <c r="C224" s="1">
        <v>224</v>
      </c>
      <c r="D224">
        <v>6</v>
      </c>
      <c r="E224">
        <v>5</v>
      </c>
      <c r="F224">
        <v>10</v>
      </c>
      <c r="G224">
        <v>15</v>
      </c>
      <c r="H224" s="20"/>
      <c r="I224" s="20"/>
      <c r="J224" s="20"/>
      <c r="K224">
        <v>150</v>
      </c>
      <c r="L224" t="s">
        <v>675</v>
      </c>
    </row>
    <row r="225" spans="1:12" x14ac:dyDescent="0.25">
      <c r="A225" t="s">
        <v>889</v>
      </c>
      <c r="B225">
        <v>3327</v>
      </c>
      <c r="C225" s="1">
        <v>225</v>
      </c>
      <c r="D225">
        <v>6</v>
      </c>
      <c r="E225">
        <v>5</v>
      </c>
      <c r="F225">
        <v>10</v>
      </c>
      <c r="G225">
        <v>15</v>
      </c>
      <c r="H225" s="20"/>
      <c r="I225" s="20"/>
      <c r="J225" s="20"/>
      <c r="K225">
        <v>150</v>
      </c>
      <c r="L225" t="s">
        <v>675</v>
      </c>
    </row>
    <row r="226" spans="1:12" x14ac:dyDescent="0.25">
      <c r="A226" t="s">
        <v>849</v>
      </c>
      <c r="B226">
        <v>3328</v>
      </c>
      <c r="C226" s="1">
        <v>226</v>
      </c>
      <c r="D226">
        <v>15</v>
      </c>
      <c r="E226">
        <v>3</v>
      </c>
      <c r="F226">
        <v>7</v>
      </c>
      <c r="G226" s="20"/>
      <c r="H226" s="20"/>
      <c r="I226" s="20"/>
      <c r="J226" s="20"/>
      <c r="K226">
        <v>440</v>
      </c>
      <c r="L226" t="s">
        <v>675</v>
      </c>
    </row>
    <row r="227" spans="1:12" x14ac:dyDescent="0.25">
      <c r="A227" t="s">
        <v>890</v>
      </c>
      <c r="B227">
        <v>3329</v>
      </c>
      <c r="C227" s="1">
        <v>227</v>
      </c>
      <c r="D227">
        <v>6</v>
      </c>
      <c r="E227">
        <v>8</v>
      </c>
      <c r="F227">
        <v>17</v>
      </c>
      <c r="G227">
        <v>20</v>
      </c>
      <c r="H227" s="20"/>
      <c r="I227" s="20"/>
      <c r="J227" s="20"/>
      <c r="K227">
        <v>135</v>
      </c>
      <c r="L227" t="s">
        <v>675</v>
      </c>
    </row>
    <row r="228" spans="1:12" x14ac:dyDescent="0.25">
      <c r="A228" t="s">
        <v>891</v>
      </c>
      <c r="B228">
        <v>3330</v>
      </c>
      <c r="C228" s="1">
        <v>228</v>
      </c>
      <c r="D228">
        <v>6</v>
      </c>
      <c r="E228">
        <v>5</v>
      </c>
      <c r="F228">
        <v>10</v>
      </c>
      <c r="G228">
        <v>15</v>
      </c>
      <c r="H228" s="20"/>
      <c r="I228" s="20"/>
      <c r="J228" s="20"/>
      <c r="K228">
        <v>150</v>
      </c>
      <c r="L228" t="s">
        <v>675</v>
      </c>
    </row>
    <row r="229" spans="1:12" x14ac:dyDescent="0.25">
      <c r="A229" t="s">
        <v>892</v>
      </c>
      <c r="B229">
        <v>3331</v>
      </c>
      <c r="C229" s="1">
        <v>229</v>
      </c>
      <c r="D229">
        <v>6</v>
      </c>
      <c r="E229">
        <v>5</v>
      </c>
      <c r="F229">
        <v>10</v>
      </c>
      <c r="G229">
        <v>15</v>
      </c>
      <c r="H229" s="20"/>
      <c r="I229" s="20"/>
      <c r="J229" s="20"/>
      <c r="K229">
        <v>150</v>
      </c>
      <c r="L229" t="s">
        <v>675</v>
      </c>
    </row>
    <row r="230" spans="1:12" x14ac:dyDescent="0.25">
      <c r="A230" t="s">
        <v>893</v>
      </c>
      <c r="B230">
        <v>3332</v>
      </c>
      <c r="C230" s="1">
        <v>230</v>
      </c>
      <c r="D230">
        <v>6</v>
      </c>
      <c r="E230">
        <v>4</v>
      </c>
      <c r="F230">
        <v>10</v>
      </c>
      <c r="G230">
        <v>15</v>
      </c>
      <c r="H230" s="20"/>
      <c r="I230" s="20"/>
      <c r="J230" s="20"/>
      <c r="K230">
        <v>150</v>
      </c>
      <c r="L230" t="s">
        <v>675</v>
      </c>
    </row>
    <row r="231" spans="1:12" x14ac:dyDescent="0.25">
      <c r="A231" t="s">
        <v>894</v>
      </c>
      <c r="B231">
        <v>3333</v>
      </c>
      <c r="C231" s="1">
        <v>231</v>
      </c>
      <c r="D231">
        <v>6</v>
      </c>
      <c r="E231">
        <v>5</v>
      </c>
      <c r="F231">
        <v>10</v>
      </c>
      <c r="G231">
        <v>15</v>
      </c>
      <c r="H231" s="20"/>
      <c r="I231" s="20"/>
      <c r="J231" s="20"/>
      <c r="K231">
        <v>150</v>
      </c>
      <c r="L231" t="s">
        <v>675</v>
      </c>
    </row>
    <row r="232" spans="1:12" x14ac:dyDescent="0.25">
      <c r="A232" t="s">
        <v>895</v>
      </c>
      <c r="B232">
        <v>3334</v>
      </c>
      <c r="C232" s="1">
        <v>232</v>
      </c>
      <c r="D232">
        <v>6</v>
      </c>
      <c r="E232">
        <v>5</v>
      </c>
      <c r="F232">
        <v>10</v>
      </c>
      <c r="G232">
        <v>15</v>
      </c>
      <c r="H232" s="20"/>
      <c r="I232" s="20"/>
      <c r="J232" s="20"/>
      <c r="K232">
        <v>150</v>
      </c>
      <c r="L232" t="s">
        <v>675</v>
      </c>
    </row>
    <row r="233" spans="1:12" x14ac:dyDescent="0.25">
      <c r="A233" t="s">
        <v>896</v>
      </c>
      <c r="B233">
        <v>3335</v>
      </c>
      <c r="C233" s="1">
        <v>233</v>
      </c>
      <c r="D233">
        <v>6</v>
      </c>
      <c r="E233">
        <v>5</v>
      </c>
      <c r="F233">
        <v>10</v>
      </c>
      <c r="G233">
        <v>15</v>
      </c>
      <c r="H233" s="20"/>
      <c r="I233" s="20"/>
      <c r="J233" s="20"/>
      <c r="K233">
        <v>150</v>
      </c>
      <c r="L233" t="s">
        <v>675</v>
      </c>
    </row>
    <row r="234" spans="1:12" x14ac:dyDescent="0.25">
      <c r="A234" t="s">
        <v>897</v>
      </c>
      <c r="B234">
        <v>3336</v>
      </c>
      <c r="C234" s="1">
        <v>234</v>
      </c>
      <c r="D234">
        <v>6</v>
      </c>
      <c r="E234">
        <v>5</v>
      </c>
      <c r="F234">
        <v>10</v>
      </c>
      <c r="G234">
        <v>15</v>
      </c>
      <c r="H234" s="20"/>
      <c r="I234" s="20"/>
      <c r="J234" s="20"/>
      <c r="K234">
        <v>150</v>
      </c>
      <c r="L234" t="s">
        <v>675</v>
      </c>
    </row>
    <row r="235" spans="1:12" s="17" customFormat="1" x14ac:dyDescent="0.25">
      <c r="A235" s="23" t="s">
        <v>898</v>
      </c>
      <c r="B235" s="17" t="s">
        <v>899</v>
      </c>
      <c r="C235" s="18">
        <v>235</v>
      </c>
      <c r="D235" s="17">
        <v>8</v>
      </c>
      <c r="E235" s="17">
        <v>6</v>
      </c>
      <c r="F235" s="17">
        <v>36</v>
      </c>
      <c r="G235" s="17">
        <v>6</v>
      </c>
      <c r="H235" s="17">
        <v>21</v>
      </c>
      <c r="K235" s="17">
        <v>131</v>
      </c>
      <c r="L235" s="17" t="s">
        <v>675</v>
      </c>
    </row>
    <row r="236" spans="1:12" x14ac:dyDescent="0.25">
      <c r="A236" s="14" t="s">
        <v>900</v>
      </c>
      <c r="B236" t="s">
        <v>901</v>
      </c>
      <c r="C236" s="1">
        <v>236</v>
      </c>
      <c r="D236">
        <v>8</v>
      </c>
      <c r="E236">
        <v>6</v>
      </c>
      <c r="F236">
        <v>36</v>
      </c>
      <c r="G236">
        <v>6</v>
      </c>
      <c r="H236">
        <v>21</v>
      </c>
      <c r="I236" s="20"/>
      <c r="J236" s="20"/>
      <c r="K236">
        <v>131</v>
      </c>
      <c r="L236" t="s">
        <v>675</v>
      </c>
    </row>
    <row r="237" spans="1:12" x14ac:dyDescent="0.25">
      <c r="A237" s="14" t="s">
        <v>902</v>
      </c>
      <c r="B237" t="s">
        <v>903</v>
      </c>
      <c r="C237" s="1">
        <v>237</v>
      </c>
      <c r="D237">
        <v>8</v>
      </c>
      <c r="E237">
        <v>6</v>
      </c>
      <c r="F237">
        <v>36</v>
      </c>
      <c r="G237">
        <v>6</v>
      </c>
      <c r="H237">
        <v>21</v>
      </c>
      <c r="I237" s="20"/>
      <c r="J237" s="20"/>
      <c r="K237">
        <v>131</v>
      </c>
      <c r="L237" t="s">
        <v>675</v>
      </c>
    </row>
    <row r="238" spans="1:12" x14ac:dyDescent="0.25">
      <c r="A238" s="14" t="s">
        <v>904</v>
      </c>
      <c r="B238" t="s">
        <v>905</v>
      </c>
      <c r="C238" s="1">
        <v>238</v>
      </c>
      <c r="D238">
        <v>8</v>
      </c>
      <c r="E238">
        <v>6</v>
      </c>
      <c r="F238">
        <v>36</v>
      </c>
      <c r="G238">
        <v>6</v>
      </c>
      <c r="H238">
        <v>21</v>
      </c>
      <c r="I238" s="20"/>
      <c r="J238" s="20"/>
      <c r="K238">
        <v>131</v>
      </c>
      <c r="L238" t="s">
        <v>675</v>
      </c>
    </row>
    <row r="239" spans="1:12" x14ac:dyDescent="0.25">
      <c r="A239" s="14" t="s">
        <v>906</v>
      </c>
      <c r="B239" t="s">
        <v>907</v>
      </c>
      <c r="C239" s="1">
        <v>239</v>
      </c>
      <c r="D239">
        <v>8</v>
      </c>
      <c r="E239">
        <v>6</v>
      </c>
      <c r="F239">
        <v>36</v>
      </c>
      <c r="G239">
        <v>6</v>
      </c>
      <c r="H239">
        <v>21</v>
      </c>
      <c r="I239" s="20"/>
      <c r="J239" s="20"/>
      <c r="K239">
        <v>131</v>
      </c>
      <c r="L239" t="s">
        <v>675</v>
      </c>
    </row>
    <row r="240" spans="1:12" x14ac:dyDescent="0.25">
      <c r="A240" s="14" t="s">
        <v>908</v>
      </c>
      <c r="B240" t="s">
        <v>909</v>
      </c>
      <c r="C240" s="1">
        <v>240</v>
      </c>
      <c r="D240">
        <v>8</v>
      </c>
      <c r="E240">
        <v>6</v>
      </c>
      <c r="F240">
        <v>33</v>
      </c>
      <c r="G240">
        <v>6</v>
      </c>
      <c r="H240">
        <v>18</v>
      </c>
      <c r="I240" s="20"/>
      <c r="J240" s="20"/>
      <c r="K240">
        <v>87</v>
      </c>
      <c r="L240" t="s">
        <v>675</v>
      </c>
    </row>
    <row r="241" spans="1:19" x14ac:dyDescent="0.25">
      <c r="A241" s="14" t="s">
        <v>910</v>
      </c>
      <c r="B241" t="s">
        <v>911</v>
      </c>
      <c r="C241" s="1">
        <v>241</v>
      </c>
      <c r="D241">
        <v>8</v>
      </c>
      <c r="E241">
        <v>6</v>
      </c>
      <c r="F241">
        <v>36</v>
      </c>
      <c r="G241">
        <v>6</v>
      </c>
      <c r="H241">
        <v>21</v>
      </c>
      <c r="I241" s="20"/>
      <c r="J241" s="20"/>
      <c r="K241">
        <v>131</v>
      </c>
      <c r="L241" t="s">
        <v>675</v>
      </c>
    </row>
    <row r="242" spans="1:19" x14ac:dyDescent="0.25">
      <c r="A242" s="14" t="s">
        <v>912</v>
      </c>
      <c r="B242" t="s">
        <v>913</v>
      </c>
      <c r="C242" s="1">
        <v>242</v>
      </c>
      <c r="D242">
        <v>6</v>
      </c>
      <c r="E242">
        <v>6</v>
      </c>
      <c r="F242">
        <v>33</v>
      </c>
      <c r="G242">
        <v>6</v>
      </c>
      <c r="H242">
        <v>18</v>
      </c>
      <c r="I242" s="20"/>
      <c r="J242" s="20"/>
      <c r="K242">
        <v>87</v>
      </c>
      <c r="L242" t="s">
        <v>675</v>
      </c>
    </row>
    <row r="243" spans="1:19" x14ac:dyDescent="0.25">
      <c r="A243" s="14" t="s">
        <v>677</v>
      </c>
      <c r="B243" t="s">
        <v>914</v>
      </c>
      <c r="C243" s="1">
        <v>243</v>
      </c>
      <c r="D243">
        <v>8</v>
      </c>
      <c r="E243">
        <v>6</v>
      </c>
      <c r="F243">
        <v>36</v>
      </c>
      <c r="G243">
        <v>6</v>
      </c>
      <c r="H243">
        <v>21</v>
      </c>
      <c r="I243" s="20"/>
      <c r="J243" s="20"/>
      <c r="K243">
        <v>131</v>
      </c>
      <c r="L243" t="s">
        <v>675</v>
      </c>
    </row>
    <row r="244" spans="1:19" x14ac:dyDescent="0.25">
      <c r="A244" s="14" t="s">
        <v>693</v>
      </c>
      <c r="B244" t="s">
        <v>915</v>
      </c>
      <c r="C244" s="1">
        <v>244</v>
      </c>
      <c r="D244">
        <v>6</v>
      </c>
      <c r="E244">
        <v>6</v>
      </c>
      <c r="F244">
        <v>33</v>
      </c>
      <c r="G244">
        <v>6</v>
      </c>
      <c r="H244">
        <v>18</v>
      </c>
      <c r="I244" s="20"/>
      <c r="J244" s="20"/>
      <c r="K244">
        <v>87</v>
      </c>
      <c r="L244" t="s">
        <v>675</v>
      </c>
    </row>
    <row r="245" spans="1:19" x14ac:dyDescent="0.25">
      <c r="A245" s="14" t="s">
        <v>916</v>
      </c>
      <c r="B245" t="s">
        <v>917</v>
      </c>
      <c r="C245" s="1">
        <v>245</v>
      </c>
      <c r="D245">
        <v>6</v>
      </c>
      <c r="E245">
        <v>6</v>
      </c>
      <c r="F245">
        <v>33</v>
      </c>
      <c r="G245">
        <v>6</v>
      </c>
      <c r="H245">
        <v>18</v>
      </c>
      <c r="I245" s="20"/>
      <c r="J245" s="20"/>
      <c r="K245">
        <v>87</v>
      </c>
      <c r="L245" t="s">
        <v>675</v>
      </c>
    </row>
    <row r="246" spans="1:19" x14ac:dyDescent="0.25">
      <c r="A246" s="14" t="s">
        <v>918</v>
      </c>
      <c r="B246" t="s">
        <v>919</v>
      </c>
      <c r="C246" s="1">
        <v>246</v>
      </c>
      <c r="D246">
        <v>6</v>
      </c>
      <c r="E246">
        <v>6</v>
      </c>
      <c r="F246">
        <v>33</v>
      </c>
      <c r="G246">
        <v>6</v>
      </c>
      <c r="H246">
        <v>18</v>
      </c>
      <c r="I246" s="20"/>
      <c r="J246" s="20"/>
      <c r="K246">
        <v>87</v>
      </c>
      <c r="L246" t="s">
        <v>675</v>
      </c>
    </row>
    <row r="247" spans="1:19" x14ac:dyDescent="0.25">
      <c r="A247" s="14" t="s">
        <v>920</v>
      </c>
      <c r="B247" t="s">
        <v>921</v>
      </c>
      <c r="C247" s="1">
        <v>247</v>
      </c>
      <c r="D247">
        <v>6</v>
      </c>
      <c r="E247">
        <v>6</v>
      </c>
      <c r="F247">
        <v>33</v>
      </c>
      <c r="G247">
        <v>6</v>
      </c>
      <c r="H247">
        <v>18</v>
      </c>
      <c r="I247" s="20"/>
      <c r="J247" s="20"/>
      <c r="K247">
        <v>87</v>
      </c>
      <c r="L247" t="s">
        <v>675</v>
      </c>
    </row>
    <row r="248" spans="1:19" x14ac:dyDescent="0.25">
      <c r="A248" s="14" t="s">
        <v>922</v>
      </c>
      <c r="B248" t="s">
        <v>923</v>
      </c>
      <c r="C248" s="1">
        <v>248</v>
      </c>
      <c r="D248">
        <v>6</v>
      </c>
      <c r="E248">
        <v>6</v>
      </c>
      <c r="F248">
        <v>33</v>
      </c>
      <c r="G248">
        <v>6</v>
      </c>
      <c r="H248">
        <v>18</v>
      </c>
      <c r="I248" s="20"/>
      <c r="J248" s="20"/>
      <c r="K248">
        <v>87</v>
      </c>
      <c r="L248" t="s">
        <v>675</v>
      </c>
      <c r="S248" t="s">
        <v>924</v>
      </c>
    </row>
    <row r="249" spans="1:19" x14ac:dyDescent="0.25">
      <c r="A249" s="14" t="s">
        <v>925</v>
      </c>
      <c r="B249" t="s">
        <v>926</v>
      </c>
      <c r="C249" s="1">
        <v>249</v>
      </c>
      <c r="D249">
        <v>8</v>
      </c>
      <c r="E249">
        <v>6</v>
      </c>
      <c r="F249">
        <v>36</v>
      </c>
      <c r="G249">
        <v>6</v>
      </c>
      <c r="H249">
        <v>21</v>
      </c>
      <c r="I249" s="20"/>
      <c r="J249" s="20"/>
      <c r="K249">
        <v>131</v>
      </c>
      <c r="L249" t="s">
        <v>675</v>
      </c>
    </row>
    <row r="250" spans="1:19" x14ac:dyDescent="0.25">
      <c r="A250" s="14" t="s">
        <v>927</v>
      </c>
      <c r="B250" t="s">
        <v>928</v>
      </c>
      <c r="C250" s="1">
        <v>250</v>
      </c>
      <c r="D250">
        <v>8</v>
      </c>
      <c r="E250">
        <v>21</v>
      </c>
      <c r="F250">
        <v>21</v>
      </c>
      <c r="G250">
        <v>6</v>
      </c>
      <c r="H250">
        <v>21</v>
      </c>
      <c r="I250" s="20"/>
      <c r="J250" s="20"/>
      <c r="K250">
        <v>131</v>
      </c>
      <c r="L250" t="s">
        <v>675</v>
      </c>
    </row>
    <row r="251" spans="1:19" x14ac:dyDescent="0.25">
      <c r="A251" s="14" t="s">
        <v>929</v>
      </c>
      <c r="B251" t="s">
        <v>930</v>
      </c>
      <c r="C251" s="1">
        <v>251</v>
      </c>
      <c r="D251">
        <v>6</v>
      </c>
      <c r="E251">
        <v>6</v>
      </c>
      <c r="F251">
        <v>33</v>
      </c>
      <c r="G251">
        <v>6</v>
      </c>
      <c r="H251">
        <v>18</v>
      </c>
      <c r="I251" s="20"/>
      <c r="J251" s="20"/>
      <c r="K251">
        <v>87</v>
      </c>
      <c r="L251" t="s">
        <v>675</v>
      </c>
    </row>
    <row r="252" spans="1:19" x14ac:dyDescent="0.25">
      <c r="A252" s="14" t="s">
        <v>931</v>
      </c>
      <c r="B252" t="s">
        <v>932</v>
      </c>
      <c r="C252" s="1">
        <v>252</v>
      </c>
      <c r="D252">
        <v>6</v>
      </c>
      <c r="E252">
        <v>6</v>
      </c>
      <c r="F252">
        <v>33</v>
      </c>
      <c r="G252">
        <v>6</v>
      </c>
      <c r="H252">
        <v>18</v>
      </c>
      <c r="I252" s="20"/>
      <c r="J252" s="20"/>
      <c r="K252">
        <v>87</v>
      </c>
      <c r="L252" t="s">
        <v>675</v>
      </c>
    </row>
    <row r="253" spans="1:19" x14ac:dyDescent="0.25">
      <c r="A253" s="14" t="s">
        <v>933</v>
      </c>
      <c r="B253" t="s">
        <v>934</v>
      </c>
      <c r="C253" s="1">
        <v>253</v>
      </c>
      <c r="D253">
        <v>8</v>
      </c>
      <c r="E253">
        <v>6</v>
      </c>
      <c r="F253">
        <v>36</v>
      </c>
      <c r="G253">
        <v>6</v>
      </c>
      <c r="H253">
        <v>21</v>
      </c>
      <c r="I253" s="20"/>
      <c r="J253" s="20"/>
      <c r="K253">
        <v>131</v>
      </c>
      <c r="L253" t="s">
        <v>675</v>
      </c>
    </row>
    <row r="254" spans="1:19" x14ac:dyDescent="0.25">
      <c r="A254" s="14" t="s">
        <v>935</v>
      </c>
      <c r="B254" t="s">
        <v>936</v>
      </c>
      <c r="C254" s="1">
        <v>254</v>
      </c>
      <c r="D254">
        <v>8</v>
      </c>
      <c r="E254">
        <v>6</v>
      </c>
      <c r="F254">
        <v>36</v>
      </c>
      <c r="G254">
        <v>6</v>
      </c>
      <c r="H254">
        <v>21</v>
      </c>
      <c r="I254" s="20"/>
      <c r="J254" s="20"/>
      <c r="K254">
        <v>131</v>
      </c>
      <c r="L254" t="s">
        <v>675</v>
      </c>
    </row>
    <row r="255" spans="1:19" x14ac:dyDescent="0.25">
      <c r="A255" s="14" t="s">
        <v>937</v>
      </c>
      <c r="B255" t="s">
        <v>938</v>
      </c>
      <c r="C255" s="1">
        <v>255</v>
      </c>
      <c r="D255">
        <v>8</v>
      </c>
      <c r="E255">
        <v>6</v>
      </c>
      <c r="F255">
        <v>36</v>
      </c>
      <c r="G255">
        <v>6</v>
      </c>
      <c r="H255">
        <v>21</v>
      </c>
      <c r="I255" s="20"/>
      <c r="J255" s="20"/>
      <c r="K255">
        <v>131</v>
      </c>
      <c r="L255" t="s">
        <v>675</v>
      </c>
    </row>
    <row r="256" spans="1:19" x14ac:dyDescent="0.25">
      <c r="A256" s="14" t="s">
        <v>730</v>
      </c>
      <c r="B256" t="s">
        <v>939</v>
      </c>
      <c r="C256" s="1">
        <v>256</v>
      </c>
      <c r="D256">
        <v>10</v>
      </c>
      <c r="E256">
        <v>5</v>
      </c>
      <c r="F256">
        <v>5</v>
      </c>
      <c r="G256" s="20"/>
      <c r="H256" s="20"/>
      <c r="I256" s="20"/>
      <c r="J256" s="20"/>
      <c r="K256">
        <v>240</v>
      </c>
      <c r="L256" t="s">
        <v>675</v>
      </c>
    </row>
    <row r="257" spans="1:12" x14ac:dyDescent="0.25">
      <c r="A257" s="14" t="s">
        <v>731</v>
      </c>
      <c r="B257" t="s">
        <v>940</v>
      </c>
      <c r="C257" s="1">
        <v>257</v>
      </c>
      <c r="D257">
        <v>12</v>
      </c>
      <c r="E257">
        <v>6</v>
      </c>
      <c r="F257">
        <v>6</v>
      </c>
      <c r="G257" s="20"/>
      <c r="H257" s="20"/>
      <c r="I257" s="20"/>
      <c r="J257" s="20"/>
      <c r="K257">
        <v>288</v>
      </c>
      <c r="L257" t="s">
        <v>675</v>
      </c>
    </row>
    <row r="258" spans="1:12" x14ac:dyDescent="0.25">
      <c r="A258" s="14" t="s">
        <v>941</v>
      </c>
      <c r="B258" t="s">
        <v>942</v>
      </c>
      <c r="C258" s="1">
        <v>258</v>
      </c>
      <c r="D258">
        <v>8</v>
      </c>
      <c r="E258">
        <v>6</v>
      </c>
      <c r="F258">
        <v>36</v>
      </c>
      <c r="G258">
        <v>6</v>
      </c>
      <c r="H258">
        <v>21</v>
      </c>
      <c r="I258" s="20"/>
      <c r="J258" s="20"/>
      <c r="K258">
        <v>131</v>
      </c>
      <c r="L258" t="s">
        <v>675</v>
      </c>
    </row>
    <row r="259" spans="1:12" x14ac:dyDescent="0.25">
      <c r="A259" s="14" t="s">
        <v>943</v>
      </c>
      <c r="B259" t="s">
        <v>944</v>
      </c>
      <c r="C259" s="1">
        <v>259</v>
      </c>
      <c r="D259">
        <v>8</v>
      </c>
      <c r="E259">
        <v>21</v>
      </c>
      <c r="F259">
        <v>21</v>
      </c>
      <c r="G259">
        <v>6</v>
      </c>
      <c r="H259">
        <v>21</v>
      </c>
      <c r="I259" s="20"/>
      <c r="J259" s="20"/>
      <c r="K259">
        <v>131</v>
      </c>
      <c r="L259" t="s">
        <v>675</v>
      </c>
    </row>
    <row r="260" spans="1:12" x14ac:dyDescent="0.25">
      <c r="A260" s="14" t="s">
        <v>945</v>
      </c>
      <c r="B260" t="s">
        <v>946</v>
      </c>
      <c r="C260" s="1">
        <v>260</v>
      </c>
      <c r="D260">
        <v>6</v>
      </c>
      <c r="E260">
        <v>6</v>
      </c>
      <c r="F260">
        <v>36</v>
      </c>
      <c r="G260">
        <v>6</v>
      </c>
      <c r="H260">
        <v>21</v>
      </c>
      <c r="I260" s="20"/>
      <c r="J260" s="20"/>
      <c r="K260">
        <v>87</v>
      </c>
      <c r="L260" t="s">
        <v>675</v>
      </c>
    </row>
    <row r="261" spans="1:12" s="17" customFormat="1" x14ac:dyDescent="0.25">
      <c r="A261" s="17" t="s">
        <v>947</v>
      </c>
      <c r="B261" s="17" t="s">
        <v>948</v>
      </c>
      <c r="C261" s="18">
        <v>261</v>
      </c>
      <c r="D261" s="17">
        <v>6</v>
      </c>
      <c r="E261" s="17">
        <v>21</v>
      </c>
      <c r="F261" s="17">
        <v>24</v>
      </c>
      <c r="G261" s="17">
        <v>15</v>
      </c>
      <c r="H261" s="17">
        <v>15</v>
      </c>
      <c r="K261" s="17">
        <v>75</v>
      </c>
      <c r="L261" s="17" t="s">
        <v>675</v>
      </c>
    </row>
    <row r="262" spans="1:12" x14ac:dyDescent="0.25">
      <c r="A262" t="s">
        <v>949</v>
      </c>
      <c r="B262" t="s">
        <v>950</v>
      </c>
      <c r="C262" s="1">
        <v>262</v>
      </c>
      <c r="D262">
        <v>6</v>
      </c>
      <c r="E262" s="20"/>
      <c r="F262" s="20"/>
      <c r="G262">
        <v>30</v>
      </c>
      <c r="H262">
        <v>30</v>
      </c>
      <c r="I262" s="20"/>
      <c r="J262" s="20"/>
      <c r="K262">
        <v>90</v>
      </c>
      <c r="L262" t="s">
        <v>675</v>
      </c>
    </row>
    <row r="263" spans="1:12" x14ac:dyDescent="0.25">
      <c r="A263" t="s">
        <v>951</v>
      </c>
      <c r="B263" t="s">
        <v>952</v>
      </c>
      <c r="C263" s="1">
        <v>263</v>
      </c>
      <c r="D263">
        <v>6</v>
      </c>
      <c r="E263">
        <v>21</v>
      </c>
      <c r="F263">
        <v>24</v>
      </c>
      <c r="G263">
        <v>15</v>
      </c>
      <c r="H263">
        <v>15</v>
      </c>
      <c r="I263" s="20"/>
      <c r="J263" s="20"/>
      <c r="K263">
        <v>75</v>
      </c>
      <c r="L263" t="s">
        <v>675</v>
      </c>
    </row>
    <row r="264" spans="1:12" x14ac:dyDescent="0.25">
      <c r="A264" t="s">
        <v>953</v>
      </c>
      <c r="B264" t="s">
        <v>954</v>
      </c>
      <c r="C264" s="1">
        <v>264</v>
      </c>
      <c r="D264">
        <v>6</v>
      </c>
      <c r="E264">
        <v>21</v>
      </c>
      <c r="F264">
        <v>24</v>
      </c>
      <c r="G264">
        <v>15</v>
      </c>
      <c r="H264">
        <v>15</v>
      </c>
      <c r="I264" s="20"/>
      <c r="J264" s="20"/>
      <c r="K264">
        <v>75</v>
      </c>
      <c r="L264" t="s">
        <v>675</v>
      </c>
    </row>
    <row r="265" spans="1:12" x14ac:dyDescent="0.25">
      <c r="A265" t="s">
        <v>955</v>
      </c>
      <c r="B265" t="s">
        <v>956</v>
      </c>
      <c r="C265" s="1">
        <v>265</v>
      </c>
      <c r="D265">
        <v>6</v>
      </c>
      <c r="E265">
        <v>30</v>
      </c>
      <c r="F265">
        <v>15</v>
      </c>
      <c r="G265">
        <v>20</v>
      </c>
      <c r="H265">
        <v>10</v>
      </c>
      <c r="I265" s="20"/>
      <c r="J265" s="20"/>
      <c r="K265">
        <v>75</v>
      </c>
      <c r="L265" t="s">
        <v>675</v>
      </c>
    </row>
    <row r="266" spans="1:12" x14ac:dyDescent="0.25">
      <c r="A266" t="s">
        <v>957</v>
      </c>
      <c r="B266" t="s">
        <v>958</v>
      </c>
      <c r="C266" s="1">
        <v>266</v>
      </c>
      <c r="D266">
        <v>8</v>
      </c>
      <c r="E266">
        <v>21</v>
      </c>
      <c r="F266">
        <v>24</v>
      </c>
      <c r="G266">
        <v>15</v>
      </c>
      <c r="H266">
        <v>15</v>
      </c>
      <c r="I266" s="20"/>
      <c r="J266" s="20"/>
      <c r="K266">
        <v>125</v>
      </c>
      <c r="L266" t="s">
        <v>675</v>
      </c>
    </row>
    <row r="267" spans="1:12" x14ac:dyDescent="0.25">
      <c r="A267" t="s">
        <v>959</v>
      </c>
      <c r="B267" t="s">
        <v>960</v>
      </c>
      <c r="C267" s="1">
        <v>267</v>
      </c>
      <c r="D267">
        <v>7</v>
      </c>
      <c r="E267">
        <v>21</v>
      </c>
      <c r="F267">
        <v>24</v>
      </c>
      <c r="G267">
        <v>15</v>
      </c>
      <c r="H267">
        <v>15</v>
      </c>
      <c r="I267" s="20"/>
      <c r="J267" s="20"/>
      <c r="K267">
        <v>100</v>
      </c>
      <c r="L267" t="s">
        <v>675</v>
      </c>
    </row>
    <row r="268" spans="1:12" x14ac:dyDescent="0.25">
      <c r="A268" t="s">
        <v>961</v>
      </c>
      <c r="B268" t="s">
        <v>962</v>
      </c>
      <c r="C268" s="1">
        <v>268</v>
      </c>
      <c r="D268">
        <v>8</v>
      </c>
      <c r="E268">
        <v>21</v>
      </c>
      <c r="F268">
        <v>24</v>
      </c>
      <c r="G268">
        <v>15</v>
      </c>
      <c r="H268">
        <v>15</v>
      </c>
      <c r="I268" s="20"/>
      <c r="J268" s="20"/>
      <c r="K268">
        <v>125</v>
      </c>
      <c r="L268" t="s">
        <v>675</v>
      </c>
    </row>
    <row r="269" spans="1:12" x14ac:dyDescent="0.25">
      <c r="A269" t="s">
        <v>963</v>
      </c>
      <c r="B269" t="s">
        <v>964</v>
      </c>
      <c r="C269" s="1">
        <v>269</v>
      </c>
      <c r="D269">
        <v>7</v>
      </c>
      <c r="E269">
        <v>21</v>
      </c>
      <c r="F269">
        <v>24</v>
      </c>
      <c r="G269">
        <v>15</v>
      </c>
      <c r="H269">
        <v>15</v>
      </c>
      <c r="I269" s="20"/>
      <c r="J269" s="20"/>
      <c r="K269">
        <v>100</v>
      </c>
      <c r="L269" t="s">
        <v>675</v>
      </c>
    </row>
    <row r="270" spans="1:12" x14ac:dyDescent="0.25">
      <c r="A270" t="s">
        <v>965</v>
      </c>
      <c r="B270" t="s">
        <v>966</v>
      </c>
      <c r="C270" s="1">
        <v>270</v>
      </c>
      <c r="D270">
        <v>8</v>
      </c>
      <c r="E270">
        <v>21</v>
      </c>
      <c r="F270">
        <v>24</v>
      </c>
      <c r="G270">
        <v>15</v>
      </c>
      <c r="H270">
        <v>15</v>
      </c>
      <c r="I270" s="20"/>
      <c r="J270" s="20"/>
      <c r="K270">
        <v>125</v>
      </c>
      <c r="L270" t="s">
        <v>675</v>
      </c>
    </row>
    <row r="271" spans="1:12" x14ac:dyDescent="0.25">
      <c r="A271" t="s">
        <v>967</v>
      </c>
      <c r="B271" t="s">
        <v>968</v>
      </c>
      <c r="C271" s="1">
        <v>271</v>
      </c>
      <c r="D271">
        <v>8</v>
      </c>
      <c r="E271">
        <v>21</v>
      </c>
      <c r="F271">
        <v>24</v>
      </c>
      <c r="G271">
        <v>15</v>
      </c>
      <c r="H271">
        <v>15</v>
      </c>
      <c r="I271" s="20"/>
      <c r="J271" s="20"/>
      <c r="K271">
        <v>125</v>
      </c>
      <c r="L271" t="s">
        <v>675</v>
      </c>
    </row>
    <row r="272" spans="1:12" x14ac:dyDescent="0.25">
      <c r="A272" t="s">
        <v>969</v>
      </c>
      <c r="B272" t="s">
        <v>970</v>
      </c>
      <c r="C272" s="1">
        <v>272</v>
      </c>
      <c r="D272">
        <v>7</v>
      </c>
      <c r="E272">
        <v>21</v>
      </c>
      <c r="F272">
        <v>24</v>
      </c>
      <c r="G272">
        <v>15</v>
      </c>
      <c r="H272">
        <v>15</v>
      </c>
      <c r="I272" s="20"/>
      <c r="J272" s="20"/>
      <c r="K272">
        <v>100</v>
      </c>
      <c r="L272" t="s">
        <v>675</v>
      </c>
    </row>
    <row r="273" spans="1:22" x14ac:dyDescent="0.25">
      <c r="A273" t="s">
        <v>971</v>
      </c>
      <c r="B273" t="s">
        <v>972</v>
      </c>
      <c r="C273" s="1">
        <v>273</v>
      </c>
      <c r="D273">
        <v>7</v>
      </c>
      <c r="E273">
        <v>21</v>
      </c>
      <c r="F273">
        <v>24</v>
      </c>
      <c r="G273">
        <v>15</v>
      </c>
      <c r="H273">
        <v>15</v>
      </c>
      <c r="I273" s="20"/>
      <c r="J273" s="20"/>
      <c r="K273">
        <v>100</v>
      </c>
      <c r="L273" t="s">
        <v>675</v>
      </c>
    </row>
    <row r="274" spans="1:22" x14ac:dyDescent="0.25">
      <c r="A274" t="s">
        <v>973</v>
      </c>
      <c r="B274" t="s">
        <v>974</v>
      </c>
      <c r="C274" s="1">
        <v>274</v>
      </c>
      <c r="D274">
        <v>6</v>
      </c>
      <c r="E274">
        <v>36</v>
      </c>
      <c r="F274">
        <v>9</v>
      </c>
      <c r="G274">
        <v>24</v>
      </c>
      <c r="H274">
        <v>6</v>
      </c>
      <c r="I274" s="20"/>
      <c r="J274" s="20"/>
      <c r="K274">
        <v>75</v>
      </c>
      <c r="L274" t="s">
        <v>675</v>
      </c>
    </row>
    <row r="275" spans="1:22" x14ac:dyDescent="0.25">
      <c r="A275" t="s">
        <v>975</v>
      </c>
      <c r="B275" t="s">
        <v>976</v>
      </c>
      <c r="C275" s="1">
        <v>275</v>
      </c>
      <c r="D275">
        <v>6</v>
      </c>
      <c r="E275">
        <v>21</v>
      </c>
      <c r="F275">
        <v>24</v>
      </c>
      <c r="G275">
        <v>15</v>
      </c>
      <c r="H275">
        <v>15</v>
      </c>
      <c r="I275" s="20"/>
      <c r="J275" s="20"/>
      <c r="K275">
        <v>75</v>
      </c>
      <c r="L275" t="s">
        <v>675</v>
      </c>
    </row>
    <row r="276" spans="1:22" x14ac:dyDescent="0.25">
      <c r="A276" t="s">
        <v>977</v>
      </c>
      <c r="B276" t="s">
        <v>978</v>
      </c>
      <c r="C276" s="1">
        <v>276</v>
      </c>
      <c r="D276">
        <v>6</v>
      </c>
      <c r="E276">
        <v>21</v>
      </c>
      <c r="F276">
        <v>24</v>
      </c>
      <c r="G276">
        <v>15</v>
      </c>
      <c r="H276">
        <v>15</v>
      </c>
      <c r="I276" s="20"/>
      <c r="J276" s="20"/>
      <c r="K276">
        <v>75</v>
      </c>
      <c r="L276" t="s">
        <v>675</v>
      </c>
      <c r="V276" t="s">
        <v>979</v>
      </c>
    </row>
    <row r="277" spans="1:22" x14ac:dyDescent="0.25">
      <c r="A277" t="s">
        <v>695</v>
      </c>
      <c r="B277" t="s">
        <v>980</v>
      </c>
      <c r="C277" s="1">
        <v>277</v>
      </c>
      <c r="D277">
        <v>6</v>
      </c>
      <c r="E277">
        <v>21</v>
      </c>
      <c r="F277">
        <v>24</v>
      </c>
      <c r="G277">
        <v>15</v>
      </c>
      <c r="H277">
        <v>15</v>
      </c>
      <c r="I277" s="20"/>
      <c r="J277" s="20"/>
      <c r="K277">
        <v>75</v>
      </c>
      <c r="L277" t="s">
        <v>675</v>
      </c>
    </row>
    <row r="278" spans="1:22" x14ac:dyDescent="0.25">
      <c r="A278" t="s">
        <v>981</v>
      </c>
      <c r="B278" t="s">
        <v>982</v>
      </c>
      <c r="C278" s="1">
        <v>278</v>
      </c>
      <c r="D278">
        <v>6</v>
      </c>
      <c r="E278">
        <v>21</v>
      </c>
      <c r="F278">
        <v>24</v>
      </c>
      <c r="G278">
        <v>15</v>
      </c>
      <c r="H278">
        <v>15</v>
      </c>
      <c r="I278" s="20"/>
      <c r="J278" s="20"/>
      <c r="K278">
        <v>75</v>
      </c>
      <c r="L278" t="s">
        <v>675</v>
      </c>
    </row>
    <row r="279" spans="1:22" x14ac:dyDescent="0.25">
      <c r="A279" t="s">
        <v>983</v>
      </c>
      <c r="B279" t="s">
        <v>984</v>
      </c>
      <c r="C279" s="1">
        <v>279</v>
      </c>
      <c r="D279">
        <v>6</v>
      </c>
      <c r="E279">
        <v>21</v>
      </c>
      <c r="F279">
        <v>24</v>
      </c>
      <c r="G279">
        <v>15</v>
      </c>
      <c r="H279">
        <v>15</v>
      </c>
      <c r="I279" s="20"/>
      <c r="J279" s="20"/>
      <c r="K279">
        <v>75</v>
      </c>
      <c r="L279" t="s">
        <v>675</v>
      </c>
    </row>
    <row r="280" spans="1:22" x14ac:dyDescent="0.25">
      <c r="A280" t="s">
        <v>985</v>
      </c>
      <c r="B280" t="s">
        <v>986</v>
      </c>
      <c r="C280" s="1">
        <v>280</v>
      </c>
      <c r="D280">
        <v>6</v>
      </c>
      <c r="E280">
        <v>21</v>
      </c>
      <c r="F280">
        <v>24</v>
      </c>
      <c r="G280">
        <v>15</v>
      </c>
      <c r="H280">
        <v>15</v>
      </c>
      <c r="I280" s="20"/>
      <c r="J280" s="20"/>
      <c r="K280">
        <v>75</v>
      </c>
      <c r="L280" t="s">
        <v>675</v>
      </c>
    </row>
    <row r="281" spans="1:22" x14ac:dyDescent="0.25">
      <c r="A281" t="s">
        <v>826</v>
      </c>
      <c r="B281" t="s">
        <v>987</v>
      </c>
      <c r="C281" s="1">
        <v>281</v>
      </c>
      <c r="D281">
        <v>6</v>
      </c>
      <c r="E281">
        <v>21</v>
      </c>
      <c r="F281">
        <v>24</v>
      </c>
      <c r="G281">
        <v>15</v>
      </c>
      <c r="H281">
        <v>15</v>
      </c>
      <c r="I281" s="20"/>
      <c r="J281" s="20"/>
      <c r="K281">
        <v>75</v>
      </c>
      <c r="L281" t="s">
        <v>675</v>
      </c>
    </row>
    <row r="282" spans="1:22" x14ac:dyDescent="0.25">
      <c r="A282" t="s">
        <v>988</v>
      </c>
      <c r="B282" t="s">
        <v>989</v>
      </c>
      <c r="C282" s="1">
        <v>282</v>
      </c>
      <c r="D282">
        <v>6</v>
      </c>
      <c r="E282">
        <v>21</v>
      </c>
      <c r="F282">
        <v>24</v>
      </c>
      <c r="G282">
        <v>15</v>
      </c>
      <c r="H282">
        <v>15</v>
      </c>
      <c r="I282" s="20"/>
      <c r="J282" s="20"/>
      <c r="K282">
        <v>75</v>
      </c>
      <c r="L282" t="s">
        <v>675</v>
      </c>
    </row>
    <row r="283" spans="1:22" x14ac:dyDescent="0.25">
      <c r="A283" t="s">
        <v>990</v>
      </c>
      <c r="B283" t="s">
        <v>991</v>
      </c>
      <c r="C283" s="1">
        <v>283</v>
      </c>
      <c r="D283">
        <v>6</v>
      </c>
      <c r="E283">
        <v>21</v>
      </c>
      <c r="F283">
        <v>24</v>
      </c>
      <c r="G283">
        <v>15</v>
      </c>
      <c r="H283">
        <v>15</v>
      </c>
      <c r="I283" s="20"/>
      <c r="J283" s="20"/>
      <c r="K283">
        <v>75</v>
      </c>
      <c r="L283" t="s">
        <v>675</v>
      </c>
    </row>
    <row r="284" spans="1:22" x14ac:dyDescent="0.25">
      <c r="A284" t="s">
        <v>992</v>
      </c>
      <c r="B284" t="s">
        <v>993</v>
      </c>
      <c r="C284" s="1">
        <v>284</v>
      </c>
      <c r="D284">
        <v>6</v>
      </c>
      <c r="E284">
        <v>21</v>
      </c>
      <c r="F284">
        <v>24</v>
      </c>
      <c r="G284">
        <v>15</v>
      </c>
      <c r="H284">
        <v>15</v>
      </c>
      <c r="I284" s="20"/>
      <c r="J284" s="20"/>
      <c r="K284">
        <v>75</v>
      </c>
      <c r="L284" t="s">
        <v>675</v>
      </c>
    </row>
    <row r="285" spans="1:22" x14ac:dyDescent="0.25">
      <c r="A285" t="s">
        <v>994</v>
      </c>
      <c r="B285" t="s">
        <v>995</v>
      </c>
      <c r="C285" s="1">
        <v>285</v>
      </c>
      <c r="D285">
        <v>6</v>
      </c>
      <c r="E285">
        <v>21</v>
      </c>
      <c r="F285">
        <v>24</v>
      </c>
      <c r="G285">
        <v>15</v>
      </c>
      <c r="H285">
        <v>15</v>
      </c>
      <c r="I285" s="20"/>
      <c r="J285" s="20"/>
      <c r="K285">
        <v>75</v>
      </c>
      <c r="L285" t="s">
        <v>675</v>
      </c>
    </row>
    <row r="286" spans="1:22" x14ac:dyDescent="0.25">
      <c r="A286" t="s">
        <v>730</v>
      </c>
      <c r="B286" t="s">
        <v>996</v>
      </c>
      <c r="C286" s="1">
        <v>286</v>
      </c>
      <c r="D286">
        <v>20</v>
      </c>
      <c r="E286">
        <v>5</v>
      </c>
      <c r="F286">
        <v>5</v>
      </c>
      <c r="G286" s="20"/>
      <c r="H286" s="20"/>
      <c r="I286" s="20"/>
      <c r="J286" s="20"/>
      <c r="K286">
        <v>490</v>
      </c>
      <c r="L286" t="s">
        <v>675</v>
      </c>
    </row>
    <row r="287" spans="1:22" x14ac:dyDescent="0.25">
      <c r="A287" t="s">
        <v>731</v>
      </c>
      <c r="B287" t="s">
        <v>997</v>
      </c>
      <c r="C287" s="1">
        <v>287</v>
      </c>
      <c r="D287">
        <v>10</v>
      </c>
      <c r="E287">
        <v>5</v>
      </c>
      <c r="F287">
        <v>5</v>
      </c>
      <c r="G287" s="20"/>
      <c r="H287" s="20"/>
      <c r="I287" s="20"/>
      <c r="J287" s="20"/>
      <c r="K287">
        <v>240</v>
      </c>
      <c r="L287" t="s">
        <v>675</v>
      </c>
    </row>
    <row r="288" spans="1:22" s="17" customFormat="1" x14ac:dyDescent="0.25">
      <c r="A288" s="17" t="s">
        <v>998</v>
      </c>
      <c r="B288" s="17">
        <v>4124</v>
      </c>
      <c r="C288" s="18">
        <v>288</v>
      </c>
      <c r="D288" s="17">
        <v>9</v>
      </c>
      <c r="E288" s="17">
        <v>20</v>
      </c>
      <c r="K288" s="17">
        <v>250</v>
      </c>
      <c r="L288" s="17" t="s">
        <v>675</v>
      </c>
    </row>
    <row r="289" spans="1:12" x14ac:dyDescent="0.25">
      <c r="A289" t="s">
        <v>999</v>
      </c>
      <c r="B289">
        <v>4125</v>
      </c>
      <c r="C289" s="1">
        <v>289</v>
      </c>
      <c r="D289">
        <v>9</v>
      </c>
      <c r="E289">
        <v>20</v>
      </c>
      <c r="F289" s="20"/>
      <c r="G289" s="20"/>
      <c r="H289" s="20"/>
      <c r="I289" s="20"/>
      <c r="K289">
        <v>250</v>
      </c>
      <c r="L289" t="s">
        <v>675</v>
      </c>
    </row>
    <row r="290" spans="1:12" x14ac:dyDescent="0.25">
      <c r="A290" t="s">
        <v>1000</v>
      </c>
      <c r="B290">
        <v>4126</v>
      </c>
      <c r="C290" s="1">
        <v>290</v>
      </c>
      <c r="D290">
        <v>6</v>
      </c>
      <c r="E290" s="20"/>
      <c r="F290" s="20"/>
      <c r="G290" s="20"/>
      <c r="H290" s="20"/>
      <c r="I290" s="20"/>
      <c r="J290">
        <v>10</v>
      </c>
      <c r="K290">
        <v>170</v>
      </c>
      <c r="L290" t="s">
        <v>675</v>
      </c>
    </row>
    <row r="291" spans="1:12" x14ac:dyDescent="0.25">
      <c r="A291" t="s">
        <v>1001</v>
      </c>
      <c r="B291">
        <v>4127</v>
      </c>
      <c r="C291" s="1">
        <v>291</v>
      </c>
      <c r="D291">
        <v>6</v>
      </c>
      <c r="E291">
        <v>20</v>
      </c>
      <c r="F291" s="20"/>
      <c r="G291" s="20"/>
      <c r="H291" s="20"/>
      <c r="I291" s="20"/>
      <c r="K291">
        <v>170</v>
      </c>
      <c r="L291" t="s">
        <v>675</v>
      </c>
    </row>
    <row r="292" spans="1:12" x14ac:dyDescent="0.25">
      <c r="A292" t="s">
        <v>1002</v>
      </c>
      <c r="B292">
        <v>4128</v>
      </c>
      <c r="C292" s="1">
        <v>292</v>
      </c>
      <c r="D292">
        <v>9</v>
      </c>
      <c r="E292">
        <v>10</v>
      </c>
      <c r="F292" s="20"/>
      <c r="G292" s="20"/>
      <c r="H292" s="20"/>
      <c r="I292" s="20"/>
      <c r="K292">
        <v>260</v>
      </c>
      <c r="L292" t="s">
        <v>675</v>
      </c>
    </row>
    <row r="293" spans="1:12" x14ac:dyDescent="0.25">
      <c r="A293" t="s">
        <v>1003</v>
      </c>
      <c r="B293">
        <v>4129</v>
      </c>
      <c r="C293" s="1">
        <v>293</v>
      </c>
      <c r="D293">
        <v>12</v>
      </c>
      <c r="E293" s="20"/>
      <c r="F293" s="20"/>
      <c r="G293" s="20"/>
      <c r="H293" s="20"/>
      <c r="I293" s="20"/>
      <c r="J293">
        <v>10</v>
      </c>
      <c r="K293">
        <v>350</v>
      </c>
      <c r="L293" t="s">
        <v>675</v>
      </c>
    </row>
    <row r="294" spans="1:12" x14ac:dyDescent="0.25">
      <c r="A294" t="s">
        <v>1004</v>
      </c>
      <c r="B294">
        <v>4130</v>
      </c>
      <c r="C294" s="1">
        <v>294</v>
      </c>
      <c r="D294">
        <v>9</v>
      </c>
      <c r="E294">
        <v>10</v>
      </c>
      <c r="F294" s="20"/>
      <c r="G294" s="20"/>
      <c r="H294" s="20"/>
      <c r="I294" s="20"/>
      <c r="K294">
        <v>260</v>
      </c>
      <c r="L294" t="s">
        <v>675</v>
      </c>
    </row>
    <row r="295" spans="1:12" x14ac:dyDescent="0.25">
      <c r="A295" t="s">
        <v>1005</v>
      </c>
      <c r="B295">
        <v>4132</v>
      </c>
      <c r="C295" s="1">
        <v>295</v>
      </c>
      <c r="D295">
        <v>9</v>
      </c>
      <c r="E295">
        <v>10</v>
      </c>
      <c r="F295" s="20"/>
      <c r="G295" s="20"/>
      <c r="H295" s="20"/>
      <c r="I295" s="20"/>
      <c r="K295">
        <v>260</v>
      </c>
      <c r="L295" t="s">
        <v>675</v>
      </c>
    </row>
    <row r="296" spans="1:12" x14ac:dyDescent="0.25">
      <c r="A296" t="s">
        <v>1006</v>
      </c>
      <c r="B296">
        <v>4133</v>
      </c>
      <c r="C296" s="1">
        <v>296</v>
      </c>
      <c r="D296">
        <v>9</v>
      </c>
      <c r="E296">
        <v>10</v>
      </c>
      <c r="F296" s="20"/>
      <c r="G296" s="20"/>
      <c r="H296" s="20"/>
      <c r="I296" s="20"/>
      <c r="K296">
        <v>260</v>
      </c>
      <c r="L296" t="s">
        <v>675</v>
      </c>
    </row>
    <row r="297" spans="1:12" x14ac:dyDescent="0.25">
      <c r="A297" t="s">
        <v>1007</v>
      </c>
      <c r="B297">
        <v>4134</v>
      </c>
      <c r="C297" s="1">
        <v>297</v>
      </c>
      <c r="D297">
        <v>9</v>
      </c>
      <c r="E297">
        <v>10</v>
      </c>
      <c r="F297" s="20"/>
      <c r="G297" s="20"/>
      <c r="H297" s="20"/>
      <c r="I297" s="20"/>
      <c r="K297">
        <v>260</v>
      </c>
      <c r="L297" t="s">
        <v>675</v>
      </c>
    </row>
    <row r="298" spans="1:12" x14ac:dyDescent="0.25">
      <c r="A298" t="s">
        <v>1008</v>
      </c>
      <c r="B298">
        <v>4135</v>
      </c>
      <c r="C298" s="1">
        <v>298</v>
      </c>
      <c r="D298">
        <v>9</v>
      </c>
      <c r="E298">
        <v>10</v>
      </c>
      <c r="F298" s="20"/>
      <c r="G298" s="20"/>
      <c r="H298" s="20"/>
      <c r="I298" s="20"/>
      <c r="K298">
        <v>260</v>
      </c>
      <c r="L298" t="s">
        <v>675</v>
      </c>
    </row>
    <row r="299" spans="1:12" x14ac:dyDescent="0.25">
      <c r="A299" t="s">
        <v>1009</v>
      </c>
      <c r="B299">
        <v>4136</v>
      </c>
      <c r="C299" s="1">
        <v>299</v>
      </c>
      <c r="D299">
        <v>9</v>
      </c>
      <c r="E299">
        <v>20</v>
      </c>
      <c r="F299" s="20"/>
      <c r="G299" s="20"/>
      <c r="H299" s="20"/>
      <c r="I299" s="20"/>
      <c r="K299">
        <v>250</v>
      </c>
      <c r="L299" t="s">
        <v>675</v>
      </c>
    </row>
    <row r="300" spans="1:12" x14ac:dyDescent="0.25">
      <c r="A300" t="s">
        <v>1010</v>
      </c>
      <c r="B300">
        <v>4137</v>
      </c>
      <c r="C300" s="1">
        <v>300</v>
      </c>
      <c r="D300">
        <v>9</v>
      </c>
      <c r="E300">
        <v>20</v>
      </c>
      <c r="F300" s="20"/>
      <c r="G300" s="20"/>
      <c r="H300" s="20"/>
      <c r="I300" s="20"/>
      <c r="K300">
        <v>250</v>
      </c>
      <c r="L300" t="s">
        <v>675</v>
      </c>
    </row>
    <row r="301" spans="1:12" x14ac:dyDescent="0.25">
      <c r="A301" t="s">
        <v>1011</v>
      </c>
      <c r="B301">
        <v>4138</v>
      </c>
      <c r="C301" s="1">
        <v>301</v>
      </c>
      <c r="D301">
        <v>9</v>
      </c>
      <c r="E301">
        <v>10</v>
      </c>
      <c r="F301" s="20"/>
      <c r="G301" s="20"/>
      <c r="H301" s="20"/>
      <c r="I301" s="20"/>
      <c r="K301">
        <v>260</v>
      </c>
      <c r="L301" t="s">
        <v>675</v>
      </c>
    </row>
    <row r="302" spans="1:12" x14ac:dyDescent="0.25">
      <c r="A302" t="s">
        <v>1012</v>
      </c>
      <c r="B302">
        <v>4139</v>
      </c>
      <c r="C302" s="1">
        <v>302</v>
      </c>
      <c r="D302">
        <v>9</v>
      </c>
      <c r="E302">
        <v>10</v>
      </c>
      <c r="F302" s="20"/>
      <c r="G302" s="20"/>
      <c r="H302" s="20"/>
      <c r="I302" s="20"/>
      <c r="K302">
        <v>260</v>
      </c>
      <c r="L302" t="s">
        <v>675</v>
      </c>
    </row>
    <row r="303" spans="1:12" x14ac:dyDescent="0.25">
      <c r="A303" t="s">
        <v>1013</v>
      </c>
      <c r="B303">
        <v>4231</v>
      </c>
      <c r="C303" s="1">
        <v>303</v>
      </c>
      <c r="D303">
        <v>9</v>
      </c>
      <c r="E303">
        <v>10</v>
      </c>
      <c r="F303" s="20"/>
      <c r="G303" s="20"/>
      <c r="H303" s="20"/>
      <c r="I303" s="20"/>
      <c r="K303">
        <v>260</v>
      </c>
      <c r="L303" t="s">
        <v>675</v>
      </c>
    </row>
    <row r="304" spans="1:12" x14ac:dyDescent="0.25">
      <c r="A304" t="s">
        <v>1014</v>
      </c>
      <c r="B304">
        <v>4232</v>
      </c>
      <c r="C304" s="1">
        <v>304</v>
      </c>
      <c r="D304">
        <v>30</v>
      </c>
      <c r="E304" s="20"/>
      <c r="F304" s="20"/>
      <c r="G304" s="20"/>
      <c r="H304" s="20"/>
      <c r="I304" s="20"/>
      <c r="J304">
        <v>10</v>
      </c>
      <c r="K304">
        <v>890</v>
      </c>
      <c r="L304" t="s">
        <v>675</v>
      </c>
    </row>
    <row r="305" spans="1:12" x14ac:dyDescent="0.25">
      <c r="A305" t="s">
        <v>1015</v>
      </c>
      <c r="B305">
        <v>4233</v>
      </c>
      <c r="C305" s="1">
        <v>305</v>
      </c>
      <c r="D305">
        <v>21</v>
      </c>
      <c r="E305" s="20"/>
      <c r="F305" s="20"/>
      <c r="G305" s="20"/>
      <c r="H305" s="20"/>
      <c r="I305" s="20"/>
      <c r="J305">
        <v>30</v>
      </c>
      <c r="K305">
        <v>600</v>
      </c>
      <c r="L305" t="s">
        <v>675</v>
      </c>
    </row>
    <row r="306" spans="1:12" x14ac:dyDescent="0.25">
      <c r="A306" t="s">
        <v>1016</v>
      </c>
      <c r="B306">
        <v>4234</v>
      </c>
      <c r="C306" s="1">
        <v>306</v>
      </c>
      <c r="D306">
        <v>9</v>
      </c>
      <c r="E306">
        <v>10</v>
      </c>
      <c r="F306" s="20"/>
      <c r="G306" s="20"/>
      <c r="H306" s="20"/>
      <c r="I306" s="20"/>
      <c r="K306">
        <v>260</v>
      </c>
      <c r="L306" t="s">
        <v>675</v>
      </c>
    </row>
    <row r="307" spans="1:12" x14ac:dyDescent="0.25">
      <c r="A307" t="s">
        <v>1017</v>
      </c>
      <c r="B307">
        <v>4236</v>
      </c>
      <c r="C307" s="1">
        <v>307</v>
      </c>
      <c r="D307">
        <v>9</v>
      </c>
      <c r="E307">
        <v>10</v>
      </c>
      <c r="F307" s="20"/>
      <c r="G307" s="20"/>
      <c r="H307" s="20"/>
      <c r="I307" s="20"/>
      <c r="K307">
        <v>260</v>
      </c>
      <c r="L307" t="s">
        <v>675</v>
      </c>
    </row>
    <row r="308" spans="1:12" x14ac:dyDescent="0.25">
      <c r="A308" t="s">
        <v>1018</v>
      </c>
      <c r="B308">
        <v>4235</v>
      </c>
      <c r="C308" s="1">
        <v>308</v>
      </c>
      <c r="D308">
        <v>9</v>
      </c>
      <c r="E308">
        <v>10</v>
      </c>
      <c r="F308" s="20"/>
      <c r="G308" s="20"/>
      <c r="H308" s="20"/>
      <c r="I308" s="20"/>
      <c r="K308">
        <v>260</v>
      </c>
      <c r="L308" t="s">
        <v>675</v>
      </c>
    </row>
    <row r="309" spans="1:12" x14ac:dyDescent="0.25">
      <c r="A309" t="s">
        <v>1017</v>
      </c>
      <c r="B309">
        <v>4236</v>
      </c>
      <c r="C309" s="1">
        <v>309</v>
      </c>
      <c r="D309">
        <v>9</v>
      </c>
      <c r="E309">
        <v>10</v>
      </c>
      <c r="F309" s="20"/>
      <c r="G309" s="20"/>
      <c r="H309" s="20"/>
      <c r="I309" s="20"/>
      <c r="K309">
        <v>260</v>
      </c>
      <c r="L309" t="s">
        <v>675</v>
      </c>
    </row>
    <row r="310" spans="1:12" x14ac:dyDescent="0.25">
      <c r="A310" t="s">
        <v>1019</v>
      </c>
      <c r="B310">
        <v>4237</v>
      </c>
      <c r="C310" s="1">
        <v>310</v>
      </c>
      <c r="D310">
        <v>9</v>
      </c>
      <c r="E310">
        <v>10</v>
      </c>
      <c r="F310" s="20"/>
      <c r="G310" s="20"/>
      <c r="H310" s="20"/>
      <c r="I310" s="20"/>
      <c r="K310">
        <v>260</v>
      </c>
      <c r="L310" t="s">
        <v>675</v>
      </c>
    </row>
    <row r="311" spans="1:12" x14ac:dyDescent="0.25">
      <c r="A311" t="s">
        <v>1020</v>
      </c>
      <c r="B311">
        <v>4238</v>
      </c>
      <c r="C311" s="1">
        <v>311</v>
      </c>
      <c r="D311">
        <v>9</v>
      </c>
      <c r="E311">
        <v>10</v>
      </c>
      <c r="F311" s="20"/>
      <c r="G311" s="20"/>
      <c r="H311" s="20"/>
      <c r="I311" s="20"/>
      <c r="K311">
        <v>260</v>
      </c>
      <c r="L311" t="s">
        <v>675</v>
      </c>
    </row>
    <row r="312" spans="1:12" x14ac:dyDescent="0.25">
      <c r="A312" t="s">
        <v>1021</v>
      </c>
      <c r="B312">
        <v>4239</v>
      </c>
      <c r="C312" s="1">
        <v>312</v>
      </c>
      <c r="D312">
        <v>9</v>
      </c>
      <c r="E312">
        <v>10</v>
      </c>
      <c r="F312" s="20"/>
      <c r="G312" s="20"/>
      <c r="H312" s="20"/>
      <c r="I312" s="20"/>
      <c r="K312">
        <v>260</v>
      </c>
      <c r="L312" t="s">
        <v>675</v>
      </c>
    </row>
    <row r="313" spans="1:12" x14ac:dyDescent="0.25">
      <c r="A313" t="s">
        <v>1022</v>
      </c>
      <c r="B313">
        <v>4240</v>
      </c>
      <c r="C313" s="1">
        <v>313</v>
      </c>
      <c r="D313">
        <v>9</v>
      </c>
      <c r="E313">
        <v>10</v>
      </c>
      <c r="F313" s="20"/>
      <c r="G313" s="20"/>
      <c r="H313" s="20"/>
      <c r="I313" s="20"/>
      <c r="K313">
        <v>260</v>
      </c>
      <c r="L313" t="s">
        <v>675</v>
      </c>
    </row>
    <row r="314" spans="1:12" x14ac:dyDescent="0.25">
      <c r="A314" t="s">
        <v>1023</v>
      </c>
      <c r="B314">
        <v>4241</v>
      </c>
      <c r="C314" s="1">
        <v>314</v>
      </c>
      <c r="D314">
        <v>9</v>
      </c>
      <c r="E314">
        <v>10</v>
      </c>
      <c r="F314" s="20"/>
      <c r="G314" s="20"/>
      <c r="H314" s="20"/>
      <c r="I314" s="20"/>
      <c r="K314">
        <v>260</v>
      </c>
      <c r="L314" t="s">
        <v>675</v>
      </c>
    </row>
    <row r="315" spans="1:12" x14ac:dyDescent="0.25">
      <c r="A315" t="s">
        <v>1024</v>
      </c>
      <c r="B315">
        <v>4242</v>
      </c>
      <c r="C315" s="1">
        <v>315</v>
      </c>
      <c r="D315">
        <v>9</v>
      </c>
      <c r="E315">
        <v>10</v>
      </c>
      <c r="F315" s="20"/>
      <c r="G315" s="20"/>
      <c r="H315" s="20"/>
      <c r="I315" s="20"/>
      <c r="K315">
        <v>260</v>
      </c>
      <c r="L315" t="s">
        <v>675</v>
      </c>
    </row>
    <row r="316" spans="1:12" x14ac:dyDescent="0.25">
      <c r="A316" t="s">
        <v>1025</v>
      </c>
      <c r="B316">
        <v>4243</v>
      </c>
      <c r="C316" s="1">
        <v>316</v>
      </c>
      <c r="D316">
        <v>9</v>
      </c>
      <c r="E316">
        <v>10</v>
      </c>
      <c r="F316" s="20"/>
      <c r="G316" s="20"/>
      <c r="H316" s="20"/>
      <c r="I316" s="20"/>
      <c r="K316">
        <v>260</v>
      </c>
      <c r="L316" t="s">
        <v>675</v>
      </c>
    </row>
    <row r="317" spans="1:12" x14ac:dyDescent="0.25">
      <c r="A317" t="s">
        <v>1026</v>
      </c>
      <c r="B317">
        <v>4244</v>
      </c>
      <c r="C317" s="1">
        <v>317</v>
      </c>
      <c r="D317">
        <v>9</v>
      </c>
      <c r="E317">
        <v>10</v>
      </c>
      <c r="F317" s="20"/>
      <c r="G317" s="20"/>
      <c r="H317" s="20"/>
      <c r="I317" s="20"/>
      <c r="K317">
        <v>260</v>
      </c>
      <c r="L317" t="s">
        <v>675</v>
      </c>
    </row>
    <row r="318" spans="1:12" x14ac:dyDescent="0.25">
      <c r="A318" t="s">
        <v>1027</v>
      </c>
      <c r="B318">
        <v>4245</v>
      </c>
      <c r="C318" s="1">
        <v>318</v>
      </c>
      <c r="D318">
        <v>9</v>
      </c>
      <c r="E318">
        <v>10</v>
      </c>
      <c r="F318" s="20"/>
      <c r="G318" s="20"/>
      <c r="H318" s="20"/>
      <c r="I318" s="20"/>
      <c r="K318">
        <v>260</v>
      </c>
      <c r="L318" t="s">
        <v>675</v>
      </c>
    </row>
    <row r="319" spans="1:12" x14ac:dyDescent="0.25">
      <c r="A319" t="s">
        <v>1028</v>
      </c>
      <c r="B319">
        <v>4246</v>
      </c>
      <c r="C319" s="1">
        <v>319</v>
      </c>
      <c r="D319">
        <v>9</v>
      </c>
      <c r="E319">
        <v>10</v>
      </c>
      <c r="F319" s="20"/>
      <c r="G319" s="20"/>
      <c r="H319" s="20"/>
      <c r="I319" s="20"/>
      <c r="K319">
        <v>260</v>
      </c>
      <c r="L319" t="s">
        <v>675</v>
      </c>
    </row>
    <row r="320" spans="1:12" x14ac:dyDescent="0.25">
      <c r="A320" t="s">
        <v>1029</v>
      </c>
      <c r="B320">
        <v>4247</v>
      </c>
      <c r="C320" s="1">
        <v>320</v>
      </c>
      <c r="D320">
        <v>9</v>
      </c>
      <c r="E320">
        <v>10</v>
      </c>
      <c r="F320" s="20"/>
      <c r="G320" s="20"/>
      <c r="H320" s="20"/>
      <c r="I320" s="20"/>
      <c r="K320">
        <v>260</v>
      </c>
      <c r="L320" t="s">
        <v>675</v>
      </c>
    </row>
    <row r="321" spans="1:12" x14ac:dyDescent="0.25">
      <c r="A321" t="s">
        <v>1030</v>
      </c>
      <c r="B321">
        <v>4248</v>
      </c>
      <c r="C321" s="1">
        <v>321</v>
      </c>
      <c r="D321">
        <v>9</v>
      </c>
      <c r="E321">
        <v>10</v>
      </c>
      <c r="F321" s="20"/>
      <c r="G321" s="20"/>
      <c r="H321" s="20"/>
      <c r="I321" s="20"/>
      <c r="K321">
        <v>260</v>
      </c>
      <c r="L321" t="s">
        <v>675</v>
      </c>
    </row>
    <row r="322" spans="1:12" x14ac:dyDescent="0.25">
      <c r="A322" t="s">
        <v>1031</v>
      </c>
      <c r="B322">
        <v>4249</v>
      </c>
      <c r="C322" s="1">
        <v>322</v>
      </c>
      <c r="D322">
        <v>9</v>
      </c>
      <c r="E322">
        <v>10</v>
      </c>
      <c r="F322" s="20"/>
      <c r="G322" s="20"/>
      <c r="H322" s="20"/>
      <c r="I322" s="20"/>
      <c r="K322">
        <v>260</v>
      </c>
      <c r="L322" t="s">
        <v>675</v>
      </c>
    </row>
    <row r="323" spans="1:12" x14ac:dyDescent="0.25">
      <c r="A323" t="s">
        <v>1032</v>
      </c>
      <c r="B323">
        <v>4250</v>
      </c>
      <c r="C323" s="1">
        <v>323</v>
      </c>
      <c r="D323">
        <v>9</v>
      </c>
      <c r="E323">
        <v>10</v>
      </c>
      <c r="F323" s="20"/>
      <c r="G323" s="20"/>
      <c r="H323" s="20"/>
      <c r="I323" s="20"/>
      <c r="K323">
        <v>260</v>
      </c>
      <c r="L323" t="s">
        <v>675</v>
      </c>
    </row>
    <row r="324" spans="1:12" x14ac:dyDescent="0.25">
      <c r="A324" t="s">
        <v>1033</v>
      </c>
      <c r="B324">
        <v>4251</v>
      </c>
      <c r="C324" s="1">
        <v>324</v>
      </c>
      <c r="D324">
        <v>9</v>
      </c>
      <c r="E324">
        <v>10</v>
      </c>
      <c r="F324" s="20"/>
      <c r="G324" s="20"/>
      <c r="H324" s="20"/>
      <c r="I324" s="20"/>
      <c r="K324">
        <v>260</v>
      </c>
      <c r="L324" t="s">
        <v>675</v>
      </c>
    </row>
    <row r="325" spans="1:12" x14ac:dyDescent="0.25">
      <c r="A325" t="s">
        <v>1034</v>
      </c>
      <c r="B325">
        <v>4252</v>
      </c>
      <c r="C325" s="1">
        <v>325</v>
      </c>
      <c r="D325">
        <v>9</v>
      </c>
      <c r="E325">
        <v>10</v>
      </c>
      <c r="F325" s="20"/>
      <c r="G325" s="20"/>
      <c r="H325" s="20"/>
      <c r="I325" s="20"/>
      <c r="K325">
        <v>260</v>
      </c>
      <c r="L325" t="s">
        <v>675</v>
      </c>
    </row>
    <row r="326" spans="1:12" x14ac:dyDescent="0.25">
      <c r="A326" t="s">
        <v>1035</v>
      </c>
      <c r="B326">
        <v>4301</v>
      </c>
      <c r="C326" s="1">
        <v>326</v>
      </c>
      <c r="D326">
        <v>30</v>
      </c>
      <c r="E326" s="20"/>
      <c r="F326" s="20"/>
      <c r="G326" s="20"/>
      <c r="H326" s="20"/>
      <c r="I326" s="20"/>
      <c r="J326">
        <v>45</v>
      </c>
      <c r="K326">
        <v>855</v>
      </c>
      <c r="L326" t="s">
        <v>675</v>
      </c>
    </row>
    <row r="327" spans="1:12" x14ac:dyDescent="0.25">
      <c r="A327" t="s">
        <v>1036</v>
      </c>
      <c r="B327">
        <v>4302</v>
      </c>
      <c r="C327" s="1">
        <v>327</v>
      </c>
      <c r="D327">
        <v>30</v>
      </c>
      <c r="E327" s="20"/>
      <c r="F327" s="20"/>
      <c r="G327" s="20"/>
      <c r="H327" s="20"/>
      <c r="I327" s="20"/>
      <c r="J327">
        <v>45</v>
      </c>
      <c r="K327">
        <v>855</v>
      </c>
      <c r="L327" t="s">
        <v>675</v>
      </c>
    </row>
    <row r="328" spans="1:12" s="17" customFormat="1" x14ac:dyDescent="0.25">
      <c r="A328" s="17" t="s">
        <v>1037</v>
      </c>
      <c r="B328" s="17" t="s">
        <v>1038</v>
      </c>
      <c r="C328" s="18">
        <v>328</v>
      </c>
      <c r="D328" s="17">
        <v>3</v>
      </c>
      <c r="E328" s="17">
        <v>15</v>
      </c>
      <c r="G328" s="17">
        <v>15</v>
      </c>
      <c r="K328" s="17">
        <v>45</v>
      </c>
      <c r="L328" s="17" t="s">
        <v>1039</v>
      </c>
    </row>
    <row r="329" spans="1:12" x14ac:dyDescent="0.25">
      <c r="A329" t="s">
        <v>1040</v>
      </c>
      <c r="B329" t="s">
        <v>1041</v>
      </c>
      <c r="C329" s="1">
        <v>329</v>
      </c>
      <c r="D329">
        <v>3</v>
      </c>
      <c r="E329">
        <v>15</v>
      </c>
      <c r="F329" s="20"/>
      <c r="G329">
        <v>15</v>
      </c>
      <c r="H329" s="20"/>
      <c r="I329" s="20"/>
      <c r="J329" s="20"/>
      <c r="K329">
        <v>45</v>
      </c>
      <c r="L329" t="s">
        <v>1039</v>
      </c>
    </row>
    <row r="330" spans="1:12" x14ac:dyDescent="0.25">
      <c r="A330" t="s">
        <v>1042</v>
      </c>
      <c r="B330" t="s">
        <v>1043</v>
      </c>
      <c r="C330" s="1">
        <v>330</v>
      </c>
      <c r="D330">
        <v>3</v>
      </c>
      <c r="E330">
        <v>15</v>
      </c>
      <c r="F330" s="20"/>
      <c r="G330">
        <v>15</v>
      </c>
      <c r="H330" s="20"/>
      <c r="I330" s="20"/>
      <c r="J330" s="20"/>
      <c r="K330">
        <v>45</v>
      </c>
      <c r="L330" t="s">
        <v>1039</v>
      </c>
    </row>
    <row r="331" spans="1:12" s="17" customFormat="1" x14ac:dyDescent="0.25">
      <c r="A331" s="17" t="s">
        <v>6</v>
      </c>
      <c r="B331" s="17" t="s">
        <v>1044</v>
      </c>
      <c r="C331" s="18">
        <v>331</v>
      </c>
    </row>
    <row r="332" spans="1:12" x14ac:dyDescent="0.25">
      <c r="A332" t="s">
        <v>1045</v>
      </c>
      <c r="B332" t="s">
        <v>1046</v>
      </c>
      <c r="C332" s="1">
        <v>332</v>
      </c>
      <c r="L332" t="s">
        <v>675</v>
      </c>
    </row>
    <row r="333" spans="1:12" x14ac:dyDescent="0.25">
      <c r="A333" t="s">
        <v>1047</v>
      </c>
      <c r="B333" t="s">
        <v>1048</v>
      </c>
      <c r="C333" s="1">
        <v>333</v>
      </c>
      <c r="L333" t="s">
        <v>675</v>
      </c>
    </row>
    <row r="334" spans="1:12" x14ac:dyDescent="0.25">
      <c r="A334" t="s">
        <v>1049</v>
      </c>
      <c r="B334" t="s">
        <v>1050</v>
      </c>
      <c r="C334" s="1">
        <v>334</v>
      </c>
      <c r="L334" t="s">
        <v>675</v>
      </c>
    </row>
    <row r="335" spans="1:12" x14ac:dyDescent="0.25">
      <c r="A335" t="s">
        <v>1051</v>
      </c>
      <c r="B335" t="s">
        <v>1052</v>
      </c>
      <c r="C335" s="1">
        <v>335</v>
      </c>
      <c r="L335" t="s">
        <v>675</v>
      </c>
    </row>
    <row r="336" spans="1:12" x14ac:dyDescent="0.25">
      <c r="A336" t="s">
        <v>1053</v>
      </c>
      <c r="B336" t="s">
        <v>1054</v>
      </c>
      <c r="C336" s="1">
        <v>336</v>
      </c>
      <c r="L336" t="s">
        <v>675</v>
      </c>
    </row>
    <row r="337" spans="1:12" s="24" customFormat="1" x14ac:dyDescent="0.25">
      <c r="A337" s="24" t="s">
        <v>1055</v>
      </c>
      <c r="B337" s="24" t="s">
        <v>1056</v>
      </c>
      <c r="C337" s="24">
        <v>337</v>
      </c>
      <c r="L337" t="s">
        <v>675</v>
      </c>
    </row>
    <row r="338" spans="1:12" x14ac:dyDescent="0.25">
      <c r="A338" t="s">
        <v>1057</v>
      </c>
      <c r="B338" t="s">
        <v>1058</v>
      </c>
      <c r="C338" s="1">
        <v>338</v>
      </c>
      <c r="L338" t="s">
        <v>675</v>
      </c>
    </row>
    <row r="339" spans="1:12" x14ac:dyDescent="0.25">
      <c r="A339" t="s">
        <v>1059</v>
      </c>
      <c r="B339" t="s">
        <v>1060</v>
      </c>
      <c r="C339" s="1">
        <v>339</v>
      </c>
      <c r="L339" t="s">
        <v>675</v>
      </c>
    </row>
    <row r="340" spans="1:12" x14ac:dyDescent="0.25">
      <c r="A340" s="1" t="s">
        <v>1061</v>
      </c>
      <c r="B340" t="s">
        <v>1062</v>
      </c>
      <c r="C340" s="1">
        <v>340</v>
      </c>
      <c r="L340" t="s">
        <v>675</v>
      </c>
    </row>
    <row r="341" spans="1:12" x14ac:dyDescent="0.25">
      <c r="A341" s="1" t="s">
        <v>1063</v>
      </c>
      <c r="B341" t="s">
        <v>1064</v>
      </c>
      <c r="C341" s="1">
        <v>341</v>
      </c>
      <c r="L341" t="s">
        <v>675</v>
      </c>
    </row>
    <row r="342" spans="1:12" x14ac:dyDescent="0.25">
      <c r="B342" t="s">
        <v>1065</v>
      </c>
      <c r="C342" s="1">
        <v>342</v>
      </c>
      <c r="L342" t="s">
        <v>675</v>
      </c>
    </row>
    <row r="343" spans="1:12" x14ac:dyDescent="0.25">
      <c r="B343" t="s">
        <v>1066</v>
      </c>
      <c r="C343" s="1">
        <v>343</v>
      </c>
      <c r="L343" t="s">
        <v>675</v>
      </c>
    </row>
    <row r="344" spans="1:12" x14ac:dyDescent="0.25">
      <c r="B344" t="s">
        <v>1067</v>
      </c>
      <c r="C344" s="1">
        <v>344</v>
      </c>
      <c r="L344" t="s">
        <v>675</v>
      </c>
    </row>
    <row r="345" spans="1:12" x14ac:dyDescent="0.25">
      <c r="B345" t="s">
        <v>1068</v>
      </c>
      <c r="C345" s="1">
        <v>345</v>
      </c>
      <c r="L345" t="s">
        <v>675</v>
      </c>
    </row>
    <row r="346" spans="1:12" x14ac:dyDescent="0.25">
      <c r="B346" t="s">
        <v>1069</v>
      </c>
      <c r="C346" s="1">
        <v>346</v>
      </c>
      <c r="L346" t="s">
        <v>675</v>
      </c>
    </row>
    <row r="347" spans="1:12" x14ac:dyDescent="0.25">
      <c r="B347" t="s">
        <v>1070</v>
      </c>
      <c r="C347" s="1">
        <v>347</v>
      </c>
      <c r="L347" t="s">
        <v>675</v>
      </c>
    </row>
    <row r="348" spans="1:12" x14ac:dyDescent="0.25">
      <c r="B348" t="s">
        <v>1071</v>
      </c>
      <c r="C348" s="1">
        <v>348</v>
      </c>
      <c r="L348" t="s">
        <v>675</v>
      </c>
    </row>
    <row r="349" spans="1:12" x14ac:dyDescent="0.25">
      <c r="B349" t="s">
        <v>1072</v>
      </c>
      <c r="C349" s="1">
        <v>349</v>
      </c>
      <c r="L349" t="s">
        <v>675</v>
      </c>
    </row>
    <row r="350" spans="1:12" x14ac:dyDescent="0.25">
      <c r="B350" t="s">
        <v>1073</v>
      </c>
      <c r="C350" s="1">
        <v>350</v>
      </c>
      <c r="L350" t="s">
        <v>675</v>
      </c>
    </row>
    <row r="351" spans="1:12" x14ac:dyDescent="0.25">
      <c r="B351" t="s">
        <v>1074</v>
      </c>
      <c r="C351" s="1">
        <v>351</v>
      </c>
      <c r="L351" t="s">
        <v>675</v>
      </c>
    </row>
    <row r="352" spans="1:12" x14ac:dyDescent="0.25">
      <c r="B352" t="s">
        <v>1075</v>
      </c>
      <c r="C352" s="1">
        <v>352</v>
      </c>
      <c r="L352" t="s">
        <v>675</v>
      </c>
    </row>
    <row r="353" spans="2:12" x14ac:dyDescent="0.25">
      <c r="B353" t="s">
        <v>1076</v>
      </c>
      <c r="C353" s="1">
        <v>353</v>
      </c>
      <c r="L353" t="s">
        <v>675</v>
      </c>
    </row>
    <row r="354" spans="2:12" x14ac:dyDescent="0.25">
      <c r="B354" t="s">
        <v>1077</v>
      </c>
      <c r="C354" s="1">
        <v>354</v>
      </c>
      <c r="L354" t="s">
        <v>675</v>
      </c>
    </row>
    <row r="355" spans="2:12" x14ac:dyDescent="0.25">
      <c r="B355" t="s">
        <v>1078</v>
      </c>
      <c r="C355" s="1">
        <v>355</v>
      </c>
      <c r="L355" t="s">
        <v>675</v>
      </c>
    </row>
    <row r="356" spans="2:12" x14ac:dyDescent="0.25">
      <c r="B356" t="s">
        <v>1079</v>
      </c>
      <c r="C356" s="1">
        <v>356</v>
      </c>
      <c r="L356" t="s">
        <v>675</v>
      </c>
    </row>
    <row r="357" spans="2:12" x14ac:dyDescent="0.25">
      <c r="B357" t="s">
        <v>1080</v>
      </c>
      <c r="C357" s="1">
        <v>357</v>
      </c>
      <c r="L357" t="s">
        <v>675</v>
      </c>
    </row>
    <row r="358" spans="2:12" x14ac:dyDescent="0.25">
      <c r="B358" t="s">
        <v>1081</v>
      </c>
      <c r="C358" s="1">
        <v>358</v>
      </c>
      <c r="L358" t="s">
        <v>675</v>
      </c>
    </row>
    <row r="359" spans="2:12" x14ac:dyDescent="0.25">
      <c r="B359" t="s">
        <v>1082</v>
      </c>
      <c r="C359" s="1">
        <v>359</v>
      </c>
      <c r="L359" t="s">
        <v>675</v>
      </c>
    </row>
    <row r="360" spans="2:12" x14ac:dyDescent="0.25">
      <c r="B360" t="s">
        <v>1083</v>
      </c>
      <c r="C360" s="1">
        <v>360</v>
      </c>
      <c r="L360" t="s">
        <v>675</v>
      </c>
    </row>
    <row r="361" spans="2:12" x14ac:dyDescent="0.25">
      <c r="B361" t="s">
        <v>1084</v>
      </c>
      <c r="C361" s="1">
        <v>361</v>
      </c>
      <c r="L361" t="s">
        <v>675</v>
      </c>
    </row>
    <row r="362" spans="2:12" x14ac:dyDescent="0.25">
      <c r="B362" t="s">
        <v>1085</v>
      </c>
      <c r="C362" s="1">
        <v>362</v>
      </c>
      <c r="L362" t="s">
        <v>675</v>
      </c>
    </row>
    <row r="363" spans="2:12" x14ac:dyDescent="0.25">
      <c r="B363" t="s">
        <v>1086</v>
      </c>
      <c r="C363" s="1">
        <v>363</v>
      </c>
      <c r="L363" t="s">
        <v>675</v>
      </c>
    </row>
    <row r="364" spans="2:12" x14ac:dyDescent="0.25">
      <c r="B364" t="s">
        <v>1087</v>
      </c>
      <c r="C364" s="1">
        <v>364</v>
      </c>
      <c r="L364" t="s">
        <v>675</v>
      </c>
    </row>
    <row r="365" spans="2:12" x14ac:dyDescent="0.25">
      <c r="B365" t="s">
        <v>1088</v>
      </c>
      <c r="C365" s="1">
        <v>365</v>
      </c>
      <c r="L365" t="s">
        <v>675</v>
      </c>
    </row>
    <row r="366" spans="2:12" x14ac:dyDescent="0.25">
      <c r="B366" t="s">
        <v>1089</v>
      </c>
      <c r="C366" s="1">
        <v>366</v>
      </c>
      <c r="L366" t="s">
        <v>675</v>
      </c>
    </row>
    <row r="367" spans="2:12" x14ac:dyDescent="0.25">
      <c r="B367" t="s">
        <v>1090</v>
      </c>
      <c r="C367" s="1">
        <v>367</v>
      </c>
      <c r="L367" t="s">
        <v>675</v>
      </c>
    </row>
    <row r="368" spans="2:12" x14ac:dyDescent="0.25">
      <c r="B368" t="s">
        <v>1091</v>
      </c>
      <c r="C368" s="1">
        <v>368</v>
      </c>
      <c r="L368" t="s">
        <v>675</v>
      </c>
    </row>
    <row r="369" spans="2:12" x14ac:dyDescent="0.25">
      <c r="B369" t="s">
        <v>1092</v>
      </c>
      <c r="C369" s="1">
        <v>369</v>
      </c>
      <c r="L369" t="s">
        <v>675</v>
      </c>
    </row>
    <row r="370" spans="2:12" x14ac:dyDescent="0.25">
      <c r="B370" t="s">
        <v>1093</v>
      </c>
      <c r="C370" s="1">
        <v>370</v>
      </c>
      <c r="L370" t="s">
        <v>675</v>
      </c>
    </row>
    <row r="371" spans="2:12" x14ac:dyDescent="0.25">
      <c r="B371" t="s">
        <v>1094</v>
      </c>
      <c r="C371" s="1">
        <v>371</v>
      </c>
      <c r="L371" t="s">
        <v>675</v>
      </c>
    </row>
    <row r="372" spans="2:12" x14ac:dyDescent="0.25">
      <c r="B372" t="s">
        <v>1095</v>
      </c>
      <c r="C372" s="1">
        <v>372</v>
      </c>
      <c r="L372" t="s">
        <v>675</v>
      </c>
    </row>
    <row r="373" spans="2:12" x14ac:dyDescent="0.25">
      <c r="B373" t="s">
        <v>1096</v>
      </c>
      <c r="C373" s="1">
        <v>373</v>
      </c>
      <c r="L373" t="s">
        <v>675</v>
      </c>
    </row>
    <row r="374" spans="2:12" x14ac:dyDescent="0.25">
      <c r="B374" t="s">
        <v>1097</v>
      </c>
      <c r="C374" s="1">
        <v>374</v>
      </c>
      <c r="L374" t="s">
        <v>675</v>
      </c>
    </row>
    <row r="375" spans="2:12" x14ac:dyDescent="0.25">
      <c r="B375" t="s">
        <v>1098</v>
      </c>
      <c r="C375" s="1">
        <v>375</v>
      </c>
      <c r="L375" t="s">
        <v>675</v>
      </c>
    </row>
    <row r="376" spans="2:12" x14ac:dyDescent="0.25">
      <c r="B376" t="s">
        <v>1099</v>
      </c>
      <c r="C376" s="1">
        <v>376</v>
      </c>
      <c r="L376" t="s">
        <v>675</v>
      </c>
    </row>
    <row r="377" spans="2:12" x14ac:dyDescent="0.25">
      <c r="B377" t="s">
        <v>1100</v>
      </c>
      <c r="C377" s="1">
        <v>377</v>
      </c>
      <c r="L377" t="s">
        <v>675</v>
      </c>
    </row>
    <row r="378" spans="2:12" x14ac:dyDescent="0.25">
      <c r="B378" t="s">
        <v>1101</v>
      </c>
      <c r="C378" s="1">
        <v>378</v>
      </c>
      <c r="L378" t="s">
        <v>675</v>
      </c>
    </row>
    <row r="379" spans="2:12" x14ac:dyDescent="0.25">
      <c r="B379" t="s">
        <v>1102</v>
      </c>
      <c r="C379" s="1">
        <v>379</v>
      </c>
      <c r="L379" t="s">
        <v>675</v>
      </c>
    </row>
    <row r="380" spans="2:12" x14ac:dyDescent="0.25">
      <c r="B380" t="s">
        <v>1103</v>
      </c>
      <c r="C380" s="1">
        <v>380</v>
      </c>
      <c r="L380" t="s">
        <v>675</v>
      </c>
    </row>
    <row r="381" spans="2:12" x14ac:dyDescent="0.25">
      <c r="B381" t="s">
        <v>1104</v>
      </c>
      <c r="C381" s="1">
        <v>381</v>
      </c>
      <c r="L381" t="s">
        <v>675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446"/>
  <sheetViews>
    <sheetView zoomScale="110" zoomScaleNormal="110" workbookViewId="0">
      <selection activeCell="E2" sqref="E2"/>
    </sheetView>
  </sheetViews>
  <sheetFormatPr defaultColWidth="8.7109375" defaultRowHeight="15" x14ac:dyDescent="0.25"/>
  <cols>
    <col min="1" max="1" width="89.7109375" customWidth="1"/>
    <col min="5" max="6" width="11.28515625" customWidth="1"/>
    <col min="7" max="7" width="7.7109375" customWidth="1"/>
    <col min="11" max="11" width="8.28515625" customWidth="1"/>
    <col min="12" max="12" width="11.28515625" customWidth="1"/>
    <col min="13" max="13" width="26.7109375" customWidth="1"/>
  </cols>
  <sheetData>
    <row r="1" spans="1:17" s="27" customFormat="1" x14ac:dyDescent="0.25">
      <c r="A1" s="25" t="s">
        <v>1105</v>
      </c>
      <c r="B1" s="26" t="s">
        <v>1106</v>
      </c>
      <c r="C1" s="26"/>
      <c r="D1" s="26" t="s">
        <v>1107</v>
      </c>
      <c r="E1" s="26" t="s">
        <v>255</v>
      </c>
      <c r="F1" s="26" t="s">
        <v>1108</v>
      </c>
      <c r="G1" s="26" t="s">
        <v>1109</v>
      </c>
      <c r="H1" s="26" t="s">
        <v>1110</v>
      </c>
      <c r="I1" s="26" t="s">
        <v>1111</v>
      </c>
      <c r="J1" s="27" t="s">
        <v>1112</v>
      </c>
      <c r="K1" s="27" t="s">
        <v>621</v>
      </c>
      <c r="L1" s="27" t="s">
        <v>255</v>
      </c>
      <c r="M1" s="27" t="s">
        <v>1113</v>
      </c>
    </row>
    <row r="2" spans="1:17" ht="14.25" customHeight="1" x14ac:dyDescent="0.25">
      <c r="A2" s="28" t="s">
        <v>898</v>
      </c>
      <c r="B2" s="29">
        <v>8</v>
      </c>
      <c r="C2" s="30"/>
      <c r="D2" s="30" t="str">
        <f>VLOOKUP(A2,ar_predmet!$A$235:$B$260,2,FALSE())</f>
        <v>S101</v>
      </c>
      <c r="E2" s="30">
        <f>VLOOKUP(D2,ar_predmet!B$235:C$260,2,FALSE())</f>
        <v>235</v>
      </c>
      <c r="F2" s="30">
        <v>22</v>
      </c>
      <c r="G2" s="30">
        <v>1</v>
      </c>
      <c r="H2" s="31" t="s">
        <v>3649</v>
      </c>
      <c r="I2" s="29" t="s">
        <v>1114</v>
      </c>
      <c r="J2" s="30" t="s">
        <v>1115</v>
      </c>
      <c r="K2" s="30" t="s">
        <v>629</v>
      </c>
      <c r="L2" s="30">
        <f t="shared" ref="L2:L65" si="0">+E2</f>
        <v>235</v>
      </c>
      <c r="M2" s="30" t="str">
        <f t="shared" ref="M2:M65" si="1">+_xlfn.CONCAT("_23/24_",K2,"_",J2,"_",G2)</f>
        <v>_23/24_VS_MSPO_1</v>
      </c>
    </row>
    <row r="3" spans="1:17" ht="14.25" customHeight="1" x14ac:dyDescent="0.25">
      <c r="A3" s="14" t="s">
        <v>900</v>
      </c>
      <c r="B3" s="32">
        <v>8</v>
      </c>
      <c r="D3" t="str">
        <f>VLOOKUP(A3,ar_predmet!$A$235:$B$260,2,FALSE())</f>
        <v>S102</v>
      </c>
      <c r="E3">
        <f>VLOOKUP(D3,ar_predmet!B$235:C$260,2,FALSE())</f>
        <v>236</v>
      </c>
      <c r="F3">
        <v>22</v>
      </c>
      <c r="G3">
        <v>1</v>
      </c>
      <c r="H3" t="s">
        <v>3649</v>
      </c>
      <c r="I3" s="32" t="s">
        <v>1114</v>
      </c>
      <c r="J3" t="s">
        <v>1115</v>
      </c>
      <c r="K3" t="s">
        <v>629</v>
      </c>
      <c r="L3">
        <f t="shared" si="0"/>
        <v>236</v>
      </c>
      <c r="M3" t="str">
        <f t="shared" si="1"/>
        <v>_23/24_VS_MSPO_1</v>
      </c>
    </row>
    <row r="4" spans="1:17" ht="14.25" customHeight="1" x14ac:dyDescent="0.25">
      <c r="A4" s="14" t="s">
        <v>902</v>
      </c>
      <c r="B4" s="32">
        <v>8</v>
      </c>
      <c r="D4" t="str">
        <f>VLOOKUP(A4,ar_predmet!$A$235:$B$260,2,FALSE())</f>
        <v>S103</v>
      </c>
      <c r="E4">
        <f>VLOOKUP(D4,ar_predmet!B$235:C$260,2,FALSE())</f>
        <v>237</v>
      </c>
      <c r="F4">
        <v>22</v>
      </c>
      <c r="G4">
        <v>1</v>
      </c>
      <c r="H4" t="s">
        <v>3649</v>
      </c>
      <c r="I4" s="32" t="s">
        <v>1114</v>
      </c>
      <c r="J4" t="s">
        <v>1115</v>
      </c>
      <c r="K4" t="s">
        <v>629</v>
      </c>
      <c r="L4">
        <f t="shared" si="0"/>
        <v>237</v>
      </c>
      <c r="M4" t="str">
        <f t="shared" si="1"/>
        <v>_23/24_VS_MSPO_1</v>
      </c>
    </row>
    <row r="5" spans="1:17" ht="14.25" customHeight="1" x14ac:dyDescent="0.25">
      <c r="A5" s="14" t="s">
        <v>908</v>
      </c>
      <c r="B5" s="32">
        <v>6</v>
      </c>
      <c r="D5" t="str">
        <f>VLOOKUP(A5,ar_predmet!$A$235:$B$260,2,FALSE())</f>
        <v>S107</v>
      </c>
      <c r="E5">
        <f>VLOOKUP(D5,ar_predmet!B$235:C$260,2,FALSE())</f>
        <v>240</v>
      </c>
      <c r="F5">
        <v>22</v>
      </c>
      <c r="G5">
        <v>1</v>
      </c>
      <c r="H5" t="s">
        <v>3649</v>
      </c>
      <c r="I5" s="32" t="s">
        <v>1114</v>
      </c>
      <c r="J5" t="s">
        <v>1115</v>
      </c>
      <c r="K5" t="s">
        <v>629</v>
      </c>
      <c r="L5">
        <f t="shared" si="0"/>
        <v>240</v>
      </c>
      <c r="M5" t="str">
        <f t="shared" si="1"/>
        <v>_23/24_VS_MSPO_1</v>
      </c>
    </row>
    <row r="6" spans="1:17" ht="14.25" customHeight="1" x14ac:dyDescent="0.25">
      <c r="A6" s="14" t="s">
        <v>904</v>
      </c>
      <c r="B6" s="32">
        <v>8</v>
      </c>
      <c r="D6" t="str">
        <f>VLOOKUP(A6,ar_predmet!$A$235:$B$260,2,FALSE())</f>
        <v>S104</v>
      </c>
      <c r="E6">
        <f>VLOOKUP(D6,ar_predmet!B$235:C$260,2,FALSE())</f>
        <v>238</v>
      </c>
      <c r="F6">
        <v>22</v>
      </c>
      <c r="G6">
        <v>1</v>
      </c>
      <c r="H6" t="s">
        <v>3649</v>
      </c>
      <c r="I6" s="32" t="s">
        <v>1116</v>
      </c>
      <c r="J6" t="s">
        <v>1115</v>
      </c>
      <c r="K6" t="s">
        <v>629</v>
      </c>
      <c r="L6">
        <f t="shared" si="0"/>
        <v>238</v>
      </c>
      <c r="M6" t="str">
        <f t="shared" si="1"/>
        <v>_23/24_VS_MSPO_1</v>
      </c>
      <c r="Q6" t="s">
        <v>979</v>
      </c>
    </row>
    <row r="7" spans="1:17" ht="14.25" customHeight="1" x14ac:dyDescent="0.25">
      <c r="A7" s="14" t="s">
        <v>910</v>
      </c>
      <c r="B7" s="32">
        <v>8</v>
      </c>
      <c r="D7" t="str">
        <f>VLOOKUP(A7,ar_predmet!$A$235:$B$260,2,FALSE())</f>
        <v>S108</v>
      </c>
      <c r="E7">
        <f>VLOOKUP(D7,ar_predmet!B$235:C$260,2,FALSE())</f>
        <v>241</v>
      </c>
      <c r="F7">
        <v>22</v>
      </c>
      <c r="G7">
        <v>1</v>
      </c>
      <c r="H7" t="s">
        <v>3649</v>
      </c>
      <c r="I7" s="32" t="s">
        <v>1116</v>
      </c>
      <c r="J7" t="s">
        <v>1115</v>
      </c>
      <c r="K7" t="s">
        <v>629</v>
      </c>
      <c r="L7">
        <f t="shared" si="0"/>
        <v>241</v>
      </c>
      <c r="M7" t="str">
        <f t="shared" si="1"/>
        <v>_23/24_VS_MSPO_1</v>
      </c>
    </row>
    <row r="8" spans="1:17" ht="14.25" customHeight="1" x14ac:dyDescent="0.25">
      <c r="A8" s="14" t="s">
        <v>906</v>
      </c>
      <c r="B8" s="32">
        <v>8</v>
      </c>
      <c r="D8" t="str">
        <f>VLOOKUP(A8,ar_predmet!$A$235:$B$260,2,FALSE())</f>
        <v>S106</v>
      </c>
      <c r="E8">
        <f>VLOOKUP(D8,ar_predmet!B$235:C$260,2,FALSE())</f>
        <v>239</v>
      </c>
      <c r="F8">
        <v>22</v>
      </c>
      <c r="G8">
        <v>1</v>
      </c>
      <c r="H8" t="s">
        <v>3649</v>
      </c>
      <c r="I8" s="32" t="s">
        <v>1116</v>
      </c>
      <c r="J8" t="s">
        <v>1115</v>
      </c>
      <c r="K8" t="s">
        <v>629</v>
      </c>
      <c r="L8">
        <f t="shared" si="0"/>
        <v>239</v>
      </c>
      <c r="M8" t="str">
        <f t="shared" si="1"/>
        <v>_23/24_VS_MSPO_1</v>
      </c>
    </row>
    <row r="9" spans="1:17" ht="14.25" customHeight="1" x14ac:dyDescent="0.25">
      <c r="A9" s="14" t="s">
        <v>912</v>
      </c>
      <c r="B9" s="32">
        <v>6</v>
      </c>
      <c r="D9" t="str">
        <f>VLOOKUP(A9,ar_predmet!$A$235:$B$260,2,FALSE())</f>
        <v>S109</v>
      </c>
      <c r="E9">
        <f>VLOOKUP(D9,ar_predmet!B$235:C$260,2,FALSE())</f>
        <v>242</v>
      </c>
      <c r="F9">
        <v>22</v>
      </c>
      <c r="G9">
        <v>1</v>
      </c>
      <c r="H9" t="s">
        <v>3649</v>
      </c>
      <c r="I9" s="32" t="s">
        <v>1116</v>
      </c>
      <c r="J9" t="s">
        <v>1115</v>
      </c>
      <c r="K9" t="s">
        <v>629</v>
      </c>
      <c r="L9">
        <f t="shared" si="0"/>
        <v>242</v>
      </c>
      <c r="M9" t="str">
        <f t="shared" si="1"/>
        <v>_23/24_VS_MSPO_1</v>
      </c>
    </row>
    <row r="10" spans="1:17" x14ac:dyDescent="0.25">
      <c r="A10" s="14" t="s">
        <v>925</v>
      </c>
      <c r="B10">
        <v>8</v>
      </c>
      <c r="D10" t="str">
        <f>VLOOKUP(A10,ar_predmet!$A$235:$B$260,2,FALSE())</f>
        <v>S209</v>
      </c>
      <c r="E10">
        <f>VLOOKUP(D10,ar_predmet!B$235:C$260,2,FALSE())</f>
        <v>249</v>
      </c>
      <c r="F10">
        <v>22</v>
      </c>
      <c r="G10">
        <v>2</v>
      </c>
      <c r="H10" t="s">
        <v>3649</v>
      </c>
      <c r="I10" s="32" t="s">
        <v>1114</v>
      </c>
      <c r="J10" t="s">
        <v>1115</v>
      </c>
      <c r="K10" t="s">
        <v>629</v>
      </c>
      <c r="L10">
        <f t="shared" si="0"/>
        <v>249</v>
      </c>
      <c r="M10" t="str">
        <f t="shared" si="1"/>
        <v>_23/24_VS_MSPO_2</v>
      </c>
    </row>
    <row r="11" spans="1:17" x14ac:dyDescent="0.25">
      <c r="A11" s="14" t="s">
        <v>677</v>
      </c>
      <c r="B11">
        <v>8</v>
      </c>
      <c r="D11" t="str">
        <f>VLOOKUP(A11,ar_predmet!$A$235:$B$260,2,FALSE())</f>
        <v>S202</v>
      </c>
      <c r="E11">
        <f>VLOOKUP(D11,ar_predmet!B$235:C$260,2,FALSE())</f>
        <v>243</v>
      </c>
      <c r="F11">
        <v>22</v>
      </c>
      <c r="G11">
        <v>2</v>
      </c>
      <c r="H11" t="s">
        <v>3649</v>
      </c>
      <c r="I11" s="32" t="s">
        <v>1114</v>
      </c>
      <c r="J11" t="s">
        <v>1115</v>
      </c>
      <c r="K11" t="s">
        <v>629</v>
      </c>
      <c r="L11">
        <f t="shared" si="0"/>
        <v>243</v>
      </c>
      <c r="M11" t="str">
        <f t="shared" si="1"/>
        <v>_23/24_VS_MSPO_2</v>
      </c>
    </row>
    <row r="12" spans="1:17" x14ac:dyDescent="0.25">
      <c r="A12" s="14" t="s">
        <v>927</v>
      </c>
      <c r="B12">
        <v>8</v>
      </c>
      <c r="D12" t="str">
        <f>VLOOKUP(A12,ar_predmet!$A$235:$B$260,2,FALSE())</f>
        <v>S210</v>
      </c>
      <c r="E12">
        <f>VLOOKUP(D12,ar_predmet!B$235:C$260,2,FALSE())</f>
        <v>250</v>
      </c>
      <c r="F12">
        <v>22</v>
      </c>
      <c r="G12">
        <v>2</v>
      </c>
      <c r="H12" t="s">
        <v>3649</v>
      </c>
      <c r="I12" s="32" t="s">
        <v>1114</v>
      </c>
      <c r="J12" t="s">
        <v>1115</v>
      </c>
      <c r="K12" t="s">
        <v>629</v>
      </c>
      <c r="L12">
        <f t="shared" si="0"/>
        <v>250</v>
      </c>
      <c r="M12" t="str">
        <f t="shared" si="1"/>
        <v>_23/24_VS_MSPO_2</v>
      </c>
    </row>
    <row r="13" spans="1:17" x14ac:dyDescent="0.25">
      <c r="A13" s="14" t="s">
        <v>929</v>
      </c>
      <c r="B13">
        <v>6</v>
      </c>
      <c r="D13" t="str">
        <f>VLOOKUP(A13,ar_predmet!$A$235:$B$260,2,FALSE())</f>
        <v>S211</v>
      </c>
      <c r="E13">
        <f>VLOOKUP(D13,ar_predmet!B$235:C$260,2,FALSE())</f>
        <v>251</v>
      </c>
      <c r="F13">
        <v>22</v>
      </c>
      <c r="G13">
        <v>2</v>
      </c>
      <c r="H13" t="s">
        <v>3649</v>
      </c>
      <c r="I13" s="32" t="s">
        <v>1114</v>
      </c>
      <c r="J13" t="s">
        <v>1115</v>
      </c>
      <c r="K13" t="s">
        <v>629</v>
      </c>
      <c r="L13">
        <f t="shared" si="0"/>
        <v>251</v>
      </c>
      <c r="M13" t="str">
        <f t="shared" si="1"/>
        <v>_23/24_VS_MSPO_2</v>
      </c>
    </row>
    <row r="14" spans="1:17" x14ac:dyDescent="0.25">
      <c r="A14" s="14" t="s">
        <v>693</v>
      </c>
      <c r="B14">
        <v>6</v>
      </c>
      <c r="D14" t="str">
        <f>VLOOKUP(A14,ar_predmet!$A$235:$B$260,2,FALSE())</f>
        <v>S204</v>
      </c>
      <c r="E14">
        <f>VLOOKUP(D14,ar_predmet!B$235:C$260,2,FALSE())</f>
        <v>244</v>
      </c>
      <c r="F14">
        <v>22</v>
      </c>
      <c r="G14">
        <v>2</v>
      </c>
      <c r="H14" t="s">
        <v>3649</v>
      </c>
      <c r="I14" s="32" t="s">
        <v>1116</v>
      </c>
      <c r="J14" t="s">
        <v>1115</v>
      </c>
      <c r="K14" t="s">
        <v>629</v>
      </c>
      <c r="L14">
        <f t="shared" si="0"/>
        <v>244</v>
      </c>
      <c r="M14" t="str">
        <f t="shared" si="1"/>
        <v>_23/24_VS_MSPO_2</v>
      </c>
    </row>
    <row r="15" spans="1:17" x14ac:dyDescent="0.25">
      <c r="A15" s="14" t="s">
        <v>916</v>
      </c>
      <c r="B15">
        <v>6</v>
      </c>
      <c r="D15" t="str">
        <f>VLOOKUP(A15,ar_predmet!$A$235:$B$260,2,FALSE())</f>
        <v>S205</v>
      </c>
      <c r="E15">
        <f>VLOOKUP(D15,ar_predmet!B$235:C$260,2,FALSE())</f>
        <v>245</v>
      </c>
      <c r="F15">
        <v>22</v>
      </c>
      <c r="G15">
        <v>2</v>
      </c>
      <c r="H15" t="s">
        <v>3649</v>
      </c>
      <c r="I15" s="32" t="s">
        <v>1116</v>
      </c>
      <c r="J15" t="s">
        <v>1115</v>
      </c>
      <c r="K15" t="s">
        <v>629</v>
      </c>
      <c r="L15">
        <f t="shared" si="0"/>
        <v>245</v>
      </c>
      <c r="M15" t="str">
        <f t="shared" si="1"/>
        <v>_23/24_VS_MSPO_2</v>
      </c>
    </row>
    <row r="16" spans="1:17" x14ac:dyDescent="0.25">
      <c r="A16" s="14" t="s">
        <v>922</v>
      </c>
      <c r="B16">
        <v>6</v>
      </c>
      <c r="D16" t="str">
        <f>VLOOKUP(A16,ar_predmet!$A$235:$B$260,2,FALSE())</f>
        <v>S208</v>
      </c>
      <c r="E16">
        <f>VLOOKUP(D16,ar_predmet!B$235:C$260,2,FALSE())</f>
        <v>248</v>
      </c>
      <c r="F16">
        <v>22</v>
      </c>
      <c r="G16">
        <v>2</v>
      </c>
      <c r="H16" t="s">
        <v>3649</v>
      </c>
      <c r="I16" s="32" t="s">
        <v>1116</v>
      </c>
      <c r="J16" t="s">
        <v>1115</v>
      </c>
      <c r="K16" t="s">
        <v>629</v>
      </c>
      <c r="L16">
        <f t="shared" si="0"/>
        <v>248</v>
      </c>
      <c r="M16" t="str">
        <f t="shared" si="1"/>
        <v>_23/24_VS_MSPO_2</v>
      </c>
    </row>
    <row r="17" spans="1:13" x14ac:dyDescent="0.25">
      <c r="A17" s="14" t="s">
        <v>918</v>
      </c>
      <c r="B17">
        <v>6</v>
      </c>
      <c r="D17" t="str">
        <f>VLOOKUP(A17,ar_predmet!$A$235:$B$260,2,FALSE())</f>
        <v>S206</v>
      </c>
      <c r="E17">
        <f>VLOOKUP(D17,ar_predmet!B$235:C$260,2,FALSE())</f>
        <v>246</v>
      </c>
      <c r="F17">
        <v>22</v>
      </c>
      <c r="G17">
        <v>2</v>
      </c>
      <c r="H17" t="s">
        <v>3650</v>
      </c>
      <c r="I17" s="32" t="s">
        <v>1116</v>
      </c>
      <c r="J17" t="s">
        <v>1115</v>
      </c>
      <c r="K17" t="s">
        <v>629</v>
      </c>
      <c r="L17">
        <f t="shared" si="0"/>
        <v>246</v>
      </c>
      <c r="M17" t="str">
        <f t="shared" si="1"/>
        <v>_23/24_VS_MSPO_2</v>
      </c>
    </row>
    <row r="18" spans="1:13" x14ac:dyDescent="0.25">
      <c r="A18" s="14" t="s">
        <v>920</v>
      </c>
      <c r="B18">
        <v>6</v>
      </c>
      <c r="D18" t="str">
        <f>VLOOKUP(A18,ar_predmet!$A$235:$B$260,2,FALSE())</f>
        <v>S207</v>
      </c>
      <c r="E18">
        <f>VLOOKUP(D18,ar_predmet!B$235:C$260,2,FALSE())</f>
        <v>247</v>
      </c>
      <c r="F18">
        <v>22</v>
      </c>
      <c r="G18">
        <v>2</v>
      </c>
      <c r="H18" t="s">
        <v>3650</v>
      </c>
      <c r="I18" s="32" t="s">
        <v>1116</v>
      </c>
      <c r="J18" t="s">
        <v>1115</v>
      </c>
      <c r="K18" t="s">
        <v>629</v>
      </c>
      <c r="L18">
        <f t="shared" si="0"/>
        <v>247</v>
      </c>
      <c r="M18" t="str">
        <f t="shared" si="1"/>
        <v>_23/24_VS_MSPO_2</v>
      </c>
    </row>
    <row r="19" spans="1:13" x14ac:dyDescent="0.25">
      <c r="A19" s="14" t="s">
        <v>931</v>
      </c>
      <c r="B19">
        <v>6</v>
      </c>
      <c r="D19" t="str">
        <f>VLOOKUP(A19,ar_predmet!$A$235:$B$260,2,FALSE())</f>
        <v>S212</v>
      </c>
      <c r="E19">
        <f>VLOOKUP(D19,ar_predmet!B$235:C$260,2,FALSE())</f>
        <v>252</v>
      </c>
      <c r="F19">
        <v>22</v>
      </c>
      <c r="G19">
        <v>2</v>
      </c>
      <c r="H19" t="s">
        <v>3650</v>
      </c>
      <c r="I19" s="32" t="s">
        <v>1116</v>
      </c>
      <c r="J19" t="s">
        <v>1115</v>
      </c>
      <c r="K19" t="s">
        <v>629</v>
      </c>
      <c r="L19">
        <f t="shared" si="0"/>
        <v>252</v>
      </c>
      <c r="M19" t="str">
        <f t="shared" si="1"/>
        <v>_23/24_VS_MSPO_2</v>
      </c>
    </row>
    <row r="20" spans="1:13" x14ac:dyDescent="0.25">
      <c r="A20" s="14" t="s">
        <v>933</v>
      </c>
      <c r="B20">
        <v>8</v>
      </c>
      <c r="D20" t="str">
        <f>VLOOKUP(A20,ar_predmet!$A$235:$B$260,2,FALSE())</f>
        <v>S301</v>
      </c>
      <c r="E20">
        <f>VLOOKUP(D20,ar_predmet!B$235:C$260,2,FALSE())</f>
        <v>253</v>
      </c>
      <c r="F20">
        <v>22</v>
      </c>
      <c r="G20">
        <v>3</v>
      </c>
      <c r="H20" t="s">
        <v>3649</v>
      </c>
      <c r="I20" s="32" t="s">
        <v>1114</v>
      </c>
      <c r="J20" t="s">
        <v>1115</v>
      </c>
      <c r="K20" t="s">
        <v>629</v>
      </c>
      <c r="L20">
        <f t="shared" si="0"/>
        <v>253</v>
      </c>
      <c r="M20" t="str">
        <f t="shared" si="1"/>
        <v>_23/24_VS_MSPO_3</v>
      </c>
    </row>
    <row r="21" spans="1:13" x14ac:dyDescent="0.25">
      <c r="A21" s="14" t="s">
        <v>935</v>
      </c>
      <c r="B21">
        <v>8</v>
      </c>
      <c r="D21" t="str">
        <f>VLOOKUP(A21,ar_predmet!$A$235:$B$260,2,FALSE())</f>
        <v>S302</v>
      </c>
      <c r="E21">
        <f>VLOOKUP(D21,ar_predmet!B$235:C$260,2,FALSE())</f>
        <v>254</v>
      </c>
      <c r="F21">
        <v>22</v>
      </c>
      <c r="G21">
        <v>3</v>
      </c>
      <c r="H21" t="s">
        <v>3649</v>
      </c>
      <c r="I21" s="32" t="s">
        <v>1114</v>
      </c>
      <c r="J21" t="s">
        <v>1115</v>
      </c>
      <c r="K21" t="s">
        <v>629</v>
      </c>
      <c r="L21">
        <f t="shared" si="0"/>
        <v>254</v>
      </c>
      <c r="M21" t="str">
        <f t="shared" si="1"/>
        <v>_23/24_VS_MSPO_3</v>
      </c>
    </row>
    <row r="22" spans="1:13" x14ac:dyDescent="0.25">
      <c r="A22" s="14" t="s">
        <v>937</v>
      </c>
      <c r="B22">
        <v>8</v>
      </c>
      <c r="D22" t="str">
        <f>VLOOKUP(A22,ar_predmet!$A$235:$B$260,2,FALSE())</f>
        <v>S303</v>
      </c>
      <c r="E22">
        <f>VLOOKUP(D22,ar_predmet!B$235:C$260,2,FALSE())</f>
        <v>255</v>
      </c>
      <c r="F22">
        <v>22</v>
      </c>
      <c r="G22">
        <v>3</v>
      </c>
      <c r="H22" t="s">
        <v>3649</v>
      </c>
      <c r="I22" s="32" t="s">
        <v>1114</v>
      </c>
      <c r="J22" t="s">
        <v>1115</v>
      </c>
      <c r="K22" t="s">
        <v>629</v>
      </c>
      <c r="L22">
        <f t="shared" si="0"/>
        <v>255</v>
      </c>
      <c r="M22" t="str">
        <f t="shared" si="1"/>
        <v>_23/24_VS_MSPO_3</v>
      </c>
    </row>
    <row r="23" spans="1:13" x14ac:dyDescent="0.25">
      <c r="A23" s="14" t="s">
        <v>945</v>
      </c>
      <c r="B23">
        <v>6</v>
      </c>
      <c r="D23" t="str">
        <f>VLOOKUP(A23,ar_predmet!$A$235:$B$260,2,FALSE())</f>
        <v>S308</v>
      </c>
      <c r="E23">
        <f>VLOOKUP(D23,ar_predmet!B$235:C$260,2,FALSE())</f>
        <v>260</v>
      </c>
      <c r="F23">
        <v>22</v>
      </c>
      <c r="G23">
        <v>3</v>
      </c>
      <c r="H23" t="s">
        <v>3649</v>
      </c>
      <c r="I23" s="32" t="s">
        <v>1114</v>
      </c>
      <c r="J23" t="s">
        <v>1115</v>
      </c>
      <c r="K23" t="s">
        <v>629</v>
      </c>
      <c r="L23">
        <f t="shared" si="0"/>
        <v>260</v>
      </c>
      <c r="M23" t="str">
        <f t="shared" si="1"/>
        <v>_23/24_VS_MSPO_3</v>
      </c>
    </row>
    <row r="24" spans="1:13" x14ac:dyDescent="0.25">
      <c r="A24" s="14" t="s">
        <v>730</v>
      </c>
      <c r="B24">
        <v>10</v>
      </c>
      <c r="D24" t="str">
        <f>VLOOKUP(A24,ar_predmet!$A$235:$B$260,2,FALSE())</f>
        <v>S304</v>
      </c>
      <c r="E24">
        <f>VLOOKUP(D24,ar_predmet!B$235:C$260,2,FALSE())</f>
        <v>256</v>
      </c>
      <c r="F24">
        <v>22</v>
      </c>
      <c r="G24">
        <v>3</v>
      </c>
      <c r="H24" t="s">
        <v>3649</v>
      </c>
      <c r="I24" s="32" t="s">
        <v>1116</v>
      </c>
      <c r="J24" t="s">
        <v>1115</v>
      </c>
      <c r="K24" t="s">
        <v>629</v>
      </c>
      <c r="L24">
        <f t="shared" si="0"/>
        <v>256</v>
      </c>
      <c r="M24" t="str">
        <f t="shared" si="1"/>
        <v>_23/24_VS_MSPO_3</v>
      </c>
    </row>
    <row r="25" spans="1:13" x14ac:dyDescent="0.25">
      <c r="A25" s="14" t="s">
        <v>731</v>
      </c>
      <c r="B25">
        <v>12</v>
      </c>
      <c r="D25" t="str">
        <f>VLOOKUP(A25,ar_predmet!$A$235:$B$260,2,FALSE())</f>
        <v>S305</v>
      </c>
      <c r="E25">
        <f>VLOOKUP(D25,ar_predmet!B$235:C$260,2,FALSE())</f>
        <v>257</v>
      </c>
      <c r="F25">
        <v>22</v>
      </c>
      <c r="G25">
        <v>3</v>
      </c>
      <c r="H25" t="s">
        <v>3649</v>
      </c>
      <c r="I25" s="32" t="s">
        <v>1116</v>
      </c>
      <c r="J25" t="s">
        <v>1115</v>
      </c>
      <c r="K25" t="s">
        <v>629</v>
      </c>
      <c r="L25">
        <f t="shared" si="0"/>
        <v>257</v>
      </c>
      <c r="M25" t="str">
        <f t="shared" si="1"/>
        <v>_23/24_VS_MSPO_3</v>
      </c>
    </row>
    <row r="26" spans="1:13" x14ac:dyDescent="0.25">
      <c r="A26" s="14" t="s">
        <v>941</v>
      </c>
      <c r="B26">
        <v>8</v>
      </c>
      <c r="D26" t="str">
        <f>VLOOKUP(A26,ar_predmet!$A$235:$B$260,2,FALSE())</f>
        <v>S306</v>
      </c>
      <c r="E26">
        <f>VLOOKUP(D26,ar_predmet!B$235:C$260,2,FALSE())</f>
        <v>258</v>
      </c>
      <c r="F26">
        <v>22</v>
      </c>
      <c r="G26">
        <v>3</v>
      </c>
      <c r="H26" t="s">
        <v>3650</v>
      </c>
      <c r="I26" s="32" t="s">
        <v>1116</v>
      </c>
      <c r="J26" t="s">
        <v>1115</v>
      </c>
      <c r="K26" t="s">
        <v>629</v>
      </c>
      <c r="L26">
        <f t="shared" si="0"/>
        <v>258</v>
      </c>
      <c r="M26" t="str">
        <f t="shared" si="1"/>
        <v>_23/24_VS_MSPO_3</v>
      </c>
    </row>
    <row r="27" spans="1:13" x14ac:dyDescent="0.25">
      <c r="A27" s="14" t="s">
        <v>943</v>
      </c>
      <c r="B27">
        <v>8</v>
      </c>
      <c r="D27" t="str">
        <f>VLOOKUP(A27,ar_predmet!$A$235:$B$260,2,FALSE())</f>
        <v>S307</v>
      </c>
      <c r="E27">
        <f>VLOOKUP(D27,ar_predmet!B$235:C$260,2,FALSE())</f>
        <v>259</v>
      </c>
      <c r="F27">
        <v>22</v>
      </c>
      <c r="G27">
        <v>3</v>
      </c>
      <c r="H27" t="s">
        <v>3650</v>
      </c>
      <c r="I27" s="32" t="s">
        <v>1116</v>
      </c>
      <c r="J27" t="s">
        <v>1115</v>
      </c>
      <c r="K27" t="s">
        <v>629</v>
      </c>
      <c r="L27">
        <f t="shared" si="0"/>
        <v>259</v>
      </c>
      <c r="M27" t="str">
        <f t="shared" si="1"/>
        <v>_23/24_VS_MSPO_3</v>
      </c>
    </row>
    <row r="28" spans="1:13" x14ac:dyDescent="0.25">
      <c r="A28" s="30" t="s">
        <v>951</v>
      </c>
      <c r="B28" s="30">
        <v>6</v>
      </c>
      <c r="C28" s="30"/>
      <c r="D28" s="30" t="str">
        <f>VLOOKUP(A28,ar_predmet!A$261:B$287,2,FALSE())</f>
        <v>KM103</v>
      </c>
      <c r="E28" s="30">
        <f>VLOOKUP(D28,ar_predmet!B$261:C$287,2,FALSE())</f>
        <v>263</v>
      </c>
      <c r="F28" s="30">
        <v>23</v>
      </c>
      <c r="G28" s="30">
        <v>1</v>
      </c>
      <c r="H28" s="31" t="s">
        <v>3649</v>
      </c>
      <c r="I28" s="29" t="s">
        <v>1114</v>
      </c>
      <c r="J28" s="30" t="s">
        <v>1117</v>
      </c>
      <c r="K28" s="30" t="s">
        <v>629</v>
      </c>
      <c r="L28" s="30">
        <f t="shared" si="0"/>
        <v>263</v>
      </c>
      <c r="M28" s="30" t="str">
        <f t="shared" si="1"/>
        <v>_23/24_VS_KRIM_1</v>
      </c>
    </row>
    <row r="29" spans="1:13" x14ac:dyDescent="0.25">
      <c r="A29" t="s">
        <v>955</v>
      </c>
      <c r="B29">
        <v>6</v>
      </c>
      <c r="D29" t="str">
        <f>VLOOKUP(A29,ar_predmet!A$261:B$287,2,FALSE())</f>
        <v>KM105</v>
      </c>
      <c r="E29">
        <f>VLOOKUP(D29,ar_predmet!B$261:C$287,2,FALSE())</f>
        <v>265</v>
      </c>
      <c r="F29">
        <v>23</v>
      </c>
      <c r="G29">
        <v>1</v>
      </c>
      <c r="H29" t="s">
        <v>3649</v>
      </c>
      <c r="I29" s="32" t="s">
        <v>1114</v>
      </c>
      <c r="J29" t="s">
        <v>1117</v>
      </c>
      <c r="K29" t="s">
        <v>629</v>
      </c>
      <c r="L29">
        <f t="shared" si="0"/>
        <v>265</v>
      </c>
      <c r="M29" t="str">
        <f t="shared" si="1"/>
        <v>_23/24_VS_KRIM_1</v>
      </c>
    </row>
    <row r="30" spans="1:13" x14ac:dyDescent="0.25">
      <c r="A30" t="s">
        <v>953</v>
      </c>
      <c r="B30">
        <v>6</v>
      </c>
      <c r="D30" t="str">
        <f>VLOOKUP(A30,ar_predmet!A$261:B$287,2,FALSE())</f>
        <v>KM104</v>
      </c>
      <c r="E30">
        <f>VLOOKUP(D30,ar_predmet!B$261:C$287,2,FALSE())</f>
        <v>264</v>
      </c>
      <c r="F30">
        <v>23</v>
      </c>
      <c r="G30">
        <v>1</v>
      </c>
      <c r="H30" t="s">
        <v>3649</v>
      </c>
      <c r="I30" s="32" t="s">
        <v>1114</v>
      </c>
      <c r="J30" t="s">
        <v>1117</v>
      </c>
      <c r="K30" t="s">
        <v>629</v>
      </c>
      <c r="L30">
        <f t="shared" si="0"/>
        <v>264</v>
      </c>
      <c r="M30" t="str">
        <f t="shared" si="1"/>
        <v>_23/24_VS_KRIM_1</v>
      </c>
    </row>
    <row r="31" spans="1:13" x14ac:dyDescent="0.25">
      <c r="A31" t="s">
        <v>947</v>
      </c>
      <c r="B31">
        <v>6</v>
      </c>
      <c r="D31" t="str">
        <f>VLOOKUP(A31,ar_predmet!A$261:B$287,2,FALSE())</f>
        <v>KM101</v>
      </c>
      <c r="E31">
        <f>VLOOKUP(D31,ar_predmet!B$261:C$287,2,FALSE())</f>
        <v>261</v>
      </c>
      <c r="F31">
        <v>23</v>
      </c>
      <c r="G31">
        <v>1</v>
      </c>
      <c r="H31" t="s">
        <v>3649</v>
      </c>
      <c r="I31" s="32" t="s">
        <v>1114</v>
      </c>
      <c r="J31" t="s">
        <v>1117</v>
      </c>
      <c r="K31" t="s">
        <v>629</v>
      </c>
      <c r="L31">
        <f t="shared" si="0"/>
        <v>261</v>
      </c>
      <c r="M31" t="str">
        <f t="shared" si="1"/>
        <v>_23/24_VS_KRIM_1</v>
      </c>
    </row>
    <row r="32" spans="1:13" x14ac:dyDescent="0.25">
      <c r="A32" t="s">
        <v>949</v>
      </c>
      <c r="B32">
        <v>6</v>
      </c>
      <c r="D32" t="str">
        <f>VLOOKUP(A32,ar_predmet!A$261:B$287,2,FALSE())</f>
        <v>KM102</v>
      </c>
      <c r="E32">
        <f>VLOOKUP(D32,ar_predmet!B$261:C$287,2,FALSE())</f>
        <v>262</v>
      </c>
      <c r="F32">
        <v>23</v>
      </c>
      <c r="G32">
        <v>1</v>
      </c>
      <c r="H32" t="s">
        <v>3649</v>
      </c>
      <c r="I32" s="32" t="s">
        <v>1114</v>
      </c>
      <c r="J32" t="s">
        <v>1117</v>
      </c>
      <c r="K32" t="s">
        <v>629</v>
      </c>
      <c r="L32">
        <f t="shared" si="0"/>
        <v>262</v>
      </c>
      <c r="M32" t="str">
        <f t="shared" si="1"/>
        <v>_23/24_VS_KRIM_1</v>
      </c>
    </row>
    <row r="33" spans="1:13" x14ac:dyDescent="0.25">
      <c r="A33" t="s">
        <v>961</v>
      </c>
      <c r="B33">
        <v>8</v>
      </c>
      <c r="D33" t="str">
        <f>VLOOKUP(A33,ar_predmet!A$261:B$287,2,FALSE())</f>
        <v>KM108</v>
      </c>
      <c r="E33">
        <f>VLOOKUP(D33,ar_predmet!B$261:C$287,2,FALSE())</f>
        <v>268</v>
      </c>
      <c r="F33">
        <v>23</v>
      </c>
      <c r="G33">
        <v>1</v>
      </c>
      <c r="H33" t="s">
        <v>3649</v>
      </c>
      <c r="I33" s="32" t="s">
        <v>1116</v>
      </c>
      <c r="J33" t="s">
        <v>1117</v>
      </c>
      <c r="K33" t="s">
        <v>629</v>
      </c>
      <c r="L33">
        <f t="shared" si="0"/>
        <v>268</v>
      </c>
      <c r="M33" t="str">
        <f t="shared" si="1"/>
        <v>_23/24_VS_KRIM_1</v>
      </c>
    </row>
    <row r="34" spans="1:13" x14ac:dyDescent="0.25">
      <c r="A34" t="s">
        <v>963</v>
      </c>
      <c r="B34">
        <v>7</v>
      </c>
      <c r="D34" t="str">
        <f>VLOOKUP(A34,ar_predmet!A$261:B$287,2,FALSE())</f>
        <v>KM109</v>
      </c>
      <c r="E34">
        <f>VLOOKUP(D34,ar_predmet!B$261:C$287,2,FALSE())</f>
        <v>269</v>
      </c>
      <c r="F34">
        <v>23</v>
      </c>
      <c r="G34">
        <v>1</v>
      </c>
      <c r="H34" t="s">
        <v>3649</v>
      </c>
      <c r="I34" s="32" t="s">
        <v>1116</v>
      </c>
      <c r="J34" t="s">
        <v>1117</v>
      </c>
      <c r="K34" t="s">
        <v>629</v>
      </c>
      <c r="L34">
        <f t="shared" si="0"/>
        <v>269</v>
      </c>
      <c r="M34" t="str">
        <f t="shared" si="1"/>
        <v>_23/24_VS_KRIM_1</v>
      </c>
    </row>
    <row r="35" spans="1:13" x14ac:dyDescent="0.25">
      <c r="A35" t="s">
        <v>959</v>
      </c>
      <c r="B35">
        <v>7</v>
      </c>
      <c r="D35" t="str">
        <f>VLOOKUP(A35,ar_predmet!A$261:B$287,2,FALSE())</f>
        <v>KM107</v>
      </c>
      <c r="E35">
        <f>VLOOKUP(D35,ar_predmet!B$261:C$287,2,FALSE())</f>
        <v>267</v>
      </c>
      <c r="F35">
        <v>23</v>
      </c>
      <c r="G35">
        <v>1</v>
      </c>
      <c r="H35" t="s">
        <v>3649</v>
      </c>
      <c r="I35" s="32" t="s">
        <v>1116</v>
      </c>
      <c r="J35" t="s">
        <v>1117</v>
      </c>
      <c r="K35" t="s">
        <v>629</v>
      </c>
      <c r="L35">
        <f t="shared" si="0"/>
        <v>267</v>
      </c>
      <c r="M35" t="str">
        <f t="shared" si="1"/>
        <v>_23/24_VS_KRIM_1</v>
      </c>
    </row>
    <row r="36" spans="1:13" x14ac:dyDescent="0.25">
      <c r="A36" t="s">
        <v>957</v>
      </c>
      <c r="B36">
        <v>8</v>
      </c>
      <c r="D36" t="str">
        <f>VLOOKUP(A36,ar_predmet!A$261:B$287,2,FALSE())</f>
        <v>KM106</v>
      </c>
      <c r="E36">
        <f>VLOOKUP(D36,ar_predmet!B$261:C$287,2,FALSE())</f>
        <v>266</v>
      </c>
      <c r="F36">
        <v>23</v>
      </c>
      <c r="G36">
        <v>1</v>
      </c>
      <c r="H36" t="s">
        <v>3649</v>
      </c>
      <c r="I36" s="32" t="s">
        <v>1116</v>
      </c>
      <c r="J36" t="s">
        <v>1117</v>
      </c>
      <c r="K36" t="s">
        <v>629</v>
      </c>
      <c r="L36">
        <f t="shared" si="0"/>
        <v>266</v>
      </c>
      <c r="M36" t="str">
        <f t="shared" si="1"/>
        <v>_23/24_VS_KRIM_1</v>
      </c>
    </row>
    <row r="37" spans="1:13" x14ac:dyDescent="0.25">
      <c r="A37" t="s">
        <v>965</v>
      </c>
      <c r="B37">
        <v>8</v>
      </c>
      <c r="D37" t="str">
        <f>VLOOKUP(A37,ar_predmet!A$261:B$287,2,FALSE())</f>
        <v>KM201</v>
      </c>
      <c r="E37">
        <f>VLOOKUP(D37,ar_predmet!B$261:C$287,2,FALSE())</f>
        <v>270</v>
      </c>
      <c r="F37">
        <v>23</v>
      </c>
      <c r="G37">
        <v>2</v>
      </c>
      <c r="H37" t="s">
        <v>3649</v>
      </c>
      <c r="I37" s="32" t="s">
        <v>1114</v>
      </c>
      <c r="J37" t="s">
        <v>1117</v>
      </c>
      <c r="K37" t="s">
        <v>629</v>
      </c>
      <c r="L37">
        <f t="shared" si="0"/>
        <v>270</v>
      </c>
      <c r="M37" t="str">
        <f t="shared" si="1"/>
        <v>_23/24_VS_KRIM_2</v>
      </c>
    </row>
    <row r="38" spans="1:13" x14ac:dyDescent="0.25">
      <c r="A38" t="s">
        <v>971</v>
      </c>
      <c r="B38">
        <v>7</v>
      </c>
      <c r="D38" t="str">
        <f>VLOOKUP(A38,ar_predmet!A$261:B$287,2,FALSE())</f>
        <v>KM204</v>
      </c>
      <c r="E38">
        <f>VLOOKUP(D38,ar_predmet!B$261:C$287,2,FALSE())</f>
        <v>273</v>
      </c>
      <c r="F38">
        <v>23</v>
      </c>
      <c r="G38">
        <v>2</v>
      </c>
      <c r="H38" t="s">
        <v>3649</v>
      </c>
      <c r="I38" s="32" t="s">
        <v>1114</v>
      </c>
      <c r="J38" t="s">
        <v>1117</v>
      </c>
      <c r="K38" t="s">
        <v>629</v>
      </c>
      <c r="L38">
        <f t="shared" si="0"/>
        <v>273</v>
      </c>
      <c r="M38" t="str">
        <f t="shared" si="1"/>
        <v>_23/24_VS_KRIM_2</v>
      </c>
    </row>
    <row r="39" spans="1:13" x14ac:dyDescent="0.25">
      <c r="A39" t="s">
        <v>967</v>
      </c>
      <c r="B39">
        <v>8</v>
      </c>
      <c r="D39" t="str">
        <f>VLOOKUP(A39,ar_predmet!A$261:B$287,2,FALSE())</f>
        <v>KM202</v>
      </c>
      <c r="E39">
        <f>VLOOKUP(D39,ar_predmet!B$261:C$287,2,FALSE())</f>
        <v>271</v>
      </c>
      <c r="F39">
        <v>23</v>
      </c>
      <c r="G39">
        <v>2</v>
      </c>
      <c r="H39" t="s">
        <v>3649</v>
      </c>
      <c r="I39" s="32" t="s">
        <v>1114</v>
      </c>
      <c r="J39" t="s">
        <v>1117</v>
      </c>
      <c r="K39" t="s">
        <v>629</v>
      </c>
      <c r="L39">
        <f t="shared" si="0"/>
        <v>271</v>
      </c>
      <c r="M39" t="str">
        <f t="shared" si="1"/>
        <v>_23/24_VS_KRIM_2</v>
      </c>
    </row>
    <row r="40" spans="1:13" x14ac:dyDescent="0.25">
      <c r="A40" t="s">
        <v>969</v>
      </c>
      <c r="B40">
        <v>7</v>
      </c>
      <c r="D40" t="str">
        <f>VLOOKUP(A40,ar_predmet!A$261:B$287,2,FALSE())</f>
        <v>KM203</v>
      </c>
      <c r="E40">
        <f>VLOOKUP(D40,ar_predmet!B$261:C$287,2,FALSE())</f>
        <v>272</v>
      </c>
      <c r="F40">
        <v>23</v>
      </c>
      <c r="G40">
        <v>2</v>
      </c>
      <c r="H40" t="s">
        <v>3649</v>
      </c>
      <c r="I40" s="32" t="s">
        <v>1114</v>
      </c>
      <c r="J40" t="s">
        <v>1117</v>
      </c>
      <c r="K40" t="s">
        <v>629</v>
      </c>
      <c r="L40">
        <f t="shared" si="0"/>
        <v>272</v>
      </c>
      <c r="M40" t="str">
        <f t="shared" si="1"/>
        <v>_23/24_VS_KRIM_2</v>
      </c>
    </row>
    <row r="41" spans="1:13" x14ac:dyDescent="0.25">
      <c r="A41" t="s">
        <v>975</v>
      </c>
      <c r="B41">
        <v>6</v>
      </c>
      <c r="D41" t="str">
        <f>VLOOKUP(A41,ar_predmet!A$261:B$287,2,FALSE())</f>
        <v>KM206</v>
      </c>
      <c r="E41">
        <f>VLOOKUP(D41,ar_predmet!B$261:C$287,2,FALSE())</f>
        <v>275</v>
      </c>
      <c r="F41">
        <v>23</v>
      </c>
      <c r="G41">
        <v>2</v>
      </c>
      <c r="H41" t="s">
        <v>3649</v>
      </c>
      <c r="I41" s="32" t="s">
        <v>1116</v>
      </c>
      <c r="J41" t="s">
        <v>1117</v>
      </c>
      <c r="K41" t="s">
        <v>629</v>
      </c>
      <c r="L41">
        <f t="shared" si="0"/>
        <v>275</v>
      </c>
      <c r="M41" t="str">
        <f t="shared" si="1"/>
        <v>_23/24_VS_KRIM_2</v>
      </c>
    </row>
    <row r="42" spans="1:13" x14ac:dyDescent="0.25">
      <c r="A42" t="s">
        <v>977</v>
      </c>
      <c r="B42">
        <v>6</v>
      </c>
      <c r="D42" t="str">
        <f>VLOOKUP(A42,ar_predmet!A$261:B$287,2,FALSE())</f>
        <v>KM207</v>
      </c>
      <c r="E42">
        <f>VLOOKUP(D42,ar_predmet!B$261:C$287,2,FALSE())</f>
        <v>276</v>
      </c>
      <c r="F42">
        <v>23</v>
      </c>
      <c r="G42">
        <v>2</v>
      </c>
      <c r="H42" t="s">
        <v>3649</v>
      </c>
      <c r="I42" s="32" t="s">
        <v>1116</v>
      </c>
      <c r="J42" t="s">
        <v>1117</v>
      </c>
      <c r="K42" t="s">
        <v>629</v>
      </c>
      <c r="L42">
        <f t="shared" si="0"/>
        <v>276</v>
      </c>
      <c r="M42" t="str">
        <f t="shared" si="1"/>
        <v>_23/24_VS_KRIM_2</v>
      </c>
    </row>
    <row r="43" spans="1:13" x14ac:dyDescent="0.25">
      <c r="A43" t="s">
        <v>973</v>
      </c>
      <c r="B43">
        <v>6</v>
      </c>
      <c r="D43" t="str">
        <f>VLOOKUP(A43,ar_predmet!A$261:B$287,2,FALSE())</f>
        <v>KM205</v>
      </c>
      <c r="E43">
        <f>VLOOKUP(D43,ar_predmet!B$261:C$287,2,FALSE())</f>
        <v>274</v>
      </c>
      <c r="F43">
        <v>23</v>
      </c>
      <c r="G43">
        <v>2</v>
      </c>
      <c r="H43" t="s">
        <v>3649</v>
      </c>
      <c r="I43" s="32" t="s">
        <v>1116</v>
      </c>
      <c r="J43" t="s">
        <v>1117</v>
      </c>
      <c r="K43" t="s">
        <v>629</v>
      </c>
      <c r="L43">
        <f t="shared" si="0"/>
        <v>274</v>
      </c>
      <c r="M43" t="str">
        <f t="shared" si="1"/>
        <v>_23/24_VS_KRIM_2</v>
      </c>
    </row>
    <row r="44" spans="1:13" x14ac:dyDescent="0.25">
      <c r="A44" t="s">
        <v>983</v>
      </c>
      <c r="B44">
        <v>6</v>
      </c>
      <c r="D44" t="str">
        <f>VLOOKUP(A44,ar_predmet!A$261:B$287,2,FALSE())</f>
        <v>KM210</v>
      </c>
      <c r="E44">
        <f>VLOOKUP(D44,ar_predmet!B$261:C$287,2,FALSE())</f>
        <v>279</v>
      </c>
      <c r="F44">
        <v>23</v>
      </c>
      <c r="G44">
        <v>2</v>
      </c>
      <c r="H44" t="s">
        <v>3650</v>
      </c>
      <c r="I44" s="32" t="s">
        <v>1116</v>
      </c>
      <c r="J44" t="s">
        <v>1117</v>
      </c>
      <c r="K44" t="s">
        <v>629</v>
      </c>
      <c r="L44">
        <f t="shared" si="0"/>
        <v>279</v>
      </c>
      <c r="M44" t="str">
        <f t="shared" si="1"/>
        <v>_23/24_VS_KRIM_2</v>
      </c>
    </row>
    <row r="45" spans="1:13" x14ac:dyDescent="0.25">
      <c r="A45" t="s">
        <v>695</v>
      </c>
      <c r="B45">
        <v>6</v>
      </c>
      <c r="D45" t="str">
        <f>VLOOKUP(A45,ar_predmet!A$261:B$287,2,FALSE())</f>
        <v>KM208</v>
      </c>
      <c r="E45">
        <f>VLOOKUP(D45,ar_predmet!B$261:C$287,2,FALSE())</f>
        <v>277</v>
      </c>
      <c r="F45">
        <v>23</v>
      </c>
      <c r="G45">
        <v>2</v>
      </c>
      <c r="H45" t="s">
        <v>3650</v>
      </c>
      <c r="I45" s="32" t="s">
        <v>1116</v>
      </c>
      <c r="J45" t="s">
        <v>1117</v>
      </c>
      <c r="K45" t="s">
        <v>629</v>
      </c>
      <c r="L45">
        <f t="shared" si="0"/>
        <v>277</v>
      </c>
      <c r="M45" t="str">
        <f t="shared" si="1"/>
        <v>_23/24_VS_KRIM_2</v>
      </c>
    </row>
    <row r="46" spans="1:13" x14ac:dyDescent="0.25">
      <c r="A46" t="s">
        <v>981</v>
      </c>
      <c r="B46">
        <v>6</v>
      </c>
      <c r="D46" t="str">
        <f>VLOOKUP(A46,ar_predmet!A$261:B$287,2,FALSE())</f>
        <v>KM209</v>
      </c>
      <c r="E46">
        <f>VLOOKUP(D46,ar_predmet!B$261:C$287,2,FALSE())</f>
        <v>278</v>
      </c>
      <c r="F46">
        <v>23</v>
      </c>
      <c r="G46">
        <v>2</v>
      </c>
      <c r="H46" t="s">
        <v>3650</v>
      </c>
      <c r="I46" s="32" t="s">
        <v>1116</v>
      </c>
      <c r="J46" t="s">
        <v>1117</v>
      </c>
      <c r="K46" t="s">
        <v>629</v>
      </c>
      <c r="L46">
        <f t="shared" si="0"/>
        <v>278</v>
      </c>
      <c r="M46" t="str">
        <f t="shared" si="1"/>
        <v>_23/24_VS_KRIM_2</v>
      </c>
    </row>
    <row r="47" spans="1:13" x14ac:dyDescent="0.25">
      <c r="A47" t="s">
        <v>985</v>
      </c>
      <c r="B47">
        <v>6</v>
      </c>
      <c r="D47" t="str">
        <f>VLOOKUP(A47,ar_predmet!A$261:B$287,2,FALSE())</f>
        <v>KM301</v>
      </c>
      <c r="E47">
        <f>VLOOKUP(D47,ar_predmet!B$261:C$287,2,FALSE())</f>
        <v>280</v>
      </c>
      <c r="F47">
        <v>23</v>
      </c>
      <c r="G47">
        <v>3</v>
      </c>
      <c r="H47" t="s">
        <v>3649</v>
      </c>
      <c r="I47" s="32" t="s">
        <v>1114</v>
      </c>
      <c r="J47" t="s">
        <v>1117</v>
      </c>
      <c r="K47" t="s">
        <v>629</v>
      </c>
      <c r="L47">
        <f t="shared" si="0"/>
        <v>280</v>
      </c>
      <c r="M47" t="str">
        <f t="shared" si="1"/>
        <v>_23/24_VS_KRIM_3</v>
      </c>
    </row>
    <row r="48" spans="1:13" x14ac:dyDescent="0.25">
      <c r="A48" t="s">
        <v>990</v>
      </c>
      <c r="B48">
        <v>6</v>
      </c>
      <c r="D48" t="str">
        <f>VLOOKUP(A48,ar_predmet!A$261:B$287,2,FALSE())</f>
        <v>KM304</v>
      </c>
      <c r="E48">
        <f>VLOOKUP(D48,ar_predmet!B$261:C$287,2,FALSE())</f>
        <v>283</v>
      </c>
      <c r="F48">
        <v>23</v>
      </c>
      <c r="G48">
        <v>3</v>
      </c>
      <c r="H48" t="s">
        <v>3649</v>
      </c>
      <c r="I48" s="32" t="s">
        <v>1114</v>
      </c>
      <c r="J48" t="s">
        <v>1117</v>
      </c>
      <c r="K48" t="s">
        <v>629</v>
      </c>
      <c r="L48">
        <f t="shared" si="0"/>
        <v>283</v>
      </c>
      <c r="M48" t="str">
        <f t="shared" si="1"/>
        <v>_23/24_VS_KRIM_3</v>
      </c>
    </row>
    <row r="49" spans="1:13" x14ac:dyDescent="0.25">
      <c r="A49" t="s">
        <v>826</v>
      </c>
      <c r="B49">
        <v>6</v>
      </c>
      <c r="D49" t="str">
        <f>VLOOKUP(A49,ar_predmet!A$261:B$287,2,FALSE())</f>
        <v>KM302</v>
      </c>
      <c r="E49">
        <f>VLOOKUP(D49,ar_predmet!B$261:C$287,2,FALSE())</f>
        <v>281</v>
      </c>
      <c r="F49">
        <v>23</v>
      </c>
      <c r="G49">
        <v>3</v>
      </c>
      <c r="H49" t="s">
        <v>3649</v>
      </c>
      <c r="I49" s="32" t="s">
        <v>1114</v>
      </c>
      <c r="J49" t="s">
        <v>1117</v>
      </c>
      <c r="K49" t="s">
        <v>629</v>
      </c>
      <c r="L49">
        <f t="shared" si="0"/>
        <v>281</v>
      </c>
      <c r="M49" t="str">
        <f t="shared" si="1"/>
        <v>_23/24_VS_KRIM_3</v>
      </c>
    </row>
    <row r="50" spans="1:13" x14ac:dyDescent="0.25">
      <c r="A50" t="s">
        <v>988</v>
      </c>
      <c r="B50">
        <v>6</v>
      </c>
      <c r="D50" t="str">
        <f>VLOOKUP(A50,ar_predmet!A$261:B$287,2,FALSE())</f>
        <v>KM303</v>
      </c>
      <c r="E50">
        <f>VLOOKUP(D50,ar_predmet!B$261:C$287,2,FALSE())</f>
        <v>282</v>
      </c>
      <c r="F50">
        <v>23</v>
      </c>
      <c r="G50">
        <v>3</v>
      </c>
      <c r="H50" t="s">
        <v>3649</v>
      </c>
      <c r="I50" s="32" t="s">
        <v>1114</v>
      </c>
      <c r="J50" t="s">
        <v>1117</v>
      </c>
      <c r="K50" t="s">
        <v>629</v>
      </c>
      <c r="L50">
        <f t="shared" si="0"/>
        <v>282</v>
      </c>
      <c r="M50" t="str">
        <f t="shared" si="1"/>
        <v>_23/24_VS_KRIM_3</v>
      </c>
    </row>
    <row r="51" spans="1:13" x14ac:dyDescent="0.25">
      <c r="A51" t="s">
        <v>730</v>
      </c>
      <c r="B51">
        <v>20</v>
      </c>
      <c r="D51" t="str">
        <f>VLOOKUP(A51,ar_predmet!A$261:B$287,2,FALSE())</f>
        <v>KM307</v>
      </c>
      <c r="E51">
        <f>VLOOKUP(D51,ar_predmet!B$261:C$287,2,FALSE())</f>
        <v>286</v>
      </c>
      <c r="F51">
        <v>23</v>
      </c>
      <c r="G51">
        <v>3</v>
      </c>
      <c r="H51" t="s">
        <v>3649</v>
      </c>
      <c r="I51" s="32" t="s">
        <v>1116</v>
      </c>
      <c r="J51" t="s">
        <v>1117</v>
      </c>
      <c r="K51" t="s">
        <v>629</v>
      </c>
      <c r="L51">
        <f t="shared" si="0"/>
        <v>286</v>
      </c>
      <c r="M51" t="str">
        <f t="shared" si="1"/>
        <v>_23/24_VS_KRIM_3</v>
      </c>
    </row>
    <row r="52" spans="1:13" x14ac:dyDescent="0.25">
      <c r="A52" t="s">
        <v>731</v>
      </c>
      <c r="B52">
        <v>10</v>
      </c>
      <c r="D52" t="str">
        <f>VLOOKUP(A52,ar_predmet!A$261:B$287,2,FALSE())</f>
        <v>KM308</v>
      </c>
      <c r="E52">
        <f>VLOOKUP(D52,ar_predmet!B$261:C$287,2,FALSE())</f>
        <v>287</v>
      </c>
      <c r="F52">
        <v>23</v>
      </c>
      <c r="G52">
        <v>3</v>
      </c>
      <c r="H52" t="s">
        <v>3649</v>
      </c>
      <c r="I52" s="32" t="s">
        <v>1116</v>
      </c>
      <c r="J52" t="s">
        <v>1117</v>
      </c>
      <c r="K52" t="s">
        <v>629</v>
      </c>
      <c r="L52">
        <f t="shared" si="0"/>
        <v>287</v>
      </c>
      <c r="M52" t="str">
        <f t="shared" si="1"/>
        <v>_23/24_VS_KRIM_3</v>
      </c>
    </row>
    <row r="53" spans="1:13" x14ac:dyDescent="0.25">
      <c r="A53" t="s">
        <v>992</v>
      </c>
      <c r="B53">
        <v>6</v>
      </c>
      <c r="D53" t="str">
        <f>VLOOKUP(A53,ar_predmet!A$261:B$287,2,FALSE())</f>
        <v>KM305</v>
      </c>
      <c r="E53">
        <f>VLOOKUP(D53,ar_predmet!B$261:C$287,2,FALSE())</f>
        <v>284</v>
      </c>
      <c r="F53">
        <v>23</v>
      </c>
      <c r="G53">
        <v>3</v>
      </c>
      <c r="H53" t="s">
        <v>3650</v>
      </c>
      <c r="I53" s="32" t="s">
        <v>1114</v>
      </c>
      <c r="J53" t="s">
        <v>1117</v>
      </c>
      <c r="K53" t="s">
        <v>629</v>
      </c>
      <c r="L53">
        <f t="shared" si="0"/>
        <v>284</v>
      </c>
      <c r="M53" t="str">
        <f t="shared" si="1"/>
        <v>_23/24_VS_KRIM_3</v>
      </c>
    </row>
    <row r="54" spans="1:13" x14ac:dyDescent="0.25">
      <c r="A54" t="s">
        <v>994</v>
      </c>
      <c r="B54">
        <v>6</v>
      </c>
      <c r="D54" t="str">
        <f>VLOOKUP(A54,ar_predmet!A$261:B$287,2,FALSE())</f>
        <v>KM306</v>
      </c>
      <c r="E54">
        <f>VLOOKUP(D54,ar_predmet!B$261:C$287,2,FALSE())</f>
        <v>285</v>
      </c>
      <c r="F54">
        <v>23</v>
      </c>
      <c r="G54">
        <v>3</v>
      </c>
      <c r="H54" t="s">
        <v>3650</v>
      </c>
      <c r="I54" s="32" t="s">
        <v>1114</v>
      </c>
      <c r="J54" t="s">
        <v>1117</v>
      </c>
      <c r="K54" t="s">
        <v>629</v>
      </c>
      <c r="L54">
        <f t="shared" si="0"/>
        <v>285</v>
      </c>
      <c r="M54" t="str">
        <f t="shared" si="1"/>
        <v>_23/24_VS_KRIM_3</v>
      </c>
    </row>
    <row r="55" spans="1:13" x14ac:dyDescent="0.25">
      <c r="A55" s="30" t="s">
        <v>676</v>
      </c>
      <c r="B55" s="30">
        <v>6</v>
      </c>
      <c r="C55" s="30"/>
      <c r="D55" s="30">
        <f>VLOOKUP(A55,ar_predmet!A$2:B$71,2,FALSE())</f>
        <v>5105</v>
      </c>
      <c r="E55" s="30">
        <f>VLOOKUP(D55,ar_predmet!B$2:C$71,2,FALSE())</f>
        <v>2</v>
      </c>
      <c r="F55" s="30">
        <v>16</v>
      </c>
      <c r="G55" s="30">
        <v>1</v>
      </c>
      <c r="H55" s="31" t="s">
        <v>3649</v>
      </c>
      <c r="I55" s="29" t="s">
        <v>1114</v>
      </c>
      <c r="J55" s="33" t="s">
        <v>1118</v>
      </c>
      <c r="K55" s="30" t="s">
        <v>629</v>
      </c>
      <c r="L55" s="30">
        <f t="shared" si="0"/>
        <v>2</v>
      </c>
      <c r="M55" s="30" t="str">
        <f t="shared" si="1"/>
        <v>_23/24_VS_IPOS_1</v>
      </c>
    </row>
    <row r="56" spans="1:13" x14ac:dyDescent="0.25">
      <c r="A56" t="s">
        <v>680</v>
      </c>
      <c r="B56">
        <v>6</v>
      </c>
      <c r="D56">
        <f>VLOOKUP(A56,ar_predmet!A$2:B$71,2,FALSE())</f>
        <v>5112</v>
      </c>
      <c r="E56">
        <f>VLOOKUP(D56,ar_predmet!B$2:C$71,2,FALSE())</f>
        <v>6</v>
      </c>
      <c r="F56">
        <v>16</v>
      </c>
      <c r="G56">
        <v>1</v>
      </c>
      <c r="H56" t="s">
        <v>3649</v>
      </c>
      <c r="I56" s="32" t="s">
        <v>1114</v>
      </c>
      <c r="J56" s="1" t="s">
        <v>1118</v>
      </c>
      <c r="K56" t="s">
        <v>629</v>
      </c>
      <c r="L56">
        <f t="shared" si="0"/>
        <v>6</v>
      </c>
      <c r="M56" t="str">
        <f t="shared" si="1"/>
        <v>_23/24_VS_IPOS_1</v>
      </c>
    </row>
    <row r="57" spans="1:13" x14ac:dyDescent="0.25">
      <c r="A57" t="s">
        <v>674</v>
      </c>
      <c r="B57">
        <v>5</v>
      </c>
      <c r="D57">
        <f>VLOOKUP(A57,ar_predmet!A$2:B$71,2,FALSE())</f>
        <v>5102</v>
      </c>
      <c r="E57">
        <f>VLOOKUP(D57,ar_predmet!B$2:C$71,2,FALSE())</f>
        <v>1</v>
      </c>
      <c r="F57">
        <v>16</v>
      </c>
      <c r="G57">
        <v>1</v>
      </c>
      <c r="H57" t="s">
        <v>3649</v>
      </c>
      <c r="I57" s="32" t="s">
        <v>1114</v>
      </c>
      <c r="J57" s="1" t="s">
        <v>1118</v>
      </c>
      <c r="K57" t="s">
        <v>629</v>
      </c>
      <c r="L57">
        <f t="shared" si="0"/>
        <v>1</v>
      </c>
      <c r="M57" t="str">
        <f t="shared" si="1"/>
        <v>_23/24_VS_IPOS_1</v>
      </c>
    </row>
    <row r="58" spans="1:13" x14ac:dyDescent="0.25">
      <c r="A58" t="s">
        <v>684</v>
      </c>
      <c r="B58">
        <v>7</v>
      </c>
      <c r="D58">
        <f>VLOOKUP(A58,ar_predmet!A$2:B$71,2,FALSE())</f>
        <v>5116</v>
      </c>
      <c r="E58">
        <f>VLOOKUP(D58,ar_predmet!B$2:C$71,2,FALSE())</f>
        <v>10</v>
      </c>
      <c r="F58">
        <v>16</v>
      </c>
      <c r="G58">
        <v>1</v>
      </c>
      <c r="H58" t="s">
        <v>3649</v>
      </c>
      <c r="I58" s="32" t="s">
        <v>1114</v>
      </c>
      <c r="J58" s="1" t="s">
        <v>1118</v>
      </c>
      <c r="K58" t="s">
        <v>629</v>
      </c>
      <c r="L58">
        <f t="shared" si="0"/>
        <v>10</v>
      </c>
      <c r="M58" t="str">
        <f t="shared" si="1"/>
        <v>_23/24_VS_IPOS_1</v>
      </c>
    </row>
    <row r="59" spans="1:13" x14ac:dyDescent="0.25">
      <c r="A59" t="s">
        <v>685</v>
      </c>
      <c r="B59">
        <v>6</v>
      </c>
      <c r="D59">
        <f>VLOOKUP(A59,ar_predmet!A$2:B$71,2,FALSE())</f>
        <v>5117</v>
      </c>
      <c r="E59">
        <f>VLOOKUP(D59,ar_predmet!B$2:C$71,2,FALSE())</f>
        <v>11</v>
      </c>
      <c r="F59">
        <v>16</v>
      </c>
      <c r="G59">
        <v>1</v>
      </c>
      <c r="H59" t="s">
        <v>3649</v>
      </c>
      <c r="I59" s="32" t="s">
        <v>1114</v>
      </c>
      <c r="J59" s="1" t="s">
        <v>1118</v>
      </c>
      <c r="K59" t="s">
        <v>629</v>
      </c>
      <c r="L59">
        <f t="shared" si="0"/>
        <v>11</v>
      </c>
      <c r="M59" t="str">
        <f t="shared" si="1"/>
        <v>_23/24_VS_IPOS_1</v>
      </c>
    </row>
    <row r="60" spans="1:13" x14ac:dyDescent="0.25">
      <c r="A60" t="s">
        <v>677</v>
      </c>
      <c r="B60">
        <v>7</v>
      </c>
      <c r="D60">
        <f>VLOOKUP(A60,ar_predmet!A$2:B$71,2,FALSE())</f>
        <v>5107</v>
      </c>
      <c r="E60">
        <f>VLOOKUP(D60,ar_predmet!B$2:C$71,2,FALSE())</f>
        <v>3</v>
      </c>
      <c r="F60">
        <v>16</v>
      </c>
      <c r="G60">
        <v>1</v>
      </c>
      <c r="H60" t="s">
        <v>3649</v>
      </c>
      <c r="I60" s="32" t="s">
        <v>1116</v>
      </c>
      <c r="J60" s="1" t="s">
        <v>1118</v>
      </c>
      <c r="K60" t="s">
        <v>629</v>
      </c>
      <c r="L60">
        <f t="shared" si="0"/>
        <v>3</v>
      </c>
      <c r="M60" t="str">
        <f t="shared" si="1"/>
        <v>_23/24_VS_IPOS_1</v>
      </c>
    </row>
    <row r="61" spans="1:13" x14ac:dyDescent="0.25">
      <c r="A61" t="s">
        <v>682</v>
      </c>
      <c r="B61">
        <v>8</v>
      </c>
      <c r="D61">
        <f>VLOOKUP(A61,ar_predmet!A$2:B$71,2,FALSE())</f>
        <v>5114</v>
      </c>
      <c r="E61">
        <f>VLOOKUP(D61,ar_predmet!B$2:C$71,2,FALSE())</f>
        <v>8</v>
      </c>
      <c r="F61">
        <v>16</v>
      </c>
      <c r="G61">
        <v>1</v>
      </c>
      <c r="H61" t="s">
        <v>3649</v>
      </c>
      <c r="I61" s="32" t="s">
        <v>1116</v>
      </c>
      <c r="J61" s="1" t="s">
        <v>1118</v>
      </c>
      <c r="K61" t="s">
        <v>629</v>
      </c>
      <c r="L61">
        <f t="shared" si="0"/>
        <v>8</v>
      </c>
      <c r="M61" t="str">
        <f t="shared" si="1"/>
        <v>_23/24_VS_IPOS_1</v>
      </c>
    </row>
    <row r="62" spans="1:13" x14ac:dyDescent="0.25">
      <c r="A62" t="s">
        <v>681</v>
      </c>
      <c r="B62">
        <v>8</v>
      </c>
      <c r="D62">
        <f>VLOOKUP(A62,ar_predmet!A$2:B$71,2,FALSE())</f>
        <v>5113</v>
      </c>
      <c r="E62">
        <f>VLOOKUP(D62,ar_predmet!B$2:C$71,2,FALSE())</f>
        <v>7</v>
      </c>
      <c r="F62">
        <v>16</v>
      </c>
      <c r="G62">
        <v>1</v>
      </c>
      <c r="H62" t="s">
        <v>3649</v>
      </c>
      <c r="I62" s="32" t="s">
        <v>1116</v>
      </c>
      <c r="J62" s="1" t="s">
        <v>1118</v>
      </c>
      <c r="K62" t="s">
        <v>629</v>
      </c>
      <c r="L62">
        <f t="shared" si="0"/>
        <v>7</v>
      </c>
      <c r="M62" t="str">
        <f t="shared" si="1"/>
        <v>_23/24_VS_IPOS_1</v>
      </c>
    </row>
    <row r="63" spans="1:13" x14ac:dyDescent="0.25">
      <c r="A63" t="s">
        <v>686</v>
      </c>
      <c r="B63">
        <v>7</v>
      </c>
      <c r="D63">
        <f>VLOOKUP(A63,ar_predmet!A$2:B$71,2,FALSE())</f>
        <v>5118</v>
      </c>
      <c r="E63">
        <f>VLOOKUP(D63,ar_predmet!B$2:C$71,2,FALSE())</f>
        <v>12</v>
      </c>
      <c r="F63">
        <v>16</v>
      </c>
      <c r="G63">
        <v>1</v>
      </c>
      <c r="H63" t="s">
        <v>3649</v>
      </c>
      <c r="I63" s="32" t="s">
        <v>1116</v>
      </c>
      <c r="J63" s="1" t="s">
        <v>1118</v>
      </c>
      <c r="K63" t="s">
        <v>629</v>
      </c>
      <c r="L63">
        <f t="shared" si="0"/>
        <v>12</v>
      </c>
      <c r="M63" t="str">
        <f t="shared" si="1"/>
        <v>_23/24_VS_IPOS_1</v>
      </c>
    </row>
    <row r="64" spans="1:13" x14ac:dyDescent="0.25">
      <c r="A64" t="s">
        <v>695</v>
      </c>
      <c r="B64">
        <v>8</v>
      </c>
      <c r="D64">
        <f>VLOOKUP(A64,ar_predmet!A$2:B$71,2,FALSE())</f>
        <v>5220</v>
      </c>
      <c r="E64">
        <f>VLOOKUP(D64,ar_predmet!B$2:C$71,2,FALSE())</f>
        <v>21</v>
      </c>
      <c r="F64">
        <v>16</v>
      </c>
      <c r="G64">
        <v>2</v>
      </c>
      <c r="H64" t="s">
        <v>3649</v>
      </c>
      <c r="I64" s="32" t="s">
        <v>1114</v>
      </c>
      <c r="J64" s="1" t="s">
        <v>1118</v>
      </c>
      <c r="K64" t="s">
        <v>629</v>
      </c>
      <c r="L64">
        <f t="shared" si="0"/>
        <v>21</v>
      </c>
      <c r="M64" t="str">
        <f t="shared" si="1"/>
        <v>_23/24_VS_IPOS_2</v>
      </c>
    </row>
    <row r="65" spans="1:13" x14ac:dyDescent="0.25">
      <c r="A65" t="s">
        <v>697</v>
      </c>
      <c r="B65">
        <v>8</v>
      </c>
      <c r="D65">
        <f>VLOOKUP(A65,ar_predmet!A$2:B$71,2,FALSE())</f>
        <v>5225</v>
      </c>
      <c r="E65">
        <f>VLOOKUP(D65,ar_predmet!B$2:C$71,2,FALSE())</f>
        <v>23</v>
      </c>
      <c r="F65">
        <v>16</v>
      </c>
      <c r="G65">
        <v>2</v>
      </c>
      <c r="H65" t="s">
        <v>3649</v>
      </c>
      <c r="I65" s="32" t="s">
        <v>1114</v>
      </c>
      <c r="J65" s="1" t="s">
        <v>1118</v>
      </c>
      <c r="K65" t="s">
        <v>629</v>
      </c>
      <c r="L65">
        <f t="shared" si="0"/>
        <v>23</v>
      </c>
      <c r="M65" t="str">
        <f t="shared" si="1"/>
        <v>_23/24_VS_IPOS_2</v>
      </c>
    </row>
    <row r="66" spans="1:13" x14ac:dyDescent="0.25">
      <c r="A66" t="s">
        <v>733</v>
      </c>
      <c r="B66">
        <v>7</v>
      </c>
      <c r="D66">
        <f>VLOOKUP(A66,ar_predmet!A$2:B$71,2,FALSE())</f>
        <v>5316</v>
      </c>
      <c r="E66">
        <f>VLOOKUP(D66,ar_predmet!B$2:C$71,2,FALSE())</f>
        <v>59</v>
      </c>
      <c r="F66">
        <v>16</v>
      </c>
      <c r="G66">
        <v>2</v>
      </c>
      <c r="H66" t="s">
        <v>3649</v>
      </c>
      <c r="I66" s="32" t="s">
        <v>1114</v>
      </c>
      <c r="J66" s="1" t="s">
        <v>1118</v>
      </c>
      <c r="K66" t="s">
        <v>629</v>
      </c>
      <c r="L66">
        <f t="shared" ref="L66:L129" si="2">+E66</f>
        <v>59</v>
      </c>
      <c r="M66" t="str">
        <f t="shared" ref="M66:M129" si="3">+_xlfn.CONCAT("_23/24_",K66,"_",J66,"_",G66)</f>
        <v>_23/24_VS_IPOS_2</v>
      </c>
    </row>
    <row r="67" spans="1:13" x14ac:dyDescent="0.25">
      <c r="A67" t="s">
        <v>711</v>
      </c>
      <c r="B67">
        <v>7</v>
      </c>
      <c r="D67">
        <f>VLOOKUP(A67,ar_predmet!A$2:B$71,2,FALSE())</f>
        <v>5239</v>
      </c>
      <c r="E67">
        <f>VLOOKUP(D67,ar_predmet!B$2:C$71,2,FALSE())</f>
        <v>37</v>
      </c>
      <c r="F67">
        <v>16</v>
      </c>
      <c r="G67">
        <v>2</v>
      </c>
      <c r="H67" t="s">
        <v>3649</v>
      </c>
      <c r="I67" s="32" t="s">
        <v>1114</v>
      </c>
      <c r="J67" s="1" t="s">
        <v>1118</v>
      </c>
      <c r="K67" t="s">
        <v>629</v>
      </c>
      <c r="L67">
        <f t="shared" si="2"/>
        <v>37</v>
      </c>
      <c r="M67" t="str">
        <f t="shared" si="3"/>
        <v>_23/24_VS_IPOS_2</v>
      </c>
    </row>
    <row r="68" spans="1:13" x14ac:dyDescent="0.25">
      <c r="A68" t="s">
        <v>700</v>
      </c>
      <c r="B68">
        <v>6</v>
      </c>
      <c r="D68">
        <f>VLOOKUP(A68,ar_predmet!A$2:B$71,2,FALSE())</f>
        <v>5228</v>
      </c>
      <c r="E68">
        <f>VLOOKUP(D68,ar_predmet!B$2:C$71,2,FALSE())</f>
        <v>26</v>
      </c>
      <c r="F68">
        <v>16</v>
      </c>
      <c r="G68">
        <v>2</v>
      </c>
      <c r="H68" t="s">
        <v>3649</v>
      </c>
      <c r="I68" s="32" t="s">
        <v>1116</v>
      </c>
      <c r="J68" s="1" t="s">
        <v>1118</v>
      </c>
      <c r="K68" t="s">
        <v>629</v>
      </c>
      <c r="L68">
        <f t="shared" si="2"/>
        <v>26</v>
      </c>
      <c r="M68" t="str">
        <f t="shared" si="3"/>
        <v>_23/24_VS_IPOS_2</v>
      </c>
    </row>
    <row r="69" spans="1:13" x14ac:dyDescent="0.25">
      <c r="A69" t="s">
        <v>694</v>
      </c>
      <c r="B69">
        <v>6</v>
      </c>
      <c r="D69">
        <f>VLOOKUP(A69,ar_predmet!A$2:B$71,2,FALSE())</f>
        <v>5219</v>
      </c>
      <c r="E69">
        <f>VLOOKUP(D69,ar_predmet!B$2:C$71,2,FALSE())</f>
        <v>20</v>
      </c>
      <c r="F69">
        <v>16</v>
      </c>
      <c r="G69">
        <v>2</v>
      </c>
      <c r="H69" t="s">
        <v>3649</v>
      </c>
      <c r="I69" s="32" t="s">
        <v>1116</v>
      </c>
      <c r="J69" s="1" t="s">
        <v>1118</v>
      </c>
      <c r="K69" t="s">
        <v>629</v>
      </c>
      <c r="L69">
        <f t="shared" si="2"/>
        <v>20</v>
      </c>
      <c r="M69" t="str">
        <f t="shared" si="3"/>
        <v>_23/24_VS_IPOS_2</v>
      </c>
    </row>
    <row r="70" spans="1:13" x14ac:dyDescent="0.25">
      <c r="A70" t="s">
        <v>690</v>
      </c>
      <c r="B70">
        <v>6</v>
      </c>
      <c r="D70">
        <f>VLOOKUP(A70,ar_predmet!A$2:B$71,2,FALSE())</f>
        <v>5210</v>
      </c>
      <c r="E70">
        <f>VLOOKUP(D70,ar_predmet!B$2:C$71,2,FALSE())</f>
        <v>16</v>
      </c>
      <c r="F70">
        <v>16</v>
      </c>
      <c r="G70">
        <v>2</v>
      </c>
      <c r="H70" t="s">
        <v>3649</v>
      </c>
      <c r="I70" s="32" t="s">
        <v>1116</v>
      </c>
      <c r="J70" s="1" t="s">
        <v>1118</v>
      </c>
      <c r="K70" t="s">
        <v>629</v>
      </c>
      <c r="L70">
        <f t="shared" si="2"/>
        <v>16</v>
      </c>
      <c r="M70" t="str">
        <f t="shared" si="3"/>
        <v>_23/24_VS_IPOS_2</v>
      </c>
    </row>
    <row r="71" spans="1:13" x14ac:dyDescent="0.25">
      <c r="A71" t="s">
        <v>712</v>
      </c>
      <c r="B71">
        <v>6</v>
      </c>
      <c r="D71">
        <f>VLOOKUP(A71,ar_predmet!A$2:B$71,2,FALSE())</f>
        <v>5240</v>
      </c>
      <c r="E71">
        <f>VLOOKUP(D71,ar_predmet!B$2:C$71,2,FALSE())</f>
        <v>38</v>
      </c>
      <c r="F71">
        <v>16</v>
      </c>
      <c r="G71">
        <v>2</v>
      </c>
      <c r="H71" t="s">
        <v>3650</v>
      </c>
      <c r="I71" s="32" t="s">
        <v>1116</v>
      </c>
      <c r="J71" s="1" t="s">
        <v>1118</v>
      </c>
      <c r="K71" t="s">
        <v>629</v>
      </c>
      <c r="L71">
        <f t="shared" si="2"/>
        <v>38</v>
      </c>
      <c r="M71" t="str">
        <f t="shared" si="3"/>
        <v>_23/24_VS_IPOS_2</v>
      </c>
    </row>
    <row r="72" spans="1:13" x14ac:dyDescent="0.25">
      <c r="A72" t="s">
        <v>713</v>
      </c>
      <c r="B72">
        <v>6</v>
      </c>
      <c r="D72">
        <f>VLOOKUP(A72,ar_predmet!A$2:B$71,2,FALSE())</f>
        <v>5241</v>
      </c>
      <c r="E72">
        <f>VLOOKUP(D72,ar_predmet!B$2:C$71,2,FALSE())</f>
        <v>39</v>
      </c>
      <c r="F72">
        <v>16</v>
      </c>
      <c r="G72">
        <v>2</v>
      </c>
      <c r="H72" t="s">
        <v>3650</v>
      </c>
      <c r="I72" s="32" t="s">
        <v>1116</v>
      </c>
      <c r="J72" s="1" t="s">
        <v>1118</v>
      </c>
      <c r="K72" t="s">
        <v>629</v>
      </c>
      <c r="L72">
        <f t="shared" si="2"/>
        <v>39</v>
      </c>
      <c r="M72" t="str">
        <f t="shared" si="3"/>
        <v>_23/24_VS_IPOS_2</v>
      </c>
    </row>
    <row r="73" spans="1:13" x14ac:dyDescent="0.25">
      <c r="A73" t="s">
        <v>714</v>
      </c>
      <c r="B73">
        <v>6</v>
      </c>
      <c r="D73">
        <f>VLOOKUP(A73,ar_predmet!A$2:B$71,2,FALSE())</f>
        <v>5242</v>
      </c>
      <c r="E73">
        <f>VLOOKUP(D73,ar_predmet!B$2:C$71,2,FALSE())</f>
        <v>40</v>
      </c>
      <c r="F73">
        <v>16</v>
      </c>
      <c r="G73">
        <v>2</v>
      </c>
      <c r="H73" t="s">
        <v>3650</v>
      </c>
      <c r="I73" s="32" t="s">
        <v>1116</v>
      </c>
      <c r="J73" s="1" t="s">
        <v>1118</v>
      </c>
      <c r="K73" t="s">
        <v>629</v>
      </c>
      <c r="L73">
        <f t="shared" si="2"/>
        <v>40</v>
      </c>
      <c r="M73" t="str">
        <f t="shared" si="3"/>
        <v>_23/24_VS_IPOS_2</v>
      </c>
    </row>
    <row r="74" spans="1:13" x14ac:dyDescent="0.25">
      <c r="A74" t="s">
        <v>732</v>
      </c>
      <c r="B74">
        <v>6</v>
      </c>
      <c r="D74">
        <f>VLOOKUP(A74,ar_predmet!A$2:B$71,2,FALSE())</f>
        <v>5315</v>
      </c>
      <c r="E74">
        <f>VLOOKUP(D74,ar_predmet!B$2:C$71,2,FALSE())</f>
        <v>58</v>
      </c>
      <c r="F74">
        <v>16</v>
      </c>
      <c r="G74">
        <v>3</v>
      </c>
      <c r="H74" t="s">
        <v>3649</v>
      </c>
      <c r="I74" s="32" t="s">
        <v>1114</v>
      </c>
      <c r="J74" s="1" t="s">
        <v>1118</v>
      </c>
      <c r="K74" t="s">
        <v>629</v>
      </c>
      <c r="L74">
        <f t="shared" si="2"/>
        <v>58</v>
      </c>
      <c r="M74" t="str">
        <f t="shared" si="3"/>
        <v>_23/24_VS_IPOS_3</v>
      </c>
    </row>
    <row r="75" spans="1:13" x14ac:dyDescent="0.25">
      <c r="A75" t="s">
        <v>723</v>
      </c>
      <c r="B75">
        <v>6</v>
      </c>
      <c r="D75">
        <f>VLOOKUP(A75,ar_predmet!A$2:B$71,2,FALSE())</f>
        <v>5304</v>
      </c>
      <c r="E75">
        <f>VLOOKUP(D75,ar_predmet!B$2:C$71,2,FALSE())</f>
        <v>49</v>
      </c>
      <c r="F75">
        <v>16</v>
      </c>
      <c r="G75">
        <v>3</v>
      </c>
      <c r="H75" t="s">
        <v>3649</v>
      </c>
      <c r="I75" s="32" t="s">
        <v>1114</v>
      </c>
      <c r="J75" s="1" t="s">
        <v>1118</v>
      </c>
      <c r="K75" t="s">
        <v>629</v>
      </c>
      <c r="L75">
        <f t="shared" si="2"/>
        <v>49</v>
      </c>
      <c r="M75" t="str">
        <f t="shared" si="3"/>
        <v>_23/24_VS_IPOS_3</v>
      </c>
    </row>
    <row r="76" spans="1:13" x14ac:dyDescent="0.25">
      <c r="A76" t="s">
        <v>722</v>
      </c>
      <c r="B76">
        <v>6</v>
      </c>
      <c r="D76">
        <f>VLOOKUP(A76,ar_predmet!A$2:B$71,2,FALSE())</f>
        <v>5302</v>
      </c>
      <c r="E76">
        <f>VLOOKUP(D76,ar_predmet!B$2:C$71,2,FALSE())</f>
        <v>48</v>
      </c>
      <c r="F76">
        <v>16</v>
      </c>
      <c r="G76">
        <v>3</v>
      </c>
      <c r="H76" t="s">
        <v>3649</v>
      </c>
      <c r="I76" s="32" t="s">
        <v>1114</v>
      </c>
      <c r="J76" s="1" t="s">
        <v>1118</v>
      </c>
      <c r="K76" t="s">
        <v>629</v>
      </c>
      <c r="L76">
        <f t="shared" si="2"/>
        <v>48</v>
      </c>
      <c r="M76" t="str">
        <f t="shared" si="3"/>
        <v>_23/24_VS_IPOS_3</v>
      </c>
    </row>
    <row r="77" spans="1:13" x14ac:dyDescent="0.25">
      <c r="A77" t="s">
        <v>698</v>
      </c>
      <c r="B77">
        <v>6</v>
      </c>
      <c r="D77">
        <f>VLOOKUP(A77,ar_predmet!A$2:B$71,2,FALSE())</f>
        <v>5226</v>
      </c>
      <c r="E77">
        <f>VLOOKUP(D77,ar_predmet!B$2:C$71,2,FALSE())</f>
        <v>24</v>
      </c>
      <c r="F77">
        <v>16</v>
      </c>
      <c r="G77">
        <v>3</v>
      </c>
      <c r="H77" t="s">
        <v>3649</v>
      </c>
      <c r="I77" s="32" t="s">
        <v>1114</v>
      </c>
      <c r="J77" s="1" t="s">
        <v>1118</v>
      </c>
      <c r="K77" t="s">
        <v>629</v>
      </c>
      <c r="L77">
        <f t="shared" si="2"/>
        <v>24</v>
      </c>
      <c r="M77" t="str">
        <f t="shared" si="3"/>
        <v>_23/24_VS_IPOS_3</v>
      </c>
    </row>
    <row r="78" spans="1:13" x14ac:dyDescent="0.25">
      <c r="A78" t="s">
        <v>730</v>
      </c>
      <c r="B78">
        <v>20</v>
      </c>
      <c r="D78">
        <f>VLOOKUP(A78,ar_predmet!A$2:B$71,2,FALSE())</f>
        <v>5313</v>
      </c>
      <c r="E78">
        <f>VLOOKUP(D78,ar_predmet!B$2:C$71,2,FALSE())</f>
        <v>56</v>
      </c>
      <c r="F78">
        <v>16</v>
      </c>
      <c r="G78">
        <v>3</v>
      </c>
      <c r="H78" t="s">
        <v>3649</v>
      </c>
      <c r="I78" s="32" t="s">
        <v>1116</v>
      </c>
      <c r="J78" s="1" t="s">
        <v>1118</v>
      </c>
      <c r="K78" t="s">
        <v>629</v>
      </c>
      <c r="L78">
        <f t="shared" si="2"/>
        <v>56</v>
      </c>
      <c r="M78" t="str">
        <f t="shared" si="3"/>
        <v>_23/24_VS_IPOS_3</v>
      </c>
    </row>
    <row r="79" spans="1:13" x14ac:dyDescent="0.25">
      <c r="A79" t="s">
        <v>731</v>
      </c>
      <c r="B79">
        <v>10</v>
      </c>
      <c r="D79">
        <f>VLOOKUP(A79,ar_predmet!A$2:B$71,2,FALSE())</f>
        <v>5314</v>
      </c>
      <c r="E79">
        <f>VLOOKUP(D79,ar_predmet!B$2:C$71,2,FALSE())</f>
        <v>57</v>
      </c>
      <c r="F79">
        <v>16</v>
      </c>
      <c r="G79">
        <v>3</v>
      </c>
      <c r="H79" t="s">
        <v>3649</v>
      </c>
      <c r="I79" s="32" t="s">
        <v>1116</v>
      </c>
      <c r="J79" s="1" t="s">
        <v>1118</v>
      </c>
      <c r="K79" t="s">
        <v>629</v>
      </c>
      <c r="L79">
        <f t="shared" si="2"/>
        <v>57</v>
      </c>
      <c r="M79" t="str">
        <f t="shared" si="3"/>
        <v>_23/24_VS_IPOS_3</v>
      </c>
    </row>
    <row r="80" spans="1:13" x14ac:dyDescent="0.25">
      <c r="A80" t="s">
        <v>736</v>
      </c>
      <c r="B80">
        <v>6</v>
      </c>
      <c r="D80">
        <f>VLOOKUP(A80,ar_predmet!A$2:B$71,2,FALSE())</f>
        <v>5319</v>
      </c>
      <c r="E80">
        <f>VLOOKUP(D80,ar_predmet!B$2:C$71,2,FALSE())</f>
        <v>62</v>
      </c>
      <c r="F80">
        <v>16</v>
      </c>
      <c r="G80">
        <v>3</v>
      </c>
      <c r="H80" t="s">
        <v>3650</v>
      </c>
      <c r="I80" s="32" t="s">
        <v>1114</v>
      </c>
      <c r="J80" s="1" t="s">
        <v>1118</v>
      </c>
      <c r="K80" t="s">
        <v>629</v>
      </c>
      <c r="L80">
        <f t="shared" si="2"/>
        <v>62</v>
      </c>
      <c r="M80" t="str">
        <f t="shared" si="3"/>
        <v>_23/24_VS_IPOS_3</v>
      </c>
    </row>
    <row r="81" spans="1:13" x14ac:dyDescent="0.25">
      <c r="A81" t="s">
        <v>737</v>
      </c>
      <c r="B81">
        <v>6</v>
      </c>
      <c r="D81">
        <f>VLOOKUP(A81,ar_predmet!A$2:B$71,2,FALSE())</f>
        <v>5320</v>
      </c>
      <c r="E81">
        <f>VLOOKUP(D81,ar_predmet!B$2:C$71,2,FALSE())</f>
        <v>63</v>
      </c>
      <c r="F81">
        <v>16</v>
      </c>
      <c r="G81">
        <v>3</v>
      </c>
      <c r="H81" t="s">
        <v>3650</v>
      </c>
      <c r="I81" s="32" t="s">
        <v>1114</v>
      </c>
      <c r="J81" s="1" t="s">
        <v>1118</v>
      </c>
      <c r="K81" t="s">
        <v>629</v>
      </c>
      <c r="L81">
        <f t="shared" si="2"/>
        <v>63</v>
      </c>
      <c r="M81" t="str">
        <f t="shared" si="3"/>
        <v>_23/24_VS_IPOS_3</v>
      </c>
    </row>
    <row r="82" spans="1:13" x14ac:dyDescent="0.25">
      <c r="A82" t="s">
        <v>702</v>
      </c>
      <c r="B82">
        <v>6</v>
      </c>
      <c r="D82">
        <f>VLOOKUP(A82,ar_predmet!A$2:B$71,2,FALSE())</f>
        <v>5230</v>
      </c>
      <c r="E82">
        <f>VLOOKUP(D82,ar_predmet!B$2:C$71,2,FALSE())</f>
        <v>28</v>
      </c>
      <c r="F82">
        <v>16</v>
      </c>
      <c r="G82">
        <v>3</v>
      </c>
      <c r="H82" t="s">
        <v>3650</v>
      </c>
      <c r="I82" s="32" t="s">
        <v>1114</v>
      </c>
      <c r="J82" s="1" t="s">
        <v>1118</v>
      </c>
      <c r="K82" t="s">
        <v>629</v>
      </c>
      <c r="L82">
        <f t="shared" si="2"/>
        <v>28</v>
      </c>
      <c r="M82" t="str">
        <f t="shared" si="3"/>
        <v>_23/24_VS_IPOS_3</v>
      </c>
    </row>
    <row r="83" spans="1:13" x14ac:dyDescent="0.25">
      <c r="A83" s="30" t="s">
        <v>676</v>
      </c>
      <c r="B83" s="30">
        <v>6</v>
      </c>
      <c r="C83" s="30"/>
      <c r="D83" s="30">
        <f>VLOOKUP(A83,ar_predmet!A$2:B$71,2,FALSE())</f>
        <v>5105</v>
      </c>
      <c r="E83" s="30">
        <f>VLOOKUP(D83,ar_predmet!B$2:C$71,2,FALSE())</f>
        <v>2</v>
      </c>
      <c r="F83" s="30">
        <v>18</v>
      </c>
      <c r="G83" s="30">
        <v>1</v>
      </c>
      <c r="H83" s="31" t="s">
        <v>3649</v>
      </c>
      <c r="I83" s="29" t="s">
        <v>1114</v>
      </c>
      <c r="J83" s="30" t="s">
        <v>1119</v>
      </c>
      <c r="K83" s="30" t="s">
        <v>629</v>
      </c>
      <c r="L83" s="30">
        <f t="shared" si="2"/>
        <v>2</v>
      </c>
      <c r="M83" s="30" t="str">
        <f t="shared" si="3"/>
        <v>_23/24_VS_KAIS_1</v>
      </c>
    </row>
    <row r="84" spans="1:13" x14ac:dyDescent="0.25">
      <c r="A84" t="s">
        <v>680</v>
      </c>
      <c r="B84">
        <v>6</v>
      </c>
      <c r="D84">
        <f>VLOOKUP(A84,ar_predmet!A$2:B$71,2,FALSE())</f>
        <v>5112</v>
      </c>
      <c r="E84">
        <f>VLOOKUP(D84,ar_predmet!B$2:C$71,2,FALSE())</f>
        <v>6</v>
      </c>
      <c r="F84">
        <v>18</v>
      </c>
      <c r="G84">
        <v>1</v>
      </c>
      <c r="H84" t="s">
        <v>3649</v>
      </c>
      <c r="I84" s="32" t="s">
        <v>1114</v>
      </c>
      <c r="J84" t="s">
        <v>1119</v>
      </c>
      <c r="K84" t="s">
        <v>629</v>
      </c>
      <c r="L84">
        <f t="shared" si="2"/>
        <v>6</v>
      </c>
      <c r="M84" t="str">
        <f t="shared" si="3"/>
        <v>_23/24_VS_KAIS_1</v>
      </c>
    </row>
    <row r="85" spans="1:13" x14ac:dyDescent="0.25">
      <c r="A85" t="s">
        <v>674</v>
      </c>
      <c r="B85">
        <v>5</v>
      </c>
      <c r="D85">
        <f>VLOOKUP(A85,ar_predmet!A$2:B$71,2,FALSE())</f>
        <v>5102</v>
      </c>
      <c r="E85">
        <f>VLOOKUP(D85,ar_predmet!B$2:C$71,2,FALSE())</f>
        <v>1</v>
      </c>
      <c r="F85">
        <v>18</v>
      </c>
      <c r="G85">
        <v>1</v>
      </c>
      <c r="H85" t="s">
        <v>3649</v>
      </c>
      <c r="I85" s="32" t="s">
        <v>1114</v>
      </c>
      <c r="J85" t="s">
        <v>1119</v>
      </c>
      <c r="K85" t="s">
        <v>629</v>
      </c>
      <c r="L85">
        <f t="shared" si="2"/>
        <v>1</v>
      </c>
      <c r="M85" t="str">
        <f t="shared" si="3"/>
        <v>_23/24_VS_KAIS_1</v>
      </c>
    </row>
    <row r="86" spans="1:13" x14ac:dyDescent="0.25">
      <c r="A86" t="s">
        <v>684</v>
      </c>
      <c r="B86">
        <v>7</v>
      </c>
      <c r="D86">
        <f>VLOOKUP(A86,ar_predmet!A$2:B$71,2,FALSE())</f>
        <v>5116</v>
      </c>
      <c r="E86">
        <f>VLOOKUP(D86,ar_predmet!B$2:C$71,2,FALSE())</f>
        <v>10</v>
      </c>
      <c r="F86">
        <v>18</v>
      </c>
      <c r="G86">
        <v>1</v>
      </c>
      <c r="H86" t="s">
        <v>3649</v>
      </c>
      <c r="I86" s="32" t="s">
        <v>1114</v>
      </c>
      <c r="J86" t="s">
        <v>1119</v>
      </c>
      <c r="K86" t="s">
        <v>629</v>
      </c>
      <c r="L86">
        <f t="shared" si="2"/>
        <v>10</v>
      </c>
      <c r="M86" t="str">
        <f t="shared" si="3"/>
        <v>_23/24_VS_KAIS_1</v>
      </c>
    </row>
    <row r="87" spans="1:13" x14ac:dyDescent="0.25">
      <c r="A87" t="s">
        <v>685</v>
      </c>
      <c r="B87">
        <v>6</v>
      </c>
      <c r="D87">
        <f>VLOOKUP(A87,ar_predmet!A$2:B$71,2,FALSE())</f>
        <v>5117</v>
      </c>
      <c r="E87">
        <f>VLOOKUP(D87,ar_predmet!B$2:C$71,2,FALSE())</f>
        <v>11</v>
      </c>
      <c r="F87">
        <v>18</v>
      </c>
      <c r="G87">
        <v>1</v>
      </c>
      <c r="H87" t="s">
        <v>3649</v>
      </c>
      <c r="I87" s="32" t="s">
        <v>1114</v>
      </c>
      <c r="J87" t="s">
        <v>1119</v>
      </c>
      <c r="K87" t="s">
        <v>629</v>
      </c>
      <c r="L87">
        <f t="shared" si="2"/>
        <v>11</v>
      </c>
      <c r="M87" t="str">
        <f t="shared" si="3"/>
        <v>_23/24_VS_KAIS_1</v>
      </c>
    </row>
    <row r="88" spans="1:13" x14ac:dyDescent="0.25">
      <c r="A88" t="s">
        <v>677</v>
      </c>
      <c r="B88">
        <v>7</v>
      </c>
      <c r="D88">
        <f>VLOOKUP(A88,ar_predmet!A$2:B$71,2,FALSE())</f>
        <v>5107</v>
      </c>
      <c r="E88">
        <f>VLOOKUP(D88,ar_predmet!B$2:C$71,2,FALSE())</f>
        <v>3</v>
      </c>
      <c r="F88">
        <v>18</v>
      </c>
      <c r="G88">
        <v>1</v>
      </c>
      <c r="H88" t="s">
        <v>3649</v>
      </c>
      <c r="I88" s="32" t="s">
        <v>1116</v>
      </c>
      <c r="J88" t="s">
        <v>1119</v>
      </c>
      <c r="K88" t="s">
        <v>629</v>
      </c>
      <c r="L88">
        <f t="shared" si="2"/>
        <v>3</v>
      </c>
      <c r="M88" t="str">
        <f t="shared" si="3"/>
        <v>_23/24_VS_KAIS_1</v>
      </c>
    </row>
    <row r="89" spans="1:13" x14ac:dyDescent="0.25">
      <c r="A89" t="s">
        <v>682</v>
      </c>
      <c r="B89">
        <v>8</v>
      </c>
      <c r="D89">
        <f>VLOOKUP(A89,ar_predmet!A$2:B$71,2,FALSE())</f>
        <v>5114</v>
      </c>
      <c r="E89">
        <f>VLOOKUP(D89,ar_predmet!B$2:C$71,2,FALSE())</f>
        <v>8</v>
      </c>
      <c r="F89">
        <v>18</v>
      </c>
      <c r="G89">
        <v>1</v>
      </c>
      <c r="H89" t="s">
        <v>3649</v>
      </c>
      <c r="I89" s="32" t="s">
        <v>1116</v>
      </c>
      <c r="J89" t="s">
        <v>1119</v>
      </c>
      <c r="K89" t="s">
        <v>629</v>
      </c>
      <c r="L89">
        <f t="shared" si="2"/>
        <v>8</v>
      </c>
      <c r="M89" t="str">
        <f t="shared" si="3"/>
        <v>_23/24_VS_KAIS_1</v>
      </c>
    </row>
    <row r="90" spans="1:13" x14ac:dyDescent="0.25">
      <c r="A90" t="s">
        <v>681</v>
      </c>
      <c r="B90">
        <v>8</v>
      </c>
      <c r="D90">
        <f>VLOOKUP(A90,ar_predmet!A$2:B$71,2,FALSE())</f>
        <v>5113</v>
      </c>
      <c r="E90">
        <f>VLOOKUP(D90,ar_predmet!B$2:C$71,2,FALSE())</f>
        <v>7</v>
      </c>
      <c r="F90">
        <v>18</v>
      </c>
      <c r="G90">
        <v>1</v>
      </c>
      <c r="H90" t="s">
        <v>3649</v>
      </c>
      <c r="I90" s="32" t="s">
        <v>1116</v>
      </c>
      <c r="J90" t="s">
        <v>1119</v>
      </c>
      <c r="K90" t="s">
        <v>629</v>
      </c>
      <c r="L90">
        <f t="shared" si="2"/>
        <v>7</v>
      </c>
      <c r="M90" t="str">
        <f t="shared" si="3"/>
        <v>_23/24_VS_KAIS_1</v>
      </c>
    </row>
    <row r="91" spans="1:13" x14ac:dyDescent="0.25">
      <c r="A91" t="s">
        <v>686</v>
      </c>
      <c r="B91">
        <v>7</v>
      </c>
      <c r="D91">
        <f>VLOOKUP(A91,ar_predmet!A$2:B$71,2,FALSE())</f>
        <v>5118</v>
      </c>
      <c r="E91">
        <f>VLOOKUP(D91,ar_predmet!B$2:C$71,2,FALSE())</f>
        <v>12</v>
      </c>
      <c r="F91">
        <v>18</v>
      </c>
      <c r="G91">
        <v>1</v>
      </c>
      <c r="H91" t="s">
        <v>3649</v>
      </c>
      <c r="I91" s="32" t="s">
        <v>1116</v>
      </c>
      <c r="J91" t="s">
        <v>1119</v>
      </c>
      <c r="K91" t="s">
        <v>629</v>
      </c>
      <c r="L91">
        <f t="shared" si="2"/>
        <v>12</v>
      </c>
      <c r="M91" t="str">
        <f t="shared" si="3"/>
        <v>_23/24_VS_KAIS_1</v>
      </c>
    </row>
    <row r="92" spans="1:13" x14ac:dyDescent="0.25">
      <c r="A92" t="s">
        <v>691</v>
      </c>
      <c r="B92">
        <v>7</v>
      </c>
      <c r="D92">
        <f>VLOOKUP(A92,ar_predmet!A$2:B$71,2,FALSE())</f>
        <v>5215</v>
      </c>
      <c r="E92">
        <f>VLOOKUP(D92,ar_predmet!B$2:C$71,2,FALSE())</f>
        <v>17</v>
      </c>
      <c r="F92">
        <v>18</v>
      </c>
      <c r="G92">
        <v>2</v>
      </c>
      <c r="H92" t="s">
        <v>3649</v>
      </c>
      <c r="I92" s="32" t="s">
        <v>1114</v>
      </c>
      <c r="J92" t="s">
        <v>1119</v>
      </c>
      <c r="K92" t="s">
        <v>629</v>
      </c>
      <c r="L92">
        <f t="shared" si="2"/>
        <v>17</v>
      </c>
      <c r="M92" t="str">
        <f t="shared" si="3"/>
        <v>_23/24_VS_KAIS_2</v>
      </c>
    </row>
    <row r="93" spans="1:13" x14ac:dyDescent="0.25">
      <c r="A93" t="s">
        <v>706</v>
      </c>
      <c r="B93">
        <v>8</v>
      </c>
      <c r="D93">
        <f>VLOOKUP(A93,ar_predmet!A$2:B$71,2,FALSE())</f>
        <v>5234</v>
      </c>
      <c r="E93">
        <f>VLOOKUP(D93,ar_predmet!B$2:C$71,2,FALSE())</f>
        <v>32</v>
      </c>
      <c r="F93">
        <v>18</v>
      </c>
      <c r="G93">
        <v>2</v>
      </c>
      <c r="H93" t="s">
        <v>3649</v>
      </c>
      <c r="I93" s="32" t="s">
        <v>1114</v>
      </c>
      <c r="J93" t="s">
        <v>1119</v>
      </c>
      <c r="K93" t="s">
        <v>629</v>
      </c>
      <c r="L93">
        <f t="shared" si="2"/>
        <v>32</v>
      </c>
      <c r="M93" t="str">
        <f t="shared" si="3"/>
        <v>_23/24_VS_KAIS_2</v>
      </c>
    </row>
    <row r="94" spans="1:13" x14ac:dyDescent="0.25">
      <c r="A94" t="s">
        <v>705</v>
      </c>
      <c r="B94">
        <v>8</v>
      </c>
      <c r="D94">
        <f>VLOOKUP(A94,ar_predmet!A$2:B$71,2,FALSE())</f>
        <v>5233</v>
      </c>
      <c r="E94">
        <f>VLOOKUP(D94,ar_predmet!B$2:C$71,2,FALSE())</f>
        <v>31</v>
      </c>
      <c r="F94">
        <v>18</v>
      </c>
      <c r="G94">
        <v>2</v>
      </c>
      <c r="H94" t="s">
        <v>3649</v>
      </c>
      <c r="I94" s="32" t="s">
        <v>1114</v>
      </c>
      <c r="J94" t="s">
        <v>1119</v>
      </c>
      <c r="K94" t="s">
        <v>629</v>
      </c>
      <c r="L94">
        <f t="shared" si="2"/>
        <v>31</v>
      </c>
      <c r="M94" t="str">
        <f t="shared" si="3"/>
        <v>_23/24_VS_KAIS_2</v>
      </c>
    </row>
    <row r="95" spans="1:13" x14ac:dyDescent="0.25">
      <c r="A95" t="s">
        <v>719</v>
      </c>
      <c r="B95">
        <v>7</v>
      </c>
      <c r="D95">
        <f>VLOOKUP(A95,ar_predmet!A$2:B$71,2,FALSE())</f>
        <v>5247</v>
      </c>
      <c r="E95">
        <f>VLOOKUP(D95,ar_predmet!B$2:C$71,2,FALSE())</f>
        <v>45</v>
      </c>
      <c r="F95">
        <v>18</v>
      </c>
      <c r="G95">
        <v>2</v>
      </c>
      <c r="H95" t="s">
        <v>3649</v>
      </c>
      <c r="I95" s="32" t="s">
        <v>1114</v>
      </c>
      <c r="J95" t="s">
        <v>1119</v>
      </c>
      <c r="K95" t="s">
        <v>629</v>
      </c>
      <c r="L95">
        <f t="shared" si="2"/>
        <v>45</v>
      </c>
      <c r="M95" t="str">
        <f t="shared" si="3"/>
        <v>_23/24_VS_KAIS_2</v>
      </c>
    </row>
    <row r="96" spans="1:13" x14ac:dyDescent="0.25">
      <c r="A96" t="s">
        <v>692</v>
      </c>
      <c r="B96">
        <v>6</v>
      </c>
      <c r="D96">
        <f>VLOOKUP(A96,ar_predmet!A$2:B$71,2,FALSE())</f>
        <v>5217</v>
      </c>
      <c r="E96">
        <f>VLOOKUP(D96,ar_predmet!B$2:C$71,2,FALSE())</f>
        <v>18</v>
      </c>
      <c r="F96">
        <v>18</v>
      </c>
      <c r="G96">
        <v>2</v>
      </c>
      <c r="H96" t="s">
        <v>3649</v>
      </c>
      <c r="I96" s="32" t="s">
        <v>1116</v>
      </c>
      <c r="J96" t="s">
        <v>1119</v>
      </c>
      <c r="K96" t="s">
        <v>629</v>
      </c>
      <c r="L96">
        <f t="shared" si="2"/>
        <v>18</v>
      </c>
      <c r="M96" t="str">
        <f t="shared" si="3"/>
        <v>_23/24_VS_KAIS_2</v>
      </c>
    </row>
    <row r="97" spans="1:13" x14ac:dyDescent="0.25">
      <c r="A97" t="s">
        <v>693</v>
      </c>
      <c r="B97">
        <v>6</v>
      </c>
      <c r="D97">
        <f>VLOOKUP(A97,ar_predmet!A$2:B$71,2,FALSE())</f>
        <v>5218</v>
      </c>
      <c r="E97">
        <f>VLOOKUP(D97,ar_predmet!B$2:C$71,2,FALSE())</f>
        <v>19</v>
      </c>
      <c r="F97">
        <v>18</v>
      </c>
      <c r="G97">
        <v>2</v>
      </c>
      <c r="H97" t="s">
        <v>3649</v>
      </c>
      <c r="I97" s="32" t="s">
        <v>1116</v>
      </c>
      <c r="J97" t="s">
        <v>1119</v>
      </c>
      <c r="K97" t="s">
        <v>629</v>
      </c>
      <c r="L97">
        <f t="shared" si="2"/>
        <v>19</v>
      </c>
      <c r="M97" t="str">
        <f t="shared" si="3"/>
        <v>_23/24_VS_KAIS_2</v>
      </c>
    </row>
    <row r="98" spans="1:13" x14ac:dyDescent="0.25">
      <c r="A98" t="s">
        <v>700</v>
      </c>
      <c r="B98">
        <v>6</v>
      </c>
      <c r="D98">
        <f>VLOOKUP(A98,ar_predmet!A$2:B$71,2,FALSE())</f>
        <v>5228</v>
      </c>
      <c r="E98">
        <f>VLOOKUP(D98,ar_predmet!B$2:C$71,2,FALSE())</f>
        <v>26</v>
      </c>
      <c r="F98">
        <v>18</v>
      </c>
      <c r="G98">
        <v>2</v>
      </c>
      <c r="H98" t="s">
        <v>3649</v>
      </c>
      <c r="I98" s="32" t="s">
        <v>1116</v>
      </c>
      <c r="J98" t="s">
        <v>1119</v>
      </c>
      <c r="K98" t="s">
        <v>629</v>
      </c>
      <c r="L98">
        <f t="shared" si="2"/>
        <v>26</v>
      </c>
      <c r="M98" t="str">
        <f t="shared" si="3"/>
        <v>_23/24_VS_KAIS_2</v>
      </c>
    </row>
    <row r="99" spans="1:13" x14ac:dyDescent="0.25">
      <c r="A99" t="s">
        <v>704</v>
      </c>
      <c r="B99">
        <v>6</v>
      </c>
      <c r="D99">
        <f>VLOOKUP(A99,ar_predmet!A$2:B$71,2,FALSE())</f>
        <v>5232</v>
      </c>
      <c r="E99">
        <f>VLOOKUP(D99,ar_predmet!B$2:C$71,2,FALSE())</f>
        <v>30</v>
      </c>
      <c r="F99">
        <v>18</v>
      </c>
      <c r="G99">
        <v>2</v>
      </c>
      <c r="H99" t="s">
        <v>3650</v>
      </c>
      <c r="I99" s="32" t="s">
        <v>1116</v>
      </c>
      <c r="J99" t="s">
        <v>1119</v>
      </c>
      <c r="K99" t="s">
        <v>629</v>
      </c>
      <c r="L99">
        <f t="shared" si="2"/>
        <v>30</v>
      </c>
      <c r="M99" t="str">
        <f t="shared" si="3"/>
        <v>_23/24_VS_KAIS_2</v>
      </c>
    </row>
    <row r="100" spans="1:13" x14ac:dyDescent="0.25">
      <c r="A100" t="s">
        <v>720</v>
      </c>
      <c r="B100">
        <v>6</v>
      </c>
      <c r="D100">
        <f>VLOOKUP(A100,ar_predmet!A$2:B$71,2,FALSE())</f>
        <v>5248</v>
      </c>
      <c r="E100">
        <f>VLOOKUP(D100,ar_predmet!B$2:C$71,2,FALSE())</f>
        <v>46</v>
      </c>
      <c r="F100">
        <v>18</v>
      </c>
      <c r="G100">
        <v>2</v>
      </c>
      <c r="H100" t="s">
        <v>3650</v>
      </c>
      <c r="I100" s="32" t="s">
        <v>1116</v>
      </c>
      <c r="J100" t="s">
        <v>1119</v>
      </c>
      <c r="K100" t="s">
        <v>629</v>
      </c>
      <c r="L100">
        <f t="shared" si="2"/>
        <v>46</v>
      </c>
      <c r="M100" t="str">
        <f t="shared" si="3"/>
        <v>_23/24_VS_KAIS_2</v>
      </c>
    </row>
    <row r="101" spans="1:13" x14ac:dyDescent="0.25">
      <c r="A101" t="s">
        <v>721</v>
      </c>
      <c r="B101">
        <v>6</v>
      </c>
      <c r="D101">
        <f>VLOOKUP(A101,ar_predmet!A$2:B$71,2,FALSE())</f>
        <v>5249</v>
      </c>
      <c r="E101">
        <f>VLOOKUP(D101,ar_predmet!B$2:C$71,2,FALSE())</f>
        <v>47</v>
      </c>
      <c r="F101">
        <v>18</v>
      </c>
      <c r="G101">
        <v>2</v>
      </c>
      <c r="H101" t="s">
        <v>3650</v>
      </c>
      <c r="I101" s="32" t="s">
        <v>1116</v>
      </c>
      <c r="J101" t="s">
        <v>1119</v>
      </c>
      <c r="K101" t="s">
        <v>629</v>
      </c>
      <c r="L101">
        <f t="shared" si="2"/>
        <v>47</v>
      </c>
      <c r="M101" t="str">
        <f t="shared" si="3"/>
        <v>_23/24_VS_KAIS_2</v>
      </c>
    </row>
    <row r="102" spans="1:13" x14ac:dyDescent="0.25">
      <c r="A102" t="s">
        <v>734</v>
      </c>
      <c r="B102">
        <v>6</v>
      </c>
      <c r="D102">
        <f>VLOOKUP(A102,ar_predmet!A$2:B$71,2,FALSE())</f>
        <v>5317</v>
      </c>
      <c r="E102">
        <f>VLOOKUP(D102,ar_predmet!B$2:C$71,2,FALSE())</f>
        <v>60</v>
      </c>
      <c r="F102">
        <v>18</v>
      </c>
      <c r="G102">
        <v>3</v>
      </c>
      <c r="H102" t="s">
        <v>3649</v>
      </c>
      <c r="I102" s="32" t="s">
        <v>1114</v>
      </c>
      <c r="J102" t="s">
        <v>1119</v>
      </c>
      <c r="K102" t="s">
        <v>629</v>
      </c>
      <c r="L102">
        <f t="shared" si="2"/>
        <v>60</v>
      </c>
      <c r="M102" t="str">
        <f t="shared" si="3"/>
        <v>_23/24_VS_KAIS_3</v>
      </c>
    </row>
    <row r="103" spans="1:13" x14ac:dyDescent="0.25">
      <c r="A103" t="s">
        <v>728</v>
      </c>
      <c r="B103">
        <v>6</v>
      </c>
      <c r="D103">
        <f>VLOOKUP(A103,ar_predmet!A$2:B$71,2,FALSE())</f>
        <v>5311</v>
      </c>
      <c r="E103">
        <f>VLOOKUP(D103,ar_predmet!B$2:C$71,2,FALSE())</f>
        <v>54</v>
      </c>
      <c r="F103">
        <v>18</v>
      </c>
      <c r="G103">
        <v>3</v>
      </c>
      <c r="H103" t="s">
        <v>3649</v>
      </c>
      <c r="I103" s="32" t="s">
        <v>1114</v>
      </c>
      <c r="J103" t="s">
        <v>1119</v>
      </c>
      <c r="K103" t="s">
        <v>629</v>
      </c>
      <c r="L103">
        <f t="shared" si="2"/>
        <v>54</v>
      </c>
      <c r="M103" t="str">
        <f t="shared" si="3"/>
        <v>_23/24_VS_KAIS_3</v>
      </c>
    </row>
    <row r="104" spans="1:13" x14ac:dyDescent="0.25">
      <c r="A104" t="s">
        <v>741</v>
      </c>
      <c r="B104">
        <v>6</v>
      </c>
      <c r="D104">
        <f>VLOOKUP(A104,ar_predmet!A$2:B$71,2,FALSE())</f>
        <v>5324</v>
      </c>
      <c r="E104">
        <f>VLOOKUP(D104,ar_predmet!B$2:C$71,2,FALSE())</f>
        <v>67</v>
      </c>
      <c r="F104">
        <v>18</v>
      </c>
      <c r="G104">
        <v>3</v>
      </c>
      <c r="H104" t="s">
        <v>3649</v>
      </c>
      <c r="I104" s="32" t="s">
        <v>1114</v>
      </c>
      <c r="J104" t="s">
        <v>1119</v>
      </c>
      <c r="K104" t="s">
        <v>629</v>
      </c>
      <c r="L104">
        <f t="shared" si="2"/>
        <v>67</v>
      </c>
      <c r="M104" t="str">
        <f t="shared" si="3"/>
        <v>_23/24_VS_KAIS_3</v>
      </c>
    </row>
    <row r="105" spans="1:13" x14ac:dyDescent="0.25">
      <c r="A105" t="s">
        <v>729</v>
      </c>
      <c r="B105">
        <v>6</v>
      </c>
      <c r="D105">
        <f>VLOOKUP(A105,ar_predmet!A$2:B$71,2,FALSE())</f>
        <v>5312</v>
      </c>
      <c r="E105">
        <f>VLOOKUP(D105,ar_predmet!B$2:C$71,2,FALSE())</f>
        <v>55</v>
      </c>
      <c r="F105">
        <v>18</v>
      </c>
      <c r="G105">
        <v>3</v>
      </c>
      <c r="H105" t="s">
        <v>3649</v>
      </c>
      <c r="I105" s="32" t="s">
        <v>1114</v>
      </c>
      <c r="J105" t="s">
        <v>1119</v>
      </c>
      <c r="K105" t="s">
        <v>629</v>
      </c>
      <c r="L105">
        <f t="shared" si="2"/>
        <v>55</v>
      </c>
      <c r="M105" t="str">
        <f t="shared" si="3"/>
        <v>_23/24_VS_KAIS_3</v>
      </c>
    </row>
    <row r="106" spans="1:13" x14ac:dyDescent="0.25">
      <c r="A106" t="s">
        <v>731</v>
      </c>
      <c r="B106">
        <v>10</v>
      </c>
      <c r="D106">
        <f>VLOOKUP(A106,ar_predmet!A$2:B$71,2,FALSE())</f>
        <v>5314</v>
      </c>
      <c r="E106">
        <f>VLOOKUP(D106,ar_predmet!B$2:C$71,2,FALSE())</f>
        <v>57</v>
      </c>
      <c r="F106">
        <v>18</v>
      </c>
      <c r="G106">
        <v>3</v>
      </c>
      <c r="H106" t="s">
        <v>3649</v>
      </c>
      <c r="I106" s="32" t="s">
        <v>1116</v>
      </c>
      <c r="J106" t="s">
        <v>1119</v>
      </c>
      <c r="K106" t="s">
        <v>629</v>
      </c>
      <c r="L106">
        <f t="shared" si="2"/>
        <v>57</v>
      </c>
      <c r="M106" t="str">
        <f t="shared" si="3"/>
        <v>_23/24_VS_KAIS_3</v>
      </c>
    </row>
    <row r="107" spans="1:13" x14ac:dyDescent="0.25">
      <c r="A107" t="s">
        <v>730</v>
      </c>
      <c r="B107">
        <v>20</v>
      </c>
      <c r="D107">
        <f>VLOOKUP(A107,ar_predmet!A$2:B$71,2,FALSE())</f>
        <v>5313</v>
      </c>
      <c r="E107">
        <f>VLOOKUP(D107,ar_predmet!B$2:C$71,2,FALSE())</f>
        <v>56</v>
      </c>
      <c r="F107">
        <v>18</v>
      </c>
      <c r="G107">
        <v>3</v>
      </c>
      <c r="H107" t="s">
        <v>3649</v>
      </c>
      <c r="I107" s="32" t="s">
        <v>1116</v>
      </c>
      <c r="J107" t="s">
        <v>1119</v>
      </c>
      <c r="K107" t="s">
        <v>629</v>
      </c>
      <c r="L107">
        <f t="shared" si="2"/>
        <v>56</v>
      </c>
      <c r="M107" t="str">
        <f t="shared" si="3"/>
        <v>_23/24_VS_KAIS_3</v>
      </c>
    </row>
    <row r="108" spans="1:13" x14ac:dyDescent="0.25">
      <c r="A108" t="s">
        <v>742</v>
      </c>
      <c r="B108">
        <v>6</v>
      </c>
      <c r="D108">
        <f>VLOOKUP(A108,ar_predmet!A$2:B$71,2,FALSE())</f>
        <v>5325</v>
      </c>
      <c r="E108">
        <f>VLOOKUP(D108,ar_predmet!B$2:C$71,2,FALSE())</f>
        <v>68</v>
      </c>
      <c r="F108">
        <v>18</v>
      </c>
      <c r="G108">
        <v>3</v>
      </c>
      <c r="H108" t="s">
        <v>3650</v>
      </c>
      <c r="I108" s="32" t="s">
        <v>1114</v>
      </c>
      <c r="J108" t="s">
        <v>1119</v>
      </c>
      <c r="K108" t="s">
        <v>629</v>
      </c>
      <c r="L108">
        <f t="shared" si="2"/>
        <v>68</v>
      </c>
      <c r="M108" t="str">
        <f t="shared" si="3"/>
        <v>_23/24_VS_KAIS_3</v>
      </c>
    </row>
    <row r="109" spans="1:13" x14ac:dyDescent="0.25">
      <c r="A109" t="s">
        <v>743</v>
      </c>
      <c r="B109">
        <v>6</v>
      </c>
      <c r="D109">
        <f>VLOOKUP(A109,ar_predmet!A$2:B$71,2,FALSE())</f>
        <v>5326</v>
      </c>
      <c r="E109">
        <f>VLOOKUP(D109,ar_predmet!B$2:C$71,2,FALSE())</f>
        <v>69</v>
      </c>
      <c r="F109">
        <v>18</v>
      </c>
      <c r="G109">
        <v>3</v>
      </c>
      <c r="H109" t="s">
        <v>3650</v>
      </c>
      <c r="I109" s="32" t="s">
        <v>1114</v>
      </c>
      <c r="J109" t="s">
        <v>1119</v>
      </c>
      <c r="K109" t="s">
        <v>629</v>
      </c>
      <c r="L109">
        <f t="shared" si="2"/>
        <v>69</v>
      </c>
      <c r="M109" t="str">
        <f t="shared" si="3"/>
        <v>_23/24_VS_KAIS_3</v>
      </c>
    </row>
    <row r="110" spans="1:13" x14ac:dyDescent="0.25">
      <c r="A110" t="s">
        <v>744</v>
      </c>
      <c r="B110">
        <v>6</v>
      </c>
      <c r="D110">
        <f>VLOOKUP(A110,ar_predmet!A$2:B$71,2,FALSE())</f>
        <v>5327</v>
      </c>
      <c r="E110">
        <f>VLOOKUP(D110,ar_predmet!B$2:C$71,2,FALSE())</f>
        <v>70</v>
      </c>
      <c r="F110">
        <v>18</v>
      </c>
      <c r="G110">
        <v>3</v>
      </c>
      <c r="H110" t="s">
        <v>3650</v>
      </c>
      <c r="I110" s="32" t="s">
        <v>1114</v>
      </c>
      <c r="J110" t="s">
        <v>1119</v>
      </c>
      <c r="K110" t="s">
        <v>629</v>
      </c>
      <c r="L110">
        <f t="shared" si="2"/>
        <v>70</v>
      </c>
      <c r="M110" t="str">
        <f t="shared" si="3"/>
        <v>_23/24_VS_KAIS_3</v>
      </c>
    </row>
    <row r="111" spans="1:13" x14ac:dyDescent="0.25">
      <c r="A111" s="30" t="s">
        <v>676</v>
      </c>
      <c r="B111" s="30">
        <v>6</v>
      </c>
      <c r="C111" s="30"/>
      <c r="D111" s="30">
        <f>VLOOKUP(A111,ar_predmet!A$2:B$71,2,FALSE())</f>
        <v>5105</v>
      </c>
      <c r="E111" s="30">
        <f>VLOOKUP(D111,ar_predmet!B$2:C$71,2,FALSE())</f>
        <v>2</v>
      </c>
      <c r="F111" s="30">
        <v>20</v>
      </c>
      <c r="G111" s="30">
        <v>1</v>
      </c>
      <c r="H111" s="31" t="s">
        <v>3649</v>
      </c>
      <c r="I111" s="29" t="s">
        <v>1114</v>
      </c>
      <c r="J111" s="30" t="s">
        <v>1120</v>
      </c>
      <c r="K111" s="30" t="s">
        <v>629</v>
      </c>
      <c r="L111" s="30">
        <f t="shared" si="2"/>
        <v>2</v>
      </c>
      <c r="M111" s="30" t="str">
        <f t="shared" si="3"/>
        <v>_23/24_VS_INFS_1</v>
      </c>
    </row>
    <row r="112" spans="1:13" x14ac:dyDescent="0.25">
      <c r="A112" t="s">
        <v>680</v>
      </c>
      <c r="B112">
        <v>6</v>
      </c>
      <c r="D112">
        <f>VLOOKUP(A112,ar_predmet!A$2:B$71,2,FALSE())</f>
        <v>5112</v>
      </c>
      <c r="E112">
        <f>VLOOKUP(D112,ar_predmet!B$2:C$71,2,FALSE())</f>
        <v>6</v>
      </c>
      <c r="F112">
        <v>20</v>
      </c>
      <c r="G112">
        <v>1</v>
      </c>
      <c r="H112" t="s">
        <v>3649</v>
      </c>
      <c r="I112" s="32" t="s">
        <v>1114</v>
      </c>
      <c r="J112" t="s">
        <v>1120</v>
      </c>
      <c r="K112" t="s">
        <v>629</v>
      </c>
      <c r="L112">
        <f t="shared" si="2"/>
        <v>6</v>
      </c>
      <c r="M112" t="str">
        <f t="shared" si="3"/>
        <v>_23/24_VS_INFS_1</v>
      </c>
    </row>
    <row r="113" spans="1:13" x14ac:dyDescent="0.25">
      <c r="A113" t="s">
        <v>674</v>
      </c>
      <c r="B113">
        <v>5</v>
      </c>
      <c r="D113">
        <f>VLOOKUP(A113,ar_predmet!A$2:B$71,2,FALSE())</f>
        <v>5102</v>
      </c>
      <c r="E113">
        <f>VLOOKUP(D113,ar_predmet!B$2:C$71,2,FALSE())</f>
        <v>1</v>
      </c>
      <c r="F113">
        <v>20</v>
      </c>
      <c r="G113">
        <v>1</v>
      </c>
      <c r="H113" t="s">
        <v>3649</v>
      </c>
      <c r="I113" s="32" t="s">
        <v>1114</v>
      </c>
      <c r="J113" t="s">
        <v>1120</v>
      </c>
      <c r="K113" t="s">
        <v>629</v>
      </c>
      <c r="L113">
        <f t="shared" si="2"/>
        <v>1</v>
      </c>
      <c r="M113" t="str">
        <f t="shared" si="3"/>
        <v>_23/24_VS_INFS_1</v>
      </c>
    </row>
    <row r="114" spans="1:13" x14ac:dyDescent="0.25">
      <c r="A114" t="s">
        <v>684</v>
      </c>
      <c r="B114">
        <v>7</v>
      </c>
      <c r="D114">
        <f>VLOOKUP(A114,ar_predmet!A$2:B$71,2,FALSE())</f>
        <v>5116</v>
      </c>
      <c r="E114">
        <f>VLOOKUP(D114,ar_predmet!B$2:C$71,2,FALSE())</f>
        <v>10</v>
      </c>
      <c r="F114">
        <v>20</v>
      </c>
      <c r="G114">
        <v>1</v>
      </c>
      <c r="H114" t="s">
        <v>3649</v>
      </c>
      <c r="I114" s="32" t="s">
        <v>1114</v>
      </c>
      <c r="J114" t="s">
        <v>1120</v>
      </c>
      <c r="K114" t="s">
        <v>629</v>
      </c>
      <c r="L114">
        <f t="shared" si="2"/>
        <v>10</v>
      </c>
      <c r="M114" t="str">
        <f t="shared" si="3"/>
        <v>_23/24_VS_INFS_1</v>
      </c>
    </row>
    <row r="115" spans="1:13" x14ac:dyDescent="0.25">
      <c r="A115" t="s">
        <v>685</v>
      </c>
      <c r="B115">
        <v>6</v>
      </c>
      <c r="D115">
        <f>VLOOKUP(A115,ar_predmet!A$2:B$71,2,FALSE())</f>
        <v>5117</v>
      </c>
      <c r="E115">
        <f>VLOOKUP(D115,ar_predmet!B$2:C$71,2,FALSE())</f>
        <v>11</v>
      </c>
      <c r="F115">
        <v>20</v>
      </c>
      <c r="G115">
        <v>1</v>
      </c>
      <c r="H115" t="s">
        <v>3649</v>
      </c>
      <c r="I115" s="32" t="s">
        <v>1114</v>
      </c>
      <c r="J115" t="s">
        <v>1120</v>
      </c>
      <c r="K115" t="s">
        <v>629</v>
      </c>
      <c r="L115">
        <f t="shared" si="2"/>
        <v>11</v>
      </c>
      <c r="M115" t="str">
        <f t="shared" si="3"/>
        <v>_23/24_VS_INFS_1</v>
      </c>
    </row>
    <row r="116" spans="1:13" x14ac:dyDescent="0.25">
      <c r="A116" t="s">
        <v>677</v>
      </c>
      <c r="B116">
        <v>7</v>
      </c>
      <c r="D116">
        <f>VLOOKUP(A116,ar_predmet!A$2:B$71,2,FALSE())</f>
        <v>5107</v>
      </c>
      <c r="E116">
        <f>VLOOKUP(D116,ar_predmet!B$2:C$71,2,FALSE())</f>
        <v>3</v>
      </c>
      <c r="F116">
        <v>20</v>
      </c>
      <c r="G116">
        <v>1</v>
      </c>
      <c r="H116" t="s">
        <v>3649</v>
      </c>
      <c r="I116" s="32" t="s">
        <v>1116</v>
      </c>
      <c r="J116" t="s">
        <v>1120</v>
      </c>
      <c r="K116" t="s">
        <v>629</v>
      </c>
      <c r="L116">
        <f t="shared" si="2"/>
        <v>3</v>
      </c>
      <c r="M116" t="str">
        <f t="shared" si="3"/>
        <v>_23/24_VS_INFS_1</v>
      </c>
    </row>
    <row r="117" spans="1:13" x14ac:dyDescent="0.25">
      <c r="A117" t="s">
        <v>682</v>
      </c>
      <c r="B117">
        <v>8</v>
      </c>
      <c r="D117">
        <f>VLOOKUP(A117,ar_predmet!A$2:B$71,2,FALSE())</f>
        <v>5114</v>
      </c>
      <c r="E117">
        <f>VLOOKUP(D117,ar_predmet!B$2:C$71,2,FALSE())</f>
        <v>8</v>
      </c>
      <c r="F117">
        <v>20</v>
      </c>
      <c r="G117">
        <v>1</v>
      </c>
      <c r="H117" t="s">
        <v>3649</v>
      </c>
      <c r="I117" s="32" t="s">
        <v>1116</v>
      </c>
      <c r="J117" t="s">
        <v>1120</v>
      </c>
      <c r="K117" t="s">
        <v>629</v>
      </c>
      <c r="L117">
        <f t="shared" si="2"/>
        <v>8</v>
      </c>
      <c r="M117" t="str">
        <f t="shared" si="3"/>
        <v>_23/24_VS_INFS_1</v>
      </c>
    </row>
    <row r="118" spans="1:13" x14ac:dyDescent="0.25">
      <c r="A118" t="s">
        <v>681</v>
      </c>
      <c r="B118">
        <v>8</v>
      </c>
      <c r="D118">
        <f>VLOOKUP(A118,ar_predmet!A$2:B$71,2,FALSE())</f>
        <v>5113</v>
      </c>
      <c r="E118">
        <f>VLOOKUP(D118,ar_predmet!B$2:C$71,2,FALSE())</f>
        <v>7</v>
      </c>
      <c r="F118">
        <v>20</v>
      </c>
      <c r="G118">
        <v>1</v>
      </c>
      <c r="H118" t="s">
        <v>3649</v>
      </c>
      <c r="I118" s="32" t="s">
        <v>1116</v>
      </c>
      <c r="J118" t="s">
        <v>1120</v>
      </c>
      <c r="K118" t="s">
        <v>629</v>
      </c>
      <c r="L118">
        <f t="shared" si="2"/>
        <v>7</v>
      </c>
      <c r="M118" t="str">
        <f t="shared" si="3"/>
        <v>_23/24_VS_INFS_1</v>
      </c>
    </row>
    <row r="119" spans="1:13" x14ac:dyDescent="0.25">
      <c r="A119" t="s">
        <v>686</v>
      </c>
      <c r="B119">
        <v>7</v>
      </c>
      <c r="D119">
        <f>VLOOKUP(A119,ar_predmet!A$2:B$71,2,FALSE())</f>
        <v>5118</v>
      </c>
      <c r="E119">
        <f>VLOOKUP(D119,ar_predmet!B$2:C$71,2,FALSE())</f>
        <v>12</v>
      </c>
      <c r="F119">
        <v>20</v>
      </c>
      <c r="G119">
        <v>1</v>
      </c>
      <c r="H119" t="s">
        <v>3649</v>
      </c>
      <c r="I119" s="32" t="s">
        <v>1116</v>
      </c>
      <c r="J119" t="s">
        <v>1120</v>
      </c>
      <c r="K119" t="s">
        <v>629</v>
      </c>
      <c r="L119">
        <f t="shared" si="2"/>
        <v>12</v>
      </c>
      <c r="M119" t="str">
        <f t="shared" si="3"/>
        <v>_23/24_VS_INFS_1</v>
      </c>
    </row>
    <row r="120" spans="1:13" x14ac:dyDescent="0.25">
      <c r="A120" t="s">
        <v>707</v>
      </c>
      <c r="B120">
        <v>8</v>
      </c>
      <c r="D120">
        <f>VLOOKUP(A120,ar_predmet!A$2:B$71,2,FALSE())</f>
        <v>5235</v>
      </c>
      <c r="E120">
        <f>VLOOKUP(D120,ar_predmet!B$2:C$71,2,FALSE())</f>
        <v>33</v>
      </c>
      <c r="F120">
        <v>20</v>
      </c>
      <c r="G120">
        <v>2</v>
      </c>
      <c r="H120" t="s">
        <v>3649</v>
      </c>
      <c r="I120" s="32" t="s">
        <v>1114</v>
      </c>
      <c r="J120" t="s">
        <v>1120</v>
      </c>
      <c r="K120" t="s">
        <v>629</v>
      </c>
      <c r="L120">
        <f t="shared" si="2"/>
        <v>33</v>
      </c>
      <c r="M120" t="str">
        <f t="shared" si="3"/>
        <v>_23/24_VS_INFS_2</v>
      </c>
    </row>
    <row r="121" spans="1:13" x14ac:dyDescent="0.25">
      <c r="A121" t="s">
        <v>711</v>
      </c>
      <c r="B121">
        <v>7</v>
      </c>
      <c r="D121">
        <f>VLOOKUP(A121,ar_predmet!A$2:B$71,2,FALSE())</f>
        <v>5239</v>
      </c>
      <c r="E121">
        <f>VLOOKUP(D121,ar_predmet!B$2:C$71,2,FALSE())</f>
        <v>37</v>
      </c>
      <c r="F121">
        <v>20</v>
      </c>
      <c r="G121">
        <v>2</v>
      </c>
      <c r="H121" t="s">
        <v>3649</v>
      </c>
      <c r="I121" s="32" t="s">
        <v>1114</v>
      </c>
      <c r="J121" t="s">
        <v>1120</v>
      </c>
      <c r="K121" t="s">
        <v>629</v>
      </c>
      <c r="L121">
        <f t="shared" si="2"/>
        <v>37</v>
      </c>
      <c r="M121" t="str">
        <f t="shared" si="3"/>
        <v>_23/24_VS_INFS_2</v>
      </c>
    </row>
    <row r="122" spans="1:13" x14ac:dyDescent="0.25">
      <c r="A122" t="s">
        <v>718</v>
      </c>
      <c r="B122">
        <v>7</v>
      </c>
      <c r="D122">
        <f>VLOOKUP(A122,ar_predmet!A$2:B$71,2,FALSE())</f>
        <v>5246</v>
      </c>
      <c r="E122">
        <f>VLOOKUP(D122,ar_predmet!B$2:C$71,2,FALSE())</f>
        <v>44</v>
      </c>
      <c r="F122">
        <v>20</v>
      </c>
      <c r="G122">
        <v>2</v>
      </c>
      <c r="H122" t="s">
        <v>3649</v>
      </c>
      <c r="I122" s="32" t="s">
        <v>1114</v>
      </c>
      <c r="J122" t="s">
        <v>1120</v>
      </c>
      <c r="K122" t="s">
        <v>629</v>
      </c>
      <c r="L122">
        <f t="shared" si="2"/>
        <v>44</v>
      </c>
      <c r="M122" t="str">
        <f t="shared" si="3"/>
        <v>_23/24_VS_INFS_2</v>
      </c>
    </row>
    <row r="123" spans="1:13" x14ac:dyDescent="0.25">
      <c r="A123" t="s">
        <v>688</v>
      </c>
      <c r="B123">
        <v>6</v>
      </c>
      <c r="D123">
        <f>VLOOKUP(A123,ar_predmet!A$2:B$71,2,FALSE())</f>
        <v>5204</v>
      </c>
      <c r="E123">
        <f>VLOOKUP(D123,ar_predmet!B$2:C$71,2,FALSE())</f>
        <v>14</v>
      </c>
      <c r="F123">
        <v>20</v>
      </c>
      <c r="G123">
        <v>2</v>
      </c>
      <c r="H123" t="s">
        <v>3649</v>
      </c>
      <c r="I123" s="32" t="s">
        <v>1116</v>
      </c>
      <c r="J123" t="s">
        <v>1120</v>
      </c>
      <c r="K123" t="s">
        <v>629</v>
      </c>
      <c r="L123">
        <f t="shared" si="2"/>
        <v>14</v>
      </c>
      <c r="M123" t="str">
        <f t="shared" si="3"/>
        <v>_23/24_VS_INFS_2</v>
      </c>
    </row>
    <row r="124" spans="1:13" x14ac:dyDescent="0.25">
      <c r="A124" t="s">
        <v>689</v>
      </c>
      <c r="B124">
        <v>6</v>
      </c>
      <c r="D124">
        <f>VLOOKUP(A124,ar_predmet!A$2:B$71,2,FALSE())</f>
        <v>5207</v>
      </c>
      <c r="E124">
        <f>VLOOKUP(D124,ar_predmet!B$2:C$71,2,FALSE())</f>
        <v>15</v>
      </c>
      <c r="F124">
        <v>20</v>
      </c>
      <c r="G124">
        <v>2</v>
      </c>
      <c r="H124" t="s">
        <v>3649</v>
      </c>
      <c r="I124" s="32" t="s">
        <v>1116</v>
      </c>
      <c r="J124" t="s">
        <v>1120</v>
      </c>
      <c r="K124" t="s">
        <v>629</v>
      </c>
      <c r="L124">
        <f t="shared" si="2"/>
        <v>15</v>
      </c>
      <c r="M124" t="str">
        <f t="shared" si="3"/>
        <v>_23/24_VS_INFS_2</v>
      </c>
    </row>
    <row r="125" spans="1:13" x14ac:dyDescent="0.25">
      <c r="A125" t="s">
        <v>708</v>
      </c>
      <c r="B125">
        <v>6</v>
      </c>
      <c r="D125">
        <f>VLOOKUP(A125,ar_predmet!A$2:B$71,2,FALSE())</f>
        <v>5236</v>
      </c>
      <c r="E125">
        <f>VLOOKUP(D125,ar_predmet!B$2:C$71,2,FALSE())</f>
        <v>34</v>
      </c>
      <c r="F125">
        <v>20</v>
      </c>
      <c r="G125">
        <v>2</v>
      </c>
      <c r="H125" t="s">
        <v>3649</v>
      </c>
      <c r="I125" s="32" t="s">
        <v>1116</v>
      </c>
      <c r="J125" t="s">
        <v>1120</v>
      </c>
      <c r="K125" t="s">
        <v>629</v>
      </c>
      <c r="L125">
        <f t="shared" si="2"/>
        <v>34</v>
      </c>
      <c r="M125" t="str">
        <f t="shared" si="3"/>
        <v>_23/24_VS_INFS_2</v>
      </c>
    </row>
    <row r="126" spans="1:13" x14ac:dyDescent="0.25">
      <c r="A126" t="s">
        <v>717</v>
      </c>
      <c r="B126">
        <v>6</v>
      </c>
      <c r="D126">
        <f>VLOOKUP(A126,ar_predmet!A$2:B$71,2,FALSE())</f>
        <v>5245</v>
      </c>
      <c r="E126">
        <f>VLOOKUP(D126,ar_predmet!B$2:C$71,2,FALSE())</f>
        <v>43</v>
      </c>
      <c r="F126">
        <v>20</v>
      </c>
      <c r="G126">
        <v>2</v>
      </c>
      <c r="H126" t="s">
        <v>3649</v>
      </c>
      <c r="I126" s="32" t="s">
        <v>1116</v>
      </c>
      <c r="J126" t="s">
        <v>1120</v>
      </c>
      <c r="K126" t="s">
        <v>629</v>
      </c>
      <c r="L126">
        <f t="shared" si="2"/>
        <v>43</v>
      </c>
      <c r="M126" t="str">
        <f t="shared" si="3"/>
        <v>_23/24_VS_INFS_2</v>
      </c>
    </row>
    <row r="127" spans="1:13" x14ac:dyDescent="0.25">
      <c r="A127" t="s">
        <v>709</v>
      </c>
      <c r="B127">
        <v>8</v>
      </c>
      <c r="D127">
        <f>VLOOKUP(A127,ar_predmet!A$2:B$71,2,FALSE())</f>
        <v>5237</v>
      </c>
      <c r="E127">
        <f>VLOOKUP(D127,ar_predmet!B$2:C$71,2,FALSE())</f>
        <v>35</v>
      </c>
      <c r="F127">
        <v>20</v>
      </c>
      <c r="G127">
        <v>2</v>
      </c>
      <c r="H127" t="s">
        <v>3650</v>
      </c>
      <c r="I127" s="32" t="s">
        <v>1114</v>
      </c>
      <c r="J127" t="s">
        <v>1120</v>
      </c>
      <c r="K127" t="s">
        <v>629</v>
      </c>
      <c r="L127">
        <f t="shared" si="2"/>
        <v>35</v>
      </c>
      <c r="M127" t="str">
        <f t="shared" si="3"/>
        <v>_23/24_VS_INFS_2</v>
      </c>
    </row>
    <row r="128" spans="1:13" x14ac:dyDescent="0.25">
      <c r="A128" t="s">
        <v>710</v>
      </c>
      <c r="B128">
        <v>8</v>
      </c>
      <c r="D128">
        <f>VLOOKUP(A128,ar_predmet!A$2:B$71,2,FALSE())</f>
        <v>5238</v>
      </c>
      <c r="E128">
        <f>VLOOKUP(D128,ar_predmet!B$2:C$71,2,FALSE())</f>
        <v>36</v>
      </c>
      <c r="F128">
        <v>20</v>
      </c>
      <c r="G128">
        <v>2</v>
      </c>
      <c r="H128" t="s">
        <v>3650</v>
      </c>
      <c r="I128" s="32" t="s">
        <v>1114</v>
      </c>
      <c r="J128" t="s">
        <v>1120</v>
      </c>
      <c r="K128" t="s">
        <v>629</v>
      </c>
      <c r="L128">
        <f t="shared" si="2"/>
        <v>36</v>
      </c>
      <c r="M128" t="str">
        <f t="shared" si="3"/>
        <v>_23/24_VS_INFS_2</v>
      </c>
    </row>
    <row r="129" spans="1:13" x14ac:dyDescent="0.25">
      <c r="A129" t="s">
        <v>716</v>
      </c>
      <c r="B129">
        <v>6</v>
      </c>
      <c r="D129">
        <f>VLOOKUP(A129,ar_predmet!A$2:B$71,2,FALSE())</f>
        <v>5244</v>
      </c>
      <c r="E129">
        <f>VLOOKUP(D129,ar_predmet!B$2:C$71,2,FALSE())</f>
        <v>42</v>
      </c>
      <c r="F129">
        <v>20</v>
      </c>
      <c r="G129">
        <v>2</v>
      </c>
      <c r="H129" t="s">
        <v>3650</v>
      </c>
      <c r="I129" s="32" t="s">
        <v>1116</v>
      </c>
      <c r="J129" t="s">
        <v>1120</v>
      </c>
      <c r="K129" t="s">
        <v>629</v>
      </c>
      <c r="L129">
        <f t="shared" si="2"/>
        <v>42</v>
      </c>
      <c r="M129" t="str">
        <f t="shared" si="3"/>
        <v>_23/24_VS_INFS_2</v>
      </c>
    </row>
    <row r="130" spans="1:13" x14ac:dyDescent="0.25">
      <c r="A130" t="s">
        <v>715</v>
      </c>
      <c r="B130">
        <v>6</v>
      </c>
      <c r="D130">
        <f>VLOOKUP(A130,ar_predmet!A$2:B$71,2,FALSE())</f>
        <v>5243</v>
      </c>
      <c r="E130">
        <f>VLOOKUP(D130,ar_predmet!B$2:C$71,2,FALSE())</f>
        <v>41</v>
      </c>
      <c r="F130">
        <v>20</v>
      </c>
      <c r="G130">
        <v>2</v>
      </c>
      <c r="H130" t="s">
        <v>3650</v>
      </c>
      <c r="I130" s="32" t="s">
        <v>1116</v>
      </c>
      <c r="J130" t="s">
        <v>1120</v>
      </c>
      <c r="K130" t="s">
        <v>629</v>
      </c>
      <c r="L130">
        <f t="shared" ref="L130:L193" si="4">+E130</f>
        <v>41</v>
      </c>
      <c r="M130" t="str">
        <f t="shared" ref="M130:M193" si="5">+_xlfn.CONCAT("_23/24_",K130,"_",J130,"_",G130)</f>
        <v>_23/24_VS_INFS_2</v>
      </c>
    </row>
    <row r="131" spans="1:13" x14ac:dyDescent="0.25">
      <c r="A131" t="s">
        <v>724</v>
      </c>
      <c r="B131">
        <v>6</v>
      </c>
      <c r="D131">
        <f>VLOOKUP(A131,ar_predmet!A$2:B$71,2,FALSE())</f>
        <v>5306</v>
      </c>
      <c r="E131">
        <f>VLOOKUP(D131,ar_predmet!B$2:C$71,2,FALSE())</f>
        <v>50</v>
      </c>
      <c r="F131">
        <v>20</v>
      </c>
      <c r="G131">
        <v>3</v>
      </c>
      <c r="H131" t="s">
        <v>3649</v>
      </c>
      <c r="I131" s="32" t="s">
        <v>1114</v>
      </c>
      <c r="J131" t="s">
        <v>1120</v>
      </c>
      <c r="K131" t="s">
        <v>629</v>
      </c>
      <c r="L131">
        <f t="shared" si="4"/>
        <v>50</v>
      </c>
      <c r="M131" t="str">
        <f t="shared" si="5"/>
        <v>_23/24_VS_INFS_3</v>
      </c>
    </row>
    <row r="132" spans="1:13" x14ac:dyDescent="0.25">
      <c r="A132" t="s">
        <v>727</v>
      </c>
      <c r="B132">
        <v>6</v>
      </c>
      <c r="D132">
        <f>VLOOKUP(A132,ar_predmet!A$2:B$71,2,FALSE())</f>
        <v>5309</v>
      </c>
      <c r="E132">
        <f>VLOOKUP(D132,ar_predmet!B$2:C$71,2,FALSE())</f>
        <v>53</v>
      </c>
      <c r="F132">
        <v>20</v>
      </c>
      <c r="G132">
        <v>3</v>
      </c>
      <c r="H132" t="s">
        <v>3649</v>
      </c>
      <c r="I132" s="32" t="s">
        <v>1114</v>
      </c>
      <c r="J132" t="s">
        <v>1120</v>
      </c>
      <c r="K132" t="s">
        <v>629</v>
      </c>
      <c r="L132">
        <f t="shared" si="4"/>
        <v>53</v>
      </c>
      <c r="M132" t="str">
        <f t="shared" si="5"/>
        <v>_23/24_VS_INFS_3</v>
      </c>
    </row>
    <row r="133" spans="1:13" x14ac:dyDescent="0.25">
      <c r="A133" t="s">
        <v>726</v>
      </c>
      <c r="B133">
        <v>6</v>
      </c>
      <c r="D133">
        <f>VLOOKUP(A133,ar_predmet!A$2:B$71,2,FALSE())</f>
        <v>5308</v>
      </c>
      <c r="E133">
        <f>VLOOKUP(D133,ar_predmet!B$2:C$71,2,FALSE())</f>
        <v>52</v>
      </c>
      <c r="F133">
        <v>20</v>
      </c>
      <c r="G133">
        <v>3</v>
      </c>
      <c r="H133" t="s">
        <v>3649</v>
      </c>
      <c r="I133" s="32" t="s">
        <v>1114</v>
      </c>
      <c r="J133" t="s">
        <v>1120</v>
      </c>
      <c r="K133" t="s">
        <v>629</v>
      </c>
      <c r="L133">
        <f t="shared" si="4"/>
        <v>52</v>
      </c>
      <c r="M133" t="str">
        <f t="shared" si="5"/>
        <v>_23/24_VS_INFS_3</v>
      </c>
    </row>
    <row r="134" spans="1:13" x14ac:dyDescent="0.25">
      <c r="A134" t="s">
        <v>740</v>
      </c>
      <c r="B134">
        <v>6</v>
      </c>
      <c r="D134">
        <f>VLOOKUP(A134,ar_predmet!A$2:B$71,2,FALSE())</f>
        <v>5323</v>
      </c>
      <c r="E134">
        <f>VLOOKUP(D134,ar_predmet!B$2:C$71,2,FALSE())</f>
        <v>66</v>
      </c>
      <c r="F134">
        <v>20</v>
      </c>
      <c r="G134">
        <v>3</v>
      </c>
      <c r="H134" t="s">
        <v>3649</v>
      </c>
      <c r="I134" s="32" t="s">
        <v>1114</v>
      </c>
      <c r="J134" t="s">
        <v>1120</v>
      </c>
      <c r="K134" t="s">
        <v>629</v>
      </c>
      <c r="L134">
        <f t="shared" si="4"/>
        <v>66</v>
      </c>
      <c r="M134" t="str">
        <f t="shared" si="5"/>
        <v>_23/24_VS_INFS_3</v>
      </c>
    </row>
    <row r="135" spans="1:13" x14ac:dyDescent="0.25">
      <c r="A135" t="s">
        <v>730</v>
      </c>
      <c r="B135">
        <v>20</v>
      </c>
      <c r="D135">
        <f>VLOOKUP(A135,ar_predmet!A$2:B$71,2,FALSE())</f>
        <v>5313</v>
      </c>
      <c r="E135">
        <f>VLOOKUP(D135,ar_predmet!B$2:C$71,2,FALSE())</f>
        <v>56</v>
      </c>
      <c r="F135">
        <v>20</v>
      </c>
      <c r="G135">
        <v>3</v>
      </c>
      <c r="H135" t="s">
        <v>3649</v>
      </c>
      <c r="I135" s="32" t="s">
        <v>1116</v>
      </c>
      <c r="J135" t="s">
        <v>1120</v>
      </c>
      <c r="K135" t="s">
        <v>629</v>
      </c>
      <c r="L135">
        <f t="shared" si="4"/>
        <v>56</v>
      </c>
      <c r="M135" t="str">
        <f t="shared" si="5"/>
        <v>_23/24_VS_INFS_3</v>
      </c>
    </row>
    <row r="136" spans="1:13" x14ac:dyDescent="0.25">
      <c r="A136" t="s">
        <v>731</v>
      </c>
      <c r="B136">
        <v>10</v>
      </c>
      <c r="D136">
        <f>VLOOKUP(A136,ar_predmet!A$2:B$71,2,FALSE())</f>
        <v>5314</v>
      </c>
      <c r="E136">
        <f>VLOOKUP(D136,ar_predmet!B$2:C$71,2,FALSE())</f>
        <v>57</v>
      </c>
      <c r="F136">
        <v>20</v>
      </c>
      <c r="G136">
        <v>3</v>
      </c>
      <c r="H136" t="s">
        <v>3649</v>
      </c>
      <c r="I136" s="32" t="s">
        <v>1116</v>
      </c>
      <c r="J136" t="s">
        <v>1120</v>
      </c>
      <c r="K136" t="s">
        <v>629</v>
      </c>
      <c r="L136">
        <f t="shared" si="4"/>
        <v>57</v>
      </c>
      <c r="M136" t="str">
        <f t="shared" si="5"/>
        <v>_23/24_VS_INFS_3</v>
      </c>
    </row>
    <row r="137" spans="1:13" x14ac:dyDescent="0.25">
      <c r="A137" t="s">
        <v>725</v>
      </c>
      <c r="B137">
        <v>6</v>
      </c>
      <c r="D137">
        <f>VLOOKUP(A137,ar_predmet!A$2:B$71,2,FALSE())</f>
        <v>5307</v>
      </c>
      <c r="E137">
        <f>VLOOKUP(D137,ar_predmet!B$2:C$71,2,FALSE())</f>
        <v>51</v>
      </c>
      <c r="F137">
        <v>20</v>
      </c>
      <c r="G137">
        <v>3</v>
      </c>
      <c r="H137" t="s">
        <v>3650</v>
      </c>
      <c r="I137" s="32" t="s">
        <v>1114</v>
      </c>
      <c r="J137" t="s">
        <v>1120</v>
      </c>
      <c r="K137" t="s">
        <v>629</v>
      </c>
      <c r="L137">
        <f t="shared" si="4"/>
        <v>51</v>
      </c>
      <c r="M137" t="str">
        <f t="shared" si="5"/>
        <v>_23/24_VS_INFS_3</v>
      </c>
    </row>
    <row r="138" spans="1:13" x14ac:dyDescent="0.25">
      <c r="A138" t="s">
        <v>739</v>
      </c>
      <c r="B138">
        <v>6</v>
      </c>
      <c r="D138">
        <f>VLOOKUP(A138,ar_predmet!A$2:B$71,2,FALSE())</f>
        <v>5322</v>
      </c>
      <c r="E138">
        <f>VLOOKUP(D138,ar_predmet!B$2:C$71,2,FALSE())</f>
        <v>65</v>
      </c>
      <c r="F138">
        <v>20</v>
      </c>
      <c r="G138">
        <v>3</v>
      </c>
      <c r="H138" t="s">
        <v>3650</v>
      </c>
      <c r="I138" s="32" t="s">
        <v>1114</v>
      </c>
      <c r="J138" t="s">
        <v>1120</v>
      </c>
      <c r="K138" t="s">
        <v>629</v>
      </c>
      <c r="L138">
        <f t="shared" si="4"/>
        <v>65</v>
      </c>
      <c r="M138" t="str">
        <f t="shared" si="5"/>
        <v>_23/24_VS_INFS_3</v>
      </c>
    </row>
    <row r="139" spans="1:13" x14ac:dyDescent="0.25">
      <c r="A139" t="s">
        <v>738</v>
      </c>
      <c r="B139">
        <v>6</v>
      </c>
      <c r="D139">
        <f>VLOOKUP(A139,ar_predmet!A$2:B$71,2,FALSE())</f>
        <v>5321</v>
      </c>
      <c r="E139">
        <f>VLOOKUP(D139,ar_predmet!B$2:C$71,2,FALSE())</f>
        <v>64</v>
      </c>
      <c r="F139">
        <v>20</v>
      </c>
      <c r="G139">
        <v>3</v>
      </c>
      <c r="H139" t="s">
        <v>3650</v>
      </c>
      <c r="I139" s="32" t="s">
        <v>1114</v>
      </c>
      <c r="J139" t="s">
        <v>1120</v>
      </c>
      <c r="K139" t="s">
        <v>629</v>
      </c>
      <c r="L139">
        <f t="shared" si="4"/>
        <v>64</v>
      </c>
      <c r="M139" t="str">
        <f t="shared" si="5"/>
        <v>_23/24_VS_INFS_3</v>
      </c>
    </row>
    <row r="140" spans="1:13" x14ac:dyDescent="0.25">
      <c r="A140" s="30" t="s">
        <v>749</v>
      </c>
      <c r="B140" s="30">
        <v>6</v>
      </c>
      <c r="C140" s="30"/>
      <c r="D140" s="30">
        <f>VLOOKUP(A140,ar_predmet!A$72:B$147,2,FALSE())</f>
        <v>6114</v>
      </c>
      <c r="E140" s="30">
        <f>VLOOKUP(D140,ar_predmet!B$72:C$147,2,FALSE())</f>
        <v>76</v>
      </c>
      <c r="F140" s="30">
        <v>17</v>
      </c>
      <c r="G140" s="30">
        <v>1</v>
      </c>
      <c r="H140" s="31" t="s">
        <v>3649</v>
      </c>
      <c r="I140" s="29" t="s">
        <v>1114</v>
      </c>
      <c r="J140" s="30" t="s">
        <v>1118</v>
      </c>
      <c r="K140" s="30" t="s">
        <v>635</v>
      </c>
      <c r="L140" s="30">
        <f t="shared" si="4"/>
        <v>76</v>
      </c>
      <c r="M140" s="30" t="str">
        <f t="shared" si="5"/>
        <v>_23/24_UN_IPOS_1</v>
      </c>
    </row>
    <row r="141" spans="1:13" x14ac:dyDescent="0.25">
      <c r="A141" t="s">
        <v>750</v>
      </c>
      <c r="B141">
        <v>6</v>
      </c>
      <c r="D141">
        <f>VLOOKUP(A141,ar_predmet!A$72:B$147,2,FALSE())</f>
        <v>6115</v>
      </c>
      <c r="E141">
        <f>VLOOKUP(D141,ar_predmet!B$72:C$147,2,FALSE())</f>
        <v>77</v>
      </c>
      <c r="F141">
        <v>17</v>
      </c>
      <c r="G141">
        <v>1</v>
      </c>
      <c r="H141" t="s">
        <v>3649</v>
      </c>
      <c r="I141" s="32" t="s">
        <v>1114</v>
      </c>
      <c r="J141" t="s">
        <v>1118</v>
      </c>
      <c r="K141" t="s">
        <v>635</v>
      </c>
      <c r="L141">
        <f t="shared" si="4"/>
        <v>77</v>
      </c>
      <c r="M141" t="str">
        <f t="shared" si="5"/>
        <v>_23/24_UN_IPOS_1</v>
      </c>
    </row>
    <row r="142" spans="1:13" x14ac:dyDescent="0.25">
      <c r="A142" t="s">
        <v>755</v>
      </c>
      <c r="B142">
        <v>6</v>
      </c>
      <c r="D142">
        <f>VLOOKUP(A142,ar_predmet!A$72:B$147,2,FALSE())</f>
        <v>6121</v>
      </c>
      <c r="E142">
        <f>VLOOKUP(D142,ar_predmet!B$72:C$147,2,FALSE())</f>
        <v>83</v>
      </c>
      <c r="F142">
        <v>17</v>
      </c>
      <c r="G142">
        <v>1</v>
      </c>
      <c r="H142" t="s">
        <v>3649</v>
      </c>
      <c r="I142" s="32" t="s">
        <v>1114</v>
      </c>
      <c r="J142" t="s">
        <v>1118</v>
      </c>
      <c r="K142" t="s">
        <v>635</v>
      </c>
      <c r="L142">
        <f t="shared" si="4"/>
        <v>83</v>
      </c>
      <c r="M142" t="str">
        <f t="shared" si="5"/>
        <v>_23/24_UN_IPOS_1</v>
      </c>
    </row>
    <row r="143" spans="1:13" x14ac:dyDescent="0.25">
      <c r="A143" t="s">
        <v>748</v>
      </c>
      <c r="B143">
        <v>6</v>
      </c>
      <c r="D143">
        <f>VLOOKUP(A143,ar_predmet!A$72:B$147,2,FALSE())</f>
        <v>6113</v>
      </c>
      <c r="E143">
        <f>VLOOKUP(D143,ar_predmet!B$72:C$147,2,FALSE())</f>
        <v>75</v>
      </c>
      <c r="F143">
        <v>17</v>
      </c>
      <c r="G143">
        <v>1</v>
      </c>
      <c r="H143" t="s">
        <v>3649</v>
      </c>
      <c r="I143" s="32" t="s">
        <v>1114</v>
      </c>
      <c r="J143" t="s">
        <v>1118</v>
      </c>
      <c r="K143" t="s">
        <v>635</v>
      </c>
      <c r="L143">
        <f t="shared" si="4"/>
        <v>75</v>
      </c>
      <c r="M143" t="str">
        <f t="shared" si="5"/>
        <v>_23/24_UN_IPOS_1</v>
      </c>
    </row>
    <row r="144" spans="1:13" x14ac:dyDescent="0.25">
      <c r="A144" t="s">
        <v>756</v>
      </c>
      <c r="B144">
        <v>6</v>
      </c>
      <c r="D144">
        <f>VLOOKUP(A144,ar_predmet!A$72:B$147,2,FALSE())</f>
        <v>6122</v>
      </c>
      <c r="E144">
        <f>VLOOKUP(D144,ar_predmet!B$72:C$147,2,FALSE())</f>
        <v>84</v>
      </c>
      <c r="F144">
        <v>17</v>
      </c>
      <c r="G144">
        <v>1</v>
      </c>
      <c r="H144" t="s">
        <v>3649</v>
      </c>
      <c r="I144" s="32" t="s">
        <v>1114</v>
      </c>
      <c r="J144" t="s">
        <v>1118</v>
      </c>
      <c r="K144" t="s">
        <v>635</v>
      </c>
      <c r="L144">
        <f t="shared" si="4"/>
        <v>84</v>
      </c>
      <c r="M144" t="str">
        <f t="shared" si="5"/>
        <v>_23/24_UN_IPOS_1</v>
      </c>
    </row>
    <row r="145" spans="1:13" x14ac:dyDescent="0.25">
      <c r="A145" t="s">
        <v>746</v>
      </c>
      <c r="B145">
        <v>7</v>
      </c>
      <c r="D145">
        <f>VLOOKUP(A145,ar_predmet!A$72:B$147,2,FALSE())</f>
        <v>6106</v>
      </c>
      <c r="E145">
        <f>VLOOKUP(D145,ar_predmet!B$72:C$147,2,FALSE())</f>
        <v>73</v>
      </c>
      <c r="F145">
        <v>17</v>
      </c>
      <c r="G145">
        <v>1</v>
      </c>
      <c r="H145" t="s">
        <v>3649</v>
      </c>
      <c r="I145" s="32" t="s">
        <v>1116</v>
      </c>
      <c r="J145" t="s">
        <v>1118</v>
      </c>
      <c r="K145" t="s">
        <v>635</v>
      </c>
      <c r="L145">
        <f t="shared" si="4"/>
        <v>73</v>
      </c>
      <c r="M145" t="str">
        <f t="shared" si="5"/>
        <v>_23/24_UN_IPOS_1</v>
      </c>
    </row>
    <row r="146" spans="1:13" x14ac:dyDescent="0.25">
      <c r="A146" t="s">
        <v>676</v>
      </c>
      <c r="B146">
        <v>7</v>
      </c>
      <c r="D146">
        <f>VLOOKUP(A146,ar_predmet!A$72:B$147,2,FALSE())</f>
        <v>6118</v>
      </c>
      <c r="E146">
        <f>VLOOKUP(D146,ar_predmet!B$72:C$147,2,FALSE())</f>
        <v>80</v>
      </c>
      <c r="F146">
        <v>17</v>
      </c>
      <c r="G146">
        <v>1</v>
      </c>
      <c r="H146" t="s">
        <v>3649</v>
      </c>
      <c r="I146" s="32" t="s">
        <v>1116</v>
      </c>
      <c r="J146" t="s">
        <v>1118</v>
      </c>
      <c r="K146" t="s">
        <v>635</v>
      </c>
      <c r="L146">
        <f t="shared" si="4"/>
        <v>80</v>
      </c>
      <c r="M146" t="str">
        <f t="shared" si="5"/>
        <v>_23/24_UN_IPOS_1</v>
      </c>
    </row>
    <row r="147" spans="1:13" x14ac:dyDescent="0.25">
      <c r="A147" t="s">
        <v>752</v>
      </c>
      <c r="B147">
        <v>5</v>
      </c>
      <c r="D147">
        <f>VLOOKUP(A147,ar_predmet!A$72:B$147,2,FALSE())</f>
        <v>6117</v>
      </c>
      <c r="E147">
        <f>VLOOKUP(D147,ar_predmet!B$72:C$147,2,FALSE())</f>
        <v>79</v>
      </c>
      <c r="F147">
        <v>17</v>
      </c>
      <c r="G147">
        <v>1</v>
      </c>
      <c r="H147" t="s">
        <v>3649</v>
      </c>
      <c r="I147" s="32" t="s">
        <v>1116</v>
      </c>
      <c r="J147" t="s">
        <v>1118</v>
      </c>
      <c r="K147" t="s">
        <v>635</v>
      </c>
      <c r="L147">
        <f t="shared" si="4"/>
        <v>79</v>
      </c>
      <c r="M147" t="str">
        <f t="shared" si="5"/>
        <v>_23/24_UN_IPOS_1</v>
      </c>
    </row>
    <row r="148" spans="1:13" x14ac:dyDescent="0.25">
      <c r="A148" t="s">
        <v>674</v>
      </c>
      <c r="B148">
        <v>5</v>
      </c>
      <c r="D148">
        <f>VLOOKUP(A148,ar_predmet!A$72:B$147,2,FALSE())</f>
        <v>6102</v>
      </c>
      <c r="E148">
        <f>VLOOKUP(D148,ar_predmet!B$72:C$147,2,FALSE())</f>
        <v>71</v>
      </c>
      <c r="F148">
        <v>17</v>
      </c>
      <c r="G148">
        <v>1</v>
      </c>
      <c r="H148" t="s">
        <v>3649</v>
      </c>
      <c r="I148" s="32" t="s">
        <v>1116</v>
      </c>
      <c r="J148" t="s">
        <v>1118</v>
      </c>
      <c r="K148" t="s">
        <v>635</v>
      </c>
      <c r="L148">
        <f t="shared" si="4"/>
        <v>71</v>
      </c>
      <c r="M148" t="str">
        <f t="shared" si="5"/>
        <v>_23/24_UN_IPOS_1</v>
      </c>
    </row>
    <row r="149" spans="1:13" x14ac:dyDescent="0.25">
      <c r="A149" t="s">
        <v>745</v>
      </c>
      <c r="B149">
        <v>6</v>
      </c>
      <c r="D149">
        <f>VLOOKUP(A149,ar_predmet!A$72:B$147,2,FALSE())</f>
        <v>6105</v>
      </c>
      <c r="E149">
        <f>VLOOKUP(D149,ar_predmet!B$72:C$147,2,FALSE())</f>
        <v>72</v>
      </c>
      <c r="F149">
        <v>17</v>
      </c>
      <c r="G149">
        <v>1</v>
      </c>
      <c r="H149" t="s">
        <v>3649</v>
      </c>
      <c r="I149" s="32" t="s">
        <v>1116</v>
      </c>
      <c r="J149" t="s">
        <v>1118</v>
      </c>
      <c r="K149" t="s">
        <v>635</v>
      </c>
      <c r="L149">
        <f t="shared" si="4"/>
        <v>72</v>
      </c>
      <c r="M149" t="str">
        <f t="shared" si="5"/>
        <v>_23/24_UN_IPOS_1</v>
      </c>
    </row>
    <row r="150" spans="1:13" x14ac:dyDescent="0.25">
      <c r="A150" t="s">
        <v>767</v>
      </c>
      <c r="B150">
        <v>8</v>
      </c>
      <c r="D150">
        <f>VLOOKUP(A150,ar_predmet!A$72:B$147,2,FALSE())</f>
        <v>6223</v>
      </c>
      <c r="E150">
        <f>VLOOKUP(D150,ar_predmet!B$72:C$147,2,FALSE())</f>
        <v>97</v>
      </c>
      <c r="F150">
        <v>17</v>
      </c>
      <c r="G150">
        <v>2</v>
      </c>
      <c r="H150" t="s">
        <v>3649</v>
      </c>
      <c r="I150" s="32" t="s">
        <v>1114</v>
      </c>
      <c r="J150" t="s">
        <v>1118</v>
      </c>
      <c r="K150" t="s">
        <v>635</v>
      </c>
      <c r="L150">
        <f t="shared" si="4"/>
        <v>97</v>
      </c>
      <c r="M150" t="str">
        <f t="shared" si="5"/>
        <v>_23/24_UN_IPOS_2</v>
      </c>
    </row>
    <row r="151" spans="1:13" x14ac:dyDescent="0.25">
      <c r="A151" t="s">
        <v>763</v>
      </c>
      <c r="B151">
        <v>8</v>
      </c>
      <c r="D151">
        <f>VLOOKUP(A151,ar_predmet!A$72:B$147,2,FALSE())</f>
        <v>6217</v>
      </c>
      <c r="E151">
        <f>VLOOKUP(D151,ar_predmet!B$72:C$147,2,FALSE())</f>
        <v>93</v>
      </c>
      <c r="F151">
        <v>17</v>
      </c>
      <c r="G151">
        <v>2</v>
      </c>
      <c r="H151" t="s">
        <v>3649</v>
      </c>
      <c r="I151" s="32" t="s">
        <v>1114</v>
      </c>
      <c r="J151" t="s">
        <v>1118</v>
      </c>
      <c r="K151" t="s">
        <v>635</v>
      </c>
      <c r="L151">
        <f t="shared" si="4"/>
        <v>93</v>
      </c>
      <c r="M151" t="str">
        <f t="shared" si="5"/>
        <v>_23/24_UN_IPOS_2</v>
      </c>
    </row>
    <row r="152" spans="1:13" x14ac:dyDescent="0.25">
      <c r="A152" t="s">
        <v>766</v>
      </c>
      <c r="B152">
        <v>7</v>
      </c>
      <c r="D152">
        <f>VLOOKUP(A152,ar_predmet!A$72:B$147,2,FALSE())</f>
        <v>6222</v>
      </c>
      <c r="E152">
        <f>VLOOKUP(D152,ar_predmet!B$72:C$147,2,FALSE())</f>
        <v>96</v>
      </c>
      <c r="F152">
        <v>17</v>
      </c>
      <c r="G152">
        <v>2</v>
      </c>
      <c r="H152" t="s">
        <v>3649</v>
      </c>
      <c r="I152" s="32" t="s">
        <v>1114</v>
      </c>
      <c r="J152" t="s">
        <v>1118</v>
      </c>
      <c r="K152" t="s">
        <v>635</v>
      </c>
      <c r="L152">
        <f t="shared" si="4"/>
        <v>96</v>
      </c>
      <c r="M152" t="str">
        <f t="shared" si="5"/>
        <v>_23/24_UN_IPOS_2</v>
      </c>
    </row>
    <row r="153" spans="1:13" x14ac:dyDescent="0.25">
      <c r="A153" t="s">
        <v>764</v>
      </c>
      <c r="B153">
        <v>7</v>
      </c>
      <c r="D153">
        <f>VLOOKUP(A153,ar_predmet!A$72:B$147,2,FALSE())</f>
        <v>6218</v>
      </c>
      <c r="E153">
        <f>VLOOKUP(D153,ar_predmet!B$72:C$147,2,FALSE())</f>
        <v>94</v>
      </c>
      <c r="F153">
        <v>17</v>
      </c>
      <c r="G153">
        <v>2</v>
      </c>
      <c r="H153" t="s">
        <v>3649</v>
      </c>
      <c r="I153" s="32" t="s">
        <v>1114</v>
      </c>
      <c r="J153" t="s">
        <v>1118</v>
      </c>
      <c r="K153" t="s">
        <v>635</v>
      </c>
      <c r="L153">
        <f t="shared" si="4"/>
        <v>94</v>
      </c>
      <c r="M153" t="str">
        <f t="shared" si="5"/>
        <v>_23/24_UN_IPOS_2</v>
      </c>
    </row>
    <row r="154" spans="1:13" x14ac:dyDescent="0.25">
      <c r="A154" t="s">
        <v>765</v>
      </c>
      <c r="B154">
        <v>6</v>
      </c>
      <c r="D154">
        <f>VLOOKUP(A154,ar_predmet!A$72:B$147,2,FALSE())</f>
        <v>6220</v>
      </c>
      <c r="E154">
        <f>VLOOKUP(D154,ar_predmet!B$72:C$147,2,FALSE())</f>
        <v>95</v>
      </c>
      <c r="F154">
        <v>17</v>
      </c>
      <c r="G154">
        <v>2</v>
      </c>
      <c r="H154" t="s">
        <v>3649</v>
      </c>
      <c r="I154" s="32" t="s">
        <v>1116</v>
      </c>
      <c r="J154" t="s">
        <v>1118</v>
      </c>
      <c r="K154" t="s">
        <v>635</v>
      </c>
      <c r="L154">
        <f t="shared" si="4"/>
        <v>95</v>
      </c>
      <c r="M154" t="str">
        <f t="shared" si="5"/>
        <v>_23/24_UN_IPOS_2</v>
      </c>
    </row>
    <row r="155" spans="1:13" x14ac:dyDescent="0.25">
      <c r="A155" t="s">
        <v>768</v>
      </c>
      <c r="B155">
        <v>6</v>
      </c>
      <c r="D155">
        <f>VLOOKUP(A155,ar_predmet!A$72:B$147,2,FALSE())</f>
        <v>6224</v>
      </c>
      <c r="E155">
        <f>VLOOKUP(D155,ar_predmet!B$72:C$147,2,FALSE())</f>
        <v>98</v>
      </c>
      <c r="F155">
        <v>17</v>
      </c>
      <c r="G155">
        <v>2</v>
      </c>
      <c r="H155" t="s">
        <v>3649</v>
      </c>
      <c r="I155" s="32" t="s">
        <v>1116</v>
      </c>
      <c r="J155" t="s">
        <v>1118</v>
      </c>
      <c r="K155" t="s">
        <v>635</v>
      </c>
      <c r="L155">
        <f t="shared" si="4"/>
        <v>98</v>
      </c>
      <c r="M155" t="str">
        <f t="shared" si="5"/>
        <v>_23/24_UN_IPOS_2</v>
      </c>
    </row>
    <row r="156" spans="1:13" x14ac:dyDescent="0.25">
      <c r="A156" t="s">
        <v>777</v>
      </c>
      <c r="B156">
        <v>6</v>
      </c>
      <c r="D156">
        <f>VLOOKUP(A156,ar_predmet!A$72:B$147,2,FALSE())</f>
        <v>6233</v>
      </c>
      <c r="E156">
        <f>VLOOKUP(D156,ar_predmet!B$72:C$147,2,FALSE())</f>
        <v>107</v>
      </c>
      <c r="F156">
        <v>17</v>
      </c>
      <c r="G156">
        <v>2</v>
      </c>
      <c r="H156" t="s">
        <v>3649</v>
      </c>
      <c r="I156" s="32" t="s">
        <v>1116</v>
      </c>
      <c r="J156" t="s">
        <v>1118</v>
      </c>
      <c r="K156" t="s">
        <v>635</v>
      </c>
      <c r="L156">
        <f t="shared" si="4"/>
        <v>107</v>
      </c>
      <c r="M156" t="str">
        <f t="shared" si="5"/>
        <v>_23/24_UN_IPOS_2</v>
      </c>
    </row>
    <row r="157" spans="1:13" x14ac:dyDescent="0.25">
      <c r="A157" t="s">
        <v>778</v>
      </c>
      <c r="B157">
        <v>6</v>
      </c>
      <c r="D157">
        <f>VLOOKUP(A157,ar_predmet!A$72:B$147,2,FALSE())</f>
        <v>6234</v>
      </c>
      <c r="E157">
        <f>VLOOKUP(D157,ar_predmet!B$72:C$147,2,FALSE())</f>
        <v>108</v>
      </c>
      <c r="F157">
        <v>17</v>
      </c>
      <c r="G157">
        <v>2</v>
      </c>
      <c r="H157" t="s">
        <v>3649</v>
      </c>
      <c r="I157" s="32" t="s">
        <v>1116</v>
      </c>
      <c r="J157" t="s">
        <v>1118</v>
      </c>
      <c r="K157" t="s">
        <v>635</v>
      </c>
      <c r="L157">
        <f t="shared" si="4"/>
        <v>108</v>
      </c>
      <c r="M157" t="str">
        <f t="shared" si="5"/>
        <v>_23/24_UN_IPOS_2</v>
      </c>
    </row>
    <row r="158" spans="1:13" x14ac:dyDescent="0.25">
      <c r="A158" t="s">
        <v>781</v>
      </c>
      <c r="B158">
        <v>6</v>
      </c>
      <c r="D158">
        <f>VLOOKUP(A158,ar_predmet!A$72:B$147,2,FALSE())</f>
        <v>6237</v>
      </c>
      <c r="E158">
        <f>VLOOKUP(D158,ar_predmet!B$72:C$147,2,FALSE())</f>
        <v>111</v>
      </c>
      <c r="F158">
        <v>17</v>
      </c>
      <c r="G158">
        <v>2</v>
      </c>
      <c r="H158" t="s">
        <v>3650</v>
      </c>
      <c r="I158" s="32" t="s">
        <v>1116</v>
      </c>
      <c r="J158" t="s">
        <v>1118</v>
      </c>
      <c r="K158" t="s">
        <v>635</v>
      </c>
      <c r="L158">
        <f t="shared" si="4"/>
        <v>111</v>
      </c>
      <c r="M158" t="str">
        <f t="shared" si="5"/>
        <v>_23/24_UN_IPOS_2</v>
      </c>
    </row>
    <row r="159" spans="1:13" x14ac:dyDescent="0.25">
      <c r="A159" t="s">
        <v>780</v>
      </c>
      <c r="B159">
        <v>6</v>
      </c>
      <c r="D159">
        <f>VLOOKUP(A159,ar_predmet!A$72:B$147,2,FALSE())</f>
        <v>6236</v>
      </c>
      <c r="E159">
        <f>VLOOKUP(D159,ar_predmet!B$72:C$147,2,FALSE())</f>
        <v>110</v>
      </c>
      <c r="F159">
        <v>17</v>
      </c>
      <c r="G159">
        <v>2</v>
      </c>
      <c r="H159" t="s">
        <v>3650</v>
      </c>
      <c r="I159" s="32" t="s">
        <v>1116</v>
      </c>
      <c r="J159" t="s">
        <v>1118</v>
      </c>
      <c r="K159" t="s">
        <v>635</v>
      </c>
      <c r="L159">
        <f t="shared" si="4"/>
        <v>110</v>
      </c>
      <c r="M159" t="str">
        <f t="shared" si="5"/>
        <v>_23/24_UN_IPOS_2</v>
      </c>
    </row>
    <row r="160" spans="1:13" x14ac:dyDescent="0.25">
      <c r="A160" t="s">
        <v>779</v>
      </c>
      <c r="B160">
        <v>6</v>
      </c>
      <c r="D160">
        <f>VLOOKUP(A160,ar_predmet!A$72:B$147,2,FALSE())</f>
        <v>6235</v>
      </c>
      <c r="E160">
        <f>VLOOKUP(D160,ar_predmet!B$72:C$147,2,FALSE())</f>
        <v>109</v>
      </c>
      <c r="F160">
        <v>17</v>
      </c>
      <c r="G160">
        <v>2</v>
      </c>
      <c r="H160" t="s">
        <v>3650</v>
      </c>
      <c r="I160" s="32" t="s">
        <v>1116</v>
      </c>
      <c r="J160" t="s">
        <v>1118</v>
      </c>
      <c r="K160" t="s">
        <v>635</v>
      </c>
      <c r="L160">
        <f t="shared" si="4"/>
        <v>109</v>
      </c>
      <c r="M160" t="str">
        <f t="shared" si="5"/>
        <v>_23/24_UN_IPOS_2</v>
      </c>
    </row>
    <row r="161" spans="1:13" x14ac:dyDescent="0.25">
      <c r="A161" t="s">
        <v>799</v>
      </c>
      <c r="B161">
        <v>6</v>
      </c>
      <c r="D161">
        <f>VLOOKUP(A161,ar_predmet!A$72:B$147,2,FALSE())</f>
        <v>6325</v>
      </c>
      <c r="E161">
        <f>VLOOKUP(D161,ar_predmet!B$72:C$147,2,FALSE())</f>
        <v>131</v>
      </c>
      <c r="F161">
        <v>17</v>
      </c>
      <c r="G161">
        <v>3</v>
      </c>
      <c r="H161" t="s">
        <v>3649</v>
      </c>
      <c r="I161" s="32" t="s">
        <v>1114</v>
      </c>
      <c r="J161" t="s">
        <v>1118</v>
      </c>
      <c r="K161" t="s">
        <v>635</v>
      </c>
      <c r="L161">
        <f t="shared" si="4"/>
        <v>131</v>
      </c>
      <c r="M161" t="str">
        <f t="shared" si="5"/>
        <v>_23/24_UN_IPOS_3</v>
      </c>
    </row>
    <row r="162" spans="1:13" x14ac:dyDescent="0.25">
      <c r="A162" t="s">
        <v>785</v>
      </c>
      <c r="B162">
        <v>6</v>
      </c>
      <c r="D162">
        <f>VLOOKUP(A162,ar_predmet!A$72:B$147,2,FALSE())</f>
        <v>6303</v>
      </c>
      <c r="E162">
        <f>VLOOKUP(D162,ar_predmet!B$72:C$147,2,FALSE())</f>
        <v>116</v>
      </c>
      <c r="F162">
        <v>17</v>
      </c>
      <c r="G162">
        <v>3</v>
      </c>
      <c r="H162" t="s">
        <v>3649</v>
      </c>
      <c r="I162" s="32" t="s">
        <v>1114</v>
      </c>
      <c r="J162" t="s">
        <v>1118</v>
      </c>
      <c r="K162" t="s">
        <v>635</v>
      </c>
      <c r="L162">
        <f t="shared" si="4"/>
        <v>116</v>
      </c>
      <c r="M162" t="str">
        <f t="shared" si="5"/>
        <v>_23/24_UN_IPOS_3</v>
      </c>
    </row>
    <row r="163" spans="1:13" x14ac:dyDescent="0.25">
      <c r="A163" t="s">
        <v>692</v>
      </c>
      <c r="B163">
        <v>6</v>
      </c>
      <c r="D163">
        <f>VLOOKUP(A163,ar_predmet!A$72:B$147,2,FALSE())</f>
        <v>6301</v>
      </c>
      <c r="E163">
        <f>VLOOKUP(D163,ar_predmet!B$72:C$147,2,FALSE())</f>
        <v>115</v>
      </c>
      <c r="F163">
        <v>17</v>
      </c>
      <c r="G163">
        <v>3</v>
      </c>
      <c r="H163" t="s">
        <v>3649</v>
      </c>
      <c r="I163" s="32" t="s">
        <v>1114</v>
      </c>
      <c r="J163" t="s">
        <v>1118</v>
      </c>
      <c r="K163" t="s">
        <v>635</v>
      </c>
      <c r="L163">
        <f t="shared" si="4"/>
        <v>115</v>
      </c>
      <c r="M163" t="str">
        <f t="shared" si="5"/>
        <v>_23/24_UN_IPOS_3</v>
      </c>
    </row>
    <row r="164" spans="1:13" x14ac:dyDescent="0.25">
      <c r="A164" t="s">
        <v>731</v>
      </c>
      <c r="B164">
        <v>10</v>
      </c>
      <c r="D164">
        <f>VLOOKUP(A164,ar_predmet!A$72:B$147,2,FALSE())</f>
        <v>6324</v>
      </c>
      <c r="E164">
        <f>VLOOKUP(D164,ar_predmet!B$72:C$147,2,FALSE())</f>
        <v>130</v>
      </c>
      <c r="F164">
        <v>17</v>
      </c>
      <c r="G164">
        <v>3</v>
      </c>
      <c r="H164" t="s">
        <v>3649</v>
      </c>
      <c r="I164" s="32" t="s">
        <v>1116</v>
      </c>
      <c r="J164" t="s">
        <v>1118</v>
      </c>
      <c r="K164" t="s">
        <v>635</v>
      </c>
      <c r="L164">
        <f t="shared" si="4"/>
        <v>130</v>
      </c>
      <c r="M164" t="str">
        <f t="shared" si="5"/>
        <v>_23/24_UN_IPOS_3</v>
      </c>
    </row>
    <row r="165" spans="1:13" x14ac:dyDescent="0.25">
      <c r="A165" t="s">
        <v>792</v>
      </c>
      <c r="B165">
        <v>6</v>
      </c>
      <c r="D165">
        <f>VLOOKUP(A165,ar_predmet!A$72:B$147,2,FALSE())</f>
        <v>6316</v>
      </c>
      <c r="E165">
        <f>VLOOKUP(D165,ar_predmet!B$72:C$147,2,FALSE())</f>
        <v>123</v>
      </c>
      <c r="F165">
        <v>17</v>
      </c>
      <c r="G165">
        <v>3</v>
      </c>
      <c r="H165" t="s">
        <v>3649</v>
      </c>
      <c r="I165" s="32" t="s">
        <v>1116</v>
      </c>
      <c r="J165" t="s">
        <v>1118</v>
      </c>
      <c r="K165" t="s">
        <v>635</v>
      </c>
      <c r="L165">
        <f t="shared" si="4"/>
        <v>123</v>
      </c>
      <c r="M165" t="str">
        <f t="shared" si="5"/>
        <v>_23/24_UN_IPOS_3</v>
      </c>
    </row>
    <row r="166" spans="1:13" x14ac:dyDescent="0.25">
      <c r="A166" t="s">
        <v>786</v>
      </c>
      <c r="B166">
        <v>8</v>
      </c>
      <c r="D166">
        <f>VLOOKUP(A166,ar_predmet!A$72:B$147,2,FALSE())</f>
        <v>6304</v>
      </c>
      <c r="E166">
        <f>VLOOKUP(D166,ar_predmet!B$72:C$147,2,FALSE())</f>
        <v>117</v>
      </c>
      <c r="F166">
        <v>17</v>
      </c>
      <c r="G166">
        <v>3</v>
      </c>
      <c r="H166" t="s">
        <v>3649</v>
      </c>
      <c r="I166" s="32" t="s">
        <v>1116</v>
      </c>
      <c r="J166" t="s">
        <v>1118</v>
      </c>
      <c r="K166" t="s">
        <v>635</v>
      </c>
      <c r="L166">
        <f t="shared" si="4"/>
        <v>117</v>
      </c>
      <c r="M166" t="str">
        <f t="shared" si="5"/>
        <v>_23/24_UN_IPOS_3</v>
      </c>
    </row>
    <row r="167" spans="1:13" x14ac:dyDescent="0.25">
      <c r="A167" t="s">
        <v>800</v>
      </c>
      <c r="B167">
        <v>6</v>
      </c>
      <c r="D167">
        <f>VLOOKUP(A167,ar_predmet!A$72:B$147,2,FALSE())</f>
        <v>6326</v>
      </c>
      <c r="E167">
        <f>VLOOKUP(D167,ar_predmet!B$72:C$147,2,FALSE())</f>
        <v>132</v>
      </c>
      <c r="F167">
        <v>17</v>
      </c>
      <c r="G167">
        <v>3</v>
      </c>
      <c r="H167" t="s">
        <v>3649</v>
      </c>
      <c r="I167" s="32" t="s">
        <v>1116</v>
      </c>
      <c r="J167" t="s">
        <v>1118</v>
      </c>
      <c r="K167" t="s">
        <v>635</v>
      </c>
      <c r="L167">
        <f t="shared" si="4"/>
        <v>132</v>
      </c>
      <c r="M167" t="str">
        <f t="shared" si="5"/>
        <v>_23/24_UN_IPOS_3</v>
      </c>
    </row>
    <row r="168" spans="1:13" x14ac:dyDescent="0.25">
      <c r="A168" t="s">
        <v>811</v>
      </c>
      <c r="B168">
        <v>6</v>
      </c>
      <c r="D168">
        <f>VLOOKUP(A168,ar_predmet!A$72:B$147,2,FALSE())</f>
        <v>6339</v>
      </c>
      <c r="E168">
        <f>VLOOKUP(D168,ar_predmet!B$72:C$147,2,FALSE())</f>
        <v>145</v>
      </c>
      <c r="F168">
        <v>17</v>
      </c>
      <c r="G168">
        <v>3</v>
      </c>
      <c r="H168" t="s">
        <v>3650</v>
      </c>
      <c r="I168" s="32" t="s">
        <v>1114</v>
      </c>
      <c r="J168" t="s">
        <v>1118</v>
      </c>
      <c r="K168" t="s">
        <v>635</v>
      </c>
      <c r="L168">
        <f t="shared" si="4"/>
        <v>145</v>
      </c>
      <c r="M168" t="str">
        <f t="shared" si="5"/>
        <v>_23/24_UN_IPOS_3</v>
      </c>
    </row>
    <row r="169" spans="1:13" x14ac:dyDescent="0.25">
      <c r="A169" t="s">
        <v>810</v>
      </c>
      <c r="B169">
        <v>6</v>
      </c>
      <c r="D169">
        <f>VLOOKUP(A169,ar_predmet!A$72:B$147,2,FALSE())</f>
        <v>6338</v>
      </c>
      <c r="E169">
        <f>VLOOKUP(D169,ar_predmet!B$72:C$147,2,FALSE())</f>
        <v>144</v>
      </c>
      <c r="F169">
        <v>17</v>
      </c>
      <c r="G169">
        <v>3</v>
      </c>
      <c r="H169" t="s">
        <v>3650</v>
      </c>
      <c r="I169" s="32" t="s">
        <v>1114</v>
      </c>
      <c r="J169" t="s">
        <v>1118</v>
      </c>
      <c r="K169" t="s">
        <v>635</v>
      </c>
      <c r="L169">
        <f t="shared" si="4"/>
        <v>144</v>
      </c>
      <c r="M169" t="str">
        <f t="shared" si="5"/>
        <v>_23/24_UN_IPOS_3</v>
      </c>
    </row>
    <row r="170" spans="1:13" x14ac:dyDescent="0.25">
      <c r="A170" t="s">
        <v>809</v>
      </c>
      <c r="B170">
        <v>6</v>
      </c>
      <c r="D170">
        <f>VLOOKUP(A170,ar_predmet!A$72:B$147,2,FALSE())</f>
        <v>6337</v>
      </c>
      <c r="E170">
        <f>VLOOKUP(D170,ar_predmet!B$72:C$147,2,FALSE())</f>
        <v>143</v>
      </c>
      <c r="F170">
        <v>17</v>
      </c>
      <c r="G170">
        <v>3</v>
      </c>
      <c r="H170" t="s">
        <v>3650</v>
      </c>
      <c r="I170" s="32" t="s">
        <v>1114</v>
      </c>
      <c r="J170" t="s">
        <v>1118</v>
      </c>
      <c r="K170" t="s">
        <v>635</v>
      </c>
      <c r="L170">
        <f t="shared" si="4"/>
        <v>143</v>
      </c>
      <c r="M170" t="str">
        <f t="shared" si="5"/>
        <v>_23/24_UN_IPOS_3</v>
      </c>
    </row>
    <row r="171" spans="1:13" x14ac:dyDescent="0.25">
      <c r="A171" s="30" t="s">
        <v>749</v>
      </c>
      <c r="B171" s="30">
        <v>6</v>
      </c>
      <c r="C171" s="30"/>
      <c r="D171" s="30">
        <f>VLOOKUP(A171,ar_predmet!A$72:B$147,2,FALSE())</f>
        <v>6114</v>
      </c>
      <c r="E171" s="30">
        <f>VLOOKUP(D171,ar_predmet!B$72:C$147,2,FALSE())</f>
        <v>76</v>
      </c>
      <c r="F171" s="30">
        <v>19</v>
      </c>
      <c r="G171" s="30">
        <v>1</v>
      </c>
      <c r="H171" s="31" t="s">
        <v>3649</v>
      </c>
      <c r="I171" s="29" t="s">
        <v>1114</v>
      </c>
      <c r="J171" s="30" t="s">
        <v>1119</v>
      </c>
      <c r="K171" s="30" t="s">
        <v>635</v>
      </c>
      <c r="L171" s="30">
        <f t="shared" si="4"/>
        <v>76</v>
      </c>
      <c r="M171" s="30" t="str">
        <f t="shared" si="5"/>
        <v>_23/24_UN_KAIS_1</v>
      </c>
    </row>
    <row r="172" spans="1:13" x14ac:dyDescent="0.25">
      <c r="A172" t="s">
        <v>753</v>
      </c>
      <c r="B172">
        <v>6</v>
      </c>
      <c r="D172">
        <f>VLOOKUP(A172,ar_predmet!A$72:B$147,2,FALSE())</f>
        <v>6119</v>
      </c>
      <c r="E172">
        <f>VLOOKUP(D172,ar_predmet!B$72:C$147,2,FALSE())</f>
        <v>81</v>
      </c>
      <c r="F172">
        <v>19</v>
      </c>
      <c r="G172">
        <v>1</v>
      </c>
      <c r="H172" t="s">
        <v>3649</v>
      </c>
      <c r="I172" s="32" t="s">
        <v>1114</v>
      </c>
      <c r="J172" t="s">
        <v>1119</v>
      </c>
      <c r="K172" t="s">
        <v>635</v>
      </c>
      <c r="L172">
        <f t="shared" si="4"/>
        <v>81</v>
      </c>
      <c r="M172" t="str">
        <f t="shared" si="5"/>
        <v>_23/24_UN_KAIS_1</v>
      </c>
    </row>
    <row r="173" spans="1:13" x14ac:dyDescent="0.25">
      <c r="A173" t="s">
        <v>755</v>
      </c>
      <c r="B173">
        <v>6</v>
      </c>
      <c r="D173">
        <f>VLOOKUP(A173,ar_predmet!A$72:B$147,2,FALSE())</f>
        <v>6121</v>
      </c>
      <c r="E173">
        <f>VLOOKUP(D173,ar_predmet!B$72:C$147,2,FALSE())</f>
        <v>83</v>
      </c>
      <c r="F173">
        <v>19</v>
      </c>
      <c r="G173">
        <v>1</v>
      </c>
      <c r="H173" t="s">
        <v>3649</v>
      </c>
      <c r="I173" s="32" t="s">
        <v>1114</v>
      </c>
      <c r="J173" t="s">
        <v>1119</v>
      </c>
      <c r="K173" t="s">
        <v>635</v>
      </c>
      <c r="L173">
        <f t="shared" si="4"/>
        <v>83</v>
      </c>
      <c r="M173" t="str">
        <f t="shared" si="5"/>
        <v>_23/24_UN_KAIS_1</v>
      </c>
    </row>
    <row r="174" spans="1:13" x14ac:dyDescent="0.25">
      <c r="A174" t="s">
        <v>748</v>
      </c>
      <c r="B174">
        <v>6</v>
      </c>
      <c r="D174">
        <f>VLOOKUP(A174,ar_predmet!A$72:B$147,2,FALSE())</f>
        <v>6113</v>
      </c>
      <c r="E174">
        <f>VLOOKUP(D174,ar_predmet!B$72:C$147,2,FALSE())</f>
        <v>75</v>
      </c>
      <c r="F174">
        <v>19</v>
      </c>
      <c r="G174">
        <v>1</v>
      </c>
      <c r="H174" t="s">
        <v>3649</v>
      </c>
      <c r="I174" s="32" t="s">
        <v>1114</v>
      </c>
      <c r="J174" t="s">
        <v>1119</v>
      </c>
      <c r="K174" t="s">
        <v>635</v>
      </c>
      <c r="L174">
        <f t="shared" si="4"/>
        <v>75</v>
      </c>
      <c r="M174" t="str">
        <f t="shared" si="5"/>
        <v>_23/24_UN_KAIS_1</v>
      </c>
    </row>
    <row r="175" spans="1:13" x14ac:dyDescent="0.25">
      <c r="A175" t="s">
        <v>756</v>
      </c>
      <c r="B175">
        <v>6</v>
      </c>
      <c r="D175">
        <f>VLOOKUP(A175,ar_predmet!A$72:B$147,2,FALSE())</f>
        <v>6122</v>
      </c>
      <c r="E175">
        <f>VLOOKUP(D175,ar_predmet!B$72:C$147,2,FALSE())</f>
        <v>84</v>
      </c>
      <c r="F175">
        <v>19</v>
      </c>
      <c r="G175">
        <v>1</v>
      </c>
      <c r="H175" t="s">
        <v>3649</v>
      </c>
      <c r="I175" s="32" t="s">
        <v>1114</v>
      </c>
      <c r="J175" t="s">
        <v>1119</v>
      </c>
      <c r="K175" t="s">
        <v>635</v>
      </c>
      <c r="L175">
        <f t="shared" si="4"/>
        <v>84</v>
      </c>
      <c r="M175" t="str">
        <f t="shared" si="5"/>
        <v>_23/24_UN_KAIS_1</v>
      </c>
    </row>
    <row r="176" spans="1:13" x14ac:dyDescent="0.25">
      <c r="A176" t="s">
        <v>676</v>
      </c>
      <c r="B176">
        <v>7</v>
      </c>
      <c r="D176">
        <f>VLOOKUP(A176,ar_predmet!A$72:B$147,2,FALSE())</f>
        <v>6118</v>
      </c>
      <c r="E176">
        <f>VLOOKUP(D176,ar_predmet!B$72:C$147,2,FALSE())</f>
        <v>80</v>
      </c>
      <c r="F176">
        <v>19</v>
      </c>
      <c r="G176">
        <v>1</v>
      </c>
      <c r="H176" t="s">
        <v>3649</v>
      </c>
      <c r="I176" s="32" t="s">
        <v>1116</v>
      </c>
      <c r="J176" t="s">
        <v>1119</v>
      </c>
      <c r="K176" t="s">
        <v>635</v>
      </c>
      <c r="L176">
        <f t="shared" si="4"/>
        <v>80</v>
      </c>
      <c r="M176" t="str">
        <f t="shared" si="5"/>
        <v>_23/24_UN_KAIS_1</v>
      </c>
    </row>
    <row r="177" spans="1:13" x14ac:dyDescent="0.25">
      <c r="A177" t="s">
        <v>752</v>
      </c>
      <c r="B177">
        <v>5</v>
      </c>
      <c r="D177">
        <f>VLOOKUP(A177,ar_predmet!A$72:B$147,2,FALSE())</f>
        <v>6117</v>
      </c>
      <c r="E177">
        <f>VLOOKUP(D177,ar_predmet!B$72:C$147,2,FALSE())</f>
        <v>79</v>
      </c>
      <c r="F177">
        <v>19</v>
      </c>
      <c r="G177">
        <v>1</v>
      </c>
      <c r="H177" t="s">
        <v>3649</v>
      </c>
      <c r="I177" s="32" t="s">
        <v>1116</v>
      </c>
      <c r="J177" t="s">
        <v>1119</v>
      </c>
      <c r="K177" t="s">
        <v>635</v>
      </c>
      <c r="L177">
        <f t="shared" si="4"/>
        <v>79</v>
      </c>
      <c r="M177" t="str">
        <f t="shared" si="5"/>
        <v>_23/24_UN_KAIS_1</v>
      </c>
    </row>
    <row r="178" spans="1:13" x14ac:dyDescent="0.25">
      <c r="A178" t="s">
        <v>746</v>
      </c>
      <c r="B178">
        <v>7</v>
      </c>
      <c r="D178">
        <f>VLOOKUP(A178,ar_predmet!A$72:B$147,2,FALSE())</f>
        <v>6106</v>
      </c>
      <c r="E178">
        <f>VLOOKUP(D178,ar_predmet!B$72:C$147,2,FALSE())</f>
        <v>73</v>
      </c>
      <c r="F178">
        <v>19</v>
      </c>
      <c r="G178">
        <v>1</v>
      </c>
      <c r="H178" t="s">
        <v>3649</v>
      </c>
      <c r="I178" s="32" t="s">
        <v>1116</v>
      </c>
      <c r="J178" t="s">
        <v>1119</v>
      </c>
      <c r="K178" t="s">
        <v>635</v>
      </c>
      <c r="L178">
        <f t="shared" si="4"/>
        <v>73</v>
      </c>
      <c r="M178" t="str">
        <f t="shared" si="5"/>
        <v>_23/24_UN_KAIS_1</v>
      </c>
    </row>
    <row r="179" spans="1:13" x14ac:dyDescent="0.25">
      <c r="A179" t="s">
        <v>674</v>
      </c>
      <c r="B179">
        <v>5</v>
      </c>
      <c r="D179">
        <f>VLOOKUP(A179,ar_predmet!A$72:B$147,2,FALSE())</f>
        <v>6102</v>
      </c>
      <c r="E179">
        <f>VLOOKUP(D179,ar_predmet!B$72:C$147,2,FALSE())</f>
        <v>71</v>
      </c>
      <c r="F179">
        <v>19</v>
      </c>
      <c r="G179">
        <v>1</v>
      </c>
      <c r="H179" t="s">
        <v>3649</v>
      </c>
      <c r="I179" s="32" t="s">
        <v>1116</v>
      </c>
      <c r="J179" t="s">
        <v>1119</v>
      </c>
      <c r="K179" t="s">
        <v>635</v>
      </c>
      <c r="L179">
        <f t="shared" si="4"/>
        <v>71</v>
      </c>
      <c r="M179" t="str">
        <f t="shared" si="5"/>
        <v>_23/24_UN_KAIS_1</v>
      </c>
    </row>
    <row r="180" spans="1:13" x14ac:dyDescent="0.25">
      <c r="A180" t="s">
        <v>745</v>
      </c>
      <c r="B180">
        <v>6</v>
      </c>
      <c r="D180">
        <f>VLOOKUP(A180,ar_predmet!A$72:B$147,2,FALSE())</f>
        <v>6105</v>
      </c>
      <c r="E180">
        <f>VLOOKUP(D180,ar_predmet!B$72:C$147,2,FALSE())</f>
        <v>72</v>
      </c>
      <c r="F180">
        <v>19</v>
      </c>
      <c r="G180">
        <v>1</v>
      </c>
      <c r="H180" t="s">
        <v>3649</v>
      </c>
      <c r="I180" s="32" t="s">
        <v>1116</v>
      </c>
      <c r="J180" t="s">
        <v>1119</v>
      </c>
      <c r="K180" t="s">
        <v>635</v>
      </c>
      <c r="L180">
        <f t="shared" si="4"/>
        <v>72</v>
      </c>
      <c r="M180" t="str">
        <f t="shared" si="5"/>
        <v>_23/24_UN_KAIS_1</v>
      </c>
    </row>
    <row r="181" spans="1:13" x14ac:dyDescent="0.25">
      <c r="A181" t="s">
        <v>762</v>
      </c>
      <c r="B181">
        <v>7</v>
      </c>
      <c r="D181">
        <f>VLOOKUP(A181,ar_predmet!A$72:B$147,2,FALSE())</f>
        <v>6212</v>
      </c>
      <c r="E181">
        <f>VLOOKUP(D181,ar_predmet!B$72:C$147,2,FALSE())</f>
        <v>92</v>
      </c>
      <c r="F181">
        <v>19</v>
      </c>
      <c r="G181">
        <v>2</v>
      </c>
      <c r="H181" t="s">
        <v>3649</v>
      </c>
      <c r="I181" s="32" t="s">
        <v>1114</v>
      </c>
      <c r="J181" t="s">
        <v>1119</v>
      </c>
      <c r="K181" t="s">
        <v>635</v>
      </c>
      <c r="L181">
        <f t="shared" si="4"/>
        <v>92</v>
      </c>
      <c r="M181" t="str">
        <f t="shared" si="5"/>
        <v>_23/24_UN_KAIS_2</v>
      </c>
    </row>
    <row r="182" spans="1:13" x14ac:dyDescent="0.25">
      <c r="A182" t="s">
        <v>767</v>
      </c>
      <c r="B182">
        <v>8</v>
      </c>
      <c r="D182">
        <f>VLOOKUP(A182,ar_predmet!A$72:B$147,2,FALSE())</f>
        <v>6223</v>
      </c>
      <c r="E182">
        <f>VLOOKUP(D182,ar_predmet!B$72:C$147,2,FALSE())</f>
        <v>97</v>
      </c>
      <c r="F182">
        <v>19</v>
      </c>
      <c r="G182">
        <v>2</v>
      </c>
      <c r="H182" t="s">
        <v>3649</v>
      </c>
      <c r="I182" s="32" t="s">
        <v>1114</v>
      </c>
      <c r="J182" t="s">
        <v>1119</v>
      </c>
      <c r="K182" t="s">
        <v>635</v>
      </c>
      <c r="L182">
        <f t="shared" si="4"/>
        <v>97</v>
      </c>
      <c r="M182" t="str">
        <f t="shared" si="5"/>
        <v>_23/24_UN_KAIS_2</v>
      </c>
    </row>
    <row r="183" spans="1:13" x14ac:dyDescent="0.25">
      <c r="A183" t="s">
        <v>772</v>
      </c>
      <c r="B183">
        <v>8</v>
      </c>
      <c r="D183">
        <f>VLOOKUP(A183,ar_predmet!A$72:B$147,2,FALSE())</f>
        <v>6228</v>
      </c>
      <c r="E183">
        <f>VLOOKUP(D183,ar_predmet!B$72:C$147,2,FALSE())</f>
        <v>102</v>
      </c>
      <c r="F183">
        <v>19</v>
      </c>
      <c r="G183">
        <v>2</v>
      </c>
      <c r="H183" t="s">
        <v>3649</v>
      </c>
      <c r="I183" s="32" t="s">
        <v>1114</v>
      </c>
      <c r="J183" t="s">
        <v>1119</v>
      </c>
      <c r="K183" t="s">
        <v>635</v>
      </c>
      <c r="L183">
        <f t="shared" si="4"/>
        <v>102</v>
      </c>
      <c r="M183" t="str">
        <f t="shared" si="5"/>
        <v>_23/24_UN_KAIS_2</v>
      </c>
    </row>
    <row r="184" spans="1:13" x14ac:dyDescent="0.25">
      <c r="A184" t="s">
        <v>773</v>
      </c>
      <c r="B184">
        <v>7</v>
      </c>
      <c r="D184">
        <f>VLOOKUP(A184,ar_predmet!A$72:B$147,2,FALSE())</f>
        <v>6229</v>
      </c>
      <c r="E184">
        <f>VLOOKUP(D184,ar_predmet!B$72:C$147,2,FALSE())</f>
        <v>103</v>
      </c>
      <c r="F184">
        <v>19</v>
      </c>
      <c r="G184">
        <v>2</v>
      </c>
      <c r="H184" t="s">
        <v>3649</v>
      </c>
      <c r="I184" s="32" t="s">
        <v>1114</v>
      </c>
      <c r="J184" t="s">
        <v>1119</v>
      </c>
      <c r="K184" t="s">
        <v>635</v>
      </c>
      <c r="L184">
        <f t="shared" si="4"/>
        <v>103</v>
      </c>
      <c r="M184" t="str">
        <f t="shared" si="5"/>
        <v>_23/24_UN_KAIS_2</v>
      </c>
    </row>
    <row r="185" spans="1:13" x14ac:dyDescent="0.25">
      <c r="A185" t="s">
        <v>693</v>
      </c>
      <c r="B185">
        <v>6</v>
      </c>
      <c r="D185">
        <f>VLOOKUP(A185,ar_predmet!A$72:B$147,2,FALSE())</f>
        <v>6210</v>
      </c>
      <c r="E185">
        <f>VLOOKUP(D185,ar_predmet!B$72:C$147,2,FALSE())</f>
        <v>89</v>
      </c>
      <c r="F185">
        <v>19</v>
      </c>
      <c r="G185">
        <v>2</v>
      </c>
      <c r="H185" t="s">
        <v>3649</v>
      </c>
      <c r="I185" s="32" t="s">
        <v>1116</v>
      </c>
      <c r="J185" t="s">
        <v>1119</v>
      </c>
      <c r="K185" t="s">
        <v>635</v>
      </c>
      <c r="L185">
        <f t="shared" si="4"/>
        <v>89</v>
      </c>
      <c r="M185" t="str">
        <f t="shared" si="5"/>
        <v>_23/24_UN_KAIS_2</v>
      </c>
    </row>
    <row r="186" spans="1:13" x14ac:dyDescent="0.25">
      <c r="A186" t="s">
        <v>703</v>
      </c>
      <c r="B186">
        <v>6</v>
      </c>
      <c r="D186">
        <f>VLOOKUP(A186,ar_predmet!A$72:B$147,2,FALSE())</f>
        <v>6211</v>
      </c>
      <c r="E186">
        <f>VLOOKUP(D186,ar_predmet!B$72:C$147,2,FALSE())</f>
        <v>90</v>
      </c>
      <c r="F186">
        <v>19</v>
      </c>
      <c r="G186">
        <v>2</v>
      </c>
      <c r="H186" t="s">
        <v>3649</v>
      </c>
      <c r="I186" s="32" t="s">
        <v>1116</v>
      </c>
      <c r="J186" t="s">
        <v>1119</v>
      </c>
      <c r="K186" t="s">
        <v>635</v>
      </c>
      <c r="L186">
        <f t="shared" si="4"/>
        <v>90</v>
      </c>
      <c r="M186" t="str">
        <f t="shared" si="5"/>
        <v>_23/24_UN_KAIS_2</v>
      </c>
    </row>
    <row r="187" spans="1:13" x14ac:dyDescent="0.25">
      <c r="A187" t="s">
        <v>774</v>
      </c>
      <c r="B187">
        <v>6</v>
      </c>
      <c r="D187">
        <f>VLOOKUP(A187,ar_predmet!A$72:B$147,2,FALSE())</f>
        <v>6230</v>
      </c>
      <c r="E187">
        <f>VLOOKUP(D187,ar_predmet!B$72:C$147,2,FALSE())</f>
        <v>104</v>
      </c>
      <c r="F187">
        <v>19</v>
      </c>
      <c r="G187">
        <v>2</v>
      </c>
      <c r="H187" t="s">
        <v>3649</v>
      </c>
      <c r="I187" s="32" t="s">
        <v>1116</v>
      </c>
      <c r="J187" t="s">
        <v>1119</v>
      </c>
      <c r="K187" t="s">
        <v>635</v>
      </c>
      <c r="L187">
        <f t="shared" si="4"/>
        <v>104</v>
      </c>
      <c r="M187" t="str">
        <f t="shared" si="5"/>
        <v>_23/24_UN_KAIS_2</v>
      </c>
    </row>
    <row r="188" spans="1:13" x14ac:dyDescent="0.25">
      <c r="A188" t="s">
        <v>777</v>
      </c>
      <c r="B188">
        <v>6</v>
      </c>
      <c r="D188">
        <f>VLOOKUP(A188,ar_predmet!A$72:B$147,2,FALSE())</f>
        <v>6233</v>
      </c>
      <c r="E188">
        <f>VLOOKUP(D188,ar_predmet!B$72:C$147,2,FALSE())</f>
        <v>107</v>
      </c>
      <c r="F188">
        <v>19</v>
      </c>
      <c r="G188">
        <v>2</v>
      </c>
      <c r="H188" t="s">
        <v>3649</v>
      </c>
      <c r="I188" s="32" t="s">
        <v>1116</v>
      </c>
      <c r="J188" t="s">
        <v>1119</v>
      </c>
      <c r="K188" t="s">
        <v>635</v>
      </c>
      <c r="L188">
        <f t="shared" si="4"/>
        <v>107</v>
      </c>
      <c r="M188" t="str">
        <f t="shared" si="5"/>
        <v>_23/24_UN_KAIS_2</v>
      </c>
    </row>
    <row r="189" spans="1:13" x14ac:dyDescent="0.25">
      <c r="A189" t="s">
        <v>782</v>
      </c>
      <c r="B189">
        <v>6</v>
      </c>
      <c r="D189">
        <f>VLOOKUP(A189,ar_predmet!A$72:B$147,2,FALSE())</f>
        <v>6238</v>
      </c>
      <c r="E189">
        <f>VLOOKUP(D189,ar_predmet!B$72:C$147,2,FALSE())</f>
        <v>112</v>
      </c>
      <c r="F189">
        <v>19</v>
      </c>
      <c r="G189">
        <v>2</v>
      </c>
      <c r="H189" t="s">
        <v>3650</v>
      </c>
      <c r="I189" s="32" t="s">
        <v>1116</v>
      </c>
      <c r="J189" t="s">
        <v>1119</v>
      </c>
      <c r="K189" t="s">
        <v>635</v>
      </c>
      <c r="L189">
        <f t="shared" si="4"/>
        <v>112</v>
      </c>
      <c r="M189" t="str">
        <f t="shared" si="5"/>
        <v>_23/24_UN_KAIS_2</v>
      </c>
    </row>
    <row r="190" spans="1:13" x14ac:dyDescent="0.25">
      <c r="A190" t="s">
        <v>783</v>
      </c>
      <c r="B190">
        <v>6</v>
      </c>
      <c r="D190">
        <f>VLOOKUP(A190,ar_predmet!A$72:B$147,2,FALSE())</f>
        <v>6239</v>
      </c>
      <c r="E190">
        <f>VLOOKUP(D190,ar_predmet!B$72:C$147,2,FALSE())</f>
        <v>113</v>
      </c>
      <c r="F190">
        <v>19</v>
      </c>
      <c r="G190">
        <v>2</v>
      </c>
      <c r="H190" t="s">
        <v>3650</v>
      </c>
      <c r="I190" s="32" t="s">
        <v>1116</v>
      </c>
      <c r="J190" t="s">
        <v>1119</v>
      </c>
      <c r="K190" t="s">
        <v>635</v>
      </c>
      <c r="L190">
        <f t="shared" si="4"/>
        <v>113</v>
      </c>
      <c r="M190" t="str">
        <f t="shared" si="5"/>
        <v>_23/24_UN_KAIS_2</v>
      </c>
    </row>
    <row r="191" spans="1:13" x14ac:dyDescent="0.25">
      <c r="A191" t="s">
        <v>784</v>
      </c>
      <c r="B191">
        <v>6</v>
      </c>
      <c r="D191">
        <f>VLOOKUP(A191,ar_predmet!A$72:B$147,2,FALSE())</f>
        <v>6240</v>
      </c>
      <c r="E191">
        <f>VLOOKUP(D191,ar_predmet!B$72:C$147,2,FALSE())</f>
        <v>114</v>
      </c>
      <c r="F191">
        <v>19</v>
      </c>
      <c r="G191">
        <v>2</v>
      </c>
      <c r="H191" t="s">
        <v>3650</v>
      </c>
      <c r="I191" s="32" t="s">
        <v>1116</v>
      </c>
      <c r="J191" t="s">
        <v>1119</v>
      </c>
      <c r="K191" t="s">
        <v>635</v>
      </c>
      <c r="L191">
        <f t="shared" si="4"/>
        <v>114</v>
      </c>
      <c r="M191" t="str">
        <f t="shared" si="5"/>
        <v>_23/24_UN_KAIS_2</v>
      </c>
    </row>
    <row r="192" spans="1:13" x14ac:dyDescent="0.25">
      <c r="A192" t="s">
        <v>789</v>
      </c>
      <c r="B192">
        <v>6</v>
      </c>
      <c r="D192">
        <f>VLOOKUP(A192,ar_predmet!A$72:B$147,2,FALSE())</f>
        <v>6313</v>
      </c>
      <c r="E192">
        <f>VLOOKUP(D192,ar_predmet!B$72:C$147,2,FALSE())</f>
        <v>120</v>
      </c>
      <c r="F192">
        <v>19</v>
      </c>
      <c r="G192">
        <v>3</v>
      </c>
      <c r="H192" t="s">
        <v>3649</v>
      </c>
      <c r="I192" s="32" t="s">
        <v>1114</v>
      </c>
      <c r="J192" t="s">
        <v>1119</v>
      </c>
      <c r="K192" t="s">
        <v>635</v>
      </c>
      <c r="L192">
        <f t="shared" si="4"/>
        <v>120</v>
      </c>
      <c r="M192" t="str">
        <f t="shared" si="5"/>
        <v>_23/24_UN_KAIS_3</v>
      </c>
    </row>
    <row r="193" spans="1:13" x14ac:dyDescent="0.25">
      <c r="A193" t="s">
        <v>692</v>
      </c>
      <c r="B193">
        <v>6</v>
      </c>
      <c r="D193">
        <f>VLOOKUP(A193,ar_predmet!A$72:B$147,2,FALSE())</f>
        <v>6301</v>
      </c>
      <c r="E193">
        <f>VLOOKUP(D193,ar_predmet!B$72:C$147,2,FALSE())</f>
        <v>115</v>
      </c>
      <c r="F193">
        <v>19</v>
      </c>
      <c r="G193">
        <v>3</v>
      </c>
      <c r="H193" t="s">
        <v>3649</v>
      </c>
      <c r="I193" s="32" t="s">
        <v>1114</v>
      </c>
      <c r="J193" t="s">
        <v>1119</v>
      </c>
      <c r="K193" t="s">
        <v>635</v>
      </c>
      <c r="L193">
        <f t="shared" si="4"/>
        <v>115</v>
      </c>
      <c r="M193" t="str">
        <f t="shared" si="5"/>
        <v>_23/24_UN_KAIS_3</v>
      </c>
    </row>
    <row r="194" spans="1:13" x14ac:dyDescent="0.25">
      <c r="A194" t="s">
        <v>788</v>
      </c>
      <c r="B194">
        <v>6</v>
      </c>
      <c r="D194">
        <f>VLOOKUP(A194,ar_predmet!A$72:B$147,2,FALSE())</f>
        <v>6312</v>
      </c>
      <c r="E194">
        <f>VLOOKUP(D194,ar_predmet!B$72:C$147,2,FALSE())</f>
        <v>119</v>
      </c>
      <c r="F194">
        <v>19</v>
      </c>
      <c r="G194">
        <v>3</v>
      </c>
      <c r="H194" t="s">
        <v>3649</v>
      </c>
      <c r="I194" s="32" t="s">
        <v>1114</v>
      </c>
      <c r="J194" t="s">
        <v>1119</v>
      </c>
      <c r="K194" t="s">
        <v>635</v>
      </c>
      <c r="L194">
        <f t="shared" ref="L194:L257" si="6">+E194</f>
        <v>119</v>
      </c>
      <c r="M194" t="str">
        <f t="shared" ref="M194:M257" si="7">+_xlfn.CONCAT("_23/24_",K194,"_",J194,"_",G194)</f>
        <v>_23/24_UN_KAIS_3</v>
      </c>
    </row>
    <row r="195" spans="1:13" x14ac:dyDescent="0.25">
      <c r="A195" t="s">
        <v>786</v>
      </c>
      <c r="B195">
        <v>8</v>
      </c>
      <c r="D195">
        <f>VLOOKUP(A195,ar_predmet!A$72:B$147,2,FALSE())</f>
        <v>6304</v>
      </c>
      <c r="E195">
        <f>VLOOKUP(D195,ar_predmet!B$72:C$147,2,FALSE())</f>
        <v>117</v>
      </c>
      <c r="F195">
        <v>19</v>
      </c>
      <c r="G195">
        <v>3</v>
      </c>
      <c r="H195" t="s">
        <v>3649</v>
      </c>
      <c r="I195" s="32" t="s">
        <v>1116</v>
      </c>
      <c r="J195" t="s">
        <v>1119</v>
      </c>
      <c r="K195" t="s">
        <v>635</v>
      </c>
      <c r="L195">
        <f t="shared" si="6"/>
        <v>117</v>
      </c>
      <c r="M195" t="str">
        <f t="shared" si="7"/>
        <v>_23/24_UN_KAIS_3</v>
      </c>
    </row>
    <row r="196" spans="1:13" x14ac:dyDescent="0.25">
      <c r="A196" t="s">
        <v>731</v>
      </c>
      <c r="B196">
        <v>10</v>
      </c>
      <c r="D196">
        <f>VLOOKUP(A196,ar_predmet!A$72:B$147,2,FALSE())</f>
        <v>6324</v>
      </c>
      <c r="E196">
        <f>VLOOKUP(D196,ar_predmet!B$72:C$147,2,FALSE())</f>
        <v>130</v>
      </c>
      <c r="F196">
        <v>19</v>
      </c>
      <c r="G196">
        <v>3</v>
      </c>
      <c r="H196" t="s">
        <v>3649</v>
      </c>
      <c r="I196" s="32" t="s">
        <v>1116</v>
      </c>
      <c r="J196" t="s">
        <v>1119</v>
      </c>
      <c r="K196" t="s">
        <v>635</v>
      </c>
      <c r="L196">
        <f t="shared" si="6"/>
        <v>130</v>
      </c>
      <c r="M196" t="str">
        <f t="shared" si="7"/>
        <v>_23/24_UN_KAIS_3</v>
      </c>
    </row>
    <row r="197" spans="1:13" x14ac:dyDescent="0.25">
      <c r="A197" t="s">
        <v>791</v>
      </c>
      <c r="B197">
        <v>6</v>
      </c>
      <c r="D197">
        <f>VLOOKUP(A197,ar_predmet!A$72:B$147,2,FALSE())</f>
        <v>6315</v>
      </c>
      <c r="E197">
        <f>VLOOKUP(D197,ar_predmet!B$72:C$147,2,FALSE())</f>
        <v>122</v>
      </c>
      <c r="F197">
        <v>19</v>
      </c>
      <c r="G197">
        <v>3</v>
      </c>
      <c r="H197" t="s">
        <v>3649</v>
      </c>
      <c r="I197" s="32" t="s">
        <v>1116</v>
      </c>
      <c r="J197" t="s">
        <v>1119</v>
      </c>
      <c r="K197" t="s">
        <v>635</v>
      </c>
      <c r="L197">
        <f t="shared" si="6"/>
        <v>122</v>
      </c>
      <c r="M197" t="str">
        <f t="shared" si="7"/>
        <v>_23/24_UN_KAIS_3</v>
      </c>
    </row>
    <row r="198" spans="1:13" x14ac:dyDescent="0.25">
      <c r="A198" t="s">
        <v>790</v>
      </c>
      <c r="B198">
        <v>6</v>
      </c>
      <c r="D198">
        <f>VLOOKUP(A198,ar_predmet!A$72:B$147,2,FALSE())</f>
        <v>6314</v>
      </c>
      <c r="E198">
        <f>VLOOKUP(D198,ar_predmet!B$72:C$147,2,FALSE())</f>
        <v>121</v>
      </c>
      <c r="F198">
        <v>19</v>
      </c>
      <c r="G198">
        <v>3</v>
      </c>
      <c r="H198" t="s">
        <v>3649</v>
      </c>
      <c r="I198" s="32" t="s">
        <v>1116</v>
      </c>
      <c r="J198" t="s">
        <v>1119</v>
      </c>
      <c r="K198" t="s">
        <v>635</v>
      </c>
      <c r="L198">
        <f t="shared" si="6"/>
        <v>121</v>
      </c>
      <c r="M198" t="str">
        <f t="shared" si="7"/>
        <v>_23/24_UN_KAIS_3</v>
      </c>
    </row>
    <row r="199" spans="1:13" x14ac:dyDescent="0.25">
      <c r="A199" t="s">
        <v>793</v>
      </c>
      <c r="B199">
        <v>6</v>
      </c>
      <c r="D199">
        <f>VLOOKUP(A199,ar_predmet!A$72:B$147,2,FALSE())</f>
        <v>6317</v>
      </c>
      <c r="E199">
        <f>VLOOKUP(D199,ar_predmet!B$72:C$147,2,FALSE())</f>
        <v>124</v>
      </c>
      <c r="F199">
        <v>19</v>
      </c>
      <c r="G199">
        <v>3</v>
      </c>
      <c r="H199" t="s">
        <v>3650</v>
      </c>
      <c r="I199" s="32" t="s">
        <v>1114</v>
      </c>
      <c r="J199" t="s">
        <v>1119</v>
      </c>
      <c r="K199" t="s">
        <v>635</v>
      </c>
      <c r="L199">
        <f t="shared" si="6"/>
        <v>124</v>
      </c>
      <c r="M199" t="str">
        <f t="shared" si="7"/>
        <v>_23/24_UN_KAIS_3</v>
      </c>
    </row>
    <row r="200" spans="1:13" x14ac:dyDescent="0.25">
      <c r="A200" t="s">
        <v>803</v>
      </c>
      <c r="B200">
        <v>6</v>
      </c>
      <c r="D200">
        <f>VLOOKUP(A200,ar_predmet!A$72:B$147,2,FALSE())</f>
        <v>6330</v>
      </c>
      <c r="E200">
        <f>VLOOKUP(D200,ar_predmet!B$72:C$147,2,FALSE())</f>
        <v>136</v>
      </c>
      <c r="F200">
        <v>19</v>
      </c>
      <c r="G200">
        <v>3</v>
      </c>
      <c r="H200" t="s">
        <v>3650</v>
      </c>
      <c r="I200" s="32" t="s">
        <v>1114</v>
      </c>
      <c r="J200" t="s">
        <v>1119</v>
      </c>
      <c r="K200" t="s">
        <v>635</v>
      </c>
      <c r="L200">
        <f t="shared" si="6"/>
        <v>136</v>
      </c>
      <c r="M200" t="str">
        <f t="shared" si="7"/>
        <v>_23/24_UN_KAIS_3</v>
      </c>
    </row>
    <row r="201" spans="1:13" x14ac:dyDescent="0.25">
      <c r="A201" t="s">
        <v>812</v>
      </c>
      <c r="B201">
        <v>6</v>
      </c>
      <c r="D201">
        <f>VLOOKUP(A201,ar_predmet!A$72:B$147,2,FALSE())</f>
        <v>6340</v>
      </c>
      <c r="E201">
        <f>VLOOKUP(D201,ar_predmet!B$72:C$147,2,FALSE())</f>
        <v>146</v>
      </c>
      <c r="F201">
        <v>19</v>
      </c>
      <c r="G201">
        <v>3</v>
      </c>
      <c r="H201" t="s">
        <v>3650</v>
      </c>
      <c r="I201" s="32" t="s">
        <v>1114</v>
      </c>
      <c r="J201" t="s">
        <v>1119</v>
      </c>
      <c r="K201" t="s">
        <v>635</v>
      </c>
      <c r="L201">
        <f t="shared" si="6"/>
        <v>146</v>
      </c>
      <c r="M201" t="str">
        <f t="shared" si="7"/>
        <v>_23/24_UN_KAIS_3</v>
      </c>
    </row>
    <row r="202" spans="1:13" x14ac:dyDescent="0.25">
      <c r="A202" s="30" t="s">
        <v>754</v>
      </c>
      <c r="B202" s="30">
        <v>6</v>
      </c>
      <c r="C202" s="30"/>
      <c r="D202" s="30">
        <f>VLOOKUP(A202,ar_predmet!A$72:B$147,2,FALSE())</f>
        <v>6120</v>
      </c>
      <c r="E202" s="30">
        <f>VLOOKUP(D202,ar_predmet!B$72:C$147,2,FALSE())</f>
        <v>82</v>
      </c>
      <c r="F202" s="30">
        <v>21</v>
      </c>
      <c r="G202" s="30">
        <v>1</v>
      </c>
      <c r="H202" s="31" t="s">
        <v>3649</v>
      </c>
      <c r="I202" s="29" t="s">
        <v>1114</v>
      </c>
      <c r="J202" s="30" t="s">
        <v>1120</v>
      </c>
      <c r="K202" s="30" t="s">
        <v>635</v>
      </c>
      <c r="L202" s="30">
        <f t="shared" si="6"/>
        <v>82</v>
      </c>
      <c r="M202" s="30" t="str">
        <f t="shared" si="7"/>
        <v>_23/24_UN_INFS_1</v>
      </c>
    </row>
    <row r="203" spans="1:13" x14ac:dyDescent="0.25">
      <c r="A203" t="s">
        <v>749</v>
      </c>
      <c r="B203">
        <v>6</v>
      </c>
      <c r="D203">
        <f>VLOOKUP(A203,ar_predmet!A$72:B$147,2,FALSE())</f>
        <v>6114</v>
      </c>
      <c r="E203">
        <f>VLOOKUP(D203,ar_predmet!B$72:C$147,2,FALSE())</f>
        <v>76</v>
      </c>
      <c r="F203">
        <v>21</v>
      </c>
      <c r="G203">
        <v>1</v>
      </c>
      <c r="H203" t="s">
        <v>3649</v>
      </c>
      <c r="I203" s="32" t="s">
        <v>1114</v>
      </c>
      <c r="J203" t="s">
        <v>1120</v>
      </c>
      <c r="K203" t="s">
        <v>635</v>
      </c>
      <c r="L203">
        <f t="shared" si="6"/>
        <v>76</v>
      </c>
      <c r="M203" t="str">
        <f t="shared" si="7"/>
        <v>_23/24_UN_INFS_1</v>
      </c>
    </row>
    <row r="204" spans="1:13" x14ac:dyDescent="0.25">
      <c r="A204" t="s">
        <v>755</v>
      </c>
      <c r="B204">
        <v>6</v>
      </c>
      <c r="D204">
        <f>VLOOKUP(A204,ar_predmet!A$72:B$147,2,FALSE())</f>
        <v>6121</v>
      </c>
      <c r="E204">
        <f>VLOOKUP(D204,ar_predmet!B$72:C$147,2,FALSE())</f>
        <v>83</v>
      </c>
      <c r="F204">
        <v>21</v>
      </c>
      <c r="G204">
        <v>1</v>
      </c>
      <c r="H204" t="s">
        <v>3649</v>
      </c>
      <c r="I204" s="32" t="s">
        <v>1114</v>
      </c>
      <c r="J204" t="s">
        <v>1120</v>
      </c>
      <c r="K204" t="s">
        <v>635</v>
      </c>
      <c r="L204">
        <f t="shared" si="6"/>
        <v>83</v>
      </c>
      <c r="M204" t="str">
        <f t="shared" si="7"/>
        <v>_23/24_UN_INFS_1</v>
      </c>
    </row>
    <row r="205" spans="1:13" x14ac:dyDescent="0.25">
      <c r="A205" t="s">
        <v>748</v>
      </c>
      <c r="B205">
        <v>6</v>
      </c>
      <c r="D205">
        <f>VLOOKUP(A205,ar_predmet!A$72:B$147,2,FALSE())</f>
        <v>6113</v>
      </c>
      <c r="E205">
        <f>VLOOKUP(D205,ar_predmet!B$72:C$147,2,FALSE())</f>
        <v>75</v>
      </c>
      <c r="F205">
        <v>21</v>
      </c>
      <c r="G205">
        <v>1</v>
      </c>
      <c r="H205" t="s">
        <v>3649</v>
      </c>
      <c r="I205" s="32" t="s">
        <v>1114</v>
      </c>
      <c r="J205" t="s">
        <v>1120</v>
      </c>
      <c r="K205" t="s">
        <v>635</v>
      </c>
      <c r="L205">
        <f t="shared" si="6"/>
        <v>75</v>
      </c>
      <c r="M205" t="str">
        <f t="shared" si="7"/>
        <v>_23/24_UN_INFS_1</v>
      </c>
    </row>
    <row r="206" spans="1:13" x14ac:dyDescent="0.25">
      <c r="A206" t="s">
        <v>756</v>
      </c>
      <c r="B206">
        <v>6</v>
      </c>
      <c r="D206">
        <f>VLOOKUP(A206,ar_predmet!A$72:B$147,2,FALSE())</f>
        <v>6122</v>
      </c>
      <c r="E206">
        <f>VLOOKUP(D206,ar_predmet!B$72:C$147,2,FALSE())</f>
        <v>84</v>
      </c>
      <c r="F206">
        <v>21</v>
      </c>
      <c r="G206">
        <v>1</v>
      </c>
      <c r="H206" t="s">
        <v>3649</v>
      </c>
      <c r="I206" s="32" t="s">
        <v>1114</v>
      </c>
      <c r="J206" t="s">
        <v>1120</v>
      </c>
      <c r="K206" t="s">
        <v>635</v>
      </c>
      <c r="L206">
        <f t="shared" si="6"/>
        <v>84</v>
      </c>
      <c r="M206" t="str">
        <f t="shared" si="7"/>
        <v>_23/24_UN_INFS_1</v>
      </c>
    </row>
    <row r="207" spans="1:13" x14ac:dyDescent="0.25">
      <c r="A207" t="s">
        <v>746</v>
      </c>
      <c r="B207">
        <v>7</v>
      </c>
      <c r="D207">
        <f>VLOOKUP(A207,ar_predmet!A$72:B$147,2,FALSE())</f>
        <v>6106</v>
      </c>
      <c r="E207">
        <f>VLOOKUP(D207,ar_predmet!B$72:C$147,2,FALSE())</f>
        <v>73</v>
      </c>
      <c r="F207">
        <v>21</v>
      </c>
      <c r="G207">
        <v>1</v>
      </c>
      <c r="H207" t="s">
        <v>3649</v>
      </c>
      <c r="I207" s="32" t="s">
        <v>1116</v>
      </c>
      <c r="J207" t="s">
        <v>1120</v>
      </c>
      <c r="K207" t="s">
        <v>635</v>
      </c>
      <c r="L207">
        <f t="shared" si="6"/>
        <v>73</v>
      </c>
      <c r="M207" t="str">
        <f t="shared" si="7"/>
        <v>_23/24_UN_INFS_1</v>
      </c>
    </row>
    <row r="208" spans="1:13" x14ac:dyDescent="0.25">
      <c r="A208" t="s">
        <v>676</v>
      </c>
      <c r="B208">
        <v>7</v>
      </c>
      <c r="D208">
        <f>VLOOKUP(A208,ar_predmet!A$72:B$147,2,FALSE())</f>
        <v>6118</v>
      </c>
      <c r="E208">
        <f>VLOOKUP(D208,ar_predmet!B$72:C$147,2,FALSE())</f>
        <v>80</v>
      </c>
      <c r="F208">
        <v>21</v>
      </c>
      <c r="G208">
        <v>1</v>
      </c>
      <c r="H208" t="s">
        <v>3649</v>
      </c>
      <c r="I208" s="32" t="s">
        <v>1116</v>
      </c>
      <c r="J208" t="s">
        <v>1120</v>
      </c>
      <c r="K208" t="s">
        <v>635</v>
      </c>
      <c r="L208">
        <f t="shared" si="6"/>
        <v>80</v>
      </c>
      <c r="M208" t="str">
        <f t="shared" si="7"/>
        <v>_23/24_UN_INFS_1</v>
      </c>
    </row>
    <row r="209" spans="1:13" x14ac:dyDescent="0.25">
      <c r="A209" t="s">
        <v>752</v>
      </c>
      <c r="B209">
        <v>5</v>
      </c>
      <c r="D209">
        <f>VLOOKUP(A209,ar_predmet!A$72:B$147,2,FALSE())</f>
        <v>6117</v>
      </c>
      <c r="E209">
        <f>VLOOKUP(D209,ar_predmet!B$72:C$147,2,FALSE())</f>
        <v>79</v>
      </c>
      <c r="F209">
        <v>21</v>
      </c>
      <c r="G209">
        <v>1</v>
      </c>
      <c r="H209" t="s">
        <v>3649</v>
      </c>
      <c r="I209" s="32" t="s">
        <v>1116</v>
      </c>
      <c r="J209" t="s">
        <v>1120</v>
      </c>
      <c r="K209" t="s">
        <v>635</v>
      </c>
      <c r="L209">
        <f t="shared" si="6"/>
        <v>79</v>
      </c>
      <c r="M209" t="str">
        <f t="shared" si="7"/>
        <v>_23/24_UN_INFS_1</v>
      </c>
    </row>
    <row r="210" spans="1:13" x14ac:dyDescent="0.25">
      <c r="A210" t="s">
        <v>674</v>
      </c>
      <c r="B210">
        <v>5</v>
      </c>
      <c r="D210">
        <f>VLOOKUP(A210,ar_predmet!A$72:B$147,2,FALSE())</f>
        <v>6102</v>
      </c>
      <c r="E210">
        <f>VLOOKUP(D210,ar_predmet!B$72:C$147,2,FALSE())</f>
        <v>71</v>
      </c>
      <c r="F210">
        <v>21</v>
      </c>
      <c r="G210">
        <v>1</v>
      </c>
      <c r="H210" t="s">
        <v>3649</v>
      </c>
      <c r="I210" s="32" t="s">
        <v>1116</v>
      </c>
      <c r="J210" t="s">
        <v>1120</v>
      </c>
      <c r="K210" t="s">
        <v>635</v>
      </c>
      <c r="L210">
        <f t="shared" si="6"/>
        <v>71</v>
      </c>
      <c r="M210" t="str">
        <f t="shared" si="7"/>
        <v>_23/24_UN_INFS_1</v>
      </c>
    </row>
    <row r="211" spans="1:13" x14ac:dyDescent="0.25">
      <c r="A211" t="s">
        <v>745</v>
      </c>
      <c r="B211">
        <v>6</v>
      </c>
      <c r="D211">
        <f>VLOOKUP(A211,ar_predmet!A$72:B$147,2,FALSE())</f>
        <v>6105</v>
      </c>
      <c r="E211">
        <f>VLOOKUP(D211,ar_predmet!B$72:C$147,2,FALSE())</f>
        <v>72</v>
      </c>
      <c r="F211">
        <v>21</v>
      </c>
      <c r="G211">
        <v>1</v>
      </c>
      <c r="H211" t="s">
        <v>3649</v>
      </c>
      <c r="I211" s="32" t="s">
        <v>1116</v>
      </c>
      <c r="J211" t="s">
        <v>1120</v>
      </c>
      <c r="K211" t="s">
        <v>635</v>
      </c>
      <c r="L211">
        <f t="shared" si="6"/>
        <v>72</v>
      </c>
      <c r="M211" t="str">
        <f t="shared" si="7"/>
        <v>_23/24_UN_INFS_1</v>
      </c>
    </row>
    <row r="212" spans="1:13" x14ac:dyDescent="0.25">
      <c r="A212" t="s">
        <v>767</v>
      </c>
      <c r="B212">
        <v>8</v>
      </c>
      <c r="D212">
        <f>VLOOKUP(A212,ar_predmet!A$72:B$147,2,FALSE())</f>
        <v>6223</v>
      </c>
      <c r="E212">
        <f>VLOOKUP(D212,ar_predmet!B$72:C$147,2,FALSE())</f>
        <v>97</v>
      </c>
      <c r="F212">
        <v>21</v>
      </c>
      <c r="G212">
        <v>2</v>
      </c>
      <c r="H212" t="s">
        <v>3649</v>
      </c>
      <c r="I212" s="32" t="s">
        <v>1114</v>
      </c>
      <c r="J212" t="s">
        <v>1120</v>
      </c>
      <c r="K212" t="s">
        <v>635</v>
      </c>
      <c r="L212">
        <f t="shared" si="6"/>
        <v>97</v>
      </c>
      <c r="M212" t="str">
        <f t="shared" si="7"/>
        <v>_23/24_UN_INFS_2</v>
      </c>
    </row>
    <row r="213" spans="1:13" x14ac:dyDescent="0.25">
      <c r="A213" t="s">
        <v>759</v>
      </c>
      <c r="B213">
        <v>7</v>
      </c>
      <c r="D213">
        <f>VLOOKUP(A213,ar_predmet!A$72:B$147,2,FALSE())</f>
        <v>6203</v>
      </c>
      <c r="E213">
        <f>VLOOKUP(D213,ar_predmet!B$72:C$147,2,FALSE())</f>
        <v>87</v>
      </c>
      <c r="F213">
        <v>21</v>
      </c>
      <c r="G213">
        <v>2</v>
      </c>
      <c r="H213" t="s">
        <v>3649</v>
      </c>
      <c r="I213" s="32" t="s">
        <v>1114</v>
      </c>
      <c r="J213" t="s">
        <v>1120</v>
      </c>
      <c r="K213" t="s">
        <v>635</v>
      </c>
      <c r="L213">
        <f t="shared" si="6"/>
        <v>87</v>
      </c>
      <c r="M213" t="str">
        <f t="shared" si="7"/>
        <v>_23/24_UN_INFS_2</v>
      </c>
    </row>
    <row r="214" spans="1:13" x14ac:dyDescent="0.25">
      <c r="A214" t="s">
        <v>757</v>
      </c>
      <c r="B214">
        <v>7</v>
      </c>
      <c r="D214">
        <f>VLOOKUP(A214,ar_predmet!A$72:B$147,2,FALSE())</f>
        <v>6201</v>
      </c>
      <c r="E214">
        <f>VLOOKUP(D214,ar_predmet!B$72:C$147,2,FALSE())</f>
        <v>85</v>
      </c>
      <c r="F214">
        <v>21</v>
      </c>
      <c r="G214">
        <v>2</v>
      </c>
      <c r="H214" t="s">
        <v>3649</v>
      </c>
      <c r="I214" s="32" t="s">
        <v>1114</v>
      </c>
      <c r="J214" t="s">
        <v>1120</v>
      </c>
      <c r="K214" t="s">
        <v>635</v>
      </c>
      <c r="L214">
        <f t="shared" si="6"/>
        <v>85</v>
      </c>
      <c r="M214" t="str">
        <f t="shared" si="7"/>
        <v>_23/24_UN_INFS_2</v>
      </c>
    </row>
    <row r="215" spans="1:13" x14ac:dyDescent="0.25">
      <c r="A215" t="s">
        <v>775</v>
      </c>
      <c r="B215">
        <v>8</v>
      </c>
      <c r="D215">
        <f>VLOOKUP(A215,ar_predmet!A$72:B$147,2,FALSE())</f>
        <v>6230</v>
      </c>
      <c r="E215">
        <f>VLOOKUP(D215,ar_predmet!B$72:C$147,2,FALSE())</f>
        <v>104</v>
      </c>
      <c r="F215">
        <v>21</v>
      </c>
      <c r="G215">
        <v>2</v>
      </c>
      <c r="H215" t="s">
        <v>3649</v>
      </c>
      <c r="I215" s="32" t="s">
        <v>1114</v>
      </c>
      <c r="J215" t="s">
        <v>1120</v>
      </c>
      <c r="K215" t="s">
        <v>635</v>
      </c>
      <c r="L215">
        <f t="shared" si="6"/>
        <v>104</v>
      </c>
      <c r="M215" t="str">
        <f t="shared" si="7"/>
        <v>_23/24_UN_INFS_2</v>
      </c>
    </row>
    <row r="216" spans="1:13" x14ac:dyDescent="0.25">
      <c r="A216" t="s">
        <v>802</v>
      </c>
      <c r="B216">
        <v>6</v>
      </c>
      <c r="D216">
        <f>VLOOKUP(A216,ar_predmet!A$72:B$147,2,FALSE())</f>
        <v>6329</v>
      </c>
      <c r="E216">
        <f>VLOOKUP(D216,ar_predmet!B$72:C$147,2,FALSE())</f>
        <v>135</v>
      </c>
      <c r="F216">
        <v>21</v>
      </c>
      <c r="G216">
        <v>2</v>
      </c>
      <c r="H216" t="s">
        <v>3649</v>
      </c>
      <c r="I216" s="32" t="s">
        <v>1114</v>
      </c>
      <c r="J216" t="s">
        <v>1120</v>
      </c>
      <c r="K216" t="s">
        <v>635</v>
      </c>
      <c r="L216">
        <f t="shared" si="6"/>
        <v>135</v>
      </c>
      <c r="M216" t="str">
        <f t="shared" si="7"/>
        <v>_23/24_UN_INFS_2</v>
      </c>
    </row>
    <row r="217" spans="1:13" x14ac:dyDescent="0.25">
      <c r="A217" t="s">
        <v>777</v>
      </c>
      <c r="B217">
        <v>6</v>
      </c>
      <c r="D217">
        <f>VLOOKUP(A217,ar_predmet!A$72:B$147,2,FALSE())</f>
        <v>6233</v>
      </c>
      <c r="E217">
        <f>VLOOKUP(D217,ar_predmet!B$72:C$147,2,FALSE())</f>
        <v>107</v>
      </c>
      <c r="F217">
        <v>21</v>
      </c>
      <c r="G217">
        <v>2</v>
      </c>
      <c r="H217" t="s">
        <v>3649</v>
      </c>
      <c r="I217" s="32" t="s">
        <v>1116</v>
      </c>
      <c r="J217" t="s">
        <v>1120</v>
      </c>
      <c r="K217" t="s">
        <v>635</v>
      </c>
      <c r="L217">
        <f t="shared" si="6"/>
        <v>107</v>
      </c>
      <c r="M217" t="str">
        <f t="shared" si="7"/>
        <v>_23/24_UN_INFS_2</v>
      </c>
    </row>
    <row r="218" spans="1:13" x14ac:dyDescent="0.25">
      <c r="A218" t="s">
        <v>778</v>
      </c>
      <c r="B218">
        <v>6</v>
      </c>
      <c r="D218">
        <f>VLOOKUP(A218,ar_predmet!A$72:B$147,2,FALSE())</f>
        <v>6234</v>
      </c>
      <c r="E218">
        <f>VLOOKUP(D218,ar_predmet!B$72:C$147,2,FALSE())</f>
        <v>108</v>
      </c>
      <c r="F218">
        <v>21</v>
      </c>
      <c r="G218">
        <v>2</v>
      </c>
      <c r="H218" t="s">
        <v>3649</v>
      </c>
      <c r="I218" s="32" t="s">
        <v>1116</v>
      </c>
      <c r="J218" t="s">
        <v>1120</v>
      </c>
      <c r="K218" t="s">
        <v>635</v>
      </c>
      <c r="L218">
        <f t="shared" si="6"/>
        <v>108</v>
      </c>
      <c r="M218" t="str">
        <f t="shared" si="7"/>
        <v>_23/24_UN_INFS_2</v>
      </c>
    </row>
    <row r="219" spans="1:13" x14ac:dyDescent="0.25">
      <c r="A219" t="s">
        <v>760</v>
      </c>
      <c r="B219">
        <v>6</v>
      </c>
      <c r="D219">
        <f>VLOOKUP(A219,ar_predmet!A$72:B$147,2,FALSE())</f>
        <v>6205</v>
      </c>
      <c r="E219">
        <f>VLOOKUP(D219,ar_predmet!B$72:C$147,2,FALSE())</f>
        <v>88</v>
      </c>
      <c r="F219">
        <v>21</v>
      </c>
      <c r="G219">
        <v>2</v>
      </c>
      <c r="H219" t="s">
        <v>3649</v>
      </c>
      <c r="I219" s="32" t="s">
        <v>1116</v>
      </c>
      <c r="J219" t="s">
        <v>1120</v>
      </c>
      <c r="K219" t="s">
        <v>635</v>
      </c>
      <c r="L219">
        <f t="shared" si="6"/>
        <v>88</v>
      </c>
      <c r="M219" t="str">
        <f t="shared" si="7"/>
        <v>_23/24_UN_INFS_2</v>
      </c>
    </row>
    <row r="220" spans="1:13" x14ac:dyDescent="0.25">
      <c r="A220" t="s">
        <v>796</v>
      </c>
      <c r="B220">
        <v>6</v>
      </c>
      <c r="D220">
        <f>VLOOKUP(A220,ar_predmet!A$72:B$147,2,FALSE())</f>
        <v>6321</v>
      </c>
      <c r="E220">
        <f>VLOOKUP(D220,ar_predmet!B$72:C$147,2,FALSE())</f>
        <v>127</v>
      </c>
      <c r="F220">
        <v>21</v>
      </c>
      <c r="G220">
        <v>2</v>
      </c>
      <c r="H220" t="s">
        <v>3650</v>
      </c>
      <c r="I220" s="32" t="s">
        <v>1114</v>
      </c>
      <c r="J220" t="s">
        <v>1120</v>
      </c>
      <c r="K220" t="s">
        <v>635</v>
      </c>
      <c r="L220">
        <f t="shared" si="6"/>
        <v>127</v>
      </c>
      <c r="M220" t="str">
        <f t="shared" si="7"/>
        <v>_23/24_UN_INFS_2</v>
      </c>
    </row>
    <row r="221" spans="1:13" x14ac:dyDescent="0.25">
      <c r="A221" t="s">
        <v>798</v>
      </c>
      <c r="B221">
        <v>6</v>
      </c>
      <c r="D221">
        <f>VLOOKUP(A221,ar_predmet!A$72:B$147,2,FALSE())</f>
        <v>6323</v>
      </c>
      <c r="E221">
        <f>VLOOKUP(D221,ar_predmet!B$72:C$147,2,FALSE())</f>
        <v>129</v>
      </c>
      <c r="F221">
        <v>21</v>
      </c>
      <c r="G221">
        <v>2</v>
      </c>
      <c r="H221" t="s">
        <v>3650</v>
      </c>
      <c r="I221" s="32" t="s">
        <v>1114</v>
      </c>
      <c r="J221" t="s">
        <v>1120</v>
      </c>
      <c r="K221" t="s">
        <v>635</v>
      </c>
      <c r="L221">
        <f t="shared" si="6"/>
        <v>129</v>
      </c>
      <c r="M221" t="str">
        <f t="shared" si="7"/>
        <v>_23/24_UN_INFS_2</v>
      </c>
    </row>
    <row r="222" spans="1:13" x14ac:dyDescent="0.25">
      <c r="A222" t="s">
        <v>797</v>
      </c>
      <c r="B222">
        <v>6</v>
      </c>
      <c r="D222">
        <f>VLOOKUP(A222,ar_predmet!A$72:B$147,2,FALSE())</f>
        <v>6322</v>
      </c>
      <c r="E222">
        <f>VLOOKUP(D222,ar_predmet!B$72:C$147,2,FALSE())</f>
        <v>128</v>
      </c>
      <c r="F222">
        <v>21</v>
      </c>
      <c r="G222">
        <v>2</v>
      </c>
      <c r="H222" t="s">
        <v>3650</v>
      </c>
      <c r="I222" s="32" t="s">
        <v>1116</v>
      </c>
      <c r="J222" t="s">
        <v>1120</v>
      </c>
      <c r="K222" t="s">
        <v>635</v>
      </c>
      <c r="L222">
        <f t="shared" si="6"/>
        <v>128</v>
      </c>
      <c r="M222" t="str">
        <f t="shared" si="7"/>
        <v>_23/24_UN_INFS_2</v>
      </c>
    </row>
    <row r="223" spans="1:13" x14ac:dyDescent="0.25">
      <c r="A223" t="s">
        <v>692</v>
      </c>
      <c r="B223">
        <v>6</v>
      </c>
      <c r="D223">
        <f>VLOOKUP(A223,ar_predmet!A$72:B$147,2,FALSE())</f>
        <v>6301</v>
      </c>
      <c r="E223">
        <f>VLOOKUP(D223,ar_predmet!B$72:C$147,2,FALSE())</f>
        <v>115</v>
      </c>
      <c r="F223">
        <v>21</v>
      </c>
      <c r="G223">
        <v>3</v>
      </c>
      <c r="H223" t="s">
        <v>3649</v>
      </c>
      <c r="I223" s="32" t="s">
        <v>1114</v>
      </c>
      <c r="J223" t="s">
        <v>1120</v>
      </c>
      <c r="K223" t="s">
        <v>635</v>
      </c>
      <c r="L223">
        <f t="shared" si="6"/>
        <v>115</v>
      </c>
      <c r="M223" t="str">
        <f t="shared" si="7"/>
        <v>_23/24_UN_INFS_3</v>
      </c>
    </row>
    <row r="224" spans="1:13" x14ac:dyDescent="0.25">
      <c r="A224" t="s">
        <v>794</v>
      </c>
      <c r="B224">
        <v>6</v>
      </c>
      <c r="D224">
        <f>VLOOKUP(A224,ar_predmet!A$72:B$147,2,FALSE())</f>
        <v>6318</v>
      </c>
      <c r="E224">
        <f>VLOOKUP(D224,ar_predmet!B$72:C$147,2,FALSE())</f>
        <v>125</v>
      </c>
      <c r="F224">
        <v>21</v>
      </c>
      <c r="G224">
        <v>3</v>
      </c>
      <c r="H224" t="s">
        <v>3649</v>
      </c>
      <c r="I224" s="32" t="s">
        <v>1114</v>
      </c>
      <c r="J224" t="s">
        <v>1120</v>
      </c>
      <c r="K224" t="s">
        <v>635</v>
      </c>
      <c r="L224">
        <f t="shared" si="6"/>
        <v>125</v>
      </c>
      <c r="M224" t="str">
        <f t="shared" si="7"/>
        <v>_23/24_UN_INFS_3</v>
      </c>
    </row>
    <row r="225" spans="1:13" x14ac:dyDescent="0.25">
      <c r="A225" t="s">
        <v>805</v>
      </c>
      <c r="B225">
        <v>6</v>
      </c>
      <c r="D225">
        <f>VLOOKUP(A225,ar_predmet!A$72:B$147,2,FALSE())</f>
        <v>6332</v>
      </c>
      <c r="E225">
        <f>VLOOKUP(D225,ar_predmet!B$72:C$147,2,FALSE())</f>
        <v>138</v>
      </c>
      <c r="F225">
        <v>21</v>
      </c>
      <c r="G225">
        <v>3</v>
      </c>
      <c r="H225" t="s">
        <v>3649</v>
      </c>
      <c r="I225" s="32" t="s">
        <v>1114</v>
      </c>
      <c r="J225" t="s">
        <v>1120</v>
      </c>
      <c r="K225" t="s">
        <v>635</v>
      </c>
      <c r="L225">
        <f t="shared" si="6"/>
        <v>138</v>
      </c>
      <c r="M225" t="str">
        <f t="shared" si="7"/>
        <v>_23/24_UN_INFS_3</v>
      </c>
    </row>
    <row r="226" spans="1:13" x14ac:dyDescent="0.25">
      <c r="A226" t="s">
        <v>731</v>
      </c>
      <c r="B226">
        <v>10</v>
      </c>
      <c r="D226">
        <f>VLOOKUP(A226,ar_predmet!A$72:B$147,2,FALSE())</f>
        <v>6324</v>
      </c>
      <c r="E226">
        <f>VLOOKUP(D226,ar_predmet!B$72:C$147,2,FALSE())</f>
        <v>130</v>
      </c>
      <c r="F226">
        <v>21</v>
      </c>
      <c r="G226">
        <v>3</v>
      </c>
      <c r="H226" t="s">
        <v>3649</v>
      </c>
      <c r="I226" s="32" t="s">
        <v>1116</v>
      </c>
      <c r="J226" t="s">
        <v>1120</v>
      </c>
      <c r="K226" t="s">
        <v>635</v>
      </c>
      <c r="L226">
        <f t="shared" si="6"/>
        <v>130</v>
      </c>
      <c r="M226" t="str">
        <f t="shared" si="7"/>
        <v>_23/24_UN_INFS_3</v>
      </c>
    </row>
    <row r="227" spans="1:13" x14ac:dyDescent="0.25">
      <c r="A227" t="s">
        <v>786</v>
      </c>
      <c r="B227">
        <v>8</v>
      </c>
      <c r="D227">
        <f>VLOOKUP(A227,ar_predmet!A$72:B$147,2,FALSE())</f>
        <v>6304</v>
      </c>
      <c r="E227">
        <f>VLOOKUP(D227,ar_predmet!B$72:C$147,2,FALSE())</f>
        <v>117</v>
      </c>
      <c r="F227">
        <v>21</v>
      </c>
      <c r="G227">
        <v>3</v>
      </c>
      <c r="H227" t="s">
        <v>3649</v>
      </c>
      <c r="I227" s="32" t="s">
        <v>1116</v>
      </c>
      <c r="J227" t="s">
        <v>1120</v>
      </c>
      <c r="K227" t="s">
        <v>635</v>
      </c>
      <c r="L227">
        <f t="shared" si="6"/>
        <v>117</v>
      </c>
      <c r="M227" t="str">
        <f t="shared" si="7"/>
        <v>_23/24_UN_INFS_3</v>
      </c>
    </row>
    <row r="228" spans="1:13" x14ac:dyDescent="0.25">
      <c r="A228" t="s">
        <v>804</v>
      </c>
      <c r="B228">
        <v>6</v>
      </c>
      <c r="D228">
        <f>VLOOKUP(A228,ar_predmet!A$72:B$147,2,FALSE())</f>
        <v>6331</v>
      </c>
      <c r="E228">
        <f>VLOOKUP(D228,ar_predmet!B$72:C$147,2,FALSE())</f>
        <v>137</v>
      </c>
      <c r="F228">
        <v>21</v>
      </c>
      <c r="G228">
        <v>3</v>
      </c>
      <c r="H228" t="s">
        <v>3649</v>
      </c>
      <c r="I228" s="32" t="s">
        <v>1116</v>
      </c>
      <c r="J228" t="s">
        <v>1120</v>
      </c>
      <c r="K228" t="s">
        <v>635</v>
      </c>
      <c r="L228">
        <f t="shared" si="6"/>
        <v>137</v>
      </c>
      <c r="M228" t="str">
        <f t="shared" si="7"/>
        <v>_23/24_UN_INFS_3</v>
      </c>
    </row>
    <row r="229" spans="1:13" x14ac:dyDescent="0.25">
      <c r="A229" t="s">
        <v>740</v>
      </c>
      <c r="B229">
        <v>6</v>
      </c>
      <c r="D229">
        <f>VLOOKUP(A229,ar_predmet!A$72:B$147,2,FALSE())</f>
        <v>6336</v>
      </c>
      <c r="E229">
        <f>VLOOKUP(D229,ar_predmet!B$72:C$147,2,FALSE())</f>
        <v>142</v>
      </c>
      <c r="F229">
        <v>21</v>
      </c>
      <c r="G229">
        <v>3</v>
      </c>
      <c r="H229" t="s">
        <v>3649</v>
      </c>
      <c r="I229" s="32" t="s">
        <v>1116</v>
      </c>
      <c r="J229" t="s">
        <v>1120</v>
      </c>
      <c r="K229" t="s">
        <v>635</v>
      </c>
      <c r="L229">
        <f t="shared" si="6"/>
        <v>142</v>
      </c>
      <c r="M229" t="str">
        <f t="shared" si="7"/>
        <v>_23/24_UN_INFS_3</v>
      </c>
    </row>
    <row r="230" spans="1:13" x14ac:dyDescent="0.25">
      <c r="A230" t="s">
        <v>806</v>
      </c>
      <c r="B230">
        <v>6</v>
      </c>
      <c r="D230">
        <f>VLOOKUP(A230,ar_predmet!A$72:B$147,2,FALSE())</f>
        <v>6333</v>
      </c>
      <c r="E230">
        <f>VLOOKUP(D230,ar_predmet!B$72:C$147,2,FALSE())</f>
        <v>139</v>
      </c>
      <c r="F230">
        <v>21</v>
      </c>
      <c r="G230">
        <v>3</v>
      </c>
      <c r="H230" t="s">
        <v>3650</v>
      </c>
      <c r="I230" s="32" t="s">
        <v>1114</v>
      </c>
      <c r="J230" t="s">
        <v>1120</v>
      </c>
      <c r="K230" t="s">
        <v>635</v>
      </c>
      <c r="L230">
        <f t="shared" si="6"/>
        <v>139</v>
      </c>
      <c r="M230" t="str">
        <f t="shared" si="7"/>
        <v>_23/24_UN_INFS_3</v>
      </c>
    </row>
    <row r="231" spans="1:13" x14ac:dyDescent="0.25">
      <c r="A231" t="s">
        <v>807</v>
      </c>
      <c r="B231">
        <v>6</v>
      </c>
      <c r="D231">
        <f>VLOOKUP(A231,ar_predmet!A$72:B$147,2,FALSE())</f>
        <v>6334</v>
      </c>
      <c r="E231">
        <f>VLOOKUP(D231,ar_predmet!B$72:C$147,2,FALSE())</f>
        <v>140</v>
      </c>
      <c r="F231">
        <v>21</v>
      </c>
      <c r="G231">
        <v>3</v>
      </c>
      <c r="H231" t="s">
        <v>3650</v>
      </c>
      <c r="I231" s="32" t="s">
        <v>1114</v>
      </c>
      <c r="J231" t="s">
        <v>1120</v>
      </c>
      <c r="K231" t="s">
        <v>635</v>
      </c>
      <c r="L231">
        <f t="shared" si="6"/>
        <v>140</v>
      </c>
      <c r="M231" t="str">
        <f t="shared" si="7"/>
        <v>_23/24_UN_INFS_3</v>
      </c>
    </row>
    <row r="232" spans="1:13" x14ac:dyDescent="0.25">
      <c r="A232" t="s">
        <v>808</v>
      </c>
      <c r="B232">
        <v>6</v>
      </c>
      <c r="D232">
        <f>VLOOKUP(A232,ar_predmet!A$72:B$147,2,FALSE())</f>
        <v>6335</v>
      </c>
      <c r="E232">
        <f>VLOOKUP(D232,ar_predmet!B$72:C$147,2,FALSE())</f>
        <v>141</v>
      </c>
      <c r="F232">
        <v>21</v>
      </c>
      <c r="G232">
        <v>3</v>
      </c>
      <c r="H232" t="s">
        <v>3650</v>
      </c>
      <c r="I232" s="32" t="s">
        <v>1114</v>
      </c>
      <c r="J232" t="s">
        <v>1120</v>
      </c>
      <c r="K232" t="s">
        <v>635</v>
      </c>
      <c r="L232">
        <f t="shared" si="6"/>
        <v>141</v>
      </c>
      <c r="M232" t="str">
        <f t="shared" si="7"/>
        <v>_23/24_UN_INFS_3</v>
      </c>
    </row>
    <row r="233" spans="1:13" x14ac:dyDescent="0.25">
      <c r="A233" s="30" t="s">
        <v>825</v>
      </c>
      <c r="B233" s="30">
        <v>8</v>
      </c>
      <c r="C233" s="30"/>
      <c r="D233" s="30">
        <f>VLOOKUP(A233,ar_predmet!A$148:B$212,2,FALSE())</f>
        <v>7119</v>
      </c>
      <c r="E233" s="30">
        <f>VLOOKUP(D233,ar_predmet!B$148:C$212,2,FALSE())</f>
        <v>159</v>
      </c>
      <c r="F233" s="30">
        <v>24</v>
      </c>
      <c r="G233" s="30">
        <v>1</v>
      </c>
      <c r="H233" s="31" t="s">
        <v>3649</v>
      </c>
      <c r="I233" s="29" t="s">
        <v>1114</v>
      </c>
      <c r="J233" s="30" t="s">
        <v>1118</v>
      </c>
      <c r="K233" s="30" t="s">
        <v>652</v>
      </c>
      <c r="L233" s="30">
        <f t="shared" si="6"/>
        <v>159</v>
      </c>
      <c r="M233" s="30" t="str">
        <f t="shared" si="7"/>
        <v>_23/24_MA_IPOS_1</v>
      </c>
    </row>
    <row r="234" spans="1:13" x14ac:dyDescent="0.25">
      <c r="A234" t="s">
        <v>813</v>
      </c>
      <c r="B234">
        <v>7</v>
      </c>
      <c r="D234">
        <f>VLOOKUP(A234,ar_predmet!A$148:B$212,2,FALSE())</f>
        <v>7101</v>
      </c>
      <c r="E234">
        <f>VLOOKUP(D234,ar_predmet!B$148:C$212,2,FALSE())</f>
        <v>147</v>
      </c>
      <c r="F234">
        <v>24</v>
      </c>
      <c r="G234">
        <v>1</v>
      </c>
      <c r="H234" t="s">
        <v>3649</v>
      </c>
      <c r="I234" s="32" t="s">
        <v>1114</v>
      </c>
      <c r="J234" t="s">
        <v>1118</v>
      </c>
      <c r="K234" t="s">
        <v>652</v>
      </c>
      <c r="L234">
        <f t="shared" si="6"/>
        <v>147</v>
      </c>
      <c r="M234" t="str">
        <f t="shared" si="7"/>
        <v>_23/24_MA_IPOS_1</v>
      </c>
    </row>
    <row r="235" spans="1:13" x14ac:dyDescent="0.25">
      <c r="A235" t="s">
        <v>824</v>
      </c>
      <c r="B235">
        <v>8</v>
      </c>
      <c r="D235">
        <f>VLOOKUP(A235,ar_predmet!A$148:B$212,2,FALSE())</f>
        <v>7118</v>
      </c>
      <c r="E235">
        <f>VLOOKUP(D235,ar_predmet!B$148:C$212,2,FALSE())</f>
        <v>158</v>
      </c>
      <c r="F235">
        <v>24</v>
      </c>
      <c r="G235">
        <v>1</v>
      </c>
      <c r="H235" t="s">
        <v>3649</v>
      </c>
      <c r="I235" s="32" t="s">
        <v>1114</v>
      </c>
      <c r="J235" t="s">
        <v>1118</v>
      </c>
      <c r="K235" t="s">
        <v>652</v>
      </c>
      <c r="L235">
        <f t="shared" si="6"/>
        <v>158</v>
      </c>
      <c r="M235" t="str">
        <f t="shared" si="7"/>
        <v>_23/24_MA_IPOS_1</v>
      </c>
    </row>
    <row r="236" spans="1:13" x14ac:dyDescent="0.25">
      <c r="A236" t="s">
        <v>837</v>
      </c>
      <c r="B236">
        <v>7</v>
      </c>
      <c r="D236">
        <f>VLOOKUP(A236,ar_predmet!A$148:B$212,2,FALSE())</f>
        <v>7131</v>
      </c>
      <c r="E236">
        <f>VLOOKUP(D236,ar_predmet!B$148:C$212,2,FALSE())</f>
        <v>172</v>
      </c>
      <c r="F236">
        <v>24</v>
      </c>
      <c r="G236">
        <v>1</v>
      </c>
      <c r="H236" t="s">
        <v>3649</v>
      </c>
      <c r="I236" s="32" t="s">
        <v>1114</v>
      </c>
      <c r="J236" t="s">
        <v>1118</v>
      </c>
      <c r="K236" t="s">
        <v>652</v>
      </c>
      <c r="L236">
        <f t="shared" si="6"/>
        <v>172</v>
      </c>
      <c r="M236" t="str">
        <f t="shared" si="7"/>
        <v>_23/24_MA_IPOS_1</v>
      </c>
    </row>
    <row r="237" spans="1:13" x14ac:dyDescent="0.25">
      <c r="A237" t="s">
        <v>817</v>
      </c>
      <c r="B237">
        <v>8</v>
      </c>
      <c r="D237">
        <f>VLOOKUP(A237,ar_predmet!A$148:B$212,2,FALSE())</f>
        <v>7111</v>
      </c>
      <c r="E237">
        <f>VLOOKUP(D237,ar_predmet!B$148:C$212,2,FALSE())</f>
        <v>151</v>
      </c>
      <c r="F237">
        <v>24</v>
      </c>
      <c r="G237">
        <v>1</v>
      </c>
      <c r="H237" t="s">
        <v>3649</v>
      </c>
      <c r="I237" s="32" t="s">
        <v>1116</v>
      </c>
      <c r="J237" t="s">
        <v>1118</v>
      </c>
      <c r="K237" t="s">
        <v>652</v>
      </c>
      <c r="L237">
        <f t="shared" si="6"/>
        <v>151</v>
      </c>
      <c r="M237" t="str">
        <f t="shared" si="7"/>
        <v>_23/24_MA_IPOS_1</v>
      </c>
    </row>
    <row r="238" spans="1:13" x14ac:dyDescent="0.25">
      <c r="A238" t="s">
        <v>1121</v>
      </c>
      <c r="B238">
        <v>7</v>
      </c>
      <c r="D238">
        <f>VLOOKUP(A238,ar_predmet!A$148:B$212,2,FALSE())</f>
        <v>7132</v>
      </c>
      <c r="E238">
        <f>VLOOKUP(D238,ar_predmet!B$148:C$212,2,FALSE())</f>
        <v>174</v>
      </c>
      <c r="F238">
        <v>24</v>
      </c>
      <c r="G238">
        <v>1</v>
      </c>
      <c r="H238" t="s">
        <v>3649</v>
      </c>
      <c r="I238" s="32" t="s">
        <v>1116</v>
      </c>
      <c r="J238" t="s">
        <v>1118</v>
      </c>
      <c r="K238" t="s">
        <v>652</v>
      </c>
      <c r="L238">
        <f t="shared" si="6"/>
        <v>174</v>
      </c>
      <c r="M238" t="str">
        <f t="shared" si="7"/>
        <v>_23/24_MA_IPOS_1</v>
      </c>
    </row>
    <row r="239" spans="1:13" x14ac:dyDescent="0.25">
      <c r="A239" t="s">
        <v>855</v>
      </c>
      <c r="B239">
        <v>8</v>
      </c>
      <c r="D239">
        <f>VLOOKUP(A239,ar_predmet!A$148:B$212,2,FALSE())</f>
        <v>7234</v>
      </c>
      <c r="E239">
        <f>VLOOKUP(D239,ar_predmet!B$148:C$212,2,FALSE())</f>
        <v>191</v>
      </c>
      <c r="F239">
        <v>24</v>
      </c>
      <c r="G239">
        <v>1</v>
      </c>
      <c r="H239" t="s">
        <v>3649</v>
      </c>
      <c r="I239" s="32" t="s">
        <v>1116</v>
      </c>
      <c r="J239" t="s">
        <v>1118</v>
      </c>
      <c r="K239" t="s">
        <v>652</v>
      </c>
      <c r="L239">
        <f t="shared" si="6"/>
        <v>191</v>
      </c>
      <c r="M239" t="str">
        <f t="shared" si="7"/>
        <v>_23/24_MA_IPOS_1</v>
      </c>
    </row>
    <row r="240" spans="1:13" x14ac:dyDescent="0.25">
      <c r="A240" t="s">
        <v>839</v>
      </c>
      <c r="B240">
        <v>7</v>
      </c>
      <c r="D240">
        <f>VLOOKUP(A240,ar_predmet!A$148:B$212,2,FALSE())</f>
        <v>7133</v>
      </c>
      <c r="E240">
        <f>VLOOKUP(D240,ar_predmet!B$148:C$212,2,FALSE())</f>
        <v>175</v>
      </c>
      <c r="F240">
        <v>24</v>
      </c>
      <c r="G240">
        <v>1</v>
      </c>
      <c r="H240" t="s">
        <v>3650</v>
      </c>
      <c r="I240" s="32" t="s">
        <v>1116</v>
      </c>
      <c r="J240" t="s">
        <v>1118</v>
      </c>
      <c r="K240" t="s">
        <v>652</v>
      </c>
      <c r="L240">
        <f t="shared" si="6"/>
        <v>175</v>
      </c>
      <c r="M240" t="str">
        <f t="shared" si="7"/>
        <v>_23/24_MA_IPOS_1</v>
      </c>
    </row>
    <row r="241" spans="1:13" x14ac:dyDescent="0.25">
      <c r="A241" t="s">
        <v>840</v>
      </c>
      <c r="B241">
        <v>7</v>
      </c>
      <c r="D241">
        <f>VLOOKUP(A241,ar_predmet!A$148:B$212,2,FALSE())</f>
        <v>7134</v>
      </c>
      <c r="E241">
        <f>VLOOKUP(D241,ar_predmet!B$148:C$212,2,FALSE())</f>
        <v>176</v>
      </c>
      <c r="F241">
        <v>24</v>
      </c>
      <c r="G241">
        <v>1</v>
      </c>
      <c r="H241" t="s">
        <v>3650</v>
      </c>
      <c r="I241" s="32" t="s">
        <v>1116</v>
      </c>
      <c r="J241" t="s">
        <v>1118</v>
      </c>
      <c r="K241" t="s">
        <v>652</v>
      </c>
      <c r="L241">
        <f t="shared" si="6"/>
        <v>176</v>
      </c>
      <c r="M241" t="str">
        <f t="shared" si="7"/>
        <v>_23/24_MA_IPOS_1</v>
      </c>
    </row>
    <row r="242" spans="1:13" x14ac:dyDescent="0.25">
      <c r="A242" t="s">
        <v>841</v>
      </c>
      <c r="B242">
        <v>7</v>
      </c>
      <c r="D242">
        <f>VLOOKUP(A242,ar_predmet!A$148:B$212,2,FALSE())</f>
        <v>7135</v>
      </c>
      <c r="E242">
        <f>VLOOKUP(D242,ar_predmet!B$148:C$212,2,FALSE())</f>
        <v>177</v>
      </c>
      <c r="F242">
        <v>24</v>
      </c>
      <c r="G242">
        <v>1</v>
      </c>
      <c r="H242" t="s">
        <v>3650</v>
      </c>
      <c r="I242" s="32" t="s">
        <v>1116</v>
      </c>
      <c r="J242" t="s">
        <v>1118</v>
      </c>
      <c r="K242" t="s">
        <v>652</v>
      </c>
      <c r="L242">
        <f t="shared" si="6"/>
        <v>177</v>
      </c>
      <c r="M242" t="str">
        <f t="shared" si="7"/>
        <v>_23/24_MA_IPOS_1</v>
      </c>
    </row>
    <row r="243" spans="1:13" x14ac:dyDescent="0.25">
      <c r="A243" t="s">
        <v>845</v>
      </c>
      <c r="B243">
        <v>8</v>
      </c>
      <c r="D243">
        <f>VLOOKUP(A243,ar_predmet!A$148:B$212,2,FALSE())</f>
        <v>7216</v>
      </c>
      <c r="E243">
        <f>VLOOKUP(D243,ar_predmet!B$148:C$212,2,FALSE())</f>
        <v>181</v>
      </c>
      <c r="F243">
        <v>24</v>
      </c>
      <c r="G243">
        <v>2</v>
      </c>
      <c r="H243" t="s">
        <v>3649</v>
      </c>
      <c r="I243" s="32" t="s">
        <v>1114</v>
      </c>
      <c r="J243" t="s">
        <v>1118</v>
      </c>
      <c r="K243" t="s">
        <v>652</v>
      </c>
      <c r="L243">
        <f t="shared" si="6"/>
        <v>181</v>
      </c>
      <c r="M243" t="str">
        <f t="shared" si="7"/>
        <v>_23/24_MA_IPOS_2</v>
      </c>
    </row>
    <row r="244" spans="1:13" x14ac:dyDescent="0.25">
      <c r="A244" t="s">
        <v>852</v>
      </c>
      <c r="B244">
        <v>8</v>
      </c>
      <c r="D244">
        <f>VLOOKUP(A244,ar_predmet!A$148:B$212,2,FALSE())</f>
        <v>7231</v>
      </c>
      <c r="E244">
        <f>VLOOKUP(D244,ar_predmet!B$148:C$212,2,FALSE())</f>
        <v>188</v>
      </c>
      <c r="F244">
        <v>24</v>
      </c>
      <c r="G244">
        <v>2</v>
      </c>
      <c r="H244" t="s">
        <v>3649</v>
      </c>
      <c r="I244" s="32" t="s">
        <v>1114</v>
      </c>
      <c r="J244" t="s">
        <v>1118</v>
      </c>
      <c r="K244" t="s">
        <v>652</v>
      </c>
      <c r="L244">
        <f t="shared" si="6"/>
        <v>188</v>
      </c>
      <c r="M244" t="str">
        <f t="shared" si="7"/>
        <v>_23/24_MA_IPOS_2</v>
      </c>
    </row>
    <row r="245" spans="1:13" x14ac:dyDescent="0.25">
      <c r="A245" t="s">
        <v>820</v>
      </c>
      <c r="B245">
        <v>8</v>
      </c>
      <c r="D245">
        <f>VLOOKUP(A245,ar_predmet!A$148:B$212,2,FALSE())</f>
        <v>7114</v>
      </c>
      <c r="E245">
        <f>VLOOKUP(D245,ar_predmet!B$148:C$212,2,FALSE())</f>
        <v>154</v>
      </c>
      <c r="F245">
        <v>24</v>
      </c>
      <c r="G245">
        <v>2</v>
      </c>
      <c r="H245" t="s">
        <v>3649</v>
      </c>
      <c r="I245" s="32" t="s">
        <v>1114</v>
      </c>
      <c r="J245" t="s">
        <v>1118</v>
      </c>
      <c r="K245" t="s">
        <v>652</v>
      </c>
      <c r="L245">
        <f t="shared" si="6"/>
        <v>154</v>
      </c>
      <c r="M245" t="str">
        <f t="shared" si="7"/>
        <v>_23/24_MA_IPOS_2</v>
      </c>
    </row>
    <row r="246" spans="1:13" x14ac:dyDescent="0.25">
      <c r="A246" t="s">
        <v>854</v>
      </c>
      <c r="B246">
        <v>7</v>
      </c>
      <c r="D246">
        <f>VLOOKUP(A246,ar_predmet!A$148:B$212,2,FALSE())</f>
        <v>7233</v>
      </c>
      <c r="E246">
        <f>VLOOKUP(D246,ar_predmet!B$148:C$212,2,FALSE())</f>
        <v>190</v>
      </c>
      <c r="F246">
        <v>24</v>
      </c>
      <c r="G246">
        <v>2</v>
      </c>
      <c r="H246" t="s">
        <v>3649</v>
      </c>
      <c r="I246" s="32" t="s">
        <v>1116</v>
      </c>
      <c r="J246" t="s">
        <v>1118</v>
      </c>
      <c r="K246" t="s">
        <v>652</v>
      </c>
      <c r="L246">
        <f t="shared" si="6"/>
        <v>190</v>
      </c>
      <c r="M246" t="str">
        <f t="shared" si="7"/>
        <v>_23/24_MA_IPOS_2</v>
      </c>
    </row>
    <row r="247" spans="1:13" x14ac:dyDescent="0.25">
      <c r="A247" t="s">
        <v>849</v>
      </c>
      <c r="B247">
        <v>10</v>
      </c>
      <c r="D247">
        <f>VLOOKUP(A247,ar_predmet!A$148:B$212,2,FALSE())</f>
        <v>7225</v>
      </c>
      <c r="E247">
        <f>VLOOKUP(D247,ar_predmet!B$148:C$212,2,FALSE())</f>
        <v>185</v>
      </c>
      <c r="F247">
        <v>24</v>
      </c>
      <c r="G247">
        <v>2</v>
      </c>
      <c r="H247" t="s">
        <v>3649</v>
      </c>
      <c r="I247" s="32" t="s">
        <v>1116</v>
      </c>
      <c r="J247" t="s">
        <v>1118</v>
      </c>
      <c r="K247" t="s">
        <v>652</v>
      </c>
      <c r="L247">
        <f t="shared" si="6"/>
        <v>185</v>
      </c>
      <c r="M247" t="str">
        <f t="shared" si="7"/>
        <v>_23/24_MA_IPOS_2</v>
      </c>
    </row>
    <row r="248" spans="1:13" x14ac:dyDescent="0.25">
      <c r="A248" t="s">
        <v>826</v>
      </c>
      <c r="B248">
        <v>6</v>
      </c>
      <c r="D248">
        <f>VLOOKUP(A248,ar_predmet!A$148:B$212,2,FALSE())</f>
        <v>7120</v>
      </c>
      <c r="E248">
        <f>VLOOKUP(D248,ar_predmet!B$148:C$212,2,FALSE())</f>
        <v>160</v>
      </c>
      <c r="F248">
        <v>24</v>
      </c>
      <c r="G248">
        <v>2</v>
      </c>
      <c r="H248" t="s">
        <v>3649</v>
      </c>
      <c r="I248" s="32" t="s">
        <v>1116</v>
      </c>
      <c r="J248" t="s">
        <v>1118</v>
      </c>
      <c r="K248" t="s">
        <v>652</v>
      </c>
      <c r="L248">
        <f t="shared" si="6"/>
        <v>160</v>
      </c>
      <c r="M248" t="str">
        <f t="shared" si="7"/>
        <v>_23/24_MA_IPOS_2</v>
      </c>
    </row>
    <row r="249" spans="1:13" x14ac:dyDescent="0.25">
      <c r="A249" t="s">
        <v>868</v>
      </c>
      <c r="B249">
        <v>6</v>
      </c>
      <c r="D249">
        <f>VLOOKUP(A249,ar_predmet!A$148:B$212,2,FALSE())</f>
        <v>7247</v>
      </c>
      <c r="E249">
        <f>VLOOKUP(D249,ar_predmet!B$148:C$212,2,FALSE())</f>
        <v>204</v>
      </c>
      <c r="F249">
        <v>24</v>
      </c>
      <c r="G249">
        <v>2</v>
      </c>
      <c r="H249" t="s">
        <v>3650</v>
      </c>
      <c r="I249" s="32" t="s">
        <v>1114</v>
      </c>
      <c r="J249" t="s">
        <v>1118</v>
      </c>
      <c r="K249" t="s">
        <v>652</v>
      </c>
      <c r="L249">
        <f t="shared" si="6"/>
        <v>204</v>
      </c>
      <c r="M249" t="str">
        <f t="shared" si="7"/>
        <v>_23/24_MA_IPOS_2</v>
      </c>
    </row>
    <row r="250" spans="1:13" x14ac:dyDescent="0.25">
      <c r="A250" t="s">
        <v>869</v>
      </c>
      <c r="B250">
        <v>6</v>
      </c>
      <c r="D250">
        <f>VLOOKUP(A250,ar_predmet!A$148:B$212,2,FALSE())</f>
        <v>7248</v>
      </c>
      <c r="E250">
        <f>VLOOKUP(D250,ar_predmet!B$148:C$212,2,FALSE())</f>
        <v>205</v>
      </c>
      <c r="F250">
        <v>24</v>
      </c>
      <c r="G250">
        <v>2</v>
      </c>
      <c r="H250" t="s">
        <v>3650</v>
      </c>
      <c r="I250" s="32" t="s">
        <v>1114</v>
      </c>
      <c r="J250" t="s">
        <v>1118</v>
      </c>
      <c r="K250" t="s">
        <v>652</v>
      </c>
      <c r="L250">
        <f t="shared" si="6"/>
        <v>205</v>
      </c>
      <c r="M250" t="str">
        <f t="shared" si="7"/>
        <v>_23/24_MA_IPOS_2</v>
      </c>
    </row>
    <row r="251" spans="1:13" x14ac:dyDescent="0.25">
      <c r="A251" t="s">
        <v>858</v>
      </c>
      <c r="B251">
        <v>7</v>
      </c>
      <c r="D251">
        <f>VLOOKUP(A251,ar_predmet!A$148:B$212,2,FALSE())</f>
        <v>7237</v>
      </c>
      <c r="E251">
        <f>VLOOKUP(D251,ar_predmet!B$148:C$212,2,FALSE())</f>
        <v>194</v>
      </c>
      <c r="F251">
        <v>24</v>
      </c>
      <c r="G251">
        <v>2</v>
      </c>
      <c r="H251" t="s">
        <v>3650</v>
      </c>
      <c r="I251" s="32" t="s">
        <v>1116</v>
      </c>
      <c r="J251" t="s">
        <v>1118</v>
      </c>
      <c r="K251" t="s">
        <v>652</v>
      </c>
      <c r="L251">
        <f t="shared" si="6"/>
        <v>194</v>
      </c>
      <c r="M251" t="str">
        <f t="shared" si="7"/>
        <v>_23/24_MA_IPOS_2</v>
      </c>
    </row>
    <row r="252" spans="1:13" x14ac:dyDescent="0.25">
      <c r="A252" t="s">
        <v>870</v>
      </c>
      <c r="B252">
        <v>7</v>
      </c>
      <c r="D252">
        <f>VLOOKUP(A252,ar_predmet!A$148:B$212,2,FALSE())</f>
        <v>7249</v>
      </c>
      <c r="E252">
        <f>VLOOKUP(D252,ar_predmet!B$148:C$212,2,FALSE())</f>
        <v>206</v>
      </c>
      <c r="F252">
        <v>24</v>
      </c>
      <c r="G252">
        <v>2</v>
      </c>
      <c r="H252" t="s">
        <v>3650</v>
      </c>
      <c r="I252" s="32" t="s">
        <v>1116</v>
      </c>
      <c r="J252" t="s">
        <v>1118</v>
      </c>
      <c r="K252" t="s">
        <v>652</v>
      </c>
      <c r="L252">
        <f t="shared" si="6"/>
        <v>206</v>
      </c>
      <c r="M252" t="str">
        <f t="shared" si="7"/>
        <v>_23/24_MA_IPOS_2</v>
      </c>
    </row>
    <row r="253" spans="1:13" x14ac:dyDescent="0.25">
      <c r="A253" s="30" t="s">
        <v>822</v>
      </c>
      <c r="B253" s="30">
        <v>8</v>
      </c>
      <c r="C253" s="30"/>
      <c r="D253" s="30">
        <f>VLOOKUP(A253,ar_predmet!A$148:B$212,2,FALSE())</f>
        <v>7116</v>
      </c>
      <c r="E253" s="30">
        <f>VLOOKUP(D253,ar_predmet!B$148:C$212,2,FALSE())</f>
        <v>156</v>
      </c>
      <c r="F253" s="30">
        <v>25</v>
      </c>
      <c r="G253" s="30">
        <v>1</v>
      </c>
      <c r="H253" s="31" t="s">
        <v>3649</v>
      </c>
      <c r="I253" s="29" t="s">
        <v>1114</v>
      </c>
      <c r="J253" s="30" t="s">
        <v>1119</v>
      </c>
      <c r="K253" s="30" t="s">
        <v>652</v>
      </c>
      <c r="L253" s="30">
        <f t="shared" si="6"/>
        <v>156</v>
      </c>
      <c r="M253" s="30" t="str">
        <f t="shared" si="7"/>
        <v>_23/24_MA_KAIS_1</v>
      </c>
    </row>
    <row r="254" spans="1:13" x14ac:dyDescent="0.25">
      <c r="A254" t="s">
        <v>818</v>
      </c>
      <c r="B254">
        <v>8</v>
      </c>
      <c r="D254">
        <f>VLOOKUP(A254,ar_predmet!A$148:B$212,2,FALSE())</f>
        <v>7112</v>
      </c>
      <c r="E254">
        <f>VLOOKUP(D254,ar_predmet!B$148:C$212,2,FALSE())</f>
        <v>152</v>
      </c>
      <c r="F254">
        <v>25</v>
      </c>
      <c r="G254">
        <v>1</v>
      </c>
      <c r="H254" t="s">
        <v>3649</v>
      </c>
      <c r="I254" s="32" t="s">
        <v>1114</v>
      </c>
      <c r="J254" t="s">
        <v>1119</v>
      </c>
      <c r="K254" t="s">
        <v>652</v>
      </c>
      <c r="L254">
        <f t="shared" si="6"/>
        <v>152</v>
      </c>
      <c r="M254" t="str">
        <f t="shared" si="7"/>
        <v>_23/24_MA_KAIS_1</v>
      </c>
    </row>
    <row r="255" spans="1:13" x14ac:dyDescent="0.25">
      <c r="A255" t="s">
        <v>813</v>
      </c>
      <c r="B255">
        <v>7</v>
      </c>
      <c r="D255">
        <f>VLOOKUP(A255,ar_predmet!A$148:B$212,2,FALSE())</f>
        <v>7101</v>
      </c>
      <c r="E255">
        <f>VLOOKUP(D255,ar_predmet!B$148:C$212,2,FALSE())</f>
        <v>147</v>
      </c>
      <c r="F255">
        <v>25</v>
      </c>
      <c r="G255">
        <v>1</v>
      </c>
      <c r="H255" t="s">
        <v>3649</v>
      </c>
      <c r="I255" s="32" t="s">
        <v>1114</v>
      </c>
      <c r="J255" t="s">
        <v>1119</v>
      </c>
      <c r="K255" t="s">
        <v>652</v>
      </c>
      <c r="L255">
        <f t="shared" si="6"/>
        <v>147</v>
      </c>
      <c r="M255" t="str">
        <f t="shared" si="7"/>
        <v>_23/24_MA_KAIS_1</v>
      </c>
    </row>
    <row r="256" spans="1:13" x14ac:dyDescent="0.25">
      <c r="A256" t="s">
        <v>823</v>
      </c>
      <c r="B256">
        <v>7</v>
      </c>
      <c r="D256">
        <f>VLOOKUP(A256,ar_predmet!A$148:B$212,2,FALSE())</f>
        <v>7117</v>
      </c>
      <c r="E256">
        <f>VLOOKUP(D256,ar_predmet!B$148:C$212,2,FALSE())</f>
        <v>157</v>
      </c>
      <c r="F256">
        <v>25</v>
      </c>
      <c r="G256">
        <v>1</v>
      </c>
      <c r="H256" t="s">
        <v>3649</v>
      </c>
      <c r="I256" s="32" t="s">
        <v>1114</v>
      </c>
      <c r="J256" t="s">
        <v>1119</v>
      </c>
      <c r="K256" t="s">
        <v>652</v>
      </c>
      <c r="L256">
        <f t="shared" si="6"/>
        <v>157</v>
      </c>
      <c r="M256" t="str">
        <f t="shared" si="7"/>
        <v>_23/24_MA_KAIS_1</v>
      </c>
    </row>
    <row r="257" spans="1:13" x14ac:dyDescent="0.25">
      <c r="A257" t="s">
        <v>816</v>
      </c>
      <c r="B257">
        <v>7</v>
      </c>
      <c r="D257">
        <f>VLOOKUP(A257,ar_predmet!A$148:B$212,2,FALSE())</f>
        <v>7109</v>
      </c>
      <c r="E257">
        <f>VLOOKUP(D257,ar_predmet!B$148:C$212,2,FALSE())</f>
        <v>150</v>
      </c>
      <c r="F257">
        <v>25</v>
      </c>
      <c r="G257">
        <v>1</v>
      </c>
      <c r="H257" t="s">
        <v>3649</v>
      </c>
      <c r="I257" s="32" t="s">
        <v>1116</v>
      </c>
      <c r="J257" t="s">
        <v>1119</v>
      </c>
      <c r="K257" t="s">
        <v>652</v>
      </c>
      <c r="L257">
        <f t="shared" si="6"/>
        <v>150</v>
      </c>
      <c r="M257" t="str">
        <f t="shared" si="7"/>
        <v>_23/24_MA_KAIS_1</v>
      </c>
    </row>
    <row r="258" spans="1:13" x14ac:dyDescent="0.25">
      <c r="A258" t="s">
        <v>819</v>
      </c>
      <c r="B258">
        <v>8</v>
      </c>
      <c r="D258">
        <f>VLOOKUP(A258,ar_predmet!A$148:B$212,2,FALSE())</f>
        <v>7113</v>
      </c>
      <c r="E258">
        <f>VLOOKUP(D258,ar_predmet!B$148:C$212,2,FALSE())</f>
        <v>153</v>
      </c>
      <c r="F258">
        <v>25</v>
      </c>
      <c r="G258">
        <v>1</v>
      </c>
      <c r="H258" t="s">
        <v>3649</v>
      </c>
      <c r="I258" s="32" t="s">
        <v>1116</v>
      </c>
      <c r="J258" t="s">
        <v>1119</v>
      </c>
      <c r="K258" t="s">
        <v>652</v>
      </c>
      <c r="L258">
        <f t="shared" ref="L258:L321" si="8">+E258</f>
        <v>153</v>
      </c>
      <c r="M258" t="str">
        <f t="shared" ref="M258:M321" si="9">+_xlfn.CONCAT("_23/24_",K258,"_",J258,"_",G258)</f>
        <v>_23/24_MA_KAIS_1</v>
      </c>
    </row>
    <row r="259" spans="1:13" x14ac:dyDescent="0.25">
      <c r="A259" t="s">
        <v>855</v>
      </c>
      <c r="B259">
        <v>8</v>
      </c>
      <c r="D259">
        <f>VLOOKUP(A259,ar_predmet!A$148:B$212,2,FALSE())</f>
        <v>7234</v>
      </c>
      <c r="E259">
        <f>VLOOKUP(D259,ar_predmet!B$148:C$212,2,FALSE())</f>
        <v>191</v>
      </c>
      <c r="F259">
        <v>25</v>
      </c>
      <c r="G259">
        <v>1</v>
      </c>
      <c r="H259" t="s">
        <v>3649</v>
      </c>
      <c r="I259" s="32" t="s">
        <v>1116</v>
      </c>
      <c r="J259" t="s">
        <v>1119</v>
      </c>
      <c r="K259" t="s">
        <v>652</v>
      </c>
      <c r="L259">
        <f t="shared" si="8"/>
        <v>191</v>
      </c>
      <c r="M259" t="str">
        <f t="shared" si="9"/>
        <v>_23/24_MA_KAIS_1</v>
      </c>
    </row>
    <row r="260" spans="1:13" x14ac:dyDescent="0.25">
      <c r="A260" t="s">
        <v>829</v>
      </c>
      <c r="B260">
        <v>7</v>
      </c>
      <c r="D260">
        <f>VLOOKUP(A260,ar_predmet!A$148:B$212,2,FALSE())</f>
        <v>7123</v>
      </c>
      <c r="E260">
        <f>VLOOKUP(D260,ar_predmet!B$148:C$212,2,FALSE())</f>
        <v>163</v>
      </c>
      <c r="F260">
        <v>25</v>
      </c>
      <c r="G260">
        <v>1</v>
      </c>
      <c r="H260" t="s">
        <v>3650</v>
      </c>
      <c r="I260" s="32" t="s">
        <v>1116</v>
      </c>
      <c r="J260" t="s">
        <v>1119</v>
      </c>
      <c r="K260" t="s">
        <v>652</v>
      </c>
      <c r="L260">
        <f t="shared" si="8"/>
        <v>163</v>
      </c>
      <c r="M260" t="str">
        <f t="shared" si="9"/>
        <v>_23/24_MA_KAIS_1</v>
      </c>
    </row>
    <row r="261" spans="1:13" x14ac:dyDescent="0.25">
      <c r="A261" t="s">
        <v>830</v>
      </c>
      <c r="B261">
        <v>7</v>
      </c>
      <c r="D261">
        <f>VLOOKUP(A261,ar_predmet!A$148:B$212,2,FALSE())</f>
        <v>7124</v>
      </c>
      <c r="E261">
        <f>VLOOKUP(D261,ar_predmet!B$148:C$212,2,FALSE())</f>
        <v>164</v>
      </c>
      <c r="F261">
        <v>25</v>
      </c>
      <c r="G261">
        <v>1</v>
      </c>
      <c r="H261" t="s">
        <v>3650</v>
      </c>
      <c r="I261" s="32" t="s">
        <v>1116</v>
      </c>
      <c r="J261" t="s">
        <v>1119</v>
      </c>
      <c r="K261" t="s">
        <v>652</v>
      </c>
      <c r="L261">
        <f t="shared" si="8"/>
        <v>164</v>
      </c>
      <c r="M261" t="str">
        <f t="shared" si="9"/>
        <v>_23/24_MA_KAIS_1</v>
      </c>
    </row>
    <row r="262" spans="1:13" x14ac:dyDescent="0.25">
      <c r="A262" t="s">
        <v>831</v>
      </c>
      <c r="B262">
        <v>7</v>
      </c>
      <c r="D262">
        <f>VLOOKUP(A262,ar_predmet!A$148:B$212,2,FALSE())</f>
        <v>7125</v>
      </c>
      <c r="E262">
        <f>VLOOKUP(D262,ar_predmet!B$148:C$212,2,FALSE())</f>
        <v>165</v>
      </c>
      <c r="F262">
        <v>25</v>
      </c>
      <c r="G262">
        <v>1</v>
      </c>
      <c r="H262" t="s">
        <v>3650</v>
      </c>
      <c r="I262" s="32" t="s">
        <v>1116</v>
      </c>
      <c r="J262" t="s">
        <v>1119</v>
      </c>
      <c r="K262" t="s">
        <v>652</v>
      </c>
      <c r="L262">
        <f t="shared" si="8"/>
        <v>165</v>
      </c>
      <c r="M262" t="str">
        <f t="shared" si="9"/>
        <v>_23/24_MA_KAIS_1</v>
      </c>
    </row>
    <row r="263" spans="1:13" x14ac:dyDescent="0.25">
      <c r="A263" t="s">
        <v>842</v>
      </c>
      <c r="B263">
        <v>8</v>
      </c>
      <c r="D263">
        <f>VLOOKUP(A263,ar_predmet!A$148:B$212,2,FALSE())</f>
        <v>7201</v>
      </c>
      <c r="E263">
        <f>VLOOKUP(D263,ar_predmet!B$148:C$212,2,FALSE())</f>
        <v>178</v>
      </c>
      <c r="F263">
        <v>25</v>
      </c>
      <c r="G263">
        <v>2</v>
      </c>
      <c r="H263" t="s">
        <v>3649</v>
      </c>
      <c r="I263" s="32" t="s">
        <v>1114</v>
      </c>
      <c r="J263" t="s">
        <v>1119</v>
      </c>
      <c r="K263" t="s">
        <v>652</v>
      </c>
      <c r="L263">
        <f t="shared" si="8"/>
        <v>178</v>
      </c>
      <c r="M263" t="str">
        <f t="shared" si="9"/>
        <v>_23/24_MA_KAIS_2</v>
      </c>
    </row>
    <row r="264" spans="1:13" x14ac:dyDescent="0.25">
      <c r="A264" t="s">
        <v>843</v>
      </c>
      <c r="B264">
        <v>8</v>
      </c>
      <c r="D264">
        <f>VLOOKUP(A264,ar_predmet!A$148:B$212,2,FALSE())</f>
        <v>7203</v>
      </c>
      <c r="E264">
        <f>VLOOKUP(D264,ar_predmet!B$148:C$212,2,FALSE())</f>
        <v>179</v>
      </c>
      <c r="F264">
        <v>25</v>
      </c>
      <c r="G264">
        <v>2</v>
      </c>
      <c r="H264" t="s">
        <v>3649</v>
      </c>
      <c r="I264" s="32" t="s">
        <v>1114</v>
      </c>
      <c r="J264" t="s">
        <v>1119</v>
      </c>
      <c r="K264" t="s">
        <v>652</v>
      </c>
      <c r="L264">
        <f t="shared" si="8"/>
        <v>179</v>
      </c>
      <c r="M264" t="str">
        <f t="shared" si="9"/>
        <v>_23/24_MA_KAIS_2</v>
      </c>
    </row>
    <row r="265" spans="1:13" x14ac:dyDescent="0.25">
      <c r="A265" t="s">
        <v>874</v>
      </c>
      <c r="B265">
        <v>8</v>
      </c>
      <c r="D265">
        <f>VLOOKUP(A265,ar_predmet!A$148:B$212,2,FALSE())</f>
        <v>7253</v>
      </c>
      <c r="E265">
        <f>VLOOKUP(D265,ar_predmet!B$148:C$212,2,FALSE())</f>
        <v>210</v>
      </c>
      <c r="F265">
        <v>25</v>
      </c>
      <c r="G265">
        <v>2</v>
      </c>
      <c r="H265" t="s">
        <v>3649</v>
      </c>
      <c r="I265" s="32" t="s">
        <v>1114</v>
      </c>
      <c r="J265" t="s">
        <v>1119</v>
      </c>
      <c r="K265" t="s">
        <v>652</v>
      </c>
      <c r="L265">
        <f t="shared" si="8"/>
        <v>210</v>
      </c>
      <c r="M265" t="str">
        <f t="shared" si="9"/>
        <v>_23/24_MA_KAIS_2</v>
      </c>
    </row>
    <row r="266" spans="1:13" x14ac:dyDescent="0.25">
      <c r="A266" t="s">
        <v>849</v>
      </c>
      <c r="B266">
        <v>10</v>
      </c>
      <c r="D266">
        <f>VLOOKUP(A266,ar_predmet!A$148:B$212,2,FALSE())</f>
        <v>7225</v>
      </c>
      <c r="E266">
        <f>VLOOKUP(D266,ar_predmet!B$148:C$212,2,FALSE())</f>
        <v>185</v>
      </c>
      <c r="F266">
        <v>25</v>
      </c>
      <c r="G266">
        <v>2</v>
      </c>
      <c r="H266" t="s">
        <v>3649</v>
      </c>
      <c r="I266" s="32" t="s">
        <v>1116</v>
      </c>
      <c r="J266" t="s">
        <v>1119</v>
      </c>
      <c r="K266" t="s">
        <v>652</v>
      </c>
      <c r="L266">
        <f t="shared" si="8"/>
        <v>185</v>
      </c>
      <c r="M266" t="str">
        <f t="shared" si="9"/>
        <v>_23/24_MA_KAIS_2</v>
      </c>
    </row>
    <row r="267" spans="1:13" x14ac:dyDescent="0.25">
      <c r="A267" t="s">
        <v>844</v>
      </c>
      <c r="B267">
        <v>7</v>
      </c>
      <c r="D267">
        <f>VLOOKUP(A267,ar_predmet!A$148:B$212,2,FALSE())</f>
        <v>7204</v>
      </c>
      <c r="E267">
        <f>VLOOKUP(D267,ar_predmet!B$148:C$212,2,FALSE())</f>
        <v>180</v>
      </c>
      <c r="F267">
        <v>25</v>
      </c>
      <c r="G267">
        <v>2</v>
      </c>
      <c r="H267" t="s">
        <v>3649</v>
      </c>
      <c r="I267" s="32" t="s">
        <v>1116</v>
      </c>
      <c r="J267" t="s">
        <v>1119</v>
      </c>
      <c r="K267" t="s">
        <v>652</v>
      </c>
      <c r="L267">
        <f t="shared" si="8"/>
        <v>180</v>
      </c>
      <c r="M267" t="str">
        <f t="shared" si="9"/>
        <v>_23/24_MA_KAIS_2</v>
      </c>
    </row>
    <row r="268" spans="1:13" x14ac:dyDescent="0.25">
      <c r="A268" t="s">
        <v>826</v>
      </c>
      <c r="B268">
        <v>6</v>
      </c>
      <c r="D268">
        <f>VLOOKUP(A268,ar_predmet!A$148:B$212,2,FALSE())</f>
        <v>7120</v>
      </c>
      <c r="E268">
        <f>VLOOKUP(D268,ar_predmet!B$148:C$212,2,FALSE())</f>
        <v>160</v>
      </c>
      <c r="F268">
        <v>25</v>
      </c>
      <c r="G268">
        <v>2</v>
      </c>
      <c r="H268" t="s">
        <v>3649</v>
      </c>
      <c r="I268" s="32" t="s">
        <v>1116</v>
      </c>
      <c r="J268" t="s">
        <v>1119</v>
      </c>
      <c r="K268" t="s">
        <v>652</v>
      </c>
      <c r="L268">
        <f t="shared" si="8"/>
        <v>160</v>
      </c>
      <c r="M268" t="str">
        <f t="shared" si="9"/>
        <v>_23/24_MA_KAIS_2</v>
      </c>
    </row>
    <row r="269" spans="1:13" x14ac:dyDescent="0.25">
      <c r="A269" t="s">
        <v>860</v>
      </c>
      <c r="B269">
        <v>6</v>
      </c>
      <c r="D269">
        <f>VLOOKUP(A269,ar_predmet!A$148:B$212,2,FALSE())</f>
        <v>7239</v>
      </c>
      <c r="E269">
        <f>VLOOKUP(D269,ar_predmet!B$148:C$212,2,FALSE())</f>
        <v>196</v>
      </c>
      <c r="F269">
        <v>25</v>
      </c>
      <c r="G269">
        <v>2</v>
      </c>
      <c r="H269" t="s">
        <v>3650</v>
      </c>
      <c r="I269" s="32" t="s">
        <v>1114</v>
      </c>
      <c r="J269" t="s">
        <v>1119</v>
      </c>
      <c r="K269" t="s">
        <v>652</v>
      </c>
      <c r="L269">
        <f t="shared" si="8"/>
        <v>196</v>
      </c>
      <c r="M269" t="str">
        <f t="shared" si="9"/>
        <v>_23/24_MA_KAIS_2</v>
      </c>
    </row>
    <row r="270" spans="1:13" x14ac:dyDescent="0.25">
      <c r="A270" t="s">
        <v>875</v>
      </c>
      <c r="B270">
        <v>6</v>
      </c>
      <c r="D270">
        <f>VLOOKUP(A270,ar_predmet!A$148:B$212,2,FALSE())</f>
        <v>7254</v>
      </c>
      <c r="E270">
        <f>VLOOKUP(D270,ar_predmet!B$148:C$212,2,FALSE())</f>
        <v>211</v>
      </c>
      <c r="F270">
        <v>25</v>
      </c>
      <c r="G270">
        <v>2</v>
      </c>
      <c r="H270" t="s">
        <v>3650</v>
      </c>
      <c r="I270" s="32" t="s">
        <v>1114</v>
      </c>
      <c r="J270" t="s">
        <v>1119</v>
      </c>
      <c r="K270" t="s">
        <v>652</v>
      </c>
      <c r="L270">
        <f t="shared" si="8"/>
        <v>211</v>
      </c>
      <c r="M270" t="str">
        <f t="shared" si="9"/>
        <v>_23/24_MA_KAIS_2</v>
      </c>
    </row>
    <row r="271" spans="1:13" x14ac:dyDescent="0.25">
      <c r="A271" t="s">
        <v>854</v>
      </c>
      <c r="B271">
        <v>7</v>
      </c>
      <c r="D271">
        <f>VLOOKUP(A271,ar_predmet!A$148:B$212,2,FALSE())</f>
        <v>7233</v>
      </c>
      <c r="E271">
        <f>VLOOKUP(D271,ar_predmet!B$148:C$212,2,FALSE())</f>
        <v>190</v>
      </c>
      <c r="F271">
        <v>25</v>
      </c>
      <c r="G271">
        <v>2</v>
      </c>
      <c r="H271" t="s">
        <v>3650</v>
      </c>
      <c r="I271" s="32" t="s">
        <v>1116</v>
      </c>
      <c r="J271" t="s">
        <v>1119</v>
      </c>
      <c r="K271" t="s">
        <v>652</v>
      </c>
      <c r="L271">
        <f t="shared" si="8"/>
        <v>190</v>
      </c>
      <c r="M271" t="str">
        <f t="shared" si="9"/>
        <v>_23/24_MA_KAIS_2</v>
      </c>
    </row>
    <row r="272" spans="1:13" x14ac:dyDescent="0.25">
      <c r="A272" t="s">
        <v>876</v>
      </c>
      <c r="B272">
        <v>7</v>
      </c>
      <c r="D272">
        <f>VLOOKUP(A272,ar_predmet!A$148:B$212,2,FALSE())</f>
        <v>7255</v>
      </c>
      <c r="E272">
        <f>VLOOKUP(D272,ar_predmet!B$148:C$212,2,FALSE())</f>
        <v>212</v>
      </c>
      <c r="F272">
        <v>25</v>
      </c>
      <c r="G272">
        <v>2</v>
      </c>
      <c r="H272" t="s">
        <v>3650</v>
      </c>
      <c r="I272" s="32" t="s">
        <v>1116</v>
      </c>
      <c r="J272" t="s">
        <v>1119</v>
      </c>
      <c r="K272" t="s">
        <v>652</v>
      </c>
      <c r="L272">
        <f t="shared" si="8"/>
        <v>212</v>
      </c>
      <c r="M272" t="str">
        <f t="shared" si="9"/>
        <v>_23/24_MA_KAIS_2</v>
      </c>
    </row>
    <row r="273" spans="1:13" ht="15" customHeight="1" x14ac:dyDescent="0.25">
      <c r="A273" s="30" t="s">
        <v>813</v>
      </c>
      <c r="B273" s="30">
        <v>7</v>
      </c>
      <c r="C273" s="30"/>
      <c r="D273" s="30">
        <f>VLOOKUP(A273,ar_predmet!A$148:B$212,2,FALSE())</f>
        <v>7101</v>
      </c>
      <c r="E273" s="30">
        <f>VLOOKUP(D273,ar_predmet!B$148:C$212,2,FALSE())</f>
        <v>147</v>
      </c>
      <c r="F273" s="30">
        <v>26</v>
      </c>
      <c r="G273" s="30">
        <v>1</v>
      </c>
      <c r="H273" s="31" t="s">
        <v>3649</v>
      </c>
      <c r="I273" s="29" t="s">
        <v>1114</v>
      </c>
      <c r="J273" s="30" t="s">
        <v>1120</v>
      </c>
      <c r="K273" s="30" t="s">
        <v>652</v>
      </c>
      <c r="L273" s="30">
        <f t="shared" si="8"/>
        <v>147</v>
      </c>
      <c r="M273" s="30" t="str">
        <f t="shared" si="9"/>
        <v>_23/24_MA_INFS_1</v>
      </c>
    </row>
    <row r="274" spans="1:13" x14ac:dyDescent="0.25">
      <c r="A274" t="s">
        <v>834</v>
      </c>
      <c r="B274">
        <v>8</v>
      </c>
      <c r="D274">
        <f>VLOOKUP(A274,ar_predmet!A$148:B$212,2,FALSE())</f>
        <v>7128</v>
      </c>
      <c r="E274">
        <f>VLOOKUP(D274,ar_predmet!B$148:C$212,2,FALSE())</f>
        <v>169</v>
      </c>
      <c r="F274">
        <v>26</v>
      </c>
      <c r="G274">
        <v>1</v>
      </c>
      <c r="H274" t="s">
        <v>3649</v>
      </c>
      <c r="I274" s="32" t="s">
        <v>1114</v>
      </c>
      <c r="J274" t="s">
        <v>1120</v>
      </c>
      <c r="K274" t="s">
        <v>652</v>
      </c>
      <c r="L274">
        <f t="shared" si="8"/>
        <v>169</v>
      </c>
      <c r="M274" t="str">
        <f t="shared" si="9"/>
        <v>_23/24_MA_INFS_1</v>
      </c>
    </row>
    <row r="275" spans="1:13" x14ac:dyDescent="0.25">
      <c r="A275" t="s">
        <v>832</v>
      </c>
      <c r="B275">
        <v>8</v>
      </c>
      <c r="D275">
        <f>VLOOKUP(A275,ar_predmet!A$148:B$212,2,FALSE())</f>
        <v>7126</v>
      </c>
      <c r="E275">
        <f>VLOOKUP(D275,ar_predmet!B$148:C$212,2,FALSE())</f>
        <v>166</v>
      </c>
      <c r="F275">
        <v>26</v>
      </c>
      <c r="G275">
        <v>1</v>
      </c>
      <c r="H275" t="s">
        <v>3649</v>
      </c>
      <c r="I275" s="32" t="s">
        <v>1114</v>
      </c>
      <c r="J275" t="s">
        <v>1120</v>
      </c>
      <c r="K275" t="s">
        <v>652</v>
      </c>
      <c r="L275">
        <f t="shared" si="8"/>
        <v>166</v>
      </c>
      <c r="M275" t="str">
        <f t="shared" si="9"/>
        <v>_23/24_MA_INFS_1</v>
      </c>
    </row>
    <row r="276" spans="1:13" x14ac:dyDescent="0.25">
      <c r="A276" t="s">
        <v>1122</v>
      </c>
      <c r="B276">
        <v>7</v>
      </c>
      <c r="D276">
        <f>VLOOKUP(A276,ar_predmet!A$148:B$212,2,FALSE())</f>
        <v>7127</v>
      </c>
      <c r="E276" s="1">
        <v>168</v>
      </c>
      <c r="F276">
        <v>26</v>
      </c>
      <c r="G276">
        <v>1</v>
      </c>
      <c r="H276" t="s">
        <v>3649</v>
      </c>
      <c r="I276" s="32" t="s">
        <v>1114</v>
      </c>
      <c r="J276" t="s">
        <v>1120</v>
      </c>
      <c r="K276" t="s">
        <v>652</v>
      </c>
      <c r="L276">
        <f t="shared" si="8"/>
        <v>168</v>
      </c>
      <c r="M276" t="str">
        <f t="shared" si="9"/>
        <v>_23/24_MA_INFS_1</v>
      </c>
    </row>
    <row r="277" spans="1:13" x14ac:dyDescent="0.25">
      <c r="A277" t="s">
        <v>827</v>
      </c>
      <c r="B277">
        <v>7</v>
      </c>
      <c r="D277">
        <f>VLOOKUP(A277,ar_predmet!A$148:B$212,2,FALSE())</f>
        <v>7121</v>
      </c>
      <c r="E277">
        <f>VLOOKUP(D277,ar_predmet!B$148:C$212,2,FALSE())</f>
        <v>161</v>
      </c>
      <c r="F277">
        <v>26</v>
      </c>
      <c r="G277">
        <v>1</v>
      </c>
      <c r="H277" t="s">
        <v>3649</v>
      </c>
      <c r="I277" s="32" t="s">
        <v>1116</v>
      </c>
      <c r="J277" t="s">
        <v>1120</v>
      </c>
      <c r="K277" t="s">
        <v>652</v>
      </c>
      <c r="L277">
        <f t="shared" si="8"/>
        <v>161</v>
      </c>
      <c r="M277" t="str">
        <f t="shared" si="9"/>
        <v>_23/24_MA_INFS_1</v>
      </c>
    </row>
    <row r="278" spans="1:13" x14ac:dyDescent="0.25">
      <c r="A278" t="s">
        <v>835</v>
      </c>
      <c r="B278">
        <v>8</v>
      </c>
      <c r="D278">
        <f>VLOOKUP(A278,ar_predmet!A$148:B$212,2,FALSE())</f>
        <v>7129</v>
      </c>
      <c r="E278">
        <f>VLOOKUP(D278,ar_predmet!B$148:C$212,2,FALSE())</f>
        <v>170</v>
      </c>
      <c r="F278">
        <v>26</v>
      </c>
      <c r="G278">
        <v>1</v>
      </c>
      <c r="H278" t="s">
        <v>3649</v>
      </c>
      <c r="I278" s="32" t="s">
        <v>1116</v>
      </c>
      <c r="J278" t="s">
        <v>1120</v>
      </c>
      <c r="K278" t="s">
        <v>652</v>
      </c>
      <c r="L278">
        <f t="shared" si="8"/>
        <v>170</v>
      </c>
      <c r="M278" t="str">
        <f t="shared" si="9"/>
        <v>_23/24_MA_INFS_1</v>
      </c>
    </row>
    <row r="279" spans="1:13" x14ac:dyDescent="0.25">
      <c r="A279" t="s">
        <v>855</v>
      </c>
      <c r="B279">
        <v>8</v>
      </c>
      <c r="D279">
        <f>VLOOKUP(A279,ar_predmet!A$148:B$212,2,FALSE())</f>
        <v>7234</v>
      </c>
      <c r="E279">
        <f>VLOOKUP(D279,ar_predmet!B$148:C$212,2,FALSE())</f>
        <v>191</v>
      </c>
      <c r="F279">
        <v>26</v>
      </c>
      <c r="G279">
        <v>1</v>
      </c>
      <c r="H279" t="s">
        <v>3649</v>
      </c>
      <c r="I279" s="32" t="s">
        <v>1116</v>
      </c>
      <c r="J279" t="s">
        <v>1120</v>
      </c>
      <c r="K279" t="s">
        <v>652</v>
      </c>
      <c r="L279">
        <f t="shared" si="8"/>
        <v>191</v>
      </c>
      <c r="M279" t="str">
        <f t="shared" si="9"/>
        <v>_23/24_MA_INFS_1</v>
      </c>
    </row>
    <row r="280" spans="1:13" x14ac:dyDescent="0.25">
      <c r="A280" t="s">
        <v>848</v>
      </c>
      <c r="B280">
        <v>7</v>
      </c>
      <c r="D280">
        <f>VLOOKUP(A280,ar_predmet!A$148:B$212,2,FALSE())</f>
        <v>7223</v>
      </c>
      <c r="E280">
        <f>VLOOKUP(D280,ar_predmet!B$148:C$212,2,FALSE())</f>
        <v>184</v>
      </c>
      <c r="F280">
        <v>26</v>
      </c>
      <c r="G280">
        <v>1</v>
      </c>
      <c r="H280" t="s">
        <v>3650</v>
      </c>
      <c r="I280" s="32" t="s">
        <v>1116</v>
      </c>
      <c r="J280" t="s">
        <v>1120</v>
      </c>
      <c r="K280" t="s">
        <v>652</v>
      </c>
      <c r="L280">
        <f t="shared" si="8"/>
        <v>184</v>
      </c>
      <c r="M280" t="str">
        <f t="shared" si="9"/>
        <v>_23/24_MA_INFS_1</v>
      </c>
    </row>
    <row r="281" spans="1:13" x14ac:dyDescent="0.25">
      <c r="A281" t="s">
        <v>836</v>
      </c>
      <c r="B281">
        <v>7</v>
      </c>
      <c r="D281">
        <f>VLOOKUP(A281,ar_predmet!A$148:B$212,2,FALSE())</f>
        <v>7130</v>
      </c>
      <c r="E281">
        <f>VLOOKUP(D281,ar_predmet!B$148:C$212,2,FALSE())</f>
        <v>171</v>
      </c>
      <c r="F281">
        <v>26</v>
      </c>
      <c r="G281">
        <v>1</v>
      </c>
      <c r="H281" t="s">
        <v>3650</v>
      </c>
      <c r="I281" s="32" t="s">
        <v>1116</v>
      </c>
      <c r="J281" t="s">
        <v>1120</v>
      </c>
      <c r="K281" t="s">
        <v>652</v>
      </c>
      <c r="L281">
        <f t="shared" si="8"/>
        <v>171</v>
      </c>
      <c r="M281" t="str">
        <f t="shared" si="9"/>
        <v>_23/24_MA_INFS_1</v>
      </c>
    </row>
    <row r="282" spans="1:13" x14ac:dyDescent="0.25">
      <c r="A282" t="s">
        <v>865</v>
      </c>
      <c r="B282">
        <v>7</v>
      </c>
      <c r="D282">
        <f>VLOOKUP(A282,ar_predmet!A$148:B$212,2,FALSE())</f>
        <v>7244</v>
      </c>
      <c r="E282">
        <f>VLOOKUP(D282,ar_predmet!B$148:C$212,2,FALSE())</f>
        <v>201</v>
      </c>
      <c r="F282">
        <v>26</v>
      </c>
      <c r="G282">
        <v>1</v>
      </c>
      <c r="H282" t="s">
        <v>3650</v>
      </c>
      <c r="I282" s="32" t="s">
        <v>1116</v>
      </c>
      <c r="J282" t="s">
        <v>1120</v>
      </c>
      <c r="K282" t="s">
        <v>652</v>
      </c>
      <c r="L282">
        <f t="shared" si="8"/>
        <v>201</v>
      </c>
      <c r="M282" t="str">
        <f t="shared" si="9"/>
        <v>_23/24_MA_INFS_1</v>
      </c>
    </row>
    <row r="283" spans="1:13" x14ac:dyDescent="0.25">
      <c r="A283" t="s">
        <v>871</v>
      </c>
      <c r="B283">
        <v>8</v>
      </c>
      <c r="D283">
        <f>VLOOKUP(A283,ar_predmet!A$148:B$212,2,FALSE())</f>
        <v>7250</v>
      </c>
      <c r="E283">
        <f>VLOOKUP(D283,ar_predmet!B$148:C$212,2,FALSE())</f>
        <v>207</v>
      </c>
      <c r="F283">
        <v>26</v>
      </c>
      <c r="G283">
        <v>2</v>
      </c>
      <c r="H283" t="s">
        <v>3649</v>
      </c>
      <c r="I283" s="32" t="s">
        <v>1114</v>
      </c>
      <c r="J283" t="s">
        <v>1120</v>
      </c>
      <c r="K283" t="s">
        <v>652</v>
      </c>
      <c r="L283">
        <f t="shared" si="8"/>
        <v>207</v>
      </c>
      <c r="M283" t="str">
        <f t="shared" si="9"/>
        <v>_23/24_MA_INFS_2</v>
      </c>
    </row>
    <row r="284" spans="1:13" x14ac:dyDescent="0.25">
      <c r="A284" t="s">
        <v>846</v>
      </c>
      <c r="B284">
        <v>8</v>
      </c>
      <c r="D284">
        <f>VLOOKUP(A284,ar_predmet!A$148:B$212,2,FALSE())</f>
        <v>7220</v>
      </c>
      <c r="E284">
        <f>VLOOKUP(D284,ar_predmet!B$148:C$212,2,FALSE())</f>
        <v>182</v>
      </c>
      <c r="F284">
        <v>26</v>
      </c>
      <c r="G284">
        <v>2</v>
      </c>
      <c r="H284" t="s">
        <v>3649</v>
      </c>
      <c r="I284" s="32" t="s">
        <v>1114</v>
      </c>
      <c r="J284" t="s">
        <v>1120</v>
      </c>
      <c r="K284" t="s">
        <v>652</v>
      </c>
      <c r="L284">
        <f t="shared" si="8"/>
        <v>182</v>
      </c>
      <c r="M284" t="str">
        <f t="shared" si="9"/>
        <v>_23/24_MA_INFS_2</v>
      </c>
    </row>
    <row r="285" spans="1:13" x14ac:dyDescent="0.25">
      <c r="A285" t="s">
        <v>863</v>
      </c>
      <c r="B285">
        <v>8</v>
      </c>
      <c r="D285">
        <f>VLOOKUP(A285,ar_predmet!A$148:B$212,2,FALSE())</f>
        <v>7242</v>
      </c>
      <c r="E285">
        <f>VLOOKUP(D285,ar_predmet!B$148:C$212,2,FALSE())</f>
        <v>199</v>
      </c>
      <c r="F285">
        <v>26</v>
      </c>
      <c r="G285">
        <v>2</v>
      </c>
      <c r="H285" t="s">
        <v>3649</v>
      </c>
      <c r="I285" s="32" t="s">
        <v>1114</v>
      </c>
      <c r="J285" t="s">
        <v>1120</v>
      </c>
      <c r="K285" t="s">
        <v>652</v>
      </c>
      <c r="L285">
        <f t="shared" si="8"/>
        <v>199</v>
      </c>
      <c r="M285" t="str">
        <f t="shared" si="9"/>
        <v>_23/24_MA_INFS_2</v>
      </c>
    </row>
    <row r="286" spans="1:13" x14ac:dyDescent="0.25">
      <c r="A286" t="s">
        <v>849</v>
      </c>
      <c r="B286">
        <v>10</v>
      </c>
      <c r="D286">
        <f>VLOOKUP(A286,ar_predmet!A$148:B$212,2,FALSE())</f>
        <v>7225</v>
      </c>
      <c r="E286">
        <f>VLOOKUP(D286,ar_predmet!B$148:C$212,2,FALSE())</f>
        <v>185</v>
      </c>
      <c r="F286">
        <v>26</v>
      </c>
      <c r="G286">
        <v>2</v>
      </c>
      <c r="H286" t="s">
        <v>3649</v>
      </c>
      <c r="I286" s="32" t="s">
        <v>1116</v>
      </c>
      <c r="J286" t="s">
        <v>1120</v>
      </c>
      <c r="K286" t="s">
        <v>652</v>
      </c>
      <c r="L286">
        <f t="shared" si="8"/>
        <v>185</v>
      </c>
      <c r="M286" t="str">
        <f t="shared" si="9"/>
        <v>_23/24_MA_INFS_2</v>
      </c>
    </row>
    <row r="287" spans="1:13" x14ac:dyDescent="0.25">
      <c r="A287" t="s">
        <v>847</v>
      </c>
      <c r="B287">
        <v>7</v>
      </c>
      <c r="D287">
        <f>VLOOKUP(A287,ar_predmet!A$148:B$212,2,FALSE())</f>
        <v>7222</v>
      </c>
      <c r="E287">
        <f>VLOOKUP(D287,ar_predmet!B$148:C$212,2,FALSE())</f>
        <v>183</v>
      </c>
      <c r="F287">
        <v>26</v>
      </c>
      <c r="G287">
        <v>2</v>
      </c>
      <c r="H287" t="s">
        <v>3649</v>
      </c>
      <c r="I287" s="32" t="s">
        <v>1116</v>
      </c>
      <c r="J287" t="s">
        <v>1120</v>
      </c>
      <c r="K287" t="s">
        <v>652</v>
      </c>
      <c r="L287">
        <f t="shared" si="8"/>
        <v>183</v>
      </c>
      <c r="M287" t="str">
        <f t="shared" si="9"/>
        <v>_23/24_MA_INFS_2</v>
      </c>
    </row>
    <row r="288" spans="1:13" x14ac:dyDescent="0.25">
      <c r="A288" t="s">
        <v>826</v>
      </c>
      <c r="B288">
        <v>6</v>
      </c>
      <c r="D288">
        <f>VLOOKUP(A288,ar_predmet!A$148:B$212,2,FALSE())</f>
        <v>7120</v>
      </c>
      <c r="E288">
        <f>VLOOKUP(D288,ar_predmet!B$148:C$212,2,FALSE())</f>
        <v>160</v>
      </c>
      <c r="F288">
        <v>26</v>
      </c>
      <c r="G288">
        <v>2</v>
      </c>
      <c r="H288" t="s">
        <v>3649</v>
      </c>
      <c r="I288" s="32" t="s">
        <v>1116</v>
      </c>
      <c r="J288" t="s">
        <v>1120</v>
      </c>
      <c r="K288" t="s">
        <v>652</v>
      </c>
      <c r="L288">
        <f t="shared" si="8"/>
        <v>160</v>
      </c>
      <c r="M288" t="str">
        <f t="shared" si="9"/>
        <v>_23/24_MA_INFS_2</v>
      </c>
    </row>
    <row r="289" spans="1:13" x14ac:dyDescent="0.25">
      <c r="A289" t="s">
        <v>866</v>
      </c>
      <c r="B289">
        <v>6</v>
      </c>
      <c r="D289">
        <f>VLOOKUP(A289,ar_predmet!A$148:B$212,2,FALSE())</f>
        <v>7245</v>
      </c>
      <c r="E289">
        <f>VLOOKUP(D289,ar_predmet!B$148:C$212,2,FALSE())</f>
        <v>202</v>
      </c>
      <c r="F289">
        <v>26</v>
      </c>
      <c r="G289">
        <v>2</v>
      </c>
      <c r="H289" t="s">
        <v>3650</v>
      </c>
      <c r="I289" s="32" t="s">
        <v>1114</v>
      </c>
      <c r="J289" t="s">
        <v>1120</v>
      </c>
      <c r="K289" t="s">
        <v>652</v>
      </c>
      <c r="L289">
        <f t="shared" si="8"/>
        <v>202</v>
      </c>
      <c r="M289" t="str">
        <f t="shared" si="9"/>
        <v>_23/24_MA_INFS_2</v>
      </c>
    </row>
    <row r="290" spans="1:13" x14ac:dyDescent="0.25">
      <c r="A290" t="s">
        <v>867</v>
      </c>
      <c r="B290">
        <v>6</v>
      </c>
      <c r="D290">
        <f>VLOOKUP(A290,ar_predmet!A$148:B$212,2,FALSE())</f>
        <v>7246</v>
      </c>
      <c r="E290">
        <f>VLOOKUP(D290,ar_predmet!B$148:C$212,2,FALSE())</f>
        <v>203</v>
      </c>
      <c r="F290">
        <v>26</v>
      </c>
      <c r="G290">
        <v>2</v>
      </c>
      <c r="H290" t="s">
        <v>3650</v>
      </c>
      <c r="I290" s="32" t="s">
        <v>1114</v>
      </c>
      <c r="J290" t="s">
        <v>1120</v>
      </c>
      <c r="K290" t="s">
        <v>652</v>
      </c>
      <c r="L290">
        <f t="shared" si="8"/>
        <v>203</v>
      </c>
      <c r="M290" t="str">
        <f t="shared" si="9"/>
        <v>_23/24_MA_INFS_2</v>
      </c>
    </row>
    <row r="291" spans="1:13" x14ac:dyDescent="0.25">
      <c r="A291" t="s">
        <v>872</v>
      </c>
      <c r="B291">
        <v>7</v>
      </c>
      <c r="D291">
        <f>VLOOKUP(A291,ar_predmet!A$148:B$212,2,FALSE())</f>
        <v>7251</v>
      </c>
      <c r="E291">
        <f>VLOOKUP(D291,ar_predmet!B$148:C$212,2,FALSE())</f>
        <v>208</v>
      </c>
      <c r="F291">
        <v>26</v>
      </c>
      <c r="G291">
        <v>2</v>
      </c>
      <c r="H291" t="s">
        <v>3650</v>
      </c>
      <c r="I291" s="32" t="s">
        <v>1116</v>
      </c>
      <c r="J291" t="s">
        <v>1120</v>
      </c>
      <c r="K291" t="s">
        <v>652</v>
      </c>
      <c r="L291">
        <f t="shared" si="8"/>
        <v>208</v>
      </c>
      <c r="M291" t="str">
        <f t="shared" si="9"/>
        <v>_23/24_MA_INFS_2</v>
      </c>
    </row>
    <row r="292" spans="1:13" x14ac:dyDescent="0.25">
      <c r="A292" t="s">
        <v>873</v>
      </c>
      <c r="B292">
        <v>7</v>
      </c>
      <c r="D292">
        <f>VLOOKUP(A292,ar_predmet!A$148:B$212,2,FALSE())</f>
        <v>7252</v>
      </c>
      <c r="E292">
        <f>VLOOKUP(D292,ar_predmet!B$148:C$212,2,FALSE())</f>
        <v>209</v>
      </c>
      <c r="F292">
        <v>26</v>
      </c>
      <c r="G292">
        <v>2</v>
      </c>
      <c r="H292" t="s">
        <v>3650</v>
      </c>
      <c r="I292" s="32" t="s">
        <v>1116</v>
      </c>
      <c r="J292" t="s">
        <v>1120</v>
      </c>
      <c r="K292" t="s">
        <v>652</v>
      </c>
      <c r="L292">
        <f t="shared" si="8"/>
        <v>209</v>
      </c>
      <c r="M292" t="str">
        <f t="shared" si="9"/>
        <v>_23/24_MA_INFS_2</v>
      </c>
    </row>
    <row r="293" spans="1:13" x14ac:dyDescent="0.25">
      <c r="A293" s="30" t="s">
        <v>877</v>
      </c>
      <c r="B293" s="30">
        <v>9</v>
      </c>
      <c r="C293" s="30"/>
      <c r="D293" s="30">
        <f>VLOOKUP(A293,ar_predmet!A$213:B$287,2,FALSE())</f>
        <v>3301</v>
      </c>
      <c r="E293" s="30">
        <f>VLOOKUP(D293,ar_predmet!B$213:C$234,2,FALSE())</f>
        <v>213</v>
      </c>
      <c r="F293" s="30">
        <v>30</v>
      </c>
      <c r="G293" s="30">
        <v>1</v>
      </c>
      <c r="H293" s="31" t="s">
        <v>3649</v>
      </c>
      <c r="I293" s="29" t="s">
        <v>1114</v>
      </c>
      <c r="J293" s="30" t="s">
        <v>1123</v>
      </c>
      <c r="K293" s="30" t="s">
        <v>652</v>
      </c>
      <c r="L293" s="30">
        <f t="shared" si="8"/>
        <v>213</v>
      </c>
      <c r="M293" s="30" t="str">
        <f t="shared" si="9"/>
        <v>_23/24_MA_MZSV_1</v>
      </c>
    </row>
    <row r="294" spans="1:13" x14ac:dyDescent="0.25">
      <c r="A294" t="s">
        <v>878</v>
      </c>
      <c r="B294">
        <v>9</v>
      </c>
      <c r="D294">
        <f>VLOOKUP(A294,ar_predmet!A$213:B$287,2,FALSE())</f>
        <v>3302</v>
      </c>
      <c r="E294">
        <f>VLOOKUP(D294,ar_predmet!B$213:C$234,2,FALSE())</f>
        <v>214</v>
      </c>
      <c r="F294">
        <v>30</v>
      </c>
      <c r="G294">
        <v>1</v>
      </c>
      <c r="H294" t="s">
        <v>3649</v>
      </c>
      <c r="I294" s="32" t="s">
        <v>1114</v>
      </c>
      <c r="J294" t="s">
        <v>1123</v>
      </c>
      <c r="K294" t="s">
        <v>652</v>
      </c>
      <c r="L294">
        <f t="shared" si="8"/>
        <v>214</v>
      </c>
      <c r="M294" t="str">
        <f t="shared" si="9"/>
        <v>_23/24_MA_MZSV_1</v>
      </c>
    </row>
    <row r="295" spans="1:13" x14ac:dyDescent="0.25">
      <c r="A295" t="s">
        <v>879</v>
      </c>
      <c r="B295">
        <v>6</v>
      </c>
      <c r="D295">
        <f>VLOOKUP(A295,ar_predmet!A$213:B$287,2,FALSE())</f>
        <v>3303</v>
      </c>
      <c r="E295">
        <f>VLOOKUP(D295,ar_predmet!B$213:C$234,2,FALSE())</f>
        <v>215</v>
      </c>
      <c r="F295">
        <v>30</v>
      </c>
      <c r="G295">
        <v>1</v>
      </c>
      <c r="H295" t="s">
        <v>3649</v>
      </c>
      <c r="I295" s="32" t="s">
        <v>1116</v>
      </c>
      <c r="J295" t="s">
        <v>1123</v>
      </c>
      <c r="K295" t="s">
        <v>652</v>
      </c>
      <c r="L295">
        <f t="shared" si="8"/>
        <v>215</v>
      </c>
      <c r="M295" t="str">
        <f t="shared" si="9"/>
        <v>_23/24_MA_MZSV_1</v>
      </c>
    </row>
    <row r="296" spans="1:13" x14ac:dyDescent="0.25">
      <c r="A296" t="s">
        <v>890</v>
      </c>
      <c r="B296">
        <v>6</v>
      </c>
      <c r="D296">
        <f>VLOOKUP(A296,ar_predmet!A$213:B$287,2,FALSE())</f>
        <v>3329</v>
      </c>
      <c r="E296">
        <f>VLOOKUP(D296,ar_predmet!B$213:C$234,2,FALSE())</f>
        <v>227</v>
      </c>
      <c r="F296">
        <v>30</v>
      </c>
      <c r="G296">
        <v>1</v>
      </c>
      <c r="H296" t="s">
        <v>3649</v>
      </c>
      <c r="I296" s="32" t="s">
        <v>1116</v>
      </c>
      <c r="J296" t="s">
        <v>1123</v>
      </c>
      <c r="K296" t="s">
        <v>652</v>
      </c>
      <c r="L296">
        <f t="shared" si="8"/>
        <v>227</v>
      </c>
      <c r="M296" t="str">
        <f t="shared" si="9"/>
        <v>_23/24_MA_MZSV_1</v>
      </c>
    </row>
    <row r="297" spans="1:13" x14ac:dyDescent="0.25">
      <c r="A297" t="s">
        <v>880</v>
      </c>
      <c r="B297">
        <v>6</v>
      </c>
      <c r="D297">
        <f>VLOOKUP(A297,ar_predmet!A$213:B$287,2,FALSE())</f>
        <v>3305</v>
      </c>
      <c r="E297">
        <f>VLOOKUP(D297,ar_predmet!B$213:C$234,2,FALSE())</f>
        <v>216</v>
      </c>
      <c r="F297">
        <v>30</v>
      </c>
      <c r="G297">
        <v>1</v>
      </c>
      <c r="H297" t="s">
        <v>3649</v>
      </c>
      <c r="I297" s="32" t="s">
        <v>1116</v>
      </c>
      <c r="J297" t="s">
        <v>1123</v>
      </c>
      <c r="K297" t="s">
        <v>652</v>
      </c>
      <c r="L297">
        <f t="shared" si="8"/>
        <v>216</v>
      </c>
      <c r="M297" t="str">
        <f t="shared" si="9"/>
        <v>_23/24_MA_MZSV_1</v>
      </c>
    </row>
    <row r="298" spans="1:13" x14ac:dyDescent="0.25">
      <c r="A298" t="s">
        <v>891</v>
      </c>
      <c r="B298">
        <v>6</v>
      </c>
      <c r="D298">
        <f>VLOOKUP(A298,ar_predmet!A$213:B$287,2,FALSE())</f>
        <v>3330</v>
      </c>
      <c r="E298">
        <f>VLOOKUP(D298,ar_predmet!B$213:C$234,2,FALSE())</f>
        <v>228</v>
      </c>
      <c r="F298">
        <v>30</v>
      </c>
      <c r="G298">
        <v>1</v>
      </c>
      <c r="H298" t="s">
        <v>3650</v>
      </c>
      <c r="I298" s="32" t="s">
        <v>1114</v>
      </c>
      <c r="J298" t="s">
        <v>1123</v>
      </c>
      <c r="K298" t="s">
        <v>652</v>
      </c>
      <c r="L298">
        <f t="shared" si="8"/>
        <v>228</v>
      </c>
      <c r="M298" t="str">
        <f t="shared" si="9"/>
        <v>_23/24_MA_MZSV_1</v>
      </c>
    </row>
    <row r="299" spans="1:13" x14ac:dyDescent="0.25">
      <c r="A299" t="s">
        <v>892</v>
      </c>
      <c r="B299">
        <v>6</v>
      </c>
      <c r="D299">
        <f>VLOOKUP(A299,ar_predmet!A$213:B$287,2,FALSE())</f>
        <v>3331</v>
      </c>
      <c r="E299">
        <f>VLOOKUP(D299,ar_predmet!B$213:C$234,2,FALSE())</f>
        <v>229</v>
      </c>
      <c r="F299">
        <v>30</v>
      </c>
      <c r="G299">
        <v>1</v>
      </c>
      <c r="H299" t="s">
        <v>3650</v>
      </c>
      <c r="I299" s="32" t="s">
        <v>1114</v>
      </c>
      <c r="J299" t="s">
        <v>1123</v>
      </c>
      <c r="K299" t="s">
        <v>652</v>
      </c>
      <c r="L299">
        <f t="shared" si="8"/>
        <v>229</v>
      </c>
      <c r="M299" t="str">
        <f t="shared" si="9"/>
        <v>_23/24_MA_MZSV_1</v>
      </c>
    </row>
    <row r="300" spans="1:13" x14ac:dyDescent="0.25">
      <c r="A300" t="s">
        <v>893</v>
      </c>
      <c r="B300">
        <v>6</v>
      </c>
      <c r="D300">
        <f>VLOOKUP(A300,ar_predmet!A$213:B$287,2,FALSE())</f>
        <v>3332</v>
      </c>
      <c r="E300">
        <f>VLOOKUP(D300,ar_predmet!B$213:C$234,2,FALSE())</f>
        <v>230</v>
      </c>
      <c r="F300">
        <v>30</v>
      </c>
      <c r="G300">
        <v>1</v>
      </c>
      <c r="H300" t="s">
        <v>3650</v>
      </c>
      <c r="I300" s="32" t="s">
        <v>1114</v>
      </c>
      <c r="J300" t="s">
        <v>1123</v>
      </c>
      <c r="K300" t="s">
        <v>652</v>
      </c>
      <c r="L300">
        <f t="shared" si="8"/>
        <v>230</v>
      </c>
      <c r="M300" t="str">
        <f t="shared" si="9"/>
        <v>_23/24_MA_MZSV_1</v>
      </c>
    </row>
    <row r="301" spans="1:13" x14ac:dyDescent="0.25">
      <c r="A301" t="s">
        <v>881</v>
      </c>
      <c r="B301">
        <v>6</v>
      </c>
      <c r="D301">
        <f>VLOOKUP(A301,ar_predmet!A$213:B$287,2,FALSE())</f>
        <v>3307</v>
      </c>
      <c r="E301">
        <f>VLOOKUP(D301,ar_predmet!B$213:C$234,2,FALSE())</f>
        <v>217</v>
      </c>
      <c r="F301">
        <v>30</v>
      </c>
      <c r="G301">
        <v>1</v>
      </c>
      <c r="H301" t="s">
        <v>3650</v>
      </c>
      <c r="I301" s="32" t="s">
        <v>1114</v>
      </c>
      <c r="J301" t="s">
        <v>1123</v>
      </c>
      <c r="K301" t="s">
        <v>652</v>
      </c>
      <c r="L301">
        <f t="shared" si="8"/>
        <v>217</v>
      </c>
      <c r="M301" t="str">
        <f t="shared" si="9"/>
        <v>_23/24_MA_MZSV_1</v>
      </c>
    </row>
    <row r="302" spans="1:13" x14ac:dyDescent="0.25">
      <c r="A302" t="s">
        <v>889</v>
      </c>
      <c r="B302">
        <v>6</v>
      </c>
      <c r="D302">
        <f>VLOOKUP(A302,ar_predmet!A$213:B$287,2,FALSE())</f>
        <v>3327</v>
      </c>
      <c r="E302">
        <f>VLOOKUP(D302,ar_predmet!B$213:C$234,2,FALSE())</f>
        <v>225</v>
      </c>
      <c r="F302">
        <v>30</v>
      </c>
      <c r="G302">
        <v>1</v>
      </c>
      <c r="H302" t="s">
        <v>3650</v>
      </c>
      <c r="I302" s="32" t="s">
        <v>1116</v>
      </c>
      <c r="J302" t="s">
        <v>1123</v>
      </c>
      <c r="K302" t="s">
        <v>652</v>
      </c>
      <c r="L302">
        <f t="shared" si="8"/>
        <v>225</v>
      </c>
      <c r="M302" t="str">
        <f t="shared" si="9"/>
        <v>_23/24_MA_MZSV_1</v>
      </c>
    </row>
    <row r="303" spans="1:13" x14ac:dyDescent="0.25">
      <c r="A303" t="s">
        <v>882</v>
      </c>
      <c r="B303">
        <v>6</v>
      </c>
      <c r="D303">
        <f>VLOOKUP(A303,ar_predmet!A$213:B$287,2,FALSE())</f>
        <v>3310</v>
      </c>
      <c r="E303">
        <f>VLOOKUP(D303,ar_predmet!B$213:C$234,2,FALSE())</f>
        <v>218</v>
      </c>
      <c r="F303">
        <v>30</v>
      </c>
      <c r="G303">
        <v>1</v>
      </c>
      <c r="H303" t="s">
        <v>3650</v>
      </c>
      <c r="I303" s="32" t="s">
        <v>1116</v>
      </c>
      <c r="J303" t="s">
        <v>1123</v>
      </c>
      <c r="K303" t="s">
        <v>652</v>
      </c>
      <c r="L303">
        <f t="shared" si="8"/>
        <v>218</v>
      </c>
      <c r="M303" t="str">
        <f t="shared" si="9"/>
        <v>_23/24_MA_MZSV_1</v>
      </c>
    </row>
    <row r="304" spans="1:13" x14ac:dyDescent="0.25">
      <c r="A304" t="s">
        <v>894</v>
      </c>
      <c r="B304">
        <v>6</v>
      </c>
      <c r="D304">
        <f>VLOOKUP(A304,ar_predmet!A$213:B$287,2,FALSE())</f>
        <v>3333</v>
      </c>
      <c r="E304">
        <f>VLOOKUP(D304,ar_predmet!B$213:C$234,2,FALSE())</f>
        <v>231</v>
      </c>
      <c r="F304">
        <v>30</v>
      </c>
      <c r="G304">
        <v>1</v>
      </c>
      <c r="H304" t="s">
        <v>3650</v>
      </c>
      <c r="I304" s="32" t="s">
        <v>1116</v>
      </c>
      <c r="J304" t="s">
        <v>1123</v>
      </c>
      <c r="K304" t="s">
        <v>652</v>
      </c>
      <c r="L304">
        <f t="shared" si="8"/>
        <v>231</v>
      </c>
      <c r="M304" t="str">
        <f t="shared" si="9"/>
        <v>_23/24_MA_MZSV_1</v>
      </c>
    </row>
    <row r="305" spans="1:13" x14ac:dyDescent="0.25">
      <c r="A305" t="s">
        <v>895</v>
      </c>
      <c r="B305">
        <v>6</v>
      </c>
      <c r="D305">
        <f>VLOOKUP(A305,ar_predmet!A$213:B$287,2,FALSE())</f>
        <v>3334</v>
      </c>
      <c r="E305">
        <f>VLOOKUP(D305,ar_predmet!B$213:C$234,2,FALSE())</f>
        <v>232</v>
      </c>
      <c r="F305">
        <v>30</v>
      </c>
      <c r="G305">
        <v>1</v>
      </c>
      <c r="H305" t="s">
        <v>3650</v>
      </c>
      <c r="I305" s="32" t="s">
        <v>1116</v>
      </c>
      <c r="J305" t="s">
        <v>1123</v>
      </c>
      <c r="K305" t="s">
        <v>652</v>
      </c>
      <c r="L305">
        <f t="shared" si="8"/>
        <v>232</v>
      </c>
      <c r="M305" t="str">
        <f t="shared" si="9"/>
        <v>_23/24_MA_MZSV_1</v>
      </c>
    </row>
    <row r="306" spans="1:13" x14ac:dyDescent="0.25">
      <c r="A306" t="s">
        <v>883</v>
      </c>
      <c r="B306">
        <v>9</v>
      </c>
      <c r="D306">
        <f>VLOOKUP(A306,ar_predmet!A$213:B$287,2,FALSE())</f>
        <v>3312</v>
      </c>
      <c r="E306">
        <f>VLOOKUP(D306,ar_predmet!B$213:C$234,2,FALSE())</f>
        <v>219</v>
      </c>
      <c r="F306">
        <v>30</v>
      </c>
      <c r="G306">
        <v>2</v>
      </c>
      <c r="H306" t="s">
        <v>3649</v>
      </c>
      <c r="I306" s="32" t="s">
        <v>1114</v>
      </c>
      <c r="J306" t="s">
        <v>1123</v>
      </c>
      <c r="K306" t="s">
        <v>652</v>
      </c>
      <c r="L306">
        <f t="shared" si="8"/>
        <v>219</v>
      </c>
      <c r="M306" t="str">
        <f t="shared" si="9"/>
        <v>_23/24_MA_MZSV_2</v>
      </c>
    </row>
    <row r="307" spans="1:13" x14ac:dyDescent="0.25">
      <c r="A307" t="s">
        <v>884</v>
      </c>
      <c r="B307">
        <v>6</v>
      </c>
      <c r="D307">
        <f>VLOOKUP(A307,ar_predmet!A$213:B$287,2,FALSE())</f>
        <v>3313</v>
      </c>
      <c r="E307">
        <f>VLOOKUP(D307,ar_predmet!B$213:C$234,2,FALSE())</f>
        <v>220</v>
      </c>
      <c r="F307">
        <v>30</v>
      </c>
      <c r="G307">
        <v>2</v>
      </c>
      <c r="H307" t="s">
        <v>3649</v>
      </c>
      <c r="I307" s="32" t="s">
        <v>1114</v>
      </c>
      <c r="J307" t="s">
        <v>1123</v>
      </c>
      <c r="K307" t="s">
        <v>652</v>
      </c>
      <c r="L307">
        <f t="shared" si="8"/>
        <v>220</v>
      </c>
      <c r="M307" t="str">
        <f t="shared" si="9"/>
        <v>_23/24_MA_MZSV_2</v>
      </c>
    </row>
    <row r="308" spans="1:13" x14ac:dyDescent="0.25">
      <c r="A308" t="s">
        <v>887</v>
      </c>
      <c r="B308">
        <v>9</v>
      </c>
      <c r="D308">
        <f>VLOOKUP(A308,ar_predmet!A$213:B$287,2,FALSE())</f>
        <v>3318</v>
      </c>
      <c r="E308">
        <f>VLOOKUP(D308,ar_predmet!B$213:C$234,2,FALSE())</f>
        <v>223</v>
      </c>
      <c r="F308">
        <v>30</v>
      </c>
      <c r="G308">
        <v>2</v>
      </c>
      <c r="H308" t="s">
        <v>3649</v>
      </c>
      <c r="I308" s="32" t="s">
        <v>1114</v>
      </c>
      <c r="J308" t="s">
        <v>1123</v>
      </c>
      <c r="K308" t="s">
        <v>652</v>
      </c>
      <c r="L308">
        <f t="shared" si="8"/>
        <v>223</v>
      </c>
      <c r="M308" t="str">
        <f t="shared" si="9"/>
        <v>_23/24_MA_MZSV_2</v>
      </c>
    </row>
    <row r="309" spans="1:13" x14ac:dyDescent="0.25">
      <c r="A309" t="s">
        <v>885</v>
      </c>
      <c r="B309">
        <v>6</v>
      </c>
      <c r="D309">
        <f>VLOOKUP(A309,ar_predmet!A$213:B$287,2,FALSE())</f>
        <v>3314</v>
      </c>
      <c r="E309">
        <f>VLOOKUP(D309,ar_predmet!B$213:C$234,2,FALSE())</f>
        <v>221</v>
      </c>
      <c r="F309">
        <v>30</v>
      </c>
      <c r="G309">
        <v>2</v>
      </c>
      <c r="H309" t="s">
        <v>3649</v>
      </c>
      <c r="I309" s="32" t="s">
        <v>1114</v>
      </c>
      <c r="J309" t="s">
        <v>1123</v>
      </c>
      <c r="K309" t="s">
        <v>652</v>
      </c>
      <c r="L309">
        <f t="shared" si="8"/>
        <v>221</v>
      </c>
      <c r="M309" t="str">
        <f t="shared" si="9"/>
        <v>_23/24_MA_MZSV_2</v>
      </c>
    </row>
    <row r="310" spans="1:13" x14ac:dyDescent="0.25">
      <c r="A310" t="s">
        <v>886</v>
      </c>
      <c r="B310">
        <v>9</v>
      </c>
      <c r="D310">
        <f>VLOOKUP(A310,ar_predmet!A$213:B$287,2,FALSE())</f>
        <v>3315</v>
      </c>
      <c r="E310">
        <f>VLOOKUP(D310,ar_predmet!B$213:C$234,2,FALSE())</f>
        <v>222</v>
      </c>
      <c r="F310">
        <v>30</v>
      </c>
      <c r="G310">
        <v>2</v>
      </c>
      <c r="H310" t="s">
        <v>3649</v>
      </c>
      <c r="I310" s="32" t="s">
        <v>1116</v>
      </c>
      <c r="J310" t="s">
        <v>1123</v>
      </c>
      <c r="K310" t="s">
        <v>652</v>
      </c>
      <c r="L310">
        <f t="shared" si="8"/>
        <v>222</v>
      </c>
      <c r="M310" t="str">
        <f t="shared" si="9"/>
        <v>_23/24_MA_MZSV_2</v>
      </c>
    </row>
    <row r="311" spans="1:13" x14ac:dyDescent="0.25">
      <c r="A311" t="s">
        <v>849</v>
      </c>
      <c r="B311">
        <v>15</v>
      </c>
      <c r="D311">
        <f>VLOOKUP(A311,ar_predmet!A$213:B$287,2,FALSE())</f>
        <v>3328</v>
      </c>
      <c r="E311">
        <f>VLOOKUP(D311,ar_predmet!B$213:C$234,2,FALSE())</f>
        <v>226</v>
      </c>
      <c r="F311">
        <v>30</v>
      </c>
      <c r="G311">
        <v>2</v>
      </c>
      <c r="H311" t="s">
        <v>3649</v>
      </c>
      <c r="I311" s="32" t="s">
        <v>1116</v>
      </c>
      <c r="J311" t="s">
        <v>1123</v>
      </c>
      <c r="K311" t="s">
        <v>652</v>
      </c>
      <c r="L311">
        <f t="shared" si="8"/>
        <v>226</v>
      </c>
      <c r="M311" t="str">
        <f t="shared" si="9"/>
        <v>_23/24_MA_MZSV_2</v>
      </c>
    </row>
    <row r="312" spans="1:13" x14ac:dyDescent="0.25">
      <c r="A312" t="s">
        <v>896</v>
      </c>
      <c r="B312">
        <v>6</v>
      </c>
      <c r="D312">
        <f>VLOOKUP(A312,ar_predmet!A$213:B$287,2,FALSE())</f>
        <v>3335</v>
      </c>
      <c r="E312">
        <f>VLOOKUP(D312,ar_predmet!B$213:C$234,2,FALSE())</f>
        <v>233</v>
      </c>
      <c r="F312">
        <v>30</v>
      </c>
      <c r="G312">
        <v>2</v>
      </c>
      <c r="H312" t="s">
        <v>3650</v>
      </c>
      <c r="I312" s="32" t="s">
        <v>1116</v>
      </c>
      <c r="J312" t="s">
        <v>1123</v>
      </c>
      <c r="K312" t="s">
        <v>652</v>
      </c>
      <c r="L312">
        <f t="shared" si="8"/>
        <v>233</v>
      </c>
      <c r="M312" t="str">
        <f t="shared" si="9"/>
        <v>_23/24_MA_MZSV_2</v>
      </c>
    </row>
    <row r="313" spans="1:13" x14ac:dyDescent="0.25">
      <c r="A313" t="s">
        <v>897</v>
      </c>
      <c r="B313">
        <v>6</v>
      </c>
      <c r="D313">
        <f>VLOOKUP(A313,ar_predmet!A$213:B$287,2,FALSE())</f>
        <v>3336</v>
      </c>
      <c r="E313">
        <f>VLOOKUP(D313,ar_predmet!B$213:C$234,2,FALSE())</f>
        <v>234</v>
      </c>
      <c r="F313">
        <v>30</v>
      </c>
      <c r="G313">
        <v>2</v>
      </c>
      <c r="H313" t="s">
        <v>3650</v>
      </c>
      <c r="I313" s="32" t="s">
        <v>1116</v>
      </c>
      <c r="J313" t="s">
        <v>1123</v>
      </c>
      <c r="K313" t="s">
        <v>652</v>
      </c>
      <c r="L313">
        <f t="shared" si="8"/>
        <v>234</v>
      </c>
      <c r="M313" t="str">
        <f t="shared" si="9"/>
        <v>_23/24_MA_MZSV_2</v>
      </c>
    </row>
    <row r="314" spans="1:13" x14ac:dyDescent="0.25">
      <c r="A314" t="s">
        <v>888</v>
      </c>
      <c r="B314">
        <v>6</v>
      </c>
      <c r="D314">
        <f>VLOOKUP(A314,ar_predmet!A$213:B$287,2,FALSE())</f>
        <v>3325</v>
      </c>
      <c r="E314">
        <f>VLOOKUP(D314,ar_predmet!B$213:C$234,2,FALSE())</f>
        <v>224</v>
      </c>
      <c r="F314">
        <v>30</v>
      </c>
      <c r="G314">
        <v>2</v>
      </c>
      <c r="H314" t="s">
        <v>3650</v>
      </c>
      <c r="I314" s="32" t="s">
        <v>1116</v>
      </c>
      <c r="J314" t="s">
        <v>1123</v>
      </c>
      <c r="K314" t="s">
        <v>652</v>
      </c>
      <c r="L314">
        <f t="shared" si="8"/>
        <v>224</v>
      </c>
      <c r="M314" t="str">
        <f t="shared" si="9"/>
        <v>_23/24_MA_MZSV_2</v>
      </c>
    </row>
    <row r="315" spans="1:13" x14ac:dyDescent="0.25">
      <c r="A315" s="30" t="s">
        <v>1000</v>
      </c>
      <c r="B315" s="30">
        <v>6</v>
      </c>
      <c r="C315" s="30"/>
      <c r="D315" s="30">
        <f>VLOOKUP(A315,ar_predmet!A$288:B$327,2,FALSE())</f>
        <v>4126</v>
      </c>
      <c r="E315" s="30">
        <f>VLOOKUP(D315,ar_predmet!B$288:C$327,2,FALSE())</f>
        <v>290</v>
      </c>
      <c r="F315" s="30">
        <v>29</v>
      </c>
      <c r="G315" s="30">
        <v>1</v>
      </c>
      <c r="H315" s="31" t="s">
        <v>3649</v>
      </c>
      <c r="I315" s="29" t="s">
        <v>1114</v>
      </c>
      <c r="J315" s="30" t="s">
        <v>1118</v>
      </c>
      <c r="K315" s="30" t="s">
        <v>659</v>
      </c>
      <c r="L315" s="30">
        <f t="shared" si="8"/>
        <v>290</v>
      </c>
      <c r="M315" s="30" t="str">
        <f t="shared" si="9"/>
        <v>_23/24_DO_IPOS_1</v>
      </c>
    </row>
    <row r="316" spans="1:13" x14ac:dyDescent="0.25">
      <c r="A316" t="s">
        <v>1010</v>
      </c>
      <c r="B316">
        <v>9</v>
      </c>
      <c r="D316">
        <f>VLOOKUP(A316,ar_predmet!A$288:B$327,2,FALSE())</f>
        <v>4137</v>
      </c>
      <c r="E316">
        <f>VLOOKUP(D316,ar_predmet!B$288:C$327,2,FALSE())</f>
        <v>300</v>
      </c>
      <c r="F316">
        <v>29</v>
      </c>
      <c r="G316">
        <v>1</v>
      </c>
      <c r="H316" t="s">
        <v>3649</v>
      </c>
      <c r="I316" s="32" t="s">
        <v>1114</v>
      </c>
      <c r="J316" t="s">
        <v>1118</v>
      </c>
      <c r="K316" t="s">
        <v>659</v>
      </c>
      <c r="L316">
        <f t="shared" si="8"/>
        <v>300</v>
      </c>
      <c r="M316" t="str">
        <f t="shared" si="9"/>
        <v>_23/24_DO_IPOS_1</v>
      </c>
    </row>
    <row r="317" spans="1:13" x14ac:dyDescent="0.25">
      <c r="A317" t="s">
        <v>998</v>
      </c>
      <c r="B317">
        <v>9</v>
      </c>
      <c r="D317">
        <f>VLOOKUP(A317,ar_predmet!A$288:B$327,2,FALSE())</f>
        <v>4124</v>
      </c>
      <c r="E317">
        <f>VLOOKUP(D317,ar_predmet!B$288:C$327,2,FALSE())</f>
        <v>288</v>
      </c>
      <c r="F317">
        <v>29</v>
      </c>
      <c r="G317">
        <v>1</v>
      </c>
      <c r="H317" t="s">
        <v>3649</v>
      </c>
      <c r="I317" s="32" t="s">
        <v>1114</v>
      </c>
      <c r="J317" t="s">
        <v>1118</v>
      </c>
      <c r="K317" t="s">
        <v>659</v>
      </c>
      <c r="L317">
        <f t="shared" si="8"/>
        <v>288</v>
      </c>
      <c r="M317" t="str">
        <f t="shared" si="9"/>
        <v>_23/24_DO_IPOS_1</v>
      </c>
    </row>
    <row r="318" spans="1:13" x14ac:dyDescent="0.25">
      <c r="A318" t="s">
        <v>1001</v>
      </c>
      <c r="B318">
        <v>6</v>
      </c>
      <c r="D318">
        <f>VLOOKUP(A318,ar_predmet!A$288:B$327,2,FALSE())</f>
        <v>4127</v>
      </c>
      <c r="E318">
        <f>VLOOKUP(D318,ar_predmet!B$288:C$327,2,FALSE())</f>
        <v>291</v>
      </c>
      <c r="F318">
        <v>29</v>
      </c>
      <c r="G318">
        <v>1</v>
      </c>
      <c r="H318" t="s">
        <v>3649</v>
      </c>
      <c r="I318" s="32" t="s">
        <v>1114</v>
      </c>
      <c r="J318" t="s">
        <v>1118</v>
      </c>
      <c r="K318" t="s">
        <v>659</v>
      </c>
      <c r="L318">
        <f t="shared" si="8"/>
        <v>291</v>
      </c>
      <c r="M318" t="str">
        <f t="shared" si="9"/>
        <v>_23/24_DO_IPOS_1</v>
      </c>
    </row>
    <row r="319" spans="1:13" x14ac:dyDescent="0.25">
      <c r="A319" t="s">
        <v>1002</v>
      </c>
      <c r="B319">
        <v>9</v>
      </c>
      <c r="D319">
        <f>VLOOKUP(A319,ar_predmet!A$288:B$327,2,FALSE())</f>
        <v>4128</v>
      </c>
      <c r="E319">
        <f>VLOOKUP(D319,ar_predmet!B$288:C$327,2,FALSE())</f>
        <v>292</v>
      </c>
      <c r="F319">
        <v>29</v>
      </c>
      <c r="G319">
        <v>1</v>
      </c>
      <c r="H319" t="s">
        <v>3649</v>
      </c>
      <c r="I319" s="32" t="s">
        <v>1116</v>
      </c>
      <c r="J319" t="s">
        <v>1118</v>
      </c>
      <c r="K319" t="s">
        <v>659</v>
      </c>
      <c r="L319">
        <f t="shared" si="8"/>
        <v>292</v>
      </c>
      <c r="M319" t="str">
        <f t="shared" si="9"/>
        <v>_23/24_DO_IPOS_1</v>
      </c>
    </row>
    <row r="320" spans="1:13" x14ac:dyDescent="0.25">
      <c r="A320" t="s">
        <v>1003</v>
      </c>
      <c r="B320">
        <v>12</v>
      </c>
      <c r="D320">
        <f>VLOOKUP(A320,ar_predmet!A$288:B$327,2,FALSE())</f>
        <v>4129</v>
      </c>
      <c r="E320">
        <f>VLOOKUP(D320,ar_predmet!B$288:C$327,2,FALSE())</f>
        <v>293</v>
      </c>
      <c r="F320">
        <v>29</v>
      </c>
      <c r="G320">
        <v>1</v>
      </c>
      <c r="H320" t="s">
        <v>3649</v>
      </c>
      <c r="I320" s="32" t="s">
        <v>1116</v>
      </c>
      <c r="J320" t="s">
        <v>1118</v>
      </c>
      <c r="K320" t="s">
        <v>659</v>
      </c>
      <c r="L320">
        <f t="shared" si="8"/>
        <v>293</v>
      </c>
      <c r="M320" t="str">
        <f t="shared" si="9"/>
        <v>_23/24_DO_IPOS_1</v>
      </c>
    </row>
    <row r="321" spans="1:13" x14ac:dyDescent="0.25">
      <c r="A321" t="s">
        <v>1018</v>
      </c>
      <c r="B321">
        <v>9</v>
      </c>
      <c r="D321">
        <f>VLOOKUP(A321,ar_predmet!A$288:B$327,2,FALSE())</f>
        <v>4235</v>
      </c>
      <c r="E321">
        <f>VLOOKUP(D321,ar_predmet!B$288:C$327,2,FALSE())</f>
        <v>308</v>
      </c>
      <c r="F321">
        <v>29</v>
      </c>
      <c r="G321">
        <v>1</v>
      </c>
      <c r="H321" t="s">
        <v>3650</v>
      </c>
      <c r="I321" s="32" t="s">
        <v>1116</v>
      </c>
      <c r="J321" t="s">
        <v>1118</v>
      </c>
      <c r="K321" t="s">
        <v>659</v>
      </c>
      <c r="L321">
        <f t="shared" si="8"/>
        <v>308</v>
      </c>
      <c r="M321" t="str">
        <f t="shared" si="9"/>
        <v>_23/24_DO_IPOS_1</v>
      </c>
    </row>
    <row r="322" spans="1:13" x14ac:dyDescent="0.25">
      <c r="A322" t="s">
        <v>1020</v>
      </c>
      <c r="B322">
        <v>9</v>
      </c>
      <c r="D322">
        <f>VLOOKUP(A322,ar_predmet!A$288:B$327,2,FALSE())</f>
        <v>4238</v>
      </c>
      <c r="E322">
        <f>VLOOKUP(D322,ar_predmet!B$288:C$327,2,FALSE())</f>
        <v>311</v>
      </c>
      <c r="F322">
        <v>29</v>
      </c>
      <c r="G322">
        <v>1</v>
      </c>
      <c r="H322" t="s">
        <v>3650</v>
      </c>
      <c r="I322" s="32" t="s">
        <v>1116</v>
      </c>
      <c r="J322" t="s">
        <v>1118</v>
      </c>
      <c r="K322" t="s">
        <v>659</v>
      </c>
      <c r="L322">
        <f t="shared" ref="L322:L385" si="10">+E322</f>
        <v>311</v>
      </c>
      <c r="M322" t="str">
        <f t="shared" ref="M322:M385" si="11">+_xlfn.CONCAT("_23/24_",K322,"_",J322,"_",G322)</f>
        <v>_23/24_DO_IPOS_1</v>
      </c>
    </row>
    <row r="323" spans="1:13" x14ac:dyDescent="0.25">
      <c r="A323" t="s">
        <v>1021</v>
      </c>
      <c r="B323">
        <v>9</v>
      </c>
      <c r="D323">
        <f>VLOOKUP(A323,ar_predmet!A$288:B$327,2,FALSE())</f>
        <v>4239</v>
      </c>
      <c r="E323">
        <f>VLOOKUP(D323,ar_predmet!B$288:C$327,2,FALSE())</f>
        <v>312</v>
      </c>
      <c r="F323">
        <v>29</v>
      </c>
      <c r="G323">
        <v>1</v>
      </c>
      <c r="H323" t="s">
        <v>3650</v>
      </c>
      <c r="I323" s="32" t="s">
        <v>1116</v>
      </c>
      <c r="J323" t="s">
        <v>1118</v>
      </c>
      <c r="K323" t="s">
        <v>659</v>
      </c>
      <c r="L323">
        <f t="shared" si="10"/>
        <v>312</v>
      </c>
      <c r="M323" t="str">
        <f t="shared" si="11"/>
        <v>_23/24_DO_IPOS_1</v>
      </c>
    </row>
    <row r="324" spans="1:13" x14ac:dyDescent="0.25">
      <c r="A324" t="s">
        <v>1022</v>
      </c>
      <c r="B324">
        <v>9</v>
      </c>
      <c r="D324">
        <f>VLOOKUP(A324,ar_predmet!A$288:B$327,2,FALSE())</f>
        <v>4240</v>
      </c>
      <c r="E324">
        <f>VLOOKUP(D324,ar_predmet!B$288:C$327,2,FALSE())</f>
        <v>313</v>
      </c>
      <c r="F324">
        <v>29</v>
      </c>
      <c r="G324">
        <v>1</v>
      </c>
      <c r="H324" t="s">
        <v>3650</v>
      </c>
      <c r="I324" s="32" t="s">
        <v>1116</v>
      </c>
      <c r="J324" t="s">
        <v>1118</v>
      </c>
      <c r="K324" t="s">
        <v>659</v>
      </c>
      <c r="L324">
        <f t="shared" si="10"/>
        <v>313</v>
      </c>
      <c r="M324" t="str">
        <f t="shared" si="11"/>
        <v>_23/24_DO_IPOS_1</v>
      </c>
    </row>
    <row r="325" spans="1:13" x14ac:dyDescent="0.25">
      <c r="A325" t="s">
        <v>1019</v>
      </c>
      <c r="B325">
        <v>9</v>
      </c>
      <c r="D325">
        <f>VLOOKUP(A325,ar_predmet!A$288:B$327,2,FALSE())</f>
        <v>4237</v>
      </c>
      <c r="E325">
        <f>VLOOKUP(D325,ar_predmet!B$288:C$327,2,FALSE())</f>
        <v>310</v>
      </c>
      <c r="F325">
        <v>29</v>
      </c>
      <c r="G325">
        <v>1</v>
      </c>
      <c r="H325" t="s">
        <v>3650</v>
      </c>
      <c r="I325" s="32" t="s">
        <v>1116</v>
      </c>
      <c r="J325" t="s">
        <v>1118</v>
      </c>
      <c r="K325" t="s">
        <v>659</v>
      </c>
      <c r="L325">
        <f t="shared" si="10"/>
        <v>310</v>
      </c>
      <c r="M325" t="str">
        <f t="shared" si="11"/>
        <v>_23/24_DO_IPOS_1</v>
      </c>
    </row>
    <row r="326" spans="1:13" x14ac:dyDescent="0.25">
      <c r="A326" t="s">
        <v>1016</v>
      </c>
      <c r="B326">
        <v>9</v>
      </c>
      <c r="D326">
        <f>VLOOKUP(A326,ar_predmet!A$288:B$327,2,FALSE())</f>
        <v>4234</v>
      </c>
      <c r="E326">
        <f>VLOOKUP(D326,ar_predmet!B$288:C$327,2,FALSE())</f>
        <v>306</v>
      </c>
      <c r="F326">
        <v>29</v>
      </c>
      <c r="G326">
        <v>1</v>
      </c>
      <c r="H326" t="s">
        <v>3650</v>
      </c>
      <c r="I326" s="32" t="s">
        <v>1116</v>
      </c>
      <c r="J326" t="s">
        <v>1118</v>
      </c>
      <c r="K326" t="s">
        <v>659</v>
      </c>
      <c r="L326">
        <f t="shared" si="10"/>
        <v>306</v>
      </c>
      <c r="M326" t="str">
        <f t="shared" si="11"/>
        <v>_23/24_DO_IPOS_1</v>
      </c>
    </row>
    <row r="327" spans="1:13" x14ac:dyDescent="0.25">
      <c r="A327" t="s">
        <v>1017</v>
      </c>
      <c r="B327">
        <v>9</v>
      </c>
      <c r="D327">
        <f>VLOOKUP(A327,ar_predmet!A$288:B$327,2,FALSE())</f>
        <v>4236</v>
      </c>
      <c r="E327">
        <f>VLOOKUP(D327,ar_predmet!B$288:C$327,2,FALSE())</f>
        <v>307</v>
      </c>
      <c r="F327">
        <v>29</v>
      </c>
      <c r="G327">
        <v>1</v>
      </c>
      <c r="H327" t="s">
        <v>3650</v>
      </c>
      <c r="I327" s="32" t="s">
        <v>1116</v>
      </c>
      <c r="J327" t="s">
        <v>1118</v>
      </c>
      <c r="K327" t="s">
        <v>659</v>
      </c>
      <c r="L327">
        <f t="shared" si="10"/>
        <v>307</v>
      </c>
      <c r="M327" t="str">
        <f t="shared" si="11"/>
        <v>_23/24_DO_IPOS_1</v>
      </c>
    </row>
    <row r="328" spans="1:13" x14ac:dyDescent="0.25">
      <c r="A328" t="s">
        <v>1015</v>
      </c>
      <c r="B328">
        <v>21</v>
      </c>
      <c r="D328">
        <f>VLOOKUP(A328,ar_predmet!A$288:B$327,2,FALSE())</f>
        <v>4233</v>
      </c>
      <c r="E328">
        <f>VLOOKUP(D328,ar_predmet!B$288:C$327,2,FALSE())</f>
        <v>305</v>
      </c>
      <c r="F328">
        <v>29</v>
      </c>
      <c r="G328">
        <v>2</v>
      </c>
      <c r="H328" t="s">
        <v>3649</v>
      </c>
      <c r="I328" s="32" t="s">
        <v>1114</v>
      </c>
      <c r="J328" t="s">
        <v>1118</v>
      </c>
      <c r="K328" t="s">
        <v>659</v>
      </c>
      <c r="L328">
        <f t="shared" si="10"/>
        <v>305</v>
      </c>
      <c r="M328" t="str">
        <f t="shared" si="11"/>
        <v>_23/24_DO_IPOS_2</v>
      </c>
    </row>
    <row r="329" spans="1:13" x14ac:dyDescent="0.25">
      <c r="A329" t="s">
        <v>1014</v>
      </c>
      <c r="B329">
        <v>30</v>
      </c>
      <c r="D329">
        <f>VLOOKUP(A329,ar_predmet!A$288:B$327,2,FALSE())</f>
        <v>4232</v>
      </c>
      <c r="E329">
        <f>VLOOKUP(D329,ar_predmet!B$288:C$327,2,FALSE())</f>
        <v>304</v>
      </c>
      <c r="F329">
        <v>29</v>
      </c>
      <c r="G329">
        <v>2</v>
      </c>
      <c r="H329" t="s">
        <v>3649</v>
      </c>
      <c r="I329" s="32" t="s">
        <v>1116</v>
      </c>
      <c r="J329" t="s">
        <v>1118</v>
      </c>
      <c r="K329" t="s">
        <v>659</v>
      </c>
      <c r="L329">
        <f t="shared" si="10"/>
        <v>304</v>
      </c>
      <c r="M329" t="str">
        <f t="shared" si="11"/>
        <v>_23/24_DO_IPOS_2</v>
      </c>
    </row>
    <row r="330" spans="1:13" x14ac:dyDescent="0.25">
      <c r="A330" t="s">
        <v>1022</v>
      </c>
      <c r="B330">
        <v>9</v>
      </c>
      <c r="D330">
        <f>VLOOKUP(A330,ar_predmet!A$288:B$327,2,FALSE())</f>
        <v>4240</v>
      </c>
      <c r="E330">
        <f>VLOOKUP(D330,ar_predmet!B$288:C$327,2,FALSE())</f>
        <v>313</v>
      </c>
      <c r="F330">
        <v>29</v>
      </c>
      <c r="G330">
        <v>2</v>
      </c>
      <c r="H330" t="s">
        <v>3650</v>
      </c>
      <c r="I330" s="32" t="s">
        <v>1114</v>
      </c>
      <c r="J330" t="s">
        <v>1118</v>
      </c>
      <c r="K330" t="s">
        <v>659</v>
      </c>
      <c r="L330">
        <f t="shared" si="10"/>
        <v>313</v>
      </c>
      <c r="M330" t="str">
        <f t="shared" si="11"/>
        <v>_23/24_DO_IPOS_2</v>
      </c>
    </row>
    <row r="331" spans="1:13" x14ac:dyDescent="0.25">
      <c r="A331" t="s">
        <v>1004</v>
      </c>
      <c r="B331">
        <v>9</v>
      </c>
      <c r="D331">
        <f>VLOOKUP(A331,ar_predmet!A$288:B$327,2,FALSE())</f>
        <v>4130</v>
      </c>
      <c r="E331">
        <f>VLOOKUP(D331,ar_predmet!B$288:C$327,2,FALSE())</f>
        <v>294</v>
      </c>
      <c r="F331">
        <v>29</v>
      </c>
      <c r="G331">
        <v>2</v>
      </c>
      <c r="H331" t="s">
        <v>3650</v>
      </c>
      <c r="I331" s="32" t="s">
        <v>1114</v>
      </c>
      <c r="J331" t="s">
        <v>1118</v>
      </c>
      <c r="K331" t="s">
        <v>659</v>
      </c>
      <c r="L331">
        <f t="shared" si="10"/>
        <v>294</v>
      </c>
      <c r="M331" t="str">
        <f t="shared" si="11"/>
        <v>_23/24_DO_IPOS_2</v>
      </c>
    </row>
    <row r="332" spans="1:13" x14ac:dyDescent="0.25">
      <c r="A332" t="s">
        <v>1006</v>
      </c>
      <c r="B332">
        <v>9</v>
      </c>
      <c r="D332">
        <f>VLOOKUP(A332,ar_predmet!A$288:B$327,2,FALSE())</f>
        <v>4133</v>
      </c>
      <c r="E332">
        <f>VLOOKUP(D332,ar_predmet!B$288:C$327,2,FALSE())</f>
        <v>296</v>
      </c>
      <c r="F332">
        <v>29</v>
      </c>
      <c r="G332">
        <v>2</v>
      </c>
      <c r="H332" t="s">
        <v>3650</v>
      </c>
      <c r="I332" s="32" t="s">
        <v>1114</v>
      </c>
      <c r="J332" t="s">
        <v>1118</v>
      </c>
      <c r="K332" t="s">
        <v>659</v>
      </c>
      <c r="L332">
        <f t="shared" si="10"/>
        <v>296</v>
      </c>
      <c r="M332" t="str">
        <f t="shared" si="11"/>
        <v>_23/24_DO_IPOS_2</v>
      </c>
    </row>
    <row r="333" spans="1:13" x14ac:dyDescent="0.25">
      <c r="A333" t="s">
        <v>1020</v>
      </c>
      <c r="B333">
        <v>9</v>
      </c>
      <c r="D333">
        <f>VLOOKUP(A333,ar_predmet!A$288:B$327,2,FALSE())</f>
        <v>4238</v>
      </c>
      <c r="E333">
        <f>VLOOKUP(D333,ar_predmet!B$288:C$327,2,FALSE())</f>
        <v>311</v>
      </c>
      <c r="F333">
        <v>29</v>
      </c>
      <c r="G333">
        <v>2</v>
      </c>
      <c r="H333" t="s">
        <v>3650</v>
      </c>
      <c r="I333" s="32" t="s">
        <v>1114</v>
      </c>
      <c r="J333" t="s">
        <v>1118</v>
      </c>
      <c r="K333" t="s">
        <v>659</v>
      </c>
      <c r="L333">
        <f t="shared" si="10"/>
        <v>311</v>
      </c>
      <c r="M333" t="str">
        <f t="shared" si="11"/>
        <v>_23/24_DO_IPOS_2</v>
      </c>
    </row>
    <row r="334" spans="1:13" x14ac:dyDescent="0.25">
      <c r="A334" t="s">
        <v>1030</v>
      </c>
      <c r="B334">
        <v>9</v>
      </c>
      <c r="D334">
        <f>VLOOKUP(A334,ar_predmet!A$288:B$327,2,FALSE())</f>
        <v>4248</v>
      </c>
      <c r="E334">
        <f>VLOOKUP(D334,ar_predmet!B$288:C$327,2,FALSE())</f>
        <v>321</v>
      </c>
      <c r="F334">
        <v>29</v>
      </c>
      <c r="G334">
        <v>2</v>
      </c>
      <c r="H334" t="s">
        <v>3650</v>
      </c>
      <c r="I334" s="32" t="s">
        <v>1114</v>
      </c>
      <c r="J334" t="s">
        <v>1118</v>
      </c>
      <c r="K334" t="s">
        <v>659</v>
      </c>
      <c r="L334">
        <f t="shared" si="10"/>
        <v>321</v>
      </c>
      <c r="M334" t="str">
        <f t="shared" si="11"/>
        <v>_23/24_DO_IPOS_2</v>
      </c>
    </row>
    <row r="335" spans="1:13" x14ac:dyDescent="0.25">
      <c r="A335" t="s">
        <v>1029</v>
      </c>
      <c r="B335">
        <v>9</v>
      </c>
      <c r="D335">
        <f>VLOOKUP(A335,ar_predmet!A$288:B$327,2,FALSE())</f>
        <v>4247</v>
      </c>
      <c r="E335">
        <f>VLOOKUP(D335,ar_predmet!B$288:C$327,2,FALSE())</f>
        <v>320</v>
      </c>
      <c r="F335">
        <v>29</v>
      </c>
      <c r="G335">
        <v>2</v>
      </c>
      <c r="H335" t="s">
        <v>3650</v>
      </c>
      <c r="I335" s="32" t="s">
        <v>1114</v>
      </c>
      <c r="J335" t="s">
        <v>1118</v>
      </c>
      <c r="K335" t="s">
        <v>659</v>
      </c>
      <c r="L335">
        <f t="shared" si="10"/>
        <v>320</v>
      </c>
      <c r="M335" t="str">
        <f t="shared" si="11"/>
        <v>_23/24_DO_IPOS_2</v>
      </c>
    </row>
    <row r="336" spans="1:13" x14ac:dyDescent="0.25">
      <c r="A336" t="s">
        <v>1005</v>
      </c>
      <c r="B336">
        <v>9</v>
      </c>
      <c r="D336">
        <f>VLOOKUP(A336,ar_predmet!A$288:B$327,2,FALSE())</f>
        <v>4132</v>
      </c>
      <c r="E336">
        <f>VLOOKUP(D336,ar_predmet!B$288:C$327,2,FALSE())</f>
        <v>295</v>
      </c>
      <c r="F336">
        <v>29</v>
      </c>
      <c r="G336">
        <v>2</v>
      </c>
      <c r="H336" t="s">
        <v>3650</v>
      </c>
      <c r="I336" s="32" t="s">
        <v>1114</v>
      </c>
      <c r="J336" t="s">
        <v>1118</v>
      </c>
      <c r="K336" t="s">
        <v>659</v>
      </c>
      <c r="L336">
        <f t="shared" si="10"/>
        <v>295</v>
      </c>
      <c r="M336" t="str">
        <f t="shared" si="11"/>
        <v>_23/24_DO_IPOS_2</v>
      </c>
    </row>
    <row r="337" spans="1:13" x14ac:dyDescent="0.25">
      <c r="A337" t="s">
        <v>1028</v>
      </c>
      <c r="B337">
        <v>9</v>
      </c>
      <c r="D337">
        <f>VLOOKUP(A337,ar_predmet!A$288:B$327,2,FALSE())</f>
        <v>4246</v>
      </c>
      <c r="E337">
        <f>VLOOKUP(D337,ar_predmet!B$288:C$327,2,FALSE())</f>
        <v>319</v>
      </c>
      <c r="F337">
        <v>29</v>
      </c>
      <c r="G337">
        <v>2</v>
      </c>
      <c r="H337" t="s">
        <v>3650</v>
      </c>
      <c r="I337" s="32" t="s">
        <v>1114</v>
      </c>
      <c r="J337" t="s">
        <v>1118</v>
      </c>
      <c r="K337" t="s">
        <v>659</v>
      </c>
      <c r="L337">
        <f t="shared" si="10"/>
        <v>319</v>
      </c>
      <c r="M337" t="str">
        <f t="shared" si="11"/>
        <v>_23/24_DO_IPOS_2</v>
      </c>
    </row>
    <row r="338" spans="1:13" x14ac:dyDescent="0.25">
      <c r="A338" t="s">
        <v>1032</v>
      </c>
      <c r="B338">
        <v>9</v>
      </c>
      <c r="D338">
        <f>VLOOKUP(A338,ar_predmet!A$288:B$327,2,FALSE())</f>
        <v>4250</v>
      </c>
      <c r="E338">
        <f>VLOOKUP(D338,ar_predmet!B$288:C$327,2,FALSE())</f>
        <v>323</v>
      </c>
      <c r="F338">
        <v>29</v>
      </c>
      <c r="G338">
        <v>2</v>
      </c>
      <c r="H338" t="s">
        <v>3650</v>
      </c>
      <c r="I338" s="32" t="s">
        <v>1114</v>
      </c>
      <c r="J338" t="s">
        <v>1118</v>
      </c>
      <c r="K338" t="s">
        <v>659</v>
      </c>
      <c r="L338">
        <f t="shared" si="10"/>
        <v>323</v>
      </c>
      <c r="M338" t="str">
        <f t="shared" si="11"/>
        <v>_23/24_DO_IPOS_2</v>
      </c>
    </row>
    <row r="339" spans="1:13" x14ac:dyDescent="0.25">
      <c r="A339" t="s">
        <v>1034</v>
      </c>
      <c r="B339">
        <v>9</v>
      </c>
      <c r="D339">
        <f>VLOOKUP(A339,ar_predmet!A$288:B$327,2,FALSE())</f>
        <v>4252</v>
      </c>
      <c r="E339">
        <f>VLOOKUP(D339,ar_predmet!B$288:C$327,2,FALSE())</f>
        <v>325</v>
      </c>
      <c r="F339">
        <v>29</v>
      </c>
      <c r="G339">
        <v>2</v>
      </c>
      <c r="H339" t="s">
        <v>3650</v>
      </c>
      <c r="I339" s="32" t="s">
        <v>1114</v>
      </c>
      <c r="J339" t="s">
        <v>1118</v>
      </c>
      <c r="K339" t="s">
        <v>659</v>
      </c>
      <c r="L339">
        <f t="shared" si="10"/>
        <v>325</v>
      </c>
      <c r="M339" t="str">
        <f t="shared" si="11"/>
        <v>_23/24_DO_IPOS_2</v>
      </c>
    </row>
    <row r="340" spans="1:13" x14ac:dyDescent="0.25">
      <c r="A340" t="s">
        <v>1007</v>
      </c>
      <c r="B340">
        <v>9</v>
      </c>
      <c r="D340">
        <f>VLOOKUP(A340,ar_predmet!A$288:B$327,2,FALSE())</f>
        <v>4134</v>
      </c>
      <c r="E340">
        <f>VLOOKUP(D340,ar_predmet!B$288:C$327,2,FALSE())</f>
        <v>297</v>
      </c>
      <c r="F340">
        <v>29</v>
      </c>
      <c r="G340">
        <v>2</v>
      </c>
      <c r="H340" t="s">
        <v>3650</v>
      </c>
      <c r="I340" s="32" t="s">
        <v>1114</v>
      </c>
      <c r="J340" t="s">
        <v>1118</v>
      </c>
      <c r="K340" t="s">
        <v>659</v>
      </c>
      <c r="L340">
        <f t="shared" si="10"/>
        <v>297</v>
      </c>
      <c r="M340" t="str">
        <f t="shared" si="11"/>
        <v>_23/24_DO_IPOS_2</v>
      </c>
    </row>
    <row r="341" spans="1:13" x14ac:dyDescent="0.25">
      <c r="A341" t="s">
        <v>1019</v>
      </c>
      <c r="B341">
        <v>9</v>
      </c>
      <c r="D341">
        <f>VLOOKUP(A341,ar_predmet!A$288:B$327,2,FALSE())</f>
        <v>4237</v>
      </c>
      <c r="E341">
        <f>VLOOKUP(D341,ar_predmet!B$288:C$327,2,FALSE())</f>
        <v>310</v>
      </c>
      <c r="F341">
        <v>29</v>
      </c>
      <c r="G341">
        <v>2</v>
      </c>
      <c r="H341" t="s">
        <v>3650</v>
      </c>
      <c r="I341" s="32" t="s">
        <v>1114</v>
      </c>
      <c r="J341" t="s">
        <v>1118</v>
      </c>
      <c r="K341" t="s">
        <v>659</v>
      </c>
      <c r="L341">
        <f t="shared" si="10"/>
        <v>310</v>
      </c>
      <c r="M341" t="str">
        <f t="shared" si="11"/>
        <v>_23/24_DO_IPOS_2</v>
      </c>
    </row>
    <row r="342" spans="1:13" x14ac:dyDescent="0.25">
      <c r="A342" t="s">
        <v>1025</v>
      </c>
      <c r="B342">
        <v>9</v>
      </c>
      <c r="D342">
        <f>VLOOKUP(A342,ar_predmet!A$288:B$327,2,FALSE())</f>
        <v>4243</v>
      </c>
      <c r="E342">
        <f>VLOOKUP(D342,ar_predmet!B$288:C$327,2,FALSE())</f>
        <v>316</v>
      </c>
      <c r="F342">
        <v>29</v>
      </c>
      <c r="G342">
        <v>2</v>
      </c>
      <c r="H342" t="s">
        <v>3650</v>
      </c>
      <c r="I342" s="32" t="s">
        <v>1114</v>
      </c>
      <c r="J342" t="s">
        <v>1118</v>
      </c>
      <c r="K342" t="s">
        <v>659</v>
      </c>
      <c r="L342">
        <f t="shared" si="10"/>
        <v>316</v>
      </c>
      <c r="M342" t="str">
        <f t="shared" si="11"/>
        <v>_23/24_DO_IPOS_2</v>
      </c>
    </row>
    <row r="343" spans="1:13" x14ac:dyDescent="0.25">
      <c r="A343" t="s">
        <v>1021</v>
      </c>
      <c r="B343">
        <v>9</v>
      </c>
      <c r="D343">
        <f>VLOOKUP(A343,ar_predmet!A$288:B$327,2,FALSE())</f>
        <v>4239</v>
      </c>
      <c r="E343">
        <f>VLOOKUP(D343,ar_predmet!B$288:C$327,2,FALSE())</f>
        <v>312</v>
      </c>
      <c r="F343">
        <v>29</v>
      </c>
      <c r="G343">
        <v>2</v>
      </c>
      <c r="H343" t="s">
        <v>3650</v>
      </c>
      <c r="I343" s="32" t="s">
        <v>1114</v>
      </c>
      <c r="J343" t="s">
        <v>1118</v>
      </c>
      <c r="K343" t="s">
        <v>659</v>
      </c>
      <c r="L343">
        <f t="shared" si="10"/>
        <v>312</v>
      </c>
      <c r="M343" t="str">
        <f t="shared" si="11"/>
        <v>_23/24_DO_IPOS_2</v>
      </c>
    </row>
    <row r="344" spans="1:13" x14ac:dyDescent="0.25">
      <c r="A344" t="s">
        <v>1033</v>
      </c>
      <c r="B344">
        <v>9</v>
      </c>
      <c r="D344">
        <f>VLOOKUP(A344,ar_predmet!A$288:B$327,2,FALSE())</f>
        <v>4251</v>
      </c>
      <c r="E344">
        <f>VLOOKUP(D344,ar_predmet!B$288:C$327,2,FALSE())</f>
        <v>324</v>
      </c>
      <c r="F344">
        <v>29</v>
      </c>
      <c r="G344">
        <v>2</v>
      </c>
      <c r="H344" t="s">
        <v>3650</v>
      </c>
      <c r="I344" s="32" t="s">
        <v>1114</v>
      </c>
      <c r="J344" t="s">
        <v>1118</v>
      </c>
      <c r="K344" t="s">
        <v>659</v>
      </c>
      <c r="L344">
        <f t="shared" si="10"/>
        <v>324</v>
      </c>
      <c r="M344" t="str">
        <f t="shared" si="11"/>
        <v>_23/24_DO_IPOS_2</v>
      </c>
    </row>
    <row r="345" spans="1:13" x14ac:dyDescent="0.25">
      <c r="A345" t="s">
        <v>1018</v>
      </c>
      <c r="B345">
        <v>9</v>
      </c>
      <c r="D345">
        <f>VLOOKUP(A345,ar_predmet!A$288:B$327,2,FALSE())</f>
        <v>4235</v>
      </c>
      <c r="E345">
        <f>VLOOKUP(D345,ar_predmet!B$288:C$327,2,FALSE())</f>
        <v>308</v>
      </c>
      <c r="F345">
        <v>29</v>
      </c>
      <c r="G345">
        <v>2</v>
      </c>
      <c r="H345" t="s">
        <v>3650</v>
      </c>
      <c r="I345" s="32" t="s">
        <v>1114</v>
      </c>
      <c r="J345" t="s">
        <v>1118</v>
      </c>
      <c r="K345" t="s">
        <v>659</v>
      </c>
      <c r="L345">
        <f t="shared" si="10"/>
        <v>308</v>
      </c>
      <c r="M345" t="str">
        <f t="shared" si="11"/>
        <v>_23/24_DO_IPOS_2</v>
      </c>
    </row>
    <row r="346" spans="1:13" x14ac:dyDescent="0.25">
      <c r="A346" t="s">
        <v>1026</v>
      </c>
      <c r="B346">
        <v>9</v>
      </c>
      <c r="D346">
        <f>VLOOKUP(A346,ar_predmet!A$288:B$327,2,FALSE())</f>
        <v>4244</v>
      </c>
      <c r="E346">
        <f>VLOOKUP(D346,ar_predmet!B$288:C$327,2,FALSE())</f>
        <v>317</v>
      </c>
      <c r="F346">
        <v>29</v>
      </c>
      <c r="G346">
        <v>2</v>
      </c>
      <c r="H346" t="s">
        <v>3650</v>
      </c>
      <c r="I346" s="32" t="s">
        <v>1114</v>
      </c>
      <c r="J346" t="s">
        <v>1118</v>
      </c>
      <c r="K346" t="s">
        <v>659</v>
      </c>
      <c r="L346">
        <f t="shared" si="10"/>
        <v>317</v>
      </c>
      <c r="M346" t="str">
        <f t="shared" si="11"/>
        <v>_23/24_DO_IPOS_2</v>
      </c>
    </row>
    <row r="347" spans="1:13" x14ac:dyDescent="0.25">
      <c r="A347" t="s">
        <v>1027</v>
      </c>
      <c r="B347">
        <v>9</v>
      </c>
      <c r="D347">
        <f>VLOOKUP(A347,ar_predmet!A$288:B$327,2,FALSE())</f>
        <v>4245</v>
      </c>
      <c r="E347">
        <f>VLOOKUP(D347,ar_predmet!B$288:C$327,2,FALSE())</f>
        <v>318</v>
      </c>
      <c r="F347">
        <v>29</v>
      </c>
      <c r="G347">
        <v>2</v>
      </c>
      <c r="H347" t="s">
        <v>3650</v>
      </c>
      <c r="I347" s="32" t="s">
        <v>1114</v>
      </c>
      <c r="J347" t="s">
        <v>1118</v>
      </c>
      <c r="K347" t="s">
        <v>659</v>
      </c>
      <c r="L347">
        <f t="shared" si="10"/>
        <v>318</v>
      </c>
      <c r="M347" t="str">
        <f t="shared" si="11"/>
        <v>_23/24_DO_IPOS_2</v>
      </c>
    </row>
    <row r="348" spans="1:13" x14ac:dyDescent="0.25">
      <c r="A348" t="s">
        <v>1031</v>
      </c>
      <c r="B348">
        <v>9</v>
      </c>
      <c r="D348">
        <f>VLOOKUP(A348,ar_predmet!A$288:B$327,2,FALSE())</f>
        <v>4249</v>
      </c>
      <c r="E348">
        <f>VLOOKUP(D348,ar_predmet!B$288:C$327,2,FALSE())</f>
        <v>322</v>
      </c>
      <c r="F348">
        <v>29</v>
      </c>
      <c r="G348">
        <v>2</v>
      </c>
      <c r="H348" t="s">
        <v>3650</v>
      </c>
      <c r="I348" s="32" t="s">
        <v>1114</v>
      </c>
      <c r="J348" t="s">
        <v>1118</v>
      </c>
      <c r="K348" t="s">
        <v>659</v>
      </c>
      <c r="L348">
        <f t="shared" si="10"/>
        <v>322</v>
      </c>
      <c r="M348" t="str">
        <f t="shared" si="11"/>
        <v>_23/24_DO_IPOS_2</v>
      </c>
    </row>
    <row r="349" spans="1:13" x14ac:dyDescent="0.25">
      <c r="A349" t="s">
        <v>1016</v>
      </c>
      <c r="B349">
        <v>9</v>
      </c>
      <c r="D349">
        <f>VLOOKUP(A349,ar_predmet!A$288:B$327,2,FALSE())</f>
        <v>4234</v>
      </c>
      <c r="E349">
        <f>VLOOKUP(D349,ar_predmet!B$288:C$327,2,FALSE())</f>
        <v>306</v>
      </c>
      <c r="F349">
        <v>29</v>
      </c>
      <c r="G349">
        <v>2</v>
      </c>
      <c r="H349" t="s">
        <v>3650</v>
      </c>
      <c r="I349" s="32" t="s">
        <v>1114</v>
      </c>
      <c r="J349" t="s">
        <v>1118</v>
      </c>
      <c r="K349" t="s">
        <v>659</v>
      </c>
      <c r="L349">
        <f t="shared" si="10"/>
        <v>306</v>
      </c>
      <c r="M349" t="str">
        <f t="shared" si="11"/>
        <v>_23/24_DO_IPOS_2</v>
      </c>
    </row>
    <row r="350" spans="1:13" x14ac:dyDescent="0.25">
      <c r="A350" t="s">
        <v>1017</v>
      </c>
      <c r="B350">
        <v>9</v>
      </c>
      <c r="D350">
        <f>VLOOKUP(A350,ar_predmet!A$288:B$327,2,FALSE())</f>
        <v>4236</v>
      </c>
      <c r="E350">
        <f>VLOOKUP(D350,ar_predmet!B$288:C$327,2,FALSE())</f>
        <v>307</v>
      </c>
      <c r="F350">
        <v>29</v>
      </c>
      <c r="G350">
        <v>2</v>
      </c>
      <c r="H350" t="s">
        <v>3650</v>
      </c>
      <c r="I350" s="32" t="s">
        <v>1114</v>
      </c>
      <c r="J350" t="s">
        <v>1118</v>
      </c>
      <c r="K350" t="s">
        <v>659</v>
      </c>
      <c r="L350">
        <f t="shared" si="10"/>
        <v>307</v>
      </c>
      <c r="M350" t="str">
        <f t="shared" si="11"/>
        <v>_23/24_DO_IPOS_2</v>
      </c>
    </row>
    <row r="351" spans="1:13" x14ac:dyDescent="0.25">
      <c r="A351" t="s">
        <v>1023</v>
      </c>
      <c r="B351">
        <v>9</v>
      </c>
      <c r="D351">
        <f>VLOOKUP(A351,ar_predmet!A$288:B$327,2,FALSE())</f>
        <v>4241</v>
      </c>
      <c r="E351">
        <f>VLOOKUP(D351,ar_predmet!B$288:C$327,2,FALSE())</f>
        <v>314</v>
      </c>
      <c r="F351">
        <v>29</v>
      </c>
      <c r="G351">
        <v>2</v>
      </c>
      <c r="H351" t="s">
        <v>3650</v>
      </c>
      <c r="I351" s="32" t="s">
        <v>1114</v>
      </c>
      <c r="J351" t="s">
        <v>1118</v>
      </c>
      <c r="K351" t="s">
        <v>659</v>
      </c>
      <c r="L351">
        <f t="shared" si="10"/>
        <v>314</v>
      </c>
      <c r="M351" t="str">
        <f t="shared" si="11"/>
        <v>_23/24_DO_IPOS_2</v>
      </c>
    </row>
    <row r="352" spans="1:13" x14ac:dyDescent="0.25">
      <c r="A352" t="s">
        <v>1013</v>
      </c>
      <c r="B352">
        <v>9</v>
      </c>
      <c r="D352">
        <f>VLOOKUP(A352,ar_predmet!A$288:B$327,2,FALSE())</f>
        <v>4231</v>
      </c>
      <c r="E352">
        <f>VLOOKUP(D352,ar_predmet!B$288:C$327,2,FALSE())</f>
        <v>303</v>
      </c>
      <c r="F352">
        <v>29</v>
      </c>
      <c r="G352">
        <v>2</v>
      </c>
      <c r="H352" t="s">
        <v>3650</v>
      </c>
      <c r="I352" s="32" t="s">
        <v>1114</v>
      </c>
      <c r="J352" t="s">
        <v>1118</v>
      </c>
      <c r="K352" t="s">
        <v>659</v>
      </c>
      <c r="L352">
        <f t="shared" si="10"/>
        <v>303</v>
      </c>
      <c r="M352" t="str">
        <f t="shared" si="11"/>
        <v>_23/24_DO_IPOS_2</v>
      </c>
    </row>
    <row r="353" spans="1:13" x14ac:dyDescent="0.25">
      <c r="A353" t="s">
        <v>1008</v>
      </c>
      <c r="B353">
        <v>9</v>
      </c>
      <c r="D353">
        <f>VLOOKUP(A353,ar_predmet!A$288:B$327,2,FALSE())</f>
        <v>4135</v>
      </c>
      <c r="E353">
        <f>VLOOKUP(D353,ar_predmet!B$288:C$327,2,FALSE())</f>
        <v>298</v>
      </c>
      <c r="F353">
        <v>29</v>
      </c>
      <c r="G353">
        <v>2</v>
      </c>
      <c r="H353" t="s">
        <v>3650</v>
      </c>
      <c r="I353" s="32" t="s">
        <v>1114</v>
      </c>
      <c r="J353" t="s">
        <v>1118</v>
      </c>
      <c r="K353" t="s">
        <v>659</v>
      </c>
      <c r="L353">
        <f t="shared" si="10"/>
        <v>298</v>
      </c>
      <c r="M353" t="str">
        <f t="shared" si="11"/>
        <v>_23/24_DO_IPOS_2</v>
      </c>
    </row>
    <row r="354" spans="1:13" x14ac:dyDescent="0.25">
      <c r="A354" t="s">
        <v>1024</v>
      </c>
      <c r="B354">
        <v>9</v>
      </c>
      <c r="D354">
        <f>VLOOKUP(A354,ar_predmet!A$288:B$327,2,FALSE())</f>
        <v>4242</v>
      </c>
      <c r="E354">
        <f>VLOOKUP(D354,ar_predmet!B$288:C$327,2,FALSE())</f>
        <v>315</v>
      </c>
      <c r="F354">
        <v>29</v>
      </c>
      <c r="G354">
        <v>2</v>
      </c>
      <c r="H354" t="s">
        <v>3650</v>
      </c>
      <c r="I354" s="32" t="s">
        <v>1114</v>
      </c>
      <c r="J354" t="s">
        <v>1118</v>
      </c>
      <c r="K354" t="s">
        <v>659</v>
      </c>
      <c r="L354">
        <f t="shared" si="10"/>
        <v>315</v>
      </c>
      <c r="M354" t="str">
        <f t="shared" si="11"/>
        <v>_23/24_DO_IPOS_2</v>
      </c>
    </row>
    <row r="355" spans="1:13" x14ac:dyDescent="0.25">
      <c r="A355" t="s">
        <v>1012</v>
      </c>
      <c r="B355">
        <v>9</v>
      </c>
      <c r="D355">
        <f>VLOOKUP(A355,ar_predmet!A$288:B$327,2,FALSE())</f>
        <v>4139</v>
      </c>
      <c r="E355">
        <f>VLOOKUP(D355,ar_predmet!B$288:C$327,2,FALSE())</f>
        <v>302</v>
      </c>
      <c r="F355">
        <v>29</v>
      </c>
      <c r="G355">
        <v>2</v>
      </c>
      <c r="H355" t="s">
        <v>3650</v>
      </c>
      <c r="I355" s="32" t="s">
        <v>1114</v>
      </c>
      <c r="J355" t="s">
        <v>1118</v>
      </c>
      <c r="K355" t="s">
        <v>659</v>
      </c>
      <c r="L355">
        <f t="shared" si="10"/>
        <v>302</v>
      </c>
      <c r="M355" t="str">
        <f t="shared" si="11"/>
        <v>_23/24_DO_IPOS_2</v>
      </c>
    </row>
    <row r="356" spans="1:13" x14ac:dyDescent="0.25">
      <c r="A356" t="s">
        <v>1011</v>
      </c>
      <c r="B356">
        <v>9</v>
      </c>
      <c r="D356">
        <f>VLOOKUP(A356,ar_predmet!A$288:B$327,2,FALSE())</f>
        <v>4138</v>
      </c>
      <c r="E356">
        <f>VLOOKUP(D356,ar_predmet!B$288:C$327,2,FALSE())</f>
        <v>301</v>
      </c>
      <c r="F356">
        <v>29</v>
      </c>
      <c r="G356">
        <v>2</v>
      </c>
      <c r="H356" t="s">
        <v>3650</v>
      </c>
      <c r="I356" s="32" t="s">
        <v>1114</v>
      </c>
      <c r="J356" t="s">
        <v>1118</v>
      </c>
      <c r="K356" t="s">
        <v>659</v>
      </c>
      <c r="L356">
        <f t="shared" si="10"/>
        <v>301</v>
      </c>
      <c r="M356" t="str">
        <f t="shared" si="11"/>
        <v>_23/24_DO_IPOS_2</v>
      </c>
    </row>
    <row r="357" spans="1:13" x14ac:dyDescent="0.25">
      <c r="A357" t="s">
        <v>1035</v>
      </c>
      <c r="B357">
        <v>30</v>
      </c>
      <c r="D357">
        <f>VLOOKUP(A357,ar_predmet!A$288:B$327,2,FALSE())</f>
        <v>4301</v>
      </c>
      <c r="E357">
        <f>VLOOKUP(D357,ar_predmet!B$288:C$327,2,FALSE())</f>
        <v>326</v>
      </c>
      <c r="F357">
        <v>29</v>
      </c>
      <c r="G357">
        <v>3</v>
      </c>
      <c r="H357" t="s">
        <v>3649</v>
      </c>
      <c r="I357" s="32" t="s">
        <v>1114</v>
      </c>
      <c r="J357" t="s">
        <v>1118</v>
      </c>
      <c r="K357" t="s">
        <v>659</v>
      </c>
      <c r="L357">
        <f t="shared" si="10"/>
        <v>326</v>
      </c>
      <c r="M357" t="str">
        <f t="shared" si="11"/>
        <v>_23/24_DO_IPOS_3</v>
      </c>
    </row>
    <row r="358" spans="1:13" x14ac:dyDescent="0.25">
      <c r="A358" t="s">
        <v>1036</v>
      </c>
      <c r="B358">
        <v>30</v>
      </c>
      <c r="D358">
        <f>VLOOKUP(A358,ar_predmet!A$288:B$327,2,FALSE())</f>
        <v>4302</v>
      </c>
      <c r="E358">
        <f>VLOOKUP(D358,ar_predmet!B$288:C$327,2,FALSE())</f>
        <v>327</v>
      </c>
      <c r="F358">
        <v>29</v>
      </c>
      <c r="G358">
        <v>3</v>
      </c>
      <c r="H358" t="s">
        <v>3649</v>
      </c>
      <c r="I358" s="32" t="s">
        <v>1116</v>
      </c>
      <c r="J358" t="s">
        <v>1118</v>
      </c>
      <c r="K358" t="s">
        <v>659</v>
      </c>
      <c r="L358">
        <f t="shared" si="10"/>
        <v>327</v>
      </c>
      <c r="M358" t="str">
        <f t="shared" si="11"/>
        <v>_23/24_DO_IPOS_3</v>
      </c>
    </row>
    <row r="359" spans="1:13" x14ac:dyDescent="0.25">
      <c r="A359" s="30" t="s">
        <v>998</v>
      </c>
      <c r="B359" s="30">
        <v>9</v>
      </c>
      <c r="C359" s="30"/>
      <c r="D359" s="30">
        <f>VLOOKUP(A359,ar_predmet!A$288:B$327,2,FALSE())</f>
        <v>4124</v>
      </c>
      <c r="E359" s="30">
        <f>VLOOKUP(D359,ar_predmet!B$288:C$327,2,FALSE())</f>
        <v>288</v>
      </c>
      <c r="F359" s="30">
        <v>27</v>
      </c>
      <c r="G359" s="30">
        <v>1</v>
      </c>
      <c r="H359" s="31" t="s">
        <v>3649</v>
      </c>
      <c r="I359" s="29" t="s">
        <v>1114</v>
      </c>
      <c r="J359" s="30" t="s">
        <v>1119</v>
      </c>
      <c r="K359" s="30" t="s">
        <v>659</v>
      </c>
      <c r="L359" s="30">
        <f t="shared" si="10"/>
        <v>288</v>
      </c>
      <c r="M359" s="30" t="str">
        <f t="shared" si="11"/>
        <v>_23/24_DO_KAIS_1</v>
      </c>
    </row>
    <row r="360" spans="1:13" x14ac:dyDescent="0.25">
      <c r="A360" t="s">
        <v>1000</v>
      </c>
      <c r="B360">
        <v>6</v>
      </c>
      <c r="D360">
        <f>VLOOKUP(A360,ar_predmet!A$288:B$327,2,FALSE())</f>
        <v>4126</v>
      </c>
      <c r="E360">
        <f>VLOOKUP(D360,ar_predmet!B$288:C$327,2,FALSE())</f>
        <v>290</v>
      </c>
      <c r="F360">
        <v>27</v>
      </c>
      <c r="G360">
        <v>1</v>
      </c>
      <c r="H360" t="s">
        <v>3649</v>
      </c>
      <c r="I360" s="32" t="s">
        <v>1114</v>
      </c>
      <c r="J360" t="s">
        <v>1119</v>
      </c>
      <c r="K360" t="s">
        <v>659</v>
      </c>
      <c r="L360">
        <f t="shared" si="10"/>
        <v>290</v>
      </c>
      <c r="M360" t="str">
        <f t="shared" si="11"/>
        <v>_23/24_DO_KAIS_1</v>
      </c>
    </row>
    <row r="361" spans="1:13" x14ac:dyDescent="0.25">
      <c r="A361" t="s">
        <v>1009</v>
      </c>
      <c r="B361">
        <v>9</v>
      </c>
      <c r="D361">
        <f>VLOOKUP(A361,ar_predmet!A$288:B$327,2,FALSE())</f>
        <v>4136</v>
      </c>
      <c r="E361">
        <f>VLOOKUP(D361,ar_predmet!B$288:C$327,2,FALSE())</f>
        <v>299</v>
      </c>
      <c r="F361">
        <v>27</v>
      </c>
      <c r="G361">
        <v>1</v>
      </c>
      <c r="H361" t="s">
        <v>3649</v>
      </c>
      <c r="I361" s="32" t="s">
        <v>1114</v>
      </c>
      <c r="J361" t="s">
        <v>1119</v>
      </c>
      <c r="K361" t="s">
        <v>659</v>
      </c>
      <c r="L361">
        <f t="shared" si="10"/>
        <v>299</v>
      </c>
      <c r="M361" t="str">
        <f t="shared" si="11"/>
        <v>_23/24_DO_KAIS_1</v>
      </c>
    </row>
    <row r="362" spans="1:13" x14ac:dyDescent="0.25">
      <c r="A362" t="s">
        <v>1001</v>
      </c>
      <c r="B362">
        <v>6</v>
      </c>
      <c r="D362">
        <f>VLOOKUP(A362,ar_predmet!A$288:B$327,2,FALSE())</f>
        <v>4127</v>
      </c>
      <c r="E362">
        <f>VLOOKUP(D362,ar_predmet!B$288:C$327,2,FALSE())</f>
        <v>291</v>
      </c>
      <c r="F362">
        <v>27</v>
      </c>
      <c r="G362">
        <v>1</v>
      </c>
      <c r="H362" t="s">
        <v>3649</v>
      </c>
      <c r="I362" s="32" t="s">
        <v>1114</v>
      </c>
      <c r="J362" t="s">
        <v>1119</v>
      </c>
      <c r="K362" t="s">
        <v>659</v>
      </c>
      <c r="L362">
        <f t="shared" si="10"/>
        <v>291</v>
      </c>
      <c r="M362" t="str">
        <f t="shared" si="11"/>
        <v>_23/24_DO_KAIS_1</v>
      </c>
    </row>
    <row r="363" spans="1:13" x14ac:dyDescent="0.25">
      <c r="A363" t="s">
        <v>1002</v>
      </c>
      <c r="B363">
        <v>9</v>
      </c>
      <c r="D363">
        <f>VLOOKUP(A363,ar_predmet!A$288:B$327,2,FALSE())</f>
        <v>4128</v>
      </c>
      <c r="E363">
        <f>VLOOKUP(D363,ar_predmet!B$288:C$327,2,FALSE())</f>
        <v>292</v>
      </c>
      <c r="F363">
        <v>27</v>
      </c>
      <c r="G363">
        <v>1</v>
      </c>
      <c r="H363" t="s">
        <v>3649</v>
      </c>
      <c r="I363" s="32" t="s">
        <v>1116</v>
      </c>
      <c r="J363" t="s">
        <v>1119</v>
      </c>
      <c r="K363" t="s">
        <v>659</v>
      </c>
      <c r="L363">
        <f t="shared" si="10"/>
        <v>292</v>
      </c>
      <c r="M363" t="str">
        <f t="shared" si="11"/>
        <v>_23/24_DO_KAIS_1</v>
      </c>
    </row>
    <row r="364" spans="1:13" x14ac:dyDescent="0.25">
      <c r="A364" t="s">
        <v>1003</v>
      </c>
      <c r="B364">
        <v>12</v>
      </c>
      <c r="D364">
        <f>VLOOKUP(A364,ar_predmet!A$288:B$327,2,FALSE())</f>
        <v>4129</v>
      </c>
      <c r="E364">
        <f>VLOOKUP(D364,ar_predmet!B$288:C$327,2,FALSE())</f>
        <v>293</v>
      </c>
      <c r="F364">
        <v>27</v>
      </c>
      <c r="G364">
        <v>1</v>
      </c>
      <c r="H364" t="s">
        <v>3649</v>
      </c>
      <c r="I364" s="32" t="s">
        <v>1116</v>
      </c>
      <c r="J364" t="s">
        <v>1119</v>
      </c>
      <c r="K364" t="s">
        <v>659</v>
      </c>
      <c r="L364">
        <f t="shared" si="10"/>
        <v>293</v>
      </c>
      <c r="M364" t="str">
        <f t="shared" si="11"/>
        <v>_23/24_DO_KAIS_1</v>
      </c>
    </row>
    <row r="365" spans="1:13" x14ac:dyDescent="0.25">
      <c r="A365" t="s">
        <v>1026</v>
      </c>
      <c r="B365">
        <v>9</v>
      </c>
      <c r="D365">
        <f>VLOOKUP(A365,ar_predmet!A$288:B$327,2,FALSE())</f>
        <v>4244</v>
      </c>
      <c r="E365">
        <f>VLOOKUP(D365,ar_predmet!B$288:C$327,2,FALSE())</f>
        <v>317</v>
      </c>
      <c r="F365">
        <v>27</v>
      </c>
      <c r="G365">
        <v>1</v>
      </c>
      <c r="H365" t="s">
        <v>3650</v>
      </c>
      <c r="I365" s="32" t="s">
        <v>1116</v>
      </c>
      <c r="J365" t="s">
        <v>1119</v>
      </c>
      <c r="K365" t="s">
        <v>659</v>
      </c>
      <c r="L365">
        <f t="shared" si="10"/>
        <v>317</v>
      </c>
      <c r="M365" t="str">
        <f t="shared" si="11"/>
        <v>_23/24_DO_KAIS_1</v>
      </c>
    </row>
    <row r="366" spans="1:13" x14ac:dyDescent="0.25">
      <c r="A366" t="s">
        <v>1025</v>
      </c>
      <c r="B366">
        <v>9</v>
      </c>
      <c r="D366">
        <f>VLOOKUP(A366,ar_predmet!A$288:B$327,2,FALSE())</f>
        <v>4243</v>
      </c>
      <c r="E366">
        <f>VLOOKUP(D366,ar_predmet!B$288:C$327,2,FALSE())</f>
        <v>316</v>
      </c>
      <c r="F366">
        <v>27</v>
      </c>
      <c r="G366">
        <v>1</v>
      </c>
      <c r="H366" t="s">
        <v>3650</v>
      </c>
      <c r="I366" s="32" t="s">
        <v>1116</v>
      </c>
      <c r="J366" t="s">
        <v>1119</v>
      </c>
      <c r="K366" t="s">
        <v>659</v>
      </c>
      <c r="L366">
        <f t="shared" si="10"/>
        <v>316</v>
      </c>
      <c r="M366" t="str">
        <f t="shared" si="11"/>
        <v>_23/24_DO_KAIS_1</v>
      </c>
    </row>
    <row r="367" spans="1:13" x14ac:dyDescent="0.25">
      <c r="A367" t="s">
        <v>1027</v>
      </c>
      <c r="B367">
        <v>9</v>
      </c>
      <c r="D367">
        <f>VLOOKUP(A367,ar_predmet!A$288:B$327,2,FALSE())</f>
        <v>4245</v>
      </c>
      <c r="E367">
        <f>VLOOKUP(D367,ar_predmet!B$288:C$327,2,FALSE())</f>
        <v>318</v>
      </c>
      <c r="F367">
        <v>27</v>
      </c>
      <c r="G367">
        <v>1</v>
      </c>
      <c r="H367" t="s">
        <v>3650</v>
      </c>
      <c r="I367" s="32" t="s">
        <v>1116</v>
      </c>
      <c r="J367" t="s">
        <v>1119</v>
      </c>
      <c r="K367" t="s">
        <v>659</v>
      </c>
      <c r="L367">
        <f t="shared" si="10"/>
        <v>318</v>
      </c>
      <c r="M367" t="str">
        <f t="shared" si="11"/>
        <v>_23/24_DO_KAIS_1</v>
      </c>
    </row>
    <row r="368" spans="1:13" x14ac:dyDescent="0.25">
      <c r="A368" t="s">
        <v>1028</v>
      </c>
      <c r="B368">
        <v>9</v>
      </c>
      <c r="D368">
        <f>VLOOKUP(A368,ar_predmet!A$288:B$327,2,FALSE())</f>
        <v>4246</v>
      </c>
      <c r="E368">
        <f>VLOOKUP(D368,ar_predmet!B$288:C$327,2,FALSE())</f>
        <v>319</v>
      </c>
      <c r="F368">
        <v>27</v>
      </c>
      <c r="G368">
        <v>1</v>
      </c>
      <c r="H368" t="s">
        <v>3650</v>
      </c>
      <c r="I368" s="32" t="s">
        <v>1116</v>
      </c>
      <c r="J368" t="s">
        <v>1119</v>
      </c>
      <c r="K368" t="s">
        <v>659</v>
      </c>
      <c r="L368">
        <f t="shared" si="10"/>
        <v>319</v>
      </c>
      <c r="M368" t="str">
        <f t="shared" si="11"/>
        <v>_23/24_DO_KAIS_1</v>
      </c>
    </row>
    <row r="369" spans="1:13" x14ac:dyDescent="0.25">
      <c r="A369" t="s">
        <v>1023</v>
      </c>
      <c r="B369">
        <v>9</v>
      </c>
      <c r="D369">
        <f>VLOOKUP(A369,ar_predmet!A$288:B$327,2,FALSE())</f>
        <v>4241</v>
      </c>
      <c r="E369">
        <f>VLOOKUP(D369,ar_predmet!B$288:C$327,2,FALSE())</f>
        <v>314</v>
      </c>
      <c r="F369">
        <v>27</v>
      </c>
      <c r="G369">
        <v>1</v>
      </c>
      <c r="H369" t="s">
        <v>3650</v>
      </c>
      <c r="I369" s="32" t="s">
        <v>1116</v>
      </c>
      <c r="J369" t="s">
        <v>1119</v>
      </c>
      <c r="K369" t="s">
        <v>659</v>
      </c>
      <c r="L369">
        <f t="shared" si="10"/>
        <v>314</v>
      </c>
      <c r="M369" t="str">
        <f t="shared" si="11"/>
        <v>_23/24_DO_KAIS_1</v>
      </c>
    </row>
    <row r="370" spans="1:13" x14ac:dyDescent="0.25">
      <c r="A370" t="s">
        <v>1024</v>
      </c>
      <c r="B370">
        <v>9</v>
      </c>
      <c r="D370">
        <f>VLOOKUP(A370,ar_predmet!A$288:B$327,2,FALSE())</f>
        <v>4242</v>
      </c>
      <c r="E370">
        <f>VLOOKUP(D370,ar_predmet!B$288:C$327,2,FALSE())</f>
        <v>315</v>
      </c>
      <c r="F370">
        <v>27</v>
      </c>
      <c r="G370">
        <v>1</v>
      </c>
      <c r="H370" t="s">
        <v>3650</v>
      </c>
      <c r="I370" s="32" t="s">
        <v>1116</v>
      </c>
      <c r="J370" t="s">
        <v>1119</v>
      </c>
      <c r="K370" t="s">
        <v>659</v>
      </c>
      <c r="L370">
        <f t="shared" si="10"/>
        <v>315</v>
      </c>
      <c r="M370" t="str">
        <f t="shared" si="11"/>
        <v>_23/24_DO_KAIS_1</v>
      </c>
    </row>
    <row r="371" spans="1:13" x14ac:dyDescent="0.25">
      <c r="A371" t="s">
        <v>1012</v>
      </c>
      <c r="B371">
        <v>9</v>
      </c>
      <c r="D371">
        <f>VLOOKUP(A371,ar_predmet!A$288:B$327,2,FALSE())</f>
        <v>4139</v>
      </c>
      <c r="E371">
        <f>VLOOKUP(D371,ar_predmet!B$288:C$327,2,FALSE())</f>
        <v>302</v>
      </c>
      <c r="F371">
        <v>27</v>
      </c>
      <c r="G371">
        <v>1</v>
      </c>
      <c r="H371" t="s">
        <v>3650</v>
      </c>
      <c r="I371" s="32" t="s">
        <v>1116</v>
      </c>
      <c r="J371" t="s">
        <v>1119</v>
      </c>
      <c r="K371" t="s">
        <v>659</v>
      </c>
      <c r="L371">
        <f t="shared" si="10"/>
        <v>302</v>
      </c>
      <c r="M371" t="str">
        <f t="shared" si="11"/>
        <v>_23/24_DO_KAIS_1</v>
      </c>
    </row>
    <row r="372" spans="1:13" x14ac:dyDescent="0.25">
      <c r="A372" t="s">
        <v>1015</v>
      </c>
      <c r="B372">
        <v>21</v>
      </c>
      <c r="D372">
        <f>VLOOKUP(A372,ar_predmet!A$288:B$327,2,FALSE())</f>
        <v>4233</v>
      </c>
      <c r="E372">
        <f>VLOOKUP(D372,ar_predmet!B$288:C$327,2,FALSE())</f>
        <v>305</v>
      </c>
      <c r="F372">
        <v>27</v>
      </c>
      <c r="G372">
        <v>2</v>
      </c>
      <c r="H372" t="s">
        <v>3649</v>
      </c>
      <c r="I372" s="32" t="s">
        <v>1114</v>
      </c>
      <c r="J372" t="s">
        <v>1119</v>
      </c>
      <c r="K372" t="s">
        <v>659</v>
      </c>
      <c r="L372">
        <f t="shared" si="10"/>
        <v>305</v>
      </c>
      <c r="M372" t="str">
        <f t="shared" si="11"/>
        <v>_23/24_DO_KAIS_2</v>
      </c>
    </row>
    <row r="373" spans="1:13" x14ac:dyDescent="0.25">
      <c r="A373" t="s">
        <v>1014</v>
      </c>
      <c r="B373">
        <v>30</v>
      </c>
      <c r="D373">
        <f>VLOOKUP(A373,ar_predmet!A$288:B$327,2,FALSE())</f>
        <v>4232</v>
      </c>
      <c r="E373">
        <f>VLOOKUP(D373,ar_predmet!B$288:C$327,2,FALSE())</f>
        <v>304</v>
      </c>
      <c r="F373">
        <v>27</v>
      </c>
      <c r="G373">
        <v>2</v>
      </c>
      <c r="H373" t="s">
        <v>3649</v>
      </c>
      <c r="I373" s="32" t="s">
        <v>1116</v>
      </c>
      <c r="J373" t="s">
        <v>1119</v>
      </c>
      <c r="K373" t="s">
        <v>659</v>
      </c>
      <c r="L373">
        <f t="shared" si="10"/>
        <v>304</v>
      </c>
      <c r="M373" t="str">
        <f t="shared" si="11"/>
        <v>_23/24_DO_KAIS_2</v>
      </c>
    </row>
    <row r="374" spans="1:13" x14ac:dyDescent="0.25">
      <c r="A374" t="s">
        <v>1007</v>
      </c>
      <c r="B374">
        <v>9</v>
      </c>
      <c r="D374">
        <f>VLOOKUP(A374,ar_predmet!A$288:B$327,2,FALSE())</f>
        <v>4134</v>
      </c>
      <c r="E374">
        <f>VLOOKUP(D374,ar_predmet!B$288:C$327,2,FALSE())</f>
        <v>297</v>
      </c>
      <c r="F374">
        <v>27</v>
      </c>
      <c r="G374">
        <v>2</v>
      </c>
      <c r="H374" t="s">
        <v>3650</v>
      </c>
      <c r="I374" s="32" t="s">
        <v>1114</v>
      </c>
      <c r="J374" t="s">
        <v>1119</v>
      </c>
      <c r="K374" t="s">
        <v>659</v>
      </c>
      <c r="L374">
        <f t="shared" si="10"/>
        <v>297</v>
      </c>
      <c r="M374" t="str">
        <f t="shared" si="11"/>
        <v>_23/24_DO_KAIS_2</v>
      </c>
    </row>
    <row r="375" spans="1:13" x14ac:dyDescent="0.25">
      <c r="A375" t="s">
        <v>1005</v>
      </c>
      <c r="B375">
        <v>9</v>
      </c>
      <c r="D375">
        <f>VLOOKUP(A375,ar_predmet!A$288:B$327,2,FALSE())</f>
        <v>4132</v>
      </c>
      <c r="E375">
        <f>VLOOKUP(D375,ar_predmet!B$288:C$327,2,FALSE())</f>
        <v>295</v>
      </c>
      <c r="F375">
        <v>27</v>
      </c>
      <c r="G375">
        <v>2</v>
      </c>
      <c r="H375" t="s">
        <v>3650</v>
      </c>
      <c r="I375" s="32" t="s">
        <v>1114</v>
      </c>
      <c r="J375" t="s">
        <v>1119</v>
      </c>
      <c r="K375" t="s">
        <v>659</v>
      </c>
      <c r="L375">
        <f t="shared" si="10"/>
        <v>295</v>
      </c>
      <c r="M375" t="str">
        <f t="shared" si="11"/>
        <v>_23/24_DO_KAIS_2</v>
      </c>
    </row>
    <row r="376" spans="1:13" x14ac:dyDescent="0.25">
      <c r="A376" t="s">
        <v>1031</v>
      </c>
      <c r="B376">
        <v>9</v>
      </c>
      <c r="D376">
        <f>VLOOKUP(A376,ar_predmet!A$288:B$327,2,FALSE())</f>
        <v>4249</v>
      </c>
      <c r="E376">
        <f>VLOOKUP(D376,ar_predmet!B$288:C$327,2,FALSE())</f>
        <v>322</v>
      </c>
      <c r="F376">
        <v>27</v>
      </c>
      <c r="G376">
        <v>2</v>
      </c>
      <c r="H376" t="s">
        <v>3650</v>
      </c>
      <c r="I376" s="32" t="s">
        <v>1114</v>
      </c>
      <c r="J376" t="s">
        <v>1119</v>
      </c>
      <c r="K376" t="s">
        <v>659</v>
      </c>
      <c r="L376">
        <f t="shared" si="10"/>
        <v>322</v>
      </c>
      <c r="M376" t="str">
        <f t="shared" si="11"/>
        <v>_23/24_DO_KAIS_2</v>
      </c>
    </row>
    <row r="377" spans="1:13" x14ac:dyDescent="0.25">
      <c r="A377" t="s">
        <v>1029</v>
      </c>
      <c r="B377">
        <v>9</v>
      </c>
      <c r="D377">
        <f>VLOOKUP(A377,ar_predmet!A$288:B$327,2,FALSE())</f>
        <v>4247</v>
      </c>
      <c r="E377">
        <f>VLOOKUP(D377,ar_predmet!B$288:C$327,2,FALSE())</f>
        <v>320</v>
      </c>
      <c r="F377">
        <v>27</v>
      </c>
      <c r="G377">
        <v>2</v>
      </c>
      <c r="H377" t="s">
        <v>3650</v>
      </c>
      <c r="I377" s="32" t="s">
        <v>1114</v>
      </c>
      <c r="J377" t="s">
        <v>1119</v>
      </c>
      <c r="K377" t="s">
        <v>659</v>
      </c>
      <c r="L377">
        <f t="shared" si="10"/>
        <v>320</v>
      </c>
      <c r="M377" t="str">
        <f t="shared" si="11"/>
        <v>_23/24_DO_KAIS_2</v>
      </c>
    </row>
    <row r="378" spans="1:13" x14ac:dyDescent="0.25">
      <c r="A378" t="s">
        <v>1030</v>
      </c>
      <c r="B378">
        <v>9</v>
      </c>
      <c r="D378">
        <f>VLOOKUP(A378,ar_predmet!A$288:B$327,2,FALSE())</f>
        <v>4248</v>
      </c>
      <c r="E378">
        <f>VLOOKUP(D378,ar_predmet!B$288:C$327,2,FALSE())</f>
        <v>321</v>
      </c>
      <c r="F378">
        <v>27</v>
      </c>
      <c r="G378">
        <v>2</v>
      </c>
      <c r="H378" t="s">
        <v>3650</v>
      </c>
      <c r="I378" s="32" t="s">
        <v>1114</v>
      </c>
      <c r="J378" t="s">
        <v>1119</v>
      </c>
      <c r="K378" t="s">
        <v>659</v>
      </c>
      <c r="L378">
        <f t="shared" si="10"/>
        <v>321</v>
      </c>
      <c r="M378" t="str">
        <f t="shared" si="11"/>
        <v>_23/24_DO_KAIS_2</v>
      </c>
    </row>
    <row r="379" spans="1:13" x14ac:dyDescent="0.25">
      <c r="A379" t="s">
        <v>1033</v>
      </c>
      <c r="B379">
        <v>9</v>
      </c>
      <c r="D379">
        <f>VLOOKUP(A379,ar_predmet!A$288:B$327,2,FALSE())</f>
        <v>4251</v>
      </c>
      <c r="E379">
        <f>VLOOKUP(D379,ar_predmet!B$288:C$327,2,FALSE())</f>
        <v>324</v>
      </c>
      <c r="F379">
        <v>27</v>
      </c>
      <c r="G379">
        <v>2</v>
      </c>
      <c r="H379" t="s">
        <v>3650</v>
      </c>
      <c r="I379" s="32" t="s">
        <v>1114</v>
      </c>
      <c r="J379" t="s">
        <v>1119</v>
      </c>
      <c r="K379" t="s">
        <v>659</v>
      </c>
      <c r="L379">
        <f t="shared" si="10"/>
        <v>324</v>
      </c>
      <c r="M379" t="str">
        <f t="shared" si="11"/>
        <v>_23/24_DO_KAIS_2</v>
      </c>
    </row>
    <row r="380" spans="1:13" x14ac:dyDescent="0.25">
      <c r="A380" t="s">
        <v>1004</v>
      </c>
      <c r="B380">
        <v>9</v>
      </c>
      <c r="D380">
        <f>VLOOKUP(A380,ar_predmet!A$288:B$327,2,FALSE())</f>
        <v>4130</v>
      </c>
      <c r="E380">
        <f>VLOOKUP(D380,ar_predmet!B$288:C$327,2,FALSE())</f>
        <v>294</v>
      </c>
      <c r="F380">
        <v>27</v>
      </c>
      <c r="G380">
        <v>2</v>
      </c>
      <c r="H380" t="s">
        <v>3650</v>
      </c>
      <c r="I380" s="32" t="s">
        <v>1114</v>
      </c>
      <c r="J380" t="s">
        <v>1119</v>
      </c>
      <c r="K380" t="s">
        <v>659</v>
      </c>
      <c r="L380">
        <f t="shared" si="10"/>
        <v>294</v>
      </c>
      <c r="M380" t="str">
        <f t="shared" si="11"/>
        <v>_23/24_DO_KAIS_2</v>
      </c>
    </row>
    <row r="381" spans="1:13" x14ac:dyDescent="0.25">
      <c r="A381" t="s">
        <v>1034</v>
      </c>
      <c r="B381">
        <v>9</v>
      </c>
      <c r="D381">
        <f>VLOOKUP(A381,ar_predmet!A$288:B$327,2,FALSE())</f>
        <v>4252</v>
      </c>
      <c r="E381">
        <f>VLOOKUP(D381,ar_predmet!B$288:C$327,2,FALSE())</f>
        <v>325</v>
      </c>
      <c r="F381">
        <v>27</v>
      </c>
      <c r="G381">
        <v>2</v>
      </c>
      <c r="H381" t="s">
        <v>3650</v>
      </c>
      <c r="I381" s="32" t="s">
        <v>1114</v>
      </c>
      <c r="J381" t="s">
        <v>1119</v>
      </c>
      <c r="K381" t="s">
        <v>659</v>
      </c>
      <c r="L381">
        <f t="shared" si="10"/>
        <v>325</v>
      </c>
      <c r="M381" t="str">
        <f t="shared" si="11"/>
        <v>_23/24_DO_KAIS_2</v>
      </c>
    </row>
    <row r="382" spans="1:13" x14ac:dyDescent="0.25">
      <c r="A382" t="s">
        <v>1027</v>
      </c>
      <c r="B382">
        <v>9</v>
      </c>
      <c r="D382">
        <f>VLOOKUP(A382,ar_predmet!A$288:B$327,2,FALSE())</f>
        <v>4245</v>
      </c>
      <c r="E382">
        <f>VLOOKUP(D382,ar_predmet!B$288:C$327,2,FALSE())</f>
        <v>318</v>
      </c>
      <c r="F382">
        <v>27</v>
      </c>
      <c r="G382">
        <v>2</v>
      </c>
      <c r="H382" t="s">
        <v>3650</v>
      </c>
      <c r="I382" s="32" t="s">
        <v>1114</v>
      </c>
      <c r="J382" t="s">
        <v>1119</v>
      </c>
      <c r="K382" t="s">
        <v>659</v>
      </c>
      <c r="L382">
        <f t="shared" si="10"/>
        <v>318</v>
      </c>
      <c r="M382" t="str">
        <f t="shared" si="11"/>
        <v>_23/24_DO_KAIS_2</v>
      </c>
    </row>
    <row r="383" spans="1:13" x14ac:dyDescent="0.25">
      <c r="A383" t="s">
        <v>1025</v>
      </c>
      <c r="B383">
        <v>9</v>
      </c>
      <c r="D383">
        <f>VLOOKUP(A383,ar_predmet!A$288:B$327,2,FALSE())</f>
        <v>4243</v>
      </c>
      <c r="E383">
        <f>VLOOKUP(D383,ar_predmet!B$288:C$327,2,FALSE())</f>
        <v>316</v>
      </c>
      <c r="F383">
        <v>27</v>
      </c>
      <c r="G383">
        <v>2</v>
      </c>
      <c r="H383" t="s">
        <v>3650</v>
      </c>
      <c r="I383" s="32" t="s">
        <v>1114</v>
      </c>
      <c r="J383" t="s">
        <v>1119</v>
      </c>
      <c r="K383" t="s">
        <v>659</v>
      </c>
      <c r="L383">
        <f t="shared" si="10"/>
        <v>316</v>
      </c>
      <c r="M383" t="str">
        <f t="shared" si="11"/>
        <v>_23/24_DO_KAIS_2</v>
      </c>
    </row>
    <row r="384" spans="1:13" x14ac:dyDescent="0.25">
      <c r="A384" t="s">
        <v>1028</v>
      </c>
      <c r="B384">
        <v>9</v>
      </c>
      <c r="D384">
        <f>VLOOKUP(A384,ar_predmet!A$288:B$327,2,FALSE())</f>
        <v>4246</v>
      </c>
      <c r="E384">
        <f>VLOOKUP(D384,ar_predmet!B$288:C$327,2,FALSE())</f>
        <v>319</v>
      </c>
      <c r="F384">
        <v>27</v>
      </c>
      <c r="G384">
        <v>2</v>
      </c>
      <c r="H384" t="s">
        <v>3650</v>
      </c>
      <c r="I384" s="32" t="s">
        <v>1114</v>
      </c>
      <c r="J384" t="s">
        <v>1119</v>
      </c>
      <c r="K384" t="s">
        <v>659</v>
      </c>
      <c r="L384">
        <f t="shared" si="10"/>
        <v>319</v>
      </c>
      <c r="M384" t="str">
        <f t="shared" si="11"/>
        <v>_23/24_DO_KAIS_2</v>
      </c>
    </row>
    <row r="385" spans="1:13" x14ac:dyDescent="0.25">
      <c r="A385" t="s">
        <v>1026</v>
      </c>
      <c r="B385">
        <v>9</v>
      </c>
      <c r="D385">
        <f>VLOOKUP(A385,ar_predmet!A$288:B$327,2,FALSE())</f>
        <v>4244</v>
      </c>
      <c r="E385">
        <f>VLOOKUP(D385,ar_predmet!B$288:C$327,2,FALSE())</f>
        <v>317</v>
      </c>
      <c r="F385">
        <v>27</v>
      </c>
      <c r="G385">
        <v>2</v>
      </c>
      <c r="H385" t="s">
        <v>3650</v>
      </c>
      <c r="I385" s="32" t="s">
        <v>1114</v>
      </c>
      <c r="J385" t="s">
        <v>1119</v>
      </c>
      <c r="K385" t="s">
        <v>659</v>
      </c>
      <c r="L385">
        <f t="shared" si="10"/>
        <v>317</v>
      </c>
      <c r="M385" t="str">
        <f t="shared" si="11"/>
        <v>_23/24_DO_KAIS_2</v>
      </c>
    </row>
    <row r="386" spans="1:13" x14ac:dyDescent="0.25">
      <c r="A386" t="s">
        <v>1021</v>
      </c>
      <c r="B386">
        <v>9</v>
      </c>
      <c r="D386">
        <f>VLOOKUP(A386,ar_predmet!A$288:B$327,2,FALSE())</f>
        <v>4239</v>
      </c>
      <c r="E386">
        <f>VLOOKUP(D386,ar_predmet!B$288:C$327,2,FALSE())</f>
        <v>312</v>
      </c>
      <c r="F386">
        <v>27</v>
      </c>
      <c r="G386">
        <v>2</v>
      </c>
      <c r="H386" t="s">
        <v>3650</v>
      </c>
      <c r="I386" s="32" t="s">
        <v>1114</v>
      </c>
      <c r="J386" t="s">
        <v>1119</v>
      </c>
      <c r="K386" t="s">
        <v>659</v>
      </c>
      <c r="L386">
        <f t="shared" ref="L386:L446" si="12">+E386</f>
        <v>312</v>
      </c>
      <c r="M386" t="str">
        <f t="shared" ref="M386:M446" si="13">+_xlfn.CONCAT("_23/24_",K386,"_",J386,"_",G386)</f>
        <v>_23/24_DO_KAIS_2</v>
      </c>
    </row>
    <row r="387" spans="1:13" x14ac:dyDescent="0.25">
      <c r="A387" t="s">
        <v>1019</v>
      </c>
      <c r="B387">
        <v>9</v>
      </c>
      <c r="D387">
        <f>VLOOKUP(A387,ar_predmet!A$288:B$327,2,FALSE())</f>
        <v>4237</v>
      </c>
      <c r="E387">
        <f>VLOOKUP(D387,ar_predmet!B$288:C$327,2,FALSE())</f>
        <v>310</v>
      </c>
      <c r="F387">
        <v>27</v>
      </c>
      <c r="G387">
        <v>2</v>
      </c>
      <c r="H387" t="s">
        <v>3650</v>
      </c>
      <c r="I387" s="32" t="s">
        <v>1114</v>
      </c>
      <c r="J387" t="s">
        <v>1119</v>
      </c>
      <c r="K387" t="s">
        <v>659</v>
      </c>
      <c r="L387">
        <f t="shared" si="12"/>
        <v>310</v>
      </c>
      <c r="M387" t="str">
        <f t="shared" si="13"/>
        <v>_23/24_DO_KAIS_2</v>
      </c>
    </row>
    <row r="388" spans="1:13" x14ac:dyDescent="0.25">
      <c r="A388" t="s">
        <v>1022</v>
      </c>
      <c r="B388">
        <v>9</v>
      </c>
      <c r="D388">
        <f>VLOOKUP(A388,ar_predmet!A$288:B$327,2,FALSE())</f>
        <v>4240</v>
      </c>
      <c r="E388">
        <f>VLOOKUP(D388,ar_predmet!B$288:C$327,2,FALSE())</f>
        <v>313</v>
      </c>
      <c r="F388">
        <v>27</v>
      </c>
      <c r="G388">
        <v>2</v>
      </c>
      <c r="H388" t="s">
        <v>3650</v>
      </c>
      <c r="I388" s="32" t="s">
        <v>1114</v>
      </c>
      <c r="J388" t="s">
        <v>1119</v>
      </c>
      <c r="K388" t="s">
        <v>659</v>
      </c>
      <c r="L388">
        <f t="shared" si="12"/>
        <v>313</v>
      </c>
      <c r="M388" t="str">
        <f t="shared" si="13"/>
        <v>_23/24_DO_KAIS_2</v>
      </c>
    </row>
    <row r="389" spans="1:13" x14ac:dyDescent="0.25">
      <c r="A389" t="s">
        <v>1032</v>
      </c>
      <c r="B389">
        <v>9</v>
      </c>
      <c r="D389">
        <f>VLOOKUP(A389,ar_predmet!A$288:B$327,2,FALSE())</f>
        <v>4250</v>
      </c>
      <c r="E389">
        <f>VLOOKUP(D389,ar_predmet!B$288:C$327,2,FALSE())</f>
        <v>323</v>
      </c>
      <c r="F389">
        <v>27</v>
      </c>
      <c r="G389">
        <v>2</v>
      </c>
      <c r="H389" t="s">
        <v>3650</v>
      </c>
      <c r="I389" s="32" t="s">
        <v>1114</v>
      </c>
      <c r="J389" t="s">
        <v>1119</v>
      </c>
      <c r="K389" t="s">
        <v>659</v>
      </c>
      <c r="L389">
        <f t="shared" si="12"/>
        <v>323</v>
      </c>
      <c r="M389" t="str">
        <f t="shared" si="13"/>
        <v>_23/24_DO_KAIS_2</v>
      </c>
    </row>
    <row r="390" spans="1:13" x14ac:dyDescent="0.25">
      <c r="A390" t="s">
        <v>1006</v>
      </c>
      <c r="B390">
        <v>9</v>
      </c>
      <c r="D390">
        <f>VLOOKUP(A390,ar_predmet!A$288:B$327,2,FALSE())</f>
        <v>4133</v>
      </c>
      <c r="E390">
        <f>VLOOKUP(D390,ar_predmet!B$288:C$327,2,FALSE())</f>
        <v>296</v>
      </c>
      <c r="F390">
        <v>27</v>
      </c>
      <c r="G390">
        <v>2</v>
      </c>
      <c r="H390" t="s">
        <v>3650</v>
      </c>
      <c r="I390" s="32" t="s">
        <v>1114</v>
      </c>
      <c r="J390" t="s">
        <v>1119</v>
      </c>
      <c r="K390" t="s">
        <v>659</v>
      </c>
      <c r="L390">
        <f t="shared" si="12"/>
        <v>296</v>
      </c>
      <c r="M390" t="str">
        <f t="shared" si="13"/>
        <v>_23/24_DO_KAIS_2</v>
      </c>
    </row>
    <row r="391" spans="1:13" x14ac:dyDescent="0.25">
      <c r="A391" t="s">
        <v>1018</v>
      </c>
      <c r="B391">
        <v>9</v>
      </c>
      <c r="D391">
        <f>VLOOKUP(A391,ar_predmet!A$288:B$327,2,FALSE())</f>
        <v>4235</v>
      </c>
      <c r="E391">
        <f>VLOOKUP(D391,ar_predmet!B$288:C$327,2,FALSE())</f>
        <v>308</v>
      </c>
      <c r="F391">
        <v>27</v>
      </c>
      <c r="G391">
        <v>2</v>
      </c>
      <c r="H391" t="s">
        <v>3650</v>
      </c>
      <c r="I391" s="32" t="s">
        <v>1114</v>
      </c>
      <c r="J391" t="s">
        <v>1119</v>
      </c>
      <c r="K391" t="s">
        <v>659</v>
      </c>
      <c r="L391">
        <f t="shared" si="12"/>
        <v>308</v>
      </c>
      <c r="M391" t="str">
        <f t="shared" si="13"/>
        <v>_23/24_DO_KAIS_2</v>
      </c>
    </row>
    <row r="392" spans="1:13" x14ac:dyDescent="0.25">
      <c r="A392" t="s">
        <v>1020</v>
      </c>
      <c r="B392">
        <v>9</v>
      </c>
      <c r="D392">
        <f>VLOOKUP(A392,ar_predmet!A$288:B$327,2,FALSE())</f>
        <v>4238</v>
      </c>
      <c r="E392">
        <f>VLOOKUP(D392,ar_predmet!B$288:C$327,2,FALSE())</f>
        <v>311</v>
      </c>
      <c r="F392">
        <v>27</v>
      </c>
      <c r="G392">
        <v>2</v>
      </c>
      <c r="H392" t="s">
        <v>3650</v>
      </c>
      <c r="I392" s="32" t="s">
        <v>1114</v>
      </c>
      <c r="J392" t="s">
        <v>1119</v>
      </c>
      <c r="K392" t="s">
        <v>659</v>
      </c>
      <c r="L392">
        <f t="shared" si="12"/>
        <v>311</v>
      </c>
      <c r="M392" t="str">
        <f t="shared" si="13"/>
        <v>_23/24_DO_KAIS_2</v>
      </c>
    </row>
    <row r="393" spans="1:13" x14ac:dyDescent="0.25">
      <c r="A393" t="s">
        <v>1016</v>
      </c>
      <c r="B393">
        <v>9</v>
      </c>
      <c r="D393">
        <f>VLOOKUP(A393,ar_predmet!A$288:B$327,2,FALSE())</f>
        <v>4234</v>
      </c>
      <c r="E393">
        <f>VLOOKUP(D393,ar_predmet!B$288:C$327,2,FALSE())</f>
        <v>306</v>
      </c>
      <c r="F393">
        <v>27</v>
      </c>
      <c r="G393">
        <v>2</v>
      </c>
      <c r="H393" t="s">
        <v>3650</v>
      </c>
      <c r="I393" s="32" t="s">
        <v>1114</v>
      </c>
      <c r="J393" t="s">
        <v>1119</v>
      </c>
      <c r="K393" t="s">
        <v>659</v>
      </c>
      <c r="L393">
        <f t="shared" si="12"/>
        <v>306</v>
      </c>
      <c r="M393" t="str">
        <f t="shared" si="13"/>
        <v>_23/24_DO_KAIS_2</v>
      </c>
    </row>
    <row r="394" spans="1:13" x14ac:dyDescent="0.25">
      <c r="A394" t="s">
        <v>1017</v>
      </c>
      <c r="B394">
        <v>9</v>
      </c>
      <c r="D394">
        <f>VLOOKUP(A394,ar_predmet!A$288:B$327,2,FALSE())</f>
        <v>4236</v>
      </c>
      <c r="E394">
        <f>VLOOKUP(D394,ar_predmet!B$288:C$327,2,FALSE())</f>
        <v>307</v>
      </c>
      <c r="F394">
        <v>27</v>
      </c>
      <c r="G394">
        <v>2</v>
      </c>
      <c r="H394" t="s">
        <v>3650</v>
      </c>
      <c r="I394" s="32" t="s">
        <v>1114</v>
      </c>
      <c r="J394" t="s">
        <v>1119</v>
      </c>
      <c r="K394" t="s">
        <v>659</v>
      </c>
      <c r="L394">
        <f t="shared" si="12"/>
        <v>307</v>
      </c>
      <c r="M394" t="str">
        <f t="shared" si="13"/>
        <v>_23/24_DO_KAIS_2</v>
      </c>
    </row>
    <row r="395" spans="1:13" x14ac:dyDescent="0.25">
      <c r="A395" t="s">
        <v>1023</v>
      </c>
      <c r="B395">
        <v>9</v>
      </c>
      <c r="D395">
        <f>VLOOKUP(A395,ar_predmet!A$288:B$327,2,FALSE())</f>
        <v>4241</v>
      </c>
      <c r="E395">
        <f>VLOOKUP(D395,ar_predmet!B$288:C$327,2,FALSE())</f>
        <v>314</v>
      </c>
      <c r="F395">
        <v>27</v>
      </c>
      <c r="G395">
        <v>2</v>
      </c>
      <c r="H395" t="s">
        <v>3650</v>
      </c>
      <c r="I395" s="32" t="s">
        <v>1114</v>
      </c>
      <c r="J395" t="s">
        <v>1119</v>
      </c>
      <c r="K395" t="s">
        <v>659</v>
      </c>
      <c r="L395">
        <f t="shared" si="12"/>
        <v>314</v>
      </c>
      <c r="M395" t="str">
        <f t="shared" si="13"/>
        <v>_23/24_DO_KAIS_2</v>
      </c>
    </row>
    <row r="396" spans="1:13" x14ac:dyDescent="0.25">
      <c r="A396" t="s">
        <v>1013</v>
      </c>
      <c r="B396">
        <v>9</v>
      </c>
      <c r="D396">
        <f>VLOOKUP(A396,ar_predmet!A$288:B$327,2,FALSE())</f>
        <v>4231</v>
      </c>
      <c r="E396">
        <f>VLOOKUP(D396,ar_predmet!B$288:C$327,2,FALSE())</f>
        <v>303</v>
      </c>
      <c r="F396">
        <v>27</v>
      </c>
      <c r="G396">
        <v>2</v>
      </c>
      <c r="H396" t="s">
        <v>3650</v>
      </c>
      <c r="I396" s="32" t="s">
        <v>1114</v>
      </c>
      <c r="J396" t="s">
        <v>1119</v>
      </c>
      <c r="K396" t="s">
        <v>659</v>
      </c>
      <c r="L396">
        <f t="shared" si="12"/>
        <v>303</v>
      </c>
      <c r="M396" t="str">
        <f t="shared" si="13"/>
        <v>_23/24_DO_KAIS_2</v>
      </c>
    </row>
    <row r="397" spans="1:13" x14ac:dyDescent="0.25">
      <c r="A397" t="s">
        <v>1008</v>
      </c>
      <c r="B397">
        <v>9</v>
      </c>
      <c r="D397">
        <f>VLOOKUP(A397,ar_predmet!A$288:B$327,2,FALSE())</f>
        <v>4135</v>
      </c>
      <c r="E397">
        <f>VLOOKUP(D397,ar_predmet!B$288:C$327,2,FALSE())</f>
        <v>298</v>
      </c>
      <c r="F397">
        <v>27</v>
      </c>
      <c r="G397">
        <v>2</v>
      </c>
      <c r="H397" t="s">
        <v>3650</v>
      </c>
      <c r="I397" s="32" t="s">
        <v>1114</v>
      </c>
      <c r="J397" t="s">
        <v>1119</v>
      </c>
      <c r="K397" t="s">
        <v>659</v>
      </c>
      <c r="L397">
        <f t="shared" si="12"/>
        <v>298</v>
      </c>
      <c r="M397" t="str">
        <f t="shared" si="13"/>
        <v>_23/24_DO_KAIS_2</v>
      </c>
    </row>
    <row r="398" spans="1:13" x14ac:dyDescent="0.25">
      <c r="A398" t="s">
        <v>1024</v>
      </c>
      <c r="B398">
        <v>9</v>
      </c>
      <c r="D398">
        <f>VLOOKUP(A398,ar_predmet!A$288:B$327,2,FALSE())</f>
        <v>4242</v>
      </c>
      <c r="E398">
        <f>VLOOKUP(D398,ar_predmet!B$288:C$327,2,FALSE())</f>
        <v>315</v>
      </c>
      <c r="F398">
        <v>27</v>
      </c>
      <c r="G398">
        <v>2</v>
      </c>
      <c r="H398" t="s">
        <v>3650</v>
      </c>
      <c r="I398" s="32" t="s">
        <v>1114</v>
      </c>
      <c r="J398" t="s">
        <v>1119</v>
      </c>
      <c r="K398" t="s">
        <v>659</v>
      </c>
      <c r="L398">
        <f t="shared" si="12"/>
        <v>315</v>
      </c>
      <c r="M398" t="str">
        <f t="shared" si="13"/>
        <v>_23/24_DO_KAIS_2</v>
      </c>
    </row>
    <row r="399" spans="1:13" x14ac:dyDescent="0.25">
      <c r="A399" t="s">
        <v>1012</v>
      </c>
      <c r="B399">
        <v>9</v>
      </c>
      <c r="D399">
        <f>VLOOKUP(A399,ar_predmet!A$288:B$327,2,FALSE())</f>
        <v>4139</v>
      </c>
      <c r="E399">
        <f>VLOOKUP(D399,ar_predmet!B$288:C$327,2,FALSE())</f>
        <v>302</v>
      </c>
      <c r="F399">
        <v>27</v>
      </c>
      <c r="G399">
        <v>2</v>
      </c>
      <c r="H399" t="s">
        <v>3650</v>
      </c>
      <c r="I399" s="32" t="s">
        <v>1114</v>
      </c>
      <c r="J399" t="s">
        <v>1119</v>
      </c>
      <c r="K399" t="s">
        <v>659</v>
      </c>
      <c r="L399">
        <f t="shared" si="12"/>
        <v>302</v>
      </c>
      <c r="M399" t="str">
        <f t="shared" si="13"/>
        <v>_23/24_DO_KAIS_2</v>
      </c>
    </row>
    <row r="400" spans="1:13" x14ac:dyDescent="0.25">
      <c r="A400" t="s">
        <v>1011</v>
      </c>
      <c r="B400">
        <v>9</v>
      </c>
      <c r="D400">
        <f>VLOOKUP(A400,ar_predmet!A$288:B$327,2,FALSE())</f>
        <v>4138</v>
      </c>
      <c r="E400">
        <f>VLOOKUP(D400,ar_predmet!B$288:C$327,2,FALSE())</f>
        <v>301</v>
      </c>
      <c r="F400">
        <v>27</v>
      </c>
      <c r="G400">
        <v>2</v>
      </c>
      <c r="H400" t="s">
        <v>3650</v>
      </c>
      <c r="I400" s="32" t="s">
        <v>1114</v>
      </c>
      <c r="J400" t="s">
        <v>1119</v>
      </c>
      <c r="K400" t="s">
        <v>659</v>
      </c>
      <c r="L400">
        <f t="shared" si="12"/>
        <v>301</v>
      </c>
      <c r="M400" t="str">
        <f t="shared" si="13"/>
        <v>_23/24_DO_KAIS_2</v>
      </c>
    </row>
    <row r="401" spans="1:13" x14ac:dyDescent="0.25">
      <c r="A401" t="s">
        <v>1035</v>
      </c>
      <c r="B401">
        <v>30</v>
      </c>
      <c r="D401">
        <f>VLOOKUP(A401,ar_predmet!A$288:B$327,2,FALSE())</f>
        <v>4301</v>
      </c>
      <c r="E401">
        <f>VLOOKUP(D401,ar_predmet!B$288:C$327,2,FALSE())</f>
        <v>326</v>
      </c>
      <c r="F401">
        <v>27</v>
      </c>
      <c r="G401">
        <v>3</v>
      </c>
      <c r="H401" t="s">
        <v>3649</v>
      </c>
      <c r="I401" s="32" t="s">
        <v>1114</v>
      </c>
      <c r="J401" t="s">
        <v>1119</v>
      </c>
      <c r="K401" t="s">
        <v>659</v>
      </c>
      <c r="L401">
        <f t="shared" si="12"/>
        <v>326</v>
      </c>
      <c r="M401" t="str">
        <f t="shared" si="13"/>
        <v>_23/24_DO_KAIS_3</v>
      </c>
    </row>
    <row r="402" spans="1:13" x14ac:dyDescent="0.25">
      <c r="A402" t="s">
        <v>1036</v>
      </c>
      <c r="B402">
        <v>30</v>
      </c>
      <c r="D402">
        <f>VLOOKUP(A402,ar_predmet!A$288:B$327,2,FALSE())</f>
        <v>4302</v>
      </c>
      <c r="E402">
        <f>VLOOKUP(D402,ar_predmet!B$288:C$327,2,FALSE())</f>
        <v>327</v>
      </c>
      <c r="F402">
        <v>27</v>
      </c>
      <c r="G402">
        <v>3</v>
      </c>
      <c r="H402" t="s">
        <v>3649</v>
      </c>
      <c r="I402" s="32" t="s">
        <v>1116</v>
      </c>
      <c r="J402" t="s">
        <v>1119</v>
      </c>
      <c r="K402" t="s">
        <v>659</v>
      </c>
      <c r="L402">
        <f t="shared" si="12"/>
        <v>327</v>
      </c>
      <c r="M402" t="str">
        <f t="shared" si="13"/>
        <v>_23/24_DO_KAIS_3</v>
      </c>
    </row>
    <row r="403" spans="1:13" x14ac:dyDescent="0.25">
      <c r="A403" s="30" t="s">
        <v>999</v>
      </c>
      <c r="B403" s="30">
        <v>9</v>
      </c>
      <c r="C403" s="30"/>
      <c r="D403" s="30">
        <f>VLOOKUP(A403,ar_predmet!A$288:B$327,2,FALSE())</f>
        <v>4125</v>
      </c>
      <c r="E403" s="30">
        <f>VLOOKUP(D403,ar_predmet!B$288:C$327,2,FALSE())</f>
        <v>289</v>
      </c>
      <c r="F403" s="30">
        <v>28</v>
      </c>
      <c r="G403" s="30">
        <v>1</v>
      </c>
      <c r="H403" s="31" t="s">
        <v>3649</v>
      </c>
      <c r="I403" s="29" t="s">
        <v>1114</v>
      </c>
      <c r="J403" s="30" t="s">
        <v>1120</v>
      </c>
      <c r="K403" s="30" t="s">
        <v>659</v>
      </c>
      <c r="L403" s="30">
        <f t="shared" si="12"/>
        <v>289</v>
      </c>
      <c r="M403" s="30" t="str">
        <f t="shared" si="13"/>
        <v>_23/24_DO_INFS_1</v>
      </c>
    </row>
    <row r="404" spans="1:13" x14ac:dyDescent="0.25">
      <c r="A404" t="s">
        <v>998</v>
      </c>
      <c r="B404">
        <v>9</v>
      </c>
      <c r="D404">
        <f>VLOOKUP(A404,ar_predmet!A$288:B$327,2,FALSE())</f>
        <v>4124</v>
      </c>
      <c r="E404">
        <f>VLOOKUP(D404,ar_predmet!B$288:C$327,2,FALSE())</f>
        <v>288</v>
      </c>
      <c r="F404">
        <v>28</v>
      </c>
      <c r="G404">
        <v>1</v>
      </c>
      <c r="H404" t="s">
        <v>3649</v>
      </c>
      <c r="I404" s="32" t="s">
        <v>1114</v>
      </c>
      <c r="J404" t="s">
        <v>1120</v>
      </c>
      <c r="K404" t="s">
        <v>659</v>
      </c>
      <c r="L404">
        <f t="shared" si="12"/>
        <v>288</v>
      </c>
      <c r="M404" t="str">
        <f t="shared" si="13"/>
        <v>_23/24_DO_INFS_1</v>
      </c>
    </row>
    <row r="405" spans="1:13" x14ac:dyDescent="0.25">
      <c r="A405" t="s">
        <v>1000</v>
      </c>
      <c r="B405">
        <v>6</v>
      </c>
      <c r="D405">
        <f>VLOOKUP(A405,ar_predmet!A$288:B$327,2,FALSE())</f>
        <v>4126</v>
      </c>
      <c r="E405">
        <f>VLOOKUP(D405,ar_predmet!B$288:C$327,2,FALSE())</f>
        <v>290</v>
      </c>
      <c r="F405">
        <v>28</v>
      </c>
      <c r="G405">
        <v>1</v>
      </c>
      <c r="H405" t="s">
        <v>3649</v>
      </c>
      <c r="I405" s="32" t="s">
        <v>1114</v>
      </c>
      <c r="J405" t="s">
        <v>1120</v>
      </c>
      <c r="K405" t="s">
        <v>659</v>
      </c>
      <c r="L405">
        <f t="shared" si="12"/>
        <v>290</v>
      </c>
      <c r="M405" t="str">
        <f t="shared" si="13"/>
        <v>_23/24_DO_INFS_1</v>
      </c>
    </row>
    <row r="406" spans="1:13" x14ac:dyDescent="0.25">
      <c r="A406" t="s">
        <v>1001</v>
      </c>
      <c r="B406">
        <v>6</v>
      </c>
      <c r="D406">
        <f>VLOOKUP(A406,ar_predmet!A$288:B$327,2,FALSE())</f>
        <v>4127</v>
      </c>
      <c r="E406">
        <f>VLOOKUP(D406,ar_predmet!B$288:C$327,2,FALSE())</f>
        <v>291</v>
      </c>
      <c r="F406">
        <v>28</v>
      </c>
      <c r="G406">
        <v>1</v>
      </c>
      <c r="H406" t="s">
        <v>3649</v>
      </c>
      <c r="I406" s="32" t="s">
        <v>1114</v>
      </c>
      <c r="J406" t="s">
        <v>1120</v>
      </c>
      <c r="K406" t="s">
        <v>659</v>
      </c>
      <c r="L406">
        <f t="shared" si="12"/>
        <v>291</v>
      </c>
      <c r="M406" t="str">
        <f t="shared" si="13"/>
        <v>_23/24_DO_INFS_1</v>
      </c>
    </row>
    <row r="407" spans="1:13" x14ac:dyDescent="0.25">
      <c r="A407" t="s">
        <v>1003</v>
      </c>
      <c r="B407">
        <v>12</v>
      </c>
      <c r="D407">
        <f>VLOOKUP(A407,ar_predmet!A$288:B$327,2,FALSE())</f>
        <v>4129</v>
      </c>
      <c r="E407">
        <f>VLOOKUP(D407,ar_predmet!B$288:C$327,2,FALSE())</f>
        <v>293</v>
      </c>
      <c r="F407">
        <v>28</v>
      </c>
      <c r="G407">
        <v>1</v>
      </c>
      <c r="H407" t="s">
        <v>3649</v>
      </c>
      <c r="I407" s="32" t="s">
        <v>1116</v>
      </c>
      <c r="J407" t="s">
        <v>1120</v>
      </c>
      <c r="K407" t="s">
        <v>659</v>
      </c>
      <c r="L407">
        <f t="shared" si="12"/>
        <v>293</v>
      </c>
      <c r="M407" t="str">
        <f t="shared" si="13"/>
        <v>_23/24_DO_INFS_1</v>
      </c>
    </row>
    <row r="408" spans="1:13" x14ac:dyDescent="0.25">
      <c r="A408" t="s">
        <v>1002</v>
      </c>
      <c r="B408">
        <v>9</v>
      </c>
      <c r="D408">
        <f>VLOOKUP(A408,ar_predmet!A$288:B$327,2,FALSE())</f>
        <v>4128</v>
      </c>
      <c r="E408">
        <f>VLOOKUP(D408,ar_predmet!B$288:C$327,2,FALSE())</f>
        <v>292</v>
      </c>
      <c r="F408">
        <v>28</v>
      </c>
      <c r="G408">
        <v>1</v>
      </c>
      <c r="H408" t="s">
        <v>3649</v>
      </c>
      <c r="I408" s="32" t="s">
        <v>1116</v>
      </c>
      <c r="J408" t="s">
        <v>1120</v>
      </c>
      <c r="K408" t="s">
        <v>659</v>
      </c>
      <c r="L408">
        <f t="shared" si="12"/>
        <v>292</v>
      </c>
      <c r="M408" t="str">
        <f t="shared" si="13"/>
        <v>_23/24_DO_INFS_1</v>
      </c>
    </row>
    <row r="409" spans="1:13" x14ac:dyDescent="0.25">
      <c r="A409" t="s">
        <v>1007</v>
      </c>
      <c r="B409">
        <v>9</v>
      </c>
      <c r="D409">
        <f>VLOOKUP(A409,ar_predmet!A$288:B$327,2,FALSE())</f>
        <v>4134</v>
      </c>
      <c r="E409">
        <f>VLOOKUP(D409,ar_predmet!B$288:C$327,2,FALSE())</f>
        <v>297</v>
      </c>
      <c r="F409">
        <v>28</v>
      </c>
      <c r="G409">
        <v>1</v>
      </c>
      <c r="H409" t="s">
        <v>3650</v>
      </c>
      <c r="I409" s="32" t="s">
        <v>1116</v>
      </c>
      <c r="J409" t="s">
        <v>1120</v>
      </c>
      <c r="K409" t="s">
        <v>659</v>
      </c>
      <c r="L409">
        <f t="shared" si="12"/>
        <v>297</v>
      </c>
      <c r="M409" t="str">
        <f t="shared" si="13"/>
        <v>_23/24_DO_INFS_1</v>
      </c>
    </row>
    <row r="410" spans="1:13" x14ac:dyDescent="0.25">
      <c r="A410" t="s">
        <v>1005</v>
      </c>
      <c r="B410">
        <v>9</v>
      </c>
      <c r="D410">
        <f>VLOOKUP(A410,ar_predmet!A$288:B$327,2,FALSE())</f>
        <v>4132</v>
      </c>
      <c r="E410">
        <f>VLOOKUP(D410,ar_predmet!B$288:C$327,2,FALSE())</f>
        <v>295</v>
      </c>
      <c r="F410">
        <v>28</v>
      </c>
      <c r="G410">
        <v>1</v>
      </c>
      <c r="H410" t="s">
        <v>3650</v>
      </c>
      <c r="I410" s="32" t="s">
        <v>1116</v>
      </c>
      <c r="J410" t="s">
        <v>1120</v>
      </c>
      <c r="K410" t="s">
        <v>659</v>
      </c>
      <c r="L410">
        <f t="shared" si="12"/>
        <v>295</v>
      </c>
      <c r="M410" t="str">
        <f t="shared" si="13"/>
        <v>_23/24_DO_INFS_1</v>
      </c>
    </row>
    <row r="411" spans="1:13" x14ac:dyDescent="0.25">
      <c r="A411" t="s">
        <v>1004</v>
      </c>
      <c r="B411">
        <v>9</v>
      </c>
      <c r="D411">
        <f>VLOOKUP(A411,ar_predmet!A$288:B$327,2,FALSE())</f>
        <v>4130</v>
      </c>
      <c r="E411">
        <f>VLOOKUP(D411,ar_predmet!B$288:C$327,2,FALSE())</f>
        <v>294</v>
      </c>
      <c r="F411">
        <v>28</v>
      </c>
      <c r="G411">
        <v>1</v>
      </c>
      <c r="H411" t="s">
        <v>3650</v>
      </c>
      <c r="I411" s="32" t="s">
        <v>1116</v>
      </c>
      <c r="J411" t="s">
        <v>1120</v>
      </c>
      <c r="K411" t="s">
        <v>659</v>
      </c>
      <c r="L411">
        <f t="shared" si="12"/>
        <v>294</v>
      </c>
      <c r="M411" t="str">
        <f t="shared" si="13"/>
        <v>_23/24_DO_INFS_1</v>
      </c>
    </row>
    <row r="412" spans="1:13" x14ac:dyDescent="0.25">
      <c r="A412" t="s">
        <v>1006</v>
      </c>
      <c r="B412">
        <v>9</v>
      </c>
      <c r="D412">
        <f>VLOOKUP(A412,ar_predmet!A$288:B$327,2,FALSE())</f>
        <v>4133</v>
      </c>
      <c r="E412">
        <f>VLOOKUP(D412,ar_predmet!B$288:C$327,2,FALSE())</f>
        <v>296</v>
      </c>
      <c r="F412">
        <v>28</v>
      </c>
      <c r="G412">
        <v>1</v>
      </c>
      <c r="H412" t="s">
        <v>3650</v>
      </c>
      <c r="I412" s="32" t="s">
        <v>1116</v>
      </c>
      <c r="J412" t="s">
        <v>1120</v>
      </c>
      <c r="K412" t="s">
        <v>659</v>
      </c>
      <c r="L412">
        <f t="shared" si="12"/>
        <v>296</v>
      </c>
      <c r="M412" t="str">
        <f t="shared" si="13"/>
        <v>_23/24_DO_INFS_1</v>
      </c>
    </row>
    <row r="413" spans="1:13" x14ac:dyDescent="0.25">
      <c r="A413" t="s">
        <v>1013</v>
      </c>
      <c r="B413">
        <v>9</v>
      </c>
      <c r="D413">
        <f>VLOOKUP(A413,ar_predmet!A$288:B$327,2,FALSE())</f>
        <v>4231</v>
      </c>
      <c r="E413">
        <f>VLOOKUP(D413,ar_predmet!B$288:C$327,2,FALSE())</f>
        <v>303</v>
      </c>
      <c r="F413">
        <v>28</v>
      </c>
      <c r="G413">
        <v>1</v>
      </c>
      <c r="H413" t="s">
        <v>3650</v>
      </c>
      <c r="I413" s="32" t="s">
        <v>1116</v>
      </c>
      <c r="J413" t="s">
        <v>1120</v>
      </c>
      <c r="K413" t="s">
        <v>659</v>
      </c>
      <c r="L413">
        <f t="shared" si="12"/>
        <v>303</v>
      </c>
      <c r="M413" t="str">
        <f t="shared" si="13"/>
        <v>_23/24_DO_INFS_1</v>
      </c>
    </row>
    <row r="414" spans="1:13" x14ac:dyDescent="0.25">
      <c r="A414" t="s">
        <v>1008</v>
      </c>
      <c r="B414">
        <v>9</v>
      </c>
      <c r="D414">
        <f>VLOOKUP(A414,ar_predmet!A$288:B$327,2,FALSE())</f>
        <v>4135</v>
      </c>
      <c r="E414">
        <f>VLOOKUP(D414,ar_predmet!B$288:C$327,2,FALSE())</f>
        <v>298</v>
      </c>
      <c r="F414">
        <v>28</v>
      </c>
      <c r="G414">
        <v>1</v>
      </c>
      <c r="H414" t="s">
        <v>3650</v>
      </c>
      <c r="I414" s="32" t="s">
        <v>1116</v>
      </c>
      <c r="J414" t="s">
        <v>1120</v>
      </c>
      <c r="K414" t="s">
        <v>659</v>
      </c>
      <c r="L414">
        <f t="shared" si="12"/>
        <v>298</v>
      </c>
      <c r="M414" t="str">
        <f t="shared" si="13"/>
        <v>_23/24_DO_INFS_1</v>
      </c>
    </row>
    <row r="415" spans="1:13" x14ac:dyDescent="0.25">
      <c r="A415" t="s">
        <v>1011</v>
      </c>
      <c r="B415">
        <v>9</v>
      </c>
      <c r="D415">
        <f>VLOOKUP(A415,ar_predmet!A$288:B$327,2,FALSE())</f>
        <v>4138</v>
      </c>
      <c r="E415">
        <f>VLOOKUP(D415,ar_predmet!B$288:C$327,2,FALSE())</f>
        <v>301</v>
      </c>
      <c r="F415">
        <v>28</v>
      </c>
      <c r="G415">
        <v>1</v>
      </c>
      <c r="H415" t="s">
        <v>3650</v>
      </c>
      <c r="I415" s="32" t="s">
        <v>1116</v>
      </c>
      <c r="J415" t="s">
        <v>1120</v>
      </c>
      <c r="K415" t="s">
        <v>659</v>
      </c>
      <c r="L415">
        <f t="shared" si="12"/>
        <v>301</v>
      </c>
      <c r="M415" t="str">
        <f t="shared" si="13"/>
        <v>_23/24_DO_INFS_1</v>
      </c>
    </row>
    <row r="416" spans="1:13" x14ac:dyDescent="0.25">
      <c r="A416" t="s">
        <v>1015</v>
      </c>
      <c r="B416">
        <v>21</v>
      </c>
      <c r="D416">
        <f>VLOOKUP(A416,ar_predmet!A$288:B$327,2,FALSE())</f>
        <v>4233</v>
      </c>
      <c r="E416">
        <f>VLOOKUP(D416,ar_predmet!B$288:C$327,2,FALSE())</f>
        <v>305</v>
      </c>
      <c r="F416">
        <v>28</v>
      </c>
      <c r="G416">
        <v>2</v>
      </c>
      <c r="H416" t="s">
        <v>3649</v>
      </c>
      <c r="I416" s="32" t="s">
        <v>1114</v>
      </c>
      <c r="J416" t="s">
        <v>1120</v>
      </c>
      <c r="K416" t="s">
        <v>659</v>
      </c>
      <c r="L416">
        <f t="shared" si="12"/>
        <v>305</v>
      </c>
      <c r="M416" t="str">
        <f t="shared" si="13"/>
        <v>_23/24_DO_INFS_2</v>
      </c>
    </row>
    <row r="417" spans="1:13" x14ac:dyDescent="0.25">
      <c r="A417" t="s">
        <v>1014</v>
      </c>
      <c r="B417">
        <v>30</v>
      </c>
      <c r="D417">
        <f>VLOOKUP(A417,ar_predmet!A$288:B$327,2,FALSE())</f>
        <v>4232</v>
      </c>
      <c r="E417">
        <f>VLOOKUP(D417,ar_predmet!B$288:C$327,2,FALSE())</f>
        <v>304</v>
      </c>
      <c r="F417">
        <v>28</v>
      </c>
      <c r="G417">
        <v>2</v>
      </c>
      <c r="H417" t="s">
        <v>3649</v>
      </c>
      <c r="I417" s="32" t="s">
        <v>1116</v>
      </c>
      <c r="J417" t="s">
        <v>1120</v>
      </c>
      <c r="K417" t="s">
        <v>659</v>
      </c>
      <c r="L417">
        <f t="shared" si="12"/>
        <v>304</v>
      </c>
      <c r="M417" t="str">
        <f t="shared" si="13"/>
        <v>_23/24_DO_INFS_2</v>
      </c>
    </row>
    <row r="418" spans="1:13" x14ac:dyDescent="0.25">
      <c r="A418" t="s">
        <v>1025</v>
      </c>
      <c r="B418">
        <v>9</v>
      </c>
      <c r="D418">
        <f>VLOOKUP(A418,ar_predmet!A$288:B$327,2,FALSE())</f>
        <v>4243</v>
      </c>
      <c r="E418">
        <f>VLOOKUP(D418,ar_predmet!B$288:C$327,2,FALSE())</f>
        <v>316</v>
      </c>
      <c r="F418">
        <v>28</v>
      </c>
      <c r="G418">
        <v>2</v>
      </c>
      <c r="H418" t="s">
        <v>3650</v>
      </c>
      <c r="I418" s="32" t="s">
        <v>1114</v>
      </c>
      <c r="J418" t="s">
        <v>1120</v>
      </c>
      <c r="K418" t="s">
        <v>659</v>
      </c>
      <c r="L418">
        <f t="shared" si="12"/>
        <v>316</v>
      </c>
      <c r="M418" t="str">
        <f t="shared" si="13"/>
        <v>_23/24_DO_INFS_2</v>
      </c>
    </row>
    <row r="419" spans="1:13" x14ac:dyDescent="0.25">
      <c r="A419" t="s">
        <v>1006</v>
      </c>
      <c r="B419">
        <v>9</v>
      </c>
      <c r="D419">
        <f>VLOOKUP(A419,ar_predmet!A$288:B$327,2,FALSE())</f>
        <v>4133</v>
      </c>
      <c r="E419">
        <f>VLOOKUP(D419,ar_predmet!B$288:C$327,2,FALSE())</f>
        <v>296</v>
      </c>
      <c r="F419">
        <v>28</v>
      </c>
      <c r="G419">
        <v>2</v>
      </c>
      <c r="H419" t="s">
        <v>3650</v>
      </c>
      <c r="I419" s="32" t="s">
        <v>1114</v>
      </c>
      <c r="J419" t="s">
        <v>1120</v>
      </c>
      <c r="K419" t="s">
        <v>659</v>
      </c>
      <c r="L419">
        <f t="shared" si="12"/>
        <v>296</v>
      </c>
      <c r="M419" t="str">
        <f t="shared" si="13"/>
        <v>_23/24_DO_INFS_2</v>
      </c>
    </row>
    <row r="420" spans="1:13" x14ac:dyDescent="0.25">
      <c r="A420" t="s">
        <v>1020</v>
      </c>
      <c r="B420">
        <v>9</v>
      </c>
      <c r="D420">
        <f>VLOOKUP(A420,ar_predmet!A$288:B$327,2,FALSE())</f>
        <v>4238</v>
      </c>
      <c r="E420">
        <f>VLOOKUP(D420,ar_predmet!B$288:C$327,2,FALSE())</f>
        <v>311</v>
      </c>
      <c r="F420">
        <v>28</v>
      </c>
      <c r="G420">
        <v>2</v>
      </c>
      <c r="H420" t="s">
        <v>3650</v>
      </c>
      <c r="I420" s="32" t="s">
        <v>1114</v>
      </c>
      <c r="J420" t="s">
        <v>1120</v>
      </c>
      <c r="K420" t="s">
        <v>659</v>
      </c>
      <c r="L420">
        <f t="shared" si="12"/>
        <v>311</v>
      </c>
      <c r="M420" t="str">
        <f t="shared" si="13"/>
        <v>_23/24_DO_INFS_2</v>
      </c>
    </row>
    <row r="421" spans="1:13" x14ac:dyDescent="0.25">
      <c r="A421" t="s">
        <v>1030</v>
      </c>
      <c r="B421">
        <v>9</v>
      </c>
      <c r="D421">
        <f>VLOOKUP(A421,ar_predmet!A$288:B$327,2,FALSE())</f>
        <v>4248</v>
      </c>
      <c r="E421">
        <f>VLOOKUP(D421,ar_predmet!B$288:C$327,2,FALSE())</f>
        <v>321</v>
      </c>
      <c r="F421">
        <v>28</v>
      </c>
      <c r="G421">
        <v>2</v>
      </c>
      <c r="H421" t="s">
        <v>3650</v>
      </c>
      <c r="I421" s="32" t="s">
        <v>1114</v>
      </c>
      <c r="J421" t="s">
        <v>1120</v>
      </c>
      <c r="K421" t="s">
        <v>659</v>
      </c>
      <c r="L421">
        <f t="shared" si="12"/>
        <v>321</v>
      </c>
      <c r="M421" t="str">
        <f t="shared" si="13"/>
        <v>_23/24_DO_INFS_2</v>
      </c>
    </row>
    <row r="422" spans="1:13" x14ac:dyDescent="0.25">
      <c r="A422" t="s">
        <v>1028</v>
      </c>
      <c r="B422">
        <v>9</v>
      </c>
      <c r="D422">
        <f>VLOOKUP(A422,ar_predmet!A$288:B$327,2,FALSE())</f>
        <v>4246</v>
      </c>
      <c r="E422">
        <f>VLOOKUP(D422,ar_predmet!B$288:C$327,2,FALSE())</f>
        <v>319</v>
      </c>
      <c r="F422">
        <v>28</v>
      </c>
      <c r="G422">
        <v>2</v>
      </c>
      <c r="H422" t="s">
        <v>3650</v>
      </c>
      <c r="I422" s="32" t="s">
        <v>1114</v>
      </c>
      <c r="J422" t="s">
        <v>1120</v>
      </c>
      <c r="K422" t="s">
        <v>659</v>
      </c>
      <c r="L422">
        <f t="shared" si="12"/>
        <v>319</v>
      </c>
      <c r="M422" t="str">
        <f t="shared" si="13"/>
        <v>_23/24_DO_INFS_2</v>
      </c>
    </row>
    <row r="423" spans="1:13" x14ac:dyDescent="0.25">
      <c r="A423" t="s">
        <v>1007</v>
      </c>
      <c r="B423">
        <v>9</v>
      </c>
      <c r="D423">
        <f>VLOOKUP(A423,ar_predmet!A$288:B$327,2,FALSE())</f>
        <v>4134</v>
      </c>
      <c r="E423">
        <f>VLOOKUP(D423,ar_predmet!B$288:C$327,2,FALSE())</f>
        <v>297</v>
      </c>
      <c r="F423">
        <v>28</v>
      </c>
      <c r="G423">
        <v>2</v>
      </c>
      <c r="H423" t="s">
        <v>3650</v>
      </c>
      <c r="I423" s="32" t="s">
        <v>1114</v>
      </c>
      <c r="J423" t="s">
        <v>1120</v>
      </c>
      <c r="K423" t="s">
        <v>659</v>
      </c>
      <c r="L423">
        <f t="shared" si="12"/>
        <v>297</v>
      </c>
      <c r="M423" t="str">
        <f t="shared" si="13"/>
        <v>_23/24_DO_INFS_2</v>
      </c>
    </row>
    <row r="424" spans="1:13" x14ac:dyDescent="0.25">
      <c r="A424" t="s">
        <v>1034</v>
      </c>
      <c r="B424">
        <v>9</v>
      </c>
      <c r="D424">
        <f>VLOOKUP(A424,ar_predmet!A$288:B$327,2,FALSE())</f>
        <v>4252</v>
      </c>
      <c r="E424">
        <f>VLOOKUP(D424,ar_predmet!B$288:C$327,2,FALSE())</f>
        <v>325</v>
      </c>
      <c r="F424">
        <v>28</v>
      </c>
      <c r="G424">
        <v>2</v>
      </c>
      <c r="H424" t="s">
        <v>3650</v>
      </c>
      <c r="I424" s="32" t="s">
        <v>1114</v>
      </c>
      <c r="J424" t="s">
        <v>1120</v>
      </c>
      <c r="K424" t="s">
        <v>659</v>
      </c>
      <c r="L424">
        <f t="shared" si="12"/>
        <v>325</v>
      </c>
      <c r="M424" t="str">
        <f t="shared" si="13"/>
        <v>_23/24_DO_INFS_2</v>
      </c>
    </row>
    <row r="425" spans="1:13" x14ac:dyDescent="0.25">
      <c r="A425" t="s">
        <v>1021</v>
      </c>
      <c r="B425">
        <v>9</v>
      </c>
      <c r="D425">
        <f>VLOOKUP(A425,ar_predmet!A$288:B$327,2,FALSE())</f>
        <v>4239</v>
      </c>
      <c r="E425">
        <f>VLOOKUP(D425,ar_predmet!B$288:C$327,2,FALSE())</f>
        <v>312</v>
      </c>
      <c r="F425">
        <v>28</v>
      </c>
      <c r="G425">
        <v>2</v>
      </c>
      <c r="H425" t="s">
        <v>3650</v>
      </c>
      <c r="I425" s="32" t="s">
        <v>1114</v>
      </c>
      <c r="J425" t="s">
        <v>1120</v>
      </c>
      <c r="K425" t="s">
        <v>659</v>
      </c>
      <c r="L425">
        <f t="shared" si="12"/>
        <v>312</v>
      </c>
      <c r="M425" t="str">
        <f t="shared" si="13"/>
        <v>_23/24_DO_INFS_2</v>
      </c>
    </row>
    <row r="426" spans="1:13" x14ac:dyDescent="0.25">
      <c r="A426" t="s">
        <v>1031</v>
      </c>
      <c r="B426">
        <v>9</v>
      </c>
      <c r="D426">
        <f>VLOOKUP(A426,ar_predmet!A$288:B$327,2,FALSE())</f>
        <v>4249</v>
      </c>
      <c r="E426">
        <f>VLOOKUP(D426,ar_predmet!B$288:C$327,2,FALSE())</f>
        <v>322</v>
      </c>
      <c r="F426">
        <v>28</v>
      </c>
      <c r="G426">
        <v>2</v>
      </c>
      <c r="H426" t="s">
        <v>3650</v>
      </c>
      <c r="I426" s="32" t="s">
        <v>1114</v>
      </c>
      <c r="J426" t="s">
        <v>1120</v>
      </c>
      <c r="K426" t="s">
        <v>659</v>
      </c>
      <c r="L426">
        <f t="shared" si="12"/>
        <v>322</v>
      </c>
      <c r="M426" t="str">
        <f t="shared" si="13"/>
        <v>_23/24_DO_INFS_2</v>
      </c>
    </row>
    <row r="427" spans="1:13" x14ac:dyDescent="0.25">
      <c r="A427" t="s">
        <v>1005</v>
      </c>
      <c r="B427">
        <v>9</v>
      </c>
      <c r="D427">
        <f>VLOOKUP(A427,ar_predmet!A$288:B$327,2,FALSE())</f>
        <v>4132</v>
      </c>
      <c r="E427">
        <f>VLOOKUP(D427,ar_predmet!B$288:C$327,2,FALSE())</f>
        <v>295</v>
      </c>
      <c r="F427">
        <v>28</v>
      </c>
      <c r="G427">
        <v>2</v>
      </c>
      <c r="H427" t="s">
        <v>3650</v>
      </c>
      <c r="I427" s="32" t="s">
        <v>1114</v>
      </c>
      <c r="J427" t="s">
        <v>1120</v>
      </c>
      <c r="K427" t="s">
        <v>659</v>
      </c>
      <c r="L427">
        <f t="shared" si="12"/>
        <v>295</v>
      </c>
      <c r="M427" t="str">
        <f t="shared" si="13"/>
        <v>_23/24_DO_INFS_2</v>
      </c>
    </row>
    <row r="428" spans="1:13" x14ac:dyDescent="0.25">
      <c r="A428" t="s">
        <v>1022</v>
      </c>
      <c r="B428">
        <v>9</v>
      </c>
      <c r="D428">
        <f>VLOOKUP(A428,ar_predmet!A$288:B$327,2,FALSE())</f>
        <v>4240</v>
      </c>
      <c r="E428">
        <f>VLOOKUP(D428,ar_predmet!B$288:C$327,2,FALSE())</f>
        <v>313</v>
      </c>
      <c r="F428">
        <v>28</v>
      </c>
      <c r="G428">
        <v>2</v>
      </c>
      <c r="H428" t="s">
        <v>3650</v>
      </c>
      <c r="I428" s="32" t="s">
        <v>1114</v>
      </c>
      <c r="J428" t="s">
        <v>1120</v>
      </c>
      <c r="K428" t="s">
        <v>659</v>
      </c>
      <c r="L428">
        <f t="shared" si="12"/>
        <v>313</v>
      </c>
      <c r="M428" t="str">
        <f t="shared" si="13"/>
        <v>_23/24_DO_INFS_2</v>
      </c>
    </row>
    <row r="429" spans="1:13" x14ac:dyDescent="0.25">
      <c r="A429" t="s">
        <v>1019</v>
      </c>
      <c r="B429">
        <v>9</v>
      </c>
      <c r="D429">
        <f>VLOOKUP(A429,ar_predmet!A$288:B$327,2,FALSE())</f>
        <v>4237</v>
      </c>
      <c r="E429">
        <f>VLOOKUP(D429,ar_predmet!B$288:C$327,2,FALSE())</f>
        <v>310</v>
      </c>
      <c r="F429">
        <v>28</v>
      </c>
      <c r="G429">
        <v>2</v>
      </c>
      <c r="H429" t="s">
        <v>3650</v>
      </c>
      <c r="I429" s="32" t="s">
        <v>1114</v>
      </c>
      <c r="J429" t="s">
        <v>1120</v>
      </c>
      <c r="K429" t="s">
        <v>659</v>
      </c>
      <c r="L429">
        <f t="shared" si="12"/>
        <v>310</v>
      </c>
      <c r="M429" t="str">
        <f t="shared" si="13"/>
        <v>_23/24_DO_INFS_2</v>
      </c>
    </row>
    <row r="430" spans="1:13" x14ac:dyDescent="0.25">
      <c r="A430" t="s">
        <v>1018</v>
      </c>
      <c r="B430">
        <v>9</v>
      </c>
      <c r="D430">
        <f>VLOOKUP(A430,ar_predmet!A$288:B$327,2,FALSE())</f>
        <v>4235</v>
      </c>
      <c r="E430">
        <f>VLOOKUP(D430,ar_predmet!B$288:C$327,2,FALSE())</f>
        <v>308</v>
      </c>
      <c r="F430">
        <v>28</v>
      </c>
      <c r="G430">
        <v>2</v>
      </c>
      <c r="H430" t="s">
        <v>3650</v>
      </c>
      <c r="I430" s="32" t="s">
        <v>1114</v>
      </c>
      <c r="J430" t="s">
        <v>1120</v>
      </c>
      <c r="K430" t="s">
        <v>659</v>
      </c>
      <c r="L430">
        <f t="shared" si="12"/>
        <v>308</v>
      </c>
      <c r="M430" t="str">
        <f t="shared" si="13"/>
        <v>_23/24_DO_INFS_2</v>
      </c>
    </row>
    <row r="431" spans="1:13" x14ac:dyDescent="0.25">
      <c r="A431" t="s">
        <v>1026</v>
      </c>
      <c r="B431">
        <v>9</v>
      </c>
      <c r="D431">
        <f>VLOOKUP(A431,ar_predmet!A$288:B$327,2,FALSE())</f>
        <v>4244</v>
      </c>
      <c r="E431">
        <f>VLOOKUP(D431,ar_predmet!B$288:C$327,2,FALSE())</f>
        <v>317</v>
      </c>
      <c r="F431">
        <v>28</v>
      </c>
      <c r="G431">
        <v>2</v>
      </c>
      <c r="H431" t="s">
        <v>3650</v>
      </c>
      <c r="I431" s="32" t="s">
        <v>1114</v>
      </c>
      <c r="J431" t="s">
        <v>1120</v>
      </c>
      <c r="K431" t="s">
        <v>659</v>
      </c>
      <c r="L431">
        <f t="shared" si="12"/>
        <v>317</v>
      </c>
      <c r="M431" t="str">
        <f t="shared" si="13"/>
        <v>_23/24_DO_INFS_2</v>
      </c>
    </row>
    <row r="432" spans="1:13" x14ac:dyDescent="0.25">
      <c r="A432" t="s">
        <v>1004</v>
      </c>
      <c r="B432">
        <v>9</v>
      </c>
      <c r="D432">
        <f>VLOOKUP(A432,ar_predmet!A$288:B$327,2,FALSE())</f>
        <v>4130</v>
      </c>
      <c r="E432">
        <f>VLOOKUP(D432,ar_predmet!B$288:C$327,2,FALSE())</f>
        <v>294</v>
      </c>
      <c r="F432">
        <v>28</v>
      </c>
      <c r="G432">
        <v>2</v>
      </c>
      <c r="H432" t="s">
        <v>3650</v>
      </c>
      <c r="I432" s="32" t="s">
        <v>1114</v>
      </c>
      <c r="J432" t="s">
        <v>1120</v>
      </c>
      <c r="K432" t="s">
        <v>659</v>
      </c>
      <c r="L432">
        <f t="shared" si="12"/>
        <v>294</v>
      </c>
      <c r="M432" t="str">
        <f t="shared" si="13"/>
        <v>_23/24_DO_INFS_2</v>
      </c>
    </row>
    <row r="433" spans="1:13" x14ac:dyDescent="0.25">
      <c r="A433" t="s">
        <v>1032</v>
      </c>
      <c r="B433">
        <v>9</v>
      </c>
      <c r="D433">
        <f>VLOOKUP(A433,ar_predmet!A$288:B$327,2,FALSE())</f>
        <v>4250</v>
      </c>
      <c r="E433">
        <f>VLOOKUP(D433,ar_predmet!B$288:C$327,2,FALSE())</f>
        <v>323</v>
      </c>
      <c r="F433">
        <v>28</v>
      </c>
      <c r="G433">
        <v>2</v>
      </c>
      <c r="H433" t="s">
        <v>3650</v>
      </c>
      <c r="I433" s="32" t="s">
        <v>1114</v>
      </c>
      <c r="J433" t="s">
        <v>1120</v>
      </c>
      <c r="K433" t="s">
        <v>659</v>
      </c>
      <c r="L433">
        <f t="shared" si="12"/>
        <v>323</v>
      </c>
      <c r="M433" t="str">
        <f t="shared" si="13"/>
        <v>_23/24_DO_INFS_2</v>
      </c>
    </row>
    <row r="434" spans="1:13" x14ac:dyDescent="0.25">
      <c r="A434" t="s">
        <v>1033</v>
      </c>
      <c r="B434">
        <v>9</v>
      </c>
      <c r="D434">
        <f>VLOOKUP(A434,ar_predmet!A$288:B$327,2,FALSE())</f>
        <v>4251</v>
      </c>
      <c r="E434">
        <f>VLOOKUP(D434,ar_predmet!B$288:C$327,2,FALSE())</f>
        <v>324</v>
      </c>
      <c r="F434">
        <v>28</v>
      </c>
      <c r="G434">
        <v>2</v>
      </c>
      <c r="H434" t="s">
        <v>3650</v>
      </c>
      <c r="I434" s="32" t="s">
        <v>1114</v>
      </c>
      <c r="J434" t="s">
        <v>1120</v>
      </c>
      <c r="K434" t="s">
        <v>659</v>
      </c>
      <c r="L434">
        <f t="shared" si="12"/>
        <v>324</v>
      </c>
      <c r="M434" t="str">
        <f t="shared" si="13"/>
        <v>_23/24_DO_INFS_2</v>
      </c>
    </row>
    <row r="435" spans="1:13" x14ac:dyDescent="0.25">
      <c r="A435" t="s">
        <v>1029</v>
      </c>
      <c r="B435">
        <v>9</v>
      </c>
      <c r="D435">
        <f>VLOOKUP(A435,ar_predmet!A$288:B$327,2,FALSE())</f>
        <v>4247</v>
      </c>
      <c r="E435">
        <f>VLOOKUP(D435,ar_predmet!B$288:C$327,2,FALSE())</f>
        <v>320</v>
      </c>
      <c r="F435">
        <v>28</v>
      </c>
      <c r="G435">
        <v>2</v>
      </c>
      <c r="H435" t="s">
        <v>3650</v>
      </c>
      <c r="I435" s="32" t="s">
        <v>1114</v>
      </c>
      <c r="J435" t="s">
        <v>1120</v>
      </c>
      <c r="K435" t="s">
        <v>659</v>
      </c>
      <c r="L435">
        <f t="shared" si="12"/>
        <v>320</v>
      </c>
      <c r="M435" t="str">
        <f t="shared" si="13"/>
        <v>_23/24_DO_INFS_2</v>
      </c>
    </row>
    <row r="436" spans="1:13" x14ac:dyDescent="0.25">
      <c r="A436" t="s">
        <v>1027</v>
      </c>
      <c r="B436">
        <v>9</v>
      </c>
      <c r="D436">
        <f>VLOOKUP(A436,ar_predmet!A$288:B$327,2,FALSE())</f>
        <v>4245</v>
      </c>
      <c r="E436">
        <f>VLOOKUP(D436,ar_predmet!B$288:C$327,2,FALSE())</f>
        <v>318</v>
      </c>
      <c r="F436">
        <v>28</v>
      </c>
      <c r="G436">
        <v>2</v>
      </c>
      <c r="H436" t="s">
        <v>3650</v>
      </c>
      <c r="I436" s="32" t="s">
        <v>1114</v>
      </c>
      <c r="J436" t="s">
        <v>1120</v>
      </c>
      <c r="K436" t="s">
        <v>659</v>
      </c>
      <c r="L436">
        <f t="shared" si="12"/>
        <v>318</v>
      </c>
      <c r="M436" t="str">
        <f t="shared" si="13"/>
        <v>_23/24_DO_INFS_2</v>
      </c>
    </row>
    <row r="437" spans="1:13" x14ac:dyDescent="0.25">
      <c r="A437" t="s">
        <v>1016</v>
      </c>
      <c r="B437">
        <v>9</v>
      </c>
      <c r="D437">
        <f>VLOOKUP(A437,ar_predmet!A$288:B$327,2,FALSE())</f>
        <v>4234</v>
      </c>
      <c r="E437">
        <f>VLOOKUP(D437,ar_predmet!B$288:C$327,2,FALSE())</f>
        <v>306</v>
      </c>
      <c r="F437">
        <v>28</v>
      </c>
      <c r="G437">
        <v>2</v>
      </c>
      <c r="H437" t="s">
        <v>3650</v>
      </c>
      <c r="I437" s="32" t="s">
        <v>1114</v>
      </c>
      <c r="J437" t="s">
        <v>1120</v>
      </c>
      <c r="K437" t="s">
        <v>659</v>
      </c>
      <c r="L437">
        <f t="shared" si="12"/>
        <v>306</v>
      </c>
      <c r="M437" t="str">
        <f t="shared" si="13"/>
        <v>_23/24_DO_INFS_2</v>
      </c>
    </row>
    <row r="438" spans="1:13" x14ac:dyDescent="0.25">
      <c r="A438" t="s">
        <v>1017</v>
      </c>
      <c r="B438">
        <v>9</v>
      </c>
      <c r="D438">
        <f>VLOOKUP(A438,ar_predmet!A$288:B$327,2,FALSE())</f>
        <v>4236</v>
      </c>
      <c r="E438">
        <f>VLOOKUP(D438,ar_predmet!B$288:C$327,2,FALSE())</f>
        <v>307</v>
      </c>
      <c r="F438">
        <v>28</v>
      </c>
      <c r="G438">
        <v>2</v>
      </c>
      <c r="H438" t="s">
        <v>3650</v>
      </c>
      <c r="I438" s="32" t="s">
        <v>1114</v>
      </c>
      <c r="J438" t="s">
        <v>1120</v>
      </c>
      <c r="K438" t="s">
        <v>659</v>
      </c>
      <c r="L438">
        <f t="shared" si="12"/>
        <v>307</v>
      </c>
      <c r="M438" t="str">
        <f t="shared" si="13"/>
        <v>_23/24_DO_INFS_2</v>
      </c>
    </row>
    <row r="439" spans="1:13" x14ac:dyDescent="0.25">
      <c r="A439" t="s">
        <v>1023</v>
      </c>
      <c r="B439">
        <v>9</v>
      </c>
      <c r="D439">
        <f>VLOOKUP(A439,ar_predmet!A$288:B$327,2,FALSE())</f>
        <v>4241</v>
      </c>
      <c r="E439">
        <f>VLOOKUP(D439,ar_predmet!B$288:C$327,2,FALSE())</f>
        <v>314</v>
      </c>
      <c r="F439">
        <v>28</v>
      </c>
      <c r="G439">
        <v>2</v>
      </c>
      <c r="H439" t="s">
        <v>3650</v>
      </c>
      <c r="I439" s="32" t="s">
        <v>1114</v>
      </c>
      <c r="J439" t="s">
        <v>1120</v>
      </c>
      <c r="K439" t="s">
        <v>659</v>
      </c>
      <c r="L439">
        <f t="shared" si="12"/>
        <v>314</v>
      </c>
      <c r="M439" t="str">
        <f t="shared" si="13"/>
        <v>_23/24_DO_INFS_2</v>
      </c>
    </row>
    <row r="440" spans="1:13" x14ac:dyDescent="0.25">
      <c r="A440" t="s">
        <v>1013</v>
      </c>
      <c r="B440">
        <v>9</v>
      </c>
      <c r="D440">
        <f>VLOOKUP(A440,ar_predmet!A$288:B$327,2,FALSE())</f>
        <v>4231</v>
      </c>
      <c r="E440">
        <f>VLOOKUP(D440,ar_predmet!B$288:C$327,2,FALSE())</f>
        <v>303</v>
      </c>
      <c r="F440">
        <v>28</v>
      </c>
      <c r="G440">
        <v>2</v>
      </c>
      <c r="H440" t="s">
        <v>3650</v>
      </c>
      <c r="I440" s="32" t="s">
        <v>1114</v>
      </c>
      <c r="J440" t="s">
        <v>1120</v>
      </c>
      <c r="K440" t="s">
        <v>659</v>
      </c>
      <c r="L440">
        <f t="shared" si="12"/>
        <v>303</v>
      </c>
      <c r="M440" t="str">
        <f t="shared" si="13"/>
        <v>_23/24_DO_INFS_2</v>
      </c>
    </row>
    <row r="441" spans="1:13" x14ac:dyDescent="0.25">
      <c r="A441" t="s">
        <v>1008</v>
      </c>
      <c r="B441">
        <v>9</v>
      </c>
      <c r="D441">
        <f>VLOOKUP(A441,ar_predmet!A$288:B$327,2,FALSE())</f>
        <v>4135</v>
      </c>
      <c r="E441">
        <f>VLOOKUP(D441,ar_predmet!B$288:C$327,2,FALSE())</f>
        <v>298</v>
      </c>
      <c r="F441">
        <v>28</v>
      </c>
      <c r="G441">
        <v>2</v>
      </c>
      <c r="H441" t="s">
        <v>3650</v>
      </c>
      <c r="I441" s="32" t="s">
        <v>1114</v>
      </c>
      <c r="J441" t="s">
        <v>1120</v>
      </c>
      <c r="K441" t="s">
        <v>659</v>
      </c>
      <c r="L441">
        <f t="shared" si="12"/>
        <v>298</v>
      </c>
      <c r="M441" t="str">
        <f t="shared" si="13"/>
        <v>_23/24_DO_INFS_2</v>
      </c>
    </row>
    <row r="442" spans="1:13" x14ac:dyDescent="0.25">
      <c r="A442" t="s">
        <v>1024</v>
      </c>
      <c r="B442">
        <v>9</v>
      </c>
      <c r="D442">
        <f>VLOOKUP(A442,ar_predmet!A$288:B$327,2,FALSE())</f>
        <v>4242</v>
      </c>
      <c r="E442">
        <f>VLOOKUP(D442,ar_predmet!B$288:C$327,2,FALSE())</f>
        <v>315</v>
      </c>
      <c r="F442">
        <v>28</v>
      </c>
      <c r="G442">
        <v>2</v>
      </c>
      <c r="H442" t="s">
        <v>3650</v>
      </c>
      <c r="I442" s="32" t="s">
        <v>1114</v>
      </c>
      <c r="J442" t="s">
        <v>1120</v>
      </c>
      <c r="K442" t="s">
        <v>659</v>
      </c>
      <c r="L442">
        <f t="shared" si="12"/>
        <v>315</v>
      </c>
      <c r="M442" t="str">
        <f t="shared" si="13"/>
        <v>_23/24_DO_INFS_2</v>
      </c>
    </row>
    <row r="443" spans="1:13" x14ac:dyDescent="0.25">
      <c r="A443" t="s">
        <v>1012</v>
      </c>
      <c r="B443">
        <v>9</v>
      </c>
      <c r="D443">
        <f>VLOOKUP(A443,ar_predmet!A$288:B$327,2,FALSE())</f>
        <v>4139</v>
      </c>
      <c r="E443">
        <f>VLOOKUP(D443,ar_predmet!B$288:C$327,2,FALSE())</f>
        <v>302</v>
      </c>
      <c r="F443">
        <v>28</v>
      </c>
      <c r="G443">
        <v>2</v>
      </c>
      <c r="H443" t="s">
        <v>3650</v>
      </c>
      <c r="I443" s="32" t="s">
        <v>1114</v>
      </c>
      <c r="J443" t="s">
        <v>1120</v>
      </c>
      <c r="K443" t="s">
        <v>659</v>
      </c>
      <c r="L443">
        <f t="shared" si="12"/>
        <v>302</v>
      </c>
      <c r="M443" t="str">
        <f t="shared" si="13"/>
        <v>_23/24_DO_INFS_2</v>
      </c>
    </row>
    <row r="444" spans="1:13" x14ac:dyDescent="0.25">
      <c r="A444" t="s">
        <v>1011</v>
      </c>
      <c r="B444">
        <v>9</v>
      </c>
      <c r="D444">
        <f>VLOOKUP(A444,ar_predmet!A$288:B$327,2,FALSE())</f>
        <v>4138</v>
      </c>
      <c r="E444">
        <f>VLOOKUP(D444,ar_predmet!B$288:C$327,2,FALSE())</f>
        <v>301</v>
      </c>
      <c r="F444">
        <v>28</v>
      </c>
      <c r="G444">
        <v>2</v>
      </c>
      <c r="H444" t="s">
        <v>3650</v>
      </c>
      <c r="I444" s="32" t="s">
        <v>1114</v>
      </c>
      <c r="J444" t="s">
        <v>1120</v>
      </c>
      <c r="K444" t="s">
        <v>659</v>
      </c>
      <c r="L444">
        <f t="shared" si="12"/>
        <v>301</v>
      </c>
      <c r="M444" t="str">
        <f t="shared" si="13"/>
        <v>_23/24_DO_INFS_2</v>
      </c>
    </row>
    <row r="445" spans="1:13" x14ac:dyDescent="0.25">
      <c r="A445" t="s">
        <v>1035</v>
      </c>
      <c r="B445">
        <v>30</v>
      </c>
      <c r="D445">
        <f>VLOOKUP(A445,ar_predmet!A$288:B$327,2,FALSE())</f>
        <v>4301</v>
      </c>
      <c r="E445">
        <f>VLOOKUP(D445,ar_predmet!B$288:C$327,2,FALSE())</f>
        <v>326</v>
      </c>
      <c r="F445">
        <v>28</v>
      </c>
      <c r="G445">
        <v>3</v>
      </c>
      <c r="H445" t="s">
        <v>3649</v>
      </c>
      <c r="I445" s="32" t="s">
        <v>1114</v>
      </c>
      <c r="J445" t="s">
        <v>1120</v>
      </c>
      <c r="K445" t="s">
        <v>659</v>
      </c>
      <c r="L445">
        <f t="shared" si="12"/>
        <v>326</v>
      </c>
      <c r="M445" t="str">
        <f t="shared" si="13"/>
        <v>_23/24_DO_INFS_3</v>
      </c>
    </row>
    <row r="446" spans="1:13" x14ac:dyDescent="0.25">
      <c r="A446" t="s">
        <v>1036</v>
      </c>
      <c r="B446">
        <v>30</v>
      </c>
      <c r="D446">
        <f>VLOOKUP(A446,ar_predmet!A$288:B$327,2,FALSE())</f>
        <v>4302</v>
      </c>
      <c r="E446">
        <f>VLOOKUP(D446,ar_predmet!B$288:C$327,2,FALSE())</f>
        <v>327</v>
      </c>
      <c r="F446">
        <v>28</v>
      </c>
      <c r="G446">
        <v>3</v>
      </c>
      <c r="H446" t="s">
        <v>3649</v>
      </c>
      <c r="I446" s="32" t="s">
        <v>1116</v>
      </c>
      <c r="J446" t="s">
        <v>1120</v>
      </c>
      <c r="K446" t="s">
        <v>659</v>
      </c>
      <c r="L446">
        <f t="shared" si="12"/>
        <v>327</v>
      </c>
      <c r="M446" t="str">
        <f t="shared" si="13"/>
        <v>_23/24_DO_INFS_3</v>
      </c>
    </row>
  </sheetData>
  <conditionalFormatting sqref="H2:H1048576">
    <cfRule type="containsText" dxfId="3" priority="2" operator="containsText" text="O">
      <formula>NOT(ISERROR(SEARCH("O",H2)))</formula>
    </cfRule>
  </conditionalFormatting>
  <pageMargins left="0.7" right="0.7" top="0.75" bottom="0.75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11"/>
  <sheetViews>
    <sheetView topLeftCell="A404" zoomScale="110" zoomScaleNormal="110" workbookViewId="0">
      <selection activeCell="A2" sqref="A2:A411"/>
    </sheetView>
  </sheetViews>
  <sheetFormatPr defaultColWidth="8.7109375" defaultRowHeight="15" x14ac:dyDescent="0.25"/>
  <cols>
    <col min="1" max="1" width="78.28515625" customWidth="1"/>
    <col min="5" max="5" width="11.28515625" customWidth="1"/>
    <col min="6" max="6" width="12" customWidth="1"/>
    <col min="7" max="7" width="7.42578125" customWidth="1"/>
    <col min="8" max="8" width="14.28515625" customWidth="1"/>
    <col min="11" max="11" width="7.85546875" customWidth="1"/>
    <col min="12" max="12" width="9.85546875" customWidth="1"/>
    <col min="13" max="13" width="23.7109375" customWidth="1"/>
  </cols>
  <sheetData>
    <row r="1" spans="1:13" s="4" customFormat="1" x14ac:dyDescent="0.25">
      <c r="A1" s="25" t="s">
        <v>11</v>
      </c>
      <c r="B1" s="11" t="s">
        <v>1106</v>
      </c>
      <c r="C1" s="11"/>
      <c r="D1" s="11" t="s">
        <v>1107</v>
      </c>
      <c r="E1" s="11" t="s">
        <v>255</v>
      </c>
      <c r="F1" s="11" t="s">
        <v>1108</v>
      </c>
      <c r="G1" s="11" t="s">
        <v>1109</v>
      </c>
      <c r="H1" s="11" t="s">
        <v>1110</v>
      </c>
      <c r="I1" s="11" t="s">
        <v>1111</v>
      </c>
      <c r="J1" s="4" t="s">
        <v>1112</v>
      </c>
      <c r="K1" s="4" t="s">
        <v>621</v>
      </c>
      <c r="L1" s="4" t="s">
        <v>255</v>
      </c>
      <c r="M1" s="4" t="s">
        <v>1113</v>
      </c>
    </row>
    <row r="2" spans="1:13" ht="14.25" customHeight="1" x14ac:dyDescent="0.25">
      <c r="A2" s="42" t="s">
        <v>898</v>
      </c>
      <c r="B2" s="43">
        <v>8</v>
      </c>
      <c r="C2" s="36"/>
      <c r="D2" s="36" t="str">
        <f>VLOOKUP(A2,ar_predmet!$A$235:$B$260,2,FALSE())</f>
        <v>S101</v>
      </c>
      <c r="E2" s="36">
        <f>VLOOKUP(D2,ar_predmet!B$235:C$260,2,FALSE())</f>
        <v>235</v>
      </c>
      <c r="F2" s="36">
        <v>7</v>
      </c>
      <c r="G2" s="36">
        <v>1</v>
      </c>
      <c r="H2" s="36" t="s">
        <v>3649</v>
      </c>
      <c r="I2" s="43" t="s">
        <v>1114</v>
      </c>
      <c r="J2" s="36" t="s">
        <v>1115</v>
      </c>
      <c r="K2" s="36" t="s">
        <v>629</v>
      </c>
      <c r="L2" s="36">
        <f t="shared" ref="L2:L33" si="0">+E2</f>
        <v>235</v>
      </c>
      <c r="M2" s="36" t="str">
        <f t="shared" ref="M2:M33" si="1">+_xlfn.CONCAT("_23/24_",K2,"_",J2,"_",G2)</f>
        <v>_23/24_VS_MSPO_1</v>
      </c>
    </row>
    <row r="3" spans="1:13" ht="14.25" customHeight="1" x14ac:dyDescent="0.25">
      <c r="A3" s="14" t="s">
        <v>900</v>
      </c>
      <c r="B3" s="32">
        <v>8</v>
      </c>
      <c r="D3" t="str">
        <f>VLOOKUP(A3,ar_predmet!$A$235:$B$260,2,FALSE())</f>
        <v>S102</v>
      </c>
      <c r="E3">
        <f>VLOOKUP(D3,ar_predmet!B$235:C$260,2,FALSE())</f>
        <v>236</v>
      </c>
      <c r="F3">
        <v>7</v>
      </c>
      <c r="G3">
        <v>1</v>
      </c>
      <c r="H3" t="s">
        <v>3649</v>
      </c>
      <c r="I3" s="32" t="s">
        <v>1114</v>
      </c>
      <c r="J3" t="s">
        <v>1115</v>
      </c>
      <c r="K3" t="s">
        <v>629</v>
      </c>
      <c r="L3">
        <f t="shared" si="0"/>
        <v>236</v>
      </c>
      <c r="M3" t="str">
        <f t="shared" si="1"/>
        <v>_23/24_VS_MSPO_1</v>
      </c>
    </row>
    <row r="4" spans="1:13" ht="14.25" customHeight="1" x14ac:dyDescent="0.25">
      <c r="A4" s="14" t="s">
        <v>902</v>
      </c>
      <c r="B4" s="32">
        <v>8</v>
      </c>
      <c r="D4" t="str">
        <f>VLOOKUP(A4,ar_predmet!$A$235:$B$260,2,FALSE())</f>
        <v>S103</v>
      </c>
      <c r="E4">
        <f>VLOOKUP(D4,ar_predmet!B$235:C$260,2,FALSE())</f>
        <v>237</v>
      </c>
      <c r="F4">
        <v>7</v>
      </c>
      <c r="G4">
        <v>1</v>
      </c>
      <c r="H4" t="s">
        <v>3649</v>
      </c>
      <c r="I4" s="32" t="s">
        <v>1114</v>
      </c>
      <c r="J4" t="s">
        <v>1115</v>
      </c>
      <c r="K4" t="s">
        <v>629</v>
      </c>
      <c r="L4">
        <f t="shared" si="0"/>
        <v>237</v>
      </c>
      <c r="M4" t="str">
        <f t="shared" si="1"/>
        <v>_23/24_VS_MSPO_1</v>
      </c>
    </row>
    <row r="5" spans="1:13" ht="14.25" customHeight="1" x14ac:dyDescent="0.25">
      <c r="A5" s="14" t="s">
        <v>904</v>
      </c>
      <c r="B5" s="32">
        <v>8</v>
      </c>
      <c r="D5" t="str">
        <f>VLOOKUP(A5,ar_predmet!$A$235:$B$260,2,FALSE())</f>
        <v>S104</v>
      </c>
      <c r="E5">
        <f>VLOOKUP(D5,ar_predmet!B$235:C$260,2,FALSE())</f>
        <v>238</v>
      </c>
      <c r="F5">
        <v>7</v>
      </c>
      <c r="G5">
        <v>1</v>
      </c>
      <c r="H5" t="s">
        <v>3649</v>
      </c>
      <c r="I5" s="32" t="s">
        <v>1116</v>
      </c>
      <c r="J5" t="s">
        <v>1115</v>
      </c>
      <c r="K5" t="s">
        <v>629</v>
      </c>
      <c r="L5">
        <f t="shared" si="0"/>
        <v>238</v>
      </c>
      <c r="M5" t="str">
        <f t="shared" si="1"/>
        <v>_23/24_VS_MSPO_1</v>
      </c>
    </row>
    <row r="6" spans="1:13" ht="14.25" customHeight="1" x14ac:dyDescent="0.25">
      <c r="A6" s="14" t="s">
        <v>906</v>
      </c>
      <c r="B6" s="32">
        <v>8</v>
      </c>
      <c r="D6" t="str">
        <f>VLOOKUP(A6,ar_predmet!$A$235:$B$260,2,FALSE())</f>
        <v>S106</v>
      </c>
      <c r="E6">
        <f>VLOOKUP(D6,ar_predmet!B$235:C$260,2,FALSE())</f>
        <v>239</v>
      </c>
      <c r="F6">
        <v>7</v>
      </c>
      <c r="G6">
        <v>1</v>
      </c>
      <c r="H6" t="s">
        <v>3649</v>
      </c>
      <c r="I6" s="32" t="s">
        <v>1116</v>
      </c>
      <c r="J6" t="s">
        <v>1115</v>
      </c>
      <c r="K6" t="s">
        <v>629</v>
      </c>
      <c r="L6">
        <f t="shared" si="0"/>
        <v>239</v>
      </c>
      <c r="M6" t="str">
        <f t="shared" si="1"/>
        <v>_23/24_VS_MSPO_1</v>
      </c>
    </row>
    <row r="7" spans="1:13" ht="14.25" customHeight="1" x14ac:dyDescent="0.25">
      <c r="A7" s="14" t="s">
        <v>910</v>
      </c>
      <c r="B7" s="32">
        <v>8</v>
      </c>
      <c r="D7" t="str">
        <f>VLOOKUP(A7,ar_predmet!$A$235:$B$260,2,FALSE())</f>
        <v>S108</v>
      </c>
      <c r="E7">
        <f>VLOOKUP(D7,ar_predmet!B$235:C$260,2,FALSE())</f>
        <v>241</v>
      </c>
      <c r="F7">
        <v>7</v>
      </c>
      <c r="G7">
        <v>1</v>
      </c>
      <c r="H7" t="s">
        <v>3649</v>
      </c>
      <c r="I7" s="32" t="s">
        <v>1116</v>
      </c>
      <c r="J7" t="s">
        <v>1115</v>
      </c>
      <c r="K7" t="s">
        <v>629</v>
      </c>
      <c r="L7">
        <f t="shared" si="0"/>
        <v>241</v>
      </c>
      <c r="M7" t="str">
        <f t="shared" si="1"/>
        <v>_23/24_VS_MSPO_1</v>
      </c>
    </row>
    <row r="8" spans="1:13" x14ac:dyDescent="0.25">
      <c r="A8" s="14" t="s">
        <v>677</v>
      </c>
      <c r="B8">
        <v>8</v>
      </c>
      <c r="D8" t="str">
        <f>VLOOKUP(A8,ar_predmet!$A$235:$B$260,2,FALSE())</f>
        <v>S202</v>
      </c>
      <c r="E8">
        <f>VLOOKUP(D8,ar_predmet!B$235:C$260,2,FALSE())</f>
        <v>243</v>
      </c>
      <c r="F8">
        <v>7</v>
      </c>
      <c r="G8">
        <v>2</v>
      </c>
      <c r="H8" t="s">
        <v>3649</v>
      </c>
      <c r="I8" s="32" t="s">
        <v>1114</v>
      </c>
      <c r="J8" t="s">
        <v>1115</v>
      </c>
      <c r="K8" t="s">
        <v>629</v>
      </c>
      <c r="L8">
        <f t="shared" si="0"/>
        <v>243</v>
      </c>
      <c r="M8" t="str">
        <f t="shared" si="1"/>
        <v>_23/24_VS_MSPO_2</v>
      </c>
    </row>
    <row r="9" spans="1:13" x14ac:dyDescent="0.25">
      <c r="A9" s="14" t="s">
        <v>693</v>
      </c>
      <c r="B9">
        <v>6</v>
      </c>
      <c r="D9" t="str">
        <f>VLOOKUP(A9,ar_predmet!$A$235:$B$260,2,FALSE())</f>
        <v>S204</v>
      </c>
      <c r="E9">
        <f>VLOOKUP(D9,ar_predmet!B$235:C$260,2,FALSE())</f>
        <v>244</v>
      </c>
      <c r="F9">
        <v>7</v>
      </c>
      <c r="G9">
        <v>2</v>
      </c>
      <c r="H9" t="s">
        <v>3649</v>
      </c>
      <c r="I9" s="32" t="s">
        <v>1116</v>
      </c>
      <c r="J9" t="s">
        <v>1115</v>
      </c>
      <c r="K9" t="s">
        <v>629</v>
      </c>
      <c r="L9">
        <f t="shared" si="0"/>
        <v>244</v>
      </c>
      <c r="M9" t="str">
        <f t="shared" si="1"/>
        <v>_23/24_VS_MSPO_2</v>
      </c>
    </row>
    <row r="10" spans="1:13" x14ac:dyDescent="0.25">
      <c r="A10" s="14" t="s">
        <v>916</v>
      </c>
      <c r="B10">
        <v>6</v>
      </c>
      <c r="D10" t="str">
        <f>VLOOKUP(A10,ar_predmet!$A$235:$B$260,2,FALSE())</f>
        <v>S205</v>
      </c>
      <c r="E10">
        <f>VLOOKUP(D10,ar_predmet!B$235:C$260,2,FALSE())</f>
        <v>245</v>
      </c>
      <c r="F10">
        <v>7</v>
      </c>
      <c r="G10">
        <v>2</v>
      </c>
      <c r="H10" t="s">
        <v>3649</v>
      </c>
      <c r="I10" s="32" t="s">
        <v>1116</v>
      </c>
      <c r="J10" t="s">
        <v>1115</v>
      </c>
      <c r="K10" t="s">
        <v>629</v>
      </c>
      <c r="L10">
        <f t="shared" si="0"/>
        <v>245</v>
      </c>
      <c r="M10" t="str">
        <f t="shared" si="1"/>
        <v>_23/24_VS_MSPO_2</v>
      </c>
    </row>
    <row r="11" spans="1:13" x14ac:dyDescent="0.25">
      <c r="A11" s="14" t="s">
        <v>922</v>
      </c>
      <c r="B11">
        <v>6</v>
      </c>
      <c r="D11" t="str">
        <f>VLOOKUP(A11,ar_predmet!$A$235:$B$260,2,FALSE())</f>
        <v>S208</v>
      </c>
      <c r="E11">
        <f>VLOOKUP(D11,ar_predmet!B$235:C$260,2,FALSE())</f>
        <v>248</v>
      </c>
      <c r="F11">
        <v>7</v>
      </c>
      <c r="G11">
        <v>2</v>
      </c>
      <c r="H11" t="s">
        <v>3649</v>
      </c>
      <c r="I11" s="32" t="s">
        <v>1116</v>
      </c>
      <c r="J11" t="s">
        <v>1115</v>
      </c>
      <c r="K11" t="s">
        <v>629</v>
      </c>
      <c r="L11">
        <f t="shared" si="0"/>
        <v>248</v>
      </c>
      <c r="M11" t="str">
        <f t="shared" si="1"/>
        <v>_23/24_VS_MSPO_2</v>
      </c>
    </row>
    <row r="12" spans="1:13" x14ac:dyDescent="0.25">
      <c r="A12" s="14" t="s">
        <v>925</v>
      </c>
      <c r="B12">
        <v>8</v>
      </c>
      <c r="D12" t="str">
        <f>VLOOKUP(A12,ar_predmet!$A$235:$B$260,2,FALSE())</f>
        <v>S209</v>
      </c>
      <c r="E12">
        <f>VLOOKUP(D12,ar_predmet!B$235:C$260,2,FALSE())</f>
        <v>249</v>
      </c>
      <c r="F12">
        <v>7</v>
      </c>
      <c r="G12">
        <v>2</v>
      </c>
      <c r="H12" t="s">
        <v>3649</v>
      </c>
      <c r="I12" s="32" t="s">
        <v>1114</v>
      </c>
      <c r="J12" t="s">
        <v>1115</v>
      </c>
      <c r="K12" t="s">
        <v>629</v>
      </c>
      <c r="L12">
        <f t="shared" si="0"/>
        <v>249</v>
      </c>
      <c r="M12" t="str">
        <f t="shared" si="1"/>
        <v>_23/24_VS_MSPO_2</v>
      </c>
    </row>
    <row r="13" spans="1:13" x14ac:dyDescent="0.25">
      <c r="A13" s="14" t="s">
        <v>927</v>
      </c>
      <c r="B13">
        <v>8</v>
      </c>
      <c r="D13" t="str">
        <f>VLOOKUP(A13,ar_predmet!$A$235:$B$260,2,FALSE())</f>
        <v>S210</v>
      </c>
      <c r="E13">
        <f>VLOOKUP(D13,ar_predmet!B$235:C$260,2,FALSE())</f>
        <v>250</v>
      </c>
      <c r="F13">
        <v>7</v>
      </c>
      <c r="G13">
        <v>2</v>
      </c>
      <c r="H13" t="s">
        <v>3649</v>
      </c>
      <c r="I13" s="32" t="s">
        <v>1114</v>
      </c>
      <c r="J13" t="s">
        <v>1115</v>
      </c>
      <c r="K13" t="s">
        <v>629</v>
      </c>
      <c r="L13">
        <f t="shared" si="0"/>
        <v>250</v>
      </c>
      <c r="M13" t="str">
        <f t="shared" si="1"/>
        <v>_23/24_VS_MSPO_2</v>
      </c>
    </row>
    <row r="14" spans="1:13" x14ac:dyDescent="0.25">
      <c r="A14" s="14" t="s">
        <v>918</v>
      </c>
      <c r="B14">
        <v>6</v>
      </c>
      <c r="D14" t="str">
        <f>VLOOKUP(A14,ar_predmet!$A$235:$B$260,2,FALSE())</f>
        <v>S206</v>
      </c>
      <c r="E14">
        <f>VLOOKUP(D14,ar_predmet!B$235:C$260,2,FALSE())</f>
        <v>246</v>
      </c>
      <c r="F14">
        <v>7</v>
      </c>
      <c r="G14">
        <v>2</v>
      </c>
      <c r="H14" t="s">
        <v>3650</v>
      </c>
      <c r="I14" s="32" t="s">
        <v>1116</v>
      </c>
      <c r="J14" t="s">
        <v>1115</v>
      </c>
      <c r="K14" t="s">
        <v>629</v>
      </c>
      <c r="L14">
        <f t="shared" si="0"/>
        <v>246</v>
      </c>
      <c r="M14" t="str">
        <f t="shared" si="1"/>
        <v>_23/24_VS_MSPO_2</v>
      </c>
    </row>
    <row r="15" spans="1:13" x14ac:dyDescent="0.25">
      <c r="A15" s="14" t="s">
        <v>920</v>
      </c>
      <c r="B15">
        <v>6</v>
      </c>
      <c r="D15" t="str">
        <f>VLOOKUP(A15,ar_predmet!$A$235:$B$260,2,FALSE())</f>
        <v>S207</v>
      </c>
      <c r="E15">
        <f>VLOOKUP(D15,ar_predmet!B$235:C$260,2,FALSE())</f>
        <v>247</v>
      </c>
      <c r="F15">
        <v>7</v>
      </c>
      <c r="G15">
        <v>2</v>
      </c>
      <c r="H15" t="s">
        <v>3650</v>
      </c>
      <c r="I15" s="32" t="s">
        <v>1116</v>
      </c>
      <c r="J15" t="s">
        <v>1115</v>
      </c>
      <c r="K15" t="s">
        <v>629</v>
      </c>
      <c r="L15">
        <f t="shared" si="0"/>
        <v>247</v>
      </c>
      <c r="M15" t="str">
        <f t="shared" si="1"/>
        <v>_23/24_VS_MSPO_2</v>
      </c>
    </row>
    <row r="16" spans="1:13" x14ac:dyDescent="0.25">
      <c r="A16" s="14" t="s">
        <v>933</v>
      </c>
      <c r="B16">
        <v>8</v>
      </c>
      <c r="D16" t="str">
        <f>VLOOKUP(A16,ar_predmet!$A$235:$B$260,2,FALSE())</f>
        <v>S301</v>
      </c>
      <c r="E16">
        <f>VLOOKUP(D16,ar_predmet!B$235:C$260,2,FALSE())</f>
        <v>253</v>
      </c>
      <c r="F16">
        <v>7</v>
      </c>
      <c r="G16">
        <v>3</v>
      </c>
      <c r="H16" t="s">
        <v>3649</v>
      </c>
      <c r="I16" s="32" t="s">
        <v>1114</v>
      </c>
      <c r="J16" t="s">
        <v>1115</v>
      </c>
      <c r="K16" t="s">
        <v>629</v>
      </c>
      <c r="L16">
        <f t="shared" si="0"/>
        <v>253</v>
      </c>
      <c r="M16" t="str">
        <f t="shared" si="1"/>
        <v>_23/24_VS_MSPO_3</v>
      </c>
    </row>
    <row r="17" spans="1:13" x14ac:dyDescent="0.25">
      <c r="A17" s="14" t="s">
        <v>935</v>
      </c>
      <c r="B17">
        <v>8</v>
      </c>
      <c r="D17" t="str">
        <f>VLOOKUP(A17,ar_predmet!$A$235:$B$260,2,FALSE())</f>
        <v>S302</v>
      </c>
      <c r="E17">
        <f>VLOOKUP(D17,ar_predmet!B$235:C$260,2,FALSE())</f>
        <v>254</v>
      </c>
      <c r="F17">
        <v>7</v>
      </c>
      <c r="G17">
        <v>3</v>
      </c>
      <c r="H17" t="s">
        <v>3649</v>
      </c>
      <c r="I17" s="32" t="s">
        <v>1114</v>
      </c>
      <c r="J17" t="s">
        <v>1115</v>
      </c>
      <c r="K17" t="s">
        <v>629</v>
      </c>
      <c r="L17">
        <f t="shared" si="0"/>
        <v>254</v>
      </c>
      <c r="M17" t="str">
        <f t="shared" si="1"/>
        <v>_23/24_VS_MSPO_3</v>
      </c>
    </row>
    <row r="18" spans="1:13" x14ac:dyDescent="0.25">
      <c r="A18" s="14" t="s">
        <v>937</v>
      </c>
      <c r="B18">
        <v>8</v>
      </c>
      <c r="D18" t="str">
        <f>VLOOKUP(A18,ar_predmet!$A$235:$B$260,2,FALSE())</f>
        <v>S303</v>
      </c>
      <c r="E18">
        <f>VLOOKUP(D18,ar_predmet!B$235:C$260,2,FALSE())</f>
        <v>255</v>
      </c>
      <c r="F18">
        <v>7</v>
      </c>
      <c r="G18">
        <v>3</v>
      </c>
      <c r="H18" t="s">
        <v>3649</v>
      </c>
      <c r="I18" s="32" t="s">
        <v>1114</v>
      </c>
      <c r="J18" t="s">
        <v>1115</v>
      </c>
      <c r="K18" t="s">
        <v>629</v>
      </c>
      <c r="L18">
        <f t="shared" si="0"/>
        <v>255</v>
      </c>
      <c r="M18" t="str">
        <f t="shared" si="1"/>
        <v>_23/24_VS_MSPO_3</v>
      </c>
    </row>
    <row r="19" spans="1:13" x14ac:dyDescent="0.25">
      <c r="A19" s="14" t="s">
        <v>730</v>
      </c>
      <c r="B19">
        <v>10</v>
      </c>
      <c r="D19" t="str">
        <f>VLOOKUP(A19,ar_predmet!$A$235:$B$260,2,FALSE())</f>
        <v>S304</v>
      </c>
      <c r="E19">
        <f>VLOOKUP(D19,ar_predmet!B$235:C$260,2,FALSE())</f>
        <v>256</v>
      </c>
      <c r="F19">
        <v>7</v>
      </c>
      <c r="G19">
        <v>3</v>
      </c>
      <c r="H19" t="s">
        <v>3649</v>
      </c>
      <c r="I19" s="32" t="s">
        <v>1116</v>
      </c>
      <c r="J19" t="s">
        <v>1115</v>
      </c>
      <c r="K19" t="s">
        <v>629</v>
      </c>
      <c r="L19">
        <f t="shared" si="0"/>
        <v>256</v>
      </c>
      <c r="M19" t="str">
        <f t="shared" si="1"/>
        <v>_23/24_VS_MSPO_3</v>
      </c>
    </row>
    <row r="20" spans="1:13" x14ac:dyDescent="0.25">
      <c r="A20" s="14" t="s">
        <v>731</v>
      </c>
      <c r="B20">
        <v>12</v>
      </c>
      <c r="D20" t="str">
        <f>VLOOKUP(A20,ar_predmet!$A$235:$B$260,2,FALSE())</f>
        <v>S305</v>
      </c>
      <c r="E20">
        <f>VLOOKUP(D20,ar_predmet!B$235:C$260,2,FALSE())</f>
        <v>257</v>
      </c>
      <c r="F20">
        <v>7</v>
      </c>
      <c r="G20">
        <v>3</v>
      </c>
      <c r="H20" t="s">
        <v>3649</v>
      </c>
      <c r="I20" s="32" t="s">
        <v>1116</v>
      </c>
      <c r="J20" t="s">
        <v>1115</v>
      </c>
      <c r="K20" t="s">
        <v>629</v>
      </c>
      <c r="L20">
        <f t="shared" si="0"/>
        <v>257</v>
      </c>
      <c r="M20" t="str">
        <f t="shared" si="1"/>
        <v>_23/24_VS_MSPO_3</v>
      </c>
    </row>
    <row r="21" spans="1:13" x14ac:dyDescent="0.25">
      <c r="A21" s="14" t="s">
        <v>941</v>
      </c>
      <c r="B21">
        <v>8</v>
      </c>
      <c r="D21" t="str">
        <f>VLOOKUP(A21,ar_predmet!$A$235:$B$260,2,FALSE())</f>
        <v>S306</v>
      </c>
      <c r="E21">
        <f>VLOOKUP(D21,ar_predmet!B$235:C$260,2,FALSE())</f>
        <v>258</v>
      </c>
      <c r="F21">
        <v>7</v>
      </c>
      <c r="G21">
        <v>3</v>
      </c>
      <c r="H21" t="s">
        <v>3650</v>
      </c>
      <c r="I21" s="32" t="s">
        <v>1116</v>
      </c>
      <c r="J21" t="s">
        <v>1115</v>
      </c>
      <c r="K21" t="s">
        <v>629</v>
      </c>
      <c r="L21">
        <f t="shared" si="0"/>
        <v>258</v>
      </c>
      <c r="M21" t="str">
        <f t="shared" si="1"/>
        <v>_23/24_VS_MSPO_3</v>
      </c>
    </row>
    <row r="22" spans="1:13" x14ac:dyDescent="0.25">
      <c r="A22" s="14" t="s">
        <v>943</v>
      </c>
      <c r="B22">
        <v>8</v>
      </c>
      <c r="D22" t="str">
        <f>VLOOKUP(A22,ar_predmet!$A$235:$B$260,2,FALSE())</f>
        <v>S307</v>
      </c>
      <c r="E22">
        <f>VLOOKUP(D22,ar_predmet!B$235:C$260,2,FALSE())</f>
        <v>259</v>
      </c>
      <c r="F22">
        <v>7</v>
      </c>
      <c r="G22">
        <v>3</v>
      </c>
      <c r="H22" t="s">
        <v>3650</v>
      </c>
      <c r="I22" s="32" t="s">
        <v>1116</v>
      </c>
      <c r="J22" t="s">
        <v>1115</v>
      </c>
      <c r="K22" t="s">
        <v>629</v>
      </c>
      <c r="L22">
        <f t="shared" si="0"/>
        <v>259</v>
      </c>
      <c r="M22" t="str">
        <f t="shared" si="1"/>
        <v>_23/24_VS_MSPO_3</v>
      </c>
    </row>
    <row r="23" spans="1:13" x14ac:dyDescent="0.25">
      <c r="A23" s="36" t="s">
        <v>947</v>
      </c>
      <c r="B23" s="36">
        <v>6</v>
      </c>
      <c r="C23" s="36"/>
      <c r="D23" s="36" t="str">
        <f>VLOOKUP(A23,ar_predmet!A$261:B$287,2,FALSE())</f>
        <v>KM101</v>
      </c>
      <c r="E23" s="36">
        <f>VLOOKUP(D23,ar_predmet!B$261:C$287,2,FALSE())</f>
        <v>261</v>
      </c>
      <c r="F23" s="36">
        <v>8</v>
      </c>
      <c r="G23" s="36">
        <v>1</v>
      </c>
      <c r="H23" s="36" t="s">
        <v>3649</v>
      </c>
      <c r="I23" s="43" t="s">
        <v>1114</v>
      </c>
      <c r="J23" s="36" t="s">
        <v>1117</v>
      </c>
      <c r="K23" s="36" t="s">
        <v>629</v>
      </c>
      <c r="L23" s="36">
        <f t="shared" si="0"/>
        <v>261</v>
      </c>
      <c r="M23" s="36" t="str">
        <f t="shared" si="1"/>
        <v>_23/24_VS_KRIM_1</v>
      </c>
    </row>
    <row r="24" spans="1:13" x14ac:dyDescent="0.25">
      <c r="A24" t="s">
        <v>949</v>
      </c>
      <c r="B24">
        <v>6</v>
      </c>
      <c r="D24" t="str">
        <f>VLOOKUP(A24,ar_predmet!A$261:B$287,2,FALSE())</f>
        <v>KM102</v>
      </c>
      <c r="E24">
        <f>VLOOKUP(D24,ar_predmet!B$261:C$287,2,FALSE())</f>
        <v>262</v>
      </c>
      <c r="F24">
        <v>8</v>
      </c>
      <c r="G24">
        <v>1</v>
      </c>
      <c r="H24" t="s">
        <v>3649</v>
      </c>
      <c r="I24" s="32" t="s">
        <v>1114</v>
      </c>
      <c r="J24" t="s">
        <v>1117</v>
      </c>
      <c r="K24" t="s">
        <v>629</v>
      </c>
      <c r="L24">
        <f t="shared" si="0"/>
        <v>262</v>
      </c>
      <c r="M24" t="str">
        <f t="shared" si="1"/>
        <v>_23/24_VS_KRIM_1</v>
      </c>
    </row>
    <row r="25" spans="1:13" x14ac:dyDescent="0.25">
      <c r="A25" t="s">
        <v>951</v>
      </c>
      <c r="B25">
        <v>6</v>
      </c>
      <c r="D25" t="str">
        <f>VLOOKUP(A25,ar_predmet!A$261:B$287,2,FALSE())</f>
        <v>KM103</v>
      </c>
      <c r="E25">
        <f>VLOOKUP(D25,ar_predmet!B$261:C$287,2,FALSE())</f>
        <v>263</v>
      </c>
      <c r="F25">
        <v>8</v>
      </c>
      <c r="G25">
        <v>1</v>
      </c>
      <c r="H25" t="s">
        <v>3649</v>
      </c>
      <c r="I25" s="32" t="s">
        <v>1114</v>
      </c>
      <c r="J25" t="s">
        <v>1117</v>
      </c>
      <c r="K25" t="s">
        <v>629</v>
      </c>
      <c r="L25">
        <f t="shared" si="0"/>
        <v>263</v>
      </c>
      <c r="M25" t="str">
        <f t="shared" si="1"/>
        <v>_23/24_VS_KRIM_1</v>
      </c>
    </row>
    <row r="26" spans="1:13" x14ac:dyDescent="0.25">
      <c r="A26" t="s">
        <v>953</v>
      </c>
      <c r="B26">
        <v>6</v>
      </c>
      <c r="D26" t="str">
        <f>VLOOKUP(A26,ar_predmet!A$261:B$287,2,FALSE())</f>
        <v>KM104</v>
      </c>
      <c r="E26">
        <f>VLOOKUP(D26,ar_predmet!B$261:C$287,2,FALSE())</f>
        <v>264</v>
      </c>
      <c r="F26">
        <v>8</v>
      </c>
      <c r="G26">
        <v>1</v>
      </c>
      <c r="H26" t="s">
        <v>3649</v>
      </c>
      <c r="I26" s="32" t="s">
        <v>1114</v>
      </c>
      <c r="J26" t="s">
        <v>1117</v>
      </c>
      <c r="K26" t="s">
        <v>629</v>
      </c>
      <c r="L26">
        <f t="shared" si="0"/>
        <v>264</v>
      </c>
      <c r="M26" t="str">
        <f t="shared" si="1"/>
        <v>_23/24_VS_KRIM_1</v>
      </c>
    </row>
    <row r="27" spans="1:13" x14ac:dyDescent="0.25">
      <c r="A27" t="s">
        <v>955</v>
      </c>
      <c r="B27">
        <v>6</v>
      </c>
      <c r="D27" t="str">
        <f>VLOOKUP(A27,ar_predmet!A$261:B$287,2,FALSE())</f>
        <v>KM105</v>
      </c>
      <c r="E27">
        <f>VLOOKUP(D27,ar_predmet!B$261:C$287,2,FALSE())</f>
        <v>265</v>
      </c>
      <c r="F27">
        <v>8</v>
      </c>
      <c r="G27">
        <v>1</v>
      </c>
      <c r="H27" t="s">
        <v>3649</v>
      </c>
      <c r="I27" s="32" t="s">
        <v>1114</v>
      </c>
      <c r="J27" t="s">
        <v>1117</v>
      </c>
      <c r="K27" t="s">
        <v>629</v>
      </c>
      <c r="L27">
        <f t="shared" si="0"/>
        <v>265</v>
      </c>
      <c r="M27" t="str">
        <f t="shared" si="1"/>
        <v>_23/24_VS_KRIM_1</v>
      </c>
    </row>
    <row r="28" spans="1:13" x14ac:dyDescent="0.25">
      <c r="A28" t="s">
        <v>957</v>
      </c>
      <c r="B28">
        <v>8</v>
      </c>
      <c r="D28" t="str">
        <f>VLOOKUP(A28,ar_predmet!A$261:B$287,2,FALSE())</f>
        <v>KM106</v>
      </c>
      <c r="E28">
        <f>VLOOKUP(D28,ar_predmet!B$261:C$287,2,FALSE())</f>
        <v>266</v>
      </c>
      <c r="F28">
        <v>8</v>
      </c>
      <c r="G28">
        <v>1</v>
      </c>
      <c r="H28" t="s">
        <v>3649</v>
      </c>
      <c r="I28" s="32" t="s">
        <v>1116</v>
      </c>
      <c r="J28" t="s">
        <v>1117</v>
      </c>
      <c r="K28" t="s">
        <v>629</v>
      </c>
      <c r="L28">
        <f t="shared" si="0"/>
        <v>266</v>
      </c>
      <c r="M28" t="str">
        <f t="shared" si="1"/>
        <v>_23/24_VS_KRIM_1</v>
      </c>
    </row>
    <row r="29" spans="1:13" x14ac:dyDescent="0.25">
      <c r="A29" t="s">
        <v>959</v>
      </c>
      <c r="B29">
        <v>7</v>
      </c>
      <c r="D29" t="str">
        <f>VLOOKUP(A29,ar_predmet!A$261:B$287,2,FALSE())</f>
        <v>KM107</v>
      </c>
      <c r="E29">
        <f>VLOOKUP(D29,ar_predmet!B$261:C$287,2,FALSE())</f>
        <v>267</v>
      </c>
      <c r="F29">
        <v>8</v>
      </c>
      <c r="G29">
        <v>1</v>
      </c>
      <c r="H29" t="s">
        <v>3649</v>
      </c>
      <c r="I29" s="32" t="s">
        <v>1116</v>
      </c>
      <c r="J29" t="s">
        <v>1117</v>
      </c>
      <c r="K29" t="s">
        <v>629</v>
      </c>
      <c r="L29">
        <f t="shared" si="0"/>
        <v>267</v>
      </c>
      <c r="M29" t="str">
        <f t="shared" si="1"/>
        <v>_23/24_VS_KRIM_1</v>
      </c>
    </row>
    <row r="30" spans="1:13" x14ac:dyDescent="0.25">
      <c r="A30" t="s">
        <v>961</v>
      </c>
      <c r="B30">
        <v>8</v>
      </c>
      <c r="D30" t="str">
        <f>VLOOKUP(A30,ar_predmet!A$261:B$287,2,FALSE())</f>
        <v>KM108</v>
      </c>
      <c r="E30">
        <f>VLOOKUP(D30,ar_predmet!B$261:C$287,2,FALSE())</f>
        <v>268</v>
      </c>
      <c r="F30">
        <v>8</v>
      </c>
      <c r="G30">
        <v>1</v>
      </c>
      <c r="H30" t="s">
        <v>3649</v>
      </c>
      <c r="I30" s="32" t="s">
        <v>1116</v>
      </c>
      <c r="J30" t="s">
        <v>1117</v>
      </c>
      <c r="K30" t="s">
        <v>629</v>
      </c>
      <c r="L30">
        <f t="shared" si="0"/>
        <v>268</v>
      </c>
      <c r="M30" t="str">
        <f t="shared" si="1"/>
        <v>_23/24_VS_KRIM_1</v>
      </c>
    </row>
    <row r="31" spans="1:13" x14ac:dyDescent="0.25">
      <c r="A31" t="s">
        <v>963</v>
      </c>
      <c r="B31">
        <v>7</v>
      </c>
      <c r="D31" t="str">
        <f>VLOOKUP(A31,ar_predmet!A$261:B$287,2,FALSE())</f>
        <v>KM109</v>
      </c>
      <c r="E31">
        <f>VLOOKUP(D31,ar_predmet!B$261:C$287,2,FALSE())</f>
        <v>269</v>
      </c>
      <c r="F31">
        <v>8</v>
      </c>
      <c r="G31">
        <v>1</v>
      </c>
      <c r="H31" t="s">
        <v>3649</v>
      </c>
      <c r="I31" s="32" t="s">
        <v>1116</v>
      </c>
      <c r="J31" t="s">
        <v>1117</v>
      </c>
      <c r="K31" t="s">
        <v>629</v>
      </c>
      <c r="L31">
        <f t="shared" si="0"/>
        <v>269</v>
      </c>
      <c r="M31" t="str">
        <f t="shared" si="1"/>
        <v>_23/24_VS_KRIM_1</v>
      </c>
    </row>
    <row r="32" spans="1:13" x14ac:dyDescent="0.25">
      <c r="A32" t="s">
        <v>965</v>
      </c>
      <c r="B32">
        <v>8</v>
      </c>
      <c r="D32" t="str">
        <f>VLOOKUP(A32,ar_predmet!A$261:B$287,2,FALSE())</f>
        <v>KM201</v>
      </c>
      <c r="E32">
        <f>VLOOKUP(D32,ar_predmet!B$261:C$287,2,FALSE())</f>
        <v>270</v>
      </c>
      <c r="F32">
        <v>8</v>
      </c>
      <c r="G32">
        <v>2</v>
      </c>
      <c r="H32" t="s">
        <v>3649</v>
      </c>
      <c r="I32" s="32" t="s">
        <v>1114</v>
      </c>
      <c r="J32" t="s">
        <v>1117</v>
      </c>
      <c r="K32" t="s">
        <v>629</v>
      </c>
      <c r="L32">
        <f t="shared" si="0"/>
        <v>270</v>
      </c>
      <c r="M32" t="str">
        <f t="shared" si="1"/>
        <v>_23/24_VS_KRIM_2</v>
      </c>
    </row>
    <row r="33" spans="1:13" x14ac:dyDescent="0.25">
      <c r="A33" t="s">
        <v>967</v>
      </c>
      <c r="B33">
        <v>8</v>
      </c>
      <c r="D33" t="str">
        <f>VLOOKUP(A33,ar_predmet!A$261:B$287,2,FALSE())</f>
        <v>KM202</v>
      </c>
      <c r="E33">
        <f>VLOOKUP(D33,ar_predmet!B$261:C$287,2,FALSE())</f>
        <v>271</v>
      </c>
      <c r="F33">
        <v>8</v>
      </c>
      <c r="G33">
        <v>2</v>
      </c>
      <c r="H33" t="s">
        <v>3649</v>
      </c>
      <c r="I33" s="32" t="s">
        <v>1114</v>
      </c>
      <c r="J33" t="s">
        <v>1117</v>
      </c>
      <c r="K33" t="s">
        <v>629</v>
      </c>
      <c r="L33">
        <f t="shared" si="0"/>
        <v>271</v>
      </c>
      <c r="M33" t="str">
        <f t="shared" si="1"/>
        <v>_23/24_VS_KRIM_2</v>
      </c>
    </row>
    <row r="34" spans="1:13" x14ac:dyDescent="0.25">
      <c r="A34" t="s">
        <v>969</v>
      </c>
      <c r="B34">
        <v>7</v>
      </c>
      <c r="D34" t="str">
        <f>VLOOKUP(A34,ar_predmet!A$261:B$287,2,FALSE())</f>
        <v>KM203</v>
      </c>
      <c r="E34">
        <f>VLOOKUP(D34,ar_predmet!B$261:C$287,2,FALSE())</f>
        <v>272</v>
      </c>
      <c r="F34">
        <v>8</v>
      </c>
      <c r="G34">
        <v>2</v>
      </c>
      <c r="H34" t="s">
        <v>3649</v>
      </c>
      <c r="I34" s="32" t="s">
        <v>1114</v>
      </c>
      <c r="J34" t="s">
        <v>1117</v>
      </c>
      <c r="K34" t="s">
        <v>629</v>
      </c>
      <c r="L34">
        <f t="shared" ref="L34:L65" si="2">+E34</f>
        <v>272</v>
      </c>
      <c r="M34" t="str">
        <f t="shared" ref="M34:M65" si="3">+_xlfn.CONCAT("_23/24_",K34,"_",J34,"_",G34)</f>
        <v>_23/24_VS_KRIM_2</v>
      </c>
    </row>
    <row r="35" spans="1:13" x14ac:dyDescent="0.25">
      <c r="A35" t="s">
        <v>971</v>
      </c>
      <c r="B35">
        <v>7</v>
      </c>
      <c r="D35" t="str">
        <f>VLOOKUP(A35,ar_predmet!A$261:B$287,2,FALSE())</f>
        <v>KM204</v>
      </c>
      <c r="E35">
        <f>VLOOKUP(D35,ar_predmet!B$261:C$287,2,FALSE())</f>
        <v>273</v>
      </c>
      <c r="F35">
        <v>8</v>
      </c>
      <c r="G35">
        <v>2</v>
      </c>
      <c r="H35" t="s">
        <v>3649</v>
      </c>
      <c r="I35" s="32" t="s">
        <v>1114</v>
      </c>
      <c r="J35" t="s">
        <v>1117</v>
      </c>
      <c r="K35" t="s">
        <v>629</v>
      </c>
      <c r="L35">
        <f t="shared" si="2"/>
        <v>273</v>
      </c>
      <c r="M35" t="str">
        <f t="shared" si="3"/>
        <v>_23/24_VS_KRIM_2</v>
      </c>
    </row>
    <row r="36" spans="1:13" x14ac:dyDescent="0.25">
      <c r="A36" t="s">
        <v>973</v>
      </c>
      <c r="B36">
        <v>6</v>
      </c>
      <c r="D36" t="str">
        <f>VLOOKUP(A36,ar_predmet!A$261:B$287,2,FALSE())</f>
        <v>KM205</v>
      </c>
      <c r="E36">
        <f>VLOOKUP(D36,ar_predmet!B$261:C$287,2,FALSE())</f>
        <v>274</v>
      </c>
      <c r="F36">
        <v>8</v>
      </c>
      <c r="G36">
        <v>2</v>
      </c>
      <c r="H36" t="s">
        <v>3649</v>
      </c>
      <c r="I36" s="32" t="s">
        <v>1116</v>
      </c>
      <c r="J36" t="s">
        <v>1117</v>
      </c>
      <c r="K36" t="s">
        <v>629</v>
      </c>
      <c r="L36">
        <f t="shared" si="2"/>
        <v>274</v>
      </c>
      <c r="M36" t="str">
        <f t="shared" si="3"/>
        <v>_23/24_VS_KRIM_2</v>
      </c>
    </row>
    <row r="37" spans="1:13" x14ac:dyDescent="0.25">
      <c r="A37" t="s">
        <v>975</v>
      </c>
      <c r="B37">
        <v>6</v>
      </c>
      <c r="D37" t="str">
        <f>VLOOKUP(A37,ar_predmet!A$261:B$287,2,FALSE())</f>
        <v>KM206</v>
      </c>
      <c r="E37">
        <f>VLOOKUP(D37,ar_predmet!B$261:C$287,2,FALSE())</f>
        <v>275</v>
      </c>
      <c r="F37">
        <v>8</v>
      </c>
      <c r="G37">
        <v>2</v>
      </c>
      <c r="H37" t="s">
        <v>3649</v>
      </c>
      <c r="I37" s="32" t="s">
        <v>1116</v>
      </c>
      <c r="J37" t="s">
        <v>1117</v>
      </c>
      <c r="K37" t="s">
        <v>629</v>
      </c>
      <c r="L37">
        <f t="shared" si="2"/>
        <v>275</v>
      </c>
      <c r="M37" t="str">
        <f t="shared" si="3"/>
        <v>_23/24_VS_KRIM_2</v>
      </c>
    </row>
    <row r="38" spans="1:13" x14ac:dyDescent="0.25">
      <c r="A38" t="s">
        <v>977</v>
      </c>
      <c r="B38">
        <v>6</v>
      </c>
      <c r="D38" t="str">
        <f>VLOOKUP(A38,ar_predmet!A$261:B$287,2,FALSE())</f>
        <v>KM207</v>
      </c>
      <c r="E38">
        <f>VLOOKUP(D38,ar_predmet!B$261:C$287,2,FALSE())</f>
        <v>276</v>
      </c>
      <c r="F38">
        <v>8</v>
      </c>
      <c r="G38">
        <v>2</v>
      </c>
      <c r="H38" t="s">
        <v>3649</v>
      </c>
      <c r="I38" s="32" t="s">
        <v>1116</v>
      </c>
      <c r="J38" t="s">
        <v>1117</v>
      </c>
      <c r="K38" t="s">
        <v>629</v>
      </c>
      <c r="L38">
        <f t="shared" si="2"/>
        <v>276</v>
      </c>
      <c r="M38" t="str">
        <f t="shared" si="3"/>
        <v>_23/24_VS_KRIM_2</v>
      </c>
    </row>
    <row r="39" spans="1:13" x14ac:dyDescent="0.25">
      <c r="A39" t="s">
        <v>695</v>
      </c>
      <c r="B39">
        <v>6</v>
      </c>
      <c r="D39" t="str">
        <f>VLOOKUP(A39,ar_predmet!A$261:B$287,2,FALSE())</f>
        <v>KM208</v>
      </c>
      <c r="E39">
        <f>VLOOKUP(D39,ar_predmet!B$261:C$287,2,FALSE())</f>
        <v>277</v>
      </c>
      <c r="F39">
        <v>8</v>
      </c>
      <c r="G39">
        <v>2</v>
      </c>
      <c r="H39" t="s">
        <v>3650</v>
      </c>
      <c r="I39" s="32" t="s">
        <v>1116</v>
      </c>
      <c r="J39" t="s">
        <v>1117</v>
      </c>
      <c r="K39" t="s">
        <v>629</v>
      </c>
      <c r="L39">
        <f t="shared" si="2"/>
        <v>277</v>
      </c>
      <c r="M39" t="str">
        <f t="shared" si="3"/>
        <v>_23/24_VS_KRIM_2</v>
      </c>
    </row>
    <row r="40" spans="1:13" x14ac:dyDescent="0.25">
      <c r="A40" t="s">
        <v>981</v>
      </c>
      <c r="B40">
        <v>6</v>
      </c>
      <c r="D40" t="str">
        <f>VLOOKUP(A40,ar_predmet!A$261:B$287,2,FALSE())</f>
        <v>KM209</v>
      </c>
      <c r="E40">
        <f>VLOOKUP(D40,ar_predmet!B$261:C$287,2,FALSE())</f>
        <v>278</v>
      </c>
      <c r="F40">
        <v>8</v>
      </c>
      <c r="G40">
        <v>2</v>
      </c>
      <c r="H40" t="s">
        <v>3650</v>
      </c>
      <c r="I40" s="32" t="s">
        <v>1116</v>
      </c>
      <c r="J40" t="s">
        <v>1117</v>
      </c>
      <c r="K40" t="s">
        <v>629</v>
      </c>
      <c r="L40">
        <f t="shared" si="2"/>
        <v>278</v>
      </c>
      <c r="M40" t="str">
        <f t="shared" si="3"/>
        <v>_23/24_VS_KRIM_2</v>
      </c>
    </row>
    <row r="41" spans="1:13" x14ac:dyDescent="0.25">
      <c r="A41" t="s">
        <v>983</v>
      </c>
      <c r="B41">
        <v>6</v>
      </c>
      <c r="D41" t="str">
        <f>VLOOKUP(A41,ar_predmet!A$261:B$287,2,FALSE())</f>
        <v>KM210</v>
      </c>
      <c r="E41">
        <f>VLOOKUP(D41,ar_predmet!B$261:C$287,2,FALSE())</f>
        <v>279</v>
      </c>
      <c r="F41">
        <v>8</v>
      </c>
      <c r="G41">
        <v>2</v>
      </c>
      <c r="H41" t="s">
        <v>3650</v>
      </c>
      <c r="I41" s="32" t="s">
        <v>1116</v>
      </c>
      <c r="J41" t="s">
        <v>1117</v>
      </c>
      <c r="K41" t="s">
        <v>629</v>
      </c>
      <c r="L41">
        <f t="shared" si="2"/>
        <v>279</v>
      </c>
      <c r="M41" t="str">
        <f t="shared" si="3"/>
        <v>_23/24_VS_KRIM_2</v>
      </c>
    </row>
    <row r="42" spans="1:13" x14ac:dyDescent="0.25">
      <c r="A42" t="s">
        <v>985</v>
      </c>
      <c r="B42">
        <v>6</v>
      </c>
      <c r="D42" t="str">
        <f>VLOOKUP(A42,ar_predmet!A$261:B$287,2,FALSE())</f>
        <v>KM301</v>
      </c>
      <c r="E42">
        <f>VLOOKUP(D42,ar_predmet!B$261:C$287,2,FALSE())</f>
        <v>280</v>
      </c>
      <c r="F42">
        <v>8</v>
      </c>
      <c r="G42">
        <v>3</v>
      </c>
      <c r="H42" t="s">
        <v>3649</v>
      </c>
      <c r="I42" s="32" t="s">
        <v>1114</v>
      </c>
      <c r="J42" t="s">
        <v>1117</v>
      </c>
      <c r="K42" t="s">
        <v>629</v>
      </c>
      <c r="L42">
        <f t="shared" si="2"/>
        <v>280</v>
      </c>
      <c r="M42" t="str">
        <f t="shared" si="3"/>
        <v>_23/24_VS_KRIM_3</v>
      </c>
    </row>
    <row r="43" spans="1:13" x14ac:dyDescent="0.25">
      <c r="A43" t="s">
        <v>826</v>
      </c>
      <c r="B43">
        <v>6</v>
      </c>
      <c r="D43" t="str">
        <f>VLOOKUP(A43,ar_predmet!A$261:B$287,2,FALSE())</f>
        <v>KM302</v>
      </c>
      <c r="E43">
        <f>VLOOKUP(D43,ar_predmet!B$261:C$287,2,FALSE())</f>
        <v>281</v>
      </c>
      <c r="F43">
        <v>8</v>
      </c>
      <c r="G43">
        <v>3</v>
      </c>
      <c r="H43" t="s">
        <v>3649</v>
      </c>
      <c r="I43" s="32" t="s">
        <v>1114</v>
      </c>
      <c r="J43" t="s">
        <v>1117</v>
      </c>
      <c r="K43" t="s">
        <v>629</v>
      </c>
      <c r="L43">
        <f t="shared" si="2"/>
        <v>281</v>
      </c>
      <c r="M43" t="str">
        <f t="shared" si="3"/>
        <v>_23/24_VS_KRIM_3</v>
      </c>
    </row>
    <row r="44" spans="1:13" x14ac:dyDescent="0.25">
      <c r="A44" t="s">
        <v>988</v>
      </c>
      <c r="B44">
        <v>6</v>
      </c>
      <c r="D44" t="str">
        <f>VLOOKUP(A44,ar_predmet!A$261:B$287,2,FALSE())</f>
        <v>KM303</v>
      </c>
      <c r="E44">
        <f>VLOOKUP(D44,ar_predmet!B$261:C$287,2,FALSE())</f>
        <v>282</v>
      </c>
      <c r="F44">
        <v>8</v>
      </c>
      <c r="G44">
        <v>3</v>
      </c>
      <c r="H44" t="s">
        <v>3649</v>
      </c>
      <c r="I44" s="32" t="s">
        <v>1114</v>
      </c>
      <c r="J44" t="s">
        <v>1117</v>
      </c>
      <c r="K44" t="s">
        <v>629</v>
      </c>
      <c r="L44">
        <f t="shared" si="2"/>
        <v>282</v>
      </c>
      <c r="M44" t="str">
        <f t="shared" si="3"/>
        <v>_23/24_VS_KRIM_3</v>
      </c>
    </row>
    <row r="45" spans="1:13" x14ac:dyDescent="0.25">
      <c r="A45" t="s">
        <v>990</v>
      </c>
      <c r="B45">
        <v>6</v>
      </c>
      <c r="D45" t="str">
        <f>VLOOKUP(A45,ar_predmet!A$261:B$287,2,FALSE())</f>
        <v>KM304</v>
      </c>
      <c r="E45">
        <f>VLOOKUP(D45,ar_predmet!B$261:C$287,2,FALSE())</f>
        <v>283</v>
      </c>
      <c r="F45">
        <v>8</v>
      </c>
      <c r="G45">
        <v>3</v>
      </c>
      <c r="H45" t="s">
        <v>3649</v>
      </c>
      <c r="I45" s="32" t="s">
        <v>1114</v>
      </c>
      <c r="J45" t="s">
        <v>1117</v>
      </c>
      <c r="K45" t="s">
        <v>629</v>
      </c>
      <c r="L45">
        <f t="shared" si="2"/>
        <v>283</v>
      </c>
      <c r="M45" t="str">
        <f t="shared" si="3"/>
        <v>_23/24_VS_KRIM_3</v>
      </c>
    </row>
    <row r="46" spans="1:13" x14ac:dyDescent="0.25">
      <c r="A46" t="s">
        <v>730</v>
      </c>
      <c r="B46">
        <v>20</v>
      </c>
      <c r="D46" t="str">
        <f>VLOOKUP(A46,ar_predmet!A$261:B$287,2,FALSE())</f>
        <v>KM307</v>
      </c>
      <c r="E46">
        <f>VLOOKUP(D46,ar_predmet!B$261:C$287,2,FALSE())</f>
        <v>286</v>
      </c>
      <c r="F46">
        <v>8</v>
      </c>
      <c r="G46">
        <v>3</v>
      </c>
      <c r="H46" t="s">
        <v>3649</v>
      </c>
      <c r="I46" s="32" t="s">
        <v>1116</v>
      </c>
      <c r="J46" t="s">
        <v>1117</v>
      </c>
      <c r="K46" t="s">
        <v>629</v>
      </c>
      <c r="L46">
        <f t="shared" si="2"/>
        <v>286</v>
      </c>
      <c r="M46" t="str">
        <f t="shared" si="3"/>
        <v>_23/24_VS_KRIM_3</v>
      </c>
    </row>
    <row r="47" spans="1:13" x14ac:dyDescent="0.25">
      <c r="A47" t="s">
        <v>731</v>
      </c>
      <c r="B47">
        <v>10</v>
      </c>
      <c r="D47" t="str">
        <f>VLOOKUP(A47,ar_predmet!A$261:B$287,2,FALSE())</f>
        <v>KM308</v>
      </c>
      <c r="E47">
        <f>VLOOKUP(D47,ar_predmet!B$261:C$287,2,FALSE())</f>
        <v>287</v>
      </c>
      <c r="F47">
        <v>8</v>
      </c>
      <c r="G47">
        <v>3</v>
      </c>
      <c r="H47" t="s">
        <v>3649</v>
      </c>
      <c r="I47" s="32" t="s">
        <v>1116</v>
      </c>
      <c r="J47" t="s">
        <v>1117</v>
      </c>
      <c r="K47" t="s">
        <v>629</v>
      </c>
      <c r="L47">
        <f t="shared" si="2"/>
        <v>287</v>
      </c>
      <c r="M47" t="str">
        <f t="shared" si="3"/>
        <v>_23/24_VS_KRIM_3</v>
      </c>
    </row>
    <row r="48" spans="1:13" x14ac:dyDescent="0.25">
      <c r="A48" t="s">
        <v>992</v>
      </c>
      <c r="B48">
        <v>6</v>
      </c>
      <c r="D48" t="str">
        <f>VLOOKUP(A48,ar_predmet!A$261:B$287,2,FALSE())</f>
        <v>KM305</v>
      </c>
      <c r="E48">
        <f>VLOOKUP(D48,ar_predmet!B$261:C$287,2,FALSE())</f>
        <v>284</v>
      </c>
      <c r="F48">
        <v>8</v>
      </c>
      <c r="G48">
        <v>3</v>
      </c>
      <c r="H48" t="s">
        <v>3650</v>
      </c>
      <c r="I48" s="32" t="s">
        <v>1114</v>
      </c>
      <c r="J48" t="s">
        <v>1117</v>
      </c>
      <c r="K48" t="s">
        <v>629</v>
      </c>
      <c r="L48">
        <f t="shared" si="2"/>
        <v>284</v>
      </c>
      <c r="M48" t="str">
        <f t="shared" si="3"/>
        <v>_23/24_VS_KRIM_3</v>
      </c>
    </row>
    <row r="49" spans="1:13" x14ac:dyDescent="0.25">
      <c r="A49" t="s">
        <v>994</v>
      </c>
      <c r="B49">
        <v>6</v>
      </c>
      <c r="D49" t="str">
        <f>VLOOKUP(A49,ar_predmet!A$261:B$287,2,FALSE())</f>
        <v>KM306</v>
      </c>
      <c r="E49">
        <f>VLOOKUP(D49,ar_predmet!B$261:C$287,2,FALSE())</f>
        <v>285</v>
      </c>
      <c r="F49">
        <v>8</v>
      </c>
      <c r="G49">
        <v>3</v>
      </c>
      <c r="H49" t="s">
        <v>3650</v>
      </c>
      <c r="I49" s="32" t="s">
        <v>1114</v>
      </c>
      <c r="J49" t="s">
        <v>1117</v>
      </c>
      <c r="K49" t="s">
        <v>629</v>
      </c>
      <c r="L49">
        <f t="shared" si="2"/>
        <v>285</v>
      </c>
      <c r="M49" t="str">
        <f t="shared" si="3"/>
        <v>_23/24_VS_KRIM_3</v>
      </c>
    </row>
    <row r="50" spans="1:13" x14ac:dyDescent="0.25">
      <c r="A50" s="36" t="s">
        <v>674</v>
      </c>
      <c r="B50" s="36">
        <v>5</v>
      </c>
      <c r="C50" s="36"/>
      <c r="D50" s="36">
        <f>VLOOKUP(A50,ar_predmet!A$2:B$71,2,FALSE())</f>
        <v>5102</v>
      </c>
      <c r="E50" s="36">
        <f>VLOOKUP(D50,ar_predmet!B$2:C$71,2,FALSE())</f>
        <v>1</v>
      </c>
      <c r="F50" s="36">
        <v>1</v>
      </c>
      <c r="G50" s="36">
        <v>1</v>
      </c>
      <c r="H50" s="36" t="s">
        <v>3649</v>
      </c>
      <c r="I50" s="36" t="s">
        <v>1114</v>
      </c>
      <c r="J50" s="36" t="s">
        <v>1118</v>
      </c>
      <c r="K50" s="36" t="s">
        <v>629</v>
      </c>
      <c r="L50" s="36">
        <f t="shared" si="2"/>
        <v>1</v>
      </c>
      <c r="M50" s="36" t="str">
        <f t="shared" si="3"/>
        <v>_23/24_VS_IPOS_1</v>
      </c>
    </row>
    <row r="51" spans="1:13" x14ac:dyDescent="0.25">
      <c r="A51" t="s">
        <v>676</v>
      </c>
      <c r="B51">
        <v>6</v>
      </c>
      <c r="D51">
        <f>VLOOKUP(A51,ar_predmet!A$2:B$71,2,FALSE())</f>
        <v>5105</v>
      </c>
      <c r="E51">
        <f>VLOOKUP(D51,ar_predmet!B$2:C$71,2,FALSE())</f>
        <v>2</v>
      </c>
      <c r="F51">
        <v>1</v>
      </c>
      <c r="G51">
        <v>1</v>
      </c>
      <c r="H51" t="s">
        <v>3649</v>
      </c>
      <c r="I51" s="32" t="s">
        <v>1114</v>
      </c>
      <c r="J51" s="1" t="s">
        <v>1118</v>
      </c>
      <c r="K51" t="s">
        <v>629</v>
      </c>
      <c r="L51">
        <f t="shared" si="2"/>
        <v>2</v>
      </c>
      <c r="M51" t="str">
        <f t="shared" si="3"/>
        <v>_23/24_VS_IPOS_1</v>
      </c>
    </row>
    <row r="52" spans="1:13" x14ac:dyDescent="0.25">
      <c r="A52" t="s">
        <v>677</v>
      </c>
      <c r="B52">
        <v>7</v>
      </c>
      <c r="D52">
        <f>VLOOKUP(A52,ar_predmet!A$2:B$71,2,FALSE())</f>
        <v>5107</v>
      </c>
      <c r="E52">
        <f>VLOOKUP(D52,ar_predmet!B$2:C$71,2,FALSE())</f>
        <v>3</v>
      </c>
      <c r="F52">
        <v>1</v>
      </c>
      <c r="G52">
        <v>1</v>
      </c>
      <c r="H52" t="s">
        <v>3649</v>
      </c>
      <c r="I52" s="32" t="s">
        <v>1116</v>
      </c>
      <c r="J52" s="1" t="s">
        <v>1118</v>
      </c>
      <c r="K52" t="s">
        <v>629</v>
      </c>
      <c r="L52">
        <f t="shared" si="2"/>
        <v>3</v>
      </c>
      <c r="M52" t="str">
        <f t="shared" si="3"/>
        <v>_23/24_VS_IPOS_1</v>
      </c>
    </row>
    <row r="53" spans="1:13" x14ac:dyDescent="0.25">
      <c r="A53" s="44" t="s">
        <v>678</v>
      </c>
      <c r="B53">
        <v>7</v>
      </c>
      <c r="D53">
        <f>VLOOKUP(A53,ar_predmet!A$2:B$71,2,FALSE())</f>
        <v>5110</v>
      </c>
      <c r="E53">
        <f>VLOOKUP(D53,ar_predmet!B$2:C$71,2,FALSE())</f>
        <v>4</v>
      </c>
      <c r="F53">
        <v>1</v>
      </c>
      <c r="G53">
        <v>1</v>
      </c>
      <c r="H53" t="s">
        <v>3649</v>
      </c>
      <c r="I53" s="32" t="s">
        <v>1114</v>
      </c>
      <c r="J53" s="1" t="s">
        <v>1118</v>
      </c>
      <c r="K53" t="s">
        <v>629</v>
      </c>
      <c r="L53">
        <f t="shared" si="2"/>
        <v>4</v>
      </c>
      <c r="M53" t="str">
        <f t="shared" si="3"/>
        <v>_23/24_VS_IPOS_1</v>
      </c>
    </row>
    <row r="54" spans="1:13" x14ac:dyDescent="0.25">
      <c r="A54" s="44" t="s">
        <v>679</v>
      </c>
      <c r="B54">
        <v>6</v>
      </c>
      <c r="D54">
        <f>VLOOKUP(A54,ar_predmet!A$2:B$71,2,FALSE())</f>
        <v>5111</v>
      </c>
      <c r="E54">
        <f>VLOOKUP(D54,ar_predmet!B$2:C$71,2,FALSE())</f>
        <v>5</v>
      </c>
      <c r="F54">
        <v>1</v>
      </c>
      <c r="G54">
        <v>1</v>
      </c>
      <c r="H54" t="s">
        <v>3649</v>
      </c>
      <c r="I54" s="32" t="s">
        <v>1114</v>
      </c>
      <c r="J54" s="1" t="s">
        <v>1118</v>
      </c>
      <c r="K54" t="s">
        <v>629</v>
      </c>
      <c r="L54">
        <f t="shared" si="2"/>
        <v>5</v>
      </c>
      <c r="M54" t="str">
        <f t="shared" si="3"/>
        <v>_23/24_VS_IPOS_1</v>
      </c>
    </row>
    <row r="55" spans="1:13" x14ac:dyDescent="0.25">
      <c r="A55" t="s">
        <v>680</v>
      </c>
      <c r="B55">
        <v>6</v>
      </c>
      <c r="D55">
        <f>VLOOKUP(A55,ar_predmet!A$2:B$71,2,FALSE())</f>
        <v>5112</v>
      </c>
      <c r="E55">
        <f>VLOOKUP(D55,ar_predmet!B$2:C$71,2,FALSE())</f>
        <v>6</v>
      </c>
      <c r="F55">
        <v>1</v>
      </c>
      <c r="G55">
        <v>1</v>
      </c>
      <c r="H55" t="s">
        <v>3649</v>
      </c>
      <c r="I55" s="32" t="s">
        <v>1114</v>
      </c>
      <c r="J55" s="1" t="s">
        <v>1118</v>
      </c>
      <c r="K55" t="s">
        <v>629</v>
      </c>
      <c r="L55">
        <f t="shared" si="2"/>
        <v>6</v>
      </c>
      <c r="M55" t="str">
        <f t="shared" si="3"/>
        <v>_23/24_VS_IPOS_1</v>
      </c>
    </row>
    <row r="56" spans="1:13" x14ac:dyDescent="0.25">
      <c r="A56" t="s">
        <v>681</v>
      </c>
      <c r="B56">
        <v>8</v>
      </c>
      <c r="D56">
        <f>VLOOKUP(A56,ar_predmet!A$2:B$71,2,FALSE())</f>
        <v>5113</v>
      </c>
      <c r="E56">
        <f>VLOOKUP(D56,ar_predmet!B$2:C$71,2,FALSE())</f>
        <v>7</v>
      </c>
      <c r="F56">
        <v>1</v>
      </c>
      <c r="G56">
        <v>1</v>
      </c>
      <c r="H56" t="s">
        <v>3649</v>
      </c>
      <c r="I56" s="32" t="s">
        <v>1116</v>
      </c>
      <c r="J56" s="1" t="s">
        <v>1118</v>
      </c>
      <c r="K56" t="s">
        <v>629</v>
      </c>
      <c r="L56">
        <f t="shared" si="2"/>
        <v>7</v>
      </c>
      <c r="M56" t="str">
        <f t="shared" si="3"/>
        <v>_23/24_VS_IPOS_1</v>
      </c>
    </row>
    <row r="57" spans="1:13" x14ac:dyDescent="0.25">
      <c r="A57" t="s">
        <v>682</v>
      </c>
      <c r="B57">
        <v>8</v>
      </c>
      <c r="D57">
        <f>VLOOKUP(A57,ar_predmet!A$2:B$71,2,FALSE())</f>
        <v>5114</v>
      </c>
      <c r="E57">
        <f>VLOOKUP(D57,ar_predmet!B$2:C$71,2,FALSE())</f>
        <v>8</v>
      </c>
      <c r="F57">
        <v>1</v>
      </c>
      <c r="G57">
        <v>1</v>
      </c>
      <c r="H57" t="s">
        <v>3649</v>
      </c>
      <c r="I57" s="32" t="s">
        <v>1116</v>
      </c>
      <c r="J57" s="1" t="s">
        <v>1118</v>
      </c>
      <c r="K57" t="s">
        <v>629</v>
      </c>
      <c r="L57">
        <f t="shared" si="2"/>
        <v>8</v>
      </c>
      <c r="M57" t="str">
        <f t="shared" si="3"/>
        <v>_23/24_VS_IPOS_1</v>
      </c>
    </row>
    <row r="58" spans="1:13" x14ac:dyDescent="0.25">
      <c r="A58" s="44" t="s">
        <v>683</v>
      </c>
      <c r="B58">
        <v>7</v>
      </c>
      <c r="D58">
        <f>VLOOKUP(A58,ar_predmet!A$2:B$71,2,FALSE())</f>
        <v>5115</v>
      </c>
      <c r="E58">
        <f>VLOOKUP(D58,ar_predmet!B$2:C$71,2,FALSE())</f>
        <v>9</v>
      </c>
      <c r="F58">
        <v>1</v>
      </c>
      <c r="G58">
        <v>1</v>
      </c>
      <c r="H58" t="s">
        <v>3649</v>
      </c>
      <c r="I58" s="32" t="s">
        <v>1116</v>
      </c>
      <c r="J58" s="1" t="s">
        <v>1118</v>
      </c>
      <c r="K58" t="s">
        <v>629</v>
      </c>
      <c r="L58">
        <f t="shared" si="2"/>
        <v>9</v>
      </c>
      <c r="M58" t="str">
        <f t="shared" si="3"/>
        <v>_23/24_VS_IPOS_1</v>
      </c>
    </row>
    <row r="59" spans="1:13" x14ac:dyDescent="0.25">
      <c r="A59" t="s">
        <v>690</v>
      </c>
      <c r="B59">
        <v>6</v>
      </c>
      <c r="D59">
        <f>VLOOKUP(A59,ar_predmet!A$2:B$71,2,FALSE())</f>
        <v>5210</v>
      </c>
      <c r="E59">
        <f>VLOOKUP(D59,ar_predmet!B$2:C$71,2,FALSE())</f>
        <v>16</v>
      </c>
      <c r="F59">
        <v>1</v>
      </c>
      <c r="G59">
        <v>2</v>
      </c>
      <c r="H59" t="s">
        <v>3649</v>
      </c>
      <c r="I59" s="32" t="s">
        <v>1116</v>
      </c>
      <c r="J59" s="1" t="s">
        <v>1118</v>
      </c>
      <c r="K59" t="s">
        <v>629</v>
      </c>
      <c r="L59">
        <f t="shared" si="2"/>
        <v>16</v>
      </c>
      <c r="M59" t="str">
        <f t="shared" si="3"/>
        <v>_23/24_VS_IPOS_2</v>
      </c>
    </row>
    <row r="60" spans="1:13" x14ac:dyDescent="0.25">
      <c r="A60" t="s">
        <v>694</v>
      </c>
      <c r="B60">
        <v>6</v>
      </c>
      <c r="D60">
        <f>VLOOKUP(A60,ar_predmet!A$2:B$71,2,FALSE())</f>
        <v>5219</v>
      </c>
      <c r="E60">
        <f>VLOOKUP(D60,ar_predmet!B$2:C$71,2,FALSE())</f>
        <v>20</v>
      </c>
      <c r="F60">
        <v>1</v>
      </c>
      <c r="G60">
        <v>2</v>
      </c>
      <c r="H60" t="s">
        <v>3649</v>
      </c>
      <c r="I60" s="32" t="s">
        <v>1116</v>
      </c>
      <c r="J60" s="1" t="s">
        <v>1118</v>
      </c>
      <c r="K60" t="s">
        <v>629</v>
      </c>
      <c r="L60">
        <f t="shared" si="2"/>
        <v>20</v>
      </c>
      <c r="M60" t="str">
        <f t="shared" si="3"/>
        <v>_23/24_VS_IPOS_2</v>
      </c>
    </row>
    <row r="61" spans="1:13" x14ac:dyDescent="0.25">
      <c r="A61" t="s">
        <v>695</v>
      </c>
      <c r="B61">
        <v>8</v>
      </c>
      <c r="D61">
        <f>VLOOKUP(A61,ar_predmet!A$2:B$71,2,FALSE())</f>
        <v>5220</v>
      </c>
      <c r="E61">
        <f>VLOOKUP(D61,ar_predmet!B$2:C$71,2,FALSE())</f>
        <v>21</v>
      </c>
      <c r="F61">
        <v>1</v>
      </c>
      <c r="G61">
        <v>2</v>
      </c>
      <c r="H61" t="s">
        <v>3649</v>
      </c>
      <c r="I61" s="32" t="s">
        <v>1114</v>
      </c>
      <c r="J61" s="1" t="s">
        <v>1118</v>
      </c>
      <c r="K61" t="s">
        <v>629</v>
      </c>
      <c r="L61">
        <f t="shared" si="2"/>
        <v>21</v>
      </c>
      <c r="M61" t="str">
        <f t="shared" si="3"/>
        <v>_23/24_VS_IPOS_2</v>
      </c>
    </row>
    <row r="62" spans="1:13" x14ac:dyDescent="0.25">
      <c r="A62" t="s">
        <v>697</v>
      </c>
      <c r="B62">
        <v>8</v>
      </c>
      <c r="D62">
        <f>VLOOKUP(A62,ar_predmet!A$2:B$71,2,FALSE())</f>
        <v>5225</v>
      </c>
      <c r="E62">
        <f>VLOOKUP(D62,ar_predmet!B$2:C$71,2,FALSE())</f>
        <v>23</v>
      </c>
      <c r="F62">
        <v>1</v>
      </c>
      <c r="G62">
        <v>2</v>
      </c>
      <c r="H62" t="s">
        <v>3649</v>
      </c>
      <c r="I62" s="32" t="s">
        <v>1114</v>
      </c>
      <c r="J62" s="1" t="s">
        <v>1118</v>
      </c>
      <c r="K62" t="s">
        <v>629</v>
      </c>
      <c r="L62">
        <f t="shared" si="2"/>
        <v>23</v>
      </c>
      <c r="M62" t="str">
        <f t="shared" si="3"/>
        <v>_23/24_VS_IPOS_2</v>
      </c>
    </row>
    <row r="63" spans="1:13" x14ac:dyDescent="0.25">
      <c r="A63" s="44" t="s">
        <v>699</v>
      </c>
      <c r="B63">
        <v>7</v>
      </c>
      <c r="D63">
        <f>VLOOKUP(A63,ar_predmet!A$2:B$71,2,FALSE())</f>
        <v>5227</v>
      </c>
      <c r="E63">
        <f>VLOOKUP(D63,ar_predmet!B$2:C$71,2,FALSE())</f>
        <v>25</v>
      </c>
      <c r="F63">
        <v>1</v>
      </c>
      <c r="G63">
        <v>2</v>
      </c>
      <c r="H63" t="s">
        <v>3649</v>
      </c>
      <c r="I63" s="32" t="s">
        <v>1114</v>
      </c>
      <c r="J63" s="1" t="s">
        <v>1118</v>
      </c>
      <c r="K63" t="s">
        <v>629</v>
      </c>
      <c r="L63">
        <f t="shared" si="2"/>
        <v>25</v>
      </c>
      <c r="M63" t="str">
        <f t="shared" si="3"/>
        <v>_23/24_VS_IPOS_2</v>
      </c>
    </row>
    <row r="64" spans="1:13" x14ac:dyDescent="0.25">
      <c r="A64" t="s">
        <v>700</v>
      </c>
      <c r="B64">
        <v>6</v>
      </c>
      <c r="D64">
        <f>VLOOKUP(A64,ar_predmet!A$2:B$71,2,FALSE())</f>
        <v>5228</v>
      </c>
      <c r="E64">
        <f>VLOOKUP(D64,ar_predmet!B$2:C$71,2,FALSE())</f>
        <v>26</v>
      </c>
      <c r="F64">
        <v>1</v>
      </c>
      <c r="G64">
        <v>2</v>
      </c>
      <c r="H64" t="s">
        <v>3649</v>
      </c>
      <c r="I64" s="32" t="s">
        <v>1116</v>
      </c>
      <c r="J64" s="1" t="s">
        <v>1118</v>
      </c>
      <c r="K64" t="s">
        <v>629</v>
      </c>
      <c r="L64">
        <f t="shared" si="2"/>
        <v>26</v>
      </c>
      <c r="M64" t="str">
        <f t="shared" si="3"/>
        <v>_23/24_VS_IPOS_2</v>
      </c>
    </row>
    <row r="65" spans="1:13" x14ac:dyDescent="0.25">
      <c r="A65" s="44" t="s">
        <v>688</v>
      </c>
      <c r="B65">
        <v>6</v>
      </c>
      <c r="D65">
        <f>VLOOKUP(A65,ar_predmet!A$2:B$71,2,FALSE())</f>
        <v>5204</v>
      </c>
      <c r="E65">
        <f>VLOOKUP(D65,ar_predmet!B$2:C$71,2,FALSE())</f>
        <v>14</v>
      </c>
      <c r="F65">
        <v>1</v>
      </c>
      <c r="G65">
        <v>2</v>
      </c>
      <c r="H65" t="s">
        <v>3650</v>
      </c>
      <c r="I65" s="32" t="s">
        <v>1116</v>
      </c>
      <c r="J65" s="1" t="s">
        <v>1118</v>
      </c>
      <c r="K65" t="s">
        <v>629</v>
      </c>
      <c r="L65">
        <f t="shared" si="2"/>
        <v>14</v>
      </c>
      <c r="M65" t="str">
        <f t="shared" si="3"/>
        <v>_23/24_VS_IPOS_2</v>
      </c>
    </row>
    <row r="66" spans="1:13" x14ac:dyDescent="0.25">
      <c r="A66" s="44" t="s">
        <v>693</v>
      </c>
      <c r="B66">
        <v>6</v>
      </c>
      <c r="D66">
        <f>VLOOKUP(A66,ar_predmet!A$2:B$71,2,FALSE())</f>
        <v>5218</v>
      </c>
      <c r="E66">
        <f>VLOOKUP(D66,ar_predmet!B$2:C$71,2,FALSE())</f>
        <v>19</v>
      </c>
      <c r="F66">
        <v>1</v>
      </c>
      <c r="G66">
        <v>2</v>
      </c>
      <c r="H66" t="s">
        <v>3650</v>
      </c>
      <c r="I66" s="32" t="s">
        <v>1116</v>
      </c>
      <c r="J66" s="1" t="s">
        <v>1118</v>
      </c>
      <c r="K66" t="s">
        <v>629</v>
      </c>
      <c r="L66">
        <f t="shared" ref="L66:L101" si="4">+E66</f>
        <v>19</v>
      </c>
      <c r="M66" t="str">
        <f t="shared" ref="M66:M101" si="5">+_xlfn.CONCAT("_23/24_",K66,"_",J66,"_",G66)</f>
        <v>_23/24_VS_IPOS_2</v>
      </c>
    </row>
    <row r="67" spans="1:13" x14ac:dyDescent="0.25">
      <c r="A67" s="44" t="s">
        <v>696</v>
      </c>
      <c r="B67">
        <v>6</v>
      </c>
      <c r="D67">
        <f>VLOOKUP(A67,ar_predmet!A$2:B$71,2,FALSE())</f>
        <v>5223</v>
      </c>
      <c r="E67">
        <f>VLOOKUP(D67,ar_predmet!B$2:C$71,2,FALSE())</f>
        <v>22</v>
      </c>
      <c r="F67">
        <v>1</v>
      </c>
      <c r="G67">
        <v>2</v>
      </c>
      <c r="H67" t="s">
        <v>3650</v>
      </c>
      <c r="I67" s="32" t="s">
        <v>1116</v>
      </c>
      <c r="J67" s="1" t="s">
        <v>1118</v>
      </c>
      <c r="K67" t="s">
        <v>629</v>
      </c>
      <c r="L67">
        <f t="shared" si="4"/>
        <v>22</v>
      </c>
      <c r="M67" t="str">
        <f t="shared" si="5"/>
        <v>_23/24_VS_IPOS_2</v>
      </c>
    </row>
    <row r="68" spans="1:13" x14ac:dyDescent="0.25">
      <c r="A68" s="44" t="s">
        <v>1286</v>
      </c>
      <c r="B68">
        <v>6</v>
      </c>
      <c r="D68">
        <f>VLOOKUP(A68,ar_predmet!A$2:B$71,2,FALSE())</f>
        <v>5229</v>
      </c>
      <c r="E68">
        <f>VLOOKUP(D68,ar_predmet!B$2:C$71,2,FALSE())</f>
        <v>27</v>
      </c>
      <c r="F68">
        <v>1</v>
      </c>
      <c r="G68">
        <v>2</v>
      </c>
      <c r="H68" t="s">
        <v>3650</v>
      </c>
      <c r="I68" s="32" t="s">
        <v>1116</v>
      </c>
      <c r="J68" s="1" t="s">
        <v>1118</v>
      </c>
      <c r="K68" t="s">
        <v>629</v>
      </c>
      <c r="L68">
        <f t="shared" si="4"/>
        <v>27</v>
      </c>
      <c r="M68" t="str">
        <f t="shared" si="5"/>
        <v>_23/24_VS_IPOS_2</v>
      </c>
    </row>
    <row r="69" spans="1:13" x14ac:dyDescent="0.25">
      <c r="A69" s="44" t="s">
        <v>702</v>
      </c>
      <c r="B69">
        <v>6</v>
      </c>
      <c r="D69">
        <f>VLOOKUP(A69,ar_predmet!A$2:B$71,2,FALSE())</f>
        <v>5230</v>
      </c>
      <c r="E69">
        <f>VLOOKUP(D69,ar_predmet!B$2:C$71,2,FALSE())</f>
        <v>28</v>
      </c>
      <c r="F69">
        <v>1</v>
      </c>
      <c r="G69">
        <v>2</v>
      </c>
      <c r="H69" t="s">
        <v>3650</v>
      </c>
      <c r="I69" s="32" t="s">
        <v>1116</v>
      </c>
      <c r="J69" s="1" t="s">
        <v>1118</v>
      </c>
      <c r="K69" t="s">
        <v>629</v>
      </c>
      <c r="L69">
        <f t="shared" si="4"/>
        <v>28</v>
      </c>
      <c r="M69" t="str">
        <f t="shared" si="5"/>
        <v>_23/24_VS_IPOS_2</v>
      </c>
    </row>
    <row r="70" spans="1:13" x14ac:dyDescent="0.25">
      <c r="A70" t="s">
        <v>722</v>
      </c>
      <c r="B70">
        <v>6</v>
      </c>
      <c r="D70">
        <f>VLOOKUP(A70,ar_predmet!A$2:B$71,2,FALSE())</f>
        <v>5302</v>
      </c>
      <c r="E70">
        <f>VLOOKUP(D70,ar_predmet!B$2:C$71,2,FALSE())</f>
        <v>48</v>
      </c>
      <c r="F70">
        <v>1</v>
      </c>
      <c r="G70">
        <v>3</v>
      </c>
      <c r="H70" t="s">
        <v>3649</v>
      </c>
      <c r="I70" s="32" t="s">
        <v>1114</v>
      </c>
      <c r="J70" s="1" t="s">
        <v>1118</v>
      </c>
      <c r="K70" t="s">
        <v>629</v>
      </c>
      <c r="L70">
        <f t="shared" si="4"/>
        <v>48</v>
      </c>
      <c r="M70" t="str">
        <f t="shared" si="5"/>
        <v>_23/24_VS_IPOS_3</v>
      </c>
    </row>
    <row r="71" spans="1:13" x14ac:dyDescent="0.25">
      <c r="A71" t="s">
        <v>723</v>
      </c>
      <c r="B71">
        <v>6</v>
      </c>
      <c r="D71">
        <f>VLOOKUP(A71,ar_predmet!A$2:B$71,2,FALSE())</f>
        <v>5304</v>
      </c>
      <c r="E71">
        <f>VLOOKUP(D71,ar_predmet!B$2:C$71,2,FALSE())</f>
        <v>49</v>
      </c>
      <c r="F71">
        <v>1</v>
      </c>
      <c r="G71">
        <v>3</v>
      </c>
      <c r="H71" t="s">
        <v>3649</v>
      </c>
      <c r="I71" s="32" t="s">
        <v>1114</v>
      </c>
      <c r="J71" s="1" t="s">
        <v>1118</v>
      </c>
      <c r="K71" t="s">
        <v>629</v>
      </c>
      <c r="L71">
        <f t="shared" si="4"/>
        <v>49</v>
      </c>
      <c r="M71" t="str">
        <f t="shared" si="5"/>
        <v>_23/24_VS_IPOS_3</v>
      </c>
    </row>
    <row r="72" spans="1:13" x14ac:dyDescent="0.25">
      <c r="A72" t="s">
        <v>730</v>
      </c>
      <c r="B72">
        <v>20</v>
      </c>
      <c r="D72">
        <f>VLOOKUP(A72,ar_predmet!A$2:B$71,2,FALSE())</f>
        <v>5313</v>
      </c>
      <c r="E72">
        <f>VLOOKUP(D72,ar_predmet!B$2:C$71,2,FALSE())</f>
        <v>56</v>
      </c>
      <c r="F72">
        <v>1</v>
      </c>
      <c r="G72">
        <v>3</v>
      </c>
      <c r="H72" t="s">
        <v>3649</v>
      </c>
      <c r="I72" s="32" t="s">
        <v>1116</v>
      </c>
      <c r="J72" s="1" t="s">
        <v>1118</v>
      </c>
      <c r="K72" t="s">
        <v>629</v>
      </c>
      <c r="L72">
        <f t="shared" si="4"/>
        <v>56</v>
      </c>
      <c r="M72" t="str">
        <f t="shared" si="5"/>
        <v>_23/24_VS_IPOS_3</v>
      </c>
    </row>
    <row r="73" spans="1:13" x14ac:dyDescent="0.25">
      <c r="A73" t="s">
        <v>731</v>
      </c>
      <c r="B73">
        <v>10</v>
      </c>
      <c r="D73">
        <f>VLOOKUP(A73,ar_predmet!A$2:B$71,2,FALSE())</f>
        <v>5314</v>
      </c>
      <c r="E73">
        <f>VLOOKUP(D73,ar_predmet!B$2:C$71,2,FALSE())</f>
        <v>57</v>
      </c>
      <c r="F73">
        <v>1</v>
      </c>
      <c r="G73">
        <v>3</v>
      </c>
      <c r="H73" t="s">
        <v>3649</v>
      </c>
      <c r="I73" s="32" t="s">
        <v>1116</v>
      </c>
      <c r="J73" s="1" t="s">
        <v>1118</v>
      </c>
      <c r="K73" t="s">
        <v>629</v>
      </c>
      <c r="L73">
        <f t="shared" si="4"/>
        <v>57</v>
      </c>
      <c r="M73" t="str">
        <f t="shared" si="5"/>
        <v>_23/24_VS_IPOS_3</v>
      </c>
    </row>
    <row r="74" spans="1:13" x14ac:dyDescent="0.25">
      <c r="A74" t="s">
        <v>732</v>
      </c>
      <c r="B74">
        <v>6</v>
      </c>
      <c r="D74">
        <f>VLOOKUP(A74,ar_predmet!A$2:B$71,2,FALSE())</f>
        <v>5315</v>
      </c>
      <c r="E74">
        <f>VLOOKUP(D74,ar_predmet!B$2:C$71,2,FALSE())</f>
        <v>58</v>
      </c>
      <c r="F74">
        <v>1</v>
      </c>
      <c r="G74">
        <v>3</v>
      </c>
      <c r="H74" t="s">
        <v>3649</v>
      </c>
      <c r="I74" s="32" t="s">
        <v>1114</v>
      </c>
      <c r="J74" s="1" t="s">
        <v>1118</v>
      </c>
      <c r="K74" t="s">
        <v>629</v>
      </c>
      <c r="L74">
        <f t="shared" si="4"/>
        <v>58</v>
      </c>
      <c r="M74" t="str">
        <f t="shared" si="5"/>
        <v>_23/24_VS_IPOS_3</v>
      </c>
    </row>
    <row r="75" spans="1:13" x14ac:dyDescent="0.25">
      <c r="A75" s="44" t="s">
        <v>733</v>
      </c>
      <c r="B75">
        <v>6</v>
      </c>
      <c r="D75">
        <f>VLOOKUP(A75,ar_predmet!A$2:B$71,2,FALSE())</f>
        <v>5316</v>
      </c>
      <c r="E75">
        <f>VLOOKUP(D75,ar_predmet!B$2:C$71,2,FALSE())</f>
        <v>59</v>
      </c>
      <c r="F75">
        <v>1</v>
      </c>
      <c r="G75">
        <v>3</v>
      </c>
      <c r="H75" t="s">
        <v>3649</v>
      </c>
      <c r="I75" s="32" t="s">
        <v>1114</v>
      </c>
      <c r="J75" s="1" t="s">
        <v>1118</v>
      </c>
      <c r="K75" t="s">
        <v>629</v>
      </c>
      <c r="L75">
        <f t="shared" si="4"/>
        <v>59</v>
      </c>
      <c r="M75" t="str">
        <f t="shared" si="5"/>
        <v>_23/24_VS_IPOS_3</v>
      </c>
    </row>
    <row r="76" spans="1:13" x14ac:dyDescent="0.25">
      <c r="A76" s="44" t="s">
        <v>724</v>
      </c>
      <c r="B76">
        <v>6</v>
      </c>
      <c r="D76">
        <f>VLOOKUP(A76,ar_predmet!A$2:B$71,2,FALSE())</f>
        <v>5306</v>
      </c>
      <c r="E76">
        <f>VLOOKUP(D76,ar_predmet!B$2:C$71,2,FALSE())</f>
        <v>50</v>
      </c>
      <c r="F76">
        <v>1</v>
      </c>
      <c r="G76">
        <v>3</v>
      </c>
      <c r="H76" t="s">
        <v>3650</v>
      </c>
      <c r="I76" s="32" t="s">
        <v>1114</v>
      </c>
      <c r="J76" s="1" t="s">
        <v>1118</v>
      </c>
      <c r="K76" t="s">
        <v>629</v>
      </c>
      <c r="L76">
        <f t="shared" si="4"/>
        <v>50</v>
      </c>
      <c r="M76" t="str">
        <f t="shared" si="5"/>
        <v>_23/24_VS_IPOS_3</v>
      </c>
    </row>
    <row r="77" spans="1:13" x14ac:dyDescent="0.25">
      <c r="A77" s="44" t="s">
        <v>727</v>
      </c>
      <c r="B77">
        <v>6</v>
      </c>
      <c r="D77">
        <f>VLOOKUP(A77,ar_predmet!A$2:B$71,2,FALSE())</f>
        <v>5309</v>
      </c>
      <c r="E77">
        <f>VLOOKUP(D77,ar_predmet!B$2:C$71,2,FALSE())</f>
        <v>53</v>
      </c>
      <c r="F77">
        <v>1</v>
      </c>
      <c r="G77">
        <v>3</v>
      </c>
      <c r="H77" t="s">
        <v>3650</v>
      </c>
      <c r="I77" s="32" t="s">
        <v>1114</v>
      </c>
      <c r="J77" s="1" t="s">
        <v>1118</v>
      </c>
      <c r="K77" t="s">
        <v>629</v>
      </c>
      <c r="L77">
        <f t="shared" si="4"/>
        <v>53</v>
      </c>
      <c r="M77" t="str">
        <f t="shared" si="5"/>
        <v>_23/24_VS_IPOS_3</v>
      </c>
    </row>
    <row r="78" spans="1:13" x14ac:dyDescent="0.25">
      <c r="A78" s="44" t="s">
        <v>734</v>
      </c>
      <c r="B78">
        <v>6</v>
      </c>
      <c r="D78">
        <f>VLOOKUP(A78,ar_predmet!A$2:B$71,2,FALSE())</f>
        <v>5317</v>
      </c>
      <c r="E78">
        <f>VLOOKUP(D78,ar_predmet!B$2:C$71,2,FALSE())</f>
        <v>60</v>
      </c>
      <c r="F78">
        <v>1</v>
      </c>
      <c r="G78">
        <v>3</v>
      </c>
      <c r="H78" t="s">
        <v>3650</v>
      </c>
      <c r="I78" s="32" t="s">
        <v>1114</v>
      </c>
      <c r="J78" s="1" t="s">
        <v>1118</v>
      </c>
      <c r="K78" t="s">
        <v>629</v>
      </c>
      <c r="L78">
        <f t="shared" si="4"/>
        <v>60</v>
      </c>
      <c r="M78" t="str">
        <f t="shared" si="5"/>
        <v>_23/24_VS_IPOS_3</v>
      </c>
    </row>
    <row r="79" spans="1:13" x14ac:dyDescent="0.25">
      <c r="A79" s="45" t="s">
        <v>674</v>
      </c>
      <c r="B79" s="45">
        <v>5</v>
      </c>
      <c r="C79" s="45"/>
      <c r="D79" s="45">
        <f>VLOOKUP(A79,ar_predmet!A$2:B$71,2,FALSE())</f>
        <v>5102</v>
      </c>
      <c r="E79" s="45">
        <f>VLOOKUP(D79,ar_predmet!B$2:C$71,2,FALSE())</f>
        <v>1</v>
      </c>
      <c r="F79" s="45">
        <v>3</v>
      </c>
      <c r="G79" s="45">
        <v>1</v>
      </c>
      <c r="H79" s="45" t="s">
        <v>3649</v>
      </c>
      <c r="I79" s="46" t="s">
        <v>1114</v>
      </c>
      <c r="J79" s="45" t="s">
        <v>1119</v>
      </c>
      <c r="K79" s="45" t="s">
        <v>629</v>
      </c>
      <c r="L79" s="45">
        <f t="shared" si="4"/>
        <v>1</v>
      </c>
      <c r="M79" s="45" t="str">
        <f t="shared" si="5"/>
        <v>_23/24_VS_KAIS_1</v>
      </c>
    </row>
    <row r="80" spans="1:13" x14ac:dyDescent="0.25">
      <c r="A80" t="s">
        <v>676</v>
      </c>
      <c r="B80">
        <v>6</v>
      </c>
      <c r="D80">
        <f>VLOOKUP(A80,ar_predmet!A$2:B$71,2,FALSE())</f>
        <v>5105</v>
      </c>
      <c r="E80">
        <f>VLOOKUP(D80,ar_predmet!B$2:C$71,2,FALSE())</f>
        <v>2</v>
      </c>
      <c r="F80">
        <v>3</v>
      </c>
      <c r="G80">
        <v>1</v>
      </c>
      <c r="H80" t="s">
        <v>3649</v>
      </c>
      <c r="I80" s="32" t="s">
        <v>1114</v>
      </c>
      <c r="J80" t="s">
        <v>1119</v>
      </c>
      <c r="K80" t="s">
        <v>629</v>
      </c>
      <c r="L80">
        <f t="shared" si="4"/>
        <v>2</v>
      </c>
      <c r="M80" t="str">
        <f t="shared" si="5"/>
        <v>_23/24_VS_KAIS_1</v>
      </c>
    </row>
    <row r="81" spans="1:13" x14ac:dyDescent="0.25">
      <c r="A81" t="s">
        <v>677</v>
      </c>
      <c r="B81">
        <v>7</v>
      </c>
      <c r="D81">
        <f>VLOOKUP(A81,ar_predmet!A$2:B$71,2,FALSE())</f>
        <v>5107</v>
      </c>
      <c r="E81">
        <f>VLOOKUP(D81,ar_predmet!B$2:C$71,2,FALSE())</f>
        <v>3</v>
      </c>
      <c r="F81">
        <v>3</v>
      </c>
      <c r="G81">
        <v>1</v>
      </c>
      <c r="H81" t="s">
        <v>3649</v>
      </c>
      <c r="I81" s="32" t="s">
        <v>1116</v>
      </c>
      <c r="J81" t="s">
        <v>1119</v>
      </c>
      <c r="K81" t="s">
        <v>629</v>
      </c>
      <c r="L81">
        <f t="shared" si="4"/>
        <v>3</v>
      </c>
      <c r="M81" t="str">
        <f t="shared" si="5"/>
        <v>_23/24_VS_KAIS_1</v>
      </c>
    </row>
    <row r="82" spans="1:13" x14ac:dyDescent="0.25">
      <c r="A82" s="44" t="s">
        <v>678</v>
      </c>
      <c r="B82">
        <v>7</v>
      </c>
      <c r="D82">
        <f>VLOOKUP(A82,ar_predmet!A$2:B$71,2,FALSE())</f>
        <v>5110</v>
      </c>
      <c r="E82">
        <f>VLOOKUP(D82,ar_predmet!B$2:C$71,2,FALSE())</f>
        <v>4</v>
      </c>
      <c r="F82">
        <v>3</v>
      </c>
      <c r="G82">
        <v>1</v>
      </c>
      <c r="H82" t="s">
        <v>3649</v>
      </c>
      <c r="I82" s="32" t="s">
        <v>1114</v>
      </c>
      <c r="J82" t="s">
        <v>1119</v>
      </c>
      <c r="K82" t="s">
        <v>629</v>
      </c>
      <c r="L82">
        <f t="shared" si="4"/>
        <v>4</v>
      </c>
      <c r="M82" t="str">
        <f t="shared" si="5"/>
        <v>_23/24_VS_KAIS_1</v>
      </c>
    </row>
    <row r="83" spans="1:13" x14ac:dyDescent="0.25">
      <c r="A83" s="44" t="s">
        <v>679</v>
      </c>
      <c r="B83">
        <v>6</v>
      </c>
      <c r="D83">
        <f>VLOOKUP(A83,ar_predmet!A$2:B$71,2,FALSE())</f>
        <v>5111</v>
      </c>
      <c r="E83">
        <f>VLOOKUP(D83,ar_predmet!B$2:C$71,2,FALSE())</f>
        <v>5</v>
      </c>
      <c r="F83">
        <v>3</v>
      </c>
      <c r="G83">
        <v>1</v>
      </c>
      <c r="H83" t="s">
        <v>3649</v>
      </c>
      <c r="I83" s="32" t="s">
        <v>1114</v>
      </c>
      <c r="J83" t="s">
        <v>1119</v>
      </c>
      <c r="K83" t="s">
        <v>629</v>
      </c>
      <c r="L83">
        <f t="shared" si="4"/>
        <v>5</v>
      </c>
      <c r="M83" t="str">
        <f t="shared" si="5"/>
        <v>_23/24_VS_KAIS_1</v>
      </c>
    </row>
    <row r="84" spans="1:13" x14ac:dyDescent="0.25">
      <c r="A84" t="s">
        <v>680</v>
      </c>
      <c r="B84">
        <v>6</v>
      </c>
      <c r="D84">
        <f>VLOOKUP(A84,ar_predmet!A$2:B$71,2,FALSE())</f>
        <v>5112</v>
      </c>
      <c r="E84">
        <f>VLOOKUP(D84,ar_predmet!B$2:C$71,2,FALSE())</f>
        <v>6</v>
      </c>
      <c r="F84">
        <v>3</v>
      </c>
      <c r="G84">
        <v>1</v>
      </c>
      <c r="H84" t="s">
        <v>3649</v>
      </c>
      <c r="I84" s="32" t="s">
        <v>1114</v>
      </c>
      <c r="J84" t="s">
        <v>1119</v>
      </c>
      <c r="K84" t="s">
        <v>629</v>
      </c>
      <c r="L84">
        <f t="shared" si="4"/>
        <v>6</v>
      </c>
      <c r="M84" t="str">
        <f t="shared" si="5"/>
        <v>_23/24_VS_KAIS_1</v>
      </c>
    </row>
    <row r="85" spans="1:13" x14ac:dyDescent="0.25">
      <c r="A85" t="s">
        <v>681</v>
      </c>
      <c r="B85">
        <v>8</v>
      </c>
      <c r="D85">
        <f>VLOOKUP(A85,ar_predmet!A$2:B$71,2,FALSE())</f>
        <v>5113</v>
      </c>
      <c r="E85">
        <f>VLOOKUP(D85,ar_predmet!B$2:C$71,2,FALSE())</f>
        <v>7</v>
      </c>
      <c r="F85">
        <v>3</v>
      </c>
      <c r="G85">
        <v>1</v>
      </c>
      <c r="H85" t="s">
        <v>3649</v>
      </c>
      <c r="I85" s="32" t="s">
        <v>1116</v>
      </c>
      <c r="J85" t="s">
        <v>1119</v>
      </c>
      <c r="K85" t="s">
        <v>629</v>
      </c>
      <c r="L85">
        <f t="shared" si="4"/>
        <v>7</v>
      </c>
      <c r="M85" t="str">
        <f t="shared" si="5"/>
        <v>_23/24_VS_KAIS_1</v>
      </c>
    </row>
    <row r="86" spans="1:13" x14ac:dyDescent="0.25">
      <c r="A86" t="s">
        <v>682</v>
      </c>
      <c r="B86">
        <v>8</v>
      </c>
      <c r="D86">
        <f>VLOOKUP(A86,ar_predmet!A$2:B$71,2,FALSE())</f>
        <v>5114</v>
      </c>
      <c r="E86">
        <f>VLOOKUP(D86,ar_predmet!B$2:C$71,2,FALSE())</f>
        <v>8</v>
      </c>
      <c r="F86">
        <v>3</v>
      </c>
      <c r="G86">
        <v>1</v>
      </c>
      <c r="H86" t="s">
        <v>3649</v>
      </c>
      <c r="I86" s="32" t="s">
        <v>1116</v>
      </c>
      <c r="J86" t="s">
        <v>1119</v>
      </c>
      <c r="K86" t="s">
        <v>629</v>
      </c>
      <c r="L86">
        <f t="shared" si="4"/>
        <v>8</v>
      </c>
      <c r="M86" t="str">
        <f t="shared" si="5"/>
        <v>_23/24_VS_KAIS_1</v>
      </c>
    </row>
    <row r="87" spans="1:13" x14ac:dyDescent="0.25">
      <c r="A87" s="44" t="s">
        <v>683</v>
      </c>
      <c r="B87">
        <v>7</v>
      </c>
      <c r="D87">
        <f>VLOOKUP(A87,ar_predmet!A$2:B$71,2,FALSE())</f>
        <v>5115</v>
      </c>
      <c r="E87">
        <f>VLOOKUP(D87,ar_predmet!B$2:C$71,2,FALSE())</f>
        <v>9</v>
      </c>
      <c r="F87">
        <v>3</v>
      </c>
      <c r="G87">
        <v>1</v>
      </c>
      <c r="H87" t="s">
        <v>3649</v>
      </c>
      <c r="I87" s="32" t="s">
        <v>1116</v>
      </c>
      <c r="J87" t="s">
        <v>1119</v>
      </c>
      <c r="K87" t="s">
        <v>629</v>
      </c>
      <c r="L87">
        <f t="shared" si="4"/>
        <v>9</v>
      </c>
      <c r="M87" t="str">
        <f t="shared" si="5"/>
        <v>_23/24_VS_KAIS_1</v>
      </c>
    </row>
    <row r="88" spans="1:13" x14ac:dyDescent="0.25">
      <c r="A88" t="s">
        <v>691</v>
      </c>
      <c r="B88">
        <v>7</v>
      </c>
      <c r="D88">
        <f>VLOOKUP(A88,ar_predmet!A$2:B$71,2,FALSE())</f>
        <v>5215</v>
      </c>
      <c r="E88">
        <f>VLOOKUP(D88,ar_predmet!B$2:C$71,2,FALSE())</f>
        <v>17</v>
      </c>
      <c r="F88">
        <v>3</v>
      </c>
      <c r="G88">
        <v>2</v>
      </c>
      <c r="H88" t="s">
        <v>3649</v>
      </c>
      <c r="I88" s="32" t="s">
        <v>1114</v>
      </c>
      <c r="J88" t="s">
        <v>1119</v>
      </c>
      <c r="K88" t="s">
        <v>629</v>
      </c>
      <c r="L88">
        <f t="shared" si="4"/>
        <v>17</v>
      </c>
      <c r="M88" t="str">
        <f t="shared" si="5"/>
        <v>_23/24_VS_KAIS_2</v>
      </c>
    </row>
    <row r="89" spans="1:13" x14ac:dyDescent="0.25">
      <c r="A89" t="s">
        <v>692</v>
      </c>
      <c r="B89">
        <v>6</v>
      </c>
      <c r="D89">
        <f>VLOOKUP(A89,ar_predmet!A$2:B$71,2,FALSE())</f>
        <v>5217</v>
      </c>
      <c r="E89">
        <f>VLOOKUP(D89,ar_predmet!B$2:C$71,2,FALSE())</f>
        <v>18</v>
      </c>
      <c r="F89">
        <v>3</v>
      </c>
      <c r="G89">
        <v>2</v>
      </c>
      <c r="H89" t="s">
        <v>3649</v>
      </c>
      <c r="I89" s="32" t="s">
        <v>1116</v>
      </c>
      <c r="J89" t="s">
        <v>1119</v>
      </c>
      <c r="K89" t="s">
        <v>629</v>
      </c>
      <c r="L89">
        <f t="shared" si="4"/>
        <v>18</v>
      </c>
      <c r="M89" t="str">
        <f t="shared" si="5"/>
        <v>_23/24_VS_KAIS_2</v>
      </c>
    </row>
    <row r="90" spans="1:13" x14ac:dyDescent="0.25">
      <c r="A90" t="s">
        <v>693</v>
      </c>
      <c r="B90">
        <v>6</v>
      </c>
      <c r="D90">
        <f>VLOOKUP(A90,ar_predmet!A$2:B$71,2,FALSE())</f>
        <v>5218</v>
      </c>
      <c r="E90">
        <f>VLOOKUP(D90,ar_predmet!B$2:C$71,2,FALSE())</f>
        <v>19</v>
      </c>
      <c r="F90">
        <v>3</v>
      </c>
      <c r="G90">
        <v>2</v>
      </c>
      <c r="H90" t="s">
        <v>3649</v>
      </c>
      <c r="I90" s="32" t="s">
        <v>1116</v>
      </c>
      <c r="J90" t="s">
        <v>1119</v>
      </c>
      <c r="K90" t="s">
        <v>629</v>
      </c>
      <c r="L90">
        <f t="shared" si="4"/>
        <v>19</v>
      </c>
      <c r="M90" t="str">
        <f t="shared" si="5"/>
        <v>_23/24_VS_KAIS_2</v>
      </c>
    </row>
    <row r="91" spans="1:13" x14ac:dyDescent="0.25">
      <c r="A91" t="s">
        <v>700</v>
      </c>
      <c r="B91">
        <v>6</v>
      </c>
      <c r="D91">
        <f>VLOOKUP(A91,ar_predmet!A$2:B$71,2,FALSE())</f>
        <v>5228</v>
      </c>
      <c r="E91">
        <f>VLOOKUP(D91,ar_predmet!B$2:C$71,2,FALSE())</f>
        <v>26</v>
      </c>
      <c r="F91">
        <v>3</v>
      </c>
      <c r="G91">
        <v>2</v>
      </c>
      <c r="H91" t="s">
        <v>3649</v>
      </c>
      <c r="I91" s="32" t="s">
        <v>1116</v>
      </c>
      <c r="J91" t="s">
        <v>1119</v>
      </c>
      <c r="K91" t="s">
        <v>629</v>
      </c>
      <c r="L91">
        <f t="shared" si="4"/>
        <v>26</v>
      </c>
      <c r="M91" t="str">
        <f t="shared" si="5"/>
        <v>_23/24_VS_KAIS_2</v>
      </c>
    </row>
    <row r="92" spans="1:13" x14ac:dyDescent="0.25">
      <c r="A92" t="s">
        <v>704</v>
      </c>
      <c r="B92">
        <v>6</v>
      </c>
      <c r="D92">
        <f>VLOOKUP(A92,ar_predmet!A$2:B$71,2,FALSE())</f>
        <v>5232</v>
      </c>
      <c r="E92">
        <f>VLOOKUP(D92,ar_predmet!B$2:C$71,2,FALSE())</f>
        <v>30</v>
      </c>
      <c r="F92">
        <v>3</v>
      </c>
      <c r="G92">
        <v>2</v>
      </c>
      <c r="H92" t="s">
        <v>3649</v>
      </c>
      <c r="I92" s="32" t="s">
        <v>1116</v>
      </c>
      <c r="J92" t="s">
        <v>1119</v>
      </c>
      <c r="K92" t="s">
        <v>629</v>
      </c>
      <c r="L92">
        <f t="shared" si="4"/>
        <v>30</v>
      </c>
      <c r="M92" t="str">
        <f t="shared" si="5"/>
        <v>_23/24_VS_KAIS_2</v>
      </c>
    </row>
    <row r="93" spans="1:13" x14ac:dyDescent="0.25">
      <c r="A93" t="s">
        <v>705</v>
      </c>
      <c r="B93">
        <v>8</v>
      </c>
      <c r="D93">
        <f>VLOOKUP(A93,ar_predmet!A$2:B$71,2,FALSE())</f>
        <v>5233</v>
      </c>
      <c r="E93">
        <f>VLOOKUP(D93,ar_predmet!B$2:C$71,2,FALSE())</f>
        <v>31</v>
      </c>
      <c r="F93">
        <v>3</v>
      </c>
      <c r="G93">
        <v>2</v>
      </c>
      <c r="H93" t="s">
        <v>3649</v>
      </c>
      <c r="I93" s="32" t="s">
        <v>1114</v>
      </c>
      <c r="J93" t="s">
        <v>1119</v>
      </c>
      <c r="K93" t="s">
        <v>629</v>
      </c>
      <c r="L93">
        <f t="shared" si="4"/>
        <v>31</v>
      </c>
      <c r="M93" t="str">
        <f t="shared" si="5"/>
        <v>_23/24_VS_KAIS_2</v>
      </c>
    </row>
    <row r="94" spans="1:13" x14ac:dyDescent="0.25">
      <c r="A94" t="s">
        <v>706</v>
      </c>
      <c r="B94">
        <v>8</v>
      </c>
      <c r="D94">
        <f>VLOOKUP(A94,ar_predmet!A$2:B$71,2,FALSE())</f>
        <v>5234</v>
      </c>
      <c r="E94">
        <f>VLOOKUP(D94,ar_predmet!B$2:C$71,2,FALSE())</f>
        <v>32</v>
      </c>
      <c r="F94">
        <v>3</v>
      </c>
      <c r="G94">
        <v>2</v>
      </c>
      <c r="H94" t="s">
        <v>3649</v>
      </c>
      <c r="I94" s="32" t="s">
        <v>1114</v>
      </c>
      <c r="J94" t="s">
        <v>1119</v>
      </c>
      <c r="K94" t="s">
        <v>629</v>
      </c>
      <c r="L94">
        <f t="shared" si="4"/>
        <v>32</v>
      </c>
      <c r="M94" t="str">
        <f t="shared" si="5"/>
        <v>_23/24_VS_KAIS_2</v>
      </c>
    </row>
    <row r="95" spans="1:13" x14ac:dyDescent="0.25">
      <c r="A95" s="44" t="s">
        <v>694</v>
      </c>
      <c r="B95">
        <v>6</v>
      </c>
      <c r="D95">
        <f>VLOOKUP(A95,ar_predmet!A$2:B$71,2,FALSE())</f>
        <v>5219</v>
      </c>
      <c r="E95">
        <f>VLOOKUP(D95,ar_predmet!B$2:C$71,2,FALSE())</f>
        <v>20</v>
      </c>
      <c r="F95">
        <v>3</v>
      </c>
      <c r="G95">
        <v>2</v>
      </c>
      <c r="H95" t="s">
        <v>3650</v>
      </c>
      <c r="I95" s="32" t="s">
        <v>1116</v>
      </c>
      <c r="J95" t="s">
        <v>1119</v>
      </c>
      <c r="K95" t="s">
        <v>629</v>
      </c>
      <c r="L95">
        <f t="shared" si="4"/>
        <v>20</v>
      </c>
      <c r="M95" t="str">
        <f t="shared" si="5"/>
        <v>_23/24_VS_KAIS_2</v>
      </c>
    </row>
    <row r="96" spans="1:13" x14ac:dyDescent="0.25">
      <c r="A96" s="44" t="s">
        <v>1286</v>
      </c>
      <c r="B96">
        <v>6</v>
      </c>
      <c r="D96">
        <f>VLOOKUP(A96,ar_predmet!A$2:B$71,2,FALSE())</f>
        <v>5229</v>
      </c>
      <c r="E96">
        <f>VLOOKUP(D96,ar_predmet!B$2:C$71,2,FALSE())</f>
        <v>27</v>
      </c>
      <c r="F96">
        <v>3</v>
      </c>
      <c r="G96">
        <v>2</v>
      </c>
      <c r="H96" t="s">
        <v>3650</v>
      </c>
      <c r="I96" s="32" t="s">
        <v>1116</v>
      </c>
      <c r="J96" t="s">
        <v>1119</v>
      </c>
      <c r="K96" t="s">
        <v>629</v>
      </c>
      <c r="L96">
        <f t="shared" si="4"/>
        <v>27</v>
      </c>
      <c r="M96" t="str">
        <f t="shared" si="5"/>
        <v>_23/24_VS_KAIS_2</v>
      </c>
    </row>
    <row r="97" spans="1:13" x14ac:dyDescent="0.25">
      <c r="A97" s="44" t="s">
        <v>703</v>
      </c>
      <c r="B97">
        <v>6</v>
      </c>
      <c r="D97">
        <f>VLOOKUP(A97,ar_predmet!A$2:B$71,2,FALSE())</f>
        <v>5231</v>
      </c>
      <c r="E97">
        <f>VLOOKUP(D97,ar_predmet!B$2:C$71,2,FALSE())</f>
        <v>29</v>
      </c>
      <c r="F97">
        <v>3</v>
      </c>
      <c r="G97">
        <v>3</v>
      </c>
      <c r="H97" t="s">
        <v>3650</v>
      </c>
      <c r="I97" s="32" t="s">
        <v>1114</v>
      </c>
      <c r="J97" t="s">
        <v>1119</v>
      </c>
      <c r="K97" t="s">
        <v>629</v>
      </c>
      <c r="L97">
        <f t="shared" si="4"/>
        <v>29</v>
      </c>
      <c r="M97" t="str">
        <f t="shared" si="5"/>
        <v>_23/24_VS_KAIS_3</v>
      </c>
    </row>
    <row r="98" spans="1:13" x14ac:dyDescent="0.25">
      <c r="A98" t="s">
        <v>728</v>
      </c>
      <c r="B98">
        <v>6</v>
      </c>
      <c r="D98">
        <f>VLOOKUP(A98,ar_predmet!A$2:B$71,2,FALSE())</f>
        <v>5311</v>
      </c>
      <c r="E98">
        <f>VLOOKUP(D98,ar_predmet!B$2:C$71,2,FALSE())</f>
        <v>54</v>
      </c>
      <c r="F98">
        <v>3</v>
      </c>
      <c r="G98">
        <v>3</v>
      </c>
      <c r="H98" t="s">
        <v>3649</v>
      </c>
      <c r="I98" s="32" t="s">
        <v>1114</v>
      </c>
      <c r="J98" t="s">
        <v>1119</v>
      </c>
      <c r="K98" t="s">
        <v>629</v>
      </c>
      <c r="L98">
        <f t="shared" si="4"/>
        <v>54</v>
      </c>
      <c r="M98" t="str">
        <f t="shared" si="5"/>
        <v>_23/24_VS_KAIS_3</v>
      </c>
    </row>
    <row r="99" spans="1:13" x14ac:dyDescent="0.25">
      <c r="A99" t="s">
        <v>729</v>
      </c>
      <c r="B99">
        <v>6</v>
      </c>
      <c r="D99">
        <f>VLOOKUP(A99,ar_predmet!A$2:B$71,2,FALSE())</f>
        <v>5312</v>
      </c>
      <c r="E99">
        <f>VLOOKUP(D99,ar_predmet!B$2:C$71,2,FALSE())</f>
        <v>55</v>
      </c>
      <c r="F99">
        <v>3</v>
      </c>
      <c r="G99">
        <v>3</v>
      </c>
      <c r="H99" t="s">
        <v>3649</v>
      </c>
      <c r="I99" s="32" t="s">
        <v>1114</v>
      </c>
      <c r="J99" t="s">
        <v>1119</v>
      </c>
      <c r="K99" t="s">
        <v>629</v>
      </c>
      <c r="L99">
        <f t="shared" si="4"/>
        <v>55</v>
      </c>
      <c r="M99" t="str">
        <f t="shared" si="5"/>
        <v>_23/24_VS_KAIS_3</v>
      </c>
    </row>
    <row r="100" spans="1:13" x14ac:dyDescent="0.25">
      <c r="A100" t="s">
        <v>730</v>
      </c>
      <c r="B100">
        <v>20</v>
      </c>
      <c r="D100">
        <f>VLOOKUP(A100,ar_predmet!A$2:B$71,2,FALSE())</f>
        <v>5313</v>
      </c>
      <c r="E100">
        <f>VLOOKUP(D100,ar_predmet!B$2:C$71,2,FALSE())</f>
        <v>56</v>
      </c>
      <c r="F100">
        <v>3</v>
      </c>
      <c r="G100">
        <v>3</v>
      </c>
      <c r="H100" t="s">
        <v>3649</v>
      </c>
      <c r="I100" s="32" t="s">
        <v>1116</v>
      </c>
      <c r="J100" t="s">
        <v>1119</v>
      </c>
      <c r="K100" t="s">
        <v>629</v>
      </c>
      <c r="L100">
        <f t="shared" si="4"/>
        <v>56</v>
      </c>
      <c r="M100" t="str">
        <f t="shared" si="5"/>
        <v>_23/24_VS_KAIS_3</v>
      </c>
    </row>
    <row r="101" spans="1:13" x14ac:dyDescent="0.25">
      <c r="A101" t="s">
        <v>731</v>
      </c>
      <c r="B101">
        <v>10</v>
      </c>
      <c r="D101">
        <f>VLOOKUP(A101,ar_predmet!A$2:B$71,2,FALSE())</f>
        <v>5314</v>
      </c>
      <c r="E101">
        <f>VLOOKUP(D101,ar_predmet!B$2:C$71,2,FALSE())</f>
        <v>57</v>
      </c>
      <c r="F101">
        <v>3</v>
      </c>
      <c r="G101">
        <v>3</v>
      </c>
      <c r="H101" t="s">
        <v>3649</v>
      </c>
      <c r="I101" s="32" t="s">
        <v>1116</v>
      </c>
      <c r="J101" t="s">
        <v>1119</v>
      </c>
      <c r="K101" t="s">
        <v>629</v>
      </c>
      <c r="L101">
        <f t="shared" si="4"/>
        <v>57</v>
      </c>
      <c r="M101" t="str">
        <f t="shared" si="5"/>
        <v>_23/24_VS_KAIS_3</v>
      </c>
    </row>
    <row r="102" spans="1:13" x14ac:dyDescent="0.25">
      <c r="A102" s="44" t="s">
        <v>734</v>
      </c>
      <c r="D102">
        <f>VLOOKUP(A102,ar_predmet!A$2:B$71,2,FALSE())</f>
        <v>5317</v>
      </c>
      <c r="E102">
        <f>VLOOKUP(D102,ar_predmet!B$2:C$71,2,FALSE())</f>
        <v>60</v>
      </c>
      <c r="F102">
        <v>3</v>
      </c>
      <c r="G102">
        <v>3</v>
      </c>
      <c r="H102" t="s">
        <v>3649</v>
      </c>
      <c r="I102" s="32"/>
    </row>
    <row r="103" spans="1:13" x14ac:dyDescent="0.25">
      <c r="A103" s="44" t="s">
        <v>735</v>
      </c>
      <c r="B103">
        <v>6</v>
      </c>
      <c r="D103">
        <f>VLOOKUP(A103,ar_predmet!A$2:B$71,2,FALSE())</f>
        <v>5318</v>
      </c>
      <c r="E103">
        <f>VLOOKUP(D103,ar_predmet!B$2:C$71,2,FALSE())</f>
        <v>61</v>
      </c>
      <c r="F103">
        <v>3</v>
      </c>
      <c r="G103">
        <v>3</v>
      </c>
      <c r="H103" t="s">
        <v>3649</v>
      </c>
      <c r="I103" s="32" t="s">
        <v>1114</v>
      </c>
      <c r="J103" t="s">
        <v>1119</v>
      </c>
      <c r="K103" t="s">
        <v>629</v>
      </c>
      <c r="L103">
        <f t="shared" ref="L103:L166" si="6">+E103</f>
        <v>61</v>
      </c>
      <c r="M103" t="str">
        <f t="shared" ref="M103:M134" si="7">+_xlfn.CONCAT("_23/24_",K103,"_",J103,"_",G103)</f>
        <v>_23/24_VS_KAIS_3</v>
      </c>
    </row>
    <row r="104" spans="1:13" x14ac:dyDescent="0.25">
      <c r="A104" s="44" t="s">
        <v>723</v>
      </c>
      <c r="B104">
        <v>6</v>
      </c>
      <c r="D104">
        <f>VLOOKUP(A104,ar_predmet!A$2:B$71,2,FALSE())</f>
        <v>5304</v>
      </c>
      <c r="E104">
        <f>VLOOKUP(D104,ar_predmet!B$2:C$71,2,FALSE())</f>
        <v>49</v>
      </c>
      <c r="F104">
        <v>3</v>
      </c>
      <c r="G104">
        <v>3</v>
      </c>
      <c r="H104" t="s">
        <v>3650</v>
      </c>
      <c r="I104" s="32" t="s">
        <v>1114</v>
      </c>
      <c r="J104" t="s">
        <v>1119</v>
      </c>
      <c r="K104" t="s">
        <v>629</v>
      </c>
      <c r="L104">
        <f t="shared" si="6"/>
        <v>49</v>
      </c>
      <c r="M104" t="str">
        <f t="shared" si="7"/>
        <v>_23/24_VS_KAIS_3</v>
      </c>
    </row>
    <row r="105" spans="1:13" x14ac:dyDescent="0.25">
      <c r="A105" s="44" t="s">
        <v>727</v>
      </c>
      <c r="B105">
        <v>6</v>
      </c>
      <c r="D105">
        <f>VLOOKUP(A105,ar_predmet!A$2:B$71,2,FALSE())</f>
        <v>5309</v>
      </c>
      <c r="E105">
        <f>VLOOKUP(D105,ar_predmet!B$2:C$71,2,FALSE())</f>
        <v>53</v>
      </c>
      <c r="F105">
        <v>3</v>
      </c>
      <c r="G105">
        <v>3</v>
      </c>
      <c r="H105" t="s">
        <v>3650</v>
      </c>
      <c r="I105" s="32" t="s">
        <v>1114</v>
      </c>
      <c r="J105" t="s">
        <v>1119</v>
      </c>
      <c r="K105" t="s">
        <v>629</v>
      </c>
      <c r="L105">
        <f t="shared" si="6"/>
        <v>53</v>
      </c>
      <c r="M105" t="str">
        <f t="shared" si="7"/>
        <v>_23/24_VS_KAIS_3</v>
      </c>
    </row>
    <row r="106" spans="1:13" x14ac:dyDescent="0.25">
      <c r="A106" s="36" t="s">
        <v>674</v>
      </c>
      <c r="B106" s="36">
        <v>5</v>
      </c>
      <c r="C106" s="36"/>
      <c r="D106" s="36">
        <f>VLOOKUP(A106,ar_predmet!A$2:B$71,2,FALSE())</f>
        <v>5102</v>
      </c>
      <c r="E106" s="36">
        <f>VLOOKUP(D106,ar_predmet!B$2:C$71,2,FALSE())</f>
        <v>1</v>
      </c>
      <c r="F106" s="36">
        <v>5</v>
      </c>
      <c r="G106" s="36">
        <v>1</v>
      </c>
      <c r="H106" s="36" t="s">
        <v>3649</v>
      </c>
      <c r="I106" s="43" t="s">
        <v>1114</v>
      </c>
      <c r="J106" s="36" t="s">
        <v>1120</v>
      </c>
      <c r="K106" s="36" t="s">
        <v>629</v>
      </c>
      <c r="L106" s="36">
        <f t="shared" si="6"/>
        <v>1</v>
      </c>
      <c r="M106" s="36" t="str">
        <f t="shared" si="7"/>
        <v>_23/24_VS_INFS_1</v>
      </c>
    </row>
    <row r="107" spans="1:13" x14ac:dyDescent="0.25">
      <c r="A107" t="s">
        <v>676</v>
      </c>
      <c r="B107">
        <v>6</v>
      </c>
      <c r="D107">
        <f>VLOOKUP(A107,ar_predmet!A$2:B$71,2,FALSE())</f>
        <v>5105</v>
      </c>
      <c r="E107">
        <f>VLOOKUP(D107,ar_predmet!B$2:C$71,2,FALSE())</f>
        <v>2</v>
      </c>
      <c r="F107">
        <v>5</v>
      </c>
      <c r="G107">
        <v>1</v>
      </c>
      <c r="H107" t="s">
        <v>3649</v>
      </c>
      <c r="I107" s="32" t="s">
        <v>1114</v>
      </c>
      <c r="J107" t="s">
        <v>1120</v>
      </c>
      <c r="K107" t="s">
        <v>629</v>
      </c>
      <c r="L107">
        <f t="shared" si="6"/>
        <v>2</v>
      </c>
      <c r="M107" t="str">
        <f t="shared" si="7"/>
        <v>_23/24_VS_INFS_1</v>
      </c>
    </row>
    <row r="108" spans="1:13" x14ac:dyDescent="0.25">
      <c r="A108" t="s">
        <v>677</v>
      </c>
      <c r="B108">
        <v>7</v>
      </c>
      <c r="D108">
        <f>VLOOKUP(A108,ar_predmet!A$2:B$71,2,FALSE())</f>
        <v>5107</v>
      </c>
      <c r="E108">
        <f>VLOOKUP(D108,ar_predmet!B$2:C$71,2,FALSE())</f>
        <v>3</v>
      </c>
      <c r="F108">
        <v>5</v>
      </c>
      <c r="G108">
        <v>1</v>
      </c>
      <c r="H108" t="s">
        <v>3649</v>
      </c>
      <c r="I108" s="32" t="s">
        <v>1116</v>
      </c>
      <c r="J108" t="s">
        <v>1120</v>
      </c>
      <c r="K108" t="s">
        <v>629</v>
      </c>
      <c r="L108">
        <f t="shared" si="6"/>
        <v>3</v>
      </c>
      <c r="M108" t="str">
        <f t="shared" si="7"/>
        <v>_23/24_VS_INFS_1</v>
      </c>
    </row>
    <row r="109" spans="1:13" x14ac:dyDescent="0.25">
      <c r="A109" s="44" t="s">
        <v>678</v>
      </c>
      <c r="B109">
        <v>7</v>
      </c>
      <c r="D109">
        <f>VLOOKUP(A109,ar_predmet!A$2:B$71,2,FALSE())</f>
        <v>5110</v>
      </c>
      <c r="E109">
        <f>VLOOKUP(D109,ar_predmet!B$2:C$71,2,FALSE())</f>
        <v>4</v>
      </c>
      <c r="F109">
        <v>5</v>
      </c>
      <c r="G109">
        <v>1</v>
      </c>
      <c r="H109" t="s">
        <v>3649</v>
      </c>
      <c r="I109" s="32" t="s">
        <v>1114</v>
      </c>
      <c r="J109" t="s">
        <v>1120</v>
      </c>
      <c r="K109" t="s">
        <v>629</v>
      </c>
      <c r="L109">
        <f t="shared" si="6"/>
        <v>4</v>
      </c>
      <c r="M109" t="str">
        <f t="shared" si="7"/>
        <v>_23/24_VS_INFS_1</v>
      </c>
    </row>
    <row r="110" spans="1:13" x14ac:dyDescent="0.25">
      <c r="A110" s="44" t="s">
        <v>679</v>
      </c>
      <c r="B110">
        <v>6</v>
      </c>
      <c r="D110">
        <f>VLOOKUP(A110,ar_predmet!A$2:B$71,2,FALSE())</f>
        <v>5111</v>
      </c>
      <c r="E110">
        <f>VLOOKUP(D110,ar_predmet!B$2:C$71,2,FALSE())</f>
        <v>5</v>
      </c>
      <c r="F110">
        <v>5</v>
      </c>
      <c r="G110">
        <v>1</v>
      </c>
      <c r="H110" t="s">
        <v>3649</v>
      </c>
      <c r="I110" s="32" t="s">
        <v>1114</v>
      </c>
      <c r="J110" t="s">
        <v>1120</v>
      </c>
      <c r="K110" t="s">
        <v>629</v>
      </c>
      <c r="L110">
        <f t="shared" si="6"/>
        <v>5</v>
      </c>
      <c r="M110" t="str">
        <f t="shared" si="7"/>
        <v>_23/24_VS_INFS_1</v>
      </c>
    </row>
    <row r="111" spans="1:13" x14ac:dyDescent="0.25">
      <c r="A111" t="s">
        <v>680</v>
      </c>
      <c r="B111">
        <v>6</v>
      </c>
      <c r="D111">
        <f>VLOOKUP(A111,ar_predmet!A$2:B$71,2,FALSE())</f>
        <v>5112</v>
      </c>
      <c r="E111">
        <f>VLOOKUP(D111,ar_predmet!B$2:C$71,2,FALSE())</f>
        <v>6</v>
      </c>
      <c r="F111">
        <v>5</v>
      </c>
      <c r="G111">
        <v>1</v>
      </c>
      <c r="H111" t="s">
        <v>3649</v>
      </c>
      <c r="I111" s="32" t="s">
        <v>1114</v>
      </c>
      <c r="J111" t="s">
        <v>1120</v>
      </c>
      <c r="K111" t="s">
        <v>629</v>
      </c>
      <c r="L111">
        <f t="shared" si="6"/>
        <v>6</v>
      </c>
      <c r="M111" t="str">
        <f t="shared" si="7"/>
        <v>_23/24_VS_INFS_1</v>
      </c>
    </row>
    <row r="112" spans="1:13" x14ac:dyDescent="0.25">
      <c r="A112" t="s">
        <v>681</v>
      </c>
      <c r="B112">
        <v>8</v>
      </c>
      <c r="D112">
        <f>VLOOKUP(A112,ar_predmet!A$2:B$71,2,FALSE())</f>
        <v>5113</v>
      </c>
      <c r="E112">
        <f>VLOOKUP(D112,ar_predmet!B$2:C$71,2,FALSE())</f>
        <v>7</v>
      </c>
      <c r="F112">
        <v>5</v>
      </c>
      <c r="G112">
        <v>1</v>
      </c>
      <c r="H112" t="s">
        <v>3649</v>
      </c>
      <c r="I112" s="32" t="s">
        <v>1116</v>
      </c>
      <c r="J112" t="s">
        <v>1120</v>
      </c>
      <c r="K112" t="s">
        <v>629</v>
      </c>
      <c r="L112">
        <f t="shared" si="6"/>
        <v>7</v>
      </c>
      <c r="M112" t="str">
        <f t="shared" si="7"/>
        <v>_23/24_VS_INFS_1</v>
      </c>
    </row>
    <row r="113" spans="1:13" x14ac:dyDescent="0.25">
      <c r="A113" t="s">
        <v>682</v>
      </c>
      <c r="B113">
        <v>8</v>
      </c>
      <c r="D113">
        <f>VLOOKUP(A113,ar_predmet!A$2:B$71,2,FALSE())</f>
        <v>5114</v>
      </c>
      <c r="E113">
        <f>VLOOKUP(D113,ar_predmet!B$2:C$71,2,FALSE())</f>
        <v>8</v>
      </c>
      <c r="F113">
        <v>5</v>
      </c>
      <c r="G113">
        <v>1</v>
      </c>
      <c r="H113" t="s">
        <v>3649</v>
      </c>
      <c r="I113" s="32" t="s">
        <v>1116</v>
      </c>
      <c r="J113" t="s">
        <v>1120</v>
      </c>
      <c r="K113" t="s">
        <v>629</v>
      </c>
      <c r="L113">
        <f t="shared" si="6"/>
        <v>8</v>
      </c>
      <c r="M113" t="str">
        <f t="shared" si="7"/>
        <v>_23/24_VS_INFS_1</v>
      </c>
    </row>
    <row r="114" spans="1:13" x14ac:dyDescent="0.25">
      <c r="A114" s="44" t="s">
        <v>683</v>
      </c>
      <c r="B114">
        <v>7</v>
      </c>
      <c r="D114">
        <f>VLOOKUP(A114,ar_predmet!A$2:B$71,2,FALSE())</f>
        <v>5115</v>
      </c>
      <c r="E114">
        <f>VLOOKUP(D114,ar_predmet!B$2:C$71,2,FALSE())</f>
        <v>9</v>
      </c>
      <c r="F114">
        <v>5</v>
      </c>
      <c r="G114">
        <v>1</v>
      </c>
      <c r="H114" t="s">
        <v>3649</v>
      </c>
      <c r="I114" s="32" t="s">
        <v>1116</v>
      </c>
      <c r="J114" t="s">
        <v>1120</v>
      </c>
      <c r="K114" t="s">
        <v>629</v>
      </c>
      <c r="L114">
        <f t="shared" si="6"/>
        <v>9</v>
      </c>
      <c r="M114" t="str">
        <f t="shared" si="7"/>
        <v>_23/24_VS_INFS_1</v>
      </c>
    </row>
    <row r="115" spans="1:13" x14ac:dyDescent="0.25">
      <c r="A115" s="44" t="s">
        <v>687</v>
      </c>
      <c r="B115">
        <v>6</v>
      </c>
      <c r="D115">
        <f>VLOOKUP(A115,ar_predmet!A$2:B$71,2,FALSE())</f>
        <v>5203</v>
      </c>
      <c r="E115">
        <f>VLOOKUP(D115,ar_predmet!B$2:C$71,2,FALSE())</f>
        <v>13</v>
      </c>
      <c r="F115">
        <v>5</v>
      </c>
      <c r="G115">
        <v>2</v>
      </c>
      <c r="H115" t="s">
        <v>3649</v>
      </c>
      <c r="I115" s="32" t="s">
        <v>1116</v>
      </c>
      <c r="J115" t="s">
        <v>1120</v>
      </c>
      <c r="K115" t="s">
        <v>629</v>
      </c>
      <c r="L115">
        <f t="shared" si="6"/>
        <v>13</v>
      </c>
      <c r="M115" t="str">
        <f t="shared" si="7"/>
        <v>_23/24_VS_INFS_2</v>
      </c>
    </row>
    <row r="116" spans="1:13" x14ac:dyDescent="0.25">
      <c r="A116" t="s">
        <v>688</v>
      </c>
      <c r="B116">
        <v>6</v>
      </c>
      <c r="D116">
        <f>VLOOKUP(A116,ar_predmet!A$2:B$71,2,FALSE())</f>
        <v>5204</v>
      </c>
      <c r="E116">
        <f>VLOOKUP(D116,ar_predmet!B$2:C$71,2,FALSE())</f>
        <v>14</v>
      </c>
      <c r="F116">
        <v>5</v>
      </c>
      <c r="G116">
        <v>2</v>
      </c>
      <c r="H116" t="s">
        <v>3649</v>
      </c>
      <c r="I116" s="32" t="s">
        <v>1116</v>
      </c>
      <c r="J116" t="s">
        <v>1120</v>
      </c>
      <c r="K116" t="s">
        <v>629</v>
      </c>
      <c r="L116">
        <f t="shared" si="6"/>
        <v>14</v>
      </c>
      <c r="M116" t="str">
        <f t="shared" si="7"/>
        <v>_23/24_VS_INFS_2</v>
      </c>
    </row>
    <row r="117" spans="1:13" x14ac:dyDescent="0.25">
      <c r="A117" t="s">
        <v>689</v>
      </c>
      <c r="B117">
        <v>6</v>
      </c>
      <c r="D117">
        <f>VLOOKUP(A117,ar_predmet!A$2:B$71,2,FALSE())</f>
        <v>5207</v>
      </c>
      <c r="E117">
        <f>VLOOKUP(D117,ar_predmet!B$2:C$71,2,FALSE())</f>
        <v>15</v>
      </c>
      <c r="F117">
        <v>5</v>
      </c>
      <c r="G117">
        <v>2</v>
      </c>
      <c r="H117" t="s">
        <v>3649</v>
      </c>
      <c r="I117" s="32" t="s">
        <v>1116</v>
      </c>
      <c r="J117" t="s">
        <v>1120</v>
      </c>
      <c r="K117" t="s">
        <v>629</v>
      </c>
      <c r="L117">
        <f t="shared" si="6"/>
        <v>15</v>
      </c>
      <c r="M117" t="str">
        <f t="shared" si="7"/>
        <v>_23/24_VS_INFS_2</v>
      </c>
    </row>
    <row r="118" spans="1:13" x14ac:dyDescent="0.25">
      <c r="A118" s="44" t="s">
        <v>699</v>
      </c>
      <c r="B118">
        <v>7</v>
      </c>
      <c r="D118">
        <f>VLOOKUP(A118,ar_predmet!A$2:B$71,2,FALSE())</f>
        <v>5227</v>
      </c>
      <c r="E118">
        <f>VLOOKUP(D118,ar_predmet!B$2:C$71,2,FALSE())</f>
        <v>25</v>
      </c>
      <c r="F118">
        <v>5</v>
      </c>
      <c r="G118">
        <v>2</v>
      </c>
      <c r="H118" t="s">
        <v>3649</v>
      </c>
      <c r="I118" s="32" t="s">
        <v>1114</v>
      </c>
      <c r="J118" t="s">
        <v>1120</v>
      </c>
      <c r="K118" t="s">
        <v>629</v>
      </c>
      <c r="L118">
        <f t="shared" si="6"/>
        <v>25</v>
      </c>
      <c r="M118" t="str">
        <f t="shared" si="7"/>
        <v>_23/24_VS_INFS_2</v>
      </c>
    </row>
    <row r="119" spans="1:13" x14ac:dyDescent="0.25">
      <c r="A119" s="44" t="s">
        <v>1286</v>
      </c>
      <c r="B119">
        <v>7</v>
      </c>
      <c r="D119">
        <f>VLOOKUP(A119,ar_predmet!A$2:B$71,2,FALSE())</f>
        <v>5229</v>
      </c>
      <c r="E119">
        <f>VLOOKUP(D119,ar_predmet!B$2:C$71,2,FALSE())</f>
        <v>27</v>
      </c>
      <c r="F119">
        <v>5</v>
      </c>
      <c r="G119">
        <v>2</v>
      </c>
      <c r="H119" t="s">
        <v>3649</v>
      </c>
      <c r="I119" s="32" t="s">
        <v>1114</v>
      </c>
      <c r="J119" t="s">
        <v>1120</v>
      </c>
      <c r="K119" t="s">
        <v>629</v>
      </c>
      <c r="L119">
        <f t="shared" si="6"/>
        <v>27</v>
      </c>
      <c r="M119" t="str">
        <f t="shared" si="7"/>
        <v>_23/24_VS_INFS_2</v>
      </c>
    </row>
    <row r="120" spans="1:13" x14ac:dyDescent="0.25">
      <c r="A120" t="s">
        <v>707</v>
      </c>
      <c r="B120">
        <v>8</v>
      </c>
      <c r="D120">
        <f>VLOOKUP(A120,ar_predmet!A$2:B$71,2,FALSE())</f>
        <v>5235</v>
      </c>
      <c r="E120">
        <f>VLOOKUP(D120,ar_predmet!B$2:C$71,2,FALSE())</f>
        <v>33</v>
      </c>
      <c r="F120">
        <v>5</v>
      </c>
      <c r="G120">
        <v>2</v>
      </c>
      <c r="H120" t="s">
        <v>3649</v>
      </c>
      <c r="I120" s="32" t="s">
        <v>1114</v>
      </c>
      <c r="J120" t="s">
        <v>1120</v>
      </c>
      <c r="K120" t="s">
        <v>629</v>
      </c>
      <c r="L120">
        <f t="shared" si="6"/>
        <v>33</v>
      </c>
      <c r="M120" t="str">
        <f t="shared" si="7"/>
        <v>_23/24_VS_INFS_2</v>
      </c>
    </row>
    <row r="121" spans="1:13" x14ac:dyDescent="0.25">
      <c r="A121" t="s">
        <v>708</v>
      </c>
      <c r="B121">
        <v>6</v>
      </c>
      <c r="D121">
        <f>VLOOKUP(A121,ar_predmet!A$2:B$71,2,FALSE())</f>
        <v>5236</v>
      </c>
      <c r="E121">
        <f>VLOOKUP(D121,ar_predmet!B$2:C$71,2,FALSE())</f>
        <v>34</v>
      </c>
      <c r="F121">
        <v>5</v>
      </c>
      <c r="G121">
        <v>2</v>
      </c>
      <c r="H121" t="s">
        <v>3649</v>
      </c>
      <c r="I121" s="32" t="s">
        <v>1116</v>
      </c>
      <c r="J121" t="s">
        <v>1120</v>
      </c>
      <c r="K121" t="s">
        <v>629</v>
      </c>
      <c r="L121">
        <f t="shared" si="6"/>
        <v>34</v>
      </c>
      <c r="M121" t="str">
        <f t="shared" si="7"/>
        <v>_23/24_VS_INFS_2</v>
      </c>
    </row>
    <row r="122" spans="1:13" x14ac:dyDescent="0.25">
      <c r="A122" s="44" t="s">
        <v>690</v>
      </c>
      <c r="B122">
        <v>6</v>
      </c>
      <c r="D122">
        <f>VLOOKUP(A122,ar_predmet!A$2:B$71,2,FALSE())</f>
        <v>5210</v>
      </c>
      <c r="E122">
        <f>VLOOKUP(D122,ar_predmet!B$2:C$71,2,FALSE())</f>
        <v>16</v>
      </c>
      <c r="F122">
        <v>5</v>
      </c>
      <c r="G122">
        <v>2</v>
      </c>
      <c r="H122" t="s">
        <v>3650</v>
      </c>
      <c r="I122" s="32" t="s">
        <v>1116</v>
      </c>
      <c r="J122" t="s">
        <v>1120</v>
      </c>
      <c r="K122" t="s">
        <v>629</v>
      </c>
      <c r="L122">
        <f t="shared" si="6"/>
        <v>16</v>
      </c>
      <c r="M122" t="str">
        <f t="shared" si="7"/>
        <v>_23/24_VS_INFS_2</v>
      </c>
    </row>
    <row r="123" spans="1:13" x14ac:dyDescent="0.25">
      <c r="A123" s="44" t="s">
        <v>700</v>
      </c>
      <c r="B123">
        <v>6</v>
      </c>
      <c r="D123">
        <f>VLOOKUP(A123,ar_predmet!A$2:B$71,2,FALSE())</f>
        <v>5228</v>
      </c>
      <c r="E123">
        <f>VLOOKUP(D123,ar_predmet!B$2:C$71,2,FALSE())</f>
        <v>26</v>
      </c>
      <c r="F123">
        <v>5</v>
      </c>
      <c r="G123">
        <v>2</v>
      </c>
      <c r="H123" t="s">
        <v>3650</v>
      </c>
      <c r="I123" s="32" t="s">
        <v>1116</v>
      </c>
      <c r="J123" t="s">
        <v>1120</v>
      </c>
      <c r="K123" t="s">
        <v>629</v>
      </c>
      <c r="L123">
        <f t="shared" si="6"/>
        <v>26</v>
      </c>
      <c r="M123" t="str">
        <f t="shared" si="7"/>
        <v>_23/24_VS_INFS_2</v>
      </c>
    </row>
    <row r="124" spans="1:13" x14ac:dyDescent="0.25">
      <c r="A124" t="s">
        <v>709</v>
      </c>
      <c r="B124">
        <v>8</v>
      </c>
      <c r="D124">
        <f>VLOOKUP(A124,ar_predmet!A$2:B$71,2,FALSE())</f>
        <v>5237</v>
      </c>
      <c r="E124">
        <f>VLOOKUP(D124,ar_predmet!B$2:C$71,2,FALSE())</f>
        <v>35</v>
      </c>
      <c r="F124">
        <v>5</v>
      </c>
      <c r="G124">
        <v>2</v>
      </c>
      <c r="H124" t="s">
        <v>3650</v>
      </c>
      <c r="I124" s="32" t="s">
        <v>1114</v>
      </c>
      <c r="J124" t="s">
        <v>1120</v>
      </c>
      <c r="K124" t="s">
        <v>629</v>
      </c>
      <c r="L124">
        <f t="shared" si="6"/>
        <v>35</v>
      </c>
      <c r="M124" t="str">
        <f t="shared" si="7"/>
        <v>_23/24_VS_INFS_2</v>
      </c>
    </row>
    <row r="125" spans="1:13" x14ac:dyDescent="0.25">
      <c r="A125" t="s">
        <v>710</v>
      </c>
      <c r="B125">
        <v>8</v>
      </c>
      <c r="D125">
        <f>VLOOKUP(A125,ar_predmet!A$2:B$71,2,FALSE())</f>
        <v>5238</v>
      </c>
      <c r="E125">
        <f>VLOOKUP(D125,ar_predmet!B$2:C$71,2,FALSE())</f>
        <v>36</v>
      </c>
      <c r="F125">
        <v>5</v>
      </c>
      <c r="G125">
        <v>2</v>
      </c>
      <c r="H125" t="s">
        <v>3650</v>
      </c>
      <c r="I125" s="32" t="s">
        <v>1114</v>
      </c>
      <c r="J125" t="s">
        <v>1120</v>
      </c>
      <c r="K125" t="s">
        <v>629</v>
      </c>
      <c r="L125">
        <f t="shared" si="6"/>
        <v>36</v>
      </c>
      <c r="M125" t="str">
        <f t="shared" si="7"/>
        <v>_23/24_VS_INFS_2</v>
      </c>
    </row>
    <row r="126" spans="1:13" x14ac:dyDescent="0.25">
      <c r="A126" t="s">
        <v>724</v>
      </c>
      <c r="B126">
        <v>6</v>
      </c>
      <c r="D126">
        <f>VLOOKUP(A126,ar_predmet!A$2:B$71,2,FALSE())</f>
        <v>5306</v>
      </c>
      <c r="E126">
        <f>VLOOKUP(D126,ar_predmet!B$2:C$71,2,FALSE())</f>
        <v>50</v>
      </c>
      <c r="F126">
        <v>5</v>
      </c>
      <c r="G126">
        <v>3</v>
      </c>
      <c r="H126" t="s">
        <v>3649</v>
      </c>
      <c r="I126" s="32" t="s">
        <v>1114</v>
      </c>
      <c r="J126" t="s">
        <v>1120</v>
      </c>
      <c r="K126" t="s">
        <v>629</v>
      </c>
      <c r="L126">
        <f t="shared" si="6"/>
        <v>50</v>
      </c>
      <c r="M126" t="str">
        <f t="shared" si="7"/>
        <v>_23/24_VS_INFS_3</v>
      </c>
    </row>
    <row r="127" spans="1:13" x14ac:dyDescent="0.25">
      <c r="A127" s="44" t="s">
        <v>725</v>
      </c>
      <c r="B127">
        <v>6</v>
      </c>
      <c r="D127">
        <f>VLOOKUP(A127,ar_predmet!A$2:B$71,2,FALSE())</f>
        <v>5307</v>
      </c>
      <c r="E127">
        <f>VLOOKUP(D127,ar_predmet!B$2:C$71,2,FALSE())</f>
        <v>51</v>
      </c>
      <c r="F127">
        <v>5</v>
      </c>
      <c r="G127">
        <v>3</v>
      </c>
      <c r="H127" t="s">
        <v>3649</v>
      </c>
      <c r="I127" s="32" t="s">
        <v>1114</v>
      </c>
      <c r="J127" t="s">
        <v>1120</v>
      </c>
      <c r="K127" t="s">
        <v>629</v>
      </c>
      <c r="L127">
        <f t="shared" si="6"/>
        <v>51</v>
      </c>
      <c r="M127" t="str">
        <f t="shared" si="7"/>
        <v>_23/24_VS_INFS_3</v>
      </c>
    </row>
    <row r="128" spans="1:13" x14ac:dyDescent="0.25">
      <c r="A128" t="s">
        <v>726</v>
      </c>
      <c r="B128">
        <v>6</v>
      </c>
      <c r="D128">
        <f>VLOOKUP(A128,ar_predmet!A$2:B$71,2,FALSE())</f>
        <v>5308</v>
      </c>
      <c r="E128">
        <f>VLOOKUP(D128,ar_predmet!B$2:C$71,2,FALSE())</f>
        <v>52</v>
      </c>
      <c r="F128">
        <v>5</v>
      </c>
      <c r="G128">
        <v>3</v>
      </c>
      <c r="H128" t="s">
        <v>3649</v>
      </c>
      <c r="I128" s="32" t="s">
        <v>1114</v>
      </c>
      <c r="J128" t="s">
        <v>1120</v>
      </c>
      <c r="K128" t="s">
        <v>629</v>
      </c>
      <c r="L128">
        <f t="shared" si="6"/>
        <v>52</v>
      </c>
      <c r="M128" t="str">
        <f t="shared" si="7"/>
        <v>_23/24_VS_INFS_3</v>
      </c>
    </row>
    <row r="129" spans="1:13" x14ac:dyDescent="0.25">
      <c r="A129" t="s">
        <v>727</v>
      </c>
      <c r="B129">
        <v>6</v>
      </c>
      <c r="D129">
        <f>VLOOKUP(A129,ar_predmet!A$2:B$71,2,FALSE())</f>
        <v>5309</v>
      </c>
      <c r="E129">
        <f>VLOOKUP(D129,ar_predmet!B$2:C$71,2,FALSE())</f>
        <v>53</v>
      </c>
      <c r="F129">
        <v>5</v>
      </c>
      <c r="G129">
        <v>3</v>
      </c>
      <c r="H129" t="s">
        <v>3649</v>
      </c>
      <c r="I129" s="32" t="s">
        <v>1114</v>
      </c>
      <c r="J129" t="s">
        <v>1120</v>
      </c>
      <c r="K129" t="s">
        <v>629</v>
      </c>
      <c r="L129">
        <f t="shared" si="6"/>
        <v>53</v>
      </c>
      <c r="M129" t="str">
        <f t="shared" si="7"/>
        <v>_23/24_VS_INFS_3</v>
      </c>
    </row>
    <row r="130" spans="1:13" x14ac:dyDescent="0.25">
      <c r="A130" t="s">
        <v>730</v>
      </c>
      <c r="B130">
        <v>20</v>
      </c>
      <c r="D130">
        <f>VLOOKUP(A130,ar_predmet!A$2:B$71,2,FALSE())</f>
        <v>5313</v>
      </c>
      <c r="E130">
        <f>VLOOKUP(D130,ar_predmet!B$2:C$71,2,FALSE())</f>
        <v>56</v>
      </c>
      <c r="F130">
        <v>5</v>
      </c>
      <c r="G130">
        <v>3</v>
      </c>
      <c r="H130" t="s">
        <v>3649</v>
      </c>
      <c r="I130" s="32" t="s">
        <v>1116</v>
      </c>
      <c r="J130" t="s">
        <v>1120</v>
      </c>
      <c r="K130" t="s">
        <v>629</v>
      </c>
      <c r="L130">
        <f t="shared" si="6"/>
        <v>56</v>
      </c>
      <c r="M130" t="str">
        <f t="shared" si="7"/>
        <v>_23/24_VS_INFS_3</v>
      </c>
    </row>
    <row r="131" spans="1:13" x14ac:dyDescent="0.25">
      <c r="A131" t="s">
        <v>731</v>
      </c>
      <c r="B131">
        <v>10</v>
      </c>
      <c r="D131">
        <f>VLOOKUP(A131,ar_predmet!A$2:B$71,2,FALSE())</f>
        <v>5314</v>
      </c>
      <c r="E131">
        <f>VLOOKUP(D131,ar_predmet!B$2:C$71,2,FALSE())</f>
        <v>57</v>
      </c>
      <c r="F131">
        <v>5</v>
      </c>
      <c r="G131">
        <v>3</v>
      </c>
      <c r="H131" t="s">
        <v>3649</v>
      </c>
      <c r="I131" s="32" t="s">
        <v>1116</v>
      </c>
      <c r="J131" t="s">
        <v>1120</v>
      </c>
      <c r="K131" t="s">
        <v>629</v>
      </c>
      <c r="L131">
        <f t="shared" si="6"/>
        <v>57</v>
      </c>
      <c r="M131" t="str">
        <f t="shared" si="7"/>
        <v>_23/24_VS_INFS_3</v>
      </c>
    </row>
    <row r="132" spans="1:13" x14ac:dyDescent="0.25">
      <c r="A132" s="44" t="s">
        <v>723</v>
      </c>
      <c r="B132">
        <v>6</v>
      </c>
      <c r="D132">
        <f>VLOOKUP(A132,ar_predmet!A$2:B$71,2,FALSE())</f>
        <v>5304</v>
      </c>
      <c r="E132">
        <f>VLOOKUP(D132,ar_predmet!B$2:C$71,2,FALSE())</f>
        <v>49</v>
      </c>
      <c r="F132">
        <v>5</v>
      </c>
      <c r="G132">
        <v>3</v>
      </c>
      <c r="H132" t="s">
        <v>3650</v>
      </c>
      <c r="I132" s="32" t="s">
        <v>1114</v>
      </c>
      <c r="J132" t="s">
        <v>1120</v>
      </c>
      <c r="K132" t="s">
        <v>629</v>
      </c>
      <c r="L132">
        <f t="shared" si="6"/>
        <v>49</v>
      </c>
      <c r="M132" t="str">
        <f t="shared" si="7"/>
        <v>_23/24_VS_INFS_3</v>
      </c>
    </row>
    <row r="133" spans="1:13" x14ac:dyDescent="0.25">
      <c r="A133" s="44" t="s">
        <v>734</v>
      </c>
      <c r="B133">
        <v>6</v>
      </c>
      <c r="D133">
        <f>VLOOKUP(A133,ar_predmet!A$2:B$71,2,FALSE())</f>
        <v>5317</v>
      </c>
      <c r="E133">
        <f>VLOOKUP(D133,ar_predmet!B$2:C$71,2,FALSE())</f>
        <v>60</v>
      </c>
      <c r="F133">
        <v>5</v>
      </c>
      <c r="G133">
        <v>3</v>
      </c>
      <c r="H133" t="s">
        <v>3650</v>
      </c>
      <c r="I133" s="32" t="s">
        <v>1114</v>
      </c>
      <c r="J133" t="s">
        <v>1120</v>
      </c>
      <c r="K133" t="s">
        <v>629</v>
      </c>
      <c r="L133">
        <f t="shared" si="6"/>
        <v>60</v>
      </c>
      <c r="M133" t="str">
        <f t="shared" si="7"/>
        <v>_23/24_VS_INFS_3</v>
      </c>
    </row>
    <row r="134" spans="1:13" x14ac:dyDescent="0.25">
      <c r="A134" s="44" t="s">
        <v>735</v>
      </c>
      <c r="B134">
        <v>6</v>
      </c>
      <c r="D134">
        <f>VLOOKUP(A134,ar_predmet!A$2:B$71,2,FALSE())</f>
        <v>5318</v>
      </c>
      <c r="E134">
        <f>VLOOKUP(D134,ar_predmet!B$2:C$71,2,FALSE())</f>
        <v>61</v>
      </c>
      <c r="F134">
        <v>5</v>
      </c>
      <c r="G134">
        <v>3</v>
      </c>
      <c r="H134" t="s">
        <v>3650</v>
      </c>
      <c r="I134" s="32" t="s">
        <v>1114</v>
      </c>
      <c r="J134" t="s">
        <v>1120</v>
      </c>
      <c r="K134" t="s">
        <v>629</v>
      </c>
      <c r="L134">
        <f t="shared" si="6"/>
        <v>61</v>
      </c>
      <c r="M134" t="str">
        <f t="shared" si="7"/>
        <v>_23/24_VS_INFS_3</v>
      </c>
    </row>
    <row r="135" spans="1:13" x14ac:dyDescent="0.25">
      <c r="A135" s="36" t="s">
        <v>674</v>
      </c>
      <c r="B135" s="36">
        <v>5</v>
      </c>
      <c r="C135" s="36"/>
      <c r="D135" s="36">
        <f>VLOOKUP(A135,ar_predmet!A$72:B$147,2,FALSE())</f>
        <v>6102</v>
      </c>
      <c r="E135" s="36">
        <f>VLOOKUP(D135,ar_predmet!B$72:C$147,2,FALSE())</f>
        <v>71</v>
      </c>
      <c r="F135" s="36">
        <v>2</v>
      </c>
      <c r="G135" s="36">
        <v>1</v>
      </c>
      <c r="H135" s="36" t="s">
        <v>3649</v>
      </c>
      <c r="I135" s="43" t="s">
        <v>1116</v>
      </c>
      <c r="J135" s="36" t="s">
        <v>1118</v>
      </c>
      <c r="K135" s="36" t="s">
        <v>635</v>
      </c>
      <c r="L135" s="36">
        <f t="shared" si="6"/>
        <v>71</v>
      </c>
      <c r="M135" s="36" t="str">
        <f t="shared" ref="M135:M166" si="8">+_xlfn.CONCAT("_23/24_",K135,"_",J135,"_",G135)</f>
        <v>_23/24_UN_IPOS_1</v>
      </c>
    </row>
    <row r="136" spans="1:13" x14ac:dyDescent="0.25">
      <c r="A136" t="s">
        <v>745</v>
      </c>
      <c r="B136">
        <v>6</v>
      </c>
      <c r="D136">
        <f>VLOOKUP(A136,ar_predmet!A$72:B$147,2,FALSE())</f>
        <v>6105</v>
      </c>
      <c r="E136">
        <f>VLOOKUP(D136,ar_predmet!B$72:C$147,2,FALSE())</f>
        <v>72</v>
      </c>
      <c r="F136">
        <v>2</v>
      </c>
      <c r="G136">
        <v>1</v>
      </c>
      <c r="H136" t="s">
        <v>3649</v>
      </c>
      <c r="I136" s="32" t="s">
        <v>1116</v>
      </c>
      <c r="J136" t="s">
        <v>1118</v>
      </c>
      <c r="K136" t="s">
        <v>635</v>
      </c>
      <c r="L136">
        <f t="shared" si="6"/>
        <v>72</v>
      </c>
      <c r="M136" t="str">
        <f t="shared" si="8"/>
        <v>_23/24_UN_IPOS_1</v>
      </c>
    </row>
    <row r="137" spans="1:13" x14ac:dyDescent="0.25">
      <c r="A137" t="s">
        <v>746</v>
      </c>
      <c r="B137">
        <v>7</v>
      </c>
      <c r="D137">
        <f>VLOOKUP(A137,ar_predmet!A$72:B$147,2,FALSE())</f>
        <v>6106</v>
      </c>
      <c r="E137">
        <f>VLOOKUP(D137,ar_predmet!B$72:C$147,2,FALSE())</f>
        <v>73</v>
      </c>
      <c r="F137">
        <v>2</v>
      </c>
      <c r="G137">
        <v>1</v>
      </c>
      <c r="H137" t="s">
        <v>3649</v>
      </c>
      <c r="I137" s="32" t="s">
        <v>1116</v>
      </c>
      <c r="J137" t="s">
        <v>1118</v>
      </c>
      <c r="K137" t="s">
        <v>635</v>
      </c>
      <c r="L137">
        <f t="shared" si="6"/>
        <v>73</v>
      </c>
      <c r="M137" t="str">
        <f t="shared" si="8"/>
        <v>_23/24_UN_IPOS_1</v>
      </c>
    </row>
    <row r="138" spans="1:13" x14ac:dyDescent="0.25">
      <c r="A138" s="44" t="s">
        <v>747</v>
      </c>
      <c r="B138">
        <v>6</v>
      </c>
      <c r="D138">
        <f>VLOOKUP(A138,ar_predmet!A$72:B$147,2,FALSE())</f>
        <v>6112</v>
      </c>
      <c r="E138">
        <f>VLOOKUP(D138,ar_predmet!B$72:C$147,2,FALSE())</f>
        <v>74</v>
      </c>
      <c r="F138">
        <v>2</v>
      </c>
      <c r="G138">
        <v>1</v>
      </c>
      <c r="H138" t="s">
        <v>3649</v>
      </c>
      <c r="I138" s="32" t="s">
        <v>1114</v>
      </c>
      <c r="J138" t="s">
        <v>1118</v>
      </c>
      <c r="K138" t="s">
        <v>635</v>
      </c>
      <c r="L138">
        <f t="shared" si="6"/>
        <v>74</v>
      </c>
      <c r="M138" t="str">
        <f t="shared" si="8"/>
        <v>_23/24_UN_IPOS_1</v>
      </c>
    </row>
    <row r="139" spans="1:13" x14ac:dyDescent="0.25">
      <c r="A139" t="s">
        <v>748</v>
      </c>
      <c r="B139">
        <v>6</v>
      </c>
      <c r="D139">
        <f>VLOOKUP(A139,ar_predmet!A$72:B$147,2,FALSE())</f>
        <v>6113</v>
      </c>
      <c r="E139">
        <f>VLOOKUP(D139,ar_predmet!B$72:C$147,2,FALSE())</f>
        <v>75</v>
      </c>
      <c r="F139">
        <v>2</v>
      </c>
      <c r="G139">
        <v>1</v>
      </c>
      <c r="H139" t="s">
        <v>3649</v>
      </c>
      <c r="I139" s="32" t="s">
        <v>1114</v>
      </c>
      <c r="J139" t="s">
        <v>1118</v>
      </c>
      <c r="K139" t="s">
        <v>635</v>
      </c>
      <c r="L139">
        <f t="shared" si="6"/>
        <v>75</v>
      </c>
      <c r="M139" t="str">
        <f t="shared" si="8"/>
        <v>_23/24_UN_IPOS_1</v>
      </c>
    </row>
    <row r="140" spans="1:13" x14ac:dyDescent="0.25">
      <c r="A140" t="s">
        <v>749</v>
      </c>
      <c r="B140">
        <v>6</v>
      </c>
      <c r="D140">
        <f>VLOOKUP(A140,ar_predmet!A$72:B$147,2,FALSE())</f>
        <v>6114</v>
      </c>
      <c r="E140">
        <f>VLOOKUP(D140,ar_predmet!B$72:C$147,2,FALSE())</f>
        <v>76</v>
      </c>
      <c r="F140">
        <v>2</v>
      </c>
      <c r="G140">
        <v>1</v>
      </c>
      <c r="H140" t="s">
        <v>3649</v>
      </c>
      <c r="I140" s="32" t="s">
        <v>1114</v>
      </c>
      <c r="J140" t="s">
        <v>1118</v>
      </c>
      <c r="K140" t="s">
        <v>635</v>
      </c>
      <c r="L140">
        <f t="shared" si="6"/>
        <v>76</v>
      </c>
      <c r="M140" t="str">
        <f t="shared" si="8"/>
        <v>_23/24_UN_IPOS_1</v>
      </c>
    </row>
    <row r="141" spans="1:13" x14ac:dyDescent="0.25">
      <c r="A141" t="s">
        <v>750</v>
      </c>
      <c r="B141">
        <v>6</v>
      </c>
      <c r="D141">
        <f>VLOOKUP(A141,ar_predmet!A$72:B$147,2,FALSE())</f>
        <v>6115</v>
      </c>
      <c r="E141">
        <f>VLOOKUP(D141,ar_predmet!B$72:C$147,2,FALSE())</f>
        <v>77</v>
      </c>
      <c r="F141">
        <v>2</v>
      </c>
      <c r="G141">
        <v>1</v>
      </c>
      <c r="H141" t="s">
        <v>3649</v>
      </c>
      <c r="I141" s="32" t="s">
        <v>1114</v>
      </c>
      <c r="J141" t="s">
        <v>1118</v>
      </c>
      <c r="K141" t="s">
        <v>635</v>
      </c>
      <c r="L141">
        <f t="shared" si="6"/>
        <v>77</v>
      </c>
      <c r="M141" t="str">
        <f t="shared" si="8"/>
        <v>_23/24_UN_IPOS_1</v>
      </c>
    </row>
    <row r="142" spans="1:13" x14ac:dyDescent="0.25">
      <c r="A142" s="44" t="s">
        <v>751</v>
      </c>
      <c r="B142">
        <v>6</v>
      </c>
      <c r="D142">
        <f>VLOOKUP(A142,ar_predmet!A$72:B$147,2,FALSE())</f>
        <v>6116</v>
      </c>
      <c r="E142">
        <f>VLOOKUP(D142,ar_predmet!B$72:C$147,2,FALSE())</f>
        <v>78</v>
      </c>
      <c r="F142">
        <v>2</v>
      </c>
      <c r="G142">
        <v>1</v>
      </c>
      <c r="H142" t="s">
        <v>3649</v>
      </c>
      <c r="I142" s="32" t="s">
        <v>1114</v>
      </c>
      <c r="J142" t="s">
        <v>1118</v>
      </c>
      <c r="K142" t="s">
        <v>635</v>
      </c>
      <c r="L142">
        <f t="shared" si="6"/>
        <v>78</v>
      </c>
      <c r="M142" t="str">
        <f t="shared" si="8"/>
        <v>_23/24_UN_IPOS_1</v>
      </c>
    </row>
    <row r="143" spans="1:13" x14ac:dyDescent="0.25">
      <c r="A143" t="s">
        <v>752</v>
      </c>
      <c r="B143">
        <v>5</v>
      </c>
      <c r="D143">
        <f>VLOOKUP(A143,ar_predmet!A$72:B$147,2,FALSE())</f>
        <v>6117</v>
      </c>
      <c r="E143">
        <f>VLOOKUP(D143,ar_predmet!B$72:C$147,2,FALSE())</f>
        <v>79</v>
      </c>
      <c r="F143">
        <v>2</v>
      </c>
      <c r="G143">
        <v>1</v>
      </c>
      <c r="H143" t="s">
        <v>3649</v>
      </c>
      <c r="I143" s="32" t="s">
        <v>1116</v>
      </c>
      <c r="J143" t="s">
        <v>1118</v>
      </c>
      <c r="K143" t="s">
        <v>635</v>
      </c>
      <c r="L143">
        <f t="shared" si="6"/>
        <v>79</v>
      </c>
      <c r="M143" t="str">
        <f t="shared" si="8"/>
        <v>_23/24_UN_IPOS_1</v>
      </c>
    </row>
    <row r="144" spans="1:13" x14ac:dyDescent="0.25">
      <c r="A144" t="s">
        <v>676</v>
      </c>
      <c r="B144">
        <v>7</v>
      </c>
      <c r="D144">
        <f>VLOOKUP(A144,ar_predmet!A$72:B$147,2,FALSE())</f>
        <v>6118</v>
      </c>
      <c r="E144">
        <f>VLOOKUP(D144,ar_predmet!B$72:C$147,2,FALSE())</f>
        <v>80</v>
      </c>
      <c r="F144">
        <v>2</v>
      </c>
      <c r="G144">
        <v>1</v>
      </c>
      <c r="H144" t="s">
        <v>3649</v>
      </c>
      <c r="I144" s="32" t="s">
        <v>1116</v>
      </c>
      <c r="J144" t="s">
        <v>1118</v>
      </c>
      <c r="K144" t="s">
        <v>635</v>
      </c>
      <c r="L144">
        <f t="shared" si="6"/>
        <v>80</v>
      </c>
      <c r="M144" t="str">
        <f t="shared" si="8"/>
        <v>_23/24_UN_IPOS_1</v>
      </c>
    </row>
    <row r="145" spans="1:13" x14ac:dyDescent="0.25">
      <c r="A145" t="s">
        <v>763</v>
      </c>
      <c r="B145">
        <v>8</v>
      </c>
      <c r="D145">
        <f>VLOOKUP(A145,ar_predmet!A$72:B$147,2,FALSE())</f>
        <v>6217</v>
      </c>
      <c r="E145">
        <f>VLOOKUP(D145,ar_predmet!B$72:C$147,2,FALSE())</f>
        <v>93</v>
      </c>
      <c r="F145">
        <v>2</v>
      </c>
      <c r="G145">
        <v>2</v>
      </c>
      <c r="H145" t="s">
        <v>3649</v>
      </c>
      <c r="I145" s="32" t="s">
        <v>1114</v>
      </c>
      <c r="J145" t="s">
        <v>1118</v>
      </c>
      <c r="K145" t="s">
        <v>635</v>
      </c>
      <c r="L145">
        <f t="shared" si="6"/>
        <v>93</v>
      </c>
      <c r="M145" t="str">
        <f t="shared" si="8"/>
        <v>_23/24_UN_IPOS_2</v>
      </c>
    </row>
    <row r="146" spans="1:13" x14ac:dyDescent="0.25">
      <c r="A146" t="s">
        <v>764</v>
      </c>
      <c r="B146">
        <v>7</v>
      </c>
      <c r="D146">
        <f>VLOOKUP(A146,ar_predmet!A$72:B$147,2,FALSE())</f>
        <v>6218</v>
      </c>
      <c r="E146">
        <f>VLOOKUP(D146,ar_predmet!B$72:C$147,2,FALSE())</f>
        <v>94</v>
      </c>
      <c r="F146">
        <v>2</v>
      </c>
      <c r="G146">
        <v>2</v>
      </c>
      <c r="H146" t="s">
        <v>3649</v>
      </c>
      <c r="I146" s="32" t="s">
        <v>1114</v>
      </c>
      <c r="J146" t="s">
        <v>1118</v>
      </c>
      <c r="K146" t="s">
        <v>635</v>
      </c>
      <c r="L146">
        <f t="shared" si="6"/>
        <v>94</v>
      </c>
      <c r="M146" t="str">
        <f t="shared" si="8"/>
        <v>_23/24_UN_IPOS_2</v>
      </c>
    </row>
    <row r="147" spans="1:13" x14ac:dyDescent="0.25">
      <c r="A147" t="s">
        <v>765</v>
      </c>
      <c r="B147">
        <v>6</v>
      </c>
      <c r="D147">
        <f>VLOOKUP(A147,ar_predmet!A$72:B$147,2,FALSE())</f>
        <v>6220</v>
      </c>
      <c r="E147">
        <f>VLOOKUP(D147,ar_predmet!B$72:C$147,2,FALSE())</f>
        <v>95</v>
      </c>
      <c r="F147">
        <v>2</v>
      </c>
      <c r="G147">
        <v>2</v>
      </c>
      <c r="H147" t="s">
        <v>3649</v>
      </c>
      <c r="I147" s="32" t="s">
        <v>1116</v>
      </c>
      <c r="J147" t="s">
        <v>1118</v>
      </c>
      <c r="K147" t="s">
        <v>635</v>
      </c>
      <c r="L147">
        <f t="shared" si="6"/>
        <v>95</v>
      </c>
      <c r="M147" t="str">
        <f t="shared" si="8"/>
        <v>_23/24_UN_IPOS_2</v>
      </c>
    </row>
    <row r="148" spans="1:13" x14ac:dyDescent="0.25">
      <c r="A148" t="s">
        <v>766</v>
      </c>
      <c r="B148">
        <v>7</v>
      </c>
      <c r="D148">
        <f>VLOOKUP(A148,ar_predmet!A$72:B$147,2,FALSE())</f>
        <v>6222</v>
      </c>
      <c r="E148">
        <f>VLOOKUP(D148,ar_predmet!B$72:C$147,2,FALSE())</f>
        <v>96</v>
      </c>
      <c r="F148">
        <v>2</v>
      </c>
      <c r="G148">
        <v>2</v>
      </c>
      <c r="H148" t="s">
        <v>3649</v>
      </c>
      <c r="I148" s="32" t="s">
        <v>1114</v>
      </c>
      <c r="J148" t="s">
        <v>1118</v>
      </c>
      <c r="K148" t="s">
        <v>635</v>
      </c>
      <c r="L148">
        <f t="shared" si="6"/>
        <v>96</v>
      </c>
      <c r="M148" t="str">
        <f t="shared" si="8"/>
        <v>_23/24_UN_IPOS_2</v>
      </c>
    </row>
    <row r="149" spans="1:13" x14ac:dyDescent="0.25">
      <c r="A149" t="s">
        <v>767</v>
      </c>
      <c r="B149">
        <v>8</v>
      </c>
      <c r="D149">
        <f>VLOOKUP(A149,ar_predmet!A$72:B$147,2,FALSE())</f>
        <v>6223</v>
      </c>
      <c r="E149">
        <f>VLOOKUP(D149,ar_predmet!B$72:C$147,2,FALSE())</f>
        <v>97</v>
      </c>
      <c r="F149">
        <v>2</v>
      </c>
      <c r="G149">
        <v>2</v>
      </c>
      <c r="H149" t="s">
        <v>3649</v>
      </c>
      <c r="I149" s="32" t="s">
        <v>1114</v>
      </c>
      <c r="J149" t="s">
        <v>1118</v>
      </c>
      <c r="K149" t="s">
        <v>635</v>
      </c>
      <c r="L149">
        <f t="shared" si="6"/>
        <v>97</v>
      </c>
      <c r="M149" t="str">
        <f t="shared" si="8"/>
        <v>_23/24_UN_IPOS_2</v>
      </c>
    </row>
    <row r="150" spans="1:13" x14ac:dyDescent="0.25">
      <c r="A150" t="s">
        <v>768</v>
      </c>
      <c r="B150">
        <v>6</v>
      </c>
      <c r="D150">
        <f>VLOOKUP(A150,ar_predmet!A$72:B$147,2,FALSE())</f>
        <v>6224</v>
      </c>
      <c r="E150">
        <f>VLOOKUP(D150,ar_predmet!B$72:C$147,2,FALSE())</f>
        <v>98</v>
      </c>
      <c r="F150">
        <v>2</v>
      </c>
      <c r="G150">
        <v>2</v>
      </c>
      <c r="H150" t="s">
        <v>3649</v>
      </c>
      <c r="I150" s="32" t="s">
        <v>1116</v>
      </c>
      <c r="J150" t="s">
        <v>1118</v>
      </c>
      <c r="K150" t="s">
        <v>635</v>
      </c>
      <c r="L150">
        <f t="shared" si="6"/>
        <v>98</v>
      </c>
      <c r="M150" t="str">
        <f t="shared" si="8"/>
        <v>_23/24_UN_IPOS_2</v>
      </c>
    </row>
    <row r="151" spans="1:13" x14ac:dyDescent="0.25">
      <c r="A151" s="44" t="s">
        <v>769</v>
      </c>
      <c r="B151">
        <v>6</v>
      </c>
      <c r="D151">
        <f>VLOOKUP(A151,ar_predmet!A$72:B$147,2,FALSE())</f>
        <v>6225</v>
      </c>
      <c r="E151">
        <f>VLOOKUP(D151,ar_predmet!B$72:C$147,2,FALSE())</f>
        <v>99</v>
      </c>
      <c r="F151">
        <v>2</v>
      </c>
      <c r="G151">
        <v>2</v>
      </c>
      <c r="H151" t="s">
        <v>3649</v>
      </c>
      <c r="I151" s="32" t="s">
        <v>1116</v>
      </c>
      <c r="J151" t="s">
        <v>1118</v>
      </c>
      <c r="K151" t="s">
        <v>635</v>
      </c>
      <c r="L151">
        <f t="shared" si="6"/>
        <v>99</v>
      </c>
      <c r="M151" t="str">
        <f t="shared" si="8"/>
        <v>_23/24_UN_IPOS_2</v>
      </c>
    </row>
    <row r="152" spans="1:13" x14ac:dyDescent="0.25">
      <c r="A152" s="44" t="s">
        <v>770</v>
      </c>
      <c r="B152">
        <v>6</v>
      </c>
      <c r="D152">
        <f>VLOOKUP(A152,ar_predmet!A$72:B$147,2,FALSE())</f>
        <v>6226</v>
      </c>
      <c r="E152">
        <f>VLOOKUP(D152,ar_predmet!B$72:C$147,2,FALSE())</f>
        <v>100</v>
      </c>
      <c r="F152">
        <v>2</v>
      </c>
      <c r="G152">
        <v>2</v>
      </c>
      <c r="H152" t="s">
        <v>3649</v>
      </c>
      <c r="I152" s="32" t="s">
        <v>1116</v>
      </c>
      <c r="J152" t="s">
        <v>1118</v>
      </c>
      <c r="K152" t="s">
        <v>635</v>
      </c>
      <c r="L152">
        <f t="shared" si="6"/>
        <v>100</v>
      </c>
      <c r="M152" t="str">
        <f t="shared" si="8"/>
        <v>_23/24_UN_IPOS_2</v>
      </c>
    </row>
    <row r="153" spans="1:13" x14ac:dyDescent="0.25">
      <c r="A153" s="44" t="s">
        <v>693</v>
      </c>
      <c r="B153">
        <v>6</v>
      </c>
      <c r="D153">
        <f>VLOOKUP(A153,ar_predmet!A$72:B$147,2,FALSE())</f>
        <v>6210</v>
      </c>
      <c r="E153">
        <f>VLOOKUP(D153,ar_predmet!B$72:C$147,2,FALSE())</f>
        <v>89</v>
      </c>
      <c r="F153">
        <v>2</v>
      </c>
      <c r="G153">
        <v>2</v>
      </c>
      <c r="H153" t="s">
        <v>3650</v>
      </c>
      <c r="I153" s="32" t="s">
        <v>1116</v>
      </c>
      <c r="J153" t="s">
        <v>1118</v>
      </c>
      <c r="K153" t="s">
        <v>635</v>
      </c>
      <c r="L153">
        <f t="shared" si="6"/>
        <v>89</v>
      </c>
      <c r="M153" t="str">
        <f t="shared" si="8"/>
        <v>_23/24_UN_IPOS_2</v>
      </c>
    </row>
    <row r="154" spans="1:13" x14ac:dyDescent="0.25">
      <c r="A154" s="44" t="s">
        <v>703</v>
      </c>
      <c r="B154">
        <v>6</v>
      </c>
      <c r="D154">
        <f>VLOOKUP(A154,ar_predmet!A$72:B$147,2,FALSE())</f>
        <v>6211</v>
      </c>
      <c r="E154">
        <f>VLOOKUP(D154,ar_predmet!B$72:C$147,2,FALSE())</f>
        <v>90</v>
      </c>
      <c r="F154">
        <v>2</v>
      </c>
      <c r="G154">
        <v>2</v>
      </c>
      <c r="H154" t="s">
        <v>3650</v>
      </c>
      <c r="I154" s="32" t="s">
        <v>1116</v>
      </c>
      <c r="J154" t="s">
        <v>1118</v>
      </c>
      <c r="K154" t="s">
        <v>635</v>
      </c>
      <c r="L154">
        <f t="shared" si="6"/>
        <v>90</v>
      </c>
      <c r="M154" t="str">
        <f t="shared" si="8"/>
        <v>_23/24_UN_IPOS_2</v>
      </c>
    </row>
    <row r="155" spans="1:13" x14ac:dyDescent="0.25">
      <c r="A155" s="44" t="s">
        <v>771</v>
      </c>
      <c r="B155">
        <v>6</v>
      </c>
      <c r="D155">
        <f>VLOOKUP(A155,ar_predmet!A$72:B$147,2,FALSE())</f>
        <v>6227</v>
      </c>
      <c r="E155">
        <f>VLOOKUP(D155,ar_predmet!B$72:C$147,2,FALSE())</f>
        <v>101</v>
      </c>
      <c r="F155">
        <v>2</v>
      </c>
      <c r="G155">
        <v>2</v>
      </c>
      <c r="H155" t="s">
        <v>3650</v>
      </c>
      <c r="I155" s="32" t="s">
        <v>1116</v>
      </c>
      <c r="J155" t="s">
        <v>1118</v>
      </c>
      <c r="K155" t="s">
        <v>635</v>
      </c>
      <c r="L155">
        <f t="shared" si="6"/>
        <v>101</v>
      </c>
      <c r="M155" t="str">
        <f t="shared" si="8"/>
        <v>_23/24_UN_IPOS_2</v>
      </c>
    </row>
    <row r="156" spans="1:13" x14ac:dyDescent="0.25">
      <c r="A156" t="s">
        <v>692</v>
      </c>
      <c r="B156">
        <v>6</v>
      </c>
      <c r="D156">
        <f>VLOOKUP(A156,ar_predmet!A$72:B$147,2,FALSE())</f>
        <v>6301</v>
      </c>
      <c r="E156">
        <f>VLOOKUP(D156,ar_predmet!B$72:C$147,2,FALSE())</f>
        <v>115</v>
      </c>
      <c r="F156">
        <v>2</v>
      </c>
      <c r="G156">
        <v>3</v>
      </c>
      <c r="H156" t="s">
        <v>3649</v>
      </c>
      <c r="I156" s="32" t="s">
        <v>1114</v>
      </c>
      <c r="J156" t="s">
        <v>1118</v>
      </c>
      <c r="K156" t="s">
        <v>635</v>
      </c>
      <c r="L156">
        <f t="shared" si="6"/>
        <v>115</v>
      </c>
      <c r="M156" t="str">
        <f t="shared" si="8"/>
        <v>_23/24_UN_IPOS_3</v>
      </c>
    </row>
    <row r="157" spans="1:13" x14ac:dyDescent="0.25">
      <c r="A157" t="s">
        <v>785</v>
      </c>
      <c r="B157">
        <v>6</v>
      </c>
      <c r="D157">
        <f>VLOOKUP(A157,ar_predmet!A$72:B$147,2,FALSE())</f>
        <v>6303</v>
      </c>
      <c r="E157">
        <f>VLOOKUP(D157,ar_predmet!B$72:C$147,2,FALSE())</f>
        <v>116</v>
      </c>
      <c r="F157">
        <v>2</v>
      </c>
      <c r="G157">
        <v>3</v>
      </c>
      <c r="H157" t="s">
        <v>3649</v>
      </c>
      <c r="I157" s="32" t="s">
        <v>1114</v>
      </c>
      <c r="J157" t="s">
        <v>1118</v>
      </c>
      <c r="K157" t="s">
        <v>635</v>
      </c>
      <c r="L157">
        <f t="shared" si="6"/>
        <v>116</v>
      </c>
      <c r="M157" t="str">
        <f t="shared" si="8"/>
        <v>_23/24_UN_IPOS_3</v>
      </c>
    </row>
    <row r="158" spans="1:13" x14ac:dyDescent="0.25">
      <c r="A158" t="s">
        <v>786</v>
      </c>
      <c r="B158">
        <v>8</v>
      </c>
      <c r="D158">
        <f>VLOOKUP(A158,ar_predmet!A$72:B$147,2,FALSE())</f>
        <v>6304</v>
      </c>
      <c r="E158">
        <f>VLOOKUP(D158,ar_predmet!B$72:C$147,2,FALSE())</f>
        <v>117</v>
      </c>
      <c r="F158">
        <v>2</v>
      </c>
      <c r="G158">
        <v>3</v>
      </c>
      <c r="H158" t="s">
        <v>3649</v>
      </c>
      <c r="I158" s="32" t="s">
        <v>1116</v>
      </c>
      <c r="J158" t="s">
        <v>1118</v>
      </c>
      <c r="K158" t="s">
        <v>635</v>
      </c>
      <c r="L158">
        <f t="shared" si="6"/>
        <v>117</v>
      </c>
      <c r="M158" t="str">
        <f t="shared" si="8"/>
        <v>_23/24_UN_IPOS_3</v>
      </c>
    </row>
    <row r="159" spans="1:13" x14ac:dyDescent="0.25">
      <c r="A159" t="s">
        <v>792</v>
      </c>
      <c r="B159">
        <v>6</v>
      </c>
      <c r="D159">
        <f>VLOOKUP(A159,ar_predmet!A$72:B$147,2,FALSE())</f>
        <v>6316</v>
      </c>
      <c r="E159">
        <f>VLOOKUP(D159,ar_predmet!B$72:C$147,2,FALSE())</f>
        <v>123</v>
      </c>
      <c r="F159">
        <v>2</v>
      </c>
      <c r="G159">
        <v>3</v>
      </c>
      <c r="H159" t="s">
        <v>3649</v>
      </c>
      <c r="I159" s="32" t="s">
        <v>1116</v>
      </c>
      <c r="J159" t="s">
        <v>1118</v>
      </c>
      <c r="K159" t="s">
        <v>635</v>
      </c>
      <c r="L159">
        <f t="shared" si="6"/>
        <v>123</v>
      </c>
      <c r="M159" t="str">
        <f t="shared" si="8"/>
        <v>_23/24_UN_IPOS_3</v>
      </c>
    </row>
    <row r="160" spans="1:13" x14ac:dyDescent="0.25">
      <c r="A160" t="s">
        <v>731</v>
      </c>
      <c r="B160">
        <v>10</v>
      </c>
      <c r="D160">
        <f>VLOOKUP(A160,ar_predmet!A$72:B$147,2,FALSE())</f>
        <v>6324</v>
      </c>
      <c r="E160">
        <f>VLOOKUP(D160,ar_predmet!B$72:C$147,2,FALSE())</f>
        <v>130</v>
      </c>
      <c r="F160">
        <v>2</v>
      </c>
      <c r="G160">
        <v>3</v>
      </c>
      <c r="H160" t="s">
        <v>3649</v>
      </c>
      <c r="I160" s="32" t="s">
        <v>1116</v>
      </c>
      <c r="J160" t="s">
        <v>1118</v>
      </c>
      <c r="K160" t="s">
        <v>635</v>
      </c>
      <c r="L160">
        <f t="shared" si="6"/>
        <v>130</v>
      </c>
      <c r="M160" t="str">
        <f t="shared" si="8"/>
        <v>_23/24_UN_IPOS_3</v>
      </c>
    </row>
    <row r="161" spans="1:13" x14ac:dyDescent="0.25">
      <c r="A161" t="s">
        <v>799</v>
      </c>
      <c r="B161">
        <v>6</v>
      </c>
      <c r="D161">
        <f>VLOOKUP(A161,ar_predmet!A$72:B$147,2,FALSE())</f>
        <v>6325</v>
      </c>
      <c r="E161">
        <f>VLOOKUP(D161,ar_predmet!B$72:C$147,2,FALSE())</f>
        <v>131</v>
      </c>
      <c r="F161">
        <v>2</v>
      </c>
      <c r="G161">
        <v>3</v>
      </c>
      <c r="H161" t="s">
        <v>3649</v>
      </c>
      <c r="I161" s="32" t="s">
        <v>1114</v>
      </c>
      <c r="J161" t="s">
        <v>1118</v>
      </c>
      <c r="K161" t="s">
        <v>635</v>
      </c>
      <c r="L161">
        <f t="shared" si="6"/>
        <v>131</v>
      </c>
      <c r="M161" t="str">
        <f t="shared" si="8"/>
        <v>_23/24_UN_IPOS_3</v>
      </c>
    </row>
    <row r="162" spans="1:13" x14ac:dyDescent="0.25">
      <c r="A162" t="s">
        <v>800</v>
      </c>
      <c r="B162">
        <v>6</v>
      </c>
      <c r="D162">
        <f>VLOOKUP(A162,ar_predmet!A$72:B$147,2,FALSE())</f>
        <v>6326</v>
      </c>
      <c r="E162">
        <f>VLOOKUP(D162,ar_predmet!B$72:C$147,2,FALSE())</f>
        <v>132</v>
      </c>
      <c r="F162">
        <v>2</v>
      </c>
      <c r="G162">
        <v>3</v>
      </c>
      <c r="H162" t="s">
        <v>3649</v>
      </c>
      <c r="I162" s="32" t="s">
        <v>1116</v>
      </c>
      <c r="J162" t="s">
        <v>1118</v>
      </c>
      <c r="K162" t="s">
        <v>635</v>
      </c>
      <c r="L162">
        <f t="shared" si="6"/>
        <v>132</v>
      </c>
      <c r="M162" t="str">
        <f t="shared" si="8"/>
        <v>_23/24_UN_IPOS_3</v>
      </c>
    </row>
    <row r="163" spans="1:13" x14ac:dyDescent="0.25">
      <c r="A163" s="44" t="s">
        <v>787</v>
      </c>
      <c r="B163">
        <v>6</v>
      </c>
      <c r="D163">
        <f>VLOOKUP(A163,ar_predmet!A$72:B$147,2,FALSE())</f>
        <v>6307</v>
      </c>
      <c r="E163">
        <f>VLOOKUP(D163,ar_predmet!B$72:C$147,2,FALSE())</f>
        <v>118</v>
      </c>
      <c r="F163">
        <v>2</v>
      </c>
      <c r="G163">
        <v>3</v>
      </c>
      <c r="H163" t="s">
        <v>3650</v>
      </c>
      <c r="I163" s="32" t="s">
        <v>1114</v>
      </c>
      <c r="J163" t="s">
        <v>1118</v>
      </c>
      <c r="K163" t="s">
        <v>635</v>
      </c>
      <c r="L163">
        <f t="shared" si="6"/>
        <v>118</v>
      </c>
      <c r="M163" t="str">
        <f t="shared" si="8"/>
        <v>_23/24_UN_IPOS_3</v>
      </c>
    </row>
    <row r="164" spans="1:13" x14ac:dyDescent="0.25">
      <c r="A164" s="44" t="s">
        <v>801</v>
      </c>
      <c r="B164">
        <v>6</v>
      </c>
      <c r="D164">
        <f>VLOOKUP(A164,ar_predmet!A$72:B$147,2,FALSE())</f>
        <v>6327</v>
      </c>
      <c r="E164">
        <f>VLOOKUP(D164,ar_predmet!B$72:C$147,2,FALSE())</f>
        <v>133</v>
      </c>
      <c r="F164">
        <v>2</v>
      </c>
      <c r="G164">
        <v>3</v>
      </c>
      <c r="H164" t="s">
        <v>3650</v>
      </c>
      <c r="I164" s="32" t="s">
        <v>1114</v>
      </c>
      <c r="J164" t="s">
        <v>1118</v>
      </c>
      <c r="K164" t="s">
        <v>635</v>
      </c>
      <c r="L164">
        <f t="shared" si="6"/>
        <v>133</v>
      </c>
      <c r="M164" t="str">
        <f t="shared" si="8"/>
        <v>_23/24_UN_IPOS_3</v>
      </c>
    </row>
    <row r="165" spans="1:13" x14ac:dyDescent="0.25">
      <c r="A165" s="44" t="s">
        <v>741</v>
      </c>
      <c r="B165">
        <v>6</v>
      </c>
      <c r="D165">
        <f>VLOOKUP(A165,ar_predmet!A$72:B$147,2,FALSE())</f>
        <v>6328</v>
      </c>
      <c r="E165">
        <f>VLOOKUP(D165,ar_predmet!B$72:C$147,2,FALSE())</f>
        <v>134</v>
      </c>
      <c r="F165">
        <v>2</v>
      </c>
      <c r="G165">
        <v>3</v>
      </c>
      <c r="H165" t="s">
        <v>3650</v>
      </c>
      <c r="I165" s="32" t="s">
        <v>1114</v>
      </c>
      <c r="J165" t="s">
        <v>1118</v>
      </c>
      <c r="K165" t="s">
        <v>635</v>
      </c>
      <c r="L165">
        <f t="shared" si="6"/>
        <v>134</v>
      </c>
      <c r="M165" t="str">
        <f t="shared" si="8"/>
        <v>_23/24_UN_IPOS_3</v>
      </c>
    </row>
    <row r="166" spans="1:13" x14ac:dyDescent="0.25">
      <c r="A166" s="44" t="s">
        <v>802</v>
      </c>
      <c r="B166">
        <v>6</v>
      </c>
      <c r="D166">
        <f>VLOOKUP(A166,ar_predmet!A$72:B$147,2,FALSE())</f>
        <v>6329</v>
      </c>
      <c r="E166">
        <f>VLOOKUP(D166,ar_predmet!B$72:C$147,2,FALSE())</f>
        <v>135</v>
      </c>
      <c r="F166">
        <v>2</v>
      </c>
      <c r="G166">
        <v>3</v>
      </c>
      <c r="H166" t="s">
        <v>3650</v>
      </c>
      <c r="I166" s="32" t="s">
        <v>1114</v>
      </c>
      <c r="J166" t="s">
        <v>1118</v>
      </c>
      <c r="K166" t="s">
        <v>635</v>
      </c>
      <c r="L166">
        <f t="shared" si="6"/>
        <v>135</v>
      </c>
      <c r="M166" t="str">
        <f t="shared" si="8"/>
        <v>_23/24_UN_IPOS_3</v>
      </c>
    </row>
    <row r="167" spans="1:13" x14ac:dyDescent="0.25">
      <c r="A167" s="44" t="s">
        <v>803</v>
      </c>
      <c r="B167">
        <v>6</v>
      </c>
      <c r="D167">
        <f>VLOOKUP(A167,ar_predmet!A$72:B$147,2,FALSE())</f>
        <v>6330</v>
      </c>
      <c r="E167">
        <f>VLOOKUP(D167,ar_predmet!B$72:C$147,2,FALSE())</f>
        <v>136</v>
      </c>
      <c r="F167">
        <v>2</v>
      </c>
      <c r="G167">
        <v>3</v>
      </c>
      <c r="H167" t="s">
        <v>3650</v>
      </c>
      <c r="I167" s="32" t="s">
        <v>1114</v>
      </c>
      <c r="J167" t="s">
        <v>1118</v>
      </c>
      <c r="K167" t="s">
        <v>635</v>
      </c>
      <c r="L167">
        <f t="shared" ref="L167:L230" si="9">+E167</f>
        <v>136</v>
      </c>
      <c r="M167" t="str">
        <f t="shared" ref="M167:M196" si="10">+_xlfn.CONCAT("_23/24_",K167,"_",J167,"_",G167)</f>
        <v>_23/24_UN_IPOS_3</v>
      </c>
    </row>
    <row r="168" spans="1:13" x14ac:dyDescent="0.25">
      <c r="A168" s="36" t="s">
        <v>674</v>
      </c>
      <c r="B168" s="36">
        <v>5</v>
      </c>
      <c r="C168" s="36"/>
      <c r="D168" s="36">
        <f>VLOOKUP(A168,ar_predmet!A$72:B$147,2,FALSE())</f>
        <v>6102</v>
      </c>
      <c r="E168" s="36">
        <f>VLOOKUP(D168,ar_predmet!B$72:C$147,2,FALSE())</f>
        <v>71</v>
      </c>
      <c r="F168" s="36">
        <v>4</v>
      </c>
      <c r="G168" s="36">
        <v>1</v>
      </c>
      <c r="H168" s="36" t="s">
        <v>3649</v>
      </c>
      <c r="I168" s="43" t="s">
        <v>1116</v>
      </c>
      <c r="J168" s="36" t="s">
        <v>1119</v>
      </c>
      <c r="K168" s="36" t="s">
        <v>635</v>
      </c>
      <c r="L168" s="36">
        <f t="shared" si="9"/>
        <v>71</v>
      </c>
      <c r="M168" s="36" t="str">
        <f t="shared" si="10"/>
        <v>_23/24_UN_KAIS_1</v>
      </c>
    </row>
    <row r="169" spans="1:13" x14ac:dyDescent="0.25">
      <c r="A169" t="s">
        <v>745</v>
      </c>
      <c r="B169">
        <v>6</v>
      </c>
      <c r="D169">
        <f>VLOOKUP(A169,ar_predmet!A$72:B$147,2,FALSE())</f>
        <v>6105</v>
      </c>
      <c r="E169">
        <f>VLOOKUP(D169,ar_predmet!B$72:C$147,2,FALSE())</f>
        <v>72</v>
      </c>
      <c r="F169">
        <v>4</v>
      </c>
      <c r="G169">
        <v>1</v>
      </c>
      <c r="H169" t="s">
        <v>3649</v>
      </c>
      <c r="I169" s="32" t="s">
        <v>1116</v>
      </c>
      <c r="J169" t="s">
        <v>1119</v>
      </c>
      <c r="K169" t="s">
        <v>635</v>
      </c>
      <c r="L169">
        <f t="shared" si="9"/>
        <v>72</v>
      </c>
      <c r="M169" t="str">
        <f t="shared" si="10"/>
        <v>_23/24_UN_KAIS_1</v>
      </c>
    </row>
    <row r="170" spans="1:13" x14ac:dyDescent="0.25">
      <c r="A170" t="s">
        <v>746</v>
      </c>
      <c r="B170">
        <v>7</v>
      </c>
      <c r="D170">
        <f>VLOOKUP(A170,ar_predmet!A$72:B$147,2,FALSE())</f>
        <v>6106</v>
      </c>
      <c r="E170">
        <f>VLOOKUP(D170,ar_predmet!B$72:C$147,2,FALSE())</f>
        <v>73</v>
      </c>
      <c r="F170">
        <v>4</v>
      </c>
      <c r="G170">
        <v>1</v>
      </c>
      <c r="H170" t="s">
        <v>3649</v>
      </c>
      <c r="I170" s="32" t="s">
        <v>1116</v>
      </c>
      <c r="J170" t="s">
        <v>1119</v>
      </c>
      <c r="K170" t="s">
        <v>635</v>
      </c>
      <c r="L170">
        <f t="shared" si="9"/>
        <v>73</v>
      </c>
      <c r="M170" t="str">
        <f t="shared" si="10"/>
        <v>_23/24_UN_KAIS_1</v>
      </c>
    </row>
    <row r="171" spans="1:13" x14ac:dyDescent="0.25">
      <c r="A171" s="44" t="s">
        <v>747</v>
      </c>
      <c r="B171">
        <v>6</v>
      </c>
      <c r="D171">
        <f>VLOOKUP(A171,ar_predmet!A$72:B$147,2,FALSE())</f>
        <v>6112</v>
      </c>
      <c r="E171">
        <f>VLOOKUP(D171,ar_predmet!B$72:C$147,2,FALSE())</f>
        <v>74</v>
      </c>
      <c r="F171">
        <v>4</v>
      </c>
      <c r="G171">
        <v>1</v>
      </c>
      <c r="H171" t="s">
        <v>3649</v>
      </c>
      <c r="I171" s="32" t="s">
        <v>1114</v>
      </c>
      <c r="J171" t="s">
        <v>1119</v>
      </c>
      <c r="K171" t="s">
        <v>635</v>
      </c>
      <c r="L171">
        <f t="shared" si="9"/>
        <v>74</v>
      </c>
      <c r="M171" t="str">
        <f t="shared" si="10"/>
        <v>_23/24_UN_KAIS_1</v>
      </c>
    </row>
    <row r="172" spans="1:13" x14ac:dyDescent="0.25">
      <c r="A172" t="s">
        <v>748</v>
      </c>
      <c r="B172">
        <v>6</v>
      </c>
      <c r="D172">
        <f>VLOOKUP(A172,ar_predmet!A$72:B$147,2,FALSE())</f>
        <v>6113</v>
      </c>
      <c r="E172">
        <f>VLOOKUP(D172,ar_predmet!B$72:C$147,2,FALSE())</f>
        <v>75</v>
      </c>
      <c r="F172">
        <v>4</v>
      </c>
      <c r="G172">
        <v>1</v>
      </c>
      <c r="H172" t="s">
        <v>3649</v>
      </c>
      <c r="I172" s="32" t="s">
        <v>1114</v>
      </c>
      <c r="J172" t="s">
        <v>1119</v>
      </c>
      <c r="K172" t="s">
        <v>635</v>
      </c>
      <c r="L172">
        <f t="shared" si="9"/>
        <v>75</v>
      </c>
      <c r="M172" t="str">
        <f t="shared" si="10"/>
        <v>_23/24_UN_KAIS_1</v>
      </c>
    </row>
    <row r="173" spans="1:13" x14ac:dyDescent="0.25">
      <c r="A173" t="s">
        <v>749</v>
      </c>
      <c r="B173">
        <v>6</v>
      </c>
      <c r="D173">
        <f>VLOOKUP(A173,ar_predmet!A$72:B$147,2,FALSE())</f>
        <v>6114</v>
      </c>
      <c r="E173">
        <f>VLOOKUP(D173,ar_predmet!B$72:C$147,2,FALSE())</f>
        <v>76</v>
      </c>
      <c r="F173">
        <v>4</v>
      </c>
      <c r="G173">
        <v>1</v>
      </c>
      <c r="H173" t="s">
        <v>3649</v>
      </c>
      <c r="I173" s="32" t="s">
        <v>1114</v>
      </c>
      <c r="J173" t="s">
        <v>1119</v>
      </c>
      <c r="K173" t="s">
        <v>635</v>
      </c>
      <c r="L173">
        <f t="shared" si="9"/>
        <v>76</v>
      </c>
      <c r="M173" t="str">
        <f t="shared" si="10"/>
        <v>_23/24_UN_KAIS_1</v>
      </c>
    </row>
    <row r="174" spans="1:13" x14ac:dyDescent="0.25">
      <c r="A174" s="44" t="s">
        <v>751</v>
      </c>
      <c r="B174">
        <v>6</v>
      </c>
      <c r="D174">
        <f>VLOOKUP(A174,ar_predmet!A$72:B$147,2,FALSE())</f>
        <v>6116</v>
      </c>
      <c r="E174">
        <f>VLOOKUP(D174,ar_predmet!B$72:C$147,2,FALSE())</f>
        <v>78</v>
      </c>
      <c r="F174">
        <v>4</v>
      </c>
      <c r="G174">
        <v>1</v>
      </c>
      <c r="H174" t="s">
        <v>3649</v>
      </c>
      <c r="I174" s="32" t="s">
        <v>1114</v>
      </c>
      <c r="J174" t="s">
        <v>1119</v>
      </c>
      <c r="K174" t="s">
        <v>635</v>
      </c>
      <c r="L174">
        <f t="shared" si="9"/>
        <v>78</v>
      </c>
      <c r="M174" t="str">
        <f t="shared" si="10"/>
        <v>_23/24_UN_KAIS_1</v>
      </c>
    </row>
    <row r="175" spans="1:13" x14ac:dyDescent="0.25">
      <c r="A175" t="s">
        <v>752</v>
      </c>
      <c r="B175">
        <v>5</v>
      </c>
      <c r="D175">
        <f>VLOOKUP(A175,ar_predmet!A$72:B$147,2,FALSE())</f>
        <v>6117</v>
      </c>
      <c r="E175">
        <f>VLOOKUP(D175,ar_predmet!B$72:C$147,2,FALSE())</f>
        <v>79</v>
      </c>
      <c r="F175">
        <v>4</v>
      </c>
      <c r="G175">
        <v>1</v>
      </c>
      <c r="H175" t="s">
        <v>3649</v>
      </c>
      <c r="I175" s="32" t="s">
        <v>1116</v>
      </c>
      <c r="J175" t="s">
        <v>1119</v>
      </c>
      <c r="K175" t="s">
        <v>635</v>
      </c>
      <c r="L175">
        <f t="shared" si="9"/>
        <v>79</v>
      </c>
      <c r="M175" t="str">
        <f t="shared" si="10"/>
        <v>_23/24_UN_KAIS_1</v>
      </c>
    </row>
    <row r="176" spans="1:13" x14ac:dyDescent="0.25">
      <c r="A176" t="s">
        <v>676</v>
      </c>
      <c r="B176">
        <v>7</v>
      </c>
      <c r="D176">
        <f>VLOOKUP(A176,ar_predmet!A$72:B$147,2,FALSE())</f>
        <v>6118</v>
      </c>
      <c r="E176">
        <f>VLOOKUP(D176,ar_predmet!B$72:C$147,2,FALSE())</f>
        <v>80</v>
      </c>
      <c r="F176">
        <v>4</v>
      </c>
      <c r="G176">
        <v>1</v>
      </c>
      <c r="H176" t="s">
        <v>3649</v>
      </c>
      <c r="I176" s="32" t="s">
        <v>1116</v>
      </c>
      <c r="J176" t="s">
        <v>1119</v>
      </c>
      <c r="K176" t="s">
        <v>635</v>
      </c>
      <c r="L176">
        <f t="shared" si="9"/>
        <v>80</v>
      </c>
      <c r="M176" t="str">
        <f t="shared" si="10"/>
        <v>_23/24_UN_KAIS_1</v>
      </c>
    </row>
    <row r="177" spans="1:13" x14ac:dyDescent="0.25">
      <c r="A177" t="s">
        <v>753</v>
      </c>
      <c r="B177">
        <v>6</v>
      </c>
      <c r="D177">
        <f>VLOOKUP(A177,ar_predmet!A$72:B$147,2,FALSE())</f>
        <v>6119</v>
      </c>
      <c r="E177">
        <f>VLOOKUP(D177,ar_predmet!B$72:C$147,2,FALSE())</f>
        <v>81</v>
      </c>
      <c r="F177">
        <v>4</v>
      </c>
      <c r="G177">
        <v>1</v>
      </c>
      <c r="H177" t="s">
        <v>3649</v>
      </c>
      <c r="I177" s="32" t="s">
        <v>1114</v>
      </c>
      <c r="J177" t="s">
        <v>1119</v>
      </c>
      <c r="K177" t="s">
        <v>635</v>
      </c>
      <c r="L177">
        <f t="shared" si="9"/>
        <v>81</v>
      </c>
      <c r="M177" t="str">
        <f t="shared" si="10"/>
        <v>_23/24_UN_KAIS_1</v>
      </c>
    </row>
    <row r="178" spans="1:13" x14ac:dyDescent="0.25">
      <c r="A178" t="s">
        <v>693</v>
      </c>
      <c r="B178">
        <v>6</v>
      </c>
      <c r="D178">
        <f>VLOOKUP(A178,ar_predmet!A$72:B$147,2,FALSE())</f>
        <v>6210</v>
      </c>
      <c r="E178">
        <f>VLOOKUP(D178,ar_predmet!B$72:C$147,2,FALSE())</f>
        <v>89</v>
      </c>
      <c r="F178">
        <v>4</v>
      </c>
      <c r="G178">
        <v>2</v>
      </c>
      <c r="H178" t="s">
        <v>3649</v>
      </c>
      <c r="I178" s="32" t="s">
        <v>1116</v>
      </c>
      <c r="J178" t="s">
        <v>1119</v>
      </c>
      <c r="K178" t="s">
        <v>635</v>
      </c>
      <c r="L178">
        <f t="shared" si="9"/>
        <v>89</v>
      </c>
      <c r="M178" t="str">
        <f t="shared" si="10"/>
        <v>_23/24_UN_KAIS_2</v>
      </c>
    </row>
    <row r="179" spans="1:13" x14ac:dyDescent="0.25">
      <c r="A179" t="s">
        <v>703</v>
      </c>
      <c r="B179">
        <v>6</v>
      </c>
      <c r="D179">
        <f>VLOOKUP(A179,ar_predmet!A$72:B$147,2,FALSE())</f>
        <v>6211</v>
      </c>
      <c r="E179">
        <f>VLOOKUP(D179,ar_predmet!B$72:C$147,2,FALSE())</f>
        <v>90</v>
      </c>
      <c r="F179">
        <v>4</v>
      </c>
      <c r="G179">
        <v>2</v>
      </c>
      <c r="H179" t="s">
        <v>3649</v>
      </c>
      <c r="I179" s="32" t="s">
        <v>1116</v>
      </c>
      <c r="J179" t="s">
        <v>1119</v>
      </c>
      <c r="K179" t="s">
        <v>635</v>
      </c>
      <c r="L179">
        <f t="shared" si="9"/>
        <v>90</v>
      </c>
      <c r="M179" t="str">
        <f t="shared" si="10"/>
        <v>_23/24_UN_KAIS_2</v>
      </c>
    </row>
    <row r="180" spans="1:13" x14ac:dyDescent="0.25">
      <c r="A180" t="s">
        <v>762</v>
      </c>
      <c r="B180">
        <v>7</v>
      </c>
      <c r="D180">
        <f>VLOOKUP(A180,ar_predmet!A$72:B$147,2,FALSE())</f>
        <v>6212</v>
      </c>
      <c r="E180">
        <f>VLOOKUP(D180,ar_predmet!B$72:C$147,2,FALSE())</f>
        <v>92</v>
      </c>
      <c r="F180">
        <v>4</v>
      </c>
      <c r="G180">
        <v>2</v>
      </c>
      <c r="H180" t="s">
        <v>3649</v>
      </c>
      <c r="I180" s="32" t="s">
        <v>1114</v>
      </c>
      <c r="J180" t="s">
        <v>1119</v>
      </c>
      <c r="K180" t="s">
        <v>635</v>
      </c>
      <c r="L180">
        <f t="shared" si="9"/>
        <v>92</v>
      </c>
      <c r="M180" t="str">
        <f t="shared" si="10"/>
        <v>_23/24_UN_KAIS_2</v>
      </c>
    </row>
    <row r="181" spans="1:13" x14ac:dyDescent="0.25">
      <c r="A181" t="s">
        <v>767</v>
      </c>
      <c r="B181">
        <v>8</v>
      </c>
      <c r="D181">
        <f>VLOOKUP(A181,ar_predmet!A$72:B$147,2,FALSE())</f>
        <v>6223</v>
      </c>
      <c r="E181">
        <f>VLOOKUP(D181,ar_predmet!B$72:C$147,2,FALSE())</f>
        <v>97</v>
      </c>
      <c r="F181">
        <v>4</v>
      </c>
      <c r="G181">
        <v>2</v>
      </c>
      <c r="H181" t="s">
        <v>3649</v>
      </c>
      <c r="I181" s="32" t="s">
        <v>1114</v>
      </c>
      <c r="J181" t="s">
        <v>1119</v>
      </c>
      <c r="K181" t="s">
        <v>635</v>
      </c>
      <c r="L181">
        <f t="shared" si="9"/>
        <v>97</v>
      </c>
      <c r="M181" t="str">
        <f t="shared" si="10"/>
        <v>_23/24_UN_KAIS_2</v>
      </c>
    </row>
    <row r="182" spans="1:13" x14ac:dyDescent="0.25">
      <c r="A182" s="44" t="s">
        <v>769</v>
      </c>
      <c r="B182">
        <v>6</v>
      </c>
      <c r="D182">
        <f>VLOOKUP(A182,ar_predmet!A$72:B$147,2,FALSE())</f>
        <v>6225</v>
      </c>
      <c r="E182">
        <f>VLOOKUP(D182,ar_predmet!B$72:C$147,2,FALSE())</f>
        <v>99</v>
      </c>
      <c r="F182">
        <v>4</v>
      </c>
      <c r="G182">
        <v>2</v>
      </c>
      <c r="H182" t="s">
        <v>3649</v>
      </c>
      <c r="I182" s="32" t="s">
        <v>1116</v>
      </c>
      <c r="J182" t="s">
        <v>1119</v>
      </c>
      <c r="K182" t="s">
        <v>635</v>
      </c>
      <c r="L182">
        <f t="shared" si="9"/>
        <v>99</v>
      </c>
      <c r="M182" t="str">
        <f t="shared" si="10"/>
        <v>_23/24_UN_KAIS_2</v>
      </c>
    </row>
    <row r="183" spans="1:13" x14ac:dyDescent="0.25">
      <c r="A183" t="s">
        <v>772</v>
      </c>
      <c r="B183">
        <v>8</v>
      </c>
      <c r="D183">
        <f>VLOOKUP(A183,ar_predmet!A$72:B$147,2,FALSE())</f>
        <v>6228</v>
      </c>
      <c r="E183">
        <f>VLOOKUP(D183,ar_predmet!B$72:C$147,2,FALSE())</f>
        <v>102</v>
      </c>
      <c r="F183">
        <v>4</v>
      </c>
      <c r="G183">
        <v>2</v>
      </c>
      <c r="H183" t="s">
        <v>3649</v>
      </c>
      <c r="I183" s="32" t="s">
        <v>1114</v>
      </c>
      <c r="J183" t="s">
        <v>1119</v>
      </c>
      <c r="K183" t="s">
        <v>635</v>
      </c>
      <c r="L183">
        <f t="shared" si="9"/>
        <v>102</v>
      </c>
      <c r="M183" t="str">
        <f t="shared" si="10"/>
        <v>_23/24_UN_KAIS_2</v>
      </c>
    </row>
    <row r="184" spans="1:13" x14ac:dyDescent="0.25">
      <c r="A184" t="s">
        <v>773</v>
      </c>
      <c r="B184">
        <v>7</v>
      </c>
      <c r="D184">
        <f>VLOOKUP(A184,ar_predmet!A$72:B$147,2,FALSE())</f>
        <v>6229</v>
      </c>
      <c r="E184">
        <f>VLOOKUP(D184,ar_predmet!B$72:C$147,2,FALSE())</f>
        <v>103</v>
      </c>
      <c r="F184">
        <v>4</v>
      </c>
      <c r="G184">
        <v>2</v>
      </c>
      <c r="H184" t="s">
        <v>3649</v>
      </c>
      <c r="I184" s="32" t="s">
        <v>1114</v>
      </c>
      <c r="J184" t="s">
        <v>1119</v>
      </c>
      <c r="K184" t="s">
        <v>635</v>
      </c>
      <c r="L184">
        <f t="shared" si="9"/>
        <v>103</v>
      </c>
      <c r="M184" t="str">
        <f t="shared" si="10"/>
        <v>_23/24_UN_KAIS_2</v>
      </c>
    </row>
    <row r="185" spans="1:13" x14ac:dyDescent="0.25">
      <c r="A185" t="s">
        <v>774</v>
      </c>
      <c r="B185">
        <v>6</v>
      </c>
      <c r="D185">
        <f>VLOOKUP(A185,ar_predmet!A$72:B$147,2,FALSE())</f>
        <v>6230</v>
      </c>
      <c r="E185">
        <f>VLOOKUP(D185,ar_predmet!B$72:C$147,2,FALSE())</f>
        <v>104</v>
      </c>
      <c r="F185">
        <v>4</v>
      </c>
      <c r="G185">
        <v>2</v>
      </c>
      <c r="H185" t="s">
        <v>3649</v>
      </c>
      <c r="I185" s="32" t="s">
        <v>1116</v>
      </c>
      <c r="J185" t="s">
        <v>1119</v>
      </c>
      <c r="K185" t="s">
        <v>635</v>
      </c>
      <c r="L185">
        <f t="shared" si="9"/>
        <v>104</v>
      </c>
      <c r="M185" t="str">
        <f t="shared" si="10"/>
        <v>_23/24_UN_KAIS_2</v>
      </c>
    </row>
    <row r="186" spans="1:13" x14ac:dyDescent="0.25">
      <c r="A186" s="44" t="s">
        <v>770</v>
      </c>
      <c r="B186">
        <v>6</v>
      </c>
      <c r="D186">
        <f>VLOOKUP(A186,ar_predmet!A$72:B$147,2,FALSE())</f>
        <v>6226</v>
      </c>
      <c r="E186">
        <f>VLOOKUP(D186,ar_predmet!B$72:C$147,2,FALSE())</f>
        <v>100</v>
      </c>
      <c r="F186">
        <v>4</v>
      </c>
      <c r="G186">
        <v>2</v>
      </c>
      <c r="H186" t="s">
        <v>3650</v>
      </c>
      <c r="I186" s="32" t="s">
        <v>1116</v>
      </c>
      <c r="J186" t="s">
        <v>1119</v>
      </c>
      <c r="K186" t="s">
        <v>635</v>
      </c>
      <c r="L186">
        <f t="shared" si="9"/>
        <v>100</v>
      </c>
      <c r="M186" t="str">
        <f t="shared" si="10"/>
        <v>_23/24_UN_KAIS_2</v>
      </c>
    </row>
    <row r="187" spans="1:13" x14ac:dyDescent="0.25">
      <c r="A187" s="44" t="s">
        <v>771</v>
      </c>
      <c r="B187">
        <v>6</v>
      </c>
      <c r="D187">
        <f>VLOOKUP(A187,ar_predmet!A$72:B$147,2,FALSE())</f>
        <v>6227</v>
      </c>
      <c r="E187">
        <f>VLOOKUP(D187,ar_predmet!B$72:C$147,2,FALSE())</f>
        <v>101</v>
      </c>
      <c r="F187">
        <v>4</v>
      </c>
      <c r="G187">
        <v>2</v>
      </c>
      <c r="H187" t="s">
        <v>3650</v>
      </c>
      <c r="I187" s="32" t="s">
        <v>1116</v>
      </c>
      <c r="J187" t="s">
        <v>1119</v>
      </c>
      <c r="K187" t="s">
        <v>635</v>
      </c>
      <c r="L187">
        <f t="shared" si="9"/>
        <v>101</v>
      </c>
      <c r="M187" t="str">
        <f t="shared" si="10"/>
        <v>_23/24_UN_KAIS_2</v>
      </c>
    </row>
    <row r="188" spans="1:13" x14ac:dyDescent="0.25">
      <c r="A188" t="s">
        <v>692</v>
      </c>
      <c r="B188">
        <v>6</v>
      </c>
      <c r="D188">
        <f>VLOOKUP(A188,ar_predmet!A$72:B$147,2,FALSE())</f>
        <v>6301</v>
      </c>
      <c r="E188">
        <f>VLOOKUP(D188,ar_predmet!B$72:C$147,2,FALSE())</f>
        <v>115</v>
      </c>
      <c r="F188">
        <v>4</v>
      </c>
      <c r="G188">
        <v>3</v>
      </c>
      <c r="H188" t="s">
        <v>3649</v>
      </c>
      <c r="I188" s="32" t="s">
        <v>1114</v>
      </c>
      <c r="J188" t="s">
        <v>1119</v>
      </c>
      <c r="K188" t="s">
        <v>635</v>
      </c>
      <c r="L188">
        <f t="shared" si="9"/>
        <v>115</v>
      </c>
      <c r="M188" t="str">
        <f t="shared" si="10"/>
        <v>_23/24_UN_KAIS_3</v>
      </c>
    </row>
    <row r="189" spans="1:13" x14ac:dyDescent="0.25">
      <c r="A189" t="s">
        <v>786</v>
      </c>
      <c r="B189">
        <v>8</v>
      </c>
      <c r="D189">
        <f>VLOOKUP(A189,ar_predmet!A$72:B$147,2,FALSE())</f>
        <v>6304</v>
      </c>
      <c r="E189">
        <f>VLOOKUP(D189,ar_predmet!B$72:C$147,2,FALSE())</f>
        <v>117</v>
      </c>
      <c r="F189">
        <v>4</v>
      </c>
      <c r="G189">
        <v>3</v>
      </c>
      <c r="H189" t="s">
        <v>3649</v>
      </c>
      <c r="I189" s="32" t="s">
        <v>1116</v>
      </c>
      <c r="J189" t="s">
        <v>1119</v>
      </c>
      <c r="K189" t="s">
        <v>635</v>
      </c>
      <c r="L189">
        <f t="shared" si="9"/>
        <v>117</v>
      </c>
      <c r="M189" t="str">
        <f t="shared" si="10"/>
        <v>_23/24_UN_KAIS_3</v>
      </c>
    </row>
    <row r="190" spans="1:13" x14ac:dyDescent="0.25">
      <c r="A190" t="s">
        <v>788</v>
      </c>
      <c r="B190">
        <v>6</v>
      </c>
      <c r="D190">
        <f>VLOOKUP(A190,ar_predmet!A$72:B$147,2,FALSE())</f>
        <v>6312</v>
      </c>
      <c r="E190">
        <f>VLOOKUP(D190,ar_predmet!B$72:C$147,2,FALSE())</f>
        <v>119</v>
      </c>
      <c r="F190">
        <v>4</v>
      </c>
      <c r="G190">
        <v>3</v>
      </c>
      <c r="H190" t="s">
        <v>3649</v>
      </c>
      <c r="I190" s="32" t="s">
        <v>1114</v>
      </c>
      <c r="J190" t="s">
        <v>1119</v>
      </c>
      <c r="K190" t="s">
        <v>635</v>
      </c>
      <c r="L190">
        <f t="shared" si="9"/>
        <v>119</v>
      </c>
      <c r="M190" t="str">
        <f t="shared" si="10"/>
        <v>_23/24_UN_KAIS_3</v>
      </c>
    </row>
    <row r="191" spans="1:13" x14ac:dyDescent="0.25">
      <c r="A191" t="s">
        <v>789</v>
      </c>
      <c r="B191">
        <v>6</v>
      </c>
      <c r="D191">
        <f>VLOOKUP(A191,ar_predmet!A$72:B$147,2,FALSE())</f>
        <v>6313</v>
      </c>
      <c r="E191">
        <f>VLOOKUP(D191,ar_predmet!B$72:C$147,2,FALSE())</f>
        <v>120</v>
      </c>
      <c r="F191">
        <v>4</v>
      </c>
      <c r="G191">
        <v>3</v>
      </c>
      <c r="H191" t="s">
        <v>3649</v>
      </c>
      <c r="I191" s="32" t="s">
        <v>1114</v>
      </c>
      <c r="J191" t="s">
        <v>1119</v>
      </c>
      <c r="K191" t="s">
        <v>635</v>
      </c>
      <c r="L191">
        <f t="shared" si="9"/>
        <v>120</v>
      </c>
      <c r="M191" t="str">
        <f t="shared" si="10"/>
        <v>_23/24_UN_KAIS_3</v>
      </c>
    </row>
    <row r="192" spans="1:13" x14ac:dyDescent="0.25">
      <c r="A192" t="s">
        <v>790</v>
      </c>
      <c r="B192">
        <v>6</v>
      </c>
      <c r="D192">
        <f>VLOOKUP(A192,ar_predmet!A$72:B$147,2,FALSE())</f>
        <v>6314</v>
      </c>
      <c r="E192">
        <f>VLOOKUP(D192,ar_predmet!B$72:C$147,2,FALSE())</f>
        <v>121</v>
      </c>
      <c r="F192">
        <v>4</v>
      </c>
      <c r="G192">
        <v>3</v>
      </c>
      <c r="H192" t="s">
        <v>3649</v>
      </c>
      <c r="I192" s="32" t="s">
        <v>1116</v>
      </c>
      <c r="J192" t="s">
        <v>1119</v>
      </c>
      <c r="K192" t="s">
        <v>635</v>
      </c>
      <c r="L192">
        <f t="shared" si="9"/>
        <v>121</v>
      </c>
      <c r="M192" t="str">
        <f t="shared" si="10"/>
        <v>_23/24_UN_KAIS_3</v>
      </c>
    </row>
    <row r="193" spans="1:13" x14ac:dyDescent="0.25">
      <c r="A193" t="s">
        <v>791</v>
      </c>
      <c r="B193">
        <v>6</v>
      </c>
      <c r="D193">
        <f>VLOOKUP(A193,ar_predmet!A$72:B$147,2,FALSE())</f>
        <v>6315</v>
      </c>
      <c r="E193">
        <f>VLOOKUP(D193,ar_predmet!B$72:C$147,2,FALSE())</f>
        <v>122</v>
      </c>
      <c r="F193">
        <v>4</v>
      </c>
      <c r="G193">
        <v>3</v>
      </c>
      <c r="H193" t="s">
        <v>3649</v>
      </c>
      <c r="I193" s="32" t="s">
        <v>1116</v>
      </c>
      <c r="J193" t="s">
        <v>1119</v>
      </c>
      <c r="K193" t="s">
        <v>635</v>
      </c>
      <c r="L193">
        <f t="shared" si="9"/>
        <v>122</v>
      </c>
      <c r="M193" t="str">
        <f t="shared" si="10"/>
        <v>_23/24_UN_KAIS_3</v>
      </c>
    </row>
    <row r="194" spans="1:13" x14ac:dyDescent="0.25">
      <c r="A194" t="s">
        <v>731</v>
      </c>
      <c r="B194">
        <v>10</v>
      </c>
      <c r="D194">
        <f>VLOOKUP(A194,ar_predmet!A$72:B$147,2,FALSE())</f>
        <v>6324</v>
      </c>
      <c r="E194">
        <f>VLOOKUP(D194,ar_predmet!B$72:C$147,2,FALSE())</f>
        <v>130</v>
      </c>
      <c r="F194">
        <v>4</v>
      </c>
      <c r="G194">
        <v>3</v>
      </c>
      <c r="H194" t="s">
        <v>3649</v>
      </c>
      <c r="I194" s="32" t="s">
        <v>1116</v>
      </c>
      <c r="J194" t="s">
        <v>1119</v>
      </c>
      <c r="K194" t="s">
        <v>635</v>
      </c>
      <c r="L194">
        <f t="shared" si="9"/>
        <v>130</v>
      </c>
      <c r="M194" t="str">
        <f t="shared" si="10"/>
        <v>_23/24_UN_KAIS_3</v>
      </c>
    </row>
    <row r="195" spans="1:13" x14ac:dyDescent="0.25">
      <c r="A195" t="s">
        <v>793</v>
      </c>
      <c r="B195">
        <v>6</v>
      </c>
      <c r="D195">
        <f>VLOOKUP(A195,ar_predmet!A$72:B$147,2,FALSE())</f>
        <v>6317</v>
      </c>
      <c r="E195">
        <f>VLOOKUP(D195,ar_predmet!B$72:C$147,2,FALSE())</f>
        <v>124</v>
      </c>
      <c r="F195">
        <v>4</v>
      </c>
      <c r="G195">
        <v>3</v>
      </c>
      <c r="H195" t="s">
        <v>3650</v>
      </c>
      <c r="I195" s="32" t="s">
        <v>1114</v>
      </c>
      <c r="J195" t="s">
        <v>1119</v>
      </c>
      <c r="K195" t="s">
        <v>635</v>
      </c>
      <c r="L195">
        <f t="shared" si="9"/>
        <v>124</v>
      </c>
      <c r="M195" t="str">
        <f t="shared" si="10"/>
        <v>_23/24_UN_KAIS_3</v>
      </c>
    </row>
    <row r="196" spans="1:13" x14ac:dyDescent="0.25">
      <c r="A196" t="s">
        <v>803</v>
      </c>
      <c r="B196">
        <v>6</v>
      </c>
      <c r="D196">
        <f>VLOOKUP(A196,ar_predmet!A$72:B$147,2,FALSE())</f>
        <v>6330</v>
      </c>
      <c r="E196">
        <f>VLOOKUP(D196,ar_predmet!B$72:C$147,2,FALSE())</f>
        <v>136</v>
      </c>
      <c r="F196">
        <v>4</v>
      </c>
      <c r="G196">
        <v>3</v>
      </c>
      <c r="H196" t="s">
        <v>3650</v>
      </c>
      <c r="I196" s="32" t="s">
        <v>1114</v>
      </c>
      <c r="J196" t="s">
        <v>1119</v>
      </c>
      <c r="K196" t="s">
        <v>635</v>
      </c>
      <c r="L196">
        <f t="shared" si="9"/>
        <v>136</v>
      </c>
      <c r="M196" t="str">
        <f t="shared" si="10"/>
        <v>_23/24_UN_KAIS_3</v>
      </c>
    </row>
    <row r="197" spans="1:13" x14ac:dyDescent="0.25">
      <c r="A197" s="44" t="s">
        <v>787</v>
      </c>
      <c r="B197">
        <v>6</v>
      </c>
      <c r="D197">
        <f>VLOOKUP(A197,ar_predmet!A$72:B$147,2,FALSE())</f>
        <v>6307</v>
      </c>
      <c r="E197">
        <f>VLOOKUP(D197,ar_predmet!B$72:C$147,2,FALSE())</f>
        <v>118</v>
      </c>
      <c r="F197">
        <v>4</v>
      </c>
      <c r="G197">
        <v>3</v>
      </c>
      <c r="H197" t="s">
        <v>3650</v>
      </c>
      <c r="I197" s="32" t="s">
        <v>1114</v>
      </c>
      <c r="J197" t="s">
        <v>1119</v>
      </c>
      <c r="K197" t="s">
        <v>635</v>
      </c>
      <c r="L197">
        <f t="shared" si="9"/>
        <v>118</v>
      </c>
      <c r="M197" t="str">
        <f>+_xlfn.CONCAT("_23/24_",K197,"_",J198,"_",G197)</f>
        <v>_23/24_UN_KAIS_3</v>
      </c>
    </row>
    <row r="198" spans="1:13" x14ac:dyDescent="0.25">
      <c r="A198" s="44" t="s">
        <v>741</v>
      </c>
      <c r="B198">
        <v>6</v>
      </c>
      <c r="D198">
        <f>VLOOKUP(A198,ar_predmet!A$72:B$147,2,FALSE())</f>
        <v>6328</v>
      </c>
      <c r="E198">
        <f>VLOOKUP(D198,ar_predmet!B$72:C$147,2,FALSE())</f>
        <v>134</v>
      </c>
      <c r="F198">
        <v>4</v>
      </c>
      <c r="G198">
        <v>3</v>
      </c>
      <c r="H198" t="s">
        <v>3650</v>
      </c>
      <c r="I198" s="32" t="s">
        <v>1114</v>
      </c>
      <c r="J198" t="s">
        <v>1119</v>
      </c>
      <c r="K198" t="s">
        <v>635</v>
      </c>
      <c r="L198">
        <f t="shared" si="9"/>
        <v>134</v>
      </c>
      <c r="M198" t="str">
        <f>+_xlfn.CONCAT("_23/24_",K198,"_",J199,"_",G198)</f>
        <v>_23/24_UN_INFS_3</v>
      </c>
    </row>
    <row r="199" spans="1:13" x14ac:dyDescent="0.25">
      <c r="A199" s="36" t="s">
        <v>674</v>
      </c>
      <c r="B199" s="36">
        <v>5</v>
      </c>
      <c r="C199" s="36"/>
      <c r="D199" s="36">
        <f>VLOOKUP(A199,ar_predmet!A$72:B$147,2,FALSE())</f>
        <v>6102</v>
      </c>
      <c r="E199" s="36">
        <f>VLOOKUP(D199,ar_predmet!B$72:C$147,2,FALSE())</f>
        <v>71</v>
      </c>
      <c r="F199" s="36">
        <v>6</v>
      </c>
      <c r="G199" s="36">
        <v>1</v>
      </c>
      <c r="H199" s="36" t="s">
        <v>3649</v>
      </c>
      <c r="I199" s="43" t="s">
        <v>1116</v>
      </c>
      <c r="J199" s="36" t="s">
        <v>1120</v>
      </c>
      <c r="K199" s="36" t="s">
        <v>635</v>
      </c>
      <c r="L199" s="36">
        <f t="shared" si="9"/>
        <v>71</v>
      </c>
      <c r="M199" s="36" t="str">
        <f t="shared" ref="M199:M227" si="11">+_xlfn.CONCAT("_23/24_",K199,"_",J199,"_",G199)</f>
        <v>_23/24_UN_INFS_1</v>
      </c>
    </row>
    <row r="200" spans="1:13" x14ac:dyDescent="0.25">
      <c r="A200" t="s">
        <v>745</v>
      </c>
      <c r="B200">
        <v>6</v>
      </c>
      <c r="D200">
        <f>VLOOKUP(A200,ar_predmet!A$72:B$147,2,FALSE())</f>
        <v>6105</v>
      </c>
      <c r="E200">
        <f>VLOOKUP(D200,ar_predmet!B$72:C$147,2,FALSE())</f>
        <v>72</v>
      </c>
      <c r="F200">
        <v>6</v>
      </c>
      <c r="G200">
        <v>1</v>
      </c>
      <c r="H200" t="s">
        <v>3649</v>
      </c>
      <c r="I200" s="32" t="s">
        <v>1116</v>
      </c>
      <c r="J200" t="s">
        <v>1120</v>
      </c>
      <c r="K200" t="s">
        <v>635</v>
      </c>
      <c r="L200">
        <f t="shared" si="9"/>
        <v>72</v>
      </c>
      <c r="M200" t="str">
        <f t="shared" si="11"/>
        <v>_23/24_UN_INFS_1</v>
      </c>
    </row>
    <row r="201" spans="1:13" x14ac:dyDescent="0.25">
      <c r="A201" t="s">
        <v>746</v>
      </c>
      <c r="B201">
        <v>7</v>
      </c>
      <c r="D201">
        <f>VLOOKUP(A201,ar_predmet!A$72:B$147,2,FALSE())</f>
        <v>6106</v>
      </c>
      <c r="E201">
        <f>VLOOKUP(D201,ar_predmet!B$72:C$147,2,FALSE())</f>
        <v>73</v>
      </c>
      <c r="F201">
        <v>6</v>
      </c>
      <c r="G201">
        <v>1</v>
      </c>
      <c r="H201" t="s">
        <v>3649</v>
      </c>
      <c r="I201" s="32" t="s">
        <v>1116</v>
      </c>
      <c r="J201" t="s">
        <v>1120</v>
      </c>
      <c r="K201" t="s">
        <v>635</v>
      </c>
      <c r="L201">
        <f t="shared" si="9"/>
        <v>73</v>
      </c>
      <c r="M201" t="str">
        <f t="shared" si="11"/>
        <v>_23/24_UN_INFS_1</v>
      </c>
    </row>
    <row r="202" spans="1:13" x14ac:dyDescent="0.25">
      <c r="A202" s="44" t="s">
        <v>747</v>
      </c>
      <c r="B202">
        <v>6</v>
      </c>
      <c r="D202">
        <f>VLOOKUP(A202,ar_predmet!A$72:B$147,2,FALSE())</f>
        <v>6112</v>
      </c>
      <c r="E202">
        <f>VLOOKUP(D202,ar_predmet!B$72:C$147,2,FALSE())</f>
        <v>74</v>
      </c>
      <c r="F202">
        <v>6</v>
      </c>
      <c r="G202">
        <v>1</v>
      </c>
      <c r="H202" t="s">
        <v>3649</v>
      </c>
      <c r="I202" s="32" t="s">
        <v>1114</v>
      </c>
      <c r="J202" t="s">
        <v>1120</v>
      </c>
      <c r="K202" t="s">
        <v>635</v>
      </c>
      <c r="L202">
        <f t="shared" si="9"/>
        <v>74</v>
      </c>
      <c r="M202" t="str">
        <f t="shared" si="11"/>
        <v>_23/24_UN_INFS_1</v>
      </c>
    </row>
    <row r="203" spans="1:13" x14ac:dyDescent="0.25">
      <c r="A203" t="s">
        <v>748</v>
      </c>
      <c r="B203">
        <v>6</v>
      </c>
      <c r="D203">
        <f>VLOOKUP(A203,ar_predmet!A$72:B$147,2,FALSE())</f>
        <v>6113</v>
      </c>
      <c r="E203">
        <f>VLOOKUP(D203,ar_predmet!B$72:C$147,2,FALSE())</f>
        <v>75</v>
      </c>
      <c r="F203">
        <v>6</v>
      </c>
      <c r="G203">
        <v>1</v>
      </c>
      <c r="H203" t="s">
        <v>3649</v>
      </c>
      <c r="I203" s="32" t="s">
        <v>1114</v>
      </c>
      <c r="J203" t="s">
        <v>1120</v>
      </c>
      <c r="K203" t="s">
        <v>635</v>
      </c>
      <c r="L203">
        <f t="shared" si="9"/>
        <v>75</v>
      </c>
      <c r="M203" t="str">
        <f t="shared" si="11"/>
        <v>_23/24_UN_INFS_1</v>
      </c>
    </row>
    <row r="204" spans="1:13" x14ac:dyDescent="0.25">
      <c r="A204" t="s">
        <v>749</v>
      </c>
      <c r="B204">
        <v>6</v>
      </c>
      <c r="D204">
        <f>VLOOKUP(A204,ar_predmet!A$72:B$147,2,FALSE())</f>
        <v>6114</v>
      </c>
      <c r="E204">
        <f>VLOOKUP(D204,ar_predmet!B$72:C$147,2,FALSE())</f>
        <v>76</v>
      </c>
      <c r="F204">
        <v>6</v>
      </c>
      <c r="G204">
        <v>1</v>
      </c>
      <c r="H204" t="s">
        <v>3649</v>
      </c>
      <c r="I204" s="32" t="s">
        <v>1114</v>
      </c>
      <c r="J204" t="s">
        <v>1120</v>
      </c>
      <c r="K204" t="s">
        <v>635</v>
      </c>
      <c r="L204">
        <f t="shared" si="9"/>
        <v>76</v>
      </c>
      <c r="M204" t="str">
        <f t="shared" si="11"/>
        <v>_23/24_UN_INFS_1</v>
      </c>
    </row>
    <row r="205" spans="1:13" x14ac:dyDescent="0.25">
      <c r="A205" s="44" t="s">
        <v>751</v>
      </c>
      <c r="B205">
        <v>6</v>
      </c>
      <c r="D205">
        <f>VLOOKUP(A205,ar_predmet!A$72:B$147,2,FALSE())</f>
        <v>6116</v>
      </c>
      <c r="E205">
        <f>VLOOKUP(D205,ar_predmet!B$72:C$147,2,FALSE())</f>
        <v>78</v>
      </c>
      <c r="F205">
        <v>6</v>
      </c>
      <c r="G205">
        <v>1</v>
      </c>
      <c r="H205" t="s">
        <v>3649</v>
      </c>
      <c r="I205" s="32" t="s">
        <v>1114</v>
      </c>
      <c r="J205" t="s">
        <v>1120</v>
      </c>
      <c r="K205" t="s">
        <v>635</v>
      </c>
      <c r="L205">
        <f t="shared" si="9"/>
        <v>78</v>
      </c>
      <c r="M205" t="str">
        <f t="shared" si="11"/>
        <v>_23/24_UN_INFS_1</v>
      </c>
    </row>
    <row r="206" spans="1:13" x14ac:dyDescent="0.25">
      <c r="A206" t="s">
        <v>752</v>
      </c>
      <c r="B206">
        <v>5</v>
      </c>
      <c r="D206">
        <f>VLOOKUP(A206,ar_predmet!A$72:B$147,2,FALSE())</f>
        <v>6117</v>
      </c>
      <c r="E206">
        <f>VLOOKUP(D206,ar_predmet!B$72:C$147,2,FALSE())</f>
        <v>79</v>
      </c>
      <c r="F206">
        <v>6</v>
      </c>
      <c r="G206">
        <v>1</v>
      </c>
      <c r="H206" t="s">
        <v>3649</v>
      </c>
      <c r="I206" s="32" t="s">
        <v>1116</v>
      </c>
      <c r="J206" t="s">
        <v>1120</v>
      </c>
      <c r="K206" t="s">
        <v>635</v>
      </c>
      <c r="L206">
        <f t="shared" si="9"/>
        <v>79</v>
      </c>
      <c r="M206" t="str">
        <f t="shared" si="11"/>
        <v>_23/24_UN_INFS_1</v>
      </c>
    </row>
    <row r="207" spans="1:13" x14ac:dyDescent="0.25">
      <c r="A207" t="s">
        <v>676</v>
      </c>
      <c r="B207">
        <v>7</v>
      </c>
      <c r="D207">
        <f>VLOOKUP(A207,ar_predmet!A$72:B$147,2,FALSE())</f>
        <v>6118</v>
      </c>
      <c r="E207">
        <f>VLOOKUP(D207,ar_predmet!B$72:C$147,2,FALSE())</f>
        <v>80</v>
      </c>
      <c r="F207">
        <v>6</v>
      </c>
      <c r="G207">
        <v>1</v>
      </c>
      <c r="H207" t="s">
        <v>3649</v>
      </c>
      <c r="I207" s="32" t="s">
        <v>1116</v>
      </c>
      <c r="J207" t="s">
        <v>1120</v>
      </c>
      <c r="K207" t="s">
        <v>635</v>
      </c>
      <c r="L207">
        <f t="shared" si="9"/>
        <v>80</v>
      </c>
      <c r="M207" t="str">
        <f t="shared" si="11"/>
        <v>_23/24_UN_INFS_1</v>
      </c>
    </row>
    <row r="208" spans="1:13" ht="13.5" customHeight="1" x14ac:dyDescent="0.25">
      <c r="A208" t="s">
        <v>754</v>
      </c>
      <c r="B208">
        <v>6</v>
      </c>
      <c r="D208">
        <f>VLOOKUP(A208,ar_predmet!A$72:B$147,2,FALSE())</f>
        <v>6120</v>
      </c>
      <c r="E208">
        <f>VLOOKUP(D208,ar_predmet!B$72:C$147,2,FALSE())</f>
        <v>82</v>
      </c>
      <c r="F208">
        <v>6</v>
      </c>
      <c r="G208">
        <v>1</v>
      </c>
      <c r="H208" t="s">
        <v>3649</v>
      </c>
      <c r="I208" s="32" t="s">
        <v>1114</v>
      </c>
      <c r="J208" t="s">
        <v>1120</v>
      </c>
      <c r="K208" t="s">
        <v>635</v>
      </c>
      <c r="L208">
        <f t="shared" si="9"/>
        <v>82</v>
      </c>
      <c r="M208" t="str">
        <f t="shared" si="11"/>
        <v>_23/24_UN_INFS_1</v>
      </c>
    </row>
    <row r="209" spans="1:13" x14ac:dyDescent="0.25">
      <c r="A209" t="s">
        <v>757</v>
      </c>
      <c r="B209">
        <v>7</v>
      </c>
      <c r="D209">
        <f>VLOOKUP(A209,ar_predmet!A$72:B$147,2,FALSE())</f>
        <v>6201</v>
      </c>
      <c r="E209">
        <f>VLOOKUP(D209,ar_predmet!B$72:C$147,2,FALSE())</f>
        <v>85</v>
      </c>
      <c r="F209">
        <v>6</v>
      </c>
      <c r="G209">
        <v>2</v>
      </c>
      <c r="H209" t="s">
        <v>3649</v>
      </c>
      <c r="I209" s="32" t="s">
        <v>1114</v>
      </c>
      <c r="J209" t="s">
        <v>1120</v>
      </c>
      <c r="K209" t="s">
        <v>635</v>
      </c>
      <c r="L209">
        <f t="shared" si="9"/>
        <v>85</v>
      </c>
      <c r="M209" t="str">
        <f t="shared" si="11"/>
        <v>_23/24_UN_INFS_2</v>
      </c>
    </row>
    <row r="210" spans="1:13" x14ac:dyDescent="0.25">
      <c r="A210" s="44" t="s">
        <v>758</v>
      </c>
      <c r="B210">
        <v>8</v>
      </c>
      <c r="D210">
        <f>VLOOKUP(A210,ar_predmet!A$72:B$147,2,FALSE())</f>
        <v>6202</v>
      </c>
      <c r="E210">
        <f>VLOOKUP(D210,ar_predmet!B$72:C$147,2,FALSE())</f>
        <v>86</v>
      </c>
      <c r="F210">
        <v>6</v>
      </c>
      <c r="G210">
        <v>2</v>
      </c>
      <c r="H210" t="s">
        <v>3649</v>
      </c>
      <c r="I210" s="32" t="s">
        <v>1114</v>
      </c>
      <c r="J210" t="s">
        <v>1120</v>
      </c>
      <c r="K210" t="s">
        <v>635</v>
      </c>
      <c r="L210">
        <f t="shared" si="9"/>
        <v>86</v>
      </c>
      <c r="M210" t="str">
        <f t="shared" si="11"/>
        <v>_23/24_UN_INFS_2</v>
      </c>
    </row>
    <row r="211" spans="1:13" x14ac:dyDescent="0.25">
      <c r="A211" t="s">
        <v>759</v>
      </c>
      <c r="B211">
        <v>7</v>
      </c>
      <c r="D211">
        <f>VLOOKUP(A211,ar_predmet!A$72:B$147,2,FALSE())</f>
        <v>6203</v>
      </c>
      <c r="E211">
        <f>VLOOKUP(D211,ar_predmet!B$72:C$147,2,FALSE())</f>
        <v>87</v>
      </c>
      <c r="F211">
        <v>6</v>
      </c>
      <c r="G211">
        <v>2</v>
      </c>
      <c r="H211" t="s">
        <v>3649</v>
      </c>
      <c r="I211" s="32" t="s">
        <v>1114</v>
      </c>
      <c r="J211" t="s">
        <v>1120</v>
      </c>
      <c r="K211" t="s">
        <v>635</v>
      </c>
      <c r="L211">
        <f t="shared" si="9"/>
        <v>87</v>
      </c>
      <c r="M211" t="str">
        <f t="shared" si="11"/>
        <v>_23/24_UN_INFS_2</v>
      </c>
    </row>
    <row r="212" spans="1:13" x14ac:dyDescent="0.25">
      <c r="A212" t="s">
        <v>760</v>
      </c>
      <c r="B212">
        <v>6</v>
      </c>
      <c r="D212">
        <f>VLOOKUP(A212,ar_predmet!A$72:B$147,2,FALSE())</f>
        <v>6205</v>
      </c>
      <c r="E212">
        <f>VLOOKUP(D212,ar_predmet!B$72:C$147,2,FALSE())</f>
        <v>88</v>
      </c>
      <c r="F212">
        <v>6</v>
      </c>
      <c r="G212">
        <v>2</v>
      </c>
      <c r="H212" t="s">
        <v>3649</v>
      </c>
      <c r="I212" s="32" t="s">
        <v>1116</v>
      </c>
      <c r="J212" t="s">
        <v>1120</v>
      </c>
      <c r="K212" t="s">
        <v>635</v>
      </c>
      <c r="L212">
        <f t="shared" si="9"/>
        <v>88</v>
      </c>
      <c r="M212" t="str">
        <f t="shared" si="11"/>
        <v>_23/24_UN_INFS_2</v>
      </c>
    </row>
    <row r="213" spans="1:13" x14ac:dyDescent="0.25">
      <c r="A213" t="s">
        <v>767</v>
      </c>
      <c r="B213">
        <v>8</v>
      </c>
      <c r="D213">
        <f>VLOOKUP(A213,ar_predmet!A$72:B$147,2,FALSE())</f>
        <v>6223</v>
      </c>
      <c r="E213">
        <f>VLOOKUP(D213,ar_predmet!B$72:C$147,2,FALSE())</f>
        <v>97</v>
      </c>
      <c r="F213">
        <v>6</v>
      </c>
      <c r="G213">
        <v>2</v>
      </c>
      <c r="H213" t="s">
        <v>3649</v>
      </c>
      <c r="I213" s="32" t="s">
        <v>1114</v>
      </c>
      <c r="J213" t="s">
        <v>1120</v>
      </c>
      <c r="K213" t="s">
        <v>635</v>
      </c>
      <c r="L213">
        <f t="shared" si="9"/>
        <v>97</v>
      </c>
      <c r="M213" t="str">
        <f t="shared" si="11"/>
        <v>_23/24_UN_INFS_2</v>
      </c>
    </row>
    <row r="214" spans="1:13" x14ac:dyDescent="0.25">
      <c r="A214" s="44" t="s">
        <v>769</v>
      </c>
      <c r="B214">
        <v>6</v>
      </c>
      <c r="D214">
        <f>VLOOKUP(A214,ar_predmet!A$72:B$147,2,FALSE())</f>
        <v>6225</v>
      </c>
      <c r="E214">
        <f>VLOOKUP(D214,ar_predmet!B$72:C$147,2,FALSE())</f>
        <v>99</v>
      </c>
      <c r="F214">
        <v>6</v>
      </c>
      <c r="G214">
        <v>2</v>
      </c>
      <c r="H214" t="s">
        <v>3649</v>
      </c>
      <c r="I214" s="32" t="s">
        <v>1116</v>
      </c>
      <c r="J214" t="s">
        <v>1120</v>
      </c>
      <c r="K214" t="s">
        <v>635</v>
      </c>
      <c r="L214">
        <f t="shared" si="9"/>
        <v>99</v>
      </c>
      <c r="M214" t="str">
        <f t="shared" si="11"/>
        <v>_23/24_UN_INFS_2</v>
      </c>
    </row>
    <row r="215" spans="1:13" x14ac:dyDescent="0.25">
      <c r="A215" s="44" t="s">
        <v>770</v>
      </c>
      <c r="B215">
        <v>6</v>
      </c>
      <c r="D215">
        <f>VLOOKUP(A215,ar_predmet!A$72:B$147,2,FALSE())</f>
        <v>6226</v>
      </c>
      <c r="E215">
        <f>VLOOKUP(D215,ar_predmet!B$72:C$147,2,FALSE())</f>
        <v>100</v>
      </c>
      <c r="F215">
        <v>6</v>
      </c>
      <c r="G215">
        <v>2</v>
      </c>
      <c r="H215" t="s">
        <v>3649</v>
      </c>
      <c r="I215" s="32" t="s">
        <v>1116</v>
      </c>
      <c r="J215" t="s">
        <v>1120</v>
      </c>
      <c r="K215" t="s">
        <v>635</v>
      </c>
      <c r="L215">
        <f t="shared" si="9"/>
        <v>100</v>
      </c>
      <c r="M215" t="str">
        <f t="shared" si="11"/>
        <v>_23/24_UN_INFS_2</v>
      </c>
    </row>
    <row r="216" spans="1:13" x14ac:dyDescent="0.25">
      <c r="A216" s="44" t="s">
        <v>776</v>
      </c>
      <c r="B216">
        <v>6</v>
      </c>
      <c r="D216">
        <f>VLOOKUP(A216,ar_predmet!A$72:B$147,2,FALSE())</f>
        <v>6231</v>
      </c>
      <c r="E216">
        <f>VLOOKUP(D216,ar_predmet!B$72:C$147,2,FALSE())</f>
        <v>106</v>
      </c>
      <c r="F216">
        <v>6</v>
      </c>
      <c r="G216">
        <v>2</v>
      </c>
      <c r="H216" t="s">
        <v>3649</v>
      </c>
      <c r="I216" s="32" t="s">
        <v>1114</v>
      </c>
      <c r="J216" t="s">
        <v>1120</v>
      </c>
      <c r="K216" t="s">
        <v>635</v>
      </c>
      <c r="L216">
        <f t="shared" si="9"/>
        <v>106</v>
      </c>
      <c r="M216" t="str">
        <f t="shared" si="11"/>
        <v>_23/24_UN_INFS_2</v>
      </c>
    </row>
    <row r="217" spans="1:13" x14ac:dyDescent="0.25">
      <c r="A217" s="44" t="s">
        <v>693</v>
      </c>
      <c r="B217">
        <v>6</v>
      </c>
      <c r="D217">
        <f>VLOOKUP(A217,ar_predmet!A$72:B$147,2,FALSE())</f>
        <v>6210</v>
      </c>
      <c r="E217">
        <f>VLOOKUP(D217,ar_predmet!B$72:C$147,2,FALSE())</f>
        <v>89</v>
      </c>
      <c r="F217">
        <v>6</v>
      </c>
      <c r="G217">
        <v>2</v>
      </c>
      <c r="H217" t="s">
        <v>3650</v>
      </c>
      <c r="I217" s="32" t="s">
        <v>1116</v>
      </c>
      <c r="J217" t="s">
        <v>1120</v>
      </c>
      <c r="K217" t="s">
        <v>635</v>
      </c>
      <c r="L217">
        <f t="shared" si="9"/>
        <v>89</v>
      </c>
      <c r="M217" t="str">
        <f t="shared" si="11"/>
        <v>_23/24_UN_INFS_2</v>
      </c>
    </row>
    <row r="218" spans="1:13" x14ac:dyDescent="0.25">
      <c r="A218" s="44" t="s">
        <v>703</v>
      </c>
      <c r="B218">
        <v>6</v>
      </c>
      <c r="D218">
        <f>VLOOKUP(A218,ar_predmet!A$72:B$147,2,FALSE())</f>
        <v>6211</v>
      </c>
      <c r="E218">
        <f>VLOOKUP(D218,ar_predmet!B$72:C$147,2,FALSE())</f>
        <v>90</v>
      </c>
      <c r="F218">
        <v>6</v>
      </c>
      <c r="G218">
        <v>2</v>
      </c>
      <c r="H218" t="s">
        <v>3650</v>
      </c>
      <c r="I218" s="32" t="s">
        <v>1114</v>
      </c>
      <c r="J218" t="s">
        <v>1120</v>
      </c>
      <c r="K218" t="s">
        <v>635</v>
      </c>
      <c r="L218">
        <f t="shared" si="9"/>
        <v>90</v>
      </c>
      <c r="M218" t="str">
        <f t="shared" si="11"/>
        <v>_23/24_UN_INFS_2</v>
      </c>
    </row>
    <row r="219" spans="1:13" x14ac:dyDescent="0.25">
      <c r="A219" s="44" t="s">
        <v>771</v>
      </c>
      <c r="B219">
        <v>6</v>
      </c>
      <c r="D219">
        <f>VLOOKUP(A219,ar_predmet!A$72:B$147,2,FALSE())</f>
        <v>6227</v>
      </c>
      <c r="E219">
        <f>VLOOKUP(D219,ar_predmet!B$72:C$147,2,FALSE())</f>
        <v>101</v>
      </c>
      <c r="F219">
        <v>6</v>
      </c>
      <c r="G219">
        <v>2</v>
      </c>
      <c r="H219" t="s">
        <v>3650</v>
      </c>
      <c r="I219" s="32" t="s">
        <v>1114</v>
      </c>
      <c r="J219" t="s">
        <v>1120</v>
      </c>
      <c r="K219" t="s">
        <v>635</v>
      </c>
      <c r="L219">
        <f t="shared" si="9"/>
        <v>101</v>
      </c>
      <c r="M219" t="str">
        <f t="shared" si="11"/>
        <v>_23/24_UN_INFS_2</v>
      </c>
    </row>
    <row r="220" spans="1:13" x14ac:dyDescent="0.25">
      <c r="A220" s="44" t="s">
        <v>692</v>
      </c>
      <c r="B220">
        <v>6</v>
      </c>
      <c r="D220">
        <f>VLOOKUP(A220,ar_predmet!A$72:B$147,2,FALSE())</f>
        <v>6301</v>
      </c>
      <c r="E220">
        <f>VLOOKUP(D220,ar_predmet!B$72:C$147,2,FALSE())</f>
        <v>115</v>
      </c>
      <c r="F220">
        <v>6</v>
      </c>
      <c r="G220">
        <v>3</v>
      </c>
      <c r="H220" t="s">
        <v>3649</v>
      </c>
      <c r="I220" s="32" t="s">
        <v>1116</v>
      </c>
      <c r="J220" t="s">
        <v>1120</v>
      </c>
      <c r="K220" t="s">
        <v>635</v>
      </c>
      <c r="L220">
        <f t="shared" si="9"/>
        <v>115</v>
      </c>
      <c r="M220" t="str">
        <f t="shared" si="11"/>
        <v>_23/24_UN_INFS_3</v>
      </c>
    </row>
    <row r="221" spans="1:13" x14ac:dyDescent="0.25">
      <c r="A221" t="s">
        <v>786</v>
      </c>
      <c r="B221">
        <v>8</v>
      </c>
      <c r="D221">
        <f>VLOOKUP(A221,ar_predmet!A$72:B$147,2,FALSE())</f>
        <v>6304</v>
      </c>
      <c r="E221">
        <f>VLOOKUP(D221,ar_predmet!B$72:C$147,2,FALSE())</f>
        <v>117</v>
      </c>
      <c r="F221">
        <v>6</v>
      </c>
      <c r="G221">
        <v>3</v>
      </c>
      <c r="H221" t="s">
        <v>3649</v>
      </c>
      <c r="I221" s="32" t="s">
        <v>1116</v>
      </c>
      <c r="J221" t="s">
        <v>1120</v>
      </c>
      <c r="K221" t="s">
        <v>635</v>
      </c>
      <c r="L221">
        <f t="shared" si="9"/>
        <v>117</v>
      </c>
      <c r="M221" t="str">
        <f t="shared" si="11"/>
        <v>_23/24_UN_INFS_3</v>
      </c>
    </row>
    <row r="222" spans="1:13" x14ac:dyDescent="0.25">
      <c r="A222" t="s">
        <v>794</v>
      </c>
      <c r="B222">
        <v>6</v>
      </c>
      <c r="D222">
        <f>VLOOKUP(A222,ar_predmet!A$72:B$147,2,FALSE())</f>
        <v>6318</v>
      </c>
      <c r="E222">
        <f>VLOOKUP(D222,ar_predmet!B$72:C$147,2,FALSE())</f>
        <v>125</v>
      </c>
      <c r="F222">
        <v>6</v>
      </c>
      <c r="G222">
        <v>3</v>
      </c>
      <c r="H222" t="s">
        <v>3649</v>
      </c>
      <c r="I222" s="32" t="s">
        <v>1114</v>
      </c>
      <c r="J222" t="s">
        <v>1120</v>
      </c>
      <c r="K222" t="s">
        <v>635</v>
      </c>
      <c r="L222">
        <f t="shared" si="9"/>
        <v>125</v>
      </c>
      <c r="M222" t="str">
        <f t="shared" si="11"/>
        <v>_23/24_UN_INFS_3</v>
      </c>
    </row>
    <row r="223" spans="1:13" x14ac:dyDescent="0.25">
      <c r="A223" s="44" t="s">
        <v>795</v>
      </c>
      <c r="B223">
        <v>6</v>
      </c>
      <c r="D223">
        <f>VLOOKUP(A223,ar_predmet!A$72:B$147,2,FALSE())</f>
        <v>6320</v>
      </c>
      <c r="E223">
        <f>VLOOKUP(D223,ar_predmet!B$72:C$147,2,FALSE())</f>
        <v>126</v>
      </c>
      <c r="F223">
        <v>6</v>
      </c>
      <c r="G223">
        <v>3</v>
      </c>
      <c r="H223" t="s">
        <v>3649</v>
      </c>
      <c r="I223" s="32" t="s">
        <v>1114</v>
      </c>
      <c r="J223" t="s">
        <v>1120</v>
      </c>
      <c r="K223" t="s">
        <v>635</v>
      </c>
      <c r="L223">
        <f t="shared" si="9"/>
        <v>126</v>
      </c>
      <c r="M223" t="str">
        <f t="shared" si="11"/>
        <v>_23/24_UN_INFS_3</v>
      </c>
    </row>
    <row r="224" spans="1:13" x14ac:dyDescent="0.25">
      <c r="A224" t="s">
        <v>731</v>
      </c>
      <c r="B224">
        <v>10</v>
      </c>
      <c r="D224">
        <f>VLOOKUP(A224,ar_predmet!A$72:B$147,2,FALSE())</f>
        <v>6324</v>
      </c>
      <c r="E224">
        <f>VLOOKUP(D224,ar_predmet!B$72:C$147,2,FALSE())</f>
        <v>130</v>
      </c>
      <c r="F224">
        <v>6</v>
      </c>
      <c r="G224">
        <v>3</v>
      </c>
      <c r="H224" t="s">
        <v>3649</v>
      </c>
      <c r="I224" s="32" t="s">
        <v>1116</v>
      </c>
      <c r="J224" t="s">
        <v>1120</v>
      </c>
      <c r="K224" t="s">
        <v>635</v>
      </c>
      <c r="L224">
        <f t="shared" si="9"/>
        <v>130</v>
      </c>
      <c r="M224" t="str">
        <f t="shared" si="11"/>
        <v>_23/24_UN_INFS_3</v>
      </c>
    </row>
    <row r="225" spans="1:13" x14ac:dyDescent="0.25">
      <c r="A225" s="44" t="s">
        <v>802</v>
      </c>
      <c r="B225">
        <v>6</v>
      </c>
      <c r="D225">
        <f>VLOOKUP(A225,ar_predmet!A$72:B$147,2,FALSE())</f>
        <v>6329</v>
      </c>
      <c r="E225">
        <f>VLOOKUP(D225,ar_predmet!B$72:C$147,2,FALSE())</f>
        <v>135</v>
      </c>
      <c r="F225">
        <v>6</v>
      </c>
      <c r="G225">
        <v>3</v>
      </c>
      <c r="H225" t="s">
        <v>3649</v>
      </c>
      <c r="I225" s="32" t="s">
        <v>1114</v>
      </c>
      <c r="J225" t="s">
        <v>1120</v>
      </c>
      <c r="K225" t="s">
        <v>635</v>
      </c>
      <c r="L225">
        <f t="shared" si="9"/>
        <v>135</v>
      </c>
      <c r="M225" t="str">
        <f t="shared" si="11"/>
        <v>_23/24_UN_INFS_3</v>
      </c>
    </row>
    <row r="226" spans="1:13" x14ac:dyDescent="0.25">
      <c r="A226" t="s">
        <v>804</v>
      </c>
      <c r="B226">
        <v>6</v>
      </c>
      <c r="D226">
        <f>VLOOKUP(A226,ar_predmet!A$72:B$147,2,FALSE())</f>
        <v>6331</v>
      </c>
      <c r="E226">
        <f>VLOOKUP(D226,ar_predmet!B$72:C$147,2,FALSE())</f>
        <v>137</v>
      </c>
      <c r="F226">
        <v>6</v>
      </c>
      <c r="G226">
        <v>3</v>
      </c>
      <c r="H226" t="s">
        <v>3649</v>
      </c>
      <c r="I226" s="32" t="s">
        <v>1116</v>
      </c>
      <c r="J226" t="s">
        <v>1120</v>
      </c>
      <c r="K226" t="s">
        <v>635</v>
      </c>
      <c r="L226">
        <f t="shared" si="9"/>
        <v>137</v>
      </c>
      <c r="M226" t="str">
        <f t="shared" si="11"/>
        <v>_23/24_UN_INFS_3</v>
      </c>
    </row>
    <row r="227" spans="1:13" x14ac:dyDescent="0.25">
      <c r="A227" s="44" t="s">
        <v>796</v>
      </c>
      <c r="B227">
        <v>6</v>
      </c>
      <c r="D227">
        <f>VLOOKUP(A227,ar_predmet!A$72:B$147,2,FALSE())</f>
        <v>6321</v>
      </c>
      <c r="E227">
        <f>VLOOKUP(D227,ar_predmet!B$72:C$147,2,FALSE())</f>
        <v>127</v>
      </c>
      <c r="F227">
        <v>6</v>
      </c>
      <c r="G227">
        <v>3</v>
      </c>
      <c r="H227" t="s">
        <v>3650</v>
      </c>
      <c r="I227" s="32" t="s">
        <v>1114</v>
      </c>
      <c r="J227" t="s">
        <v>1120</v>
      </c>
      <c r="K227" t="s">
        <v>635</v>
      </c>
      <c r="L227">
        <f t="shared" si="9"/>
        <v>127</v>
      </c>
      <c r="M227" t="str">
        <f t="shared" si="11"/>
        <v>_23/24_UN_INFS_3</v>
      </c>
    </row>
    <row r="228" spans="1:13" x14ac:dyDescent="0.25">
      <c r="A228" s="44" t="s">
        <v>797</v>
      </c>
      <c r="B228">
        <v>6</v>
      </c>
      <c r="D228">
        <f>VLOOKUP(A228,ar_predmet!A$72:B$147,2,FALSE())</f>
        <v>6322</v>
      </c>
      <c r="E228">
        <f>VLOOKUP(D228,ar_predmet!B$72:C$147,2,FALSE())</f>
        <v>128</v>
      </c>
      <c r="F228">
        <v>6</v>
      </c>
      <c r="G228">
        <v>3</v>
      </c>
      <c r="H228" t="s">
        <v>3650</v>
      </c>
      <c r="I228" s="32" t="s">
        <v>1114</v>
      </c>
      <c r="J228" t="s">
        <v>1120</v>
      </c>
      <c r="K228" t="s">
        <v>635</v>
      </c>
      <c r="L228">
        <f t="shared" si="9"/>
        <v>128</v>
      </c>
      <c r="M228" t="str">
        <f>+_xlfn.CONCAT("_23/24_",K228,"_",J228,"_",G229)</f>
        <v>_23/24_UN_INFS_3</v>
      </c>
    </row>
    <row r="229" spans="1:13" x14ac:dyDescent="0.25">
      <c r="A229" s="44" t="s">
        <v>798</v>
      </c>
      <c r="B229">
        <v>6</v>
      </c>
      <c r="D229">
        <f>VLOOKUP(A229,ar_predmet!A$72:B$147,2,FALSE())</f>
        <v>6323</v>
      </c>
      <c r="E229">
        <f>VLOOKUP(D229,ar_predmet!B$72:C$147,2,FALSE())</f>
        <v>129</v>
      </c>
      <c r="F229">
        <v>6</v>
      </c>
      <c r="G229">
        <v>3</v>
      </c>
      <c r="H229" t="s">
        <v>3650</v>
      </c>
      <c r="I229" s="32" t="s">
        <v>1114</v>
      </c>
      <c r="J229" t="s">
        <v>1120</v>
      </c>
      <c r="K229" t="s">
        <v>635</v>
      </c>
      <c r="L229">
        <f t="shared" si="9"/>
        <v>129</v>
      </c>
      <c r="M229" t="str">
        <f t="shared" ref="M229:M260" si="12">+_xlfn.CONCAT("_23/24_",K229,"_",J229,"_",G229)</f>
        <v>_23/24_UN_INFS_3</v>
      </c>
    </row>
    <row r="230" spans="1:13" x14ac:dyDescent="0.25">
      <c r="A230" s="36" t="s">
        <v>813</v>
      </c>
      <c r="B230" s="36">
        <v>7</v>
      </c>
      <c r="C230" s="36"/>
      <c r="D230" s="36">
        <f>VLOOKUP(A230,ar_predmet!A$148:B$212,2,FALSE())</f>
        <v>7101</v>
      </c>
      <c r="E230" s="36">
        <f>VLOOKUP(D230,ar_predmet!B$148:C$212,2,FALSE())</f>
        <v>147</v>
      </c>
      <c r="F230" s="36">
        <v>9</v>
      </c>
      <c r="G230" s="36">
        <v>1</v>
      </c>
      <c r="H230" s="36" t="s">
        <v>3649</v>
      </c>
      <c r="I230" s="43" t="s">
        <v>1114</v>
      </c>
      <c r="J230" s="36" t="s">
        <v>1118</v>
      </c>
      <c r="K230" s="36" t="s">
        <v>652</v>
      </c>
      <c r="L230" s="36">
        <f t="shared" si="9"/>
        <v>147</v>
      </c>
      <c r="M230" s="36" t="str">
        <f t="shared" si="12"/>
        <v>_23/24_MA_IPOS_1</v>
      </c>
    </row>
    <row r="231" spans="1:13" x14ac:dyDescent="0.25">
      <c r="A231" t="s">
        <v>817</v>
      </c>
      <c r="B231">
        <v>8</v>
      </c>
      <c r="D231">
        <f>VLOOKUP(A231,ar_predmet!A$148:B$212,2,FALSE())</f>
        <v>7111</v>
      </c>
      <c r="E231">
        <f>VLOOKUP(D231,ar_predmet!B$148:C$212,2,FALSE())</f>
        <v>151</v>
      </c>
      <c r="F231">
        <v>9</v>
      </c>
      <c r="G231">
        <v>1</v>
      </c>
      <c r="H231" t="s">
        <v>3649</v>
      </c>
      <c r="I231" s="32" t="s">
        <v>1116</v>
      </c>
      <c r="J231" t="s">
        <v>1118</v>
      </c>
      <c r="K231" t="s">
        <v>652</v>
      </c>
      <c r="L231">
        <f t="shared" ref="L231:L294" si="13">+E231</f>
        <v>151</v>
      </c>
      <c r="M231" t="str">
        <f t="shared" si="12"/>
        <v>_23/24_MA_IPOS_1</v>
      </c>
    </row>
    <row r="232" spans="1:13" x14ac:dyDescent="0.25">
      <c r="A232" s="44" t="s">
        <v>820</v>
      </c>
      <c r="B232">
        <v>7</v>
      </c>
      <c r="D232">
        <f>VLOOKUP(A232,ar_predmet!A$148:B$212,2,FALSE())</f>
        <v>7114</v>
      </c>
      <c r="E232">
        <f>VLOOKUP(D232,ar_predmet!B$148:C$212,2,FALSE())</f>
        <v>154</v>
      </c>
      <c r="F232">
        <v>9</v>
      </c>
      <c r="G232">
        <v>1</v>
      </c>
      <c r="H232" t="s">
        <v>3649</v>
      </c>
      <c r="I232" s="32" t="s">
        <v>1116</v>
      </c>
      <c r="J232" t="s">
        <v>1118</v>
      </c>
      <c r="K232" t="s">
        <v>652</v>
      </c>
      <c r="L232">
        <f t="shared" si="13"/>
        <v>154</v>
      </c>
      <c r="M232" t="str">
        <f t="shared" si="12"/>
        <v>_23/24_MA_IPOS_1</v>
      </c>
    </row>
    <row r="233" spans="1:13" x14ac:dyDescent="0.25">
      <c r="A233" s="44" t="s">
        <v>821</v>
      </c>
      <c r="B233">
        <v>7</v>
      </c>
      <c r="D233">
        <f>VLOOKUP(A233,ar_predmet!A$148:B$212,2,FALSE())</f>
        <v>7115</v>
      </c>
      <c r="E233">
        <f>VLOOKUP(D233,ar_predmet!B$148:C$212,2,FALSE())</f>
        <v>155</v>
      </c>
      <c r="F233">
        <v>9</v>
      </c>
      <c r="G233">
        <v>1</v>
      </c>
      <c r="H233" t="s">
        <v>3649</v>
      </c>
      <c r="I233" s="32" t="s">
        <v>1114</v>
      </c>
      <c r="J233" t="s">
        <v>1118</v>
      </c>
      <c r="K233" t="s">
        <v>652</v>
      </c>
      <c r="L233">
        <f t="shared" si="13"/>
        <v>155</v>
      </c>
      <c r="M233" t="str">
        <f t="shared" si="12"/>
        <v>_23/24_MA_IPOS_1</v>
      </c>
    </row>
    <row r="234" spans="1:13" x14ac:dyDescent="0.25">
      <c r="A234" t="s">
        <v>824</v>
      </c>
      <c r="B234">
        <v>8</v>
      </c>
      <c r="D234">
        <f>VLOOKUP(A234,ar_predmet!A$148:B$212,2,FALSE())</f>
        <v>7118</v>
      </c>
      <c r="E234">
        <f>VLOOKUP(D234,ar_predmet!B$148:C$212,2,FALSE())</f>
        <v>158</v>
      </c>
      <c r="F234">
        <v>9</v>
      </c>
      <c r="G234">
        <v>1</v>
      </c>
      <c r="H234" t="s">
        <v>3649</v>
      </c>
      <c r="I234" s="32" t="s">
        <v>1114</v>
      </c>
      <c r="J234" t="s">
        <v>1118</v>
      </c>
      <c r="K234" t="s">
        <v>652</v>
      </c>
      <c r="L234">
        <f t="shared" si="13"/>
        <v>158</v>
      </c>
      <c r="M234" t="str">
        <f t="shared" si="12"/>
        <v>_23/24_MA_IPOS_1</v>
      </c>
    </row>
    <row r="235" spans="1:13" x14ac:dyDescent="0.25">
      <c r="A235" t="s">
        <v>825</v>
      </c>
      <c r="B235">
        <v>8</v>
      </c>
      <c r="D235">
        <f>VLOOKUP(A235,ar_predmet!A$148:B$212,2,FALSE())</f>
        <v>7119</v>
      </c>
      <c r="E235">
        <f>VLOOKUP(D235,ar_predmet!B$148:C$212,2,FALSE())</f>
        <v>159</v>
      </c>
      <c r="F235">
        <v>9</v>
      </c>
      <c r="G235">
        <v>1</v>
      </c>
      <c r="H235" t="s">
        <v>3649</v>
      </c>
      <c r="I235" s="32" t="s">
        <v>1114</v>
      </c>
      <c r="J235" t="s">
        <v>1118</v>
      </c>
      <c r="K235" t="s">
        <v>652</v>
      </c>
      <c r="L235">
        <f t="shared" si="13"/>
        <v>159</v>
      </c>
      <c r="M235" t="str">
        <f t="shared" si="12"/>
        <v>_23/24_MA_IPOS_1</v>
      </c>
    </row>
    <row r="236" spans="1:13" x14ac:dyDescent="0.25">
      <c r="A236" s="44" t="s">
        <v>826</v>
      </c>
      <c r="B236">
        <v>6</v>
      </c>
      <c r="D236">
        <f>VLOOKUP(A236,ar_predmet!A$148:B$212,2,FALSE())</f>
        <v>7120</v>
      </c>
      <c r="E236">
        <f>VLOOKUP(D236,ar_predmet!B$148:C$212,2,FALSE())</f>
        <v>160</v>
      </c>
      <c r="F236">
        <v>9</v>
      </c>
      <c r="G236">
        <v>1</v>
      </c>
      <c r="H236" t="s">
        <v>3649</v>
      </c>
      <c r="I236" s="32" t="s">
        <v>1116</v>
      </c>
      <c r="J236" t="s">
        <v>1118</v>
      </c>
      <c r="K236" t="s">
        <v>652</v>
      </c>
      <c r="L236">
        <f t="shared" si="13"/>
        <v>160</v>
      </c>
      <c r="M236" t="str">
        <f t="shared" si="12"/>
        <v>_23/24_MA_IPOS_1</v>
      </c>
    </row>
    <row r="237" spans="1:13" x14ac:dyDescent="0.25">
      <c r="A237" s="44" t="s">
        <v>815</v>
      </c>
      <c r="B237">
        <v>7</v>
      </c>
      <c r="D237">
        <f>VLOOKUP(A237,ar_predmet!A$148:B$212,2,FALSE())</f>
        <v>7103</v>
      </c>
      <c r="E237">
        <f>VLOOKUP(D237,ar_predmet!B$148:C$212,2,FALSE())</f>
        <v>149</v>
      </c>
      <c r="F237">
        <v>9</v>
      </c>
      <c r="G237">
        <v>1</v>
      </c>
      <c r="H237" t="s">
        <v>3650</v>
      </c>
      <c r="I237" s="32" t="s">
        <v>1116</v>
      </c>
      <c r="J237" t="s">
        <v>1118</v>
      </c>
      <c r="K237" t="s">
        <v>652</v>
      </c>
      <c r="L237">
        <f t="shared" si="13"/>
        <v>149</v>
      </c>
      <c r="M237" t="str">
        <f t="shared" si="12"/>
        <v>_23/24_MA_IPOS_1</v>
      </c>
    </row>
    <row r="238" spans="1:13" x14ac:dyDescent="0.25">
      <c r="A238" s="44" t="s">
        <v>827</v>
      </c>
      <c r="B238">
        <v>7</v>
      </c>
      <c r="D238">
        <f>VLOOKUP(A238,ar_predmet!A$148:B$212,2,FALSE())</f>
        <v>7121</v>
      </c>
      <c r="E238">
        <f>VLOOKUP(D238,ar_predmet!B$148:C$212,2,FALSE())</f>
        <v>161</v>
      </c>
      <c r="F238">
        <v>9</v>
      </c>
      <c r="G238">
        <v>1</v>
      </c>
      <c r="H238" t="s">
        <v>3650</v>
      </c>
      <c r="I238" s="32" t="s">
        <v>1116</v>
      </c>
      <c r="J238" t="s">
        <v>1118</v>
      </c>
      <c r="K238" t="s">
        <v>652</v>
      </c>
      <c r="L238">
        <f t="shared" si="13"/>
        <v>161</v>
      </c>
      <c r="M238" t="str">
        <f t="shared" si="12"/>
        <v>_23/24_MA_IPOS_1</v>
      </c>
    </row>
    <row r="239" spans="1:13" x14ac:dyDescent="0.25">
      <c r="A239" s="44" t="s">
        <v>853</v>
      </c>
      <c r="B239">
        <v>8</v>
      </c>
      <c r="D239">
        <f>VLOOKUP(A239,ar_predmet!A$148:B$212,2,FALSE())</f>
        <v>7232</v>
      </c>
      <c r="E239">
        <f>VLOOKUP(D239,ar_predmet!B$148:C$212,2,FALSE())</f>
        <v>189</v>
      </c>
      <c r="F239">
        <v>9</v>
      </c>
      <c r="G239">
        <v>2</v>
      </c>
      <c r="H239" t="s">
        <v>3649</v>
      </c>
      <c r="I239" s="32" t="s">
        <v>1114</v>
      </c>
      <c r="J239" t="s">
        <v>1118</v>
      </c>
      <c r="K239" t="s">
        <v>652</v>
      </c>
      <c r="L239">
        <f t="shared" si="13"/>
        <v>189</v>
      </c>
      <c r="M239" t="str">
        <f t="shared" si="12"/>
        <v>_23/24_MA_IPOS_2</v>
      </c>
    </row>
    <row r="240" spans="1:13" x14ac:dyDescent="0.25">
      <c r="A240" t="s">
        <v>845</v>
      </c>
      <c r="B240">
        <v>8</v>
      </c>
      <c r="D240">
        <f>VLOOKUP(A240,ar_predmet!A$148:B$212,2,FALSE())</f>
        <v>7216</v>
      </c>
      <c r="E240">
        <f>VLOOKUP(D240,ar_predmet!B$148:C$212,2,FALSE())</f>
        <v>181</v>
      </c>
      <c r="F240">
        <v>9</v>
      </c>
      <c r="G240">
        <v>2</v>
      </c>
      <c r="H240" t="s">
        <v>3649</v>
      </c>
      <c r="I240" s="32" t="s">
        <v>1114</v>
      </c>
      <c r="J240" t="s">
        <v>1118</v>
      </c>
      <c r="K240" t="s">
        <v>652</v>
      </c>
      <c r="L240">
        <f t="shared" si="13"/>
        <v>181</v>
      </c>
      <c r="M240" t="str">
        <f t="shared" si="12"/>
        <v>_23/24_MA_IPOS_2</v>
      </c>
    </row>
    <row r="241" spans="1:13" x14ac:dyDescent="0.25">
      <c r="A241" t="s">
        <v>849</v>
      </c>
      <c r="B241">
        <v>10</v>
      </c>
      <c r="D241">
        <f>VLOOKUP(A241,ar_predmet!A$148:B$212,2,FALSE())</f>
        <v>7225</v>
      </c>
      <c r="E241">
        <f>VLOOKUP(D241,ar_predmet!B$148:C$212,2,FALSE())</f>
        <v>185</v>
      </c>
      <c r="F241">
        <v>9</v>
      </c>
      <c r="G241">
        <v>2</v>
      </c>
      <c r="H241" t="s">
        <v>3649</v>
      </c>
      <c r="I241" s="32" t="s">
        <v>1116</v>
      </c>
      <c r="J241" t="s">
        <v>1118</v>
      </c>
      <c r="K241" t="s">
        <v>652</v>
      </c>
      <c r="L241">
        <f t="shared" si="13"/>
        <v>185</v>
      </c>
      <c r="M241" t="str">
        <f t="shared" si="12"/>
        <v>_23/24_MA_IPOS_2</v>
      </c>
    </row>
    <row r="242" spans="1:13" x14ac:dyDescent="0.25">
      <c r="A242" t="s">
        <v>852</v>
      </c>
      <c r="B242">
        <v>8</v>
      </c>
      <c r="D242">
        <f>VLOOKUP(A242,ar_predmet!A$148:B$212,2,FALSE())</f>
        <v>7231</v>
      </c>
      <c r="E242">
        <f>VLOOKUP(D242,ar_predmet!B$148:C$212,2,FALSE())</f>
        <v>188</v>
      </c>
      <c r="F242">
        <v>9</v>
      </c>
      <c r="G242">
        <v>2</v>
      </c>
      <c r="H242" t="s">
        <v>3649</v>
      </c>
      <c r="I242" s="32" t="s">
        <v>1114</v>
      </c>
      <c r="J242" t="s">
        <v>1118</v>
      </c>
      <c r="K242" t="s">
        <v>652</v>
      </c>
      <c r="L242">
        <f t="shared" si="13"/>
        <v>188</v>
      </c>
      <c r="M242" t="str">
        <f t="shared" si="12"/>
        <v>_23/24_MA_IPOS_2</v>
      </c>
    </row>
    <row r="243" spans="1:13" x14ac:dyDescent="0.25">
      <c r="A243" t="s">
        <v>854</v>
      </c>
      <c r="B243">
        <v>7</v>
      </c>
      <c r="D243">
        <f>VLOOKUP(A243,ar_predmet!A$148:B$212,2,FALSE())</f>
        <v>7233</v>
      </c>
      <c r="E243">
        <f>VLOOKUP(D243,ar_predmet!B$148:C$212,2,FALSE())</f>
        <v>190</v>
      </c>
      <c r="F243">
        <v>9</v>
      </c>
      <c r="G243">
        <v>2</v>
      </c>
      <c r="H243" t="s">
        <v>3649</v>
      </c>
      <c r="I243" s="32" t="s">
        <v>1116</v>
      </c>
      <c r="J243" t="s">
        <v>1118</v>
      </c>
      <c r="K243" t="s">
        <v>652</v>
      </c>
      <c r="L243">
        <f t="shared" si="13"/>
        <v>190</v>
      </c>
      <c r="M243" t="str">
        <f t="shared" si="12"/>
        <v>_23/24_MA_IPOS_2</v>
      </c>
    </row>
    <row r="244" spans="1:13" x14ac:dyDescent="0.25">
      <c r="A244" s="44" t="s">
        <v>855</v>
      </c>
      <c r="B244">
        <v>6</v>
      </c>
      <c r="D244">
        <f>VLOOKUP(A244,ar_predmet!A$148:B$212,2,FALSE())</f>
        <v>7234</v>
      </c>
      <c r="E244">
        <f>VLOOKUP(D244,ar_predmet!B$148:C$212,2,FALSE())</f>
        <v>191</v>
      </c>
      <c r="F244">
        <v>9</v>
      </c>
      <c r="G244">
        <v>2</v>
      </c>
      <c r="H244" t="s">
        <v>3649</v>
      </c>
      <c r="I244" s="32" t="s">
        <v>1114</v>
      </c>
      <c r="J244" t="s">
        <v>1118</v>
      </c>
      <c r="K244" t="s">
        <v>652</v>
      </c>
      <c r="L244">
        <f t="shared" si="13"/>
        <v>191</v>
      </c>
      <c r="M244" t="str">
        <f t="shared" si="12"/>
        <v>_23/24_MA_IPOS_2</v>
      </c>
    </row>
    <row r="245" spans="1:13" x14ac:dyDescent="0.25">
      <c r="A245" s="44" t="s">
        <v>816</v>
      </c>
      <c r="B245">
        <v>7</v>
      </c>
      <c r="D245">
        <f>VLOOKUP(A245,ar_predmet!A$148:B$212,2,FALSE())</f>
        <v>7109</v>
      </c>
      <c r="E245">
        <f>VLOOKUP(D245,ar_predmet!B$148:C$212,2,FALSE())</f>
        <v>150</v>
      </c>
      <c r="F245">
        <v>9</v>
      </c>
      <c r="G245">
        <v>2</v>
      </c>
      <c r="H245" t="s">
        <v>3650</v>
      </c>
      <c r="I245" s="32" t="s">
        <v>1116</v>
      </c>
      <c r="J245" t="s">
        <v>1118</v>
      </c>
      <c r="K245" t="s">
        <v>652</v>
      </c>
      <c r="L245">
        <f t="shared" si="13"/>
        <v>150</v>
      </c>
      <c r="M245" t="str">
        <f t="shared" si="12"/>
        <v>_23/24_MA_IPOS_2</v>
      </c>
    </row>
    <row r="246" spans="1:13" x14ac:dyDescent="0.25">
      <c r="A246" s="44" t="s">
        <v>856</v>
      </c>
      <c r="B246">
        <v>6</v>
      </c>
      <c r="D246">
        <f>VLOOKUP(A246,ar_predmet!A$148:B$212,2,FALSE())</f>
        <v>7235</v>
      </c>
      <c r="E246">
        <f>VLOOKUP(D246,ar_predmet!B$148:C$212,2,FALSE())</f>
        <v>192</v>
      </c>
      <c r="F246">
        <v>9</v>
      </c>
      <c r="G246">
        <v>2</v>
      </c>
      <c r="H246" t="s">
        <v>3650</v>
      </c>
      <c r="I246" s="32" t="s">
        <v>1114</v>
      </c>
      <c r="J246" t="s">
        <v>1118</v>
      </c>
      <c r="K246" t="s">
        <v>652</v>
      </c>
      <c r="L246">
        <f t="shared" si="13"/>
        <v>192</v>
      </c>
      <c r="M246" t="str">
        <f t="shared" si="12"/>
        <v>_23/24_MA_IPOS_2</v>
      </c>
    </row>
    <row r="247" spans="1:13" x14ac:dyDescent="0.25">
      <c r="A247" s="44" t="s">
        <v>857</v>
      </c>
      <c r="B247">
        <v>6</v>
      </c>
      <c r="D247">
        <f>VLOOKUP(A247,ar_predmet!A$148:B$212,2,FALSE())</f>
        <v>7236</v>
      </c>
      <c r="E247">
        <f>VLOOKUP(D247,ar_predmet!B$148:C$212,2,FALSE())</f>
        <v>193</v>
      </c>
      <c r="F247">
        <v>9</v>
      </c>
      <c r="G247">
        <v>2</v>
      </c>
      <c r="H247" t="s">
        <v>3650</v>
      </c>
      <c r="I247" s="32" t="s">
        <v>1114</v>
      </c>
      <c r="J247" t="s">
        <v>1118</v>
      </c>
      <c r="K247" t="s">
        <v>652</v>
      </c>
      <c r="L247">
        <f t="shared" si="13"/>
        <v>193</v>
      </c>
      <c r="M247" t="str">
        <f t="shared" si="12"/>
        <v>_23/24_MA_IPOS_2</v>
      </c>
    </row>
    <row r="248" spans="1:13" x14ac:dyDescent="0.25">
      <c r="A248" t="s">
        <v>858</v>
      </c>
      <c r="B248">
        <v>7</v>
      </c>
      <c r="D248">
        <f>VLOOKUP(A248,ar_predmet!A$148:B$212,2,FALSE())</f>
        <v>7237</v>
      </c>
      <c r="E248">
        <f>VLOOKUP(D248,ar_predmet!B$148:C$212,2,FALSE())</f>
        <v>194</v>
      </c>
      <c r="F248">
        <v>9</v>
      </c>
      <c r="G248">
        <v>2</v>
      </c>
      <c r="H248" t="s">
        <v>3650</v>
      </c>
      <c r="I248" s="32" t="s">
        <v>1116</v>
      </c>
      <c r="J248" t="s">
        <v>1118</v>
      </c>
      <c r="K248" t="s">
        <v>652</v>
      </c>
      <c r="L248">
        <f t="shared" si="13"/>
        <v>194</v>
      </c>
      <c r="M248" t="str">
        <f t="shared" si="12"/>
        <v>_23/24_MA_IPOS_2</v>
      </c>
    </row>
    <row r="249" spans="1:13" x14ac:dyDescent="0.25">
      <c r="A249" s="47" t="s">
        <v>813</v>
      </c>
      <c r="B249" s="47">
        <v>7</v>
      </c>
      <c r="C249" s="47"/>
      <c r="D249" s="47">
        <f>VLOOKUP(A249,ar_predmet!A$148:B$212,2,FALSE())</f>
        <v>7101</v>
      </c>
      <c r="E249" s="47">
        <f>VLOOKUP(D249,ar_predmet!B$148:C$212,2,FALSE())</f>
        <v>147</v>
      </c>
      <c r="F249" s="47">
        <v>10</v>
      </c>
      <c r="G249" s="47">
        <v>1</v>
      </c>
      <c r="H249" s="47" t="s">
        <v>3649</v>
      </c>
      <c r="I249" s="48" t="s">
        <v>1114</v>
      </c>
      <c r="J249" s="47" t="s">
        <v>1119</v>
      </c>
      <c r="K249" s="47" t="s">
        <v>652</v>
      </c>
      <c r="L249" s="47">
        <f t="shared" si="13"/>
        <v>147</v>
      </c>
      <c r="M249" s="47" t="str">
        <f t="shared" si="12"/>
        <v>_23/24_MA_KAIS_1</v>
      </c>
    </row>
    <row r="250" spans="1:13" x14ac:dyDescent="0.25">
      <c r="A250" t="s">
        <v>816</v>
      </c>
      <c r="B250">
        <v>7</v>
      </c>
      <c r="D250">
        <f>VLOOKUP(A250,ar_predmet!A$148:B$212,2,FALSE())</f>
        <v>7109</v>
      </c>
      <c r="E250">
        <f>VLOOKUP(D250,ar_predmet!B$148:C$212,2,FALSE())</f>
        <v>150</v>
      </c>
      <c r="F250">
        <v>10</v>
      </c>
      <c r="G250">
        <v>1</v>
      </c>
      <c r="H250" t="s">
        <v>3649</v>
      </c>
      <c r="I250" s="32" t="s">
        <v>1116</v>
      </c>
      <c r="J250" t="s">
        <v>1119</v>
      </c>
      <c r="K250" t="s">
        <v>652</v>
      </c>
      <c r="L250">
        <f t="shared" si="13"/>
        <v>150</v>
      </c>
      <c r="M250" t="str">
        <f t="shared" si="12"/>
        <v>_23/24_MA_KAIS_1</v>
      </c>
    </row>
    <row r="251" spans="1:13" x14ac:dyDescent="0.25">
      <c r="A251" t="s">
        <v>818</v>
      </c>
      <c r="B251">
        <v>8</v>
      </c>
      <c r="D251">
        <f>VLOOKUP(A251,ar_predmet!A$148:B$212,2,FALSE())</f>
        <v>7112</v>
      </c>
      <c r="E251">
        <f>VLOOKUP(D251,ar_predmet!B$148:C$212,2,FALSE())</f>
        <v>152</v>
      </c>
      <c r="F251">
        <v>10</v>
      </c>
      <c r="G251">
        <v>1</v>
      </c>
      <c r="H251" t="s">
        <v>3649</v>
      </c>
      <c r="I251" s="32" t="s">
        <v>1114</v>
      </c>
      <c r="J251" t="s">
        <v>1119</v>
      </c>
      <c r="K251" t="s">
        <v>652</v>
      </c>
      <c r="L251">
        <f t="shared" si="13"/>
        <v>152</v>
      </c>
      <c r="M251" t="str">
        <f t="shared" si="12"/>
        <v>_23/24_MA_KAIS_1</v>
      </c>
    </row>
    <row r="252" spans="1:13" x14ac:dyDescent="0.25">
      <c r="A252" t="s">
        <v>819</v>
      </c>
      <c r="B252">
        <v>8</v>
      </c>
      <c r="D252">
        <f>VLOOKUP(A252,ar_predmet!A$148:B$212,2,FALSE())</f>
        <v>7113</v>
      </c>
      <c r="E252">
        <f>VLOOKUP(D252,ar_predmet!B$148:C$212,2,FALSE())</f>
        <v>153</v>
      </c>
      <c r="F252">
        <v>10</v>
      </c>
      <c r="G252">
        <v>1</v>
      </c>
      <c r="H252" t="s">
        <v>3649</v>
      </c>
      <c r="I252" s="32" t="s">
        <v>1116</v>
      </c>
      <c r="J252" t="s">
        <v>1119</v>
      </c>
      <c r="K252" t="s">
        <v>652</v>
      </c>
      <c r="L252">
        <f t="shared" si="13"/>
        <v>153</v>
      </c>
      <c r="M252" t="str">
        <f t="shared" si="12"/>
        <v>_23/24_MA_KAIS_1</v>
      </c>
    </row>
    <row r="253" spans="1:13" x14ac:dyDescent="0.25">
      <c r="A253" t="s">
        <v>822</v>
      </c>
      <c r="B253">
        <v>8</v>
      </c>
      <c r="D253">
        <f>VLOOKUP(A253,ar_predmet!A$148:B$212,2,FALSE())</f>
        <v>7116</v>
      </c>
      <c r="E253">
        <f>VLOOKUP(D253,ar_predmet!B$148:C$212,2,FALSE())</f>
        <v>156</v>
      </c>
      <c r="F253">
        <v>10</v>
      </c>
      <c r="G253">
        <v>1</v>
      </c>
      <c r="H253" t="s">
        <v>3649</v>
      </c>
      <c r="I253" s="32" t="s">
        <v>1114</v>
      </c>
      <c r="J253" t="s">
        <v>1119</v>
      </c>
      <c r="K253" t="s">
        <v>652</v>
      </c>
      <c r="L253">
        <f t="shared" si="13"/>
        <v>156</v>
      </c>
      <c r="M253" t="str">
        <f t="shared" si="12"/>
        <v>_23/24_MA_KAIS_1</v>
      </c>
    </row>
    <row r="254" spans="1:13" x14ac:dyDescent="0.25">
      <c r="A254" t="s">
        <v>823</v>
      </c>
      <c r="B254">
        <v>7</v>
      </c>
      <c r="D254">
        <f>VLOOKUP(A254,ar_predmet!A$148:B$212,2,FALSE())</f>
        <v>7117</v>
      </c>
      <c r="E254">
        <f>VLOOKUP(D254,ar_predmet!B$148:C$212,2,FALSE())</f>
        <v>157</v>
      </c>
      <c r="F254">
        <v>10</v>
      </c>
      <c r="G254">
        <v>1</v>
      </c>
      <c r="H254" t="s">
        <v>3649</v>
      </c>
      <c r="I254" s="32" t="s">
        <v>1114</v>
      </c>
      <c r="J254" t="s">
        <v>1119</v>
      </c>
      <c r="K254" t="s">
        <v>652</v>
      </c>
      <c r="L254">
        <f t="shared" si="13"/>
        <v>157</v>
      </c>
      <c r="M254" t="str">
        <f t="shared" si="12"/>
        <v>_23/24_MA_KAIS_1</v>
      </c>
    </row>
    <row r="255" spans="1:13" x14ac:dyDescent="0.25">
      <c r="A255" t="s">
        <v>826</v>
      </c>
      <c r="B255">
        <v>6</v>
      </c>
      <c r="D255">
        <f>VLOOKUP(A255,ar_predmet!A$148:B$212,2,FALSE())</f>
        <v>7120</v>
      </c>
      <c r="E255">
        <f>VLOOKUP(D255,ar_predmet!B$148:C$212,2,FALSE())</f>
        <v>160</v>
      </c>
      <c r="F255">
        <v>10</v>
      </c>
      <c r="G255">
        <v>1</v>
      </c>
      <c r="H255" t="s">
        <v>3649</v>
      </c>
      <c r="I255" s="32" t="s">
        <v>1116</v>
      </c>
      <c r="J255" t="s">
        <v>1119</v>
      </c>
      <c r="K255" t="s">
        <v>652</v>
      </c>
      <c r="L255">
        <f t="shared" si="13"/>
        <v>160</v>
      </c>
      <c r="M255" t="str">
        <f t="shared" si="12"/>
        <v>_23/24_MA_KAIS_1</v>
      </c>
    </row>
    <row r="256" spans="1:13" x14ac:dyDescent="0.25">
      <c r="A256" s="44" t="s">
        <v>820</v>
      </c>
      <c r="B256">
        <v>7</v>
      </c>
      <c r="D256">
        <f>VLOOKUP(A256,ar_predmet!A$148:B$212,2,FALSE())</f>
        <v>7114</v>
      </c>
      <c r="E256">
        <f>VLOOKUP(D256,ar_predmet!B$148:C$212,2,FALSE())</f>
        <v>154</v>
      </c>
      <c r="F256">
        <v>10</v>
      </c>
      <c r="G256">
        <v>1</v>
      </c>
      <c r="H256" t="s">
        <v>3650</v>
      </c>
      <c r="I256" s="32" t="s">
        <v>1116</v>
      </c>
      <c r="J256" t="s">
        <v>1119</v>
      </c>
      <c r="K256" t="s">
        <v>652</v>
      </c>
      <c r="L256">
        <f t="shared" si="13"/>
        <v>154</v>
      </c>
      <c r="M256" t="str">
        <f t="shared" si="12"/>
        <v>_23/24_MA_KAIS_1</v>
      </c>
    </row>
    <row r="257" spans="1:17" x14ac:dyDescent="0.25">
      <c r="A257" s="44" t="s">
        <v>821</v>
      </c>
      <c r="B257">
        <v>7</v>
      </c>
      <c r="D257">
        <f>VLOOKUP(A257,ar_predmet!A$148:B$212,2,FALSE())</f>
        <v>7115</v>
      </c>
      <c r="E257">
        <f>VLOOKUP(D257,ar_predmet!B$148:C$212,2,FALSE())</f>
        <v>155</v>
      </c>
      <c r="F257">
        <v>10</v>
      </c>
      <c r="G257">
        <v>1</v>
      </c>
      <c r="H257" t="s">
        <v>3650</v>
      </c>
      <c r="I257" s="32" t="s">
        <v>1116</v>
      </c>
      <c r="J257" t="s">
        <v>1119</v>
      </c>
      <c r="K257" t="s">
        <v>652</v>
      </c>
      <c r="L257">
        <f t="shared" si="13"/>
        <v>155</v>
      </c>
      <c r="M257" t="str">
        <f t="shared" si="12"/>
        <v>_23/24_MA_KAIS_1</v>
      </c>
    </row>
    <row r="258" spans="1:17" x14ac:dyDescent="0.25">
      <c r="A258" t="s">
        <v>842</v>
      </c>
      <c r="B258">
        <v>8</v>
      </c>
      <c r="D258">
        <f>VLOOKUP(A258,ar_predmet!A$148:B$212,2,FALSE())</f>
        <v>7201</v>
      </c>
      <c r="E258">
        <f>VLOOKUP(D258,ar_predmet!B$148:C$212,2,FALSE())</f>
        <v>178</v>
      </c>
      <c r="F258">
        <v>10</v>
      </c>
      <c r="G258">
        <v>2</v>
      </c>
      <c r="H258" t="s">
        <v>3649</v>
      </c>
      <c r="I258" s="32" t="s">
        <v>1114</v>
      </c>
      <c r="J258" t="s">
        <v>1119</v>
      </c>
      <c r="K258" t="s">
        <v>652</v>
      </c>
      <c r="L258">
        <f t="shared" si="13"/>
        <v>178</v>
      </c>
      <c r="M258" t="str">
        <f t="shared" si="12"/>
        <v>_23/24_MA_KAIS_2</v>
      </c>
    </row>
    <row r="259" spans="1:17" x14ac:dyDescent="0.25">
      <c r="A259" t="s">
        <v>843</v>
      </c>
      <c r="B259">
        <v>8</v>
      </c>
      <c r="D259">
        <f>VLOOKUP(A259,ar_predmet!A$148:B$212,2,FALSE())</f>
        <v>7203</v>
      </c>
      <c r="E259">
        <f>VLOOKUP(D259,ar_predmet!B$148:C$212,2,FALSE())</f>
        <v>179</v>
      </c>
      <c r="F259">
        <v>10</v>
      </c>
      <c r="G259">
        <v>2</v>
      </c>
      <c r="H259" t="s">
        <v>3649</v>
      </c>
      <c r="I259" s="32" t="s">
        <v>1114</v>
      </c>
      <c r="J259" t="s">
        <v>1119</v>
      </c>
      <c r="K259" t="s">
        <v>652</v>
      </c>
      <c r="L259">
        <f t="shared" si="13"/>
        <v>179</v>
      </c>
      <c r="M259" t="str">
        <f t="shared" si="12"/>
        <v>_23/24_MA_KAIS_2</v>
      </c>
      <c r="Q259" t="s">
        <v>979</v>
      </c>
    </row>
    <row r="260" spans="1:17" x14ac:dyDescent="0.25">
      <c r="A260" t="s">
        <v>844</v>
      </c>
      <c r="B260">
        <v>7</v>
      </c>
      <c r="D260">
        <f>VLOOKUP(A260,ar_predmet!A$148:B$212,2,FALSE())</f>
        <v>7204</v>
      </c>
      <c r="E260">
        <f>VLOOKUP(D260,ar_predmet!B$148:C$212,2,FALSE())</f>
        <v>180</v>
      </c>
      <c r="F260">
        <v>10</v>
      </c>
      <c r="G260">
        <v>2</v>
      </c>
      <c r="H260" t="s">
        <v>3649</v>
      </c>
      <c r="I260" s="32" t="s">
        <v>1116</v>
      </c>
      <c r="J260" t="s">
        <v>1119</v>
      </c>
      <c r="K260" t="s">
        <v>652</v>
      </c>
      <c r="L260">
        <f t="shared" si="13"/>
        <v>180</v>
      </c>
      <c r="M260" t="str">
        <f t="shared" si="12"/>
        <v>_23/24_MA_KAIS_2</v>
      </c>
    </row>
    <row r="261" spans="1:17" x14ac:dyDescent="0.25">
      <c r="A261" t="s">
        <v>849</v>
      </c>
      <c r="B261">
        <v>10</v>
      </c>
      <c r="D261">
        <f>VLOOKUP(A261,ar_predmet!A$148:B$212,2,FALSE())</f>
        <v>7225</v>
      </c>
      <c r="E261">
        <f>VLOOKUP(D261,ar_predmet!B$148:C$212,2,FALSE())</f>
        <v>185</v>
      </c>
      <c r="F261">
        <v>10</v>
      </c>
      <c r="G261">
        <v>2</v>
      </c>
      <c r="H261" t="s">
        <v>3649</v>
      </c>
      <c r="I261" s="32" t="s">
        <v>1116</v>
      </c>
      <c r="J261" t="s">
        <v>1119</v>
      </c>
      <c r="K261" t="s">
        <v>652</v>
      </c>
      <c r="L261">
        <f t="shared" si="13"/>
        <v>185</v>
      </c>
      <c r="M261" t="str">
        <f t="shared" ref="M261:M292" si="14">+_xlfn.CONCAT("_23/24_",K261,"_",J261,"_",G261)</f>
        <v>_23/24_MA_KAIS_2</v>
      </c>
    </row>
    <row r="262" spans="1:17" x14ac:dyDescent="0.25">
      <c r="A262" s="44" t="s">
        <v>855</v>
      </c>
      <c r="B262">
        <v>6</v>
      </c>
      <c r="D262">
        <f>VLOOKUP(A262,ar_predmet!A$148:B$212,2,FALSE())</f>
        <v>7234</v>
      </c>
      <c r="E262">
        <f>VLOOKUP(D262,ar_predmet!B$148:C$212,2,FALSE())</f>
        <v>191</v>
      </c>
      <c r="F262">
        <v>10</v>
      </c>
      <c r="G262">
        <v>2</v>
      </c>
      <c r="H262" t="s">
        <v>3649</v>
      </c>
      <c r="I262" s="32" t="s">
        <v>1116</v>
      </c>
      <c r="J262" t="s">
        <v>1119</v>
      </c>
      <c r="K262" t="s">
        <v>652</v>
      </c>
      <c r="L262">
        <f t="shared" si="13"/>
        <v>191</v>
      </c>
      <c r="M262" t="str">
        <f t="shared" si="14"/>
        <v>_23/24_MA_KAIS_2</v>
      </c>
    </row>
    <row r="263" spans="1:17" x14ac:dyDescent="0.25">
      <c r="A263" t="s">
        <v>859</v>
      </c>
      <c r="B263">
        <v>8</v>
      </c>
      <c r="D263">
        <f>VLOOKUP(A263,ar_predmet!A$148:B$212,2,FALSE())</f>
        <v>7238</v>
      </c>
      <c r="E263">
        <f>VLOOKUP(D263,ar_predmet!B$148:C$212,2,FALSE())</f>
        <v>195</v>
      </c>
      <c r="F263">
        <v>10</v>
      </c>
      <c r="G263">
        <v>2</v>
      </c>
      <c r="H263" t="s">
        <v>3649</v>
      </c>
      <c r="I263" s="32" t="s">
        <v>1114</v>
      </c>
      <c r="J263" t="s">
        <v>1119</v>
      </c>
      <c r="K263" t="s">
        <v>652</v>
      </c>
      <c r="L263">
        <f t="shared" si="13"/>
        <v>195</v>
      </c>
      <c r="M263" t="str">
        <f t="shared" si="14"/>
        <v>_23/24_MA_KAIS_2</v>
      </c>
    </row>
    <row r="264" spans="1:17" x14ac:dyDescent="0.25">
      <c r="A264" s="44" t="s">
        <v>851</v>
      </c>
      <c r="B264">
        <v>7</v>
      </c>
      <c r="D264">
        <f>VLOOKUP(A264,ar_predmet!A$148:B$212,2,FALSE())</f>
        <v>7229</v>
      </c>
      <c r="E264">
        <f>VLOOKUP(D264,ar_predmet!B$148:C$212,2,FALSE())</f>
        <v>187</v>
      </c>
      <c r="F264">
        <v>10</v>
      </c>
      <c r="G264">
        <v>2</v>
      </c>
      <c r="H264" t="s">
        <v>3650</v>
      </c>
      <c r="I264" s="32" t="s">
        <v>1116</v>
      </c>
      <c r="J264" t="s">
        <v>1119</v>
      </c>
      <c r="K264" t="s">
        <v>652</v>
      </c>
      <c r="L264">
        <f t="shared" si="13"/>
        <v>187</v>
      </c>
      <c r="M264" t="str">
        <f t="shared" si="14"/>
        <v>_23/24_MA_KAIS_2</v>
      </c>
    </row>
    <row r="265" spans="1:17" x14ac:dyDescent="0.25">
      <c r="A265" s="44" t="s">
        <v>858</v>
      </c>
      <c r="B265">
        <v>7</v>
      </c>
      <c r="D265">
        <f>VLOOKUP(A265,ar_predmet!A$148:B$212,2,FALSE())</f>
        <v>7237</v>
      </c>
      <c r="E265">
        <f>VLOOKUP(D265,ar_predmet!B$148:C$212,2,FALSE())</f>
        <v>194</v>
      </c>
      <c r="F265">
        <v>10</v>
      </c>
      <c r="G265">
        <v>2</v>
      </c>
      <c r="H265" t="s">
        <v>3650</v>
      </c>
      <c r="I265" s="32" t="s">
        <v>1116</v>
      </c>
      <c r="J265" t="s">
        <v>1119</v>
      </c>
      <c r="K265" t="s">
        <v>652</v>
      </c>
      <c r="L265">
        <f t="shared" si="13"/>
        <v>194</v>
      </c>
      <c r="M265" t="str">
        <f t="shared" si="14"/>
        <v>_23/24_MA_KAIS_2</v>
      </c>
    </row>
    <row r="266" spans="1:17" ht="15" customHeight="1" x14ac:dyDescent="0.25">
      <c r="A266" t="s">
        <v>860</v>
      </c>
      <c r="B266">
        <v>6</v>
      </c>
      <c r="D266">
        <f>VLOOKUP(A266,ar_predmet!A$148:B$212,2,FALSE())</f>
        <v>7239</v>
      </c>
      <c r="E266">
        <f>VLOOKUP(D266,ar_predmet!B$148:C$212,2,FALSE())</f>
        <v>196</v>
      </c>
      <c r="F266">
        <v>10</v>
      </c>
      <c r="G266">
        <v>2</v>
      </c>
      <c r="H266" t="s">
        <v>3650</v>
      </c>
      <c r="I266" s="32" t="s">
        <v>1114</v>
      </c>
      <c r="J266" t="s">
        <v>1119</v>
      </c>
      <c r="K266" t="s">
        <v>652</v>
      </c>
      <c r="L266">
        <f t="shared" si="13"/>
        <v>196</v>
      </c>
      <c r="M266" t="str">
        <f t="shared" si="14"/>
        <v>_23/24_MA_KAIS_2</v>
      </c>
    </row>
    <row r="267" spans="1:17" x14ac:dyDescent="0.25">
      <c r="A267" s="49" t="s">
        <v>861</v>
      </c>
      <c r="B267">
        <v>6</v>
      </c>
      <c r="D267">
        <f>VLOOKUP(A267,ar_predmet!A$148:B$212,2,FALSE())</f>
        <v>7240</v>
      </c>
      <c r="E267">
        <f>VLOOKUP(D267,ar_predmet!B$148:C$212,2,FALSE())</f>
        <v>197</v>
      </c>
      <c r="F267">
        <v>10</v>
      </c>
      <c r="G267">
        <v>2</v>
      </c>
      <c r="H267" t="s">
        <v>3650</v>
      </c>
      <c r="I267" s="32" t="s">
        <v>1114</v>
      </c>
      <c r="J267" t="s">
        <v>1119</v>
      </c>
      <c r="K267" t="s">
        <v>652</v>
      </c>
      <c r="L267">
        <f t="shared" si="13"/>
        <v>197</v>
      </c>
      <c r="M267" t="str">
        <f t="shared" si="14"/>
        <v>_23/24_MA_KAIS_2</v>
      </c>
    </row>
    <row r="268" spans="1:17" x14ac:dyDescent="0.25">
      <c r="A268" s="36" t="s">
        <v>813</v>
      </c>
      <c r="B268" s="36">
        <v>7</v>
      </c>
      <c r="C268" s="36"/>
      <c r="D268" s="36">
        <f>VLOOKUP(A268,ar_predmet!A$148:B$212,2,FALSE())</f>
        <v>7101</v>
      </c>
      <c r="E268" s="36">
        <f>VLOOKUP(D268,ar_predmet!B$148:C$212,2,FALSE())</f>
        <v>147</v>
      </c>
      <c r="F268" s="36">
        <v>11</v>
      </c>
      <c r="G268" s="36">
        <v>1</v>
      </c>
      <c r="H268" s="36" t="s">
        <v>3649</v>
      </c>
      <c r="I268" s="43" t="s">
        <v>1114</v>
      </c>
      <c r="J268" s="36" t="s">
        <v>1120</v>
      </c>
      <c r="K268" s="36" t="s">
        <v>652</v>
      </c>
      <c r="L268" s="36">
        <f t="shared" si="13"/>
        <v>147</v>
      </c>
      <c r="M268" s="36" t="str">
        <f t="shared" si="14"/>
        <v>_23/24_MA_INFS_1</v>
      </c>
    </row>
    <row r="269" spans="1:17" x14ac:dyDescent="0.25">
      <c r="A269" s="44" t="s">
        <v>814</v>
      </c>
      <c r="B269">
        <v>8</v>
      </c>
      <c r="D269">
        <f>VLOOKUP(A269,ar_predmet!A$148:B$212,2,FALSE())</f>
        <v>7102</v>
      </c>
      <c r="E269">
        <f>VLOOKUP(D269,ar_predmet!B$148:C$212,2,FALSE())</f>
        <v>148</v>
      </c>
      <c r="F269">
        <v>11</v>
      </c>
      <c r="G269">
        <v>1</v>
      </c>
      <c r="H269" t="s">
        <v>3649</v>
      </c>
      <c r="I269" s="32" t="s">
        <v>1114</v>
      </c>
      <c r="J269" t="s">
        <v>1120</v>
      </c>
      <c r="K269" t="s">
        <v>652</v>
      </c>
      <c r="L269">
        <f t="shared" si="13"/>
        <v>148</v>
      </c>
      <c r="M269" t="str">
        <f t="shared" si="14"/>
        <v>_23/24_MA_INFS_1</v>
      </c>
    </row>
    <row r="270" spans="1:17" x14ac:dyDescent="0.25">
      <c r="A270" s="44" t="s">
        <v>815</v>
      </c>
      <c r="B270">
        <v>7</v>
      </c>
      <c r="D270">
        <f>VLOOKUP(A270,ar_predmet!A$148:B$212,2,FALSE())</f>
        <v>7103</v>
      </c>
      <c r="E270">
        <f>VLOOKUP(D270,ar_predmet!B$148:C$212,2,FALSE())</f>
        <v>149</v>
      </c>
      <c r="F270">
        <v>11</v>
      </c>
      <c r="G270">
        <v>1</v>
      </c>
      <c r="H270" t="s">
        <v>3649</v>
      </c>
      <c r="I270" s="32" t="s">
        <v>1114</v>
      </c>
      <c r="J270" t="s">
        <v>1120</v>
      </c>
      <c r="K270" t="s">
        <v>652</v>
      </c>
      <c r="L270">
        <f t="shared" si="13"/>
        <v>149</v>
      </c>
      <c r="M270" t="str">
        <f t="shared" si="14"/>
        <v>_23/24_MA_INFS_1</v>
      </c>
    </row>
    <row r="271" spans="1:17" x14ac:dyDescent="0.25">
      <c r="A271" t="s">
        <v>826</v>
      </c>
      <c r="B271">
        <v>6</v>
      </c>
      <c r="D271">
        <f>VLOOKUP(A271,ar_predmet!A$148:B$212,2,FALSE())</f>
        <v>7120</v>
      </c>
      <c r="E271">
        <f>VLOOKUP(D271,ar_predmet!B$148:C$212,2,FALSE())</f>
        <v>160</v>
      </c>
      <c r="F271">
        <v>11</v>
      </c>
      <c r="G271">
        <v>1</v>
      </c>
      <c r="H271" t="s">
        <v>3649</v>
      </c>
      <c r="I271" s="32" t="s">
        <v>1116</v>
      </c>
      <c r="J271" t="s">
        <v>1120</v>
      </c>
      <c r="K271" t="s">
        <v>652</v>
      </c>
      <c r="L271">
        <f t="shared" si="13"/>
        <v>160</v>
      </c>
      <c r="M271" t="str">
        <f t="shared" si="14"/>
        <v>_23/24_MA_INFS_1</v>
      </c>
    </row>
    <row r="272" spans="1:17" x14ac:dyDescent="0.25">
      <c r="A272" t="s">
        <v>827</v>
      </c>
      <c r="B272">
        <v>7</v>
      </c>
      <c r="D272">
        <f>VLOOKUP(A272,ar_predmet!A$148:B$212,2,FALSE())</f>
        <v>7121</v>
      </c>
      <c r="E272">
        <f>VLOOKUP(D272,ar_predmet!B$148:C$212,2,FALSE())</f>
        <v>161</v>
      </c>
      <c r="F272">
        <v>11</v>
      </c>
      <c r="G272">
        <v>1</v>
      </c>
      <c r="H272" t="s">
        <v>3649</v>
      </c>
      <c r="I272" s="32" t="s">
        <v>1116</v>
      </c>
      <c r="J272" t="s">
        <v>1120</v>
      </c>
      <c r="K272" t="s">
        <v>652</v>
      </c>
      <c r="L272">
        <f t="shared" si="13"/>
        <v>161</v>
      </c>
      <c r="M272" t="str">
        <f t="shared" si="14"/>
        <v>_23/24_MA_INFS_1</v>
      </c>
    </row>
    <row r="273" spans="1:20" x14ac:dyDescent="0.25">
      <c r="A273" s="44" t="s">
        <v>828</v>
      </c>
      <c r="B273">
        <v>8</v>
      </c>
      <c r="D273">
        <f>VLOOKUP(A273,ar_predmet!A$148:B$212,2,FALSE())</f>
        <v>7122</v>
      </c>
      <c r="E273">
        <f>VLOOKUP(D273,ar_predmet!B$148:C$212,2,FALSE())</f>
        <v>162</v>
      </c>
      <c r="F273">
        <v>11</v>
      </c>
      <c r="G273">
        <v>1</v>
      </c>
      <c r="H273" t="s">
        <v>3649</v>
      </c>
      <c r="I273" s="32" t="s">
        <v>1114</v>
      </c>
      <c r="J273" t="s">
        <v>1120</v>
      </c>
      <c r="K273" t="s">
        <v>652</v>
      </c>
      <c r="L273">
        <f t="shared" si="13"/>
        <v>162</v>
      </c>
      <c r="M273" t="str">
        <f t="shared" si="14"/>
        <v>_23/24_MA_INFS_1</v>
      </c>
    </row>
    <row r="274" spans="1:20" x14ac:dyDescent="0.25">
      <c r="A274" s="44" t="s">
        <v>850</v>
      </c>
      <c r="B274">
        <v>8</v>
      </c>
      <c r="D274">
        <f>VLOOKUP(A274,ar_predmet!A$148:B$212,2,FALSE())</f>
        <v>7226</v>
      </c>
      <c r="E274">
        <f>VLOOKUP(D274,ar_predmet!B$148:C$212,2,FALSE())</f>
        <v>186</v>
      </c>
      <c r="F274">
        <v>11</v>
      </c>
      <c r="G274">
        <v>1</v>
      </c>
      <c r="H274" t="s">
        <v>3649</v>
      </c>
      <c r="I274" s="32" t="s">
        <v>1116</v>
      </c>
      <c r="J274" t="s">
        <v>1120</v>
      </c>
      <c r="K274" t="s">
        <v>652</v>
      </c>
      <c r="L274">
        <f t="shared" si="13"/>
        <v>186</v>
      </c>
      <c r="M274" t="str">
        <f t="shared" si="14"/>
        <v>_23/24_MA_INFS_1</v>
      </c>
    </row>
    <row r="275" spans="1:20" x14ac:dyDescent="0.25">
      <c r="A275" s="44" t="s">
        <v>820</v>
      </c>
      <c r="B275">
        <v>7</v>
      </c>
      <c r="D275">
        <f>VLOOKUP(A275,ar_predmet!A$148:B$212,2,FALSE())</f>
        <v>7114</v>
      </c>
      <c r="E275">
        <f>VLOOKUP(D275,ar_predmet!B$148:C$212,2,FALSE())</f>
        <v>154</v>
      </c>
      <c r="F275">
        <v>11</v>
      </c>
      <c r="G275">
        <v>1</v>
      </c>
      <c r="H275" t="s">
        <v>3650</v>
      </c>
      <c r="I275" s="32" t="s">
        <v>1116</v>
      </c>
      <c r="J275" t="s">
        <v>1120</v>
      </c>
      <c r="K275" t="s">
        <v>652</v>
      </c>
      <c r="L275">
        <f t="shared" si="13"/>
        <v>154</v>
      </c>
      <c r="M275" t="str">
        <f t="shared" si="14"/>
        <v>_23/24_MA_INFS_1</v>
      </c>
    </row>
    <row r="276" spans="1:20" x14ac:dyDescent="0.25">
      <c r="A276" s="44" t="s">
        <v>821</v>
      </c>
      <c r="B276">
        <v>7</v>
      </c>
      <c r="D276">
        <f>VLOOKUP(A276,ar_predmet!A$148:B$212,2,FALSE())</f>
        <v>7115</v>
      </c>
      <c r="E276">
        <f>VLOOKUP(D276,ar_predmet!B$148:C$212,2,FALSE())</f>
        <v>155</v>
      </c>
      <c r="F276">
        <v>11</v>
      </c>
      <c r="G276">
        <v>1</v>
      </c>
      <c r="H276" t="s">
        <v>3650</v>
      </c>
      <c r="I276" s="32" t="s">
        <v>1116</v>
      </c>
      <c r="J276" t="s">
        <v>1120</v>
      </c>
      <c r="K276" t="s">
        <v>652</v>
      </c>
      <c r="L276">
        <f t="shared" si="13"/>
        <v>155</v>
      </c>
      <c r="M276" t="str">
        <f t="shared" si="14"/>
        <v>_23/24_MA_INFS_1</v>
      </c>
    </row>
    <row r="277" spans="1:20" x14ac:dyDescent="0.25">
      <c r="A277" t="s">
        <v>846</v>
      </c>
      <c r="B277">
        <v>8</v>
      </c>
      <c r="D277">
        <f>VLOOKUP(A277,ar_predmet!A$148:B$212,2,FALSE())</f>
        <v>7220</v>
      </c>
      <c r="E277">
        <f>VLOOKUP(D277,ar_predmet!B$148:C$212,2,FALSE())</f>
        <v>182</v>
      </c>
      <c r="F277">
        <v>11</v>
      </c>
      <c r="G277">
        <v>2</v>
      </c>
      <c r="H277" t="s">
        <v>3649</v>
      </c>
      <c r="I277" s="32" t="s">
        <v>1114</v>
      </c>
      <c r="J277" t="s">
        <v>1120</v>
      </c>
      <c r="K277" t="s">
        <v>652</v>
      </c>
      <c r="L277">
        <f t="shared" si="13"/>
        <v>182</v>
      </c>
      <c r="M277" t="str">
        <f t="shared" si="14"/>
        <v>_23/24_MA_INFS_2</v>
      </c>
    </row>
    <row r="278" spans="1:20" x14ac:dyDescent="0.25">
      <c r="A278" t="s">
        <v>847</v>
      </c>
      <c r="B278">
        <v>7</v>
      </c>
      <c r="D278">
        <f>VLOOKUP(A278,ar_predmet!A$148:B$212,2,FALSE())</f>
        <v>7222</v>
      </c>
      <c r="E278">
        <f>VLOOKUP(D278,ar_predmet!B$148:C$212,2,FALSE())</f>
        <v>183</v>
      </c>
      <c r="F278">
        <v>11</v>
      </c>
      <c r="G278">
        <v>2</v>
      </c>
      <c r="H278" t="s">
        <v>3649</v>
      </c>
      <c r="I278" s="32" t="s">
        <v>1116</v>
      </c>
      <c r="J278" t="s">
        <v>1120</v>
      </c>
      <c r="K278" t="s">
        <v>652</v>
      </c>
      <c r="L278">
        <f t="shared" si="13"/>
        <v>183</v>
      </c>
      <c r="M278" t="str">
        <f t="shared" si="14"/>
        <v>_23/24_MA_INFS_2</v>
      </c>
    </row>
    <row r="279" spans="1:20" x14ac:dyDescent="0.25">
      <c r="A279" t="s">
        <v>849</v>
      </c>
      <c r="B279">
        <v>10</v>
      </c>
      <c r="D279">
        <f>VLOOKUP(A279,ar_predmet!A$148:B$212,2,FALSE())</f>
        <v>7225</v>
      </c>
      <c r="E279">
        <f>VLOOKUP(D279,ar_predmet!B$148:C$212,2,FALSE())</f>
        <v>185</v>
      </c>
      <c r="F279">
        <v>11</v>
      </c>
      <c r="G279">
        <v>2</v>
      </c>
      <c r="H279" t="s">
        <v>3649</v>
      </c>
      <c r="I279" s="32" t="s">
        <v>1116</v>
      </c>
      <c r="J279" t="s">
        <v>1120</v>
      </c>
      <c r="K279" t="s">
        <v>652</v>
      </c>
      <c r="L279">
        <f t="shared" si="13"/>
        <v>185</v>
      </c>
      <c r="M279" t="str">
        <f t="shared" si="14"/>
        <v>_23/24_MA_INFS_2</v>
      </c>
      <c r="T279" t="s">
        <v>979</v>
      </c>
    </row>
    <row r="280" spans="1:20" x14ac:dyDescent="0.25">
      <c r="A280" t="s">
        <v>855</v>
      </c>
      <c r="B280">
        <v>8</v>
      </c>
      <c r="D280">
        <f>VLOOKUP(A280,ar_predmet!A$148:B$212,2,FALSE())</f>
        <v>7234</v>
      </c>
      <c r="E280">
        <f>VLOOKUP(D280,ar_predmet!B$148:C$212,2,FALSE())</f>
        <v>191</v>
      </c>
      <c r="F280">
        <v>11</v>
      </c>
      <c r="G280">
        <v>2</v>
      </c>
      <c r="H280" t="s">
        <v>3649</v>
      </c>
      <c r="I280" s="32" t="s">
        <v>1116</v>
      </c>
      <c r="J280" t="s">
        <v>1120</v>
      </c>
      <c r="K280" t="s">
        <v>652</v>
      </c>
      <c r="L280">
        <f t="shared" si="13"/>
        <v>191</v>
      </c>
      <c r="M280" t="str">
        <f t="shared" si="14"/>
        <v>_23/24_MA_INFS_2</v>
      </c>
    </row>
    <row r="281" spans="1:20" x14ac:dyDescent="0.25">
      <c r="A281" s="44" t="s">
        <v>862</v>
      </c>
      <c r="B281">
        <v>8</v>
      </c>
      <c r="D281">
        <f>VLOOKUP(A281,ar_predmet!A$148:B$212,2,FALSE())</f>
        <v>7241</v>
      </c>
      <c r="E281">
        <f>VLOOKUP(D281,ar_predmet!B$148:C$212,2,FALSE())</f>
        <v>198</v>
      </c>
      <c r="F281">
        <v>11</v>
      </c>
      <c r="G281">
        <v>2</v>
      </c>
      <c r="H281" t="s">
        <v>3649</v>
      </c>
      <c r="I281" s="32" t="s">
        <v>1114</v>
      </c>
      <c r="J281" t="s">
        <v>1120</v>
      </c>
      <c r="K281" t="s">
        <v>652</v>
      </c>
      <c r="L281">
        <f t="shared" si="13"/>
        <v>198</v>
      </c>
      <c r="M281" t="str">
        <f t="shared" si="14"/>
        <v>_23/24_MA_INFS_2</v>
      </c>
    </row>
    <row r="282" spans="1:20" x14ac:dyDescent="0.25">
      <c r="A282" s="44" t="s">
        <v>867</v>
      </c>
      <c r="B282">
        <v>8</v>
      </c>
      <c r="D282">
        <f>VLOOKUP(A282,ar_predmet!A$148:B$212,2,FALSE())</f>
        <v>7246</v>
      </c>
      <c r="E282">
        <f>VLOOKUP(D282,ar_predmet!B$148:C$212,2,FALSE())</f>
        <v>203</v>
      </c>
      <c r="F282">
        <v>11</v>
      </c>
      <c r="G282">
        <v>2</v>
      </c>
      <c r="H282" t="s">
        <v>3649</v>
      </c>
      <c r="I282" s="32" t="s">
        <v>1114</v>
      </c>
      <c r="J282" t="s">
        <v>1120</v>
      </c>
      <c r="K282" t="s">
        <v>652</v>
      </c>
      <c r="L282">
        <f t="shared" si="13"/>
        <v>203</v>
      </c>
      <c r="M282" t="str">
        <f t="shared" si="14"/>
        <v>_23/24_MA_INFS_2</v>
      </c>
    </row>
    <row r="283" spans="1:20" x14ac:dyDescent="0.25">
      <c r="A283" s="44" t="s">
        <v>848</v>
      </c>
      <c r="B283">
        <v>7</v>
      </c>
      <c r="D283">
        <f>VLOOKUP(A283,ar_predmet!A$148:B$212,2,FALSE())</f>
        <v>7223</v>
      </c>
      <c r="E283">
        <f>VLOOKUP(D283,ar_predmet!B$148:C$212,2,FALSE())</f>
        <v>184</v>
      </c>
      <c r="F283">
        <v>11</v>
      </c>
      <c r="G283">
        <v>2</v>
      </c>
      <c r="H283" t="s">
        <v>3650</v>
      </c>
      <c r="I283" s="32" t="s">
        <v>1116</v>
      </c>
      <c r="J283" t="s">
        <v>1120</v>
      </c>
      <c r="K283" t="s">
        <v>652</v>
      </c>
      <c r="L283">
        <f t="shared" si="13"/>
        <v>184</v>
      </c>
      <c r="M283" t="str">
        <f t="shared" si="14"/>
        <v>_23/24_MA_INFS_2</v>
      </c>
    </row>
    <row r="284" spans="1:20" x14ac:dyDescent="0.25">
      <c r="A284" s="44" t="s">
        <v>857</v>
      </c>
      <c r="B284">
        <v>6</v>
      </c>
      <c r="D284">
        <f>VLOOKUP(A284,ar_predmet!A$148:B$212,2,FALSE())</f>
        <v>7236</v>
      </c>
      <c r="E284">
        <f>VLOOKUP(D284,ar_predmet!B$148:C$212,2,FALSE())</f>
        <v>193</v>
      </c>
      <c r="F284">
        <v>11</v>
      </c>
      <c r="G284">
        <v>2</v>
      </c>
      <c r="H284" t="s">
        <v>3650</v>
      </c>
      <c r="I284" s="32" t="s">
        <v>1114</v>
      </c>
      <c r="J284" t="s">
        <v>1120</v>
      </c>
      <c r="K284" t="s">
        <v>652</v>
      </c>
      <c r="L284">
        <f t="shared" si="13"/>
        <v>193</v>
      </c>
      <c r="M284" t="str">
        <f t="shared" si="14"/>
        <v>_23/24_MA_INFS_2</v>
      </c>
    </row>
    <row r="285" spans="1:20" x14ac:dyDescent="0.25">
      <c r="A285" s="44" t="s">
        <v>863</v>
      </c>
      <c r="B285">
        <v>6</v>
      </c>
      <c r="D285">
        <f>VLOOKUP(A285,ar_predmet!A$148:B$212,2,FALSE())</f>
        <v>7242</v>
      </c>
      <c r="E285">
        <f>VLOOKUP(D285,ar_predmet!B$148:C$212,2,FALSE())</f>
        <v>199</v>
      </c>
      <c r="F285">
        <v>11</v>
      </c>
      <c r="G285">
        <v>2</v>
      </c>
      <c r="H285" t="s">
        <v>3650</v>
      </c>
      <c r="I285" s="32" t="s">
        <v>1114</v>
      </c>
      <c r="J285" t="s">
        <v>1120</v>
      </c>
      <c r="K285" t="s">
        <v>652</v>
      </c>
      <c r="L285">
        <f t="shared" si="13"/>
        <v>199</v>
      </c>
      <c r="M285" t="str">
        <f t="shared" si="14"/>
        <v>_23/24_MA_INFS_2</v>
      </c>
    </row>
    <row r="286" spans="1:20" x14ac:dyDescent="0.25">
      <c r="A286" s="49" t="s">
        <v>1287</v>
      </c>
      <c r="B286">
        <v>7</v>
      </c>
      <c r="D286" t="str">
        <f>VLOOKUP(A286,ar_predmet!A:B,2,FALSE())</f>
        <v>NA001</v>
      </c>
      <c r="E286">
        <f>VLOOKUP(D286,ar_predmet!B:C,2,FALSE())</f>
        <v>332</v>
      </c>
      <c r="F286">
        <v>11</v>
      </c>
      <c r="G286">
        <v>2</v>
      </c>
      <c r="H286" t="s">
        <v>3650</v>
      </c>
      <c r="I286" s="32" t="s">
        <v>1116</v>
      </c>
      <c r="J286" t="s">
        <v>1120</v>
      </c>
      <c r="K286" t="s">
        <v>652</v>
      </c>
      <c r="L286">
        <f t="shared" si="13"/>
        <v>332</v>
      </c>
      <c r="M286" t="str">
        <f t="shared" si="14"/>
        <v>_23/24_MA_INFS_2</v>
      </c>
    </row>
    <row r="287" spans="1:20" x14ac:dyDescent="0.25">
      <c r="A287" s="44" t="s">
        <v>865</v>
      </c>
      <c r="B287">
        <v>7</v>
      </c>
      <c r="D287">
        <f>VLOOKUP(A287,ar_predmet!A$148:B$212,2,FALSE())</f>
        <v>7244</v>
      </c>
      <c r="E287">
        <f>VLOOKUP(D287,ar_predmet!B$148:C$212,2,FALSE())</f>
        <v>201</v>
      </c>
      <c r="F287">
        <v>11</v>
      </c>
      <c r="G287">
        <v>2</v>
      </c>
      <c r="H287" t="s">
        <v>3650</v>
      </c>
      <c r="I287" s="32" t="s">
        <v>1116</v>
      </c>
      <c r="J287" t="s">
        <v>1120</v>
      </c>
      <c r="K287" t="s">
        <v>652</v>
      </c>
      <c r="L287">
        <f t="shared" si="13"/>
        <v>201</v>
      </c>
      <c r="M287" t="str">
        <f t="shared" si="14"/>
        <v>_23/24_MA_INFS_2</v>
      </c>
    </row>
    <row r="288" spans="1:20" x14ac:dyDescent="0.25">
      <c r="A288" t="s">
        <v>866</v>
      </c>
      <c r="B288">
        <v>6</v>
      </c>
      <c r="D288">
        <f>VLOOKUP(A288,ar_predmet!A$148:B$212,2,FALSE())</f>
        <v>7245</v>
      </c>
      <c r="E288">
        <f>VLOOKUP(D288,ar_predmet!B$148:C$212,2,FALSE())</f>
        <v>202</v>
      </c>
      <c r="F288">
        <v>11</v>
      </c>
      <c r="G288">
        <v>2</v>
      </c>
      <c r="H288" t="s">
        <v>3650</v>
      </c>
      <c r="I288" s="32" t="s">
        <v>1114</v>
      </c>
      <c r="J288" t="s">
        <v>1120</v>
      </c>
      <c r="K288" t="s">
        <v>652</v>
      </c>
      <c r="L288">
        <f t="shared" si="13"/>
        <v>202</v>
      </c>
      <c r="M288" t="str">
        <f t="shared" si="14"/>
        <v>_23/24_MA_INFS_2</v>
      </c>
    </row>
    <row r="289" spans="1:13" x14ac:dyDescent="0.25">
      <c r="A289" s="36" t="s">
        <v>877</v>
      </c>
      <c r="B289" s="36">
        <v>9</v>
      </c>
      <c r="C289" s="36"/>
      <c r="D289" s="36">
        <f>VLOOKUP(A289,ar_predmet!A:B,2,FALSE())</f>
        <v>3301</v>
      </c>
      <c r="E289" s="36">
        <f>VLOOKUP(D289,ar_predmet!B$213:C$234,2,FALSE())</f>
        <v>213</v>
      </c>
      <c r="F289" s="36">
        <v>15</v>
      </c>
      <c r="G289" s="36">
        <v>1</v>
      </c>
      <c r="H289" s="36" t="s">
        <v>3649</v>
      </c>
      <c r="I289" s="43" t="s">
        <v>1114</v>
      </c>
      <c r="J289" s="36" t="s">
        <v>1123</v>
      </c>
      <c r="K289" s="36" t="s">
        <v>652</v>
      </c>
      <c r="L289" s="36">
        <f t="shared" si="13"/>
        <v>213</v>
      </c>
      <c r="M289" s="36" t="str">
        <f t="shared" si="14"/>
        <v>_23/24_MA_MZSV_1</v>
      </c>
    </row>
    <row r="290" spans="1:13" x14ac:dyDescent="0.25">
      <c r="A290" t="s">
        <v>878</v>
      </c>
      <c r="B290">
        <v>9</v>
      </c>
      <c r="D290">
        <f>VLOOKUP(A290,ar_predmet!A:B,2,FALSE())</f>
        <v>3302</v>
      </c>
      <c r="E290">
        <f>VLOOKUP(D290,ar_predmet!B:C,2,FALSE())</f>
        <v>214</v>
      </c>
      <c r="F290">
        <v>15</v>
      </c>
      <c r="G290">
        <v>1</v>
      </c>
      <c r="H290" t="s">
        <v>3649</v>
      </c>
      <c r="I290" s="32" t="s">
        <v>1114</v>
      </c>
      <c r="J290" t="s">
        <v>1123</v>
      </c>
      <c r="K290" t="s">
        <v>652</v>
      </c>
      <c r="L290">
        <f t="shared" si="13"/>
        <v>214</v>
      </c>
      <c r="M290" t="str">
        <f t="shared" si="14"/>
        <v>_23/24_MA_MZSV_1</v>
      </c>
    </row>
    <row r="291" spans="1:13" x14ac:dyDescent="0.25">
      <c r="A291" t="s">
        <v>879</v>
      </c>
      <c r="B291">
        <v>6</v>
      </c>
      <c r="D291">
        <f>VLOOKUP(A291,ar_predmet!A:B,2,FALSE())</f>
        <v>3303</v>
      </c>
      <c r="E291">
        <f>VLOOKUP(D291,ar_predmet!B:C,2,FALSE())</f>
        <v>215</v>
      </c>
      <c r="F291">
        <v>15</v>
      </c>
      <c r="G291">
        <v>1</v>
      </c>
      <c r="H291" t="s">
        <v>3649</v>
      </c>
      <c r="I291" s="32" t="s">
        <v>1116</v>
      </c>
      <c r="J291" t="s">
        <v>1123</v>
      </c>
      <c r="K291" t="s">
        <v>652</v>
      </c>
      <c r="L291">
        <f t="shared" si="13"/>
        <v>215</v>
      </c>
      <c r="M291" t="str">
        <f t="shared" si="14"/>
        <v>_23/24_MA_MZSV_1</v>
      </c>
    </row>
    <row r="292" spans="1:13" x14ac:dyDescent="0.25">
      <c r="A292" t="s">
        <v>890</v>
      </c>
      <c r="B292">
        <v>6</v>
      </c>
      <c r="D292">
        <f>VLOOKUP(A292,ar_predmet!A:B,2,FALSE())</f>
        <v>3329</v>
      </c>
      <c r="E292">
        <f>VLOOKUP(D292,ar_predmet!B:C,2,FALSE())</f>
        <v>227</v>
      </c>
      <c r="F292">
        <v>15</v>
      </c>
      <c r="G292">
        <v>1</v>
      </c>
      <c r="H292" t="s">
        <v>3649</v>
      </c>
      <c r="I292" s="32" t="s">
        <v>1116</v>
      </c>
      <c r="J292" t="s">
        <v>1123</v>
      </c>
      <c r="K292" t="s">
        <v>652</v>
      </c>
      <c r="L292">
        <f t="shared" si="13"/>
        <v>227</v>
      </c>
      <c r="M292" t="str">
        <f t="shared" si="14"/>
        <v>_23/24_MA_MZSV_1</v>
      </c>
    </row>
    <row r="293" spans="1:13" x14ac:dyDescent="0.25">
      <c r="A293" t="s">
        <v>880</v>
      </c>
      <c r="B293">
        <v>6</v>
      </c>
      <c r="D293">
        <f>VLOOKUP(A293,ar_predmet!A:B,2,FALSE())</f>
        <v>3305</v>
      </c>
      <c r="E293">
        <f>VLOOKUP(D293,ar_predmet!B:C,2,FALSE())</f>
        <v>216</v>
      </c>
      <c r="F293">
        <v>15</v>
      </c>
      <c r="G293">
        <v>1</v>
      </c>
      <c r="H293" t="s">
        <v>3650</v>
      </c>
      <c r="I293" s="32" t="s">
        <v>1116</v>
      </c>
      <c r="J293" t="s">
        <v>1123</v>
      </c>
      <c r="K293" t="s">
        <v>652</v>
      </c>
      <c r="L293">
        <f t="shared" si="13"/>
        <v>216</v>
      </c>
      <c r="M293" t="str">
        <f t="shared" ref="M293:M324" si="15">+_xlfn.CONCAT("_23/24_",K293,"_",J293,"_",G293)</f>
        <v>_23/24_MA_MZSV_1</v>
      </c>
    </row>
    <row r="294" spans="1:13" x14ac:dyDescent="0.25">
      <c r="A294" t="s">
        <v>881</v>
      </c>
      <c r="B294">
        <v>6</v>
      </c>
      <c r="D294">
        <f>VLOOKUP(A294,ar_predmet!A:B,2,FALSE())</f>
        <v>3307</v>
      </c>
      <c r="E294">
        <f>VLOOKUP(D294,ar_predmet!B:C,2,FALSE())</f>
        <v>217</v>
      </c>
      <c r="F294">
        <v>15</v>
      </c>
      <c r="G294">
        <v>1</v>
      </c>
      <c r="H294" t="s">
        <v>3650</v>
      </c>
      <c r="I294" s="32" t="s">
        <v>1114</v>
      </c>
      <c r="J294" t="s">
        <v>1123</v>
      </c>
      <c r="K294" t="s">
        <v>652</v>
      </c>
      <c r="L294">
        <f t="shared" si="13"/>
        <v>217</v>
      </c>
      <c r="M294" t="str">
        <f t="shared" si="15"/>
        <v>_23/24_MA_MZSV_1</v>
      </c>
    </row>
    <row r="295" spans="1:13" x14ac:dyDescent="0.25">
      <c r="A295" t="s">
        <v>882</v>
      </c>
      <c r="B295">
        <v>6</v>
      </c>
      <c r="D295">
        <f>VLOOKUP(A295,ar_predmet!A:B,2,FALSE())</f>
        <v>3310</v>
      </c>
      <c r="E295">
        <f>VLOOKUP(D295,ar_predmet!B:C,2,FALSE())</f>
        <v>218</v>
      </c>
      <c r="F295">
        <v>15</v>
      </c>
      <c r="G295">
        <v>1</v>
      </c>
      <c r="H295" t="s">
        <v>3650</v>
      </c>
      <c r="I295" s="32" t="s">
        <v>1116</v>
      </c>
      <c r="J295" t="s">
        <v>1123</v>
      </c>
      <c r="K295" t="s">
        <v>652</v>
      </c>
      <c r="L295">
        <f t="shared" ref="L295:L358" si="16">+E295</f>
        <v>218</v>
      </c>
      <c r="M295" t="str">
        <f t="shared" si="15"/>
        <v>_23/24_MA_MZSV_1</v>
      </c>
    </row>
    <row r="296" spans="1:13" x14ac:dyDescent="0.25">
      <c r="A296" t="s">
        <v>889</v>
      </c>
      <c r="B296">
        <v>6</v>
      </c>
      <c r="D296">
        <f>VLOOKUP(A296,ar_predmet!A:B,2,FALSE())</f>
        <v>3327</v>
      </c>
      <c r="E296">
        <f>VLOOKUP(D296,ar_predmet!B:C,2,FALSE())</f>
        <v>225</v>
      </c>
      <c r="F296">
        <v>15</v>
      </c>
      <c r="G296">
        <v>1</v>
      </c>
      <c r="H296" t="s">
        <v>3650</v>
      </c>
      <c r="I296" s="32" t="s">
        <v>1116</v>
      </c>
      <c r="J296" t="s">
        <v>1123</v>
      </c>
      <c r="K296" t="s">
        <v>652</v>
      </c>
      <c r="L296">
        <f t="shared" si="16"/>
        <v>225</v>
      </c>
      <c r="M296" t="str">
        <f t="shared" si="15"/>
        <v>_23/24_MA_MZSV_1</v>
      </c>
    </row>
    <row r="297" spans="1:13" x14ac:dyDescent="0.25">
      <c r="A297" t="s">
        <v>893</v>
      </c>
      <c r="B297">
        <v>6</v>
      </c>
      <c r="D297">
        <f>VLOOKUP(A297,ar_predmet!A:B,2,FALSE())</f>
        <v>3332</v>
      </c>
      <c r="E297">
        <f>VLOOKUP(D297,ar_predmet!B:C,2,FALSE())</f>
        <v>230</v>
      </c>
      <c r="F297">
        <v>15</v>
      </c>
      <c r="G297">
        <v>1</v>
      </c>
      <c r="H297" t="s">
        <v>3650</v>
      </c>
      <c r="I297" s="32" t="s">
        <v>1114</v>
      </c>
      <c r="J297" t="s">
        <v>1123</v>
      </c>
      <c r="K297" t="s">
        <v>652</v>
      </c>
      <c r="L297">
        <f t="shared" si="16"/>
        <v>230</v>
      </c>
      <c r="M297" t="str">
        <f t="shared" si="15"/>
        <v>_23/24_MA_MZSV_1</v>
      </c>
    </row>
    <row r="298" spans="1:13" x14ac:dyDescent="0.25">
      <c r="A298" s="50" t="s">
        <v>1061</v>
      </c>
      <c r="B298">
        <v>6</v>
      </c>
      <c r="D298" t="str">
        <f>VLOOKUP(A298,ar_predmet!A:B,2,FALSE())</f>
        <v>NA009</v>
      </c>
      <c r="E298">
        <f>VLOOKUP(D298,ar_predmet!B:C,2,FALSE())</f>
        <v>340</v>
      </c>
      <c r="F298">
        <v>15</v>
      </c>
      <c r="G298">
        <v>1</v>
      </c>
      <c r="H298" t="s">
        <v>3650</v>
      </c>
      <c r="I298" s="32" t="s">
        <v>1116</v>
      </c>
      <c r="J298" t="s">
        <v>1123</v>
      </c>
      <c r="K298" t="s">
        <v>652</v>
      </c>
      <c r="L298">
        <f t="shared" si="16"/>
        <v>340</v>
      </c>
      <c r="M298" t="str">
        <f t="shared" si="15"/>
        <v>_23/24_MA_MZSV_1</v>
      </c>
    </row>
    <row r="299" spans="1:13" x14ac:dyDescent="0.25">
      <c r="A299" t="s">
        <v>883</v>
      </c>
      <c r="B299">
        <v>9</v>
      </c>
      <c r="D299">
        <f>VLOOKUP(A299,ar_predmet!A:B,2,FALSE())</f>
        <v>3312</v>
      </c>
      <c r="E299">
        <f>VLOOKUP(D299,ar_predmet!B:C,2,FALSE())</f>
        <v>219</v>
      </c>
      <c r="F299">
        <v>15</v>
      </c>
      <c r="G299">
        <v>2</v>
      </c>
      <c r="H299" t="s">
        <v>3649</v>
      </c>
      <c r="I299" s="32" t="s">
        <v>1114</v>
      </c>
      <c r="J299" t="s">
        <v>1123</v>
      </c>
      <c r="K299" t="s">
        <v>652</v>
      </c>
      <c r="L299">
        <f t="shared" si="16"/>
        <v>219</v>
      </c>
      <c r="M299" t="str">
        <f t="shared" si="15"/>
        <v>_23/24_MA_MZSV_2</v>
      </c>
    </row>
    <row r="300" spans="1:13" x14ac:dyDescent="0.25">
      <c r="A300" t="s">
        <v>884</v>
      </c>
      <c r="B300">
        <v>6</v>
      </c>
      <c r="D300">
        <f>VLOOKUP(A300,ar_predmet!A:B,2,FALSE())</f>
        <v>3313</v>
      </c>
      <c r="E300">
        <f>VLOOKUP(D300,ar_predmet!B:C,2,FALSE())</f>
        <v>220</v>
      </c>
      <c r="F300">
        <v>15</v>
      </c>
      <c r="G300">
        <v>2</v>
      </c>
      <c r="H300" t="s">
        <v>3649</v>
      </c>
      <c r="I300" s="32" t="s">
        <v>1114</v>
      </c>
      <c r="J300" t="s">
        <v>1123</v>
      </c>
      <c r="K300" t="s">
        <v>652</v>
      </c>
      <c r="L300">
        <f t="shared" si="16"/>
        <v>220</v>
      </c>
      <c r="M300" t="str">
        <f t="shared" si="15"/>
        <v>_23/24_MA_MZSV_2</v>
      </c>
    </row>
    <row r="301" spans="1:13" x14ac:dyDescent="0.25">
      <c r="A301" t="s">
        <v>885</v>
      </c>
      <c r="B301">
        <v>6</v>
      </c>
      <c r="D301">
        <f>VLOOKUP(A301,ar_predmet!A:B,2,FALSE())</f>
        <v>3314</v>
      </c>
      <c r="E301">
        <f>VLOOKUP(D301,ar_predmet!B:C,2,FALSE())</f>
        <v>221</v>
      </c>
      <c r="F301">
        <v>15</v>
      </c>
      <c r="G301">
        <v>2</v>
      </c>
      <c r="H301" t="s">
        <v>3649</v>
      </c>
      <c r="I301" s="32" t="s">
        <v>1114</v>
      </c>
      <c r="J301" t="s">
        <v>1123</v>
      </c>
      <c r="K301" t="s">
        <v>652</v>
      </c>
      <c r="L301">
        <f t="shared" si="16"/>
        <v>221</v>
      </c>
      <c r="M301" t="str">
        <f t="shared" si="15"/>
        <v>_23/24_MA_MZSV_2</v>
      </c>
    </row>
    <row r="302" spans="1:13" x14ac:dyDescent="0.25">
      <c r="A302" t="s">
        <v>887</v>
      </c>
      <c r="B302">
        <v>9</v>
      </c>
      <c r="D302">
        <f>VLOOKUP(A302,ar_predmet!A:B,2,FALSE())</f>
        <v>3318</v>
      </c>
      <c r="E302">
        <f>VLOOKUP(D302,ar_predmet!B:C,2,FALSE())</f>
        <v>223</v>
      </c>
      <c r="F302">
        <v>15</v>
      </c>
      <c r="G302">
        <v>2</v>
      </c>
      <c r="H302" t="s">
        <v>3649</v>
      </c>
      <c r="I302" s="32" t="s">
        <v>1114</v>
      </c>
      <c r="J302" t="s">
        <v>1123</v>
      </c>
      <c r="K302" t="s">
        <v>652</v>
      </c>
      <c r="L302">
        <f t="shared" si="16"/>
        <v>223</v>
      </c>
      <c r="M302" t="str">
        <f t="shared" si="15"/>
        <v>_23/24_MA_MZSV_2</v>
      </c>
    </row>
    <row r="303" spans="1:13" x14ac:dyDescent="0.25">
      <c r="A303" t="s">
        <v>849</v>
      </c>
      <c r="B303">
        <v>15</v>
      </c>
      <c r="D303">
        <f>VLOOKUP(A303,ar_predmet!A:B,2,FALSE())</f>
        <v>7225</v>
      </c>
      <c r="E303">
        <f>VLOOKUP(D303,ar_predmet!B:C,2,FALSE())</f>
        <v>185</v>
      </c>
      <c r="F303">
        <v>15</v>
      </c>
      <c r="G303">
        <v>2</v>
      </c>
      <c r="H303" t="s">
        <v>3649</v>
      </c>
      <c r="I303" s="32" t="s">
        <v>1116</v>
      </c>
      <c r="J303" t="s">
        <v>1123</v>
      </c>
      <c r="K303" t="s">
        <v>652</v>
      </c>
      <c r="L303">
        <f t="shared" si="16"/>
        <v>185</v>
      </c>
      <c r="M303" t="str">
        <f t="shared" si="15"/>
        <v>_23/24_MA_MZSV_2</v>
      </c>
    </row>
    <row r="304" spans="1:13" x14ac:dyDescent="0.25">
      <c r="A304" t="s">
        <v>1288</v>
      </c>
      <c r="B304">
        <v>6</v>
      </c>
      <c r="D304" t="str">
        <f>VLOOKUP(A304,ar_predmet!A:B,2,FALSE())</f>
        <v>NA005</v>
      </c>
      <c r="E304">
        <f>VLOOKUP(D304,ar_predmet!B:C,2,FALSE())</f>
        <v>336</v>
      </c>
      <c r="F304">
        <v>15</v>
      </c>
      <c r="G304">
        <v>2</v>
      </c>
      <c r="H304" t="s">
        <v>3650</v>
      </c>
      <c r="I304" s="32" t="s">
        <v>1116</v>
      </c>
      <c r="J304" t="s">
        <v>1123</v>
      </c>
      <c r="K304" t="s">
        <v>652</v>
      </c>
      <c r="L304">
        <f t="shared" si="16"/>
        <v>336</v>
      </c>
      <c r="M304" t="str">
        <f t="shared" si="15"/>
        <v>_23/24_MA_MZSV_2</v>
      </c>
    </row>
    <row r="305" spans="1:13" x14ac:dyDescent="0.25">
      <c r="A305" t="s">
        <v>888</v>
      </c>
      <c r="B305">
        <v>6</v>
      </c>
      <c r="D305">
        <f>VLOOKUP(A305,ar_predmet!A:B,2,FALSE())</f>
        <v>3325</v>
      </c>
      <c r="E305">
        <f>VLOOKUP(D305,ar_predmet!B:C,2,FALSE())</f>
        <v>224</v>
      </c>
      <c r="F305">
        <v>15</v>
      </c>
      <c r="G305">
        <v>2</v>
      </c>
      <c r="H305" t="s">
        <v>3650</v>
      </c>
      <c r="I305" s="32" t="s">
        <v>1116</v>
      </c>
      <c r="J305" t="s">
        <v>1123</v>
      </c>
      <c r="K305" t="s">
        <v>652</v>
      </c>
      <c r="L305">
        <f t="shared" si="16"/>
        <v>224</v>
      </c>
      <c r="M305" t="str">
        <f t="shared" si="15"/>
        <v>_23/24_MA_MZSV_2</v>
      </c>
    </row>
    <row r="306" spans="1:13" x14ac:dyDescent="0.25">
      <c r="A306" s="50" t="s">
        <v>1063</v>
      </c>
      <c r="B306">
        <v>6</v>
      </c>
      <c r="D306" t="str">
        <f>VLOOKUP(A306,ar_predmet!A:B,2,FALSE())</f>
        <v>NA010</v>
      </c>
      <c r="E306">
        <f>VLOOKUP(D306,ar_predmet!B:C,2,FALSE())</f>
        <v>341</v>
      </c>
      <c r="F306">
        <v>15</v>
      </c>
      <c r="G306">
        <v>2</v>
      </c>
      <c r="H306" t="s">
        <v>3650</v>
      </c>
      <c r="I306" s="32" t="s">
        <v>1116</v>
      </c>
      <c r="J306" t="s">
        <v>1123</v>
      </c>
      <c r="K306" t="s">
        <v>652</v>
      </c>
      <c r="L306">
        <f t="shared" si="16"/>
        <v>341</v>
      </c>
      <c r="M306" t="str">
        <f t="shared" si="15"/>
        <v>_23/24_MA_MZSV_2</v>
      </c>
    </row>
    <row r="307" spans="1:13" x14ac:dyDescent="0.25">
      <c r="A307" s="36" t="s">
        <v>998</v>
      </c>
      <c r="B307" s="36">
        <v>9</v>
      </c>
      <c r="C307" s="36"/>
      <c r="D307" s="36">
        <f>VLOOKUP(A307,ar_predmet!A$288:B$327,2,FALSE())</f>
        <v>4124</v>
      </c>
      <c r="E307" s="36">
        <f>VLOOKUP(D307,ar_predmet!B$288:C$327,2,FALSE())</f>
        <v>288</v>
      </c>
      <c r="F307" s="36">
        <v>14</v>
      </c>
      <c r="G307" s="36">
        <v>1</v>
      </c>
      <c r="H307" s="36" t="s">
        <v>3649</v>
      </c>
      <c r="I307" s="43" t="s">
        <v>1114</v>
      </c>
      <c r="J307" s="36" t="s">
        <v>1118</v>
      </c>
      <c r="K307" s="36" t="s">
        <v>659</v>
      </c>
      <c r="L307" s="36">
        <f t="shared" si="16"/>
        <v>288</v>
      </c>
      <c r="M307" s="36" t="str">
        <f t="shared" si="15"/>
        <v>_23/24_DO_IPOS_1</v>
      </c>
    </row>
    <row r="308" spans="1:13" x14ac:dyDescent="0.25">
      <c r="A308" t="s">
        <v>1000</v>
      </c>
      <c r="B308">
        <v>6</v>
      </c>
      <c r="D308">
        <f>VLOOKUP(A308,ar_predmet!A$288:B$327,2,FALSE())</f>
        <v>4126</v>
      </c>
      <c r="E308">
        <f>VLOOKUP(D308,ar_predmet!B$288:C$327,2,FALSE())</f>
        <v>290</v>
      </c>
      <c r="F308">
        <v>14</v>
      </c>
      <c r="G308">
        <v>1</v>
      </c>
      <c r="H308" t="s">
        <v>3649</v>
      </c>
      <c r="I308" s="32" t="s">
        <v>1114</v>
      </c>
      <c r="J308" t="s">
        <v>1118</v>
      </c>
      <c r="K308" t="s">
        <v>659</v>
      </c>
      <c r="L308">
        <f t="shared" si="16"/>
        <v>290</v>
      </c>
      <c r="M308" t="str">
        <f t="shared" si="15"/>
        <v>_23/24_DO_IPOS_1</v>
      </c>
    </row>
    <row r="309" spans="1:13" x14ac:dyDescent="0.25">
      <c r="A309" t="s">
        <v>1001</v>
      </c>
      <c r="B309">
        <v>6</v>
      </c>
      <c r="D309">
        <f>VLOOKUP(A309,ar_predmet!A$288:B$327,2,FALSE())</f>
        <v>4127</v>
      </c>
      <c r="E309">
        <f>VLOOKUP(D309,ar_predmet!B$288:C$327,2,FALSE())</f>
        <v>291</v>
      </c>
      <c r="F309">
        <v>14</v>
      </c>
      <c r="G309">
        <v>1</v>
      </c>
      <c r="H309" t="s">
        <v>3649</v>
      </c>
      <c r="I309" s="32" t="s">
        <v>1114</v>
      </c>
      <c r="J309" t="s">
        <v>1118</v>
      </c>
      <c r="K309" t="s">
        <v>659</v>
      </c>
      <c r="L309">
        <f t="shared" si="16"/>
        <v>291</v>
      </c>
      <c r="M309" t="str">
        <f t="shared" si="15"/>
        <v>_23/24_DO_IPOS_1</v>
      </c>
    </row>
    <row r="310" spans="1:13" x14ac:dyDescent="0.25">
      <c r="A310" t="s">
        <v>1002</v>
      </c>
      <c r="B310">
        <v>9</v>
      </c>
      <c r="D310">
        <f>VLOOKUP(A310,ar_predmet!A$288:B$327,2,FALSE())</f>
        <v>4128</v>
      </c>
      <c r="E310">
        <f>VLOOKUP(D310,ar_predmet!B$288:C$327,2,FALSE())</f>
        <v>292</v>
      </c>
      <c r="F310">
        <v>14</v>
      </c>
      <c r="G310">
        <v>1</v>
      </c>
      <c r="H310" t="s">
        <v>3649</v>
      </c>
      <c r="I310" s="32" t="s">
        <v>1116</v>
      </c>
      <c r="J310" t="s">
        <v>1118</v>
      </c>
      <c r="K310" t="s">
        <v>659</v>
      </c>
      <c r="L310">
        <f t="shared" si="16"/>
        <v>292</v>
      </c>
      <c r="M310" t="str">
        <f t="shared" si="15"/>
        <v>_23/24_DO_IPOS_1</v>
      </c>
    </row>
    <row r="311" spans="1:13" x14ac:dyDescent="0.25">
      <c r="A311" t="s">
        <v>1003</v>
      </c>
      <c r="B311">
        <v>12</v>
      </c>
      <c r="D311">
        <f>VLOOKUP(A311,ar_predmet!A$288:B$327,2,FALSE())</f>
        <v>4129</v>
      </c>
      <c r="E311">
        <f>VLOOKUP(D311,ar_predmet!B$288:C$327,2,FALSE())</f>
        <v>293</v>
      </c>
      <c r="F311">
        <v>14</v>
      </c>
      <c r="G311">
        <v>1</v>
      </c>
      <c r="H311" t="s">
        <v>3649</v>
      </c>
      <c r="I311" s="32" t="s">
        <v>1116</v>
      </c>
      <c r="J311" t="s">
        <v>1118</v>
      </c>
      <c r="K311" t="s">
        <v>659</v>
      </c>
      <c r="L311">
        <f t="shared" si="16"/>
        <v>293</v>
      </c>
      <c r="M311" t="str">
        <f t="shared" si="15"/>
        <v>_23/24_DO_IPOS_1</v>
      </c>
    </row>
    <row r="312" spans="1:13" x14ac:dyDescent="0.25">
      <c r="A312" t="s">
        <v>1010</v>
      </c>
      <c r="B312">
        <v>9</v>
      </c>
      <c r="D312">
        <f>VLOOKUP(A312,ar_predmet!A$288:B$327,2,FALSE())</f>
        <v>4137</v>
      </c>
      <c r="E312">
        <f>VLOOKUP(D312,ar_predmet!B$288:C$327,2,FALSE())</f>
        <v>300</v>
      </c>
      <c r="F312">
        <v>14</v>
      </c>
      <c r="G312">
        <v>1</v>
      </c>
      <c r="H312" t="s">
        <v>3649</v>
      </c>
      <c r="I312" s="32" t="s">
        <v>1114</v>
      </c>
      <c r="J312" t="s">
        <v>1118</v>
      </c>
      <c r="K312" t="s">
        <v>659</v>
      </c>
      <c r="L312">
        <f t="shared" si="16"/>
        <v>300</v>
      </c>
      <c r="M312" t="str">
        <f t="shared" si="15"/>
        <v>_23/24_DO_IPOS_1</v>
      </c>
    </row>
    <row r="313" spans="1:13" x14ac:dyDescent="0.25">
      <c r="A313" t="s">
        <v>1016</v>
      </c>
      <c r="B313">
        <v>9</v>
      </c>
      <c r="D313">
        <f>VLOOKUP(A313,ar_predmet!A$288:B$327,2,FALSE())</f>
        <v>4234</v>
      </c>
      <c r="E313">
        <f>VLOOKUP(D313,ar_predmet!B$288:C$327,2,FALSE())</f>
        <v>306</v>
      </c>
      <c r="F313">
        <v>14</v>
      </c>
      <c r="G313">
        <v>1</v>
      </c>
      <c r="H313" t="s">
        <v>3650</v>
      </c>
      <c r="I313" s="32" t="s">
        <v>1116</v>
      </c>
      <c r="J313" t="s">
        <v>1118</v>
      </c>
      <c r="K313" t="s">
        <v>659</v>
      </c>
      <c r="L313">
        <f t="shared" si="16"/>
        <v>306</v>
      </c>
      <c r="M313" t="str">
        <f t="shared" si="15"/>
        <v>_23/24_DO_IPOS_1</v>
      </c>
    </row>
    <row r="314" spans="1:13" x14ac:dyDescent="0.25">
      <c r="A314" t="s">
        <v>1018</v>
      </c>
      <c r="B314">
        <v>9</v>
      </c>
      <c r="D314">
        <f>VLOOKUP(A314,ar_predmet!A$288:B$327,2,FALSE())</f>
        <v>4235</v>
      </c>
      <c r="E314">
        <f>VLOOKUP(D314,ar_predmet!B$288:C$327,2,FALSE())</f>
        <v>308</v>
      </c>
      <c r="F314">
        <v>14</v>
      </c>
      <c r="G314">
        <v>1</v>
      </c>
      <c r="H314" t="s">
        <v>3650</v>
      </c>
      <c r="I314" s="32" t="s">
        <v>1116</v>
      </c>
      <c r="J314" t="s">
        <v>1118</v>
      </c>
      <c r="K314" t="s">
        <v>659</v>
      </c>
      <c r="L314">
        <f t="shared" si="16"/>
        <v>308</v>
      </c>
      <c r="M314" t="str">
        <f t="shared" si="15"/>
        <v>_23/24_DO_IPOS_1</v>
      </c>
    </row>
    <row r="315" spans="1:13" x14ac:dyDescent="0.25">
      <c r="A315" t="s">
        <v>1017</v>
      </c>
      <c r="B315">
        <v>9</v>
      </c>
      <c r="D315">
        <f>VLOOKUP(A315,ar_predmet!A$288:B$327,2,FALSE())</f>
        <v>4236</v>
      </c>
      <c r="E315">
        <f>VLOOKUP(D315,ar_predmet!B$288:C$327,2,FALSE())</f>
        <v>307</v>
      </c>
      <c r="F315">
        <v>14</v>
      </c>
      <c r="G315">
        <v>1</v>
      </c>
      <c r="H315" t="s">
        <v>3650</v>
      </c>
      <c r="I315" s="32" t="s">
        <v>1116</v>
      </c>
      <c r="J315" t="s">
        <v>1118</v>
      </c>
      <c r="K315" t="s">
        <v>659</v>
      </c>
      <c r="L315">
        <f t="shared" si="16"/>
        <v>307</v>
      </c>
      <c r="M315" t="str">
        <f t="shared" si="15"/>
        <v>_23/24_DO_IPOS_1</v>
      </c>
    </row>
    <row r="316" spans="1:13" x14ac:dyDescent="0.25">
      <c r="A316" t="s">
        <v>1019</v>
      </c>
      <c r="B316">
        <v>9</v>
      </c>
      <c r="D316">
        <f>VLOOKUP(A316,ar_predmet!A$288:B$327,2,FALSE())</f>
        <v>4237</v>
      </c>
      <c r="E316">
        <f>VLOOKUP(D316,ar_predmet!B$288:C$327,2,FALSE())</f>
        <v>310</v>
      </c>
      <c r="F316">
        <v>14</v>
      </c>
      <c r="G316">
        <v>1</v>
      </c>
      <c r="H316" t="s">
        <v>3650</v>
      </c>
      <c r="I316" s="32" t="s">
        <v>1116</v>
      </c>
      <c r="J316" t="s">
        <v>1118</v>
      </c>
      <c r="K316" t="s">
        <v>659</v>
      </c>
      <c r="L316">
        <f t="shared" si="16"/>
        <v>310</v>
      </c>
      <c r="M316" t="str">
        <f t="shared" si="15"/>
        <v>_23/24_DO_IPOS_1</v>
      </c>
    </row>
    <row r="317" spans="1:13" x14ac:dyDescent="0.25">
      <c r="A317" t="s">
        <v>1020</v>
      </c>
      <c r="B317">
        <v>9</v>
      </c>
      <c r="D317">
        <f>VLOOKUP(A317,ar_predmet!A$288:B$327,2,FALSE())</f>
        <v>4238</v>
      </c>
      <c r="E317">
        <f>VLOOKUP(D317,ar_predmet!B$288:C$327,2,FALSE())</f>
        <v>311</v>
      </c>
      <c r="F317">
        <v>14</v>
      </c>
      <c r="G317">
        <v>1</v>
      </c>
      <c r="H317" t="s">
        <v>3650</v>
      </c>
      <c r="I317" s="32" t="s">
        <v>1116</v>
      </c>
      <c r="J317" t="s">
        <v>1118</v>
      </c>
      <c r="K317" t="s">
        <v>659</v>
      </c>
      <c r="L317">
        <f t="shared" si="16"/>
        <v>311</v>
      </c>
      <c r="M317" t="str">
        <f t="shared" si="15"/>
        <v>_23/24_DO_IPOS_1</v>
      </c>
    </row>
    <row r="318" spans="1:13" x14ac:dyDescent="0.25">
      <c r="A318" t="s">
        <v>1021</v>
      </c>
      <c r="B318">
        <v>9</v>
      </c>
      <c r="D318">
        <f>VLOOKUP(A318,ar_predmet!A$288:B$327,2,FALSE())</f>
        <v>4239</v>
      </c>
      <c r="E318">
        <f>VLOOKUP(D318,ar_predmet!B$288:C$327,2,FALSE())</f>
        <v>312</v>
      </c>
      <c r="F318">
        <v>14</v>
      </c>
      <c r="G318">
        <v>1</v>
      </c>
      <c r="H318" t="s">
        <v>3650</v>
      </c>
      <c r="I318" s="32" t="s">
        <v>1116</v>
      </c>
      <c r="J318" t="s">
        <v>1118</v>
      </c>
      <c r="K318" t="s">
        <v>659</v>
      </c>
      <c r="L318">
        <f t="shared" si="16"/>
        <v>312</v>
      </c>
      <c r="M318" t="str">
        <f t="shared" si="15"/>
        <v>_23/24_DO_IPOS_1</v>
      </c>
    </row>
    <row r="319" spans="1:13" x14ac:dyDescent="0.25">
      <c r="A319" t="s">
        <v>1022</v>
      </c>
      <c r="B319">
        <v>9</v>
      </c>
      <c r="D319">
        <f>VLOOKUP(A319,ar_predmet!A$288:B$327,2,FALSE())</f>
        <v>4240</v>
      </c>
      <c r="E319">
        <f>VLOOKUP(D319,ar_predmet!B$288:C$327,2,FALSE())</f>
        <v>313</v>
      </c>
      <c r="F319">
        <v>14</v>
      </c>
      <c r="G319">
        <v>1</v>
      </c>
      <c r="H319" t="s">
        <v>3650</v>
      </c>
      <c r="I319" s="32" t="s">
        <v>1116</v>
      </c>
      <c r="J319" t="s">
        <v>1118</v>
      </c>
      <c r="K319" t="s">
        <v>659</v>
      </c>
      <c r="L319">
        <f t="shared" si="16"/>
        <v>313</v>
      </c>
      <c r="M319" t="str">
        <f t="shared" si="15"/>
        <v>_23/24_DO_IPOS_1</v>
      </c>
    </row>
    <row r="320" spans="1:13" x14ac:dyDescent="0.25">
      <c r="A320" t="s">
        <v>1015</v>
      </c>
      <c r="B320">
        <v>21</v>
      </c>
      <c r="D320">
        <f>VLOOKUP(A320,ar_predmet!A$288:B$327,2,FALSE())</f>
        <v>4233</v>
      </c>
      <c r="E320">
        <f>VLOOKUP(D320,ar_predmet!B$288:C$327,2,FALSE())</f>
        <v>305</v>
      </c>
      <c r="F320">
        <v>14</v>
      </c>
      <c r="G320">
        <v>2</v>
      </c>
      <c r="H320" t="s">
        <v>3649</v>
      </c>
      <c r="I320" s="32" t="s">
        <v>1114</v>
      </c>
      <c r="J320" t="s">
        <v>1118</v>
      </c>
      <c r="K320" t="s">
        <v>659</v>
      </c>
      <c r="L320">
        <f t="shared" si="16"/>
        <v>305</v>
      </c>
      <c r="M320" t="str">
        <f t="shared" si="15"/>
        <v>_23/24_DO_IPOS_2</v>
      </c>
    </row>
    <row r="321" spans="1:13" x14ac:dyDescent="0.25">
      <c r="A321" t="s">
        <v>1014</v>
      </c>
      <c r="B321">
        <v>30</v>
      </c>
      <c r="D321">
        <f>VLOOKUP(A321,ar_predmet!A$288:B$327,2,FALSE())</f>
        <v>4232</v>
      </c>
      <c r="E321">
        <f>VLOOKUP(D321,ar_predmet!B$288:C$327,2,FALSE())</f>
        <v>304</v>
      </c>
      <c r="F321">
        <v>14</v>
      </c>
      <c r="G321">
        <v>2</v>
      </c>
      <c r="H321" t="s">
        <v>3649</v>
      </c>
      <c r="I321" s="32" t="s">
        <v>1116</v>
      </c>
      <c r="J321" t="s">
        <v>1118</v>
      </c>
      <c r="K321" t="s">
        <v>659</v>
      </c>
      <c r="L321">
        <f t="shared" si="16"/>
        <v>304</v>
      </c>
      <c r="M321" t="str">
        <f t="shared" si="15"/>
        <v>_23/24_DO_IPOS_2</v>
      </c>
    </row>
    <row r="322" spans="1:13" x14ac:dyDescent="0.25">
      <c r="A322" t="s">
        <v>1004</v>
      </c>
      <c r="B322">
        <v>9</v>
      </c>
      <c r="D322">
        <f>VLOOKUP(A322,ar_predmet!A$288:B$327,2,FALSE())</f>
        <v>4130</v>
      </c>
      <c r="E322">
        <f>VLOOKUP(D322,ar_predmet!B$288:C$327,2,FALSE())</f>
        <v>294</v>
      </c>
      <c r="F322">
        <v>14</v>
      </c>
      <c r="G322">
        <v>2</v>
      </c>
      <c r="H322" t="s">
        <v>3650</v>
      </c>
      <c r="I322" s="32" t="s">
        <v>1114</v>
      </c>
      <c r="J322" t="s">
        <v>1118</v>
      </c>
      <c r="K322" t="s">
        <v>659</v>
      </c>
      <c r="L322">
        <f t="shared" si="16"/>
        <v>294</v>
      </c>
      <c r="M322" t="str">
        <f t="shared" si="15"/>
        <v>_23/24_DO_IPOS_2</v>
      </c>
    </row>
    <row r="323" spans="1:13" x14ac:dyDescent="0.25">
      <c r="A323" t="s">
        <v>1005</v>
      </c>
      <c r="B323">
        <v>9</v>
      </c>
      <c r="D323">
        <f>VLOOKUP(A323,ar_predmet!A$288:B$327,2,FALSE())</f>
        <v>4132</v>
      </c>
      <c r="E323">
        <f>VLOOKUP(D323,ar_predmet!B$288:C$327,2,FALSE())</f>
        <v>295</v>
      </c>
      <c r="F323">
        <v>14</v>
      </c>
      <c r="G323">
        <v>2</v>
      </c>
      <c r="H323" t="s">
        <v>3650</v>
      </c>
      <c r="I323" s="32" t="s">
        <v>1114</v>
      </c>
      <c r="J323" t="s">
        <v>1118</v>
      </c>
      <c r="K323" t="s">
        <v>659</v>
      </c>
      <c r="L323">
        <f t="shared" si="16"/>
        <v>295</v>
      </c>
      <c r="M323" t="str">
        <f t="shared" si="15"/>
        <v>_23/24_DO_IPOS_2</v>
      </c>
    </row>
    <row r="324" spans="1:13" x14ac:dyDescent="0.25">
      <c r="A324" t="s">
        <v>1006</v>
      </c>
      <c r="B324">
        <v>9</v>
      </c>
      <c r="D324">
        <f>VLOOKUP(A324,ar_predmet!A$288:B$327,2,FALSE())</f>
        <v>4133</v>
      </c>
      <c r="E324">
        <f>VLOOKUP(D324,ar_predmet!B$288:C$327,2,FALSE())</f>
        <v>296</v>
      </c>
      <c r="F324">
        <v>14</v>
      </c>
      <c r="G324">
        <v>2</v>
      </c>
      <c r="H324" t="s">
        <v>3650</v>
      </c>
      <c r="I324" s="32" t="s">
        <v>1114</v>
      </c>
      <c r="J324" t="s">
        <v>1118</v>
      </c>
      <c r="K324" t="s">
        <v>659</v>
      </c>
      <c r="L324">
        <f t="shared" si="16"/>
        <v>296</v>
      </c>
      <c r="M324" t="str">
        <f t="shared" si="15"/>
        <v>_23/24_DO_IPOS_2</v>
      </c>
    </row>
    <row r="325" spans="1:13" x14ac:dyDescent="0.25">
      <c r="A325" t="s">
        <v>1007</v>
      </c>
      <c r="B325">
        <v>9</v>
      </c>
      <c r="D325">
        <f>VLOOKUP(A325,ar_predmet!A$288:B$327,2,FALSE())</f>
        <v>4134</v>
      </c>
      <c r="E325">
        <f>VLOOKUP(D325,ar_predmet!B$288:C$327,2,FALSE())</f>
        <v>297</v>
      </c>
      <c r="F325">
        <v>14</v>
      </c>
      <c r="G325">
        <v>2</v>
      </c>
      <c r="H325" t="s">
        <v>3650</v>
      </c>
      <c r="I325" s="32" t="s">
        <v>1114</v>
      </c>
      <c r="J325" t="s">
        <v>1118</v>
      </c>
      <c r="K325" t="s">
        <v>659</v>
      </c>
      <c r="L325">
        <f t="shared" si="16"/>
        <v>297</v>
      </c>
      <c r="M325" t="str">
        <f t="shared" ref="M325:M356" si="17">+_xlfn.CONCAT("_23/24_",K325,"_",J325,"_",G325)</f>
        <v>_23/24_DO_IPOS_2</v>
      </c>
    </row>
    <row r="326" spans="1:13" x14ac:dyDescent="0.25">
      <c r="A326" t="s">
        <v>1008</v>
      </c>
      <c r="B326">
        <v>9</v>
      </c>
      <c r="D326">
        <f>VLOOKUP(A326,ar_predmet!A$288:B$327,2,FALSE())</f>
        <v>4135</v>
      </c>
      <c r="E326">
        <f>VLOOKUP(D326,ar_predmet!B$288:C$327,2,FALSE())</f>
        <v>298</v>
      </c>
      <c r="F326">
        <v>14</v>
      </c>
      <c r="G326">
        <v>2</v>
      </c>
      <c r="H326" t="s">
        <v>3650</v>
      </c>
      <c r="I326" s="32" t="s">
        <v>1114</v>
      </c>
      <c r="J326" t="s">
        <v>1118</v>
      </c>
      <c r="K326" t="s">
        <v>659</v>
      </c>
      <c r="L326">
        <f t="shared" si="16"/>
        <v>298</v>
      </c>
      <c r="M326" t="str">
        <f t="shared" si="17"/>
        <v>_23/24_DO_IPOS_2</v>
      </c>
    </row>
    <row r="327" spans="1:13" x14ac:dyDescent="0.25">
      <c r="A327" t="s">
        <v>1013</v>
      </c>
      <c r="B327">
        <v>9</v>
      </c>
      <c r="D327">
        <f>VLOOKUP(A327,ar_predmet!A$288:B$327,2,FALSE())</f>
        <v>4231</v>
      </c>
      <c r="E327">
        <f>VLOOKUP(D327,ar_predmet!B$288:C$327,2,FALSE())</f>
        <v>303</v>
      </c>
      <c r="F327">
        <v>14</v>
      </c>
      <c r="G327">
        <v>2</v>
      </c>
      <c r="H327" t="s">
        <v>3650</v>
      </c>
      <c r="I327" s="32" t="s">
        <v>1114</v>
      </c>
      <c r="J327" t="s">
        <v>1118</v>
      </c>
      <c r="K327" t="s">
        <v>659</v>
      </c>
      <c r="L327">
        <f t="shared" si="16"/>
        <v>303</v>
      </c>
      <c r="M327" t="str">
        <f t="shared" si="17"/>
        <v>_23/24_DO_IPOS_2</v>
      </c>
    </row>
    <row r="328" spans="1:13" x14ac:dyDescent="0.25">
      <c r="A328" t="s">
        <v>1023</v>
      </c>
      <c r="B328">
        <v>9</v>
      </c>
      <c r="D328">
        <f>VLOOKUP(A328,ar_predmet!A$288:B$327,2,FALSE())</f>
        <v>4241</v>
      </c>
      <c r="E328">
        <f>VLOOKUP(D328,ar_predmet!B$288:C$327,2,FALSE())</f>
        <v>314</v>
      </c>
      <c r="F328">
        <v>14</v>
      </c>
      <c r="G328">
        <v>2</v>
      </c>
      <c r="H328" t="s">
        <v>3650</v>
      </c>
      <c r="I328" s="32" t="s">
        <v>1114</v>
      </c>
      <c r="J328" t="s">
        <v>1118</v>
      </c>
      <c r="K328" t="s">
        <v>659</v>
      </c>
      <c r="L328">
        <f t="shared" si="16"/>
        <v>314</v>
      </c>
      <c r="M328" t="str">
        <f t="shared" si="17"/>
        <v>_23/24_DO_IPOS_2</v>
      </c>
    </row>
    <row r="329" spans="1:13" x14ac:dyDescent="0.25">
      <c r="A329" t="s">
        <v>1024</v>
      </c>
      <c r="B329">
        <v>9</v>
      </c>
      <c r="D329">
        <f>VLOOKUP(A329,ar_predmet!A$288:B$327,2,FALSE())</f>
        <v>4242</v>
      </c>
      <c r="E329">
        <f>VLOOKUP(D329,ar_predmet!B$288:C$327,2,FALSE())</f>
        <v>315</v>
      </c>
      <c r="F329">
        <v>14</v>
      </c>
      <c r="G329">
        <v>2</v>
      </c>
      <c r="H329" t="s">
        <v>3650</v>
      </c>
      <c r="I329" s="32" t="s">
        <v>1114</v>
      </c>
      <c r="J329" t="s">
        <v>1118</v>
      </c>
      <c r="K329" t="s">
        <v>659</v>
      </c>
      <c r="L329">
        <f t="shared" si="16"/>
        <v>315</v>
      </c>
      <c r="M329" t="str">
        <f t="shared" si="17"/>
        <v>_23/24_DO_IPOS_2</v>
      </c>
    </row>
    <row r="330" spans="1:13" x14ac:dyDescent="0.25">
      <c r="A330" t="s">
        <v>1025</v>
      </c>
      <c r="B330">
        <v>9</v>
      </c>
      <c r="D330">
        <f>VLOOKUP(A330,ar_predmet!A$288:B$327,2,FALSE())</f>
        <v>4243</v>
      </c>
      <c r="E330">
        <f>VLOOKUP(D330,ar_predmet!B$288:C$327,2,FALSE())</f>
        <v>316</v>
      </c>
      <c r="F330">
        <v>14</v>
      </c>
      <c r="G330">
        <v>2</v>
      </c>
      <c r="H330" t="s">
        <v>3650</v>
      </c>
      <c r="I330" s="32" t="s">
        <v>1114</v>
      </c>
      <c r="J330" t="s">
        <v>1118</v>
      </c>
      <c r="K330" t="s">
        <v>659</v>
      </c>
      <c r="L330">
        <f t="shared" si="16"/>
        <v>316</v>
      </c>
      <c r="M330" t="str">
        <f t="shared" si="17"/>
        <v>_23/24_DO_IPOS_2</v>
      </c>
    </row>
    <row r="331" spans="1:13" x14ac:dyDescent="0.25">
      <c r="A331" t="s">
        <v>1026</v>
      </c>
      <c r="B331">
        <v>9</v>
      </c>
      <c r="D331">
        <f>VLOOKUP(A331,ar_predmet!A$288:B$327,2,FALSE())</f>
        <v>4244</v>
      </c>
      <c r="E331">
        <f>VLOOKUP(D331,ar_predmet!B$288:C$327,2,FALSE())</f>
        <v>317</v>
      </c>
      <c r="F331">
        <v>14</v>
      </c>
      <c r="G331">
        <v>2</v>
      </c>
      <c r="H331" t="s">
        <v>3650</v>
      </c>
      <c r="I331" s="32" t="s">
        <v>1114</v>
      </c>
      <c r="J331" t="s">
        <v>1118</v>
      </c>
      <c r="K331" t="s">
        <v>659</v>
      </c>
      <c r="L331">
        <f t="shared" si="16"/>
        <v>317</v>
      </c>
      <c r="M331" t="str">
        <f t="shared" si="17"/>
        <v>_23/24_DO_IPOS_2</v>
      </c>
    </row>
    <row r="332" spans="1:13" x14ac:dyDescent="0.25">
      <c r="A332" t="s">
        <v>1027</v>
      </c>
      <c r="B332">
        <v>9</v>
      </c>
      <c r="D332">
        <f>VLOOKUP(A332,ar_predmet!A$288:B$327,2,FALSE())</f>
        <v>4245</v>
      </c>
      <c r="E332">
        <f>VLOOKUP(D332,ar_predmet!B$288:C$327,2,FALSE())</f>
        <v>318</v>
      </c>
      <c r="F332">
        <v>14</v>
      </c>
      <c r="G332">
        <v>2</v>
      </c>
      <c r="H332" t="s">
        <v>3650</v>
      </c>
      <c r="I332" s="32" t="s">
        <v>1114</v>
      </c>
      <c r="J332" t="s">
        <v>1118</v>
      </c>
      <c r="K332" t="s">
        <v>659</v>
      </c>
      <c r="L332">
        <f t="shared" si="16"/>
        <v>318</v>
      </c>
      <c r="M332" t="str">
        <f t="shared" si="17"/>
        <v>_23/24_DO_IPOS_2</v>
      </c>
    </row>
    <row r="333" spans="1:13" x14ac:dyDescent="0.25">
      <c r="A333" t="s">
        <v>1028</v>
      </c>
      <c r="B333">
        <v>9</v>
      </c>
      <c r="D333">
        <f>VLOOKUP(A333,ar_predmet!A$288:B$327,2,FALSE())</f>
        <v>4246</v>
      </c>
      <c r="E333">
        <f>VLOOKUP(D333,ar_predmet!B$288:C$327,2,FALSE())</f>
        <v>319</v>
      </c>
      <c r="F333">
        <v>14</v>
      </c>
      <c r="G333">
        <v>2</v>
      </c>
      <c r="H333" t="s">
        <v>3650</v>
      </c>
      <c r="I333" s="32" t="s">
        <v>1114</v>
      </c>
      <c r="J333" t="s">
        <v>1118</v>
      </c>
      <c r="K333" t="s">
        <v>659</v>
      </c>
      <c r="L333">
        <f t="shared" si="16"/>
        <v>319</v>
      </c>
      <c r="M333" t="str">
        <f t="shared" si="17"/>
        <v>_23/24_DO_IPOS_2</v>
      </c>
    </row>
    <row r="334" spans="1:13" x14ac:dyDescent="0.25">
      <c r="A334" t="s">
        <v>1029</v>
      </c>
      <c r="B334">
        <v>9</v>
      </c>
      <c r="D334">
        <f>VLOOKUP(A334,ar_predmet!A$288:B$327,2,FALSE())</f>
        <v>4247</v>
      </c>
      <c r="E334">
        <f>VLOOKUP(D334,ar_predmet!B$288:C$327,2,FALSE())</f>
        <v>320</v>
      </c>
      <c r="F334">
        <v>14</v>
      </c>
      <c r="G334">
        <v>2</v>
      </c>
      <c r="H334" t="s">
        <v>3650</v>
      </c>
      <c r="I334" s="32" t="s">
        <v>1114</v>
      </c>
      <c r="J334" t="s">
        <v>1118</v>
      </c>
      <c r="K334" t="s">
        <v>659</v>
      </c>
      <c r="L334">
        <f t="shared" si="16"/>
        <v>320</v>
      </c>
      <c r="M334" t="str">
        <f t="shared" si="17"/>
        <v>_23/24_DO_IPOS_2</v>
      </c>
    </row>
    <row r="335" spans="1:13" x14ac:dyDescent="0.25">
      <c r="A335" t="s">
        <v>1030</v>
      </c>
      <c r="B335">
        <v>9</v>
      </c>
      <c r="D335">
        <f>VLOOKUP(A335,ar_predmet!A$288:B$327,2,FALSE())</f>
        <v>4248</v>
      </c>
      <c r="E335">
        <f>VLOOKUP(D335,ar_predmet!B$288:C$327,2,FALSE())</f>
        <v>321</v>
      </c>
      <c r="F335">
        <v>14</v>
      </c>
      <c r="G335">
        <v>2</v>
      </c>
      <c r="H335" t="s">
        <v>3650</v>
      </c>
      <c r="I335" s="32" t="s">
        <v>1114</v>
      </c>
      <c r="J335" t="s">
        <v>1118</v>
      </c>
      <c r="K335" t="s">
        <v>659</v>
      </c>
      <c r="L335">
        <f t="shared" si="16"/>
        <v>321</v>
      </c>
      <c r="M335" t="str">
        <f t="shared" si="17"/>
        <v>_23/24_DO_IPOS_2</v>
      </c>
    </row>
    <row r="336" spans="1:13" x14ac:dyDescent="0.25">
      <c r="A336" t="s">
        <v>1031</v>
      </c>
      <c r="B336">
        <v>9</v>
      </c>
      <c r="D336">
        <f>VLOOKUP(A336,ar_predmet!A$288:B$327,2,FALSE())</f>
        <v>4249</v>
      </c>
      <c r="E336">
        <f>VLOOKUP(D336,ar_predmet!B$288:C$327,2,FALSE())</f>
        <v>322</v>
      </c>
      <c r="F336">
        <v>14</v>
      </c>
      <c r="G336">
        <v>2</v>
      </c>
      <c r="H336" t="s">
        <v>3650</v>
      </c>
      <c r="I336" s="32" t="s">
        <v>1114</v>
      </c>
      <c r="J336" t="s">
        <v>1118</v>
      </c>
      <c r="K336" t="s">
        <v>659</v>
      </c>
      <c r="L336">
        <f t="shared" si="16"/>
        <v>322</v>
      </c>
      <c r="M336" t="str">
        <f t="shared" si="17"/>
        <v>_23/24_DO_IPOS_2</v>
      </c>
    </row>
    <row r="337" spans="1:13" x14ac:dyDescent="0.25">
      <c r="A337" t="s">
        <v>1032</v>
      </c>
      <c r="B337">
        <v>9</v>
      </c>
      <c r="D337">
        <f>VLOOKUP(A337,ar_predmet!A$288:B$327,2,FALSE())</f>
        <v>4250</v>
      </c>
      <c r="E337">
        <f>VLOOKUP(D337,ar_predmet!B$288:C$327,2,FALSE())</f>
        <v>323</v>
      </c>
      <c r="F337">
        <v>14</v>
      </c>
      <c r="G337">
        <v>2</v>
      </c>
      <c r="H337" t="s">
        <v>3650</v>
      </c>
      <c r="I337" s="32" t="s">
        <v>1114</v>
      </c>
      <c r="J337" t="s">
        <v>1118</v>
      </c>
      <c r="K337" t="s">
        <v>659</v>
      </c>
      <c r="L337">
        <f t="shared" si="16"/>
        <v>323</v>
      </c>
      <c r="M337" t="str">
        <f t="shared" si="17"/>
        <v>_23/24_DO_IPOS_2</v>
      </c>
    </row>
    <row r="338" spans="1:13" x14ac:dyDescent="0.25">
      <c r="A338" t="s">
        <v>1033</v>
      </c>
      <c r="B338">
        <v>9</v>
      </c>
      <c r="D338">
        <f>VLOOKUP(A338,ar_predmet!A$288:B$327,2,FALSE())</f>
        <v>4251</v>
      </c>
      <c r="E338">
        <f>VLOOKUP(D338,ar_predmet!B$288:C$327,2,FALSE())</f>
        <v>324</v>
      </c>
      <c r="F338">
        <v>14</v>
      </c>
      <c r="G338">
        <v>2</v>
      </c>
      <c r="H338" t="s">
        <v>3650</v>
      </c>
      <c r="I338" s="32" t="s">
        <v>1114</v>
      </c>
      <c r="J338" t="s">
        <v>1118</v>
      </c>
      <c r="K338" t="s">
        <v>659</v>
      </c>
      <c r="L338">
        <f t="shared" si="16"/>
        <v>324</v>
      </c>
      <c r="M338" t="str">
        <f t="shared" si="17"/>
        <v>_23/24_DO_IPOS_2</v>
      </c>
    </row>
    <row r="339" spans="1:13" x14ac:dyDescent="0.25">
      <c r="A339" t="s">
        <v>1034</v>
      </c>
      <c r="B339">
        <v>9</v>
      </c>
      <c r="D339">
        <f>VLOOKUP(A339,ar_predmet!A$288:B$327,2,FALSE())</f>
        <v>4252</v>
      </c>
      <c r="E339">
        <f>VLOOKUP(D339,ar_predmet!B$288:C$327,2,FALSE())</f>
        <v>325</v>
      </c>
      <c r="F339">
        <v>14</v>
      </c>
      <c r="G339">
        <v>2</v>
      </c>
      <c r="H339" t="s">
        <v>3650</v>
      </c>
      <c r="I339" s="32" t="s">
        <v>1114</v>
      </c>
      <c r="J339" t="s">
        <v>1118</v>
      </c>
      <c r="K339" t="s">
        <v>659</v>
      </c>
      <c r="L339">
        <f t="shared" si="16"/>
        <v>325</v>
      </c>
      <c r="M339" t="str">
        <f t="shared" si="17"/>
        <v>_23/24_DO_IPOS_2</v>
      </c>
    </row>
    <row r="340" spans="1:13" x14ac:dyDescent="0.25">
      <c r="A340" t="s">
        <v>1035</v>
      </c>
      <c r="B340">
        <v>30</v>
      </c>
      <c r="D340">
        <f>VLOOKUP(A340,ar_predmet!A$288:B$327,2,FALSE())</f>
        <v>4301</v>
      </c>
      <c r="E340">
        <f>VLOOKUP(D340,ar_predmet!B$288:C$327,2,FALSE())</f>
        <v>326</v>
      </c>
      <c r="F340">
        <v>14</v>
      </c>
      <c r="G340">
        <v>3</v>
      </c>
      <c r="H340" t="s">
        <v>3649</v>
      </c>
      <c r="I340" s="32" t="s">
        <v>1114</v>
      </c>
      <c r="J340" t="s">
        <v>1118</v>
      </c>
      <c r="K340" t="s">
        <v>659</v>
      </c>
      <c r="L340">
        <f t="shared" si="16"/>
        <v>326</v>
      </c>
      <c r="M340" t="str">
        <f t="shared" si="17"/>
        <v>_23/24_DO_IPOS_3</v>
      </c>
    </row>
    <row r="341" spans="1:13" x14ac:dyDescent="0.25">
      <c r="A341" t="s">
        <v>1036</v>
      </c>
      <c r="B341">
        <v>30</v>
      </c>
      <c r="D341">
        <f>VLOOKUP(A341,ar_predmet!A$288:B$327,2,FALSE())</f>
        <v>4302</v>
      </c>
      <c r="E341">
        <f>VLOOKUP(D341,ar_predmet!B$288:C$327,2,FALSE())</f>
        <v>327</v>
      </c>
      <c r="F341">
        <v>14</v>
      </c>
      <c r="G341">
        <v>3</v>
      </c>
      <c r="H341" t="s">
        <v>3649</v>
      </c>
      <c r="I341" s="32" t="s">
        <v>1116</v>
      </c>
      <c r="J341" t="s">
        <v>1118</v>
      </c>
      <c r="K341" t="s">
        <v>659</v>
      </c>
      <c r="L341">
        <f t="shared" si="16"/>
        <v>327</v>
      </c>
      <c r="M341" t="str">
        <f t="shared" si="17"/>
        <v>_23/24_DO_IPOS_3</v>
      </c>
    </row>
    <row r="342" spans="1:13" x14ac:dyDescent="0.25">
      <c r="A342" s="36" t="s">
        <v>998</v>
      </c>
      <c r="B342" s="36">
        <v>9</v>
      </c>
      <c r="C342" s="36"/>
      <c r="D342" s="36">
        <f>VLOOKUP(A342,ar_predmet!A$288:B$327,2,FALSE())</f>
        <v>4124</v>
      </c>
      <c r="E342" s="36">
        <f>VLOOKUP(D342,ar_predmet!B$288:C$327,2,FALSE())</f>
        <v>288</v>
      </c>
      <c r="F342" s="36">
        <v>12</v>
      </c>
      <c r="G342" s="36">
        <v>1</v>
      </c>
      <c r="H342" s="36" t="s">
        <v>3649</v>
      </c>
      <c r="I342" s="43" t="s">
        <v>1114</v>
      </c>
      <c r="J342" s="36" t="s">
        <v>1119</v>
      </c>
      <c r="K342" s="36" t="s">
        <v>659</v>
      </c>
      <c r="L342" s="36">
        <f t="shared" si="16"/>
        <v>288</v>
      </c>
      <c r="M342" s="36" t="str">
        <f t="shared" si="17"/>
        <v>_23/24_DO_KAIS_1</v>
      </c>
    </row>
    <row r="343" spans="1:13" x14ac:dyDescent="0.25">
      <c r="A343" t="s">
        <v>1000</v>
      </c>
      <c r="B343">
        <v>6</v>
      </c>
      <c r="D343">
        <f>VLOOKUP(A343,ar_predmet!A$288:B$327,2,FALSE())</f>
        <v>4126</v>
      </c>
      <c r="E343">
        <f>VLOOKUP(D343,ar_predmet!B$288:C$327,2,FALSE())</f>
        <v>290</v>
      </c>
      <c r="F343">
        <v>12</v>
      </c>
      <c r="G343">
        <v>1</v>
      </c>
      <c r="H343" t="s">
        <v>3649</v>
      </c>
      <c r="I343" s="32" t="s">
        <v>1114</v>
      </c>
      <c r="J343" t="s">
        <v>1119</v>
      </c>
      <c r="K343" t="s">
        <v>659</v>
      </c>
      <c r="L343">
        <f t="shared" si="16"/>
        <v>290</v>
      </c>
      <c r="M343" t="str">
        <f t="shared" si="17"/>
        <v>_23/24_DO_KAIS_1</v>
      </c>
    </row>
    <row r="344" spans="1:13" x14ac:dyDescent="0.25">
      <c r="A344" t="s">
        <v>1001</v>
      </c>
      <c r="B344">
        <v>6</v>
      </c>
      <c r="D344">
        <f>VLOOKUP(A344,ar_predmet!A$288:B$327,2,FALSE())</f>
        <v>4127</v>
      </c>
      <c r="E344">
        <f>VLOOKUP(D344,ar_predmet!B$288:C$327,2,FALSE())</f>
        <v>291</v>
      </c>
      <c r="F344">
        <v>12</v>
      </c>
      <c r="G344">
        <v>1</v>
      </c>
      <c r="H344" t="s">
        <v>3649</v>
      </c>
      <c r="I344" s="32" t="s">
        <v>1114</v>
      </c>
      <c r="J344" t="s">
        <v>1119</v>
      </c>
      <c r="K344" t="s">
        <v>659</v>
      </c>
      <c r="L344">
        <f t="shared" si="16"/>
        <v>291</v>
      </c>
      <c r="M344" t="str">
        <f t="shared" si="17"/>
        <v>_23/24_DO_KAIS_1</v>
      </c>
    </row>
    <row r="345" spans="1:13" x14ac:dyDescent="0.25">
      <c r="A345" t="s">
        <v>1002</v>
      </c>
      <c r="B345">
        <v>9</v>
      </c>
      <c r="D345">
        <f>VLOOKUP(A345,ar_predmet!A$288:B$327,2,FALSE())</f>
        <v>4128</v>
      </c>
      <c r="E345">
        <f>VLOOKUP(D345,ar_predmet!B$288:C$327,2,FALSE())</f>
        <v>292</v>
      </c>
      <c r="F345">
        <v>12</v>
      </c>
      <c r="G345">
        <v>1</v>
      </c>
      <c r="H345" t="s">
        <v>3649</v>
      </c>
      <c r="I345" s="32" t="s">
        <v>1116</v>
      </c>
      <c r="J345" t="s">
        <v>1119</v>
      </c>
      <c r="K345" t="s">
        <v>659</v>
      </c>
      <c r="L345">
        <f t="shared" si="16"/>
        <v>292</v>
      </c>
      <c r="M345" t="str">
        <f t="shared" si="17"/>
        <v>_23/24_DO_KAIS_1</v>
      </c>
    </row>
    <row r="346" spans="1:13" x14ac:dyDescent="0.25">
      <c r="A346" t="s">
        <v>1003</v>
      </c>
      <c r="B346">
        <v>12</v>
      </c>
      <c r="D346">
        <f>VLOOKUP(A346,ar_predmet!A$288:B$327,2,FALSE())</f>
        <v>4129</v>
      </c>
      <c r="E346">
        <f>VLOOKUP(D346,ar_predmet!B$288:C$327,2,FALSE())</f>
        <v>293</v>
      </c>
      <c r="F346">
        <v>12</v>
      </c>
      <c r="G346">
        <v>1</v>
      </c>
      <c r="H346" t="s">
        <v>3649</v>
      </c>
      <c r="I346" s="32" t="s">
        <v>1116</v>
      </c>
      <c r="J346" t="s">
        <v>1119</v>
      </c>
      <c r="K346" t="s">
        <v>659</v>
      </c>
      <c r="L346">
        <f t="shared" si="16"/>
        <v>293</v>
      </c>
      <c r="M346" t="str">
        <f t="shared" si="17"/>
        <v>_23/24_DO_KAIS_1</v>
      </c>
    </row>
    <row r="347" spans="1:13" x14ac:dyDescent="0.25">
      <c r="A347" t="s">
        <v>1009</v>
      </c>
      <c r="B347">
        <v>9</v>
      </c>
      <c r="D347">
        <f>VLOOKUP(A347,ar_predmet!A$288:B$327,2,FALSE())</f>
        <v>4136</v>
      </c>
      <c r="E347">
        <f>VLOOKUP(D347,ar_predmet!B$288:C$327,2,FALSE())</f>
        <v>299</v>
      </c>
      <c r="F347">
        <v>12</v>
      </c>
      <c r="G347">
        <v>1</v>
      </c>
      <c r="H347" t="s">
        <v>3649</v>
      </c>
      <c r="I347" s="32" t="s">
        <v>1114</v>
      </c>
      <c r="J347" t="s">
        <v>1119</v>
      </c>
      <c r="K347" t="s">
        <v>659</v>
      </c>
      <c r="L347">
        <f t="shared" si="16"/>
        <v>299</v>
      </c>
      <c r="M347" t="str">
        <f t="shared" si="17"/>
        <v>_23/24_DO_KAIS_1</v>
      </c>
    </row>
    <row r="348" spans="1:13" x14ac:dyDescent="0.25">
      <c r="A348" t="s">
        <v>1023</v>
      </c>
      <c r="B348">
        <v>9</v>
      </c>
      <c r="D348">
        <f>VLOOKUP(A348,ar_predmet!A$288:B$327,2,FALSE())</f>
        <v>4241</v>
      </c>
      <c r="E348">
        <f>VLOOKUP(D348,ar_predmet!B$288:C$327,2,FALSE())</f>
        <v>314</v>
      </c>
      <c r="F348">
        <v>12</v>
      </c>
      <c r="G348">
        <v>1</v>
      </c>
      <c r="H348" t="s">
        <v>3650</v>
      </c>
      <c r="I348" s="32" t="s">
        <v>1116</v>
      </c>
      <c r="J348" t="s">
        <v>1119</v>
      </c>
      <c r="K348" t="s">
        <v>659</v>
      </c>
      <c r="L348">
        <f t="shared" si="16"/>
        <v>314</v>
      </c>
      <c r="M348" t="str">
        <f t="shared" si="17"/>
        <v>_23/24_DO_KAIS_1</v>
      </c>
    </row>
    <row r="349" spans="1:13" x14ac:dyDescent="0.25">
      <c r="A349" t="s">
        <v>1024</v>
      </c>
      <c r="B349">
        <v>9</v>
      </c>
      <c r="D349">
        <f>VLOOKUP(A349,ar_predmet!A$288:B$327,2,FALSE())</f>
        <v>4242</v>
      </c>
      <c r="E349">
        <f>VLOOKUP(D349,ar_predmet!B$288:C$327,2,FALSE())</f>
        <v>315</v>
      </c>
      <c r="F349">
        <v>12</v>
      </c>
      <c r="G349">
        <v>1</v>
      </c>
      <c r="H349" t="s">
        <v>3650</v>
      </c>
      <c r="I349" s="32" t="s">
        <v>1116</v>
      </c>
      <c r="J349" t="s">
        <v>1119</v>
      </c>
      <c r="K349" t="s">
        <v>659</v>
      </c>
      <c r="L349">
        <f t="shared" si="16"/>
        <v>315</v>
      </c>
      <c r="M349" t="str">
        <f t="shared" si="17"/>
        <v>_23/24_DO_KAIS_1</v>
      </c>
    </row>
    <row r="350" spans="1:13" x14ac:dyDescent="0.25">
      <c r="A350" t="s">
        <v>1025</v>
      </c>
      <c r="B350">
        <v>9</v>
      </c>
      <c r="D350">
        <f>VLOOKUP(A350,ar_predmet!A$288:B$327,2,FALSE())</f>
        <v>4243</v>
      </c>
      <c r="E350">
        <f>VLOOKUP(D350,ar_predmet!B$288:C$327,2,FALSE())</f>
        <v>316</v>
      </c>
      <c r="F350">
        <v>12</v>
      </c>
      <c r="G350">
        <v>1</v>
      </c>
      <c r="H350" t="s">
        <v>3650</v>
      </c>
      <c r="I350" s="32" t="s">
        <v>1116</v>
      </c>
      <c r="J350" t="s">
        <v>1119</v>
      </c>
      <c r="K350" t="s">
        <v>659</v>
      </c>
      <c r="L350">
        <f t="shared" si="16"/>
        <v>316</v>
      </c>
      <c r="M350" t="str">
        <f t="shared" si="17"/>
        <v>_23/24_DO_KAIS_1</v>
      </c>
    </row>
    <row r="351" spans="1:13" x14ac:dyDescent="0.25">
      <c r="A351" t="s">
        <v>1026</v>
      </c>
      <c r="B351">
        <v>9</v>
      </c>
      <c r="D351">
        <f>VLOOKUP(A351,ar_predmet!A$288:B$327,2,FALSE())</f>
        <v>4244</v>
      </c>
      <c r="E351">
        <f>VLOOKUP(D351,ar_predmet!B$288:C$327,2,FALSE())</f>
        <v>317</v>
      </c>
      <c r="F351">
        <v>12</v>
      </c>
      <c r="G351">
        <v>1</v>
      </c>
      <c r="H351" t="s">
        <v>3650</v>
      </c>
      <c r="I351" s="32" t="s">
        <v>1116</v>
      </c>
      <c r="J351" t="s">
        <v>1119</v>
      </c>
      <c r="K351" t="s">
        <v>659</v>
      </c>
      <c r="L351">
        <f t="shared" si="16"/>
        <v>317</v>
      </c>
      <c r="M351" t="str">
        <f t="shared" si="17"/>
        <v>_23/24_DO_KAIS_1</v>
      </c>
    </row>
    <row r="352" spans="1:13" x14ac:dyDescent="0.25">
      <c r="A352" t="s">
        <v>1027</v>
      </c>
      <c r="B352">
        <v>9</v>
      </c>
      <c r="D352">
        <f>VLOOKUP(A352,ar_predmet!A$288:B$327,2,FALSE())</f>
        <v>4245</v>
      </c>
      <c r="E352">
        <f>VLOOKUP(D352,ar_predmet!B$288:C$327,2,FALSE())</f>
        <v>318</v>
      </c>
      <c r="F352">
        <v>12</v>
      </c>
      <c r="G352">
        <v>1</v>
      </c>
      <c r="H352" t="s">
        <v>3650</v>
      </c>
      <c r="I352" s="32" t="s">
        <v>1116</v>
      </c>
      <c r="J352" t="s">
        <v>1119</v>
      </c>
      <c r="K352" t="s">
        <v>659</v>
      </c>
      <c r="L352">
        <f t="shared" si="16"/>
        <v>318</v>
      </c>
      <c r="M352" t="str">
        <f t="shared" si="17"/>
        <v>_23/24_DO_KAIS_1</v>
      </c>
    </row>
    <row r="353" spans="1:13" x14ac:dyDescent="0.25">
      <c r="A353" t="s">
        <v>1028</v>
      </c>
      <c r="B353">
        <v>9</v>
      </c>
      <c r="D353">
        <f>VLOOKUP(A353,ar_predmet!A$288:B$327,2,FALSE())</f>
        <v>4246</v>
      </c>
      <c r="E353">
        <f>VLOOKUP(D353,ar_predmet!B$288:C$327,2,FALSE())</f>
        <v>319</v>
      </c>
      <c r="F353">
        <v>12</v>
      </c>
      <c r="G353">
        <v>1</v>
      </c>
      <c r="H353" t="s">
        <v>3650</v>
      </c>
      <c r="I353" s="32" t="s">
        <v>1116</v>
      </c>
      <c r="J353" t="s">
        <v>1119</v>
      </c>
      <c r="K353" t="s">
        <v>659</v>
      </c>
      <c r="L353">
        <f t="shared" si="16"/>
        <v>319</v>
      </c>
      <c r="M353" t="str">
        <f t="shared" si="17"/>
        <v>_23/24_DO_KAIS_1</v>
      </c>
    </row>
    <row r="354" spans="1:13" x14ac:dyDescent="0.25">
      <c r="A354" t="s">
        <v>1015</v>
      </c>
      <c r="B354">
        <v>21</v>
      </c>
      <c r="D354">
        <f>VLOOKUP(A354,ar_predmet!A$288:B$327,2,FALSE())</f>
        <v>4233</v>
      </c>
      <c r="E354">
        <f>VLOOKUP(D354,ar_predmet!B$288:C$327,2,FALSE())</f>
        <v>305</v>
      </c>
      <c r="F354">
        <v>12</v>
      </c>
      <c r="G354">
        <v>2</v>
      </c>
      <c r="H354" t="s">
        <v>3649</v>
      </c>
      <c r="I354" s="32" t="s">
        <v>1114</v>
      </c>
      <c r="J354" t="s">
        <v>1119</v>
      </c>
      <c r="K354" t="s">
        <v>659</v>
      </c>
      <c r="L354">
        <f t="shared" si="16"/>
        <v>305</v>
      </c>
      <c r="M354" t="str">
        <f t="shared" si="17"/>
        <v>_23/24_DO_KAIS_2</v>
      </c>
    </row>
    <row r="355" spans="1:13" x14ac:dyDescent="0.25">
      <c r="A355" t="s">
        <v>1014</v>
      </c>
      <c r="B355">
        <v>30</v>
      </c>
      <c r="D355">
        <f>VLOOKUP(A355,ar_predmet!A$288:B$327,2,FALSE())</f>
        <v>4232</v>
      </c>
      <c r="E355">
        <f>VLOOKUP(D355,ar_predmet!B$288:C$327,2,FALSE())</f>
        <v>304</v>
      </c>
      <c r="F355">
        <v>12</v>
      </c>
      <c r="G355">
        <v>2</v>
      </c>
      <c r="H355" t="s">
        <v>3649</v>
      </c>
      <c r="I355" s="32" t="s">
        <v>1116</v>
      </c>
      <c r="J355" t="s">
        <v>1119</v>
      </c>
      <c r="K355" t="s">
        <v>659</v>
      </c>
      <c r="L355">
        <f t="shared" si="16"/>
        <v>304</v>
      </c>
      <c r="M355" t="str">
        <f t="shared" si="17"/>
        <v>_23/24_DO_KAIS_2</v>
      </c>
    </row>
    <row r="356" spans="1:13" x14ac:dyDescent="0.25">
      <c r="A356" t="s">
        <v>1004</v>
      </c>
      <c r="B356">
        <v>9</v>
      </c>
      <c r="D356">
        <f>VLOOKUP(A356,ar_predmet!A$288:B$327,2,FALSE())</f>
        <v>4130</v>
      </c>
      <c r="E356">
        <f>VLOOKUP(D356,ar_predmet!B$288:C$327,2,FALSE())</f>
        <v>294</v>
      </c>
      <c r="F356">
        <v>12</v>
      </c>
      <c r="G356">
        <v>2</v>
      </c>
      <c r="H356" t="s">
        <v>3650</v>
      </c>
      <c r="I356" s="32" t="s">
        <v>1114</v>
      </c>
      <c r="J356" t="s">
        <v>1119</v>
      </c>
      <c r="K356" t="s">
        <v>659</v>
      </c>
      <c r="L356">
        <f t="shared" si="16"/>
        <v>294</v>
      </c>
      <c r="M356" t="str">
        <f t="shared" si="17"/>
        <v>_23/24_DO_KAIS_2</v>
      </c>
    </row>
    <row r="357" spans="1:13" x14ac:dyDescent="0.25">
      <c r="A357" t="s">
        <v>1005</v>
      </c>
      <c r="B357">
        <v>9</v>
      </c>
      <c r="D357">
        <f>VLOOKUP(A357,ar_predmet!A$288:B$327,2,FALSE())</f>
        <v>4132</v>
      </c>
      <c r="E357">
        <f>VLOOKUP(D357,ar_predmet!B$288:C$327,2,FALSE())</f>
        <v>295</v>
      </c>
      <c r="F357">
        <v>12</v>
      </c>
      <c r="G357">
        <v>2</v>
      </c>
      <c r="H357" t="s">
        <v>3650</v>
      </c>
      <c r="I357" s="32" t="s">
        <v>1114</v>
      </c>
      <c r="J357" t="s">
        <v>1119</v>
      </c>
      <c r="K357" t="s">
        <v>659</v>
      </c>
      <c r="L357">
        <f t="shared" si="16"/>
        <v>295</v>
      </c>
      <c r="M357" t="str">
        <f t="shared" ref="M357:M388" si="18">+_xlfn.CONCAT("_23/24_",K357,"_",J357,"_",G357)</f>
        <v>_23/24_DO_KAIS_2</v>
      </c>
    </row>
    <row r="358" spans="1:13" x14ac:dyDescent="0.25">
      <c r="A358" t="s">
        <v>1006</v>
      </c>
      <c r="B358">
        <v>9</v>
      </c>
      <c r="D358">
        <f>VLOOKUP(A358,ar_predmet!A$288:B$327,2,FALSE())</f>
        <v>4133</v>
      </c>
      <c r="E358">
        <f>VLOOKUP(D358,ar_predmet!B$288:C$327,2,FALSE())</f>
        <v>296</v>
      </c>
      <c r="F358">
        <v>12</v>
      </c>
      <c r="G358">
        <v>2</v>
      </c>
      <c r="H358" t="s">
        <v>3650</v>
      </c>
      <c r="I358" s="32" t="s">
        <v>1114</v>
      </c>
      <c r="J358" t="s">
        <v>1119</v>
      </c>
      <c r="K358" t="s">
        <v>659</v>
      </c>
      <c r="L358">
        <f t="shared" si="16"/>
        <v>296</v>
      </c>
      <c r="M358" t="str">
        <f t="shared" si="18"/>
        <v>_23/24_DO_KAIS_2</v>
      </c>
    </row>
    <row r="359" spans="1:13" x14ac:dyDescent="0.25">
      <c r="A359" t="s">
        <v>1007</v>
      </c>
      <c r="B359">
        <v>9</v>
      </c>
      <c r="D359">
        <f>VLOOKUP(A359,ar_predmet!A$288:B$327,2,FALSE())</f>
        <v>4134</v>
      </c>
      <c r="E359">
        <f>VLOOKUP(D359,ar_predmet!B$288:C$327,2,FALSE())</f>
        <v>297</v>
      </c>
      <c r="F359">
        <v>12</v>
      </c>
      <c r="G359">
        <v>2</v>
      </c>
      <c r="H359" t="s">
        <v>3650</v>
      </c>
      <c r="I359" s="32" t="s">
        <v>1114</v>
      </c>
      <c r="J359" t="s">
        <v>1119</v>
      </c>
      <c r="K359" t="s">
        <v>659</v>
      </c>
      <c r="L359">
        <f t="shared" ref="L359:L411" si="19">+E359</f>
        <v>297</v>
      </c>
      <c r="M359" t="str">
        <f t="shared" si="18"/>
        <v>_23/24_DO_KAIS_2</v>
      </c>
    </row>
    <row r="360" spans="1:13" x14ac:dyDescent="0.25">
      <c r="A360" t="s">
        <v>1008</v>
      </c>
      <c r="B360">
        <v>9</v>
      </c>
      <c r="D360">
        <f>VLOOKUP(A360,ar_predmet!A$288:B$327,2,FALSE())</f>
        <v>4135</v>
      </c>
      <c r="E360">
        <f>VLOOKUP(D360,ar_predmet!B$288:C$327,2,FALSE())</f>
        <v>298</v>
      </c>
      <c r="F360">
        <v>12</v>
      </c>
      <c r="G360">
        <v>2</v>
      </c>
      <c r="H360" t="s">
        <v>3650</v>
      </c>
      <c r="I360" s="32" t="s">
        <v>1114</v>
      </c>
      <c r="J360" t="s">
        <v>1119</v>
      </c>
      <c r="K360" t="s">
        <v>659</v>
      </c>
      <c r="L360">
        <f t="shared" si="19"/>
        <v>298</v>
      </c>
      <c r="M360" t="str">
        <f t="shared" si="18"/>
        <v>_23/24_DO_KAIS_2</v>
      </c>
    </row>
    <row r="361" spans="1:13" x14ac:dyDescent="0.25">
      <c r="A361" t="s">
        <v>1013</v>
      </c>
      <c r="B361">
        <v>9</v>
      </c>
      <c r="D361">
        <f>VLOOKUP(A361,ar_predmet!A$288:B$327,2,FALSE())</f>
        <v>4231</v>
      </c>
      <c r="E361">
        <f>VLOOKUP(D361,ar_predmet!B$288:C$327,2,FALSE())</f>
        <v>303</v>
      </c>
      <c r="F361">
        <v>12</v>
      </c>
      <c r="G361">
        <v>2</v>
      </c>
      <c r="H361" t="s">
        <v>3650</v>
      </c>
      <c r="I361" s="32" t="s">
        <v>1114</v>
      </c>
      <c r="J361" t="s">
        <v>1119</v>
      </c>
      <c r="K361" t="s">
        <v>659</v>
      </c>
      <c r="L361">
        <f t="shared" si="19"/>
        <v>303</v>
      </c>
      <c r="M361" t="str">
        <f t="shared" si="18"/>
        <v>_23/24_DO_KAIS_2</v>
      </c>
    </row>
    <row r="362" spans="1:13" x14ac:dyDescent="0.25">
      <c r="A362" t="s">
        <v>1016</v>
      </c>
      <c r="B362">
        <v>9</v>
      </c>
      <c r="D362">
        <f>VLOOKUP(A362,ar_predmet!A$288:B$327,2,FALSE())</f>
        <v>4234</v>
      </c>
      <c r="E362">
        <f>VLOOKUP(D362,ar_predmet!B$288:C$327,2,FALSE())</f>
        <v>306</v>
      </c>
      <c r="F362">
        <v>12</v>
      </c>
      <c r="G362">
        <v>2</v>
      </c>
      <c r="H362" t="s">
        <v>3650</v>
      </c>
      <c r="I362" s="32" t="s">
        <v>1114</v>
      </c>
      <c r="J362" t="s">
        <v>1119</v>
      </c>
      <c r="K362" t="s">
        <v>659</v>
      </c>
      <c r="L362">
        <f t="shared" si="19"/>
        <v>306</v>
      </c>
      <c r="M362" t="str">
        <f t="shared" si="18"/>
        <v>_23/24_DO_KAIS_2</v>
      </c>
    </row>
    <row r="363" spans="1:13" x14ac:dyDescent="0.25">
      <c r="A363" t="s">
        <v>1018</v>
      </c>
      <c r="B363">
        <v>9</v>
      </c>
      <c r="D363">
        <f>VLOOKUP(A363,ar_predmet!A$288:B$327,2,FALSE())</f>
        <v>4235</v>
      </c>
      <c r="E363">
        <f>VLOOKUP(D363,ar_predmet!B$288:C$327,2,FALSE())</f>
        <v>308</v>
      </c>
      <c r="F363">
        <v>12</v>
      </c>
      <c r="G363">
        <v>2</v>
      </c>
      <c r="H363" t="s">
        <v>3650</v>
      </c>
      <c r="I363" s="32" t="s">
        <v>1114</v>
      </c>
      <c r="J363" t="s">
        <v>1119</v>
      </c>
      <c r="K363" t="s">
        <v>659</v>
      </c>
      <c r="L363">
        <f t="shared" si="19"/>
        <v>308</v>
      </c>
      <c r="M363" t="str">
        <f t="shared" si="18"/>
        <v>_23/24_DO_KAIS_2</v>
      </c>
    </row>
    <row r="364" spans="1:13" x14ac:dyDescent="0.25">
      <c r="A364" t="s">
        <v>1017</v>
      </c>
      <c r="B364">
        <v>9</v>
      </c>
      <c r="D364">
        <f>VLOOKUP(A364,ar_predmet!A$288:B$327,2,FALSE())</f>
        <v>4236</v>
      </c>
      <c r="E364">
        <f>VLOOKUP(D364,ar_predmet!B$288:C$327,2,FALSE())</f>
        <v>307</v>
      </c>
      <c r="F364">
        <v>12</v>
      </c>
      <c r="G364">
        <v>2</v>
      </c>
      <c r="H364" t="s">
        <v>3650</v>
      </c>
      <c r="I364" s="32" t="s">
        <v>1114</v>
      </c>
      <c r="J364" t="s">
        <v>1119</v>
      </c>
      <c r="K364" t="s">
        <v>659</v>
      </c>
      <c r="L364">
        <f t="shared" si="19"/>
        <v>307</v>
      </c>
      <c r="M364" t="str">
        <f t="shared" si="18"/>
        <v>_23/24_DO_KAIS_2</v>
      </c>
    </row>
    <row r="365" spans="1:13" x14ac:dyDescent="0.25">
      <c r="A365" t="s">
        <v>1019</v>
      </c>
      <c r="B365">
        <v>9</v>
      </c>
      <c r="D365">
        <f>VLOOKUP(A365,ar_predmet!A$288:B$327,2,FALSE())</f>
        <v>4237</v>
      </c>
      <c r="E365">
        <f>VLOOKUP(D365,ar_predmet!B$288:C$327,2,FALSE())</f>
        <v>310</v>
      </c>
      <c r="F365">
        <v>12</v>
      </c>
      <c r="G365">
        <v>2</v>
      </c>
      <c r="H365" t="s">
        <v>3650</v>
      </c>
      <c r="I365" s="32" t="s">
        <v>1114</v>
      </c>
      <c r="J365" t="s">
        <v>1119</v>
      </c>
      <c r="K365" t="s">
        <v>659</v>
      </c>
      <c r="L365">
        <f t="shared" si="19"/>
        <v>310</v>
      </c>
      <c r="M365" t="str">
        <f t="shared" si="18"/>
        <v>_23/24_DO_KAIS_2</v>
      </c>
    </row>
    <row r="366" spans="1:13" x14ac:dyDescent="0.25">
      <c r="A366" t="s">
        <v>1020</v>
      </c>
      <c r="B366">
        <v>9</v>
      </c>
      <c r="D366">
        <f>VLOOKUP(A366,ar_predmet!A$288:B$327,2,FALSE())</f>
        <v>4238</v>
      </c>
      <c r="E366">
        <f>VLOOKUP(D366,ar_predmet!B$288:C$327,2,FALSE())</f>
        <v>311</v>
      </c>
      <c r="F366">
        <v>12</v>
      </c>
      <c r="G366">
        <v>2</v>
      </c>
      <c r="H366" t="s">
        <v>3650</v>
      </c>
      <c r="I366" s="32" t="s">
        <v>1114</v>
      </c>
      <c r="J366" t="s">
        <v>1119</v>
      </c>
      <c r="K366" t="s">
        <v>659</v>
      </c>
      <c r="L366">
        <f t="shared" si="19"/>
        <v>311</v>
      </c>
      <c r="M366" t="str">
        <f t="shared" si="18"/>
        <v>_23/24_DO_KAIS_2</v>
      </c>
    </row>
    <row r="367" spans="1:13" x14ac:dyDescent="0.25">
      <c r="A367" t="s">
        <v>1021</v>
      </c>
      <c r="B367">
        <v>9</v>
      </c>
      <c r="D367">
        <f>VLOOKUP(A367,ar_predmet!A$288:B$327,2,FALSE())</f>
        <v>4239</v>
      </c>
      <c r="E367">
        <f>VLOOKUP(D367,ar_predmet!B$288:C$327,2,FALSE())</f>
        <v>312</v>
      </c>
      <c r="F367">
        <v>12</v>
      </c>
      <c r="G367">
        <v>2</v>
      </c>
      <c r="H367" t="s">
        <v>3650</v>
      </c>
      <c r="I367" s="32" t="s">
        <v>1114</v>
      </c>
      <c r="J367" t="s">
        <v>1119</v>
      </c>
      <c r="K367" t="s">
        <v>659</v>
      </c>
      <c r="L367">
        <f t="shared" si="19"/>
        <v>312</v>
      </c>
      <c r="M367" t="str">
        <f t="shared" si="18"/>
        <v>_23/24_DO_KAIS_2</v>
      </c>
    </row>
    <row r="368" spans="1:13" x14ac:dyDescent="0.25">
      <c r="A368" t="s">
        <v>1022</v>
      </c>
      <c r="B368">
        <v>9</v>
      </c>
      <c r="D368">
        <f>VLOOKUP(A368,ar_predmet!A$288:B$327,2,FALSE())</f>
        <v>4240</v>
      </c>
      <c r="E368">
        <f>VLOOKUP(D368,ar_predmet!B$288:C$327,2,FALSE())</f>
        <v>313</v>
      </c>
      <c r="F368">
        <v>12</v>
      </c>
      <c r="G368">
        <v>2</v>
      </c>
      <c r="H368" t="s">
        <v>3650</v>
      </c>
      <c r="I368" s="32" t="s">
        <v>1114</v>
      </c>
      <c r="J368" t="s">
        <v>1119</v>
      </c>
      <c r="K368" t="s">
        <v>659</v>
      </c>
      <c r="L368">
        <f t="shared" si="19"/>
        <v>313</v>
      </c>
      <c r="M368" t="str">
        <f t="shared" si="18"/>
        <v>_23/24_DO_KAIS_2</v>
      </c>
    </row>
    <row r="369" spans="1:13" x14ac:dyDescent="0.25">
      <c r="A369" t="s">
        <v>1029</v>
      </c>
      <c r="B369">
        <v>9</v>
      </c>
      <c r="D369">
        <f>VLOOKUP(A369,ar_predmet!A$288:B$327,2,FALSE())</f>
        <v>4247</v>
      </c>
      <c r="E369">
        <f>VLOOKUP(D369,ar_predmet!B$288:C$327,2,FALSE())</f>
        <v>320</v>
      </c>
      <c r="F369">
        <v>12</v>
      </c>
      <c r="G369">
        <v>2</v>
      </c>
      <c r="H369" t="s">
        <v>3650</v>
      </c>
      <c r="I369" s="32" t="s">
        <v>1114</v>
      </c>
      <c r="J369" t="s">
        <v>1119</v>
      </c>
      <c r="K369" t="s">
        <v>659</v>
      </c>
      <c r="L369">
        <f t="shared" si="19"/>
        <v>320</v>
      </c>
      <c r="M369" t="str">
        <f t="shared" si="18"/>
        <v>_23/24_DO_KAIS_2</v>
      </c>
    </row>
    <row r="370" spans="1:13" x14ac:dyDescent="0.25">
      <c r="A370" t="s">
        <v>1030</v>
      </c>
      <c r="B370">
        <v>9</v>
      </c>
      <c r="D370">
        <f>VLOOKUP(A370,ar_predmet!A$288:B$327,2,FALSE())</f>
        <v>4248</v>
      </c>
      <c r="E370">
        <f>VLOOKUP(D370,ar_predmet!B$288:C$327,2,FALSE())</f>
        <v>321</v>
      </c>
      <c r="F370">
        <v>12</v>
      </c>
      <c r="G370">
        <v>2</v>
      </c>
      <c r="H370" t="s">
        <v>3650</v>
      </c>
      <c r="I370" s="32" t="s">
        <v>1114</v>
      </c>
      <c r="J370" t="s">
        <v>1119</v>
      </c>
      <c r="K370" t="s">
        <v>659</v>
      </c>
      <c r="L370">
        <f t="shared" si="19"/>
        <v>321</v>
      </c>
      <c r="M370" t="str">
        <f t="shared" si="18"/>
        <v>_23/24_DO_KAIS_2</v>
      </c>
    </row>
    <row r="371" spans="1:13" x14ac:dyDescent="0.25">
      <c r="A371" t="s">
        <v>1031</v>
      </c>
      <c r="B371">
        <v>9</v>
      </c>
      <c r="D371">
        <f>VLOOKUP(A371,ar_predmet!A$288:B$327,2,FALSE())</f>
        <v>4249</v>
      </c>
      <c r="E371">
        <f>VLOOKUP(D371,ar_predmet!B$288:C$327,2,FALSE())</f>
        <v>322</v>
      </c>
      <c r="F371">
        <v>12</v>
      </c>
      <c r="G371">
        <v>2</v>
      </c>
      <c r="H371" t="s">
        <v>3650</v>
      </c>
      <c r="I371" s="32" t="s">
        <v>1114</v>
      </c>
      <c r="J371" t="s">
        <v>1119</v>
      </c>
      <c r="K371" t="s">
        <v>659</v>
      </c>
      <c r="L371">
        <f t="shared" si="19"/>
        <v>322</v>
      </c>
      <c r="M371" t="str">
        <f t="shared" si="18"/>
        <v>_23/24_DO_KAIS_2</v>
      </c>
    </row>
    <row r="372" spans="1:13" x14ac:dyDescent="0.25">
      <c r="A372" t="s">
        <v>1032</v>
      </c>
      <c r="B372">
        <v>9</v>
      </c>
      <c r="D372">
        <f>VLOOKUP(A372,ar_predmet!A$288:B$327,2,FALSE())</f>
        <v>4250</v>
      </c>
      <c r="E372">
        <f>VLOOKUP(D372,ar_predmet!B$288:C$327,2,FALSE())</f>
        <v>323</v>
      </c>
      <c r="F372">
        <v>12</v>
      </c>
      <c r="G372">
        <v>2</v>
      </c>
      <c r="H372" t="s">
        <v>3650</v>
      </c>
      <c r="I372" s="32" t="s">
        <v>1114</v>
      </c>
      <c r="J372" t="s">
        <v>1119</v>
      </c>
      <c r="K372" t="s">
        <v>659</v>
      </c>
      <c r="L372">
        <f t="shared" si="19"/>
        <v>323</v>
      </c>
      <c r="M372" t="str">
        <f t="shared" si="18"/>
        <v>_23/24_DO_KAIS_2</v>
      </c>
    </row>
    <row r="373" spans="1:13" x14ac:dyDescent="0.25">
      <c r="A373" t="s">
        <v>1033</v>
      </c>
      <c r="B373">
        <v>9</v>
      </c>
      <c r="D373">
        <f>VLOOKUP(A373,ar_predmet!A$288:B$327,2,FALSE())</f>
        <v>4251</v>
      </c>
      <c r="E373">
        <f>VLOOKUP(D373,ar_predmet!B$288:C$327,2,FALSE())</f>
        <v>324</v>
      </c>
      <c r="F373">
        <v>12</v>
      </c>
      <c r="G373">
        <v>2</v>
      </c>
      <c r="H373" t="s">
        <v>3650</v>
      </c>
      <c r="I373" s="32" t="s">
        <v>1114</v>
      </c>
      <c r="J373" t="s">
        <v>1119</v>
      </c>
      <c r="K373" t="s">
        <v>659</v>
      </c>
      <c r="L373">
        <f t="shared" si="19"/>
        <v>324</v>
      </c>
      <c r="M373" t="str">
        <f t="shared" si="18"/>
        <v>_23/24_DO_KAIS_2</v>
      </c>
    </row>
    <row r="374" spans="1:13" x14ac:dyDescent="0.25">
      <c r="A374" t="s">
        <v>1034</v>
      </c>
      <c r="B374">
        <v>9</v>
      </c>
      <c r="D374">
        <f>VLOOKUP(A374,ar_predmet!A$288:B$327,2,FALSE())</f>
        <v>4252</v>
      </c>
      <c r="E374">
        <f>VLOOKUP(D374,ar_predmet!B$288:C$327,2,FALSE())</f>
        <v>325</v>
      </c>
      <c r="F374">
        <v>12</v>
      </c>
      <c r="G374">
        <v>2</v>
      </c>
      <c r="H374" t="s">
        <v>3650</v>
      </c>
      <c r="I374" s="32" t="s">
        <v>1114</v>
      </c>
      <c r="J374" t="s">
        <v>1119</v>
      </c>
      <c r="K374" t="s">
        <v>659</v>
      </c>
      <c r="L374">
        <f t="shared" si="19"/>
        <v>325</v>
      </c>
      <c r="M374" t="str">
        <f t="shared" si="18"/>
        <v>_23/24_DO_KAIS_2</v>
      </c>
    </row>
    <row r="375" spans="1:13" x14ac:dyDescent="0.25">
      <c r="A375" t="s">
        <v>1035</v>
      </c>
      <c r="B375">
        <v>30</v>
      </c>
      <c r="D375">
        <f>VLOOKUP(A375,ar_predmet!A$288:B$327,2,FALSE())</f>
        <v>4301</v>
      </c>
      <c r="E375">
        <f>VLOOKUP(D375,ar_predmet!B$288:C$327,2,FALSE())</f>
        <v>326</v>
      </c>
      <c r="F375">
        <v>12</v>
      </c>
      <c r="G375">
        <v>3</v>
      </c>
      <c r="H375" t="s">
        <v>3649</v>
      </c>
      <c r="I375" s="32" t="s">
        <v>1114</v>
      </c>
      <c r="J375" t="s">
        <v>1119</v>
      </c>
      <c r="K375" t="s">
        <v>659</v>
      </c>
      <c r="L375">
        <f t="shared" si="19"/>
        <v>326</v>
      </c>
      <c r="M375" t="str">
        <f t="shared" si="18"/>
        <v>_23/24_DO_KAIS_3</v>
      </c>
    </row>
    <row r="376" spans="1:13" x14ac:dyDescent="0.25">
      <c r="A376" t="s">
        <v>1036</v>
      </c>
      <c r="B376">
        <v>30</v>
      </c>
      <c r="D376">
        <f>VLOOKUP(A376,ar_predmet!A$288:B$327,2,FALSE())</f>
        <v>4302</v>
      </c>
      <c r="E376">
        <f>VLOOKUP(D376,ar_predmet!B$288:C$327,2,FALSE())</f>
        <v>327</v>
      </c>
      <c r="F376">
        <v>12</v>
      </c>
      <c r="G376">
        <v>3</v>
      </c>
      <c r="H376" t="s">
        <v>3649</v>
      </c>
      <c r="I376" s="32" t="s">
        <v>1116</v>
      </c>
      <c r="J376" t="s">
        <v>1119</v>
      </c>
      <c r="K376" t="s">
        <v>659</v>
      </c>
      <c r="L376">
        <f t="shared" si="19"/>
        <v>327</v>
      </c>
      <c r="M376" t="str">
        <f t="shared" si="18"/>
        <v>_23/24_DO_KAIS_3</v>
      </c>
    </row>
    <row r="377" spans="1:13" x14ac:dyDescent="0.25">
      <c r="A377" s="36" t="s">
        <v>998</v>
      </c>
      <c r="B377" s="36">
        <v>9</v>
      </c>
      <c r="C377" s="36"/>
      <c r="D377" s="36">
        <f>VLOOKUP(A377,ar_predmet!A$288:B$327,2,FALSE())</f>
        <v>4124</v>
      </c>
      <c r="E377" s="36">
        <f>VLOOKUP(D377,ar_predmet!B$288:C$327,2,FALSE())</f>
        <v>288</v>
      </c>
      <c r="F377" s="36">
        <v>13</v>
      </c>
      <c r="G377" s="36">
        <v>1</v>
      </c>
      <c r="H377" s="36" t="s">
        <v>3649</v>
      </c>
      <c r="I377" s="43" t="s">
        <v>1114</v>
      </c>
      <c r="J377" s="36" t="s">
        <v>1120</v>
      </c>
      <c r="K377" s="36" t="s">
        <v>659</v>
      </c>
      <c r="L377" s="36">
        <f t="shared" si="19"/>
        <v>288</v>
      </c>
      <c r="M377" s="36" t="str">
        <f t="shared" si="18"/>
        <v>_23/24_DO_INFS_1</v>
      </c>
    </row>
    <row r="378" spans="1:13" x14ac:dyDescent="0.25">
      <c r="A378" t="s">
        <v>999</v>
      </c>
      <c r="B378">
        <v>9</v>
      </c>
      <c r="D378">
        <f>VLOOKUP(A378,ar_predmet!A$288:B$327,2,FALSE())</f>
        <v>4125</v>
      </c>
      <c r="E378">
        <f>VLOOKUP(D378,ar_predmet!B$288:C$327,2,FALSE())</f>
        <v>289</v>
      </c>
      <c r="F378">
        <v>13</v>
      </c>
      <c r="G378">
        <v>1</v>
      </c>
      <c r="H378" t="s">
        <v>3649</v>
      </c>
      <c r="I378" s="32" t="s">
        <v>1114</v>
      </c>
      <c r="J378" t="s">
        <v>1120</v>
      </c>
      <c r="K378" t="s">
        <v>659</v>
      </c>
      <c r="L378">
        <f t="shared" si="19"/>
        <v>289</v>
      </c>
      <c r="M378" t="str">
        <f t="shared" si="18"/>
        <v>_23/24_DO_INFS_1</v>
      </c>
    </row>
    <row r="379" spans="1:13" x14ac:dyDescent="0.25">
      <c r="A379" t="s">
        <v>1000</v>
      </c>
      <c r="B379">
        <v>6</v>
      </c>
      <c r="D379">
        <f>VLOOKUP(A379,ar_predmet!A$288:B$327,2,FALSE())</f>
        <v>4126</v>
      </c>
      <c r="E379">
        <f>VLOOKUP(D379,ar_predmet!B$288:C$327,2,FALSE())</f>
        <v>290</v>
      </c>
      <c r="F379">
        <v>13</v>
      </c>
      <c r="G379">
        <v>1</v>
      </c>
      <c r="H379" t="s">
        <v>3649</v>
      </c>
      <c r="I379" s="32" t="s">
        <v>1114</v>
      </c>
      <c r="J379" t="s">
        <v>1120</v>
      </c>
      <c r="K379" t="s">
        <v>659</v>
      </c>
      <c r="L379">
        <f t="shared" si="19"/>
        <v>290</v>
      </c>
      <c r="M379" t="str">
        <f t="shared" si="18"/>
        <v>_23/24_DO_INFS_1</v>
      </c>
    </row>
    <row r="380" spans="1:13" x14ac:dyDescent="0.25">
      <c r="A380" t="s">
        <v>1001</v>
      </c>
      <c r="B380">
        <v>6</v>
      </c>
      <c r="D380">
        <f>VLOOKUP(A380,ar_predmet!A$288:B$327,2,FALSE())</f>
        <v>4127</v>
      </c>
      <c r="E380">
        <f>VLOOKUP(D380,ar_predmet!B$288:C$327,2,FALSE())</f>
        <v>291</v>
      </c>
      <c r="F380">
        <v>13</v>
      </c>
      <c r="G380">
        <v>1</v>
      </c>
      <c r="H380" t="s">
        <v>3649</v>
      </c>
      <c r="I380" s="32" t="s">
        <v>1114</v>
      </c>
      <c r="J380" t="s">
        <v>1120</v>
      </c>
      <c r="K380" t="s">
        <v>659</v>
      </c>
      <c r="L380">
        <f t="shared" si="19"/>
        <v>291</v>
      </c>
      <c r="M380" t="str">
        <f t="shared" si="18"/>
        <v>_23/24_DO_INFS_1</v>
      </c>
    </row>
    <row r="381" spans="1:13" x14ac:dyDescent="0.25">
      <c r="A381" t="s">
        <v>1002</v>
      </c>
      <c r="B381">
        <v>9</v>
      </c>
      <c r="D381">
        <f>VLOOKUP(A381,ar_predmet!A$288:B$327,2,FALSE())</f>
        <v>4128</v>
      </c>
      <c r="E381">
        <f>VLOOKUP(D381,ar_predmet!B$288:C$327,2,FALSE())</f>
        <v>292</v>
      </c>
      <c r="F381">
        <v>13</v>
      </c>
      <c r="G381">
        <v>1</v>
      </c>
      <c r="H381" t="s">
        <v>3649</v>
      </c>
      <c r="I381" s="32" t="s">
        <v>1116</v>
      </c>
      <c r="J381" t="s">
        <v>1120</v>
      </c>
      <c r="K381" t="s">
        <v>659</v>
      </c>
      <c r="L381">
        <f t="shared" si="19"/>
        <v>292</v>
      </c>
      <c r="M381" t="str">
        <f t="shared" si="18"/>
        <v>_23/24_DO_INFS_1</v>
      </c>
    </row>
    <row r="382" spans="1:13" x14ac:dyDescent="0.25">
      <c r="A382" t="s">
        <v>1003</v>
      </c>
      <c r="B382">
        <v>12</v>
      </c>
      <c r="D382">
        <f>VLOOKUP(A382,ar_predmet!A$288:B$327,2,FALSE())</f>
        <v>4129</v>
      </c>
      <c r="E382">
        <f>VLOOKUP(D382,ar_predmet!B$288:C$327,2,FALSE())</f>
        <v>293</v>
      </c>
      <c r="F382">
        <v>13</v>
      </c>
      <c r="G382">
        <v>1</v>
      </c>
      <c r="H382" t="s">
        <v>3649</v>
      </c>
      <c r="I382" s="32" t="s">
        <v>1116</v>
      </c>
      <c r="J382" t="s">
        <v>1120</v>
      </c>
      <c r="K382" t="s">
        <v>659</v>
      </c>
      <c r="L382">
        <f t="shared" si="19"/>
        <v>293</v>
      </c>
      <c r="M382" t="str">
        <f t="shared" si="18"/>
        <v>_23/24_DO_INFS_1</v>
      </c>
    </row>
    <row r="383" spans="1:13" x14ac:dyDescent="0.25">
      <c r="A383" t="s">
        <v>1004</v>
      </c>
      <c r="B383">
        <v>9</v>
      </c>
      <c r="D383">
        <f>VLOOKUP(A383,ar_predmet!A$288:B$327,2,FALSE())</f>
        <v>4130</v>
      </c>
      <c r="E383">
        <f>VLOOKUP(D383,ar_predmet!B$288:C$327,2,FALSE())</f>
        <v>294</v>
      </c>
      <c r="F383">
        <v>13</v>
      </c>
      <c r="G383">
        <v>1</v>
      </c>
      <c r="H383" t="s">
        <v>3650</v>
      </c>
      <c r="I383" s="32" t="s">
        <v>1116</v>
      </c>
      <c r="J383" t="s">
        <v>1120</v>
      </c>
      <c r="K383" t="s">
        <v>659</v>
      </c>
      <c r="L383">
        <f t="shared" si="19"/>
        <v>294</v>
      </c>
      <c r="M383" t="str">
        <f t="shared" si="18"/>
        <v>_23/24_DO_INFS_1</v>
      </c>
    </row>
    <row r="384" spans="1:13" x14ac:dyDescent="0.25">
      <c r="A384" t="s">
        <v>1005</v>
      </c>
      <c r="B384">
        <v>9</v>
      </c>
      <c r="D384">
        <f>VLOOKUP(A384,ar_predmet!A$288:B$327,2,FALSE())</f>
        <v>4132</v>
      </c>
      <c r="E384">
        <f>VLOOKUP(D384,ar_predmet!B$288:C$327,2,FALSE())</f>
        <v>295</v>
      </c>
      <c r="F384">
        <v>13</v>
      </c>
      <c r="G384">
        <v>1</v>
      </c>
      <c r="H384" t="s">
        <v>3650</v>
      </c>
      <c r="I384" s="32" t="s">
        <v>1116</v>
      </c>
      <c r="J384" t="s">
        <v>1120</v>
      </c>
      <c r="K384" t="s">
        <v>659</v>
      </c>
      <c r="L384">
        <f t="shared" si="19"/>
        <v>295</v>
      </c>
      <c r="M384" t="str">
        <f t="shared" si="18"/>
        <v>_23/24_DO_INFS_1</v>
      </c>
    </row>
    <row r="385" spans="1:13" x14ac:dyDescent="0.25">
      <c r="A385" t="s">
        <v>1006</v>
      </c>
      <c r="B385">
        <v>9</v>
      </c>
      <c r="D385">
        <f>VLOOKUP(A385,ar_predmet!A$288:B$327,2,FALSE())</f>
        <v>4133</v>
      </c>
      <c r="E385">
        <f>VLOOKUP(D385,ar_predmet!B$288:C$327,2,FALSE())</f>
        <v>296</v>
      </c>
      <c r="F385">
        <v>13</v>
      </c>
      <c r="G385">
        <v>1</v>
      </c>
      <c r="H385" t="s">
        <v>3650</v>
      </c>
      <c r="I385" s="32" t="s">
        <v>1116</v>
      </c>
      <c r="J385" t="s">
        <v>1120</v>
      </c>
      <c r="K385" t="s">
        <v>659</v>
      </c>
      <c r="L385">
        <f t="shared" si="19"/>
        <v>296</v>
      </c>
      <c r="M385" t="str">
        <f t="shared" si="18"/>
        <v>_23/24_DO_INFS_1</v>
      </c>
    </row>
    <row r="386" spans="1:13" x14ac:dyDescent="0.25">
      <c r="A386" t="s">
        <v>1007</v>
      </c>
      <c r="B386">
        <v>9</v>
      </c>
      <c r="D386">
        <f>VLOOKUP(A386,ar_predmet!A$288:B$327,2,FALSE())</f>
        <v>4134</v>
      </c>
      <c r="E386">
        <f>VLOOKUP(D386,ar_predmet!B$288:C$327,2,FALSE())</f>
        <v>297</v>
      </c>
      <c r="F386">
        <v>13</v>
      </c>
      <c r="G386">
        <v>1</v>
      </c>
      <c r="H386" t="s">
        <v>3650</v>
      </c>
      <c r="I386" s="32" t="s">
        <v>1116</v>
      </c>
      <c r="J386" t="s">
        <v>1120</v>
      </c>
      <c r="K386" t="s">
        <v>659</v>
      </c>
      <c r="L386">
        <f t="shared" si="19"/>
        <v>297</v>
      </c>
      <c r="M386" t="str">
        <f t="shared" si="18"/>
        <v>_23/24_DO_INFS_1</v>
      </c>
    </row>
    <row r="387" spans="1:13" x14ac:dyDescent="0.25">
      <c r="A387" t="s">
        <v>1008</v>
      </c>
      <c r="B387">
        <v>9</v>
      </c>
      <c r="D387">
        <f>VLOOKUP(A387,ar_predmet!A$288:B$327,2,FALSE())</f>
        <v>4135</v>
      </c>
      <c r="E387">
        <f>VLOOKUP(D387,ar_predmet!B$288:C$327,2,FALSE())</f>
        <v>298</v>
      </c>
      <c r="F387">
        <v>13</v>
      </c>
      <c r="G387">
        <v>1</v>
      </c>
      <c r="H387" t="s">
        <v>3650</v>
      </c>
      <c r="I387" s="32" t="s">
        <v>1116</v>
      </c>
      <c r="J387" t="s">
        <v>1120</v>
      </c>
      <c r="K387" t="s">
        <v>659</v>
      </c>
      <c r="L387">
        <f t="shared" si="19"/>
        <v>298</v>
      </c>
      <c r="M387" t="str">
        <f t="shared" si="18"/>
        <v>_23/24_DO_INFS_1</v>
      </c>
    </row>
    <row r="388" spans="1:13" x14ac:dyDescent="0.25">
      <c r="A388" t="s">
        <v>1013</v>
      </c>
      <c r="B388">
        <v>9</v>
      </c>
      <c r="D388">
        <f>VLOOKUP(A388,ar_predmet!A$288:B$327,2,FALSE())</f>
        <v>4231</v>
      </c>
      <c r="E388">
        <f>VLOOKUP(D388,ar_predmet!B$288:C$327,2,FALSE())</f>
        <v>303</v>
      </c>
      <c r="F388">
        <v>13</v>
      </c>
      <c r="G388">
        <v>1</v>
      </c>
      <c r="H388" t="s">
        <v>3650</v>
      </c>
      <c r="I388" s="32" t="s">
        <v>1116</v>
      </c>
      <c r="J388" t="s">
        <v>1120</v>
      </c>
      <c r="K388" t="s">
        <v>659</v>
      </c>
      <c r="L388">
        <f t="shared" si="19"/>
        <v>303</v>
      </c>
      <c r="M388" t="str">
        <f t="shared" si="18"/>
        <v>_23/24_DO_INFS_1</v>
      </c>
    </row>
    <row r="389" spans="1:13" x14ac:dyDescent="0.25">
      <c r="A389" t="s">
        <v>1015</v>
      </c>
      <c r="B389">
        <v>21</v>
      </c>
      <c r="D389">
        <f>VLOOKUP(A389,ar_predmet!A$288:B$327,2,FALSE())</f>
        <v>4233</v>
      </c>
      <c r="E389">
        <f>VLOOKUP(D389,ar_predmet!B$288:C$327,2,FALSE())</f>
        <v>305</v>
      </c>
      <c r="F389">
        <v>13</v>
      </c>
      <c r="G389">
        <v>2</v>
      </c>
      <c r="H389" t="s">
        <v>3649</v>
      </c>
      <c r="I389" s="32" t="s">
        <v>1114</v>
      </c>
      <c r="J389" t="s">
        <v>1120</v>
      </c>
      <c r="K389" t="s">
        <v>659</v>
      </c>
      <c r="L389">
        <f t="shared" si="19"/>
        <v>305</v>
      </c>
      <c r="M389" t="str">
        <f t="shared" ref="M389:M411" si="20">+_xlfn.CONCAT("_23/24_",K389,"_",J389,"_",G389)</f>
        <v>_23/24_DO_INFS_2</v>
      </c>
    </row>
    <row r="390" spans="1:13" x14ac:dyDescent="0.25">
      <c r="A390" t="s">
        <v>1014</v>
      </c>
      <c r="B390">
        <v>30</v>
      </c>
      <c r="D390">
        <f>VLOOKUP(A390,ar_predmet!A$288:B$327,2,FALSE())</f>
        <v>4232</v>
      </c>
      <c r="E390">
        <f>VLOOKUP(D390,ar_predmet!B$288:C$327,2,FALSE())</f>
        <v>304</v>
      </c>
      <c r="F390">
        <v>13</v>
      </c>
      <c r="G390">
        <v>2</v>
      </c>
      <c r="H390" t="s">
        <v>3649</v>
      </c>
      <c r="I390" s="32" t="s">
        <v>1116</v>
      </c>
      <c r="J390" t="s">
        <v>1120</v>
      </c>
      <c r="K390" t="s">
        <v>659</v>
      </c>
      <c r="L390">
        <f t="shared" si="19"/>
        <v>304</v>
      </c>
      <c r="M390" t="str">
        <f t="shared" si="20"/>
        <v>_23/24_DO_INFS_2</v>
      </c>
    </row>
    <row r="391" spans="1:13" x14ac:dyDescent="0.25">
      <c r="A391" t="s">
        <v>1016</v>
      </c>
      <c r="B391">
        <v>9</v>
      </c>
      <c r="D391">
        <f>VLOOKUP(A391,ar_predmet!A$288:B$327,2,FALSE())</f>
        <v>4234</v>
      </c>
      <c r="E391">
        <f>VLOOKUP(D391,ar_predmet!B$288:C$327,2,FALSE())</f>
        <v>306</v>
      </c>
      <c r="F391">
        <v>13</v>
      </c>
      <c r="G391">
        <v>2</v>
      </c>
      <c r="H391" t="s">
        <v>3650</v>
      </c>
      <c r="I391" s="32" t="s">
        <v>1114</v>
      </c>
      <c r="J391" t="s">
        <v>1120</v>
      </c>
      <c r="K391" t="s">
        <v>659</v>
      </c>
      <c r="L391">
        <f t="shared" si="19"/>
        <v>306</v>
      </c>
      <c r="M391" t="str">
        <f t="shared" si="20"/>
        <v>_23/24_DO_INFS_2</v>
      </c>
    </row>
    <row r="392" spans="1:13" x14ac:dyDescent="0.25">
      <c r="A392" t="s">
        <v>1018</v>
      </c>
      <c r="B392">
        <v>9</v>
      </c>
      <c r="D392">
        <f>VLOOKUP(A392,ar_predmet!A$288:B$327,2,FALSE())</f>
        <v>4235</v>
      </c>
      <c r="E392">
        <f>VLOOKUP(D392,ar_predmet!B$288:C$327,2,FALSE())</f>
        <v>308</v>
      </c>
      <c r="F392">
        <v>13</v>
      </c>
      <c r="G392">
        <v>2</v>
      </c>
      <c r="H392" t="s">
        <v>3650</v>
      </c>
      <c r="I392" s="32" t="s">
        <v>1114</v>
      </c>
      <c r="J392" t="s">
        <v>1120</v>
      </c>
      <c r="K392" t="s">
        <v>659</v>
      </c>
      <c r="L392">
        <f t="shared" si="19"/>
        <v>308</v>
      </c>
      <c r="M392" t="str">
        <f t="shared" si="20"/>
        <v>_23/24_DO_INFS_2</v>
      </c>
    </row>
    <row r="393" spans="1:13" x14ac:dyDescent="0.25">
      <c r="A393" t="s">
        <v>1017</v>
      </c>
      <c r="B393">
        <v>9</v>
      </c>
      <c r="D393">
        <f>VLOOKUP(A393,ar_predmet!A$288:B$327,2,FALSE())</f>
        <v>4236</v>
      </c>
      <c r="E393">
        <f>VLOOKUP(D393,ar_predmet!B$288:C$327,2,FALSE())</f>
        <v>307</v>
      </c>
      <c r="F393">
        <v>13</v>
      </c>
      <c r="G393">
        <v>2</v>
      </c>
      <c r="H393" t="s">
        <v>3650</v>
      </c>
      <c r="I393" s="32" t="s">
        <v>1114</v>
      </c>
      <c r="J393" t="s">
        <v>1120</v>
      </c>
      <c r="K393" t="s">
        <v>659</v>
      </c>
      <c r="L393">
        <f t="shared" si="19"/>
        <v>307</v>
      </c>
      <c r="M393" t="str">
        <f t="shared" si="20"/>
        <v>_23/24_DO_INFS_2</v>
      </c>
    </row>
    <row r="394" spans="1:13" x14ac:dyDescent="0.25">
      <c r="A394" t="s">
        <v>1019</v>
      </c>
      <c r="B394">
        <v>9</v>
      </c>
      <c r="D394">
        <f>VLOOKUP(A394,ar_predmet!A$288:B$327,2,FALSE())</f>
        <v>4237</v>
      </c>
      <c r="E394">
        <f>VLOOKUP(D394,ar_predmet!B$288:C$327,2,FALSE())</f>
        <v>310</v>
      </c>
      <c r="F394">
        <v>13</v>
      </c>
      <c r="G394">
        <v>2</v>
      </c>
      <c r="H394" t="s">
        <v>3650</v>
      </c>
      <c r="I394" s="32" t="s">
        <v>1114</v>
      </c>
      <c r="J394" t="s">
        <v>1120</v>
      </c>
      <c r="K394" t="s">
        <v>659</v>
      </c>
      <c r="L394">
        <f t="shared" si="19"/>
        <v>310</v>
      </c>
      <c r="M394" t="str">
        <f t="shared" si="20"/>
        <v>_23/24_DO_INFS_2</v>
      </c>
    </row>
    <row r="395" spans="1:13" x14ac:dyDescent="0.25">
      <c r="A395" t="s">
        <v>1020</v>
      </c>
      <c r="B395">
        <v>9</v>
      </c>
      <c r="D395">
        <f>VLOOKUP(A395,ar_predmet!A$288:B$327,2,FALSE())</f>
        <v>4238</v>
      </c>
      <c r="E395">
        <f>VLOOKUP(D395,ar_predmet!B$288:C$327,2,FALSE())</f>
        <v>311</v>
      </c>
      <c r="F395">
        <v>13</v>
      </c>
      <c r="G395">
        <v>2</v>
      </c>
      <c r="H395" t="s">
        <v>3650</v>
      </c>
      <c r="I395" s="32" t="s">
        <v>1114</v>
      </c>
      <c r="J395" t="s">
        <v>1120</v>
      </c>
      <c r="K395" t="s">
        <v>659</v>
      </c>
      <c r="L395">
        <f t="shared" si="19"/>
        <v>311</v>
      </c>
      <c r="M395" t="str">
        <f t="shared" si="20"/>
        <v>_23/24_DO_INFS_2</v>
      </c>
    </row>
    <row r="396" spans="1:13" x14ac:dyDescent="0.25">
      <c r="A396" t="s">
        <v>1021</v>
      </c>
      <c r="B396">
        <v>9</v>
      </c>
      <c r="D396">
        <f>VLOOKUP(A396,ar_predmet!A$288:B$327,2,FALSE())</f>
        <v>4239</v>
      </c>
      <c r="E396">
        <f>VLOOKUP(D396,ar_predmet!B$288:C$327,2,FALSE())</f>
        <v>312</v>
      </c>
      <c r="F396">
        <v>13</v>
      </c>
      <c r="G396">
        <v>2</v>
      </c>
      <c r="H396" t="s">
        <v>3650</v>
      </c>
      <c r="I396" s="32" t="s">
        <v>1114</v>
      </c>
      <c r="J396" t="s">
        <v>1120</v>
      </c>
      <c r="K396" t="s">
        <v>659</v>
      </c>
      <c r="L396">
        <f t="shared" si="19"/>
        <v>312</v>
      </c>
      <c r="M396" t="str">
        <f t="shared" si="20"/>
        <v>_23/24_DO_INFS_2</v>
      </c>
    </row>
    <row r="397" spans="1:13" x14ac:dyDescent="0.25">
      <c r="A397" t="s">
        <v>1022</v>
      </c>
      <c r="B397">
        <v>9</v>
      </c>
      <c r="D397">
        <f>VLOOKUP(A397,ar_predmet!A$288:B$327,2,FALSE())</f>
        <v>4240</v>
      </c>
      <c r="E397">
        <f>VLOOKUP(D397,ar_predmet!B$288:C$327,2,FALSE())</f>
        <v>313</v>
      </c>
      <c r="F397">
        <v>13</v>
      </c>
      <c r="G397">
        <v>2</v>
      </c>
      <c r="H397" t="s">
        <v>3650</v>
      </c>
      <c r="I397" s="32" t="s">
        <v>1114</v>
      </c>
      <c r="J397" t="s">
        <v>1120</v>
      </c>
      <c r="K397" t="s">
        <v>659</v>
      </c>
      <c r="L397">
        <f t="shared" si="19"/>
        <v>313</v>
      </c>
      <c r="M397" t="str">
        <f t="shared" si="20"/>
        <v>_23/24_DO_INFS_2</v>
      </c>
    </row>
    <row r="398" spans="1:13" x14ac:dyDescent="0.25">
      <c r="A398" t="s">
        <v>1023</v>
      </c>
      <c r="B398">
        <v>9</v>
      </c>
      <c r="D398">
        <f>VLOOKUP(A398,ar_predmet!A$288:B$327,2,FALSE())</f>
        <v>4241</v>
      </c>
      <c r="E398">
        <f>VLOOKUP(D398,ar_predmet!B$288:C$327,2,FALSE())</f>
        <v>314</v>
      </c>
      <c r="F398">
        <v>13</v>
      </c>
      <c r="G398">
        <v>2</v>
      </c>
      <c r="H398" t="s">
        <v>3650</v>
      </c>
      <c r="I398" s="32" t="s">
        <v>1114</v>
      </c>
      <c r="J398" t="s">
        <v>1120</v>
      </c>
      <c r="K398" t="s">
        <v>659</v>
      </c>
      <c r="L398">
        <f t="shared" si="19"/>
        <v>314</v>
      </c>
      <c r="M398" t="str">
        <f t="shared" si="20"/>
        <v>_23/24_DO_INFS_2</v>
      </c>
    </row>
    <row r="399" spans="1:13" x14ac:dyDescent="0.25">
      <c r="A399" t="s">
        <v>1024</v>
      </c>
      <c r="B399">
        <v>9</v>
      </c>
      <c r="D399">
        <f>VLOOKUP(A399,ar_predmet!A$288:B$327,2,FALSE())</f>
        <v>4242</v>
      </c>
      <c r="E399">
        <f>VLOOKUP(D399,ar_predmet!B$288:C$327,2,FALSE())</f>
        <v>315</v>
      </c>
      <c r="F399">
        <v>13</v>
      </c>
      <c r="G399">
        <v>2</v>
      </c>
      <c r="H399" t="s">
        <v>3650</v>
      </c>
      <c r="I399" s="32" t="s">
        <v>1114</v>
      </c>
      <c r="J399" t="s">
        <v>1120</v>
      </c>
      <c r="K399" t="s">
        <v>659</v>
      </c>
      <c r="L399">
        <f t="shared" si="19"/>
        <v>315</v>
      </c>
      <c r="M399" t="str">
        <f t="shared" si="20"/>
        <v>_23/24_DO_INFS_2</v>
      </c>
    </row>
    <row r="400" spans="1:13" x14ac:dyDescent="0.25">
      <c r="A400" t="s">
        <v>1025</v>
      </c>
      <c r="B400">
        <v>9</v>
      </c>
      <c r="D400">
        <f>VLOOKUP(A400,ar_predmet!A$288:B$327,2,FALSE())</f>
        <v>4243</v>
      </c>
      <c r="E400">
        <f>VLOOKUP(D400,ar_predmet!B$288:C$327,2,FALSE())</f>
        <v>316</v>
      </c>
      <c r="F400">
        <v>13</v>
      </c>
      <c r="G400">
        <v>2</v>
      </c>
      <c r="H400" t="s">
        <v>3650</v>
      </c>
      <c r="I400" s="32" t="s">
        <v>1114</v>
      </c>
      <c r="J400" t="s">
        <v>1120</v>
      </c>
      <c r="K400" t="s">
        <v>659</v>
      </c>
      <c r="L400">
        <f t="shared" si="19"/>
        <v>316</v>
      </c>
      <c r="M400" t="str">
        <f t="shared" si="20"/>
        <v>_23/24_DO_INFS_2</v>
      </c>
    </row>
    <row r="401" spans="1:13" x14ac:dyDescent="0.25">
      <c r="A401" t="s">
        <v>1026</v>
      </c>
      <c r="B401">
        <v>9</v>
      </c>
      <c r="D401">
        <f>VLOOKUP(A401,ar_predmet!A$288:B$327,2,FALSE())</f>
        <v>4244</v>
      </c>
      <c r="E401">
        <f>VLOOKUP(D401,ar_predmet!B$288:C$327,2,FALSE())</f>
        <v>317</v>
      </c>
      <c r="F401">
        <v>13</v>
      </c>
      <c r="G401">
        <v>2</v>
      </c>
      <c r="H401" t="s">
        <v>3650</v>
      </c>
      <c r="I401" s="32" t="s">
        <v>1114</v>
      </c>
      <c r="J401" t="s">
        <v>1120</v>
      </c>
      <c r="K401" t="s">
        <v>659</v>
      </c>
      <c r="L401">
        <f t="shared" si="19"/>
        <v>317</v>
      </c>
      <c r="M401" t="str">
        <f t="shared" si="20"/>
        <v>_23/24_DO_INFS_2</v>
      </c>
    </row>
    <row r="402" spans="1:13" x14ac:dyDescent="0.25">
      <c r="A402" t="s">
        <v>1027</v>
      </c>
      <c r="B402">
        <v>9</v>
      </c>
      <c r="D402">
        <f>VLOOKUP(A402,ar_predmet!A$288:B$327,2,FALSE())</f>
        <v>4245</v>
      </c>
      <c r="E402">
        <f>VLOOKUP(D402,ar_predmet!B$288:C$327,2,FALSE())</f>
        <v>318</v>
      </c>
      <c r="F402">
        <v>13</v>
      </c>
      <c r="G402">
        <v>2</v>
      </c>
      <c r="H402" t="s">
        <v>3650</v>
      </c>
      <c r="I402" s="32" t="s">
        <v>1114</v>
      </c>
      <c r="J402" t="s">
        <v>1120</v>
      </c>
      <c r="K402" t="s">
        <v>659</v>
      </c>
      <c r="L402">
        <f t="shared" si="19"/>
        <v>318</v>
      </c>
      <c r="M402" t="str">
        <f t="shared" si="20"/>
        <v>_23/24_DO_INFS_2</v>
      </c>
    </row>
    <row r="403" spans="1:13" x14ac:dyDescent="0.25">
      <c r="A403" t="s">
        <v>1028</v>
      </c>
      <c r="B403">
        <v>9</v>
      </c>
      <c r="D403">
        <f>VLOOKUP(A403,ar_predmet!A$288:B$327,2,FALSE())</f>
        <v>4246</v>
      </c>
      <c r="E403">
        <f>VLOOKUP(D403,ar_predmet!B$288:C$327,2,FALSE())</f>
        <v>319</v>
      </c>
      <c r="F403">
        <v>13</v>
      </c>
      <c r="G403">
        <v>2</v>
      </c>
      <c r="H403" t="s">
        <v>3650</v>
      </c>
      <c r="I403" s="32" t="s">
        <v>1114</v>
      </c>
      <c r="J403" t="s">
        <v>1120</v>
      </c>
      <c r="K403" t="s">
        <v>659</v>
      </c>
      <c r="L403">
        <f t="shared" si="19"/>
        <v>319</v>
      </c>
      <c r="M403" t="str">
        <f t="shared" si="20"/>
        <v>_23/24_DO_INFS_2</v>
      </c>
    </row>
    <row r="404" spans="1:13" x14ac:dyDescent="0.25">
      <c r="A404" t="s">
        <v>1029</v>
      </c>
      <c r="B404">
        <v>9</v>
      </c>
      <c r="D404">
        <f>VLOOKUP(A404,ar_predmet!A$288:B$327,2,FALSE())</f>
        <v>4247</v>
      </c>
      <c r="E404">
        <f>VLOOKUP(D404,ar_predmet!B$288:C$327,2,FALSE())</f>
        <v>320</v>
      </c>
      <c r="F404">
        <v>13</v>
      </c>
      <c r="G404">
        <v>2</v>
      </c>
      <c r="H404" t="s">
        <v>3650</v>
      </c>
      <c r="I404" s="32" t="s">
        <v>1114</v>
      </c>
      <c r="J404" t="s">
        <v>1120</v>
      </c>
      <c r="K404" t="s">
        <v>659</v>
      </c>
      <c r="L404">
        <f t="shared" si="19"/>
        <v>320</v>
      </c>
      <c r="M404" t="str">
        <f t="shared" si="20"/>
        <v>_23/24_DO_INFS_2</v>
      </c>
    </row>
    <row r="405" spans="1:13" x14ac:dyDescent="0.25">
      <c r="A405" t="s">
        <v>1030</v>
      </c>
      <c r="B405">
        <v>9</v>
      </c>
      <c r="D405">
        <f>VLOOKUP(A405,ar_predmet!A$288:B$327,2,FALSE())</f>
        <v>4248</v>
      </c>
      <c r="E405">
        <f>VLOOKUP(D405,ar_predmet!B$288:C$327,2,FALSE())</f>
        <v>321</v>
      </c>
      <c r="F405">
        <v>13</v>
      </c>
      <c r="G405">
        <v>2</v>
      </c>
      <c r="H405" t="s">
        <v>3650</v>
      </c>
      <c r="I405" s="32" t="s">
        <v>1114</v>
      </c>
      <c r="J405" t="s">
        <v>1120</v>
      </c>
      <c r="K405" t="s">
        <v>659</v>
      </c>
      <c r="L405">
        <f t="shared" si="19"/>
        <v>321</v>
      </c>
      <c r="M405" t="str">
        <f t="shared" si="20"/>
        <v>_23/24_DO_INFS_2</v>
      </c>
    </row>
    <row r="406" spans="1:13" x14ac:dyDescent="0.25">
      <c r="A406" t="s">
        <v>1031</v>
      </c>
      <c r="B406">
        <v>9</v>
      </c>
      <c r="D406">
        <f>VLOOKUP(A406,ar_predmet!A$288:B$327,2,FALSE())</f>
        <v>4249</v>
      </c>
      <c r="E406">
        <f>VLOOKUP(D406,ar_predmet!B$288:C$327,2,FALSE())</f>
        <v>322</v>
      </c>
      <c r="F406">
        <v>13</v>
      </c>
      <c r="G406">
        <v>2</v>
      </c>
      <c r="H406" t="s">
        <v>3650</v>
      </c>
      <c r="I406" s="32" t="s">
        <v>1114</v>
      </c>
      <c r="J406" t="s">
        <v>1120</v>
      </c>
      <c r="K406" t="s">
        <v>659</v>
      </c>
      <c r="L406">
        <f t="shared" si="19"/>
        <v>322</v>
      </c>
      <c r="M406" t="str">
        <f t="shared" si="20"/>
        <v>_23/24_DO_INFS_2</v>
      </c>
    </row>
    <row r="407" spans="1:13" x14ac:dyDescent="0.25">
      <c r="A407" t="s">
        <v>1032</v>
      </c>
      <c r="B407">
        <v>9</v>
      </c>
      <c r="D407">
        <f>VLOOKUP(A407,ar_predmet!A$288:B$327,2,FALSE())</f>
        <v>4250</v>
      </c>
      <c r="E407">
        <f>VLOOKUP(D407,ar_predmet!B$288:C$327,2,FALSE())</f>
        <v>323</v>
      </c>
      <c r="F407">
        <v>13</v>
      </c>
      <c r="G407">
        <v>2</v>
      </c>
      <c r="H407" t="s">
        <v>3650</v>
      </c>
      <c r="I407" s="32" t="s">
        <v>1114</v>
      </c>
      <c r="J407" t="s">
        <v>1120</v>
      </c>
      <c r="K407" t="s">
        <v>659</v>
      </c>
      <c r="L407">
        <f t="shared" si="19"/>
        <v>323</v>
      </c>
      <c r="M407" t="str">
        <f t="shared" si="20"/>
        <v>_23/24_DO_INFS_2</v>
      </c>
    </row>
    <row r="408" spans="1:13" x14ac:dyDescent="0.25">
      <c r="A408" t="s">
        <v>1033</v>
      </c>
      <c r="B408">
        <v>9</v>
      </c>
      <c r="D408">
        <f>VLOOKUP(A408,ar_predmet!A$288:B$327,2,FALSE())</f>
        <v>4251</v>
      </c>
      <c r="E408">
        <f>VLOOKUP(D408,ar_predmet!B$288:C$327,2,FALSE())</f>
        <v>324</v>
      </c>
      <c r="F408">
        <v>13</v>
      </c>
      <c r="G408">
        <v>2</v>
      </c>
      <c r="H408" t="s">
        <v>3650</v>
      </c>
      <c r="I408" s="32" t="s">
        <v>1114</v>
      </c>
      <c r="J408" t="s">
        <v>1120</v>
      </c>
      <c r="K408" t="s">
        <v>659</v>
      </c>
      <c r="L408">
        <f t="shared" si="19"/>
        <v>324</v>
      </c>
      <c r="M408" t="str">
        <f t="shared" si="20"/>
        <v>_23/24_DO_INFS_2</v>
      </c>
    </row>
    <row r="409" spans="1:13" x14ac:dyDescent="0.25">
      <c r="A409" t="s">
        <v>1034</v>
      </c>
      <c r="B409">
        <v>9</v>
      </c>
      <c r="D409">
        <f>VLOOKUP(A409,ar_predmet!A$288:B$327,2,FALSE())</f>
        <v>4252</v>
      </c>
      <c r="E409">
        <f>VLOOKUP(D409,ar_predmet!B$288:C$327,2,FALSE())</f>
        <v>325</v>
      </c>
      <c r="F409">
        <v>13</v>
      </c>
      <c r="G409">
        <v>2</v>
      </c>
      <c r="H409" t="s">
        <v>3650</v>
      </c>
      <c r="I409" s="32" t="s">
        <v>1114</v>
      </c>
      <c r="J409" t="s">
        <v>1120</v>
      </c>
      <c r="K409" t="s">
        <v>659</v>
      </c>
      <c r="L409">
        <f t="shared" si="19"/>
        <v>325</v>
      </c>
      <c r="M409" t="str">
        <f t="shared" si="20"/>
        <v>_23/24_DO_INFS_2</v>
      </c>
    </row>
    <row r="410" spans="1:13" x14ac:dyDescent="0.25">
      <c r="A410" t="s">
        <v>1035</v>
      </c>
      <c r="B410">
        <v>30</v>
      </c>
      <c r="D410">
        <f>VLOOKUP(A410,ar_predmet!A$288:B$327,2,FALSE())</f>
        <v>4301</v>
      </c>
      <c r="E410">
        <f>VLOOKUP(D410,ar_predmet!B$288:C$327,2,FALSE())</f>
        <v>326</v>
      </c>
      <c r="F410">
        <v>13</v>
      </c>
      <c r="G410">
        <v>3</v>
      </c>
      <c r="H410" t="s">
        <v>3649</v>
      </c>
      <c r="I410" s="32" t="s">
        <v>1114</v>
      </c>
      <c r="J410" t="s">
        <v>1120</v>
      </c>
      <c r="K410" t="s">
        <v>659</v>
      </c>
      <c r="L410">
        <f t="shared" si="19"/>
        <v>326</v>
      </c>
      <c r="M410" t="str">
        <f t="shared" si="20"/>
        <v>_23/24_DO_INFS_3</v>
      </c>
    </row>
    <row r="411" spans="1:13" x14ac:dyDescent="0.25">
      <c r="A411" t="s">
        <v>1036</v>
      </c>
      <c r="B411">
        <v>30</v>
      </c>
      <c r="D411">
        <f>VLOOKUP(A411,ar_predmet!A$288:B$327,2,FALSE())</f>
        <v>4302</v>
      </c>
      <c r="E411">
        <f>VLOOKUP(D411,ar_predmet!B$288:C$327,2,FALSE())</f>
        <v>327</v>
      </c>
      <c r="F411">
        <v>13</v>
      </c>
      <c r="G411">
        <v>3</v>
      </c>
      <c r="H411" t="s">
        <v>3649</v>
      </c>
      <c r="I411" s="32" t="s">
        <v>1116</v>
      </c>
      <c r="J411" t="s">
        <v>1120</v>
      </c>
      <c r="K411" t="s">
        <v>659</v>
      </c>
      <c r="L411">
        <f t="shared" si="19"/>
        <v>327</v>
      </c>
      <c r="M411" t="str">
        <f t="shared" si="20"/>
        <v>_23/24_DO_INFS_3</v>
      </c>
    </row>
  </sheetData>
  <conditionalFormatting sqref="H2:H49 H51:H1048576">
    <cfRule type="containsText" dxfId="2" priority="2" operator="containsText" text="O">
      <formula>NOT(ISERROR(SEARCH("O",H2)))</formula>
    </cfRule>
  </conditionalFormatting>
  <pageMargins left="0.7" right="0.7" top="0.75" bottom="0.75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5E3E0-79A8-41BA-B319-F14FD099CB5A}">
  <dimension ref="A1:D846"/>
  <sheetViews>
    <sheetView topLeftCell="A307" workbookViewId="0">
      <selection activeCell="D309" sqref="D309"/>
    </sheetView>
  </sheetViews>
  <sheetFormatPr defaultRowHeight="15" x14ac:dyDescent="0.25"/>
  <cols>
    <col min="1" max="1" width="11.42578125" bestFit="1" customWidth="1"/>
    <col min="3" max="4" width="23.7109375" customWidth="1"/>
  </cols>
  <sheetData>
    <row r="1" spans="1:4" x14ac:dyDescent="0.25">
      <c r="A1" t="s">
        <v>255</v>
      </c>
      <c r="B1" t="s">
        <v>254</v>
      </c>
      <c r="C1" t="s">
        <v>2573</v>
      </c>
      <c r="D1" t="s">
        <v>2574</v>
      </c>
    </row>
    <row r="2" spans="1:4" x14ac:dyDescent="0.25">
      <c r="A2">
        <v>209</v>
      </c>
      <c r="B2">
        <v>1</v>
      </c>
      <c r="C2" s="61">
        <v>45200</v>
      </c>
      <c r="D2" s="61">
        <v>45565</v>
      </c>
    </row>
    <row r="3" spans="1:4" x14ac:dyDescent="0.25">
      <c r="A3">
        <v>289</v>
      </c>
      <c r="B3">
        <v>1</v>
      </c>
      <c r="C3" s="61">
        <v>45200</v>
      </c>
      <c r="D3" s="61">
        <v>45565</v>
      </c>
    </row>
    <row r="4" spans="1:4" x14ac:dyDescent="0.25">
      <c r="A4">
        <v>208</v>
      </c>
      <c r="B4">
        <v>1</v>
      </c>
      <c r="C4" s="61">
        <v>45200</v>
      </c>
      <c r="D4" s="61">
        <v>45565</v>
      </c>
    </row>
    <row r="5" spans="1:4" x14ac:dyDescent="0.25">
      <c r="A5">
        <v>65</v>
      </c>
      <c r="B5">
        <v>1</v>
      </c>
      <c r="C5" s="61">
        <v>45200</v>
      </c>
      <c r="D5" s="61">
        <v>45565</v>
      </c>
    </row>
    <row r="6" spans="1:4" x14ac:dyDescent="0.25">
      <c r="A6">
        <v>128</v>
      </c>
      <c r="B6">
        <v>1</v>
      </c>
      <c r="C6" s="61">
        <v>45200</v>
      </c>
      <c r="D6" s="61">
        <v>45565</v>
      </c>
    </row>
    <row r="7" spans="1:4" x14ac:dyDescent="0.25">
      <c r="A7">
        <v>184</v>
      </c>
      <c r="B7">
        <v>1</v>
      </c>
      <c r="C7" s="61">
        <v>45200</v>
      </c>
      <c r="D7" s="61">
        <v>45565</v>
      </c>
    </row>
    <row r="8" spans="1:4" x14ac:dyDescent="0.25">
      <c r="A8">
        <v>141</v>
      </c>
      <c r="B8">
        <v>1</v>
      </c>
      <c r="C8" s="61">
        <v>45200</v>
      </c>
      <c r="D8" s="61">
        <v>45565</v>
      </c>
    </row>
    <row r="9" spans="1:4" x14ac:dyDescent="0.25">
      <c r="A9">
        <v>193</v>
      </c>
      <c r="B9">
        <v>1</v>
      </c>
      <c r="C9" s="61">
        <v>45200</v>
      </c>
      <c r="D9" s="61">
        <v>45565</v>
      </c>
    </row>
    <row r="10" spans="1:4" x14ac:dyDescent="0.25">
      <c r="A10">
        <v>93</v>
      </c>
      <c r="B10">
        <v>2</v>
      </c>
      <c r="C10" s="61">
        <v>45200</v>
      </c>
      <c r="D10" s="61">
        <v>45565</v>
      </c>
    </row>
    <row r="11" spans="1:4" x14ac:dyDescent="0.25">
      <c r="A11">
        <v>188</v>
      </c>
      <c r="B11">
        <v>2</v>
      </c>
      <c r="C11" s="61">
        <v>45200</v>
      </c>
      <c r="D11" s="61">
        <v>45565</v>
      </c>
    </row>
    <row r="12" spans="1:4" x14ac:dyDescent="0.25">
      <c r="A12">
        <v>20</v>
      </c>
      <c r="B12">
        <v>2</v>
      </c>
      <c r="C12" s="61">
        <v>45200</v>
      </c>
      <c r="D12" s="61">
        <v>45565</v>
      </c>
    </row>
    <row r="13" spans="1:4" x14ac:dyDescent="0.25">
      <c r="A13">
        <v>308</v>
      </c>
      <c r="B13">
        <v>2</v>
      </c>
      <c r="C13" s="61">
        <v>45200</v>
      </c>
      <c r="D13" s="61">
        <v>45565</v>
      </c>
    </row>
    <row r="14" spans="1:4" x14ac:dyDescent="0.25">
      <c r="A14">
        <v>190</v>
      </c>
      <c r="B14">
        <v>2</v>
      </c>
      <c r="C14" s="61">
        <v>45200</v>
      </c>
      <c r="D14" s="61">
        <v>45565</v>
      </c>
    </row>
    <row r="15" spans="1:4" x14ac:dyDescent="0.25">
      <c r="A15">
        <v>175</v>
      </c>
      <c r="B15">
        <v>2</v>
      </c>
      <c r="C15" s="61">
        <v>45200</v>
      </c>
      <c r="D15" s="61">
        <v>45565</v>
      </c>
    </row>
    <row r="16" spans="1:4" x14ac:dyDescent="0.25">
      <c r="A16">
        <v>116</v>
      </c>
      <c r="B16">
        <v>2</v>
      </c>
      <c r="C16" s="61">
        <v>45200</v>
      </c>
      <c r="D16" s="61">
        <v>45565</v>
      </c>
    </row>
    <row r="17" spans="1:4" x14ac:dyDescent="0.25">
      <c r="A17">
        <v>317</v>
      </c>
      <c r="B17">
        <v>3</v>
      </c>
      <c r="C17" s="61">
        <v>45200</v>
      </c>
      <c r="D17" s="61">
        <v>45565</v>
      </c>
    </row>
    <row r="18" spans="1:4" x14ac:dyDescent="0.25">
      <c r="A18">
        <v>114</v>
      </c>
      <c r="B18">
        <v>3</v>
      </c>
      <c r="C18" s="61">
        <v>45200</v>
      </c>
      <c r="D18" s="61">
        <v>45565</v>
      </c>
    </row>
    <row r="19" spans="1:4" x14ac:dyDescent="0.25">
      <c r="A19">
        <v>3</v>
      </c>
      <c r="B19">
        <v>3</v>
      </c>
      <c r="C19" s="61">
        <v>45200</v>
      </c>
      <c r="D19" s="61">
        <v>45565</v>
      </c>
    </row>
    <row r="20" spans="1:4" x14ac:dyDescent="0.25">
      <c r="A20">
        <v>76</v>
      </c>
      <c r="B20">
        <v>3</v>
      </c>
      <c r="C20" s="61">
        <v>45200</v>
      </c>
      <c r="D20" s="61">
        <v>45565</v>
      </c>
    </row>
    <row r="21" spans="1:4" x14ac:dyDescent="0.25">
      <c r="A21">
        <v>17</v>
      </c>
      <c r="B21">
        <v>3</v>
      </c>
      <c r="C21" s="61">
        <v>45200</v>
      </c>
      <c r="D21" s="61">
        <v>45565</v>
      </c>
    </row>
    <row r="22" spans="1:4" x14ac:dyDescent="0.25">
      <c r="A22">
        <v>70</v>
      </c>
      <c r="B22">
        <v>3</v>
      </c>
      <c r="C22" s="61">
        <v>45200</v>
      </c>
      <c r="D22" s="61">
        <v>45565</v>
      </c>
    </row>
    <row r="23" spans="1:4" x14ac:dyDescent="0.25">
      <c r="A23">
        <v>119</v>
      </c>
      <c r="B23">
        <v>3</v>
      </c>
      <c r="C23" s="61">
        <v>45200</v>
      </c>
      <c r="D23" s="61">
        <v>45565</v>
      </c>
    </row>
    <row r="24" spans="1:4" x14ac:dyDescent="0.25">
      <c r="A24">
        <v>152</v>
      </c>
      <c r="B24">
        <v>3</v>
      </c>
      <c r="C24" s="61">
        <v>45200</v>
      </c>
      <c r="D24" s="61">
        <v>45565</v>
      </c>
    </row>
    <row r="25" spans="1:4" x14ac:dyDescent="0.25">
      <c r="A25">
        <v>137</v>
      </c>
      <c r="B25">
        <v>7</v>
      </c>
      <c r="C25" s="61">
        <v>45200</v>
      </c>
      <c r="D25" s="61">
        <v>45565</v>
      </c>
    </row>
    <row r="26" spans="1:4" x14ac:dyDescent="0.25">
      <c r="A26">
        <v>48</v>
      </c>
      <c r="B26">
        <v>7</v>
      </c>
      <c r="C26" s="61">
        <v>45200</v>
      </c>
      <c r="D26" s="61">
        <v>45565</v>
      </c>
    </row>
    <row r="27" spans="1:4" x14ac:dyDescent="0.25">
      <c r="A27">
        <v>202</v>
      </c>
      <c r="B27">
        <v>7</v>
      </c>
      <c r="C27" s="61">
        <v>45200</v>
      </c>
      <c r="D27" s="61">
        <v>45565</v>
      </c>
    </row>
    <row r="28" spans="1:4" x14ac:dyDescent="0.25">
      <c r="A28">
        <v>100</v>
      </c>
      <c r="B28">
        <v>7</v>
      </c>
      <c r="C28" s="61">
        <v>45200</v>
      </c>
      <c r="D28" s="61">
        <v>45565</v>
      </c>
    </row>
    <row r="29" spans="1:4" x14ac:dyDescent="0.25">
      <c r="A29">
        <v>108</v>
      </c>
      <c r="B29">
        <v>7</v>
      </c>
      <c r="C29" s="61">
        <v>45200</v>
      </c>
      <c r="D29" s="61">
        <v>45565</v>
      </c>
    </row>
    <row r="30" spans="1:4" x14ac:dyDescent="0.25">
      <c r="A30">
        <v>204</v>
      </c>
      <c r="B30">
        <v>7</v>
      </c>
      <c r="C30" s="61">
        <v>45200</v>
      </c>
      <c r="D30" s="61">
        <v>45565</v>
      </c>
    </row>
    <row r="31" spans="1:4" x14ac:dyDescent="0.25">
      <c r="A31">
        <v>279</v>
      </c>
      <c r="B31">
        <v>7</v>
      </c>
      <c r="C31" s="61">
        <v>45200</v>
      </c>
      <c r="D31" s="61">
        <v>45565</v>
      </c>
    </row>
    <row r="32" spans="1:4" x14ac:dyDescent="0.25">
      <c r="A32">
        <v>25</v>
      </c>
      <c r="B32">
        <v>7</v>
      </c>
      <c r="C32" s="61">
        <v>45200</v>
      </c>
      <c r="D32" s="61">
        <v>45565</v>
      </c>
    </row>
    <row r="33" spans="1:4" x14ac:dyDescent="0.25">
      <c r="A33">
        <v>37</v>
      </c>
      <c r="B33">
        <v>7</v>
      </c>
      <c r="C33" s="61">
        <v>45200</v>
      </c>
      <c r="D33" s="61">
        <v>45565</v>
      </c>
    </row>
    <row r="34" spans="1:4" x14ac:dyDescent="0.25">
      <c r="A34">
        <v>144</v>
      </c>
      <c r="B34">
        <v>7</v>
      </c>
      <c r="C34" s="61">
        <v>45200</v>
      </c>
      <c r="D34" s="61">
        <v>45565</v>
      </c>
    </row>
    <row r="35" spans="1:4" x14ac:dyDescent="0.25">
      <c r="A35">
        <v>133</v>
      </c>
      <c r="B35">
        <v>7</v>
      </c>
      <c r="C35" s="61">
        <v>45200</v>
      </c>
      <c r="D35" s="61">
        <v>45565</v>
      </c>
    </row>
    <row r="36" spans="1:4" x14ac:dyDescent="0.25">
      <c r="A36">
        <v>33</v>
      </c>
      <c r="B36">
        <v>7</v>
      </c>
      <c r="C36" s="61">
        <v>45200</v>
      </c>
      <c r="D36" s="61">
        <v>45565</v>
      </c>
    </row>
    <row r="37" spans="1:4" x14ac:dyDescent="0.25">
      <c r="A37">
        <v>320</v>
      </c>
      <c r="B37">
        <v>7</v>
      </c>
      <c r="C37" s="61">
        <v>45200</v>
      </c>
      <c r="D37" s="61">
        <v>45565</v>
      </c>
    </row>
    <row r="38" spans="1:4" x14ac:dyDescent="0.25">
      <c r="A38">
        <v>316</v>
      </c>
      <c r="B38">
        <v>9</v>
      </c>
      <c r="C38" s="61">
        <v>45200</v>
      </c>
      <c r="D38" s="61">
        <v>45565</v>
      </c>
    </row>
    <row r="39" spans="1:4" x14ac:dyDescent="0.25">
      <c r="A39">
        <v>153</v>
      </c>
      <c r="B39">
        <v>9</v>
      </c>
      <c r="C39" s="61">
        <v>45200</v>
      </c>
      <c r="D39" s="61">
        <v>45565</v>
      </c>
    </row>
    <row r="40" spans="1:4" x14ac:dyDescent="0.25">
      <c r="A40">
        <v>179</v>
      </c>
      <c r="B40">
        <v>9</v>
      </c>
      <c r="C40" s="61">
        <v>45200</v>
      </c>
      <c r="D40" s="61">
        <v>45565</v>
      </c>
    </row>
    <row r="41" spans="1:4" x14ac:dyDescent="0.25">
      <c r="A41">
        <v>121</v>
      </c>
      <c r="B41">
        <v>9</v>
      </c>
      <c r="C41" s="61">
        <v>45200</v>
      </c>
      <c r="D41" s="61">
        <v>45565</v>
      </c>
    </row>
    <row r="42" spans="1:4" x14ac:dyDescent="0.25">
      <c r="A42">
        <v>18</v>
      </c>
      <c r="B42">
        <v>9</v>
      </c>
      <c r="C42" s="61">
        <v>45200</v>
      </c>
      <c r="D42" s="61">
        <v>45565</v>
      </c>
    </row>
    <row r="43" spans="1:4" x14ac:dyDescent="0.25">
      <c r="A43">
        <v>115</v>
      </c>
      <c r="B43">
        <v>9</v>
      </c>
      <c r="C43" s="61">
        <v>45200</v>
      </c>
      <c r="D43" s="61">
        <v>45565</v>
      </c>
    </row>
    <row r="44" spans="1:4" x14ac:dyDescent="0.25">
      <c r="A44">
        <v>146</v>
      </c>
      <c r="B44">
        <v>12</v>
      </c>
      <c r="C44" s="61">
        <v>45200</v>
      </c>
      <c r="D44" s="61">
        <v>45565</v>
      </c>
    </row>
    <row r="45" spans="1:4" x14ac:dyDescent="0.25">
      <c r="A45">
        <v>101</v>
      </c>
      <c r="B45" s="58">
        <v>12</v>
      </c>
      <c r="C45" s="61">
        <v>45200</v>
      </c>
      <c r="D45" s="61">
        <v>45565</v>
      </c>
    </row>
    <row r="46" spans="1:4" x14ac:dyDescent="0.25">
      <c r="A46">
        <v>266</v>
      </c>
      <c r="B46">
        <v>12</v>
      </c>
      <c r="C46" s="61">
        <v>45200</v>
      </c>
      <c r="D46" s="61">
        <v>45565</v>
      </c>
    </row>
    <row r="47" spans="1:4" x14ac:dyDescent="0.25">
      <c r="A47">
        <v>32</v>
      </c>
      <c r="B47">
        <v>12</v>
      </c>
      <c r="C47" s="61">
        <v>45200</v>
      </c>
      <c r="D47" s="61">
        <v>45565</v>
      </c>
    </row>
    <row r="48" spans="1:4" x14ac:dyDescent="0.25">
      <c r="A48">
        <v>31</v>
      </c>
      <c r="B48">
        <v>12</v>
      </c>
      <c r="C48" s="61">
        <v>45200</v>
      </c>
      <c r="D48" s="61">
        <v>45565</v>
      </c>
    </row>
    <row r="49" spans="1:4" x14ac:dyDescent="0.25">
      <c r="A49">
        <v>315</v>
      </c>
      <c r="B49">
        <v>12</v>
      </c>
      <c r="C49" s="61">
        <v>45200</v>
      </c>
      <c r="D49" s="61">
        <v>45565</v>
      </c>
    </row>
    <row r="50" spans="1:4" x14ac:dyDescent="0.25">
      <c r="A50">
        <v>180</v>
      </c>
      <c r="B50">
        <v>12</v>
      </c>
      <c r="C50" s="61">
        <v>45200</v>
      </c>
      <c r="D50" s="61">
        <v>45565</v>
      </c>
    </row>
    <row r="51" spans="1:4" x14ac:dyDescent="0.25">
      <c r="A51" s="30">
        <v>156</v>
      </c>
      <c r="B51">
        <v>12</v>
      </c>
      <c r="C51" s="61">
        <v>45200</v>
      </c>
      <c r="D51" s="61">
        <v>45565</v>
      </c>
    </row>
    <row r="52" spans="1:4" x14ac:dyDescent="0.25">
      <c r="A52">
        <v>92</v>
      </c>
      <c r="B52">
        <v>12</v>
      </c>
      <c r="C52" s="61">
        <v>45200</v>
      </c>
      <c r="D52" s="61">
        <v>45565</v>
      </c>
    </row>
    <row r="53" spans="1:4" x14ac:dyDescent="0.25">
      <c r="A53">
        <v>274</v>
      </c>
      <c r="B53">
        <v>13</v>
      </c>
      <c r="C53" s="61">
        <v>45200</v>
      </c>
      <c r="D53" s="61">
        <v>45565</v>
      </c>
    </row>
    <row r="54" spans="1:4" x14ac:dyDescent="0.25">
      <c r="A54">
        <v>251</v>
      </c>
      <c r="B54">
        <v>13</v>
      </c>
      <c r="C54" s="61">
        <v>45200</v>
      </c>
      <c r="D54" s="61">
        <v>45565</v>
      </c>
    </row>
    <row r="55" spans="1:4" x14ac:dyDescent="0.25">
      <c r="A55">
        <v>325</v>
      </c>
      <c r="B55">
        <v>13</v>
      </c>
      <c r="C55" s="61">
        <v>45200</v>
      </c>
      <c r="D55" s="61">
        <v>45565</v>
      </c>
    </row>
    <row r="56" spans="1:4" x14ac:dyDescent="0.25">
      <c r="A56">
        <v>99</v>
      </c>
      <c r="B56">
        <v>13</v>
      </c>
      <c r="C56" s="61">
        <v>45200</v>
      </c>
      <c r="D56" s="61">
        <v>45565</v>
      </c>
    </row>
    <row r="57" spans="1:4" x14ac:dyDescent="0.25">
      <c r="A57">
        <v>9</v>
      </c>
      <c r="B57">
        <v>13</v>
      </c>
      <c r="C57" s="61">
        <v>45200</v>
      </c>
      <c r="D57" s="61">
        <v>45565</v>
      </c>
    </row>
    <row r="58" spans="1:4" x14ac:dyDescent="0.25">
      <c r="A58">
        <v>12</v>
      </c>
      <c r="B58">
        <v>13</v>
      </c>
      <c r="C58" s="61">
        <v>45200</v>
      </c>
      <c r="D58" s="61">
        <v>45565</v>
      </c>
    </row>
    <row r="59" spans="1:4" x14ac:dyDescent="0.25">
      <c r="A59" s="36">
        <v>147</v>
      </c>
      <c r="B59">
        <v>13</v>
      </c>
      <c r="C59" s="61">
        <v>45200</v>
      </c>
      <c r="D59" s="61">
        <v>45565</v>
      </c>
    </row>
    <row r="60" spans="1:4" x14ac:dyDescent="0.25">
      <c r="A60">
        <v>307</v>
      </c>
      <c r="B60">
        <v>14</v>
      </c>
      <c r="C60" s="61">
        <v>45200</v>
      </c>
      <c r="D60" s="61">
        <v>45565</v>
      </c>
    </row>
    <row r="61" spans="1:4" x14ac:dyDescent="0.25">
      <c r="A61">
        <v>117</v>
      </c>
      <c r="B61">
        <v>14</v>
      </c>
      <c r="C61" s="61">
        <v>45200</v>
      </c>
      <c r="D61" s="61">
        <v>45565</v>
      </c>
    </row>
    <row r="62" spans="1:4" x14ac:dyDescent="0.25">
      <c r="A62">
        <v>239</v>
      </c>
      <c r="B62">
        <v>14</v>
      </c>
      <c r="C62" s="61">
        <v>45200</v>
      </c>
      <c r="D62" s="61">
        <v>45565</v>
      </c>
    </row>
    <row r="63" spans="1:4" x14ac:dyDescent="0.25">
      <c r="A63">
        <v>21</v>
      </c>
      <c r="B63">
        <v>14</v>
      </c>
      <c r="C63" s="61">
        <v>45200</v>
      </c>
      <c r="D63" s="61">
        <v>45565</v>
      </c>
    </row>
    <row r="64" spans="1:4" x14ac:dyDescent="0.25">
      <c r="A64">
        <v>181</v>
      </c>
      <c r="B64">
        <v>14</v>
      </c>
      <c r="C64" s="61">
        <v>45200</v>
      </c>
      <c r="D64" s="61">
        <v>45565</v>
      </c>
    </row>
    <row r="65" spans="1:4" x14ac:dyDescent="0.25">
      <c r="A65">
        <v>131</v>
      </c>
      <c r="B65">
        <v>14</v>
      </c>
      <c r="C65" s="61">
        <v>45200</v>
      </c>
      <c r="D65" s="61">
        <v>45565</v>
      </c>
    </row>
    <row r="66" spans="1:4" x14ac:dyDescent="0.25">
      <c r="A66">
        <v>219</v>
      </c>
      <c r="B66">
        <v>14</v>
      </c>
      <c r="C66" s="61">
        <v>45200</v>
      </c>
      <c r="D66" s="61">
        <v>45565</v>
      </c>
    </row>
    <row r="67" spans="1:4" x14ac:dyDescent="0.25">
      <c r="A67">
        <v>107</v>
      </c>
      <c r="B67">
        <v>14</v>
      </c>
      <c r="C67" s="61">
        <v>45200</v>
      </c>
      <c r="D67" s="61">
        <v>45565</v>
      </c>
    </row>
    <row r="68" spans="1:4" x14ac:dyDescent="0.25">
      <c r="A68">
        <v>41</v>
      </c>
      <c r="B68">
        <v>15</v>
      </c>
      <c r="C68" s="61">
        <v>45200</v>
      </c>
      <c r="D68" s="61">
        <v>45565</v>
      </c>
    </row>
    <row r="69" spans="1:4" x14ac:dyDescent="0.25">
      <c r="A69">
        <v>327</v>
      </c>
      <c r="B69">
        <v>15</v>
      </c>
      <c r="C69" s="61">
        <v>45200</v>
      </c>
      <c r="D69" s="61">
        <v>45565</v>
      </c>
    </row>
    <row r="70" spans="1:4" x14ac:dyDescent="0.25">
      <c r="A70">
        <v>290</v>
      </c>
      <c r="B70">
        <v>15</v>
      </c>
      <c r="C70" s="61">
        <v>45200</v>
      </c>
      <c r="D70" s="61">
        <v>45565</v>
      </c>
    </row>
    <row r="71" spans="1:4" x14ac:dyDescent="0.25">
      <c r="A71">
        <v>293</v>
      </c>
      <c r="B71">
        <v>15</v>
      </c>
      <c r="C71" s="61">
        <v>45200</v>
      </c>
      <c r="D71" s="61">
        <v>45565</v>
      </c>
    </row>
    <row r="72" spans="1:4" x14ac:dyDescent="0.25">
      <c r="A72">
        <v>305</v>
      </c>
      <c r="B72">
        <v>15</v>
      </c>
      <c r="C72" s="61">
        <v>45200</v>
      </c>
      <c r="D72" s="61">
        <v>45565</v>
      </c>
    </row>
    <row r="73" spans="1:4" x14ac:dyDescent="0.25">
      <c r="A73">
        <v>304</v>
      </c>
      <c r="B73">
        <v>15</v>
      </c>
      <c r="C73" s="61">
        <v>45200</v>
      </c>
      <c r="D73" s="61">
        <v>45565</v>
      </c>
    </row>
    <row r="74" spans="1:4" x14ac:dyDescent="0.25">
      <c r="A74">
        <v>326</v>
      </c>
      <c r="B74">
        <v>15</v>
      </c>
      <c r="C74" s="61">
        <v>45200</v>
      </c>
      <c r="D74" s="61">
        <v>45565</v>
      </c>
    </row>
    <row r="75" spans="1:4" x14ac:dyDescent="0.25">
      <c r="A75">
        <v>61</v>
      </c>
      <c r="B75">
        <v>15</v>
      </c>
      <c r="C75" s="61">
        <v>45200</v>
      </c>
      <c r="D75" s="61">
        <v>45565</v>
      </c>
    </row>
    <row r="76" spans="1:4" x14ac:dyDescent="0.25">
      <c r="A76">
        <v>67</v>
      </c>
      <c r="B76">
        <v>15</v>
      </c>
      <c r="C76" s="61">
        <v>45200</v>
      </c>
      <c r="D76" s="61">
        <v>45565</v>
      </c>
    </row>
    <row r="77" spans="1:4" x14ac:dyDescent="0.25">
      <c r="A77">
        <v>134</v>
      </c>
      <c r="B77">
        <v>15</v>
      </c>
      <c r="C77" s="61">
        <v>45200</v>
      </c>
      <c r="D77" s="61">
        <v>45565</v>
      </c>
    </row>
    <row r="78" spans="1:4" x14ac:dyDescent="0.25">
      <c r="A78">
        <v>210</v>
      </c>
      <c r="B78">
        <v>15</v>
      </c>
      <c r="C78" s="61">
        <v>45200</v>
      </c>
      <c r="D78" s="61">
        <v>45565</v>
      </c>
    </row>
    <row r="79" spans="1:4" x14ac:dyDescent="0.25">
      <c r="A79" s="1">
        <v>168</v>
      </c>
      <c r="B79">
        <v>15</v>
      </c>
      <c r="C79" s="61">
        <v>45200</v>
      </c>
      <c r="D79" s="61">
        <v>45565</v>
      </c>
    </row>
    <row r="80" spans="1:4" x14ac:dyDescent="0.25">
      <c r="A80">
        <v>303</v>
      </c>
      <c r="B80">
        <v>15</v>
      </c>
      <c r="C80" s="61">
        <v>45200</v>
      </c>
      <c r="D80" s="61">
        <v>45565</v>
      </c>
    </row>
    <row r="81" spans="1:4" x14ac:dyDescent="0.25">
      <c r="A81">
        <v>42</v>
      </c>
      <c r="B81">
        <v>15</v>
      </c>
      <c r="C81" s="61">
        <v>45200</v>
      </c>
      <c r="D81" s="61">
        <v>45565</v>
      </c>
    </row>
    <row r="82" spans="1:4" x14ac:dyDescent="0.25">
      <c r="A82">
        <v>140</v>
      </c>
      <c r="B82">
        <v>15</v>
      </c>
      <c r="C82" s="61">
        <v>45200</v>
      </c>
      <c r="D82" s="61">
        <v>45565</v>
      </c>
    </row>
    <row r="83" spans="1:4" x14ac:dyDescent="0.25">
      <c r="A83">
        <v>259</v>
      </c>
      <c r="B83">
        <v>15</v>
      </c>
      <c r="C83" s="61">
        <v>45200</v>
      </c>
      <c r="D83" s="61">
        <v>45565</v>
      </c>
    </row>
    <row r="84" spans="1:4" x14ac:dyDescent="0.25">
      <c r="A84">
        <v>199</v>
      </c>
      <c r="B84">
        <v>15</v>
      </c>
      <c r="C84" s="61">
        <v>45200</v>
      </c>
      <c r="D84" s="61">
        <v>45565</v>
      </c>
    </row>
    <row r="85" spans="1:4" x14ac:dyDescent="0.25">
      <c r="A85">
        <v>195</v>
      </c>
      <c r="B85">
        <v>15</v>
      </c>
      <c r="C85" s="61">
        <v>45200</v>
      </c>
      <c r="D85" s="61">
        <v>45565</v>
      </c>
    </row>
    <row r="86" spans="1:4" x14ac:dyDescent="0.25">
      <c r="A86">
        <v>291</v>
      </c>
      <c r="B86">
        <v>15</v>
      </c>
      <c r="C86" s="61">
        <v>45200</v>
      </c>
      <c r="D86" s="61">
        <v>45565</v>
      </c>
    </row>
    <row r="87" spans="1:4" x14ac:dyDescent="0.25">
      <c r="A87">
        <v>203</v>
      </c>
      <c r="B87">
        <v>15</v>
      </c>
      <c r="C87" s="61">
        <v>45200</v>
      </c>
      <c r="D87" s="61">
        <v>45565</v>
      </c>
    </row>
    <row r="88" spans="1:4" x14ac:dyDescent="0.25">
      <c r="A88" s="36">
        <v>288</v>
      </c>
      <c r="B88">
        <v>15</v>
      </c>
      <c r="C88" s="61">
        <v>45200</v>
      </c>
      <c r="D88" s="61">
        <v>45565</v>
      </c>
    </row>
    <row r="89" spans="1:4" x14ac:dyDescent="0.25">
      <c r="A89">
        <v>73</v>
      </c>
      <c r="B89">
        <v>16</v>
      </c>
      <c r="C89" s="61">
        <v>45200</v>
      </c>
      <c r="D89" s="61">
        <v>45565</v>
      </c>
    </row>
    <row r="90" spans="1:4" x14ac:dyDescent="0.25">
      <c r="A90">
        <v>265</v>
      </c>
      <c r="B90">
        <v>17</v>
      </c>
      <c r="C90" s="61">
        <v>45200</v>
      </c>
      <c r="D90" s="61">
        <v>45565</v>
      </c>
    </row>
    <row r="91" spans="1:4" x14ac:dyDescent="0.25">
      <c r="A91">
        <v>27</v>
      </c>
      <c r="B91">
        <v>17</v>
      </c>
      <c r="C91" s="61">
        <v>45200</v>
      </c>
      <c r="D91" s="61">
        <v>45565</v>
      </c>
    </row>
    <row r="92" spans="1:4" x14ac:dyDescent="0.25">
      <c r="A92">
        <v>14</v>
      </c>
      <c r="B92">
        <v>17</v>
      </c>
      <c r="C92" s="61">
        <v>45200</v>
      </c>
      <c r="D92" s="61">
        <v>45565</v>
      </c>
    </row>
    <row r="93" spans="1:4" x14ac:dyDescent="0.25">
      <c r="A93">
        <v>139</v>
      </c>
      <c r="B93">
        <v>17</v>
      </c>
      <c r="C93" s="61">
        <v>45200</v>
      </c>
      <c r="D93" s="61">
        <v>45565</v>
      </c>
    </row>
    <row r="94" spans="1:4" x14ac:dyDescent="0.25">
      <c r="A94">
        <v>296</v>
      </c>
      <c r="B94">
        <v>18</v>
      </c>
      <c r="C94" s="61">
        <v>45200</v>
      </c>
      <c r="D94" s="61">
        <v>45565</v>
      </c>
    </row>
    <row r="95" spans="1:4" x14ac:dyDescent="0.25">
      <c r="A95">
        <v>183</v>
      </c>
      <c r="B95">
        <v>18</v>
      </c>
      <c r="C95" s="61">
        <v>45200</v>
      </c>
      <c r="D95" s="61">
        <v>45565</v>
      </c>
    </row>
    <row r="96" spans="1:4" x14ac:dyDescent="0.25">
      <c r="A96">
        <v>13</v>
      </c>
      <c r="B96">
        <v>18</v>
      </c>
      <c r="C96" s="61">
        <v>45200</v>
      </c>
      <c r="D96" s="61">
        <v>45565</v>
      </c>
    </row>
    <row r="97" spans="1:4" x14ac:dyDescent="0.25">
      <c r="A97">
        <v>162</v>
      </c>
      <c r="B97">
        <v>18</v>
      </c>
      <c r="C97" s="61">
        <v>45200</v>
      </c>
      <c r="D97" s="61">
        <v>45565</v>
      </c>
    </row>
    <row r="98" spans="1:4" x14ac:dyDescent="0.25">
      <c r="A98">
        <v>169</v>
      </c>
      <c r="B98">
        <v>18</v>
      </c>
      <c r="C98" s="61">
        <v>45200</v>
      </c>
      <c r="D98" s="61">
        <v>45565</v>
      </c>
    </row>
    <row r="99" spans="1:4" x14ac:dyDescent="0.25">
      <c r="A99">
        <v>44</v>
      </c>
      <c r="B99">
        <v>18</v>
      </c>
      <c r="C99" s="61">
        <v>45200</v>
      </c>
      <c r="D99" s="61">
        <v>45565</v>
      </c>
    </row>
    <row r="100" spans="1:4" x14ac:dyDescent="0.25">
      <c r="A100">
        <v>142</v>
      </c>
      <c r="B100">
        <v>18</v>
      </c>
      <c r="C100" s="61">
        <v>45200</v>
      </c>
      <c r="D100" s="61">
        <v>45565</v>
      </c>
    </row>
    <row r="101" spans="1:4" x14ac:dyDescent="0.25">
      <c r="A101">
        <v>126</v>
      </c>
      <c r="B101">
        <v>18</v>
      </c>
      <c r="C101" s="61">
        <v>45200</v>
      </c>
      <c r="D101" s="61">
        <v>45565</v>
      </c>
    </row>
    <row r="102" spans="1:4" x14ac:dyDescent="0.25">
      <c r="A102">
        <v>2</v>
      </c>
      <c r="B102">
        <v>18</v>
      </c>
      <c r="C102" s="61">
        <v>45200</v>
      </c>
      <c r="D102" s="61">
        <v>45565</v>
      </c>
    </row>
    <row r="103" spans="1:4" x14ac:dyDescent="0.25">
      <c r="A103">
        <v>86</v>
      </c>
      <c r="B103">
        <v>18</v>
      </c>
      <c r="C103" s="61">
        <v>45200</v>
      </c>
      <c r="D103" s="61">
        <v>45565</v>
      </c>
    </row>
    <row r="104" spans="1:4" x14ac:dyDescent="0.25">
      <c r="A104">
        <v>104</v>
      </c>
      <c r="B104">
        <v>18</v>
      </c>
      <c r="C104" s="61">
        <v>45200</v>
      </c>
      <c r="D104" s="61">
        <v>45565</v>
      </c>
    </row>
    <row r="105" spans="1:4" x14ac:dyDescent="0.25">
      <c r="A105">
        <v>16</v>
      </c>
      <c r="B105">
        <v>19</v>
      </c>
      <c r="C105" s="61">
        <v>45200</v>
      </c>
      <c r="D105" s="61">
        <v>45565</v>
      </c>
    </row>
    <row r="106" spans="1:4" x14ac:dyDescent="0.25">
      <c r="A106">
        <v>159</v>
      </c>
      <c r="B106">
        <v>19</v>
      </c>
      <c r="C106" s="61">
        <v>45200</v>
      </c>
      <c r="D106" s="61">
        <v>45565</v>
      </c>
    </row>
    <row r="107" spans="1:4" x14ac:dyDescent="0.25">
      <c r="A107">
        <v>95</v>
      </c>
      <c r="B107">
        <v>19</v>
      </c>
      <c r="C107" s="61">
        <v>45200</v>
      </c>
      <c r="D107" s="61">
        <v>45565</v>
      </c>
    </row>
    <row r="108" spans="1:4" x14ac:dyDescent="0.25">
      <c r="A108">
        <v>58</v>
      </c>
      <c r="B108">
        <v>19</v>
      </c>
      <c r="C108" s="61">
        <v>45200</v>
      </c>
      <c r="D108" s="61">
        <v>45565</v>
      </c>
    </row>
    <row r="109" spans="1:4" x14ac:dyDescent="0.25">
      <c r="A109">
        <v>189</v>
      </c>
      <c r="B109">
        <v>19</v>
      </c>
      <c r="C109" s="61">
        <v>45200</v>
      </c>
      <c r="D109" s="61">
        <v>45565</v>
      </c>
    </row>
    <row r="110" spans="1:4" x14ac:dyDescent="0.25">
      <c r="A110">
        <v>174</v>
      </c>
      <c r="B110">
        <v>19</v>
      </c>
      <c r="C110" s="61">
        <v>45200</v>
      </c>
      <c r="D110" s="61">
        <v>45565</v>
      </c>
    </row>
    <row r="111" spans="1:4" x14ac:dyDescent="0.25">
      <c r="A111">
        <v>306</v>
      </c>
      <c r="B111">
        <v>19</v>
      </c>
      <c r="C111" s="61">
        <v>45200</v>
      </c>
      <c r="D111" s="61">
        <v>45565</v>
      </c>
    </row>
    <row r="112" spans="1:4" x14ac:dyDescent="0.25">
      <c r="A112">
        <v>123</v>
      </c>
      <c r="B112">
        <v>19</v>
      </c>
      <c r="C112" s="61">
        <v>45200</v>
      </c>
      <c r="D112" s="61">
        <v>45565</v>
      </c>
    </row>
    <row r="113" spans="1:4" x14ac:dyDescent="0.25">
      <c r="A113">
        <v>229</v>
      </c>
      <c r="B113">
        <v>19</v>
      </c>
      <c r="C113" s="61">
        <v>45200</v>
      </c>
      <c r="D113" s="61">
        <v>45565</v>
      </c>
    </row>
    <row r="114" spans="1:4" x14ac:dyDescent="0.25">
      <c r="A114">
        <v>63</v>
      </c>
      <c r="B114">
        <v>19</v>
      </c>
      <c r="C114" s="61">
        <v>45200</v>
      </c>
      <c r="D114" s="61">
        <v>45565</v>
      </c>
    </row>
    <row r="115" spans="1:4" x14ac:dyDescent="0.25">
      <c r="A115">
        <v>205</v>
      </c>
      <c r="B115">
        <v>19</v>
      </c>
      <c r="C115" s="61">
        <v>45200</v>
      </c>
      <c r="D115" s="61">
        <v>45565</v>
      </c>
    </row>
    <row r="116" spans="1:4" x14ac:dyDescent="0.25">
      <c r="A116">
        <v>233</v>
      </c>
      <c r="B116">
        <v>20</v>
      </c>
      <c r="C116" s="61">
        <v>45200</v>
      </c>
      <c r="D116" s="61">
        <v>45565</v>
      </c>
    </row>
    <row r="117" spans="1:4" x14ac:dyDescent="0.25">
      <c r="A117">
        <v>118</v>
      </c>
      <c r="B117">
        <v>20</v>
      </c>
      <c r="C117" s="61">
        <v>45200</v>
      </c>
      <c r="D117" s="61">
        <v>45565</v>
      </c>
    </row>
    <row r="118" spans="1:4" x14ac:dyDescent="0.25">
      <c r="A118">
        <v>176</v>
      </c>
      <c r="B118">
        <v>20</v>
      </c>
      <c r="C118" s="61">
        <v>45200</v>
      </c>
      <c r="D118" s="61">
        <v>45565</v>
      </c>
    </row>
    <row r="119" spans="1:4" x14ac:dyDescent="0.25">
      <c r="A119">
        <v>216</v>
      </c>
      <c r="B119">
        <v>20</v>
      </c>
      <c r="C119" s="61">
        <v>45200</v>
      </c>
      <c r="D119" s="61">
        <v>45565</v>
      </c>
    </row>
    <row r="120" spans="1:4" x14ac:dyDescent="0.25">
      <c r="A120">
        <v>172</v>
      </c>
      <c r="B120">
        <v>20</v>
      </c>
      <c r="C120" s="61">
        <v>45200</v>
      </c>
      <c r="D120" s="61">
        <v>45565</v>
      </c>
    </row>
    <row r="121" spans="1:4" x14ac:dyDescent="0.25">
      <c r="A121">
        <v>145</v>
      </c>
      <c r="B121">
        <v>20</v>
      </c>
      <c r="C121" s="61">
        <v>45200</v>
      </c>
      <c r="D121" s="61">
        <v>45565</v>
      </c>
    </row>
    <row r="122" spans="1:4" x14ac:dyDescent="0.25">
      <c r="A122">
        <v>40</v>
      </c>
      <c r="B122">
        <v>20</v>
      </c>
      <c r="C122" s="61">
        <v>45200</v>
      </c>
      <c r="D122" s="61">
        <v>45565</v>
      </c>
    </row>
    <row r="123" spans="1:4" x14ac:dyDescent="0.25">
      <c r="A123">
        <v>310</v>
      </c>
      <c r="B123">
        <v>20</v>
      </c>
      <c r="C123" s="61">
        <v>45200</v>
      </c>
      <c r="D123" s="61">
        <v>45565</v>
      </c>
    </row>
    <row r="124" spans="1:4" x14ac:dyDescent="0.25">
      <c r="A124">
        <v>154</v>
      </c>
      <c r="B124">
        <v>20</v>
      </c>
      <c r="C124" s="61">
        <v>45200</v>
      </c>
      <c r="D124" s="61">
        <v>45565</v>
      </c>
    </row>
    <row r="125" spans="1:4" x14ac:dyDescent="0.25">
      <c r="A125">
        <v>311</v>
      </c>
      <c r="B125">
        <v>20</v>
      </c>
      <c r="C125" s="61">
        <v>45200</v>
      </c>
      <c r="D125" s="61">
        <v>45565</v>
      </c>
    </row>
    <row r="126" spans="1:4" x14ac:dyDescent="0.25">
      <c r="A126">
        <v>113</v>
      </c>
      <c r="B126">
        <v>21</v>
      </c>
      <c r="C126" s="61">
        <v>45200</v>
      </c>
      <c r="D126" s="61">
        <v>45565</v>
      </c>
    </row>
    <row r="127" spans="1:4" x14ac:dyDescent="0.25">
      <c r="A127">
        <v>165</v>
      </c>
      <c r="B127">
        <v>21</v>
      </c>
      <c r="C127" s="61">
        <v>45200</v>
      </c>
      <c r="D127" s="61">
        <v>45565</v>
      </c>
    </row>
    <row r="128" spans="1:4" x14ac:dyDescent="0.25">
      <c r="A128">
        <v>5</v>
      </c>
      <c r="B128">
        <v>21</v>
      </c>
      <c r="C128" s="61">
        <v>45200</v>
      </c>
      <c r="D128" s="61">
        <v>45565</v>
      </c>
    </row>
    <row r="129" spans="1:4" x14ac:dyDescent="0.25">
      <c r="A129">
        <v>11</v>
      </c>
      <c r="B129">
        <v>21</v>
      </c>
      <c r="C129" s="61">
        <v>45200</v>
      </c>
      <c r="D129" s="61">
        <v>45565</v>
      </c>
    </row>
    <row r="130" spans="1:4" x14ac:dyDescent="0.25">
      <c r="A130">
        <v>136</v>
      </c>
      <c r="B130">
        <v>21</v>
      </c>
      <c r="C130" s="61">
        <v>45200</v>
      </c>
      <c r="D130" s="61">
        <v>45565</v>
      </c>
    </row>
    <row r="131" spans="1:4" x14ac:dyDescent="0.25">
      <c r="A131">
        <v>110</v>
      </c>
      <c r="B131">
        <v>21</v>
      </c>
      <c r="C131" s="61">
        <v>45200</v>
      </c>
      <c r="D131" s="61">
        <v>45565</v>
      </c>
    </row>
    <row r="132" spans="1:4" x14ac:dyDescent="0.25">
      <c r="A132">
        <v>60</v>
      </c>
      <c r="B132">
        <v>21</v>
      </c>
      <c r="C132" s="61">
        <v>45200</v>
      </c>
      <c r="D132" s="61">
        <v>45565</v>
      </c>
    </row>
    <row r="133" spans="1:4" x14ac:dyDescent="0.25">
      <c r="A133">
        <v>78</v>
      </c>
      <c r="B133">
        <v>21</v>
      </c>
      <c r="C133" s="61">
        <v>45200</v>
      </c>
      <c r="D133" s="61">
        <v>45565</v>
      </c>
    </row>
    <row r="134" spans="1:4" x14ac:dyDescent="0.25">
      <c r="A134">
        <v>84</v>
      </c>
      <c r="B134">
        <v>21</v>
      </c>
      <c r="C134" s="61">
        <v>45200</v>
      </c>
      <c r="D134" s="61">
        <v>45565</v>
      </c>
    </row>
    <row r="135" spans="1:4" x14ac:dyDescent="0.25">
      <c r="A135">
        <v>161</v>
      </c>
      <c r="B135">
        <v>22</v>
      </c>
      <c r="C135" s="61">
        <v>45200</v>
      </c>
      <c r="D135" s="61">
        <v>45565</v>
      </c>
    </row>
    <row r="136" spans="1:4" x14ac:dyDescent="0.25">
      <c r="A136">
        <v>64</v>
      </c>
      <c r="B136">
        <v>22</v>
      </c>
      <c r="C136" s="61">
        <v>45200</v>
      </c>
      <c r="D136" s="61">
        <v>45565</v>
      </c>
    </row>
    <row r="137" spans="1:4" x14ac:dyDescent="0.25">
      <c r="A137">
        <v>302</v>
      </c>
      <c r="B137">
        <v>24</v>
      </c>
      <c r="C137" s="61">
        <v>45200</v>
      </c>
      <c r="D137" s="61">
        <v>45565</v>
      </c>
    </row>
    <row r="138" spans="1:4" x14ac:dyDescent="0.25">
      <c r="A138">
        <v>236</v>
      </c>
      <c r="B138">
        <v>24</v>
      </c>
      <c r="C138" s="61">
        <v>45200</v>
      </c>
      <c r="D138" s="61">
        <v>45565</v>
      </c>
    </row>
    <row r="139" spans="1:4" x14ac:dyDescent="0.25">
      <c r="A139">
        <v>46</v>
      </c>
      <c r="B139">
        <v>24</v>
      </c>
      <c r="C139" s="61">
        <v>45200</v>
      </c>
      <c r="D139" s="61">
        <v>45565</v>
      </c>
    </row>
    <row r="140" spans="1:4" x14ac:dyDescent="0.25">
      <c r="A140">
        <v>211</v>
      </c>
      <c r="B140">
        <v>24</v>
      </c>
      <c r="C140" s="61">
        <v>45200</v>
      </c>
      <c r="D140" s="61">
        <v>45565</v>
      </c>
    </row>
    <row r="141" spans="1:4" x14ac:dyDescent="0.25">
      <c r="A141">
        <v>263</v>
      </c>
      <c r="B141">
        <v>24</v>
      </c>
      <c r="C141" s="61">
        <v>45200</v>
      </c>
      <c r="D141" s="61">
        <v>45565</v>
      </c>
    </row>
    <row r="142" spans="1:4" x14ac:dyDescent="0.25">
      <c r="A142">
        <v>241</v>
      </c>
      <c r="B142">
        <v>24</v>
      </c>
      <c r="C142" s="61">
        <v>45200</v>
      </c>
      <c r="D142" s="61">
        <v>45565</v>
      </c>
    </row>
    <row r="143" spans="1:4" x14ac:dyDescent="0.25">
      <c r="A143">
        <v>232</v>
      </c>
      <c r="B143">
        <v>24</v>
      </c>
      <c r="C143" s="61">
        <v>45200</v>
      </c>
      <c r="D143" s="61">
        <v>45565</v>
      </c>
    </row>
    <row r="144" spans="1:4" x14ac:dyDescent="0.25">
      <c r="A144">
        <v>285</v>
      </c>
      <c r="B144">
        <v>24</v>
      </c>
      <c r="C144" s="61">
        <v>45200</v>
      </c>
      <c r="D144" s="61">
        <v>45565</v>
      </c>
    </row>
    <row r="145" spans="1:4" x14ac:dyDescent="0.25">
      <c r="A145">
        <v>132</v>
      </c>
      <c r="B145">
        <v>25</v>
      </c>
      <c r="C145" s="61">
        <v>45200</v>
      </c>
      <c r="D145" s="61">
        <v>45565</v>
      </c>
    </row>
    <row r="146" spans="1:4" x14ac:dyDescent="0.25">
      <c r="A146">
        <v>28</v>
      </c>
      <c r="B146">
        <v>25</v>
      </c>
      <c r="C146" s="61">
        <v>45200</v>
      </c>
      <c r="D146" s="61">
        <v>45565</v>
      </c>
    </row>
    <row r="147" spans="1:4" x14ac:dyDescent="0.25">
      <c r="A147">
        <v>212</v>
      </c>
      <c r="B147">
        <v>26</v>
      </c>
      <c r="C147" s="61">
        <v>45200</v>
      </c>
      <c r="D147" s="61">
        <v>45565</v>
      </c>
    </row>
    <row r="148" spans="1:4" x14ac:dyDescent="0.25">
      <c r="A148">
        <v>196</v>
      </c>
      <c r="B148">
        <v>26</v>
      </c>
      <c r="C148" s="61">
        <v>45200</v>
      </c>
      <c r="D148" s="61">
        <v>45565</v>
      </c>
    </row>
    <row r="149" spans="1:4" x14ac:dyDescent="0.25">
      <c r="A149">
        <v>81</v>
      </c>
      <c r="B149">
        <v>26</v>
      </c>
      <c r="C149" s="61">
        <v>45200</v>
      </c>
      <c r="D149" s="61">
        <v>45565</v>
      </c>
    </row>
    <row r="150" spans="1:4" x14ac:dyDescent="0.25">
      <c r="A150">
        <v>157</v>
      </c>
      <c r="B150">
        <v>26</v>
      </c>
      <c r="C150" s="61">
        <v>45200</v>
      </c>
      <c r="D150" s="61">
        <v>45565</v>
      </c>
    </row>
    <row r="151" spans="1:4" x14ac:dyDescent="0.25">
      <c r="A151">
        <v>187</v>
      </c>
      <c r="B151">
        <v>26</v>
      </c>
      <c r="C151" s="61">
        <v>45200</v>
      </c>
      <c r="D151" s="61">
        <v>45565</v>
      </c>
    </row>
    <row r="152" spans="1:4" x14ac:dyDescent="0.25">
      <c r="A152">
        <v>54</v>
      </c>
      <c r="B152">
        <v>26</v>
      </c>
      <c r="C152" s="61">
        <v>45200</v>
      </c>
      <c r="D152" s="61">
        <v>45565</v>
      </c>
    </row>
    <row r="153" spans="1:4" x14ac:dyDescent="0.25">
      <c r="A153">
        <v>103</v>
      </c>
      <c r="B153">
        <v>26</v>
      </c>
      <c r="C153" s="61">
        <v>45200</v>
      </c>
      <c r="D153" s="61">
        <v>45565</v>
      </c>
    </row>
    <row r="154" spans="1:4" x14ac:dyDescent="0.25">
      <c r="A154">
        <v>30</v>
      </c>
      <c r="B154">
        <v>27</v>
      </c>
      <c r="C154" s="61">
        <v>45200</v>
      </c>
      <c r="D154" s="61">
        <v>45565</v>
      </c>
    </row>
    <row r="155" spans="1:4" x14ac:dyDescent="0.25">
      <c r="A155">
        <v>299</v>
      </c>
      <c r="B155">
        <v>27</v>
      </c>
      <c r="C155" s="61">
        <v>45200</v>
      </c>
      <c r="D155" s="61">
        <v>45565</v>
      </c>
    </row>
    <row r="156" spans="1:4" x14ac:dyDescent="0.25">
      <c r="A156">
        <v>272</v>
      </c>
      <c r="B156">
        <v>27</v>
      </c>
      <c r="C156" s="61">
        <v>45200</v>
      </c>
      <c r="D156" s="61">
        <v>45565</v>
      </c>
    </row>
    <row r="157" spans="1:4" x14ac:dyDescent="0.25">
      <c r="A157">
        <v>270</v>
      </c>
      <c r="B157">
        <v>27</v>
      </c>
      <c r="C157" s="61">
        <v>45200</v>
      </c>
      <c r="D157" s="61">
        <v>45565</v>
      </c>
    </row>
    <row r="158" spans="1:4" x14ac:dyDescent="0.25">
      <c r="A158">
        <v>224</v>
      </c>
      <c r="B158">
        <v>27</v>
      </c>
      <c r="C158" s="61">
        <v>45200</v>
      </c>
      <c r="D158" s="61">
        <v>45565</v>
      </c>
    </row>
    <row r="159" spans="1:4" x14ac:dyDescent="0.25">
      <c r="A159">
        <v>160</v>
      </c>
      <c r="B159">
        <v>27</v>
      </c>
      <c r="C159" s="61">
        <v>45200</v>
      </c>
      <c r="D159" s="61">
        <v>45565</v>
      </c>
    </row>
    <row r="160" spans="1:4" x14ac:dyDescent="0.25">
      <c r="A160">
        <v>97</v>
      </c>
      <c r="B160">
        <v>27</v>
      </c>
      <c r="C160" s="61">
        <v>45200</v>
      </c>
      <c r="D160" s="61">
        <v>45565</v>
      </c>
    </row>
    <row r="161" spans="1:4" x14ac:dyDescent="0.25">
      <c r="A161">
        <v>249</v>
      </c>
      <c r="B161">
        <v>27</v>
      </c>
      <c r="C161" s="61">
        <v>45200</v>
      </c>
      <c r="D161" s="61">
        <v>45565</v>
      </c>
    </row>
    <row r="162" spans="1:4" x14ac:dyDescent="0.25">
      <c r="A162">
        <v>278</v>
      </c>
      <c r="B162">
        <v>27</v>
      </c>
      <c r="C162" s="61">
        <v>45200</v>
      </c>
      <c r="D162" s="61">
        <v>45565</v>
      </c>
    </row>
    <row r="163" spans="1:4" x14ac:dyDescent="0.25">
      <c r="A163">
        <v>268</v>
      </c>
      <c r="B163">
        <v>27</v>
      </c>
      <c r="C163" s="61">
        <v>45200</v>
      </c>
      <c r="D163" s="61">
        <v>45565</v>
      </c>
    </row>
    <row r="164" spans="1:4" x14ac:dyDescent="0.25">
      <c r="A164">
        <v>150</v>
      </c>
      <c r="B164">
        <v>27</v>
      </c>
      <c r="C164" s="61">
        <v>45200</v>
      </c>
      <c r="D164" s="61">
        <v>45565</v>
      </c>
    </row>
    <row r="165" spans="1:4" x14ac:dyDescent="0.25">
      <c r="A165">
        <v>124</v>
      </c>
      <c r="B165">
        <v>27</v>
      </c>
      <c r="C165" s="61">
        <v>45200</v>
      </c>
      <c r="D165" s="61">
        <v>45565</v>
      </c>
    </row>
    <row r="166" spans="1:4" x14ac:dyDescent="0.25">
      <c r="A166">
        <v>273</v>
      </c>
      <c r="B166">
        <v>27</v>
      </c>
      <c r="C166" s="61">
        <v>45200</v>
      </c>
      <c r="D166" s="61">
        <v>45565</v>
      </c>
    </row>
    <row r="167" spans="1:4" x14ac:dyDescent="0.25">
      <c r="A167">
        <v>246</v>
      </c>
      <c r="B167">
        <v>27</v>
      </c>
      <c r="C167" s="61">
        <v>45200</v>
      </c>
      <c r="D167" s="61">
        <v>45565</v>
      </c>
    </row>
    <row r="168" spans="1:4" x14ac:dyDescent="0.25">
      <c r="A168" s="36">
        <v>261</v>
      </c>
      <c r="B168">
        <v>27</v>
      </c>
      <c r="C168" s="61">
        <v>45200</v>
      </c>
      <c r="D168" s="61">
        <v>45565</v>
      </c>
    </row>
    <row r="169" spans="1:4" x14ac:dyDescent="0.25">
      <c r="A169">
        <v>120</v>
      </c>
      <c r="B169">
        <v>27</v>
      </c>
      <c r="C169" s="61">
        <v>45200</v>
      </c>
      <c r="D169" s="61">
        <v>45565</v>
      </c>
    </row>
    <row r="170" spans="1:4" x14ac:dyDescent="0.25">
      <c r="A170">
        <v>254</v>
      </c>
      <c r="B170">
        <v>27</v>
      </c>
      <c r="C170" s="61">
        <v>45200</v>
      </c>
      <c r="D170" s="61">
        <v>45565</v>
      </c>
    </row>
    <row r="171" spans="1:4" x14ac:dyDescent="0.25">
      <c r="A171">
        <v>319</v>
      </c>
      <c r="B171">
        <v>27</v>
      </c>
      <c r="C171" s="61">
        <v>45200</v>
      </c>
      <c r="D171" s="61">
        <v>45565</v>
      </c>
    </row>
    <row r="172" spans="1:4" x14ac:dyDescent="0.25">
      <c r="A172">
        <v>69</v>
      </c>
      <c r="B172">
        <v>27</v>
      </c>
      <c r="C172" s="61">
        <v>45200</v>
      </c>
      <c r="D172" s="61">
        <v>45565</v>
      </c>
    </row>
    <row r="173" spans="1:4" x14ac:dyDescent="0.25">
      <c r="A173">
        <v>255</v>
      </c>
      <c r="B173">
        <v>27</v>
      </c>
      <c r="C173" s="61">
        <v>45200</v>
      </c>
      <c r="D173" s="61">
        <v>45565</v>
      </c>
    </row>
    <row r="174" spans="1:4" x14ac:dyDescent="0.25">
      <c r="A174">
        <v>252</v>
      </c>
      <c r="B174">
        <v>27</v>
      </c>
      <c r="C174" s="61">
        <v>45200</v>
      </c>
      <c r="D174" s="61">
        <v>45565</v>
      </c>
    </row>
    <row r="175" spans="1:4" x14ac:dyDescent="0.25">
      <c r="A175">
        <v>295</v>
      </c>
      <c r="B175">
        <v>28</v>
      </c>
      <c r="C175" s="61">
        <v>45200</v>
      </c>
      <c r="D175" s="61">
        <v>45565</v>
      </c>
    </row>
    <row r="176" spans="1:4" x14ac:dyDescent="0.25">
      <c r="A176">
        <v>138</v>
      </c>
      <c r="B176">
        <v>28</v>
      </c>
      <c r="C176" s="61">
        <v>45200</v>
      </c>
      <c r="D176" s="61">
        <v>45565</v>
      </c>
    </row>
    <row r="177" spans="1:4" x14ac:dyDescent="0.25">
      <c r="A177">
        <v>57</v>
      </c>
      <c r="B177">
        <v>28</v>
      </c>
      <c r="C177" s="61">
        <v>45200</v>
      </c>
      <c r="D177" s="61">
        <v>45565</v>
      </c>
    </row>
    <row r="178" spans="1:4" x14ac:dyDescent="0.25">
      <c r="A178">
        <v>130</v>
      </c>
      <c r="B178">
        <v>28</v>
      </c>
      <c r="C178" s="61">
        <v>45200</v>
      </c>
      <c r="D178" s="61">
        <v>45565</v>
      </c>
    </row>
    <row r="179" spans="1:4" x14ac:dyDescent="0.25">
      <c r="A179">
        <v>50</v>
      </c>
      <c r="B179">
        <v>28</v>
      </c>
      <c r="C179" s="61">
        <v>45200</v>
      </c>
      <c r="D179" s="61">
        <v>45565</v>
      </c>
    </row>
    <row r="180" spans="1:4" x14ac:dyDescent="0.25">
      <c r="A180">
        <v>171</v>
      </c>
      <c r="B180">
        <v>28</v>
      </c>
      <c r="C180" s="61">
        <v>45200</v>
      </c>
      <c r="D180" s="61">
        <v>45565</v>
      </c>
    </row>
    <row r="181" spans="1:4" x14ac:dyDescent="0.25">
      <c r="A181">
        <v>238</v>
      </c>
      <c r="B181">
        <v>28</v>
      </c>
      <c r="C181" s="61">
        <v>45200</v>
      </c>
      <c r="D181" s="61">
        <v>45565</v>
      </c>
    </row>
    <row r="182" spans="1:4" x14ac:dyDescent="0.25">
      <c r="A182">
        <v>185</v>
      </c>
      <c r="B182">
        <v>28</v>
      </c>
      <c r="C182" s="61">
        <v>45200</v>
      </c>
      <c r="D182" s="61">
        <v>45565</v>
      </c>
    </row>
    <row r="183" spans="1:4" x14ac:dyDescent="0.25">
      <c r="A183">
        <v>198</v>
      </c>
      <c r="B183">
        <v>28</v>
      </c>
      <c r="C183" s="61">
        <v>45200</v>
      </c>
      <c r="D183" s="61">
        <v>45565</v>
      </c>
    </row>
    <row r="184" spans="1:4" x14ac:dyDescent="0.25">
      <c r="A184">
        <v>88</v>
      </c>
      <c r="B184">
        <v>28</v>
      </c>
      <c r="C184" s="61">
        <v>45200</v>
      </c>
      <c r="D184" s="61">
        <v>45565</v>
      </c>
    </row>
    <row r="185" spans="1:4" x14ac:dyDescent="0.25">
      <c r="A185">
        <v>66</v>
      </c>
      <c r="B185">
        <v>28</v>
      </c>
      <c r="C185" s="61">
        <v>45200</v>
      </c>
      <c r="D185" s="61">
        <v>45565</v>
      </c>
    </row>
    <row r="186" spans="1:4" x14ac:dyDescent="0.25">
      <c r="A186">
        <v>106</v>
      </c>
      <c r="B186">
        <v>28</v>
      </c>
      <c r="C186" s="61">
        <v>45200</v>
      </c>
      <c r="D186" s="61">
        <v>45565</v>
      </c>
    </row>
    <row r="187" spans="1:4" x14ac:dyDescent="0.25">
      <c r="A187">
        <v>170</v>
      </c>
      <c r="B187">
        <v>29</v>
      </c>
      <c r="C187" s="61">
        <v>45200</v>
      </c>
      <c r="D187" s="61">
        <v>45565</v>
      </c>
    </row>
    <row r="188" spans="1:4" x14ac:dyDescent="0.25">
      <c r="A188">
        <v>85</v>
      </c>
      <c r="B188">
        <v>29</v>
      </c>
      <c r="C188" s="61">
        <v>45200</v>
      </c>
      <c r="D188" s="61">
        <v>45565</v>
      </c>
    </row>
    <row r="189" spans="1:4" x14ac:dyDescent="0.25">
      <c r="A189">
        <v>215</v>
      </c>
      <c r="B189">
        <v>29</v>
      </c>
      <c r="C189" s="61">
        <v>45200</v>
      </c>
      <c r="D189" s="61">
        <v>45565</v>
      </c>
    </row>
    <row r="190" spans="1:4" x14ac:dyDescent="0.25">
      <c r="A190">
        <v>127</v>
      </c>
      <c r="B190">
        <v>29</v>
      </c>
      <c r="C190" s="61">
        <v>45200</v>
      </c>
      <c r="D190" s="61">
        <v>45565</v>
      </c>
    </row>
    <row r="191" spans="1:4" x14ac:dyDescent="0.25">
      <c r="A191">
        <v>53</v>
      </c>
      <c r="B191">
        <v>29</v>
      </c>
      <c r="C191" s="61">
        <v>45200</v>
      </c>
      <c r="D191" s="61">
        <v>45565</v>
      </c>
    </row>
    <row r="192" spans="1:4" x14ac:dyDescent="0.25">
      <c r="A192">
        <v>149</v>
      </c>
      <c r="B192">
        <v>29</v>
      </c>
      <c r="C192" s="61">
        <v>45200</v>
      </c>
      <c r="D192" s="61">
        <v>45565</v>
      </c>
    </row>
    <row r="193" spans="1:4" x14ac:dyDescent="0.25">
      <c r="A193">
        <v>294</v>
      </c>
      <c r="B193">
        <v>29</v>
      </c>
      <c r="C193" s="61">
        <v>45200</v>
      </c>
      <c r="D193" s="61">
        <v>45565</v>
      </c>
    </row>
    <row r="194" spans="1:4" x14ac:dyDescent="0.25">
      <c r="A194">
        <v>15</v>
      </c>
      <c r="B194">
        <v>29</v>
      </c>
      <c r="C194" s="61">
        <v>45200</v>
      </c>
      <c r="D194" s="61">
        <v>45565</v>
      </c>
    </row>
    <row r="195" spans="1:4" x14ac:dyDescent="0.25">
      <c r="A195">
        <v>77</v>
      </c>
      <c r="B195">
        <v>30</v>
      </c>
      <c r="C195" s="61">
        <v>45200</v>
      </c>
      <c r="D195" s="61">
        <v>45565</v>
      </c>
    </row>
    <row r="196" spans="1:4" x14ac:dyDescent="0.25">
      <c r="A196">
        <v>177</v>
      </c>
      <c r="B196">
        <v>30</v>
      </c>
      <c r="C196" s="61">
        <v>45200</v>
      </c>
      <c r="D196" s="61">
        <v>45565</v>
      </c>
    </row>
    <row r="197" spans="1:4" x14ac:dyDescent="0.25">
      <c r="A197">
        <v>49</v>
      </c>
      <c r="B197">
        <v>30</v>
      </c>
      <c r="C197" s="61">
        <v>45200</v>
      </c>
      <c r="D197" s="61">
        <v>45565</v>
      </c>
    </row>
    <row r="198" spans="1:4" x14ac:dyDescent="0.25">
      <c r="A198">
        <v>194</v>
      </c>
      <c r="B198">
        <v>30</v>
      </c>
      <c r="C198" s="61">
        <v>45200</v>
      </c>
      <c r="D198" s="61">
        <v>45565</v>
      </c>
    </row>
    <row r="199" spans="1:4" x14ac:dyDescent="0.25">
      <c r="A199">
        <v>8</v>
      </c>
      <c r="B199">
        <v>30</v>
      </c>
      <c r="C199" s="61">
        <v>45200</v>
      </c>
      <c r="D199" s="61">
        <v>45565</v>
      </c>
    </row>
    <row r="200" spans="1:4" x14ac:dyDescent="0.25">
      <c r="A200">
        <v>98</v>
      </c>
      <c r="B200">
        <v>30</v>
      </c>
      <c r="C200" s="61">
        <v>45200</v>
      </c>
      <c r="D200" s="61">
        <v>45565</v>
      </c>
    </row>
    <row r="201" spans="1:4" x14ac:dyDescent="0.25">
      <c r="A201">
        <v>312</v>
      </c>
      <c r="B201">
        <v>30</v>
      </c>
      <c r="C201" s="61">
        <v>45200</v>
      </c>
      <c r="D201" s="61">
        <v>45565</v>
      </c>
    </row>
    <row r="202" spans="1:4" x14ac:dyDescent="0.25">
      <c r="A202">
        <v>201</v>
      </c>
      <c r="B202">
        <v>31</v>
      </c>
      <c r="C202" s="61">
        <v>45200</v>
      </c>
      <c r="D202" s="61">
        <v>45565</v>
      </c>
    </row>
    <row r="203" spans="1:4" x14ac:dyDescent="0.25">
      <c r="A203">
        <v>125</v>
      </c>
      <c r="B203">
        <v>31</v>
      </c>
      <c r="C203" s="61">
        <v>45200</v>
      </c>
      <c r="D203" s="61">
        <v>45565</v>
      </c>
    </row>
    <row r="204" spans="1:4" x14ac:dyDescent="0.25">
      <c r="A204">
        <v>182</v>
      </c>
      <c r="B204">
        <v>31</v>
      </c>
      <c r="C204" s="61">
        <v>45200</v>
      </c>
      <c r="D204" s="61">
        <v>45565</v>
      </c>
    </row>
    <row r="205" spans="1:4" x14ac:dyDescent="0.25">
      <c r="A205">
        <v>52</v>
      </c>
      <c r="B205">
        <v>31</v>
      </c>
      <c r="C205" s="61">
        <v>45200</v>
      </c>
      <c r="D205" s="61">
        <v>45565</v>
      </c>
    </row>
    <row r="206" spans="1:4" x14ac:dyDescent="0.25">
      <c r="A206">
        <v>129</v>
      </c>
      <c r="B206">
        <v>31</v>
      </c>
      <c r="C206" s="61">
        <v>45200</v>
      </c>
      <c r="D206" s="61">
        <v>45565</v>
      </c>
    </row>
    <row r="207" spans="1:4" x14ac:dyDescent="0.25">
      <c r="A207">
        <v>275</v>
      </c>
      <c r="B207">
        <v>31</v>
      </c>
      <c r="C207" s="61">
        <v>45200</v>
      </c>
      <c r="D207" s="61">
        <v>45565</v>
      </c>
    </row>
    <row r="208" spans="1:4" x14ac:dyDescent="0.25">
      <c r="A208">
        <v>298</v>
      </c>
      <c r="B208">
        <v>31</v>
      </c>
      <c r="C208" s="61">
        <v>45200</v>
      </c>
      <c r="D208" s="61">
        <v>45565</v>
      </c>
    </row>
    <row r="209" spans="1:4" x14ac:dyDescent="0.25">
      <c r="A209">
        <v>322</v>
      </c>
      <c r="B209">
        <v>31</v>
      </c>
      <c r="C209" s="61">
        <v>45200</v>
      </c>
      <c r="D209" s="61">
        <v>45565</v>
      </c>
    </row>
    <row r="210" spans="1:4" x14ac:dyDescent="0.25">
      <c r="A210">
        <v>148</v>
      </c>
      <c r="B210">
        <v>31</v>
      </c>
      <c r="C210" s="61">
        <v>45200</v>
      </c>
      <c r="D210" s="61">
        <v>45565</v>
      </c>
    </row>
    <row r="211" spans="1:4" x14ac:dyDescent="0.25">
      <c r="A211">
        <v>36</v>
      </c>
      <c r="B211">
        <v>31</v>
      </c>
      <c r="C211" s="61">
        <v>45200</v>
      </c>
      <c r="D211" s="61">
        <v>45565</v>
      </c>
    </row>
    <row r="212" spans="1:4" x14ac:dyDescent="0.25">
      <c r="A212">
        <v>51</v>
      </c>
      <c r="B212">
        <v>32</v>
      </c>
      <c r="C212" s="61">
        <v>45200</v>
      </c>
      <c r="D212" s="61">
        <v>45565</v>
      </c>
    </row>
    <row r="213" spans="1:4" x14ac:dyDescent="0.25">
      <c r="A213">
        <v>260</v>
      </c>
      <c r="B213">
        <v>33</v>
      </c>
      <c r="C213" s="61">
        <v>45200</v>
      </c>
      <c r="D213" s="61">
        <v>45565</v>
      </c>
    </row>
    <row r="214" spans="1:4" x14ac:dyDescent="0.25">
      <c r="A214">
        <v>283</v>
      </c>
      <c r="B214">
        <v>33</v>
      </c>
      <c r="C214" s="61">
        <v>45200</v>
      </c>
      <c r="D214" s="61">
        <v>45565</v>
      </c>
    </row>
    <row r="215" spans="1:4" x14ac:dyDescent="0.25">
      <c r="A215">
        <v>214</v>
      </c>
      <c r="B215">
        <v>33</v>
      </c>
      <c r="C215" s="61">
        <v>45200</v>
      </c>
      <c r="D215" s="61">
        <v>45565</v>
      </c>
    </row>
    <row r="216" spans="1:4" x14ac:dyDescent="0.25">
      <c r="A216">
        <v>112</v>
      </c>
      <c r="B216">
        <v>33</v>
      </c>
      <c r="C216" s="61">
        <v>45200</v>
      </c>
      <c r="D216" s="61">
        <v>45565</v>
      </c>
    </row>
    <row r="217" spans="1:4" x14ac:dyDescent="0.25">
      <c r="A217">
        <v>7</v>
      </c>
      <c r="B217">
        <v>33</v>
      </c>
      <c r="C217" s="61">
        <v>45200</v>
      </c>
      <c r="D217" s="61">
        <v>45565</v>
      </c>
    </row>
    <row r="218" spans="1:4" x14ac:dyDescent="0.25">
      <c r="A218">
        <v>324</v>
      </c>
      <c r="B218">
        <v>33</v>
      </c>
      <c r="C218" s="61">
        <v>45200</v>
      </c>
      <c r="D218" s="61">
        <v>45565</v>
      </c>
    </row>
    <row r="219" spans="1:4" x14ac:dyDescent="0.25">
      <c r="A219">
        <v>164</v>
      </c>
      <c r="B219">
        <v>33</v>
      </c>
      <c r="C219" s="61">
        <v>45200</v>
      </c>
      <c r="D219" s="61">
        <v>45565</v>
      </c>
    </row>
    <row r="220" spans="1:4" x14ac:dyDescent="0.25">
      <c r="A220">
        <v>191</v>
      </c>
      <c r="B220">
        <v>33</v>
      </c>
      <c r="C220" s="61">
        <v>45200</v>
      </c>
      <c r="D220" s="61">
        <v>45565</v>
      </c>
    </row>
    <row r="221" spans="1:4" x14ac:dyDescent="0.25">
      <c r="A221">
        <v>292</v>
      </c>
      <c r="B221">
        <v>33</v>
      </c>
      <c r="C221" s="61">
        <v>45200</v>
      </c>
      <c r="D221" s="61">
        <v>45565</v>
      </c>
    </row>
    <row r="222" spans="1:4" x14ac:dyDescent="0.25">
      <c r="A222">
        <v>75</v>
      </c>
      <c r="B222">
        <v>33</v>
      </c>
      <c r="C222" s="61">
        <v>45200</v>
      </c>
      <c r="D222" s="61">
        <v>45565</v>
      </c>
    </row>
    <row r="223" spans="1:4" x14ac:dyDescent="0.25">
      <c r="A223">
        <v>1</v>
      </c>
      <c r="B223">
        <v>34</v>
      </c>
      <c r="C223" s="61">
        <v>45200</v>
      </c>
      <c r="D223" s="61">
        <v>45565</v>
      </c>
    </row>
    <row r="224" spans="1:4" x14ac:dyDescent="0.25">
      <c r="A224" s="36">
        <v>71</v>
      </c>
      <c r="B224">
        <v>34</v>
      </c>
      <c r="C224" s="61">
        <v>45200</v>
      </c>
      <c r="D224" s="61">
        <v>45565</v>
      </c>
    </row>
    <row r="225" spans="1:4" x14ac:dyDescent="0.25">
      <c r="A225" s="36">
        <v>235</v>
      </c>
      <c r="B225">
        <v>34</v>
      </c>
      <c r="C225" s="61">
        <v>45200</v>
      </c>
      <c r="D225" s="61">
        <v>45565</v>
      </c>
    </row>
    <row r="226" spans="1:4" x14ac:dyDescent="0.25">
      <c r="A226">
        <v>262</v>
      </c>
      <c r="B226">
        <v>34</v>
      </c>
      <c r="C226" s="61">
        <v>45200</v>
      </c>
      <c r="D226" s="61">
        <v>45565</v>
      </c>
    </row>
    <row r="227" spans="1:4" x14ac:dyDescent="0.25">
      <c r="A227">
        <v>269</v>
      </c>
      <c r="B227">
        <v>35</v>
      </c>
      <c r="C227" s="61">
        <v>45200</v>
      </c>
      <c r="D227" s="61">
        <v>45565</v>
      </c>
    </row>
    <row r="228" spans="1:4" x14ac:dyDescent="0.25">
      <c r="A228">
        <v>22</v>
      </c>
      <c r="B228">
        <v>35</v>
      </c>
      <c r="C228" s="61">
        <v>45200</v>
      </c>
      <c r="D228" s="61">
        <v>45565</v>
      </c>
    </row>
    <row r="229" spans="1:4" x14ac:dyDescent="0.25">
      <c r="A229">
        <v>143</v>
      </c>
      <c r="B229">
        <v>36</v>
      </c>
      <c r="C229" s="61">
        <v>45200</v>
      </c>
      <c r="D229" s="61">
        <v>45565</v>
      </c>
    </row>
    <row r="230" spans="1:4" x14ac:dyDescent="0.25">
      <c r="A230">
        <v>206</v>
      </c>
      <c r="B230">
        <v>36</v>
      </c>
      <c r="C230" s="61">
        <v>45200</v>
      </c>
      <c r="D230" s="61">
        <v>45565</v>
      </c>
    </row>
    <row r="231" spans="1:4" x14ac:dyDescent="0.25">
      <c r="A231">
        <v>38</v>
      </c>
      <c r="B231">
        <v>36</v>
      </c>
      <c r="C231" s="61">
        <v>45200</v>
      </c>
      <c r="D231" s="61">
        <v>45565</v>
      </c>
    </row>
    <row r="232" spans="1:4" x14ac:dyDescent="0.25">
      <c r="A232">
        <v>59</v>
      </c>
      <c r="B232">
        <v>36</v>
      </c>
      <c r="C232" s="61">
        <v>45200</v>
      </c>
      <c r="D232" s="61">
        <v>45565</v>
      </c>
    </row>
    <row r="233" spans="1:4" x14ac:dyDescent="0.25">
      <c r="A233">
        <v>109</v>
      </c>
      <c r="B233">
        <v>36</v>
      </c>
      <c r="C233" s="61">
        <v>45200</v>
      </c>
      <c r="D233" s="61">
        <v>45565</v>
      </c>
    </row>
    <row r="234" spans="1:4" x14ac:dyDescent="0.25">
      <c r="A234">
        <v>24</v>
      </c>
      <c r="B234">
        <v>36</v>
      </c>
      <c r="C234" s="61">
        <v>45200</v>
      </c>
      <c r="D234" s="61">
        <v>45565</v>
      </c>
    </row>
    <row r="235" spans="1:4" x14ac:dyDescent="0.25">
      <c r="A235">
        <v>94</v>
      </c>
      <c r="B235">
        <v>36</v>
      </c>
      <c r="C235" s="61">
        <v>45200</v>
      </c>
      <c r="D235" s="61">
        <v>45565</v>
      </c>
    </row>
    <row r="236" spans="1:4" x14ac:dyDescent="0.25">
      <c r="A236">
        <v>300</v>
      </c>
      <c r="B236">
        <v>36</v>
      </c>
      <c r="C236" s="61">
        <v>45200</v>
      </c>
      <c r="D236" s="61">
        <v>45565</v>
      </c>
    </row>
    <row r="237" spans="1:4" x14ac:dyDescent="0.25">
      <c r="A237">
        <v>62</v>
      </c>
      <c r="B237">
        <v>36</v>
      </c>
      <c r="C237" s="61">
        <v>45200</v>
      </c>
      <c r="D237" s="61">
        <v>45565</v>
      </c>
    </row>
    <row r="238" spans="1:4" x14ac:dyDescent="0.25">
      <c r="A238">
        <v>135</v>
      </c>
      <c r="B238">
        <v>38</v>
      </c>
      <c r="C238" s="61">
        <v>45200</v>
      </c>
      <c r="D238" s="61">
        <v>45565</v>
      </c>
    </row>
    <row r="239" spans="1:4" x14ac:dyDescent="0.25">
      <c r="A239">
        <v>258</v>
      </c>
      <c r="B239">
        <v>38</v>
      </c>
      <c r="C239" s="61">
        <v>45200</v>
      </c>
      <c r="D239" s="61">
        <v>45565</v>
      </c>
    </row>
    <row r="240" spans="1:4" x14ac:dyDescent="0.25">
      <c r="A240">
        <v>19</v>
      </c>
      <c r="B240">
        <v>38</v>
      </c>
      <c r="C240" s="61">
        <v>45200</v>
      </c>
      <c r="D240" s="61">
        <v>45565</v>
      </c>
    </row>
    <row r="241" spans="1:4" x14ac:dyDescent="0.25">
      <c r="A241">
        <v>89</v>
      </c>
      <c r="B241">
        <v>38</v>
      </c>
      <c r="C241" s="61">
        <v>45200</v>
      </c>
      <c r="D241" s="61">
        <v>45565</v>
      </c>
    </row>
    <row r="242" spans="1:4" x14ac:dyDescent="0.25">
      <c r="A242">
        <v>68</v>
      </c>
      <c r="B242">
        <v>38</v>
      </c>
      <c r="C242" s="61">
        <v>45200</v>
      </c>
      <c r="D242" s="61">
        <v>45565</v>
      </c>
    </row>
    <row r="243" spans="1:4" x14ac:dyDescent="0.25">
      <c r="A243">
        <v>111</v>
      </c>
      <c r="B243">
        <v>38</v>
      </c>
      <c r="C243" s="61">
        <v>45200</v>
      </c>
      <c r="D243" s="61">
        <v>45565</v>
      </c>
    </row>
    <row r="244" spans="1:4" x14ac:dyDescent="0.25">
      <c r="A244">
        <v>122</v>
      </c>
      <c r="B244">
        <v>38</v>
      </c>
      <c r="C244" s="61">
        <v>45200</v>
      </c>
      <c r="D244" s="61">
        <v>45565</v>
      </c>
    </row>
    <row r="245" spans="1:4" x14ac:dyDescent="0.25">
      <c r="A245">
        <v>178</v>
      </c>
      <c r="B245">
        <v>38</v>
      </c>
      <c r="C245" s="61">
        <v>45200</v>
      </c>
      <c r="D245" s="61">
        <v>45565</v>
      </c>
    </row>
    <row r="246" spans="1:4" x14ac:dyDescent="0.25">
      <c r="A246">
        <v>35</v>
      </c>
      <c r="B246">
        <v>38</v>
      </c>
      <c r="C246" s="61">
        <v>45200</v>
      </c>
      <c r="D246" s="61">
        <v>45565</v>
      </c>
    </row>
    <row r="247" spans="1:4" x14ac:dyDescent="0.25">
      <c r="A247">
        <v>222</v>
      </c>
      <c r="B247">
        <v>38</v>
      </c>
      <c r="C247" s="61">
        <v>45200</v>
      </c>
      <c r="D247" s="61">
        <v>45565</v>
      </c>
    </row>
    <row r="248" spans="1:4" x14ac:dyDescent="0.25">
      <c r="A248">
        <v>336</v>
      </c>
      <c r="B248">
        <v>38</v>
      </c>
      <c r="C248" s="61">
        <v>45200</v>
      </c>
      <c r="D248" s="61">
        <v>45565</v>
      </c>
    </row>
    <row r="249" spans="1:4" x14ac:dyDescent="0.25">
      <c r="A249">
        <v>318</v>
      </c>
      <c r="B249">
        <v>38</v>
      </c>
      <c r="C249" s="61">
        <v>45200</v>
      </c>
      <c r="D249" s="61">
        <v>45565</v>
      </c>
    </row>
    <row r="250" spans="1:4" x14ac:dyDescent="0.25">
      <c r="A250">
        <v>56</v>
      </c>
      <c r="B250">
        <v>38</v>
      </c>
      <c r="C250" s="61">
        <v>45200</v>
      </c>
      <c r="D250" s="61">
        <v>45565</v>
      </c>
    </row>
    <row r="251" spans="1:4" x14ac:dyDescent="0.25">
      <c r="A251">
        <v>314</v>
      </c>
      <c r="B251">
        <v>38</v>
      </c>
      <c r="C251" s="61">
        <v>45200</v>
      </c>
      <c r="D251" s="61">
        <v>45565</v>
      </c>
    </row>
    <row r="252" spans="1:4" x14ac:dyDescent="0.25">
      <c r="A252">
        <v>82</v>
      </c>
      <c r="B252">
        <v>39</v>
      </c>
      <c r="C252" s="61">
        <v>45200</v>
      </c>
      <c r="D252" s="61">
        <v>45565</v>
      </c>
    </row>
    <row r="253" spans="1:4" x14ac:dyDescent="0.25">
      <c r="A253">
        <v>297</v>
      </c>
      <c r="B253">
        <v>39</v>
      </c>
      <c r="C253" s="61">
        <v>45200</v>
      </c>
      <c r="D253" s="61">
        <v>45565</v>
      </c>
    </row>
    <row r="254" spans="1:4" x14ac:dyDescent="0.25">
      <c r="A254">
        <v>34</v>
      </c>
      <c r="B254">
        <v>39</v>
      </c>
      <c r="C254" s="61">
        <v>45200</v>
      </c>
      <c r="D254" s="61">
        <v>45565</v>
      </c>
    </row>
    <row r="255" spans="1:4" x14ac:dyDescent="0.25">
      <c r="A255">
        <v>87</v>
      </c>
      <c r="B255">
        <v>39</v>
      </c>
      <c r="C255" s="61">
        <v>45200</v>
      </c>
      <c r="D255" s="61">
        <v>45565</v>
      </c>
    </row>
    <row r="256" spans="1:4" x14ac:dyDescent="0.25">
      <c r="A256">
        <v>186</v>
      </c>
      <c r="B256">
        <v>39</v>
      </c>
      <c r="C256" s="61">
        <v>45200</v>
      </c>
      <c r="D256" s="61">
        <v>45565</v>
      </c>
    </row>
    <row r="257" spans="1:4" x14ac:dyDescent="0.25">
      <c r="A257">
        <v>47</v>
      </c>
      <c r="B257" s="58">
        <v>40</v>
      </c>
      <c r="C257" s="61">
        <v>45200</v>
      </c>
      <c r="D257" s="61">
        <v>45565</v>
      </c>
    </row>
    <row r="258" spans="1:4" x14ac:dyDescent="0.25">
      <c r="A258">
        <v>72</v>
      </c>
      <c r="B258">
        <v>40</v>
      </c>
      <c r="C258" s="61">
        <v>45200</v>
      </c>
      <c r="D258" s="61">
        <v>45565</v>
      </c>
    </row>
    <row r="259" spans="1:4" x14ac:dyDescent="0.25">
      <c r="A259">
        <v>55</v>
      </c>
      <c r="B259">
        <v>40</v>
      </c>
      <c r="C259" s="61">
        <v>45200</v>
      </c>
      <c r="D259" s="61">
        <v>45565</v>
      </c>
    </row>
    <row r="260" spans="1:4" x14ac:dyDescent="0.25">
      <c r="A260">
        <v>74</v>
      </c>
      <c r="B260">
        <v>41</v>
      </c>
      <c r="C260" s="61">
        <v>45200</v>
      </c>
      <c r="D260" s="61">
        <v>45565</v>
      </c>
    </row>
    <row r="261" spans="1:4" x14ac:dyDescent="0.25">
      <c r="A261">
        <v>83</v>
      </c>
      <c r="B261">
        <v>41</v>
      </c>
      <c r="C261" s="61">
        <v>45200</v>
      </c>
      <c r="D261" s="61">
        <v>45565</v>
      </c>
    </row>
    <row r="262" spans="1:4" x14ac:dyDescent="0.25">
      <c r="A262">
        <v>321</v>
      </c>
      <c r="B262">
        <v>41</v>
      </c>
      <c r="C262" s="61">
        <v>45200</v>
      </c>
      <c r="D262" s="61">
        <v>45565</v>
      </c>
    </row>
    <row r="263" spans="1:4" x14ac:dyDescent="0.25">
      <c r="A263">
        <v>4</v>
      </c>
      <c r="B263">
        <v>41</v>
      </c>
      <c r="C263" s="61">
        <v>45200</v>
      </c>
      <c r="D263" s="61">
        <v>45565</v>
      </c>
    </row>
    <row r="264" spans="1:4" x14ac:dyDescent="0.25">
      <c r="A264">
        <v>10</v>
      </c>
      <c r="B264">
        <v>41</v>
      </c>
      <c r="C264" s="61">
        <v>45200</v>
      </c>
      <c r="D264" s="61">
        <v>45565</v>
      </c>
    </row>
    <row r="265" spans="1:4" x14ac:dyDescent="0.25">
      <c r="A265">
        <v>6</v>
      </c>
      <c r="B265">
        <v>42</v>
      </c>
      <c r="C265" s="61">
        <v>45200</v>
      </c>
      <c r="D265" s="61">
        <v>45565</v>
      </c>
    </row>
    <row r="266" spans="1:4" x14ac:dyDescent="0.25">
      <c r="A266">
        <v>250</v>
      </c>
      <c r="B266">
        <v>42</v>
      </c>
      <c r="C266" s="61">
        <v>45200</v>
      </c>
      <c r="D266" s="61">
        <v>45565</v>
      </c>
    </row>
    <row r="267" spans="1:4" x14ac:dyDescent="0.25">
      <c r="A267">
        <v>220</v>
      </c>
      <c r="B267">
        <v>43</v>
      </c>
      <c r="C267" s="61">
        <v>45200</v>
      </c>
      <c r="D267" s="61">
        <v>45565</v>
      </c>
    </row>
    <row r="268" spans="1:4" x14ac:dyDescent="0.25">
      <c r="A268">
        <v>158</v>
      </c>
      <c r="B268">
        <v>44</v>
      </c>
      <c r="C268" s="61">
        <v>45200</v>
      </c>
      <c r="D268" s="61">
        <v>45565</v>
      </c>
    </row>
    <row r="269" spans="1:4" x14ac:dyDescent="0.25">
      <c r="A269">
        <v>23</v>
      </c>
      <c r="B269">
        <v>44</v>
      </c>
      <c r="C269" s="61">
        <v>45200</v>
      </c>
      <c r="D269" s="61">
        <v>45565</v>
      </c>
    </row>
    <row r="270" spans="1:4" x14ac:dyDescent="0.25">
      <c r="A270">
        <v>313</v>
      </c>
      <c r="B270">
        <v>44</v>
      </c>
      <c r="C270" s="61">
        <v>45200</v>
      </c>
      <c r="D270" s="61">
        <v>45565</v>
      </c>
    </row>
    <row r="271" spans="1:4" x14ac:dyDescent="0.25">
      <c r="A271">
        <v>151</v>
      </c>
      <c r="B271">
        <v>44</v>
      </c>
      <c r="C271" s="61">
        <v>45200</v>
      </c>
      <c r="D271" s="61">
        <v>45565</v>
      </c>
    </row>
    <row r="272" spans="1:4" x14ac:dyDescent="0.25">
      <c r="A272">
        <v>29</v>
      </c>
      <c r="B272">
        <v>46</v>
      </c>
      <c r="C272" s="61">
        <v>45200</v>
      </c>
      <c r="D272" s="61">
        <v>45565</v>
      </c>
    </row>
    <row r="273" spans="1:4" x14ac:dyDescent="0.25">
      <c r="A273">
        <v>90</v>
      </c>
      <c r="B273">
        <v>46</v>
      </c>
      <c r="C273" s="61">
        <v>45200</v>
      </c>
      <c r="D273" s="61">
        <v>45565</v>
      </c>
    </row>
    <row r="274" spans="1:4" x14ac:dyDescent="0.25">
      <c r="A274">
        <v>45</v>
      </c>
      <c r="B274">
        <v>46</v>
      </c>
      <c r="C274" s="61">
        <v>45200</v>
      </c>
      <c r="D274" s="61">
        <v>45565</v>
      </c>
    </row>
    <row r="275" spans="1:4" x14ac:dyDescent="0.25">
      <c r="A275">
        <v>264</v>
      </c>
      <c r="B275">
        <v>46</v>
      </c>
      <c r="C275" s="61">
        <v>45200</v>
      </c>
      <c r="D275" s="61">
        <v>45565</v>
      </c>
    </row>
    <row r="276" spans="1:4" x14ac:dyDescent="0.25">
      <c r="A276">
        <v>218</v>
      </c>
      <c r="B276">
        <v>46</v>
      </c>
      <c r="C276" s="61">
        <v>45200</v>
      </c>
      <c r="D276" s="61">
        <v>45565</v>
      </c>
    </row>
    <row r="277" spans="1:4" x14ac:dyDescent="0.25">
      <c r="A277">
        <v>79</v>
      </c>
      <c r="B277">
        <v>46</v>
      </c>
      <c r="C277" s="61">
        <v>45200</v>
      </c>
      <c r="D277" s="61">
        <v>45565</v>
      </c>
    </row>
    <row r="278" spans="1:4" x14ac:dyDescent="0.25">
      <c r="A278">
        <v>276</v>
      </c>
      <c r="B278">
        <v>47</v>
      </c>
      <c r="C278" s="61">
        <v>45200</v>
      </c>
      <c r="D278" s="61">
        <v>45565</v>
      </c>
    </row>
    <row r="279" spans="1:4" x14ac:dyDescent="0.25">
      <c r="A279">
        <v>104</v>
      </c>
      <c r="B279">
        <v>47</v>
      </c>
      <c r="C279" s="61">
        <v>45200</v>
      </c>
      <c r="D279" s="61">
        <v>45565</v>
      </c>
    </row>
    <row r="280" spans="1:4" x14ac:dyDescent="0.25">
      <c r="A280">
        <v>197</v>
      </c>
      <c r="B280">
        <v>47</v>
      </c>
      <c r="C280" s="61">
        <v>45200</v>
      </c>
      <c r="D280" s="61">
        <v>45565</v>
      </c>
    </row>
    <row r="281" spans="1:4" x14ac:dyDescent="0.25">
      <c r="A281">
        <v>267</v>
      </c>
      <c r="B281">
        <v>47</v>
      </c>
      <c r="C281" s="61">
        <v>45200</v>
      </c>
      <c r="D281" s="61">
        <v>45565</v>
      </c>
    </row>
    <row r="282" spans="1:4" x14ac:dyDescent="0.25">
      <c r="A282">
        <v>284</v>
      </c>
      <c r="B282">
        <v>47</v>
      </c>
      <c r="C282" s="61">
        <v>45200</v>
      </c>
      <c r="D282" s="61">
        <v>45565</v>
      </c>
    </row>
    <row r="283" spans="1:4" x14ac:dyDescent="0.25">
      <c r="A283">
        <v>26</v>
      </c>
      <c r="B283">
        <v>47</v>
      </c>
      <c r="C283" s="61">
        <v>45200</v>
      </c>
      <c r="D283" s="61">
        <v>45565</v>
      </c>
    </row>
    <row r="284" spans="1:4" x14ac:dyDescent="0.25">
      <c r="A284">
        <v>282</v>
      </c>
      <c r="B284">
        <v>47</v>
      </c>
      <c r="C284" s="61">
        <v>45200</v>
      </c>
      <c r="D284" s="61">
        <v>45565</v>
      </c>
    </row>
    <row r="285" spans="1:4" x14ac:dyDescent="0.25">
      <c r="A285">
        <v>102</v>
      </c>
      <c r="B285">
        <v>48</v>
      </c>
      <c r="C285" s="61">
        <v>45200</v>
      </c>
      <c r="D285" s="61">
        <v>45565</v>
      </c>
    </row>
    <row r="286" spans="1:4" x14ac:dyDescent="0.25">
      <c r="A286">
        <v>155</v>
      </c>
      <c r="B286">
        <v>49</v>
      </c>
      <c r="C286" s="61">
        <v>45200</v>
      </c>
      <c r="D286" s="61">
        <v>45565</v>
      </c>
    </row>
    <row r="287" spans="1:4" x14ac:dyDescent="0.25">
      <c r="A287">
        <v>39</v>
      </c>
      <c r="B287">
        <v>49</v>
      </c>
      <c r="C287" s="61">
        <v>45200</v>
      </c>
      <c r="D287" s="61">
        <v>45565</v>
      </c>
    </row>
    <row r="288" spans="1:4" x14ac:dyDescent="0.25">
      <c r="A288">
        <v>248</v>
      </c>
      <c r="B288">
        <v>52</v>
      </c>
      <c r="C288" s="61">
        <v>45200</v>
      </c>
      <c r="D288" s="61">
        <v>45565</v>
      </c>
    </row>
    <row r="289" spans="1:4" x14ac:dyDescent="0.25">
      <c r="A289">
        <v>245</v>
      </c>
      <c r="B289">
        <v>54</v>
      </c>
      <c r="C289" s="61">
        <v>45200</v>
      </c>
      <c r="D289" s="61">
        <v>45565</v>
      </c>
    </row>
    <row r="290" spans="1:4" x14ac:dyDescent="0.25">
      <c r="A290">
        <v>237</v>
      </c>
      <c r="B290">
        <v>54</v>
      </c>
      <c r="C290" s="61">
        <v>45200</v>
      </c>
      <c r="D290" s="61">
        <v>45565</v>
      </c>
    </row>
    <row r="291" spans="1:4" x14ac:dyDescent="0.25">
      <c r="A291">
        <v>96</v>
      </c>
      <c r="B291">
        <v>56</v>
      </c>
      <c r="C291" s="61">
        <v>45200</v>
      </c>
      <c r="D291" s="61">
        <v>45565</v>
      </c>
    </row>
    <row r="292" spans="1:4" x14ac:dyDescent="0.25">
      <c r="A292">
        <v>221</v>
      </c>
      <c r="B292">
        <v>60</v>
      </c>
      <c r="C292" s="61">
        <v>45200</v>
      </c>
      <c r="D292" s="61">
        <v>45565</v>
      </c>
    </row>
    <row r="293" spans="1:4" x14ac:dyDescent="0.25">
      <c r="A293" s="36">
        <v>213</v>
      </c>
      <c r="B293">
        <v>62</v>
      </c>
      <c r="C293" s="61">
        <v>45200</v>
      </c>
      <c r="D293" s="61">
        <v>45565</v>
      </c>
    </row>
    <row r="294" spans="1:4" x14ac:dyDescent="0.25">
      <c r="A294">
        <v>280</v>
      </c>
      <c r="B294">
        <v>64</v>
      </c>
      <c r="C294" s="61">
        <v>45200</v>
      </c>
      <c r="D294" s="61">
        <v>45565</v>
      </c>
    </row>
    <row r="295" spans="1:4" x14ac:dyDescent="0.25">
      <c r="A295">
        <v>271</v>
      </c>
      <c r="B295">
        <v>65</v>
      </c>
      <c r="C295" s="61">
        <v>45200</v>
      </c>
      <c r="D295" s="61">
        <v>45565</v>
      </c>
    </row>
    <row r="296" spans="1:4" x14ac:dyDescent="0.25">
      <c r="A296">
        <v>223</v>
      </c>
      <c r="B296">
        <v>65</v>
      </c>
      <c r="C296" s="61">
        <v>45200</v>
      </c>
      <c r="D296" s="61">
        <v>45565</v>
      </c>
    </row>
    <row r="297" spans="1:4" x14ac:dyDescent="0.25">
      <c r="A297">
        <v>227</v>
      </c>
      <c r="B297">
        <v>68</v>
      </c>
      <c r="C297" s="61">
        <v>45200</v>
      </c>
      <c r="D297" s="61">
        <v>45565</v>
      </c>
    </row>
    <row r="298" spans="1:4" x14ac:dyDescent="0.25">
      <c r="A298">
        <v>340</v>
      </c>
      <c r="B298">
        <v>68</v>
      </c>
      <c r="C298" s="61">
        <v>45200</v>
      </c>
      <c r="D298" s="61">
        <v>45565</v>
      </c>
    </row>
    <row r="299" spans="1:4" x14ac:dyDescent="0.25">
      <c r="A299">
        <v>253</v>
      </c>
      <c r="B299">
        <v>69</v>
      </c>
      <c r="C299" s="61">
        <v>45200</v>
      </c>
      <c r="D299" s="61">
        <v>45565</v>
      </c>
    </row>
    <row r="300" spans="1:4" x14ac:dyDescent="0.25">
      <c r="A300">
        <v>225</v>
      </c>
      <c r="B300">
        <v>70</v>
      </c>
      <c r="C300" s="61">
        <v>45200</v>
      </c>
      <c r="D300" s="61">
        <v>45565</v>
      </c>
    </row>
    <row r="301" spans="1:4" x14ac:dyDescent="0.25">
      <c r="A301">
        <v>240</v>
      </c>
      <c r="B301">
        <v>78</v>
      </c>
      <c r="C301" s="61">
        <v>45200</v>
      </c>
      <c r="D301" s="61">
        <v>45565</v>
      </c>
    </row>
    <row r="302" spans="1:4" x14ac:dyDescent="0.25">
      <c r="A302">
        <v>242</v>
      </c>
      <c r="B302">
        <v>78</v>
      </c>
      <c r="C302" s="61">
        <v>45200</v>
      </c>
      <c r="D302" s="61">
        <v>45565</v>
      </c>
    </row>
    <row r="303" spans="1:4" x14ac:dyDescent="0.25">
      <c r="A303">
        <v>247</v>
      </c>
      <c r="B303">
        <v>79</v>
      </c>
      <c r="C303" s="61">
        <v>45200</v>
      </c>
      <c r="D303" s="61">
        <v>45565</v>
      </c>
    </row>
    <row r="304" spans="1:4" x14ac:dyDescent="0.25">
      <c r="A304">
        <v>181</v>
      </c>
      <c r="B304">
        <v>80</v>
      </c>
      <c r="C304" s="61">
        <v>45200</v>
      </c>
      <c r="D304" s="61">
        <v>45565</v>
      </c>
    </row>
    <row r="305" spans="1:4" x14ac:dyDescent="0.25">
      <c r="A305">
        <v>231</v>
      </c>
      <c r="B305">
        <v>81</v>
      </c>
      <c r="C305" s="61">
        <v>45200</v>
      </c>
      <c r="D305" s="61">
        <v>45565</v>
      </c>
    </row>
    <row r="306" spans="1:4" x14ac:dyDescent="0.25">
      <c r="A306">
        <v>341</v>
      </c>
      <c r="B306">
        <v>82</v>
      </c>
      <c r="C306" s="61">
        <v>45200</v>
      </c>
      <c r="D306" s="61">
        <v>45565</v>
      </c>
    </row>
    <row r="307" spans="1:4" x14ac:dyDescent="0.25">
      <c r="A307">
        <v>217</v>
      </c>
      <c r="B307">
        <v>83</v>
      </c>
      <c r="C307" s="61">
        <v>45200</v>
      </c>
      <c r="D307" s="61">
        <v>45565</v>
      </c>
    </row>
    <row r="308" spans="1:4" x14ac:dyDescent="0.25">
      <c r="A308">
        <v>301</v>
      </c>
      <c r="B308">
        <v>22</v>
      </c>
      <c r="C308" s="61">
        <v>45200</v>
      </c>
      <c r="D308" s="61">
        <v>45565</v>
      </c>
    </row>
    <row r="309" spans="1:4" x14ac:dyDescent="0.25">
      <c r="A309" s="58"/>
      <c r="B309" s="58"/>
    </row>
    <row r="310" spans="1:4" x14ac:dyDescent="0.25">
      <c r="A310" s="58"/>
      <c r="B310" s="58"/>
    </row>
    <row r="311" spans="1:4" x14ac:dyDescent="0.25">
      <c r="A311" s="58"/>
      <c r="B311" s="58"/>
    </row>
    <row r="312" spans="1:4" x14ac:dyDescent="0.25">
      <c r="A312" s="58"/>
      <c r="B312" s="58"/>
    </row>
    <row r="313" spans="1:4" x14ac:dyDescent="0.25">
      <c r="A313" s="58"/>
      <c r="B313" s="58"/>
    </row>
    <row r="314" spans="1:4" x14ac:dyDescent="0.25">
      <c r="A314" s="58"/>
      <c r="B314" s="58"/>
    </row>
    <row r="315" spans="1:4" x14ac:dyDescent="0.25">
      <c r="A315" s="59"/>
      <c r="B315" s="58"/>
    </row>
    <row r="316" spans="1:4" x14ac:dyDescent="0.25">
      <c r="A316" s="59"/>
      <c r="B316" s="58"/>
    </row>
    <row r="317" spans="1:4" x14ac:dyDescent="0.25">
      <c r="A317" s="58"/>
      <c r="B317" s="58"/>
    </row>
    <row r="318" spans="1:4" x14ac:dyDescent="0.25">
      <c r="A318" s="58"/>
      <c r="B318" s="58"/>
    </row>
    <row r="319" spans="1:4" x14ac:dyDescent="0.25">
      <c r="A319" s="58"/>
      <c r="B319" s="58"/>
    </row>
    <row r="320" spans="1:4" x14ac:dyDescent="0.25">
      <c r="A320" s="58"/>
      <c r="B320" s="58"/>
    </row>
    <row r="321" spans="1:2" x14ac:dyDescent="0.25">
      <c r="A321" s="58"/>
      <c r="B321" s="58"/>
    </row>
    <row r="322" spans="1:2" x14ac:dyDescent="0.25">
      <c r="A322" s="58"/>
      <c r="B322" s="58"/>
    </row>
    <row r="323" spans="1:2" x14ac:dyDescent="0.25">
      <c r="A323" s="58"/>
      <c r="B323" s="58"/>
    </row>
    <row r="324" spans="1:2" x14ac:dyDescent="0.25">
      <c r="A324" s="58"/>
      <c r="B324" s="58"/>
    </row>
    <row r="325" spans="1:2" x14ac:dyDescent="0.25">
      <c r="A325" s="58"/>
      <c r="B325" s="58"/>
    </row>
    <row r="326" spans="1:2" x14ac:dyDescent="0.25">
      <c r="A326" s="58"/>
      <c r="B326" s="58"/>
    </row>
    <row r="327" spans="1:2" x14ac:dyDescent="0.25">
      <c r="A327" s="58"/>
      <c r="B327" s="58"/>
    </row>
    <row r="328" spans="1:2" x14ac:dyDescent="0.25">
      <c r="A328" s="58"/>
      <c r="B328" s="58"/>
    </row>
    <row r="329" spans="1:2" x14ac:dyDescent="0.25">
      <c r="A329" s="58"/>
      <c r="B329" s="58"/>
    </row>
    <row r="330" spans="1:2" x14ac:dyDescent="0.25">
      <c r="A330" s="58"/>
      <c r="B330" s="58"/>
    </row>
    <row r="331" spans="1:2" x14ac:dyDescent="0.25">
      <c r="A331" s="58"/>
      <c r="B331" s="58"/>
    </row>
    <row r="332" spans="1:2" x14ac:dyDescent="0.25">
      <c r="A332" s="58"/>
      <c r="B332" s="58"/>
    </row>
    <row r="333" spans="1:2" x14ac:dyDescent="0.25">
      <c r="A333" s="58"/>
      <c r="B333" s="58"/>
    </row>
    <row r="334" spans="1:2" x14ac:dyDescent="0.25">
      <c r="A334" s="58"/>
      <c r="B334" s="58"/>
    </row>
    <row r="335" spans="1:2" x14ac:dyDescent="0.25">
      <c r="A335" s="58"/>
      <c r="B335" s="58"/>
    </row>
    <row r="336" spans="1:2" x14ac:dyDescent="0.25">
      <c r="A336" s="58"/>
      <c r="B336" s="58"/>
    </row>
    <row r="337" spans="1:2" x14ac:dyDescent="0.25">
      <c r="A337" s="58"/>
      <c r="B337" s="58"/>
    </row>
    <row r="338" spans="1:2" x14ac:dyDescent="0.25">
      <c r="A338" s="58"/>
      <c r="B338" s="58"/>
    </row>
    <row r="339" spans="1:2" x14ac:dyDescent="0.25">
      <c r="A339" s="58"/>
      <c r="B339" s="58"/>
    </row>
    <row r="340" spans="1:2" x14ac:dyDescent="0.25">
      <c r="A340" s="58"/>
      <c r="B340" s="58"/>
    </row>
    <row r="341" spans="1:2" x14ac:dyDescent="0.25">
      <c r="A341" s="58"/>
      <c r="B341" s="58"/>
    </row>
    <row r="342" spans="1:2" x14ac:dyDescent="0.25">
      <c r="A342" s="58"/>
      <c r="B342" s="58"/>
    </row>
    <row r="343" spans="1:2" x14ac:dyDescent="0.25">
      <c r="A343" s="58"/>
      <c r="B343" s="58"/>
    </row>
    <row r="344" spans="1:2" x14ac:dyDescent="0.25">
      <c r="A344" s="58"/>
      <c r="B344" s="58"/>
    </row>
    <row r="345" spans="1:2" x14ac:dyDescent="0.25">
      <c r="A345" s="58"/>
      <c r="B345" s="58"/>
    </row>
    <row r="346" spans="1:2" x14ac:dyDescent="0.25">
      <c r="A346" s="58"/>
      <c r="B346" s="58"/>
    </row>
    <row r="347" spans="1:2" x14ac:dyDescent="0.25">
      <c r="A347" s="58"/>
      <c r="B347" s="58"/>
    </row>
    <row r="348" spans="1:2" x14ac:dyDescent="0.25">
      <c r="A348" s="58"/>
      <c r="B348" s="58"/>
    </row>
    <row r="349" spans="1:2" x14ac:dyDescent="0.25">
      <c r="A349" s="58"/>
      <c r="B349" s="58"/>
    </row>
    <row r="350" spans="1:2" x14ac:dyDescent="0.25">
      <c r="A350" s="58"/>
      <c r="B350" s="58"/>
    </row>
    <row r="351" spans="1:2" x14ac:dyDescent="0.25">
      <c r="A351" s="58"/>
      <c r="B351" s="58"/>
    </row>
    <row r="352" spans="1:2" x14ac:dyDescent="0.25">
      <c r="A352" s="58"/>
      <c r="B352" s="58"/>
    </row>
    <row r="353" spans="1:2" x14ac:dyDescent="0.25">
      <c r="A353" s="58"/>
      <c r="B353" s="58"/>
    </row>
    <row r="354" spans="1:2" x14ac:dyDescent="0.25">
      <c r="A354" s="58"/>
      <c r="B354" s="58"/>
    </row>
    <row r="355" spans="1:2" x14ac:dyDescent="0.25">
      <c r="A355" s="58"/>
      <c r="B355" s="58"/>
    </row>
    <row r="356" spans="1:2" x14ac:dyDescent="0.25">
      <c r="A356" s="58"/>
      <c r="B356" s="58"/>
    </row>
    <row r="357" spans="1:2" x14ac:dyDescent="0.25">
      <c r="A357" s="58"/>
      <c r="B357" s="58"/>
    </row>
    <row r="358" spans="1:2" x14ac:dyDescent="0.25">
      <c r="A358" s="58"/>
      <c r="B358" s="58"/>
    </row>
    <row r="359" spans="1:2" x14ac:dyDescent="0.25">
      <c r="A359" s="58"/>
      <c r="B359" s="58"/>
    </row>
    <row r="360" spans="1:2" x14ac:dyDescent="0.25">
      <c r="A360" s="58"/>
      <c r="B360" s="58"/>
    </row>
    <row r="361" spans="1:2" x14ac:dyDescent="0.25">
      <c r="A361" s="58"/>
      <c r="B361" s="58"/>
    </row>
    <row r="362" spans="1:2" x14ac:dyDescent="0.25">
      <c r="A362" s="58"/>
      <c r="B362" s="58"/>
    </row>
    <row r="363" spans="1:2" x14ac:dyDescent="0.25">
      <c r="A363" s="58"/>
      <c r="B363" s="58"/>
    </row>
    <row r="364" spans="1:2" x14ac:dyDescent="0.25">
      <c r="A364" s="58"/>
      <c r="B364" s="58"/>
    </row>
    <row r="365" spans="1:2" x14ac:dyDescent="0.25">
      <c r="A365" s="58"/>
      <c r="B365" s="58"/>
    </row>
    <row r="366" spans="1:2" x14ac:dyDescent="0.25">
      <c r="A366" s="58"/>
      <c r="B366" s="58"/>
    </row>
    <row r="367" spans="1:2" x14ac:dyDescent="0.25">
      <c r="A367" s="58"/>
      <c r="B367" s="58"/>
    </row>
    <row r="368" spans="1:2" x14ac:dyDescent="0.25">
      <c r="A368" s="58"/>
      <c r="B368" s="58"/>
    </row>
    <row r="369" spans="1:2" x14ac:dyDescent="0.25">
      <c r="A369" s="58"/>
      <c r="B369" s="58"/>
    </row>
    <row r="370" spans="1:2" x14ac:dyDescent="0.25">
      <c r="A370" s="58"/>
      <c r="B370" s="58"/>
    </row>
    <row r="371" spans="1:2" x14ac:dyDescent="0.25">
      <c r="A371" s="58"/>
      <c r="B371" s="58"/>
    </row>
    <row r="372" spans="1:2" x14ac:dyDescent="0.25">
      <c r="A372" s="58"/>
      <c r="B372" s="58"/>
    </row>
    <row r="373" spans="1:2" x14ac:dyDescent="0.25">
      <c r="A373" s="58"/>
      <c r="B373" s="58"/>
    </row>
    <row r="374" spans="1:2" x14ac:dyDescent="0.25">
      <c r="A374" s="58"/>
      <c r="B374" s="58"/>
    </row>
    <row r="375" spans="1:2" x14ac:dyDescent="0.25">
      <c r="A375" s="58"/>
      <c r="B375" s="58"/>
    </row>
    <row r="376" spans="1:2" x14ac:dyDescent="0.25">
      <c r="A376" s="58"/>
      <c r="B376" s="58"/>
    </row>
    <row r="377" spans="1:2" x14ac:dyDescent="0.25">
      <c r="A377" s="58"/>
      <c r="B377" s="58"/>
    </row>
    <row r="378" spans="1:2" x14ac:dyDescent="0.25">
      <c r="A378" s="60"/>
      <c r="B378" s="58"/>
    </row>
    <row r="379" spans="1:2" x14ac:dyDescent="0.25">
      <c r="A379" s="58"/>
      <c r="B379" s="58"/>
    </row>
    <row r="380" spans="1:2" x14ac:dyDescent="0.25">
      <c r="A380" s="58"/>
      <c r="B380" s="58"/>
    </row>
    <row r="381" spans="1:2" x14ac:dyDescent="0.25">
      <c r="A381" s="58"/>
      <c r="B381" s="58"/>
    </row>
    <row r="382" spans="1:2" x14ac:dyDescent="0.25">
      <c r="A382" s="58"/>
      <c r="B382" s="58"/>
    </row>
    <row r="383" spans="1:2" x14ac:dyDescent="0.25">
      <c r="A383" s="58"/>
      <c r="B383" s="58"/>
    </row>
    <row r="384" spans="1:2" x14ac:dyDescent="0.25">
      <c r="A384" s="58"/>
      <c r="B384" s="58"/>
    </row>
    <row r="385" spans="1:2" x14ac:dyDescent="0.25">
      <c r="A385" s="58"/>
      <c r="B385" s="58"/>
    </row>
    <row r="386" spans="1:2" x14ac:dyDescent="0.25">
      <c r="A386" s="58"/>
      <c r="B386" s="58"/>
    </row>
    <row r="387" spans="1:2" x14ac:dyDescent="0.25">
      <c r="A387" s="58"/>
      <c r="B387" s="58"/>
    </row>
    <row r="388" spans="1:2" x14ac:dyDescent="0.25">
      <c r="A388" s="58"/>
      <c r="B388" s="58"/>
    </row>
    <row r="389" spans="1:2" x14ac:dyDescent="0.25">
      <c r="A389" s="58"/>
      <c r="B389" s="58"/>
    </row>
    <row r="390" spans="1:2" x14ac:dyDescent="0.25">
      <c r="A390" s="58"/>
      <c r="B390" s="58"/>
    </row>
    <row r="391" spans="1:2" x14ac:dyDescent="0.25">
      <c r="A391" s="58"/>
      <c r="B391" s="58"/>
    </row>
    <row r="392" spans="1:2" x14ac:dyDescent="0.25">
      <c r="A392" s="58"/>
      <c r="B392" s="58"/>
    </row>
    <row r="393" spans="1:2" x14ac:dyDescent="0.25">
      <c r="A393" s="58"/>
      <c r="B393" s="58"/>
    </row>
    <row r="394" spans="1:2" x14ac:dyDescent="0.25">
      <c r="A394" s="58"/>
      <c r="B394" s="58"/>
    </row>
    <row r="395" spans="1:2" x14ac:dyDescent="0.25">
      <c r="A395" s="58"/>
      <c r="B395" s="58"/>
    </row>
    <row r="396" spans="1:2" x14ac:dyDescent="0.25">
      <c r="A396" s="58"/>
      <c r="B396" s="58"/>
    </row>
    <row r="397" spans="1:2" x14ac:dyDescent="0.25">
      <c r="A397" s="58"/>
      <c r="B397" s="58"/>
    </row>
    <row r="398" spans="1:2" x14ac:dyDescent="0.25">
      <c r="A398" s="58"/>
      <c r="B398" s="58"/>
    </row>
    <row r="399" spans="1:2" x14ac:dyDescent="0.25">
      <c r="A399" s="58"/>
      <c r="B399" s="58"/>
    </row>
    <row r="400" spans="1:2" x14ac:dyDescent="0.25">
      <c r="A400" s="58"/>
      <c r="B400" s="58"/>
    </row>
    <row r="401" spans="1:2" x14ac:dyDescent="0.25">
      <c r="A401" s="58"/>
      <c r="B401" s="58"/>
    </row>
    <row r="402" spans="1:2" x14ac:dyDescent="0.25">
      <c r="A402" s="60"/>
      <c r="B402" s="58"/>
    </row>
    <row r="403" spans="1:2" x14ac:dyDescent="0.25">
      <c r="A403" s="58"/>
      <c r="B403" s="58"/>
    </row>
    <row r="404" spans="1:2" x14ac:dyDescent="0.25">
      <c r="A404" s="58"/>
      <c r="B404" s="58"/>
    </row>
    <row r="405" spans="1:2" x14ac:dyDescent="0.25">
      <c r="A405" s="60"/>
      <c r="B405" s="58"/>
    </row>
    <row r="406" spans="1:2" x14ac:dyDescent="0.25">
      <c r="A406" s="58"/>
      <c r="B406" s="58"/>
    </row>
    <row r="407" spans="1:2" x14ac:dyDescent="0.25">
      <c r="A407" s="58"/>
      <c r="B407" s="58"/>
    </row>
    <row r="408" spans="1:2" x14ac:dyDescent="0.25">
      <c r="A408" s="58"/>
      <c r="B408" s="58"/>
    </row>
    <row r="409" spans="1:2" x14ac:dyDescent="0.25">
      <c r="A409" s="58"/>
      <c r="B409" s="58"/>
    </row>
    <row r="410" spans="1:2" x14ac:dyDescent="0.25">
      <c r="A410" s="58"/>
      <c r="B410" s="58"/>
    </row>
    <row r="411" spans="1:2" x14ac:dyDescent="0.25">
      <c r="A411" s="58"/>
      <c r="B411" s="58"/>
    </row>
    <row r="412" spans="1:2" x14ac:dyDescent="0.25">
      <c r="A412" s="58"/>
      <c r="B412" s="58"/>
    </row>
    <row r="413" spans="1:2" x14ac:dyDescent="0.25">
      <c r="A413" s="58"/>
      <c r="B413" s="58"/>
    </row>
    <row r="414" spans="1:2" x14ac:dyDescent="0.25">
      <c r="A414" s="58"/>
      <c r="B414" s="58"/>
    </row>
    <row r="415" spans="1:2" x14ac:dyDescent="0.25">
      <c r="A415" s="58"/>
      <c r="B415" s="58"/>
    </row>
    <row r="416" spans="1:2" x14ac:dyDescent="0.25">
      <c r="A416" s="58"/>
      <c r="B416" s="58"/>
    </row>
    <row r="417" spans="1:2" x14ac:dyDescent="0.25">
      <c r="A417" s="58"/>
      <c r="B417" s="58"/>
    </row>
    <row r="418" spans="1:2" x14ac:dyDescent="0.25">
      <c r="A418" s="58"/>
      <c r="B418" s="58"/>
    </row>
    <row r="419" spans="1:2" x14ac:dyDescent="0.25">
      <c r="A419" s="60"/>
      <c r="B419" s="58"/>
    </row>
    <row r="420" spans="1:2" x14ac:dyDescent="0.25">
      <c r="A420" s="58"/>
      <c r="B420" s="58"/>
    </row>
    <row r="421" spans="1:2" x14ac:dyDescent="0.25">
      <c r="A421" s="58"/>
      <c r="B421" s="58"/>
    </row>
    <row r="422" spans="1:2" x14ac:dyDescent="0.25">
      <c r="A422" s="58"/>
      <c r="B422" s="58"/>
    </row>
    <row r="423" spans="1:2" x14ac:dyDescent="0.25">
      <c r="A423" s="58"/>
      <c r="B423" s="58"/>
    </row>
    <row r="424" spans="1:2" x14ac:dyDescent="0.25">
      <c r="A424" s="58"/>
      <c r="B424" s="58"/>
    </row>
    <row r="425" spans="1:2" x14ac:dyDescent="0.25">
      <c r="A425" s="58"/>
      <c r="B425" s="58"/>
    </row>
    <row r="426" spans="1:2" x14ac:dyDescent="0.25">
      <c r="A426" s="58"/>
      <c r="B426" s="58"/>
    </row>
    <row r="427" spans="1:2" x14ac:dyDescent="0.25">
      <c r="A427" s="58"/>
      <c r="B427" s="58"/>
    </row>
    <row r="428" spans="1:2" x14ac:dyDescent="0.25">
      <c r="A428" s="58"/>
      <c r="B428" s="58"/>
    </row>
    <row r="429" spans="1:2" x14ac:dyDescent="0.25">
      <c r="A429" s="58"/>
      <c r="B429" s="58"/>
    </row>
    <row r="430" spans="1:2" x14ac:dyDescent="0.25">
      <c r="A430" s="58"/>
      <c r="B430" s="58"/>
    </row>
    <row r="431" spans="1:2" x14ac:dyDescent="0.25">
      <c r="A431" s="58"/>
      <c r="B431" s="58"/>
    </row>
    <row r="432" spans="1:2" x14ac:dyDescent="0.25">
      <c r="A432" s="58"/>
      <c r="B432" s="58"/>
    </row>
    <row r="433" spans="1:2" x14ac:dyDescent="0.25">
      <c r="A433" s="58"/>
      <c r="B433" s="58"/>
    </row>
    <row r="434" spans="1:2" x14ac:dyDescent="0.25">
      <c r="A434" s="58"/>
      <c r="B434" s="58"/>
    </row>
    <row r="435" spans="1:2" x14ac:dyDescent="0.25">
      <c r="A435" s="58"/>
      <c r="B435" s="58"/>
    </row>
    <row r="436" spans="1:2" x14ac:dyDescent="0.25">
      <c r="A436" s="58"/>
      <c r="B436" s="58"/>
    </row>
    <row r="437" spans="1:2" x14ac:dyDescent="0.25">
      <c r="A437" s="58"/>
      <c r="B437" s="58"/>
    </row>
    <row r="438" spans="1:2" x14ac:dyDescent="0.25">
      <c r="A438" s="58"/>
      <c r="B438" s="58"/>
    </row>
    <row r="439" spans="1:2" x14ac:dyDescent="0.25">
      <c r="A439" s="58"/>
      <c r="B439" s="58"/>
    </row>
    <row r="440" spans="1:2" x14ac:dyDescent="0.25">
      <c r="A440" s="58"/>
      <c r="B440" s="58"/>
    </row>
    <row r="441" spans="1:2" x14ac:dyDescent="0.25">
      <c r="A441" s="58"/>
      <c r="B441" s="58"/>
    </row>
    <row r="442" spans="1:2" x14ac:dyDescent="0.25">
      <c r="A442" s="58"/>
      <c r="B442" s="58"/>
    </row>
    <row r="443" spans="1:2" x14ac:dyDescent="0.25">
      <c r="A443" s="58"/>
      <c r="B443" s="58"/>
    </row>
    <row r="444" spans="1:2" x14ac:dyDescent="0.25">
      <c r="A444" s="58"/>
      <c r="B444" s="58"/>
    </row>
    <row r="445" spans="1:2" x14ac:dyDescent="0.25">
      <c r="A445" s="58"/>
      <c r="B445" s="58"/>
    </row>
    <row r="446" spans="1:2" x14ac:dyDescent="0.25">
      <c r="A446" s="58"/>
      <c r="B446" s="58"/>
    </row>
    <row r="447" spans="1:2" x14ac:dyDescent="0.25">
      <c r="A447" s="58"/>
      <c r="B447" s="58"/>
    </row>
    <row r="448" spans="1:2" x14ac:dyDescent="0.25">
      <c r="A448" s="58"/>
      <c r="B448" s="58"/>
    </row>
    <row r="449" spans="1:2" x14ac:dyDescent="0.25">
      <c r="A449" s="58"/>
      <c r="B449" s="58"/>
    </row>
    <row r="450" spans="1:2" x14ac:dyDescent="0.25">
      <c r="A450" s="58"/>
      <c r="B450" s="58"/>
    </row>
    <row r="451" spans="1:2" x14ac:dyDescent="0.25">
      <c r="A451" s="58"/>
      <c r="B451" s="58"/>
    </row>
    <row r="452" spans="1:2" x14ac:dyDescent="0.25">
      <c r="A452" s="58"/>
      <c r="B452" s="58"/>
    </row>
    <row r="453" spans="1:2" x14ac:dyDescent="0.25">
      <c r="A453" s="58"/>
      <c r="B453" s="58"/>
    </row>
    <row r="454" spans="1:2" x14ac:dyDescent="0.25">
      <c r="A454" s="58"/>
      <c r="B454" s="58"/>
    </row>
    <row r="455" spans="1:2" x14ac:dyDescent="0.25">
      <c r="A455" s="58"/>
      <c r="B455" s="58"/>
    </row>
    <row r="456" spans="1:2" x14ac:dyDescent="0.25">
      <c r="A456" s="58"/>
      <c r="B456" s="58"/>
    </row>
    <row r="457" spans="1:2" x14ac:dyDescent="0.25">
      <c r="A457" s="58"/>
      <c r="B457" s="58"/>
    </row>
    <row r="458" spans="1:2" x14ac:dyDescent="0.25">
      <c r="A458" s="58"/>
      <c r="B458" s="58"/>
    </row>
    <row r="459" spans="1:2" x14ac:dyDescent="0.25">
      <c r="A459" s="58"/>
      <c r="B459" s="58"/>
    </row>
    <row r="460" spans="1:2" x14ac:dyDescent="0.25">
      <c r="A460" s="58"/>
      <c r="B460" s="58"/>
    </row>
    <row r="461" spans="1:2" x14ac:dyDescent="0.25">
      <c r="A461" s="58"/>
      <c r="B461" s="58"/>
    </row>
    <row r="462" spans="1:2" x14ac:dyDescent="0.25">
      <c r="A462" s="58"/>
      <c r="B462" s="58"/>
    </row>
    <row r="463" spans="1:2" x14ac:dyDescent="0.25">
      <c r="A463" s="58"/>
      <c r="B463" s="58"/>
    </row>
    <row r="464" spans="1:2" x14ac:dyDescent="0.25">
      <c r="A464" s="58"/>
      <c r="B464" s="58"/>
    </row>
    <row r="465" spans="1:2" x14ac:dyDescent="0.25">
      <c r="A465" s="58"/>
      <c r="B465" s="58"/>
    </row>
    <row r="466" spans="1:2" x14ac:dyDescent="0.25">
      <c r="A466" s="58"/>
      <c r="B466" s="58"/>
    </row>
    <row r="467" spans="1:2" x14ac:dyDescent="0.25">
      <c r="A467" s="58"/>
      <c r="B467" s="58"/>
    </row>
    <row r="468" spans="1:2" x14ac:dyDescent="0.25">
      <c r="A468" s="58"/>
      <c r="B468" s="58"/>
    </row>
    <row r="469" spans="1:2" x14ac:dyDescent="0.25">
      <c r="A469" s="58"/>
      <c r="B469" s="58"/>
    </row>
    <row r="470" spans="1:2" x14ac:dyDescent="0.25">
      <c r="A470" s="58"/>
      <c r="B470" s="58"/>
    </row>
    <row r="471" spans="1:2" x14ac:dyDescent="0.25">
      <c r="A471" s="58"/>
      <c r="B471" s="58"/>
    </row>
    <row r="472" spans="1:2" x14ac:dyDescent="0.25">
      <c r="A472" s="58"/>
      <c r="B472" s="58"/>
    </row>
    <row r="473" spans="1:2" x14ac:dyDescent="0.25">
      <c r="A473" s="58"/>
      <c r="B473" s="58"/>
    </row>
    <row r="474" spans="1:2" x14ac:dyDescent="0.25">
      <c r="A474" s="58"/>
      <c r="B474" s="58"/>
    </row>
    <row r="475" spans="1:2" x14ac:dyDescent="0.25">
      <c r="A475" s="58"/>
      <c r="B475" s="58"/>
    </row>
    <row r="476" spans="1:2" x14ac:dyDescent="0.25">
      <c r="A476" s="58"/>
      <c r="B476" s="58"/>
    </row>
    <row r="477" spans="1:2" x14ac:dyDescent="0.25">
      <c r="A477" s="60"/>
      <c r="B477" s="58"/>
    </row>
    <row r="478" spans="1:2" x14ac:dyDescent="0.25">
      <c r="A478" s="60"/>
      <c r="B478" s="58"/>
    </row>
    <row r="479" spans="1:2" x14ac:dyDescent="0.25">
      <c r="A479" s="58"/>
      <c r="B479" s="58"/>
    </row>
    <row r="480" spans="1:2" x14ac:dyDescent="0.25">
      <c r="A480" s="58"/>
      <c r="B480" s="58"/>
    </row>
    <row r="481" spans="1:2" x14ac:dyDescent="0.25">
      <c r="A481" s="58"/>
      <c r="B481" s="58"/>
    </row>
    <row r="482" spans="1:2" x14ac:dyDescent="0.25">
      <c r="A482" s="58"/>
      <c r="B482" s="58"/>
    </row>
    <row r="483" spans="1:2" x14ac:dyDescent="0.25">
      <c r="A483" s="58"/>
      <c r="B483" s="58"/>
    </row>
    <row r="484" spans="1:2" x14ac:dyDescent="0.25">
      <c r="A484" s="58"/>
      <c r="B484" s="58"/>
    </row>
    <row r="485" spans="1:2" x14ac:dyDescent="0.25">
      <c r="A485" s="58"/>
      <c r="B485" s="58"/>
    </row>
    <row r="486" spans="1:2" x14ac:dyDescent="0.25">
      <c r="A486" s="58"/>
      <c r="B486" s="58"/>
    </row>
    <row r="487" spans="1:2" x14ac:dyDescent="0.25">
      <c r="A487" s="58"/>
      <c r="B487" s="58"/>
    </row>
    <row r="488" spans="1:2" x14ac:dyDescent="0.25">
      <c r="A488" s="58"/>
      <c r="B488" s="58"/>
    </row>
    <row r="489" spans="1:2" x14ac:dyDescent="0.25">
      <c r="A489" s="58"/>
      <c r="B489" s="58"/>
    </row>
    <row r="490" spans="1:2" x14ac:dyDescent="0.25">
      <c r="A490" s="58"/>
      <c r="B490" s="58"/>
    </row>
    <row r="491" spans="1:2" x14ac:dyDescent="0.25">
      <c r="A491" s="58"/>
      <c r="B491" s="58"/>
    </row>
    <row r="492" spans="1:2" x14ac:dyDescent="0.25">
      <c r="A492" s="58"/>
      <c r="B492" s="58"/>
    </row>
    <row r="493" spans="1:2" x14ac:dyDescent="0.25">
      <c r="A493" s="58"/>
      <c r="B493" s="58"/>
    </row>
    <row r="494" spans="1:2" x14ac:dyDescent="0.25">
      <c r="A494" s="58"/>
      <c r="B494" s="58"/>
    </row>
    <row r="495" spans="1:2" x14ac:dyDescent="0.25">
      <c r="A495" s="58"/>
      <c r="B495" s="58"/>
    </row>
    <row r="496" spans="1:2" x14ac:dyDescent="0.25">
      <c r="A496" s="58"/>
      <c r="B496" s="58"/>
    </row>
    <row r="497" spans="1:2" x14ac:dyDescent="0.25">
      <c r="A497" s="58"/>
      <c r="B497" s="58"/>
    </row>
    <row r="498" spans="1:2" x14ac:dyDescent="0.25">
      <c r="A498" s="58"/>
      <c r="B498" s="58"/>
    </row>
    <row r="499" spans="1:2" x14ac:dyDescent="0.25">
      <c r="A499" s="58"/>
      <c r="B499" s="58"/>
    </row>
    <row r="500" spans="1:2" x14ac:dyDescent="0.25">
      <c r="A500" s="58"/>
      <c r="B500" s="58"/>
    </row>
    <row r="501" spans="1:2" x14ac:dyDescent="0.25">
      <c r="A501" s="58"/>
      <c r="B501" s="58"/>
    </row>
    <row r="502" spans="1:2" x14ac:dyDescent="0.25">
      <c r="A502" s="58"/>
      <c r="B502" s="58"/>
    </row>
    <row r="503" spans="1:2" x14ac:dyDescent="0.25">
      <c r="A503" s="58"/>
      <c r="B503" s="58"/>
    </row>
    <row r="504" spans="1:2" x14ac:dyDescent="0.25">
      <c r="A504" s="58"/>
      <c r="B504" s="58"/>
    </row>
    <row r="505" spans="1:2" x14ac:dyDescent="0.25">
      <c r="A505" s="58"/>
      <c r="B505" s="58"/>
    </row>
    <row r="506" spans="1:2" x14ac:dyDescent="0.25">
      <c r="A506" s="58"/>
      <c r="B506" s="58"/>
    </row>
    <row r="507" spans="1:2" x14ac:dyDescent="0.25">
      <c r="A507" s="58"/>
      <c r="B507" s="58"/>
    </row>
    <row r="508" spans="1:2" x14ac:dyDescent="0.25">
      <c r="A508" s="58"/>
      <c r="B508" s="58"/>
    </row>
    <row r="509" spans="1:2" x14ac:dyDescent="0.25">
      <c r="A509" s="58"/>
      <c r="B509" s="58"/>
    </row>
    <row r="510" spans="1:2" x14ac:dyDescent="0.25">
      <c r="A510" s="58"/>
      <c r="B510" s="58"/>
    </row>
    <row r="511" spans="1:2" x14ac:dyDescent="0.25">
      <c r="A511" s="58"/>
      <c r="B511" s="58"/>
    </row>
    <row r="512" spans="1:2" x14ac:dyDescent="0.25">
      <c r="A512" s="58"/>
      <c r="B512" s="58"/>
    </row>
    <row r="513" spans="1:2" x14ac:dyDescent="0.25">
      <c r="A513" s="58"/>
      <c r="B513" s="58"/>
    </row>
    <row r="514" spans="1:2" x14ac:dyDescent="0.25">
      <c r="A514" s="58"/>
      <c r="B514" s="58"/>
    </row>
    <row r="515" spans="1:2" x14ac:dyDescent="0.25">
      <c r="A515" s="58"/>
      <c r="B515" s="58"/>
    </row>
    <row r="516" spans="1:2" x14ac:dyDescent="0.25">
      <c r="A516" s="58"/>
      <c r="B516" s="58"/>
    </row>
    <row r="517" spans="1:2" x14ac:dyDescent="0.25">
      <c r="A517" s="58"/>
      <c r="B517" s="58"/>
    </row>
    <row r="518" spans="1:2" x14ac:dyDescent="0.25">
      <c r="A518" s="58"/>
      <c r="B518" s="58"/>
    </row>
    <row r="519" spans="1:2" x14ac:dyDescent="0.25">
      <c r="A519" s="58"/>
      <c r="B519" s="58"/>
    </row>
    <row r="520" spans="1:2" x14ac:dyDescent="0.25">
      <c r="A520" s="58"/>
      <c r="B520" s="58"/>
    </row>
    <row r="521" spans="1:2" x14ac:dyDescent="0.25">
      <c r="A521" s="58"/>
      <c r="B521" s="58"/>
    </row>
    <row r="522" spans="1:2" x14ac:dyDescent="0.25">
      <c r="A522" s="58"/>
      <c r="B522" s="58"/>
    </row>
    <row r="523" spans="1:2" x14ac:dyDescent="0.25">
      <c r="A523" s="58"/>
      <c r="B523" s="58"/>
    </row>
    <row r="524" spans="1:2" x14ac:dyDescent="0.25">
      <c r="A524" s="58"/>
      <c r="B524" s="58"/>
    </row>
    <row r="525" spans="1:2" x14ac:dyDescent="0.25">
      <c r="A525" s="58"/>
      <c r="B525" s="58"/>
    </row>
    <row r="526" spans="1:2" x14ac:dyDescent="0.25">
      <c r="A526" s="58"/>
      <c r="B526" s="58"/>
    </row>
    <row r="527" spans="1:2" x14ac:dyDescent="0.25">
      <c r="A527" s="58"/>
      <c r="B527" s="58"/>
    </row>
    <row r="528" spans="1:2" x14ac:dyDescent="0.25">
      <c r="A528" s="58"/>
      <c r="B528" s="58"/>
    </row>
    <row r="529" spans="1:2" x14ac:dyDescent="0.25">
      <c r="A529" s="58"/>
      <c r="B529" s="58"/>
    </row>
    <row r="530" spans="1:2" x14ac:dyDescent="0.25">
      <c r="A530" s="58"/>
      <c r="B530" s="58"/>
    </row>
    <row r="531" spans="1:2" x14ac:dyDescent="0.25">
      <c r="A531" s="58"/>
      <c r="B531" s="58"/>
    </row>
    <row r="532" spans="1:2" x14ac:dyDescent="0.25">
      <c r="A532" s="58"/>
      <c r="B532" s="58"/>
    </row>
    <row r="533" spans="1:2" x14ac:dyDescent="0.25">
      <c r="A533" s="58"/>
      <c r="B533" s="58"/>
    </row>
    <row r="534" spans="1:2" x14ac:dyDescent="0.25">
      <c r="A534" s="58"/>
      <c r="B534" s="58"/>
    </row>
    <row r="535" spans="1:2" x14ac:dyDescent="0.25">
      <c r="A535" s="58"/>
      <c r="B535" s="58"/>
    </row>
    <row r="536" spans="1:2" x14ac:dyDescent="0.25">
      <c r="A536" s="58"/>
      <c r="B536" s="58"/>
    </row>
    <row r="537" spans="1:2" x14ac:dyDescent="0.25">
      <c r="A537" s="58"/>
      <c r="B537" s="58"/>
    </row>
    <row r="538" spans="1:2" x14ac:dyDescent="0.25">
      <c r="A538" s="58"/>
      <c r="B538" s="58"/>
    </row>
    <row r="539" spans="1:2" x14ac:dyDescent="0.25">
      <c r="A539" s="60"/>
      <c r="B539" s="58"/>
    </row>
    <row r="540" spans="1:2" x14ac:dyDescent="0.25">
      <c r="A540" s="58"/>
      <c r="B540" s="58"/>
    </row>
    <row r="541" spans="1:2" x14ac:dyDescent="0.25">
      <c r="A541" s="58"/>
      <c r="B541" s="58"/>
    </row>
    <row r="542" spans="1:2" x14ac:dyDescent="0.25">
      <c r="A542" s="58"/>
      <c r="B542" s="58"/>
    </row>
    <row r="543" spans="1:2" x14ac:dyDescent="0.25">
      <c r="A543" s="58"/>
      <c r="B543" s="58"/>
    </row>
    <row r="544" spans="1:2" x14ac:dyDescent="0.25">
      <c r="A544" s="58"/>
      <c r="B544" s="58"/>
    </row>
    <row r="545" spans="1:2" x14ac:dyDescent="0.25">
      <c r="A545" s="58"/>
      <c r="B545" s="58"/>
    </row>
    <row r="546" spans="1:2" x14ac:dyDescent="0.25">
      <c r="A546" s="58"/>
      <c r="B546" s="58"/>
    </row>
    <row r="547" spans="1:2" x14ac:dyDescent="0.25">
      <c r="A547" s="58"/>
      <c r="B547" s="58"/>
    </row>
    <row r="548" spans="1:2" x14ac:dyDescent="0.25">
      <c r="A548" s="58"/>
      <c r="B548" s="58"/>
    </row>
    <row r="549" spans="1:2" x14ac:dyDescent="0.25">
      <c r="A549" s="58"/>
      <c r="B549" s="58"/>
    </row>
    <row r="550" spans="1:2" x14ac:dyDescent="0.25">
      <c r="A550" s="58"/>
      <c r="B550" s="58"/>
    </row>
    <row r="551" spans="1:2" x14ac:dyDescent="0.25">
      <c r="A551" s="58"/>
      <c r="B551" s="58"/>
    </row>
    <row r="552" spans="1:2" x14ac:dyDescent="0.25">
      <c r="A552" s="58"/>
      <c r="B552" s="58"/>
    </row>
    <row r="553" spans="1:2" x14ac:dyDescent="0.25">
      <c r="A553" s="58"/>
      <c r="B553" s="58"/>
    </row>
    <row r="554" spans="1:2" x14ac:dyDescent="0.25">
      <c r="A554" s="58"/>
      <c r="B554" s="58"/>
    </row>
    <row r="555" spans="1:2" x14ac:dyDescent="0.25">
      <c r="A555" s="58"/>
      <c r="B555" s="58"/>
    </row>
    <row r="556" spans="1:2" x14ac:dyDescent="0.25">
      <c r="A556" s="58"/>
      <c r="B556" s="58"/>
    </row>
    <row r="557" spans="1:2" x14ac:dyDescent="0.25">
      <c r="A557" s="58"/>
      <c r="B557" s="58"/>
    </row>
    <row r="558" spans="1:2" x14ac:dyDescent="0.25">
      <c r="A558" s="58"/>
      <c r="B558" s="58"/>
    </row>
    <row r="559" spans="1:2" x14ac:dyDescent="0.25">
      <c r="A559" s="58"/>
      <c r="B559" s="58"/>
    </row>
    <row r="560" spans="1:2" x14ac:dyDescent="0.25">
      <c r="A560" s="58"/>
      <c r="B560" s="58"/>
    </row>
    <row r="561" spans="1:2" x14ac:dyDescent="0.25">
      <c r="A561" s="58"/>
      <c r="B561" s="58"/>
    </row>
    <row r="562" spans="1:2" x14ac:dyDescent="0.25">
      <c r="A562" s="58"/>
      <c r="B562" s="58"/>
    </row>
    <row r="563" spans="1:2" x14ac:dyDescent="0.25">
      <c r="A563" s="58"/>
      <c r="B563" s="58"/>
    </row>
    <row r="564" spans="1:2" x14ac:dyDescent="0.25">
      <c r="A564" s="58"/>
      <c r="B564" s="58"/>
    </row>
    <row r="565" spans="1:2" x14ac:dyDescent="0.25">
      <c r="A565" s="58"/>
      <c r="B565" s="58"/>
    </row>
    <row r="566" spans="1:2" x14ac:dyDescent="0.25">
      <c r="A566" s="58"/>
      <c r="B566" s="58"/>
    </row>
    <row r="567" spans="1:2" x14ac:dyDescent="0.25">
      <c r="A567" s="58"/>
      <c r="B567" s="58"/>
    </row>
    <row r="568" spans="1:2" x14ac:dyDescent="0.25">
      <c r="A568" s="58"/>
      <c r="B568" s="58"/>
    </row>
    <row r="569" spans="1:2" x14ac:dyDescent="0.25">
      <c r="A569" s="58"/>
      <c r="B569" s="58"/>
    </row>
    <row r="570" spans="1:2" x14ac:dyDescent="0.25">
      <c r="A570" s="58"/>
      <c r="B570" s="58"/>
    </row>
    <row r="571" spans="1:2" x14ac:dyDescent="0.25">
      <c r="A571" s="58"/>
      <c r="B571" s="58"/>
    </row>
    <row r="572" spans="1:2" x14ac:dyDescent="0.25">
      <c r="A572" s="58"/>
      <c r="B572" s="58"/>
    </row>
    <row r="573" spans="1:2" x14ac:dyDescent="0.25">
      <c r="A573" s="58"/>
      <c r="B573" s="58"/>
    </row>
    <row r="574" spans="1:2" x14ac:dyDescent="0.25">
      <c r="A574" s="58"/>
      <c r="B574" s="58"/>
    </row>
    <row r="575" spans="1:2" x14ac:dyDescent="0.25">
      <c r="A575" s="58"/>
      <c r="B575" s="58"/>
    </row>
    <row r="576" spans="1:2" x14ac:dyDescent="0.25">
      <c r="A576" s="58"/>
      <c r="B576" s="58"/>
    </row>
    <row r="577" spans="1:2" x14ac:dyDescent="0.25">
      <c r="A577" s="58"/>
      <c r="B577" s="58"/>
    </row>
    <row r="578" spans="1:2" x14ac:dyDescent="0.25">
      <c r="A578" s="58"/>
      <c r="B578" s="58"/>
    </row>
    <row r="579" spans="1:2" x14ac:dyDescent="0.25">
      <c r="A579" s="58"/>
      <c r="B579" s="58"/>
    </row>
    <row r="580" spans="1:2" x14ac:dyDescent="0.25">
      <c r="A580" s="58"/>
      <c r="B580" s="58"/>
    </row>
    <row r="581" spans="1:2" x14ac:dyDescent="0.25">
      <c r="A581" s="58"/>
      <c r="B581" s="58"/>
    </row>
    <row r="582" spans="1:2" x14ac:dyDescent="0.25">
      <c r="A582" s="58"/>
      <c r="B582" s="58"/>
    </row>
    <row r="583" spans="1:2" x14ac:dyDescent="0.25">
      <c r="A583" s="58"/>
      <c r="B583" s="58"/>
    </row>
    <row r="584" spans="1:2" x14ac:dyDescent="0.25">
      <c r="A584" s="58"/>
      <c r="B584" s="58"/>
    </row>
    <row r="585" spans="1:2" x14ac:dyDescent="0.25">
      <c r="A585" s="58"/>
      <c r="B585" s="58"/>
    </row>
    <row r="586" spans="1:2" x14ac:dyDescent="0.25">
      <c r="A586" s="58"/>
      <c r="B586" s="58"/>
    </row>
    <row r="587" spans="1:2" x14ac:dyDescent="0.25">
      <c r="A587" s="58"/>
      <c r="B587" s="58"/>
    </row>
    <row r="588" spans="1:2" x14ac:dyDescent="0.25">
      <c r="A588" s="58"/>
      <c r="B588" s="58"/>
    </row>
    <row r="589" spans="1:2" x14ac:dyDescent="0.25">
      <c r="A589" s="58"/>
      <c r="B589" s="58"/>
    </row>
    <row r="590" spans="1:2" x14ac:dyDescent="0.25">
      <c r="A590" s="58"/>
      <c r="B590" s="58"/>
    </row>
    <row r="591" spans="1:2" x14ac:dyDescent="0.25">
      <c r="A591" s="58"/>
      <c r="B591" s="58"/>
    </row>
    <row r="592" spans="1:2" x14ac:dyDescent="0.25">
      <c r="A592" s="58"/>
      <c r="B592" s="58"/>
    </row>
    <row r="593" spans="1:2" x14ac:dyDescent="0.25">
      <c r="A593" s="58"/>
      <c r="B593" s="58"/>
    </row>
    <row r="594" spans="1:2" x14ac:dyDescent="0.25">
      <c r="A594" s="58"/>
      <c r="B594" s="58"/>
    </row>
    <row r="595" spans="1:2" x14ac:dyDescent="0.25">
      <c r="A595" s="58"/>
      <c r="B595" s="58"/>
    </row>
    <row r="596" spans="1:2" x14ac:dyDescent="0.25">
      <c r="A596" s="58"/>
      <c r="B596" s="58"/>
    </row>
    <row r="597" spans="1:2" x14ac:dyDescent="0.25">
      <c r="A597" s="58"/>
      <c r="B597" s="58"/>
    </row>
    <row r="598" spans="1:2" x14ac:dyDescent="0.25">
      <c r="A598" s="58"/>
      <c r="B598" s="58"/>
    </row>
    <row r="599" spans="1:2" x14ac:dyDescent="0.25">
      <c r="A599" s="58"/>
      <c r="B599" s="58"/>
    </row>
    <row r="600" spans="1:2" x14ac:dyDescent="0.25">
      <c r="A600" s="58"/>
      <c r="B600" s="58"/>
    </row>
    <row r="601" spans="1:2" x14ac:dyDescent="0.25">
      <c r="A601" s="58"/>
      <c r="B601" s="58"/>
    </row>
    <row r="602" spans="1:2" x14ac:dyDescent="0.25">
      <c r="A602" s="58"/>
      <c r="B602" s="58"/>
    </row>
    <row r="603" spans="1:2" x14ac:dyDescent="0.25">
      <c r="A603" s="58"/>
      <c r="B603" s="58"/>
    </row>
    <row r="604" spans="1:2" x14ac:dyDescent="0.25">
      <c r="A604" s="58"/>
      <c r="B604" s="58"/>
    </row>
    <row r="605" spans="1:2" x14ac:dyDescent="0.25">
      <c r="A605" s="58"/>
      <c r="B605" s="58"/>
    </row>
    <row r="606" spans="1:2" x14ac:dyDescent="0.25">
      <c r="A606" s="58"/>
      <c r="B606" s="58"/>
    </row>
    <row r="607" spans="1:2" x14ac:dyDescent="0.25">
      <c r="A607" s="58"/>
      <c r="B607" s="58"/>
    </row>
    <row r="608" spans="1:2" x14ac:dyDescent="0.25">
      <c r="A608" s="58"/>
      <c r="B608" s="58"/>
    </row>
    <row r="609" spans="1:2" x14ac:dyDescent="0.25">
      <c r="A609" s="58"/>
      <c r="B609" s="58"/>
    </row>
    <row r="610" spans="1:2" x14ac:dyDescent="0.25">
      <c r="A610" s="58"/>
      <c r="B610" s="58"/>
    </row>
    <row r="611" spans="1:2" x14ac:dyDescent="0.25">
      <c r="A611" s="58"/>
      <c r="B611" s="58"/>
    </row>
    <row r="612" spans="1:2" x14ac:dyDescent="0.25">
      <c r="A612" s="58"/>
      <c r="B612" s="58"/>
    </row>
    <row r="613" spans="1:2" x14ac:dyDescent="0.25">
      <c r="A613" s="58"/>
      <c r="B613" s="58"/>
    </row>
    <row r="614" spans="1:2" x14ac:dyDescent="0.25">
      <c r="A614" s="58"/>
      <c r="B614" s="58"/>
    </row>
    <row r="615" spans="1:2" x14ac:dyDescent="0.25">
      <c r="A615" s="58"/>
      <c r="B615" s="58"/>
    </row>
    <row r="616" spans="1:2" x14ac:dyDescent="0.25">
      <c r="A616" s="58"/>
      <c r="B616" s="58"/>
    </row>
    <row r="617" spans="1:2" x14ac:dyDescent="0.25">
      <c r="A617" s="58"/>
      <c r="B617" s="58"/>
    </row>
    <row r="618" spans="1:2" x14ac:dyDescent="0.25">
      <c r="A618" s="58"/>
      <c r="B618" s="58"/>
    </row>
    <row r="619" spans="1:2" x14ac:dyDescent="0.25">
      <c r="A619" s="58"/>
      <c r="B619" s="58"/>
    </row>
    <row r="620" spans="1:2" x14ac:dyDescent="0.25">
      <c r="A620" s="58"/>
      <c r="B620" s="58"/>
    </row>
    <row r="621" spans="1:2" x14ac:dyDescent="0.25">
      <c r="A621" s="58"/>
      <c r="B621" s="58"/>
    </row>
    <row r="622" spans="1:2" x14ac:dyDescent="0.25">
      <c r="A622" s="58"/>
      <c r="B622" s="58"/>
    </row>
    <row r="623" spans="1:2" x14ac:dyDescent="0.25">
      <c r="A623" s="58"/>
      <c r="B623" s="58"/>
    </row>
    <row r="624" spans="1:2" x14ac:dyDescent="0.25">
      <c r="A624" s="58"/>
      <c r="B624" s="58"/>
    </row>
    <row r="625" spans="1:2" x14ac:dyDescent="0.25">
      <c r="A625" s="58"/>
      <c r="B625" s="58"/>
    </row>
    <row r="626" spans="1:2" x14ac:dyDescent="0.25">
      <c r="A626" s="58"/>
      <c r="B626" s="58"/>
    </row>
    <row r="627" spans="1:2" x14ac:dyDescent="0.25">
      <c r="A627" s="58"/>
      <c r="B627" s="58"/>
    </row>
    <row r="628" spans="1:2" x14ac:dyDescent="0.25">
      <c r="A628" s="58"/>
      <c r="B628" s="58"/>
    </row>
    <row r="629" spans="1:2" x14ac:dyDescent="0.25">
      <c r="A629" s="58"/>
      <c r="B629" s="58"/>
    </row>
    <row r="630" spans="1:2" x14ac:dyDescent="0.25">
      <c r="A630" s="58"/>
      <c r="B630" s="58"/>
    </row>
    <row r="631" spans="1:2" x14ac:dyDescent="0.25">
      <c r="A631" s="58"/>
      <c r="B631" s="58"/>
    </row>
    <row r="632" spans="1:2" x14ac:dyDescent="0.25">
      <c r="A632" s="58"/>
      <c r="B632" s="58"/>
    </row>
    <row r="633" spans="1:2" x14ac:dyDescent="0.25">
      <c r="A633" s="58"/>
      <c r="B633" s="58"/>
    </row>
    <row r="634" spans="1:2" x14ac:dyDescent="0.25">
      <c r="A634" s="58"/>
      <c r="B634" s="58"/>
    </row>
    <row r="635" spans="1:2" x14ac:dyDescent="0.25">
      <c r="A635" s="58"/>
      <c r="B635" s="58"/>
    </row>
    <row r="636" spans="1:2" x14ac:dyDescent="0.25">
      <c r="A636" s="58"/>
      <c r="B636" s="58"/>
    </row>
    <row r="637" spans="1:2" x14ac:dyDescent="0.25">
      <c r="A637" s="58"/>
      <c r="B637" s="58"/>
    </row>
    <row r="638" spans="1:2" x14ac:dyDescent="0.25">
      <c r="A638" s="58"/>
      <c r="B638" s="58"/>
    </row>
    <row r="639" spans="1:2" x14ac:dyDescent="0.25">
      <c r="A639" s="58"/>
      <c r="B639" s="58"/>
    </row>
    <row r="640" spans="1:2" x14ac:dyDescent="0.25">
      <c r="A640" s="58"/>
      <c r="B640" s="58"/>
    </row>
    <row r="641" spans="1:2" x14ac:dyDescent="0.25">
      <c r="A641" s="58"/>
      <c r="B641" s="58"/>
    </row>
    <row r="642" spans="1:2" x14ac:dyDescent="0.25">
      <c r="A642" s="58"/>
      <c r="B642" s="58"/>
    </row>
    <row r="643" spans="1:2" x14ac:dyDescent="0.25">
      <c r="A643" s="58"/>
      <c r="B643" s="58"/>
    </row>
    <row r="644" spans="1:2" x14ac:dyDescent="0.25">
      <c r="A644" s="58"/>
      <c r="B644" s="58"/>
    </row>
    <row r="645" spans="1:2" x14ac:dyDescent="0.25">
      <c r="A645" s="58"/>
      <c r="B645" s="58"/>
    </row>
    <row r="646" spans="1:2" x14ac:dyDescent="0.25">
      <c r="A646" s="58"/>
      <c r="B646" s="58"/>
    </row>
    <row r="647" spans="1:2" x14ac:dyDescent="0.25">
      <c r="A647" s="58"/>
      <c r="B647" s="58"/>
    </row>
    <row r="648" spans="1:2" x14ac:dyDescent="0.25">
      <c r="A648" s="58"/>
      <c r="B648" s="58"/>
    </row>
    <row r="649" spans="1:2" x14ac:dyDescent="0.25">
      <c r="A649" s="58"/>
      <c r="B649" s="58"/>
    </row>
    <row r="650" spans="1:2" x14ac:dyDescent="0.25">
      <c r="A650" s="58"/>
      <c r="B650" s="58"/>
    </row>
    <row r="651" spans="1:2" x14ac:dyDescent="0.25">
      <c r="A651" s="58"/>
      <c r="B651" s="58"/>
    </row>
    <row r="652" spans="1:2" x14ac:dyDescent="0.25">
      <c r="A652" s="58"/>
      <c r="B652" s="58"/>
    </row>
    <row r="653" spans="1:2" x14ac:dyDescent="0.25">
      <c r="A653" s="58"/>
      <c r="B653" s="58"/>
    </row>
    <row r="654" spans="1:2" x14ac:dyDescent="0.25">
      <c r="A654" s="58"/>
      <c r="B654" s="58"/>
    </row>
    <row r="655" spans="1:2" x14ac:dyDescent="0.25">
      <c r="A655" s="58"/>
      <c r="B655" s="58"/>
    </row>
    <row r="656" spans="1:2" x14ac:dyDescent="0.25">
      <c r="A656" s="58"/>
      <c r="B656" s="58"/>
    </row>
    <row r="657" spans="1:2" x14ac:dyDescent="0.25">
      <c r="A657" s="58"/>
      <c r="B657" s="58"/>
    </row>
    <row r="658" spans="1:2" x14ac:dyDescent="0.25">
      <c r="A658" s="58"/>
      <c r="B658" s="58"/>
    </row>
    <row r="659" spans="1:2" x14ac:dyDescent="0.25">
      <c r="A659" s="58"/>
      <c r="B659" s="58"/>
    </row>
    <row r="660" spans="1:2" x14ac:dyDescent="0.25">
      <c r="A660" s="58"/>
      <c r="B660" s="58"/>
    </row>
    <row r="661" spans="1:2" x14ac:dyDescent="0.25">
      <c r="A661" s="58"/>
      <c r="B661" s="58"/>
    </row>
    <row r="662" spans="1:2" x14ac:dyDescent="0.25">
      <c r="A662" s="58"/>
      <c r="B662" s="58"/>
    </row>
    <row r="663" spans="1:2" x14ac:dyDescent="0.25">
      <c r="A663" s="58"/>
      <c r="B663" s="58"/>
    </row>
    <row r="664" spans="1:2" x14ac:dyDescent="0.25">
      <c r="A664" s="58"/>
      <c r="B664" s="58"/>
    </row>
    <row r="665" spans="1:2" x14ac:dyDescent="0.25">
      <c r="A665" s="58"/>
      <c r="B665" s="58"/>
    </row>
    <row r="666" spans="1:2" x14ac:dyDescent="0.25">
      <c r="A666" s="58"/>
      <c r="B666" s="58"/>
    </row>
    <row r="667" spans="1:2" x14ac:dyDescent="0.25">
      <c r="A667" s="58"/>
      <c r="B667" s="58"/>
    </row>
    <row r="668" spans="1:2" x14ac:dyDescent="0.25">
      <c r="A668" s="58"/>
      <c r="B668" s="58"/>
    </row>
    <row r="669" spans="1:2" x14ac:dyDescent="0.25">
      <c r="A669" s="58"/>
      <c r="B669" s="58"/>
    </row>
    <row r="670" spans="1:2" x14ac:dyDescent="0.25">
      <c r="A670" s="58"/>
      <c r="B670" s="58"/>
    </row>
    <row r="671" spans="1:2" x14ac:dyDescent="0.25">
      <c r="A671" s="58"/>
      <c r="B671" s="58"/>
    </row>
    <row r="672" spans="1:2" x14ac:dyDescent="0.25">
      <c r="A672" s="58"/>
      <c r="B672" s="58"/>
    </row>
    <row r="673" spans="1:2" x14ac:dyDescent="0.25">
      <c r="A673" s="58"/>
      <c r="B673" s="58"/>
    </row>
    <row r="674" spans="1:2" x14ac:dyDescent="0.25">
      <c r="A674" s="58"/>
      <c r="B674" s="58"/>
    </row>
    <row r="675" spans="1:2" x14ac:dyDescent="0.25">
      <c r="A675" s="58"/>
      <c r="B675" s="58"/>
    </row>
    <row r="676" spans="1:2" x14ac:dyDescent="0.25">
      <c r="A676" s="58"/>
      <c r="B676" s="58"/>
    </row>
    <row r="677" spans="1:2" x14ac:dyDescent="0.25">
      <c r="A677" s="58"/>
      <c r="B677" s="58"/>
    </row>
    <row r="678" spans="1:2" x14ac:dyDescent="0.25">
      <c r="A678" s="58"/>
      <c r="B678" s="58"/>
    </row>
    <row r="679" spans="1:2" x14ac:dyDescent="0.25">
      <c r="A679" s="58"/>
      <c r="B679" s="58"/>
    </row>
    <row r="680" spans="1:2" x14ac:dyDescent="0.25">
      <c r="A680" s="58"/>
      <c r="B680" s="58"/>
    </row>
    <row r="681" spans="1:2" x14ac:dyDescent="0.25">
      <c r="A681" s="58"/>
      <c r="B681" s="58"/>
    </row>
    <row r="682" spans="1:2" x14ac:dyDescent="0.25">
      <c r="A682" s="58"/>
      <c r="B682" s="58"/>
    </row>
    <row r="683" spans="1:2" x14ac:dyDescent="0.25">
      <c r="A683" s="58"/>
      <c r="B683" s="58"/>
    </row>
    <row r="684" spans="1:2" x14ac:dyDescent="0.25">
      <c r="A684" s="58"/>
      <c r="B684" s="58"/>
    </row>
    <row r="685" spans="1:2" x14ac:dyDescent="0.25">
      <c r="A685" s="58"/>
      <c r="B685" s="58"/>
    </row>
    <row r="686" spans="1:2" x14ac:dyDescent="0.25">
      <c r="A686" s="58"/>
      <c r="B686" s="58"/>
    </row>
    <row r="687" spans="1:2" x14ac:dyDescent="0.25">
      <c r="A687" s="58"/>
      <c r="B687" s="58"/>
    </row>
    <row r="688" spans="1:2" x14ac:dyDescent="0.25">
      <c r="A688" s="58"/>
      <c r="B688" s="58"/>
    </row>
    <row r="689" spans="1:2" x14ac:dyDescent="0.25">
      <c r="A689" s="58"/>
      <c r="B689" s="58"/>
    </row>
    <row r="690" spans="1:2" x14ac:dyDescent="0.25">
      <c r="A690" s="58"/>
      <c r="B690" s="58"/>
    </row>
    <row r="691" spans="1:2" x14ac:dyDescent="0.25">
      <c r="A691" s="58"/>
      <c r="B691" s="58"/>
    </row>
    <row r="692" spans="1:2" x14ac:dyDescent="0.25">
      <c r="A692" s="58"/>
      <c r="B692" s="58"/>
    </row>
    <row r="693" spans="1:2" x14ac:dyDescent="0.25">
      <c r="A693" s="58"/>
      <c r="B693" s="58"/>
    </row>
    <row r="694" spans="1:2" x14ac:dyDescent="0.25">
      <c r="A694" s="58"/>
      <c r="B694" s="58"/>
    </row>
    <row r="695" spans="1:2" x14ac:dyDescent="0.25">
      <c r="A695" s="60"/>
      <c r="B695" s="58"/>
    </row>
    <row r="696" spans="1:2" x14ac:dyDescent="0.25">
      <c r="A696" s="58"/>
      <c r="B696" s="58"/>
    </row>
    <row r="697" spans="1:2" x14ac:dyDescent="0.25">
      <c r="A697" s="58"/>
      <c r="B697" s="58"/>
    </row>
    <row r="698" spans="1:2" x14ac:dyDescent="0.25">
      <c r="A698" s="58"/>
      <c r="B698" s="58"/>
    </row>
    <row r="699" spans="1:2" x14ac:dyDescent="0.25">
      <c r="A699" s="58"/>
      <c r="B699" s="58"/>
    </row>
    <row r="700" spans="1:2" x14ac:dyDescent="0.25">
      <c r="A700" s="58"/>
      <c r="B700" s="58"/>
    </row>
    <row r="701" spans="1:2" x14ac:dyDescent="0.25">
      <c r="A701" s="58"/>
      <c r="B701" s="58"/>
    </row>
    <row r="702" spans="1:2" x14ac:dyDescent="0.25">
      <c r="A702" s="58"/>
      <c r="B702" s="58"/>
    </row>
    <row r="703" spans="1:2" x14ac:dyDescent="0.25">
      <c r="A703" s="58"/>
      <c r="B703" s="58"/>
    </row>
    <row r="704" spans="1:2" x14ac:dyDescent="0.25">
      <c r="A704" s="58"/>
      <c r="B704" s="58"/>
    </row>
    <row r="705" spans="1:2" x14ac:dyDescent="0.25">
      <c r="A705" s="58"/>
      <c r="B705" s="58"/>
    </row>
    <row r="706" spans="1:2" x14ac:dyDescent="0.25">
      <c r="A706" s="58"/>
      <c r="B706" s="58"/>
    </row>
    <row r="707" spans="1:2" x14ac:dyDescent="0.25">
      <c r="A707" s="58"/>
      <c r="B707" s="58"/>
    </row>
    <row r="708" spans="1:2" x14ac:dyDescent="0.25">
      <c r="A708" s="58"/>
      <c r="B708" s="58"/>
    </row>
    <row r="709" spans="1:2" x14ac:dyDescent="0.25">
      <c r="A709" s="58"/>
      <c r="B709" s="58"/>
    </row>
    <row r="710" spans="1:2" x14ac:dyDescent="0.25">
      <c r="A710" s="58"/>
      <c r="B710" s="58"/>
    </row>
    <row r="711" spans="1:2" x14ac:dyDescent="0.25">
      <c r="A711" s="58"/>
      <c r="B711" s="58"/>
    </row>
    <row r="712" spans="1:2" x14ac:dyDescent="0.25">
      <c r="A712" s="58"/>
      <c r="B712" s="58"/>
    </row>
    <row r="713" spans="1:2" x14ac:dyDescent="0.25">
      <c r="A713" s="58"/>
      <c r="B713" s="58"/>
    </row>
    <row r="714" spans="1:2" x14ac:dyDescent="0.25">
      <c r="A714" s="58"/>
      <c r="B714" s="58"/>
    </row>
    <row r="715" spans="1:2" x14ac:dyDescent="0.25">
      <c r="A715" s="58"/>
      <c r="B715" s="58"/>
    </row>
    <row r="716" spans="1:2" x14ac:dyDescent="0.25">
      <c r="A716" s="58"/>
      <c r="B716" s="58"/>
    </row>
    <row r="717" spans="1:2" x14ac:dyDescent="0.25">
      <c r="A717" s="58"/>
      <c r="B717" s="58"/>
    </row>
    <row r="718" spans="1:2" x14ac:dyDescent="0.25">
      <c r="A718" s="58"/>
      <c r="B718" s="58"/>
    </row>
    <row r="719" spans="1:2" x14ac:dyDescent="0.25">
      <c r="A719" s="58"/>
      <c r="B719" s="58"/>
    </row>
    <row r="720" spans="1:2" x14ac:dyDescent="0.25">
      <c r="A720" s="58"/>
      <c r="B720" s="58"/>
    </row>
    <row r="721" spans="1:2" x14ac:dyDescent="0.25">
      <c r="A721" s="58"/>
      <c r="B721" s="58"/>
    </row>
    <row r="722" spans="1:2" x14ac:dyDescent="0.25">
      <c r="A722" s="58"/>
      <c r="B722" s="58"/>
    </row>
    <row r="723" spans="1:2" x14ac:dyDescent="0.25">
      <c r="A723" s="58"/>
      <c r="B723" s="58"/>
    </row>
    <row r="724" spans="1:2" x14ac:dyDescent="0.25">
      <c r="A724" s="58"/>
      <c r="B724" s="58"/>
    </row>
    <row r="725" spans="1:2" x14ac:dyDescent="0.25">
      <c r="A725" s="58"/>
      <c r="B725" s="58"/>
    </row>
    <row r="726" spans="1:2" x14ac:dyDescent="0.25">
      <c r="A726" s="58"/>
      <c r="B726" s="58"/>
    </row>
    <row r="727" spans="1:2" x14ac:dyDescent="0.25">
      <c r="A727" s="58"/>
      <c r="B727" s="58"/>
    </row>
    <row r="728" spans="1:2" x14ac:dyDescent="0.25">
      <c r="A728" s="58"/>
      <c r="B728" s="58"/>
    </row>
    <row r="729" spans="1:2" x14ac:dyDescent="0.25">
      <c r="A729" s="58"/>
      <c r="B729" s="58"/>
    </row>
    <row r="730" spans="1:2" x14ac:dyDescent="0.25">
      <c r="A730" s="58"/>
      <c r="B730" s="58"/>
    </row>
    <row r="731" spans="1:2" x14ac:dyDescent="0.25">
      <c r="A731" s="58"/>
      <c r="B731" s="58"/>
    </row>
    <row r="732" spans="1:2" x14ac:dyDescent="0.25">
      <c r="A732" s="58"/>
      <c r="B732" s="58"/>
    </row>
    <row r="733" spans="1:2" x14ac:dyDescent="0.25">
      <c r="A733" s="58"/>
      <c r="B733" s="58"/>
    </row>
    <row r="734" spans="1:2" x14ac:dyDescent="0.25">
      <c r="A734" s="58"/>
      <c r="B734" s="58"/>
    </row>
    <row r="735" spans="1:2" x14ac:dyDescent="0.25">
      <c r="A735" s="58"/>
      <c r="B735" s="58"/>
    </row>
    <row r="736" spans="1:2" x14ac:dyDescent="0.25">
      <c r="A736" s="58"/>
      <c r="B736" s="58"/>
    </row>
    <row r="737" spans="1:2" x14ac:dyDescent="0.25">
      <c r="A737" s="58"/>
      <c r="B737" s="58"/>
    </row>
    <row r="738" spans="1:2" x14ac:dyDescent="0.25">
      <c r="A738" s="58"/>
      <c r="B738" s="58"/>
    </row>
    <row r="739" spans="1:2" x14ac:dyDescent="0.25">
      <c r="A739" s="58"/>
      <c r="B739" s="58"/>
    </row>
    <row r="740" spans="1:2" x14ac:dyDescent="0.25">
      <c r="A740" s="58"/>
      <c r="B740" s="58"/>
    </row>
    <row r="741" spans="1:2" x14ac:dyDescent="0.25">
      <c r="A741" s="58"/>
      <c r="B741" s="58"/>
    </row>
    <row r="742" spans="1:2" x14ac:dyDescent="0.25">
      <c r="A742" s="58"/>
      <c r="B742" s="58"/>
    </row>
    <row r="743" spans="1:2" x14ac:dyDescent="0.25">
      <c r="A743" s="58"/>
      <c r="B743" s="58"/>
    </row>
    <row r="744" spans="1:2" x14ac:dyDescent="0.25">
      <c r="A744" s="59"/>
      <c r="B744" s="58"/>
    </row>
    <row r="745" spans="1:2" x14ac:dyDescent="0.25">
      <c r="A745" s="59"/>
      <c r="B745" s="58"/>
    </row>
    <row r="746" spans="1:2" x14ac:dyDescent="0.25">
      <c r="A746" s="58"/>
      <c r="B746" s="58"/>
    </row>
    <row r="747" spans="1:2" x14ac:dyDescent="0.25">
      <c r="A747" s="58"/>
      <c r="B747" s="58"/>
    </row>
    <row r="748" spans="1:2" x14ac:dyDescent="0.25">
      <c r="A748" s="60"/>
      <c r="B748" s="58"/>
    </row>
    <row r="749" spans="1:2" x14ac:dyDescent="0.25">
      <c r="A749" s="58"/>
      <c r="B749" s="58"/>
    </row>
    <row r="750" spans="1:2" x14ac:dyDescent="0.25">
      <c r="A750" s="58"/>
      <c r="B750" s="58"/>
    </row>
    <row r="751" spans="1:2" x14ac:dyDescent="0.25">
      <c r="A751" s="58"/>
      <c r="B751" s="58"/>
    </row>
    <row r="752" spans="1:2" x14ac:dyDescent="0.25">
      <c r="A752" s="58"/>
      <c r="B752" s="58"/>
    </row>
    <row r="753" spans="1:2" x14ac:dyDescent="0.25">
      <c r="A753" s="58"/>
      <c r="B753" s="58"/>
    </row>
    <row r="754" spans="1:2" x14ac:dyDescent="0.25">
      <c r="A754" s="58"/>
      <c r="B754" s="58"/>
    </row>
    <row r="755" spans="1:2" x14ac:dyDescent="0.25">
      <c r="A755" s="58"/>
      <c r="B755" s="58"/>
    </row>
    <row r="756" spans="1:2" x14ac:dyDescent="0.25">
      <c r="A756" s="58"/>
      <c r="B756" s="58"/>
    </row>
    <row r="757" spans="1:2" x14ac:dyDescent="0.25">
      <c r="A757" s="58"/>
      <c r="B757" s="58"/>
    </row>
    <row r="758" spans="1:2" x14ac:dyDescent="0.25">
      <c r="A758" s="58"/>
      <c r="B758" s="58"/>
    </row>
    <row r="759" spans="1:2" x14ac:dyDescent="0.25">
      <c r="A759" s="58"/>
      <c r="B759" s="58"/>
    </row>
    <row r="760" spans="1:2" x14ac:dyDescent="0.25">
      <c r="A760" s="58"/>
      <c r="B760" s="58"/>
    </row>
    <row r="761" spans="1:2" x14ac:dyDescent="0.25">
      <c r="A761" s="58"/>
      <c r="B761" s="58"/>
    </row>
    <row r="762" spans="1:2" x14ac:dyDescent="0.25">
      <c r="A762" s="58"/>
      <c r="B762" s="58"/>
    </row>
    <row r="763" spans="1:2" x14ac:dyDescent="0.25">
      <c r="A763" s="58"/>
      <c r="B763" s="58"/>
    </row>
    <row r="764" spans="1:2" x14ac:dyDescent="0.25">
      <c r="A764" s="58"/>
      <c r="B764" s="58"/>
    </row>
    <row r="765" spans="1:2" x14ac:dyDescent="0.25">
      <c r="A765" s="60"/>
      <c r="B765" s="58"/>
    </row>
    <row r="766" spans="1:2" x14ac:dyDescent="0.25">
      <c r="A766" s="58"/>
      <c r="B766" s="58"/>
    </row>
    <row r="767" spans="1:2" x14ac:dyDescent="0.25">
      <c r="A767" s="58"/>
      <c r="B767" s="58"/>
    </row>
    <row r="768" spans="1:2" x14ac:dyDescent="0.25">
      <c r="A768" s="58"/>
      <c r="B768" s="58"/>
    </row>
    <row r="769" spans="1:2" x14ac:dyDescent="0.25">
      <c r="A769" s="58"/>
      <c r="B769" s="58"/>
    </row>
    <row r="770" spans="1:2" x14ac:dyDescent="0.25">
      <c r="A770" s="58"/>
      <c r="B770" s="58"/>
    </row>
    <row r="771" spans="1:2" x14ac:dyDescent="0.25">
      <c r="A771" s="58"/>
      <c r="B771" s="58"/>
    </row>
    <row r="772" spans="1:2" x14ac:dyDescent="0.25">
      <c r="A772" s="58"/>
      <c r="B772" s="58"/>
    </row>
    <row r="773" spans="1:2" x14ac:dyDescent="0.25">
      <c r="A773" s="58"/>
      <c r="B773" s="58"/>
    </row>
    <row r="774" spans="1:2" x14ac:dyDescent="0.25">
      <c r="A774" s="58"/>
      <c r="B774" s="58"/>
    </row>
    <row r="775" spans="1:2" x14ac:dyDescent="0.25">
      <c r="A775" s="58"/>
      <c r="B775" s="58"/>
    </row>
    <row r="776" spans="1:2" x14ac:dyDescent="0.25">
      <c r="A776" s="58"/>
      <c r="B776" s="58"/>
    </row>
    <row r="777" spans="1:2" x14ac:dyDescent="0.25">
      <c r="A777" s="58"/>
      <c r="B777" s="58"/>
    </row>
    <row r="778" spans="1:2" x14ac:dyDescent="0.25">
      <c r="A778" s="58"/>
      <c r="B778" s="58"/>
    </row>
    <row r="779" spans="1:2" x14ac:dyDescent="0.25">
      <c r="A779" s="58"/>
      <c r="B779" s="58"/>
    </row>
    <row r="780" spans="1:2" x14ac:dyDescent="0.25">
      <c r="A780" s="58"/>
      <c r="B780" s="58"/>
    </row>
    <row r="781" spans="1:2" x14ac:dyDescent="0.25">
      <c r="A781" s="58"/>
      <c r="B781" s="58"/>
    </row>
    <row r="782" spans="1:2" x14ac:dyDescent="0.25">
      <c r="A782" s="58"/>
      <c r="B782" s="58"/>
    </row>
    <row r="783" spans="1:2" x14ac:dyDescent="0.25">
      <c r="A783" s="58"/>
      <c r="B783" s="58"/>
    </row>
    <row r="784" spans="1:2" x14ac:dyDescent="0.25">
      <c r="A784" s="58"/>
      <c r="B784" s="58"/>
    </row>
    <row r="785" spans="1:2" x14ac:dyDescent="0.25">
      <c r="A785" s="58"/>
      <c r="B785" s="58"/>
    </row>
    <row r="786" spans="1:2" x14ac:dyDescent="0.25">
      <c r="A786" s="58"/>
      <c r="B786" s="58"/>
    </row>
    <row r="787" spans="1:2" x14ac:dyDescent="0.25">
      <c r="A787" s="58"/>
      <c r="B787" s="58"/>
    </row>
    <row r="788" spans="1:2" x14ac:dyDescent="0.25">
      <c r="A788" s="58"/>
      <c r="B788" s="58"/>
    </row>
    <row r="789" spans="1:2" x14ac:dyDescent="0.25">
      <c r="A789" s="58"/>
      <c r="B789" s="58"/>
    </row>
    <row r="790" spans="1:2" x14ac:dyDescent="0.25">
      <c r="A790" s="58"/>
      <c r="B790" s="58"/>
    </row>
    <row r="791" spans="1:2" x14ac:dyDescent="0.25">
      <c r="A791" s="58"/>
      <c r="B791" s="58"/>
    </row>
    <row r="792" spans="1:2" x14ac:dyDescent="0.25">
      <c r="A792" s="58"/>
      <c r="B792" s="58"/>
    </row>
    <row r="793" spans="1:2" x14ac:dyDescent="0.25">
      <c r="A793" s="58"/>
      <c r="B793" s="58"/>
    </row>
    <row r="794" spans="1:2" x14ac:dyDescent="0.25">
      <c r="A794" s="58"/>
      <c r="B794" s="58"/>
    </row>
    <row r="795" spans="1:2" x14ac:dyDescent="0.25">
      <c r="A795" s="58"/>
      <c r="B795" s="58"/>
    </row>
    <row r="796" spans="1:2" x14ac:dyDescent="0.25">
      <c r="A796" s="58"/>
      <c r="B796" s="58"/>
    </row>
    <row r="797" spans="1:2" x14ac:dyDescent="0.25">
      <c r="A797" s="58"/>
      <c r="B797" s="58"/>
    </row>
    <row r="798" spans="1:2" x14ac:dyDescent="0.25">
      <c r="A798" s="58"/>
      <c r="B798" s="58"/>
    </row>
    <row r="799" spans="1:2" x14ac:dyDescent="0.25">
      <c r="A799" s="58"/>
      <c r="B799" s="58"/>
    </row>
    <row r="800" spans="1:2" x14ac:dyDescent="0.25">
      <c r="A800" s="58"/>
      <c r="B800" s="58"/>
    </row>
    <row r="801" spans="1:2" x14ac:dyDescent="0.25">
      <c r="A801" s="58"/>
      <c r="B801" s="58"/>
    </row>
    <row r="802" spans="1:2" x14ac:dyDescent="0.25">
      <c r="A802" s="58"/>
      <c r="B802" s="58"/>
    </row>
    <row r="803" spans="1:2" x14ac:dyDescent="0.25">
      <c r="A803" s="58"/>
      <c r="B803" s="58"/>
    </row>
    <row r="804" spans="1:2" x14ac:dyDescent="0.25">
      <c r="A804" s="58"/>
      <c r="B804" s="58"/>
    </row>
    <row r="805" spans="1:2" x14ac:dyDescent="0.25">
      <c r="A805" s="58"/>
      <c r="B805" s="58"/>
    </row>
    <row r="806" spans="1:2" x14ac:dyDescent="0.25">
      <c r="A806" s="58"/>
      <c r="B806" s="58"/>
    </row>
    <row r="807" spans="1:2" x14ac:dyDescent="0.25">
      <c r="A807" s="58"/>
      <c r="B807" s="58"/>
    </row>
    <row r="808" spans="1:2" x14ac:dyDescent="0.25">
      <c r="A808" s="58"/>
      <c r="B808" s="58"/>
    </row>
    <row r="809" spans="1:2" x14ac:dyDescent="0.25">
      <c r="A809" s="58"/>
      <c r="B809" s="58"/>
    </row>
    <row r="810" spans="1:2" x14ac:dyDescent="0.25">
      <c r="A810" s="58"/>
      <c r="B810" s="58"/>
    </row>
    <row r="811" spans="1:2" x14ac:dyDescent="0.25">
      <c r="A811" s="58"/>
      <c r="B811" s="58"/>
    </row>
    <row r="812" spans="1:2" x14ac:dyDescent="0.25">
      <c r="A812" s="58"/>
      <c r="B812" s="58"/>
    </row>
    <row r="813" spans="1:2" x14ac:dyDescent="0.25">
      <c r="A813" s="58"/>
      <c r="B813" s="58"/>
    </row>
    <row r="814" spans="1:2" x14ac:dyDescent="0.25">
      <c r="A814" s="58"/>
      <c r="B814" s="58"/>
    </row>
    <row r="815" spans="1:2" x14ac:dyDescent="0.25">
      <c r="A815" s="58"/>
      <c r="B815" s="58"/>
    </row>
    <row r="816" spans="1:2" x14ac:dyDescent="0.25">
      <c r="A816" s="58"/>
      <c r="B816" s="58"/>
    </row>
    <row r="817" spans="1:2" x14ac:dyDescent="0.25">
      <c r="A817" s="58"/>
      <c r="B817" s="58"/>
    </row>
    <row r="818" spans="1:2" x14ac:dyDescent="0.25">
      <c r="A818" s="58"/>
      <c r="B818" s="58"/>
    </row>
    <row r="819" spans="1:2" x14ac:dyDescent="0.25">
      <c r="A819" s="58"/>
      <c r="B819" s="58"/>
    </row>
    <row r="820" spans="1:2" x14ac:dyDescent="0.25">
      <c r="A820" s="58"/>
      <c r="B820" s="58"/>
    </row>
    <row r="821" spans="1:2" x14ac:dyDescent="0.25">
      <c r="A821" s="58"/>
      <c r="B821" s="58"/>
    </row>
    <row r="822" spans="1:2" x14ac:dyDescent="0.25">
      <c r="A822" s="58"/>
      <c r="B822" s="58"/>
    </row>
    <row r="823" spans="1:2" x14ac:dyDescent="0.25">
      <c r="A823" s="58"/>
      <c r="B823" s="58"/>
    </row>
    <row r="824" spans="1:2" x14ac:dyDescent="0.25">
      <c r="A824" s="58"/>
      <c r="B824" s="58"/>
    </row>
    <row r="825" spans="1:2" x14ac:dyDescent="0.25">
      <c r="A825" s="58"/>
      <c r="B825" s="58"/>
    </row>
    <row r="826" spans="1:2" x14ac:dyDescent="0.25">
      <c r="A826" s="58"/>
      <c r="B826" s="58"/>
    </row>
    <row r="827" spans="1:2" x14ac:dyDescent="0.25">
      <c r="A827" s="58"/>
      <c r="B827" s="58"/>
    </row>
    <row r="828" spans="1:2" x14ac:dyDescent="0.25">
      <c r="A828" s="58"/>
      <c r="B828" s="58"/>
    </row>
    <row r="829" spans="1:2" x14ac:dyDescent="0.25">
      <c r="A829" s="58"/>
      <c r="B829" s="58"/>
    </row>
    <row r="830" spans="1:2" x14ac:dyDescent="0.25">
      <c r="A830" s="58"/>
      <c r="B830" s="58"/>
    </row>
    <row r="831" spans="1:2" x14ac:dyDescent="0.25">
      <c r="A831" s="58"/>
      <c r="B831" s="58"/>
    </row>
    <row r="832" spans="1:2" x14ac:dyDescent="0.25">
      <c r="A832" s="58"/>
      <c r="B832" s="58"/>
    </row>
    <row r="833" spans="1:2" x14ac:dyDescent="0.25">
      <c r="A833" s="58"/>
      <c r="B833" s="58"/>
    </row>
    <row r="834" spans="1:2" x14ac:dyDescent="0.25">
      <c r="A834" s="58"/>
      <c r="B834" s="58"/>
    </row>
    <row r="835" spans="1:2" x14ac:dyDescent="0.25">
      <c r="A835" s="58"/>
      <c r="B835" s="58"/>
    </row>
    <row r="836" spans="1:2" x14ac:dyDescent="0.25">
      <c r="A836" s="58"/>
      <c r="B836" s="58"/>
    </row>
    <row r="837" spans="1:2" x14ac:dyDescent="0.25">
      <c r="A837" s="58"/>
      <c r="B837" s="58"/>
    </row>
    <row r="838" spans="1:2" x14ac:dyDescent="0.25">
      <c r="A838" s="58"/>
      <c r="B838" s="58"/>
    </row>
    <row r="839" spans="1:2" x14ac:dyDescent="0.25">
      <c r="A839" s="58"/>
      <c r="B839" s="58"/>
    </row>
    <row r="840" spans="1:2" x14ac:dyDescent="0.25">
      <c r="A840" s="58"/>
      <c r="B840" s="58"/>
    </row>
    <row r="841" spans="1:2" x14ac:dyDescent="0.25">
      <c r="A841" s="58"/>
      <c r="B841" s="58"/>
    </row>
    <row r="842" spans="1:2" x14ac:dyDescent="0.25">
      <c r="A842" s="59"/>
      <c r="B842" s="58"/>
    </row>
    <row r="843" spans="1:2" x14ac:dyDescent="0.25">
      <c r="A843" s="59"/>
      <c r="B843" s="58"/>
    </row>
    <row r="844" spans="1:2" x14ac:dyDescent="0.25">
      <c r="A844" s="58"/>
      <c r="B844" s="58"/>
    </row>
    <row r="845" spans="1:2" x14ac:dyDescent="0.25">
      <c r="A845" s="60"/>
      <c r="B845" s="58"/>
    </row>
    <row r="846" spans="1:2" x14ac:dyDescent="0.25">
      <c r="A846" s="58"/>
      <c r="B846" s="5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36"/>
  <sheetViews>
    <sheetView zoomScale="110" zoomScaleNormal="110" workbookViewId="0">
      <selection activeCell="B4" sqref="B4"/>
    </sheetView>
  </sheetViews>
  <sheetFormatPr defaultColWidth="8.7109375" defaultRowHeight="15" x14ac:dyDescent="0.25"/>
  <cols>
    <col min="2" max="2" width="36.42578125" customWidth="1"/>
    <col min="12" max="12" width="36.42578125" customWidth="1"/>
  </cols>
  <sheetData>
    <row r="1" spans="1:13" x14ac:dyDescent="0.25">
      <c r="A1" s="34" t="s">
        <v>1124</v>
      </c>
      <c r="B1" s="34" t="s">
        <v>11</v>
      </c>
      <c r="C1" s="34"/>
      <c r="D1" s="34" t="s">
        <v>1126</v>
      </c>
      <c r="E1" s="34" t="s">
        <v>621</v>
      </c>
      <c r="F1" s="34" t="s">
        <v>1109</v>
      </c>
      <c r="G1" s="34" t="s">
        <v>675</v>
      </c>
      <c r="H1" s="34" t="s">
        <v>1127</v>
      </c>
      <c r="L1" s="34" t="s">
        <v>1125</v>
      </c>
      <c r="M1" s="34" t="s">
        <v>1124</v>
      </c>
    </row>
    <row r="2" spans="1:13" x14ac:dyDescent="0.25">
      <c r="A2">
        <v>1</v>
      </c>
      <c r="B2" s="35" t="s">
        <v>1128</v>
      </c>
      <c r="C2" s="35"/>
      <c r="D2" s="35">
        <v>2023</v>
      </c>
      <c r="E2" s="35" t="s">
        <v>629</v>
      </c>
      <c r="F2" s="35">
        <v>1</v>
      </c>
      <c r="G2" s="35" t="s">
        <v>1129</v>
      </c>
      <c r="H2" s="35" t="s">
        <v>1130</v>
      </c>
      <c r="I2" s="36" t="s">
        <v>1131</v>
      </c>
      <c r="L2" s="35" t="s">
        <v>1128</v>
      </c>
      <c r="M2">
        <v>1</v>
      </c>
    </row>
    <row r="3" spans="1:13" x14ac:dyDescent="0.25">
      <c r="A3">
        <v>2</v>
      </c>
      <c r="B3" t="s">
        <v>1132</v>
      </c>
      <c r="D3">
        <v>2023</v>
      </c>
      <c r="E3" t="s">
        <v>629</v>
      </c>
      <c r="F3">
        <v>1</v>
      </c>
      <c r="G3" t="s">
        <v>1120</v>
      </c>
      <c r="H3" t="s">
        <v>1130</v>
      </c>
      <c r="L3" t="s">
        <v>1132</v>
      </c>
      <c r="M3">
        <v>2</v>
      </c>
    </row>
    <row r="4" spans="1:13" x14ac:dyDescent="0.25">
      <c r="A4">
        <v>3</v>
      </c>
      <c r="B4" t="s">
        <v>1133</v>
      </c>
      <c r="D4">
        <v>2023</v>
      </c>
      <c r="E4" t="s">
        <v>629</v>
      </c>
      <c r="F4">
        <v>1</v>
      </c>
      <c r="G4" t="s">
        <v>1118</v>
      </c>
      <c r="H4" t="s">
        <v>1130</v>
      </c>
      <c r="L4" t="s">
        <v>1133</v>
      </c>
      <c r="M4">
        <v>3</v>
      </c>
    </row>
    <row r="5" spans="1:13" x14ac:dyDescent="0.25">
      <c r="A5">
        <v>4</v>
      </c>
      <c r="B5" t="s">
        <v>1134</v>
      </c>
      <c r="D5">
        <v>2023</v>
      </c>
      <c r="E5" t="s">
        <v>629</v>
      </c>
      <c r="F5">
        <v>1</v>
      </c>
      <c r="G5" t="s">
        <v>1119</v>
      </c>
      <c r="H5" t="s">
        <v>1130</v>
      </c>
      <c r="L5" t="s">
        <v>1134</v>
      </c>
      <c r="M5">
        <v>4</v>
      </c>
    </row>
    <row r="6" spans="1:13" x14ac:dyDescent="0.25">
      <c r="A6">
        <v>5</v>
      </c>
      <c r="B6" t="s">
        <v>1135</v>
      </c>
      <c r="C6" t="s">
        <v>1136</v>
      </c>
      <c r="D6">
        <v>2023</v>
      </c>
      <c r="E6" t="s">
        <v>629</v>
      </c>
      <c r="F6">
        <v>1</v>
      </c>
      <c r="G6" t="s">
        <v>1129</v>
      </c>
      <c r="H6" t="s">
        <v>1130</v>
      </c>
      <c r="L6" t="s">
        <v>1135</v>
      </c>
      <c r="M6">
        <v>5</v>
      </c>
    </row>
    <row r="7" spans="1:13" x14ac:dyDescent="0.25">
      <c r="A7">
        <v>6</v>
      </c>
      <c r="B7" t="s">
        <v>1137</v>
      </c>
      <c r="C7" t="s">
        <v>1138</v>
      </c>
      <c r="D7">
        <v>2023</v>
      </c>
      <c r="E7" t="s">
        <v>629</v>
      </c>
      <c r="F7">
        <v>1</v>
      </c>
      <c r="G7" t="s">
        <v>1129</v>
      </c>
      <c r="H7" t="s">
        <v>1130</v>
      </c>
      <c r="L7" t="s">
        <v>1137</v>
      </c>
      <c r="M7">
        <v>6</v>
      </c>
    </row>
    <row r="8" spans="1:13" x14ac:dyDescent="0.25">
      <c r="A8">
        <v>7</v>
      </c>
      <c r="B8" t="s">
        <v>1139</v>
      </c>
      <c r="C8" t="s">
        <v>1140</v>
      </c>
      <c r="D8">
        <v>2023</v>
      </c>
      <c r="E8" t="s">
        <v>629</v>
      </c>
      <c r="F8">
        <v>1</v>
      </c>
      <c r="G8" t="s">
        <v>1129</v>
      </c>
      <c r="H8" t="s">
        <v>1130</v>
      </c>
      <c r="L8" t="s">
        <v>1139</v>
      </c>
      <c r="M8">
        <v>7</v>
      </c>
    </row>
    <row r="9" spans="1:13" x14ac:dyDescent="0.25">
      <c r="A9">
        <v>8</v>
      </c>
      <c r="B9" t="s">
        <v>1141</v>
      </c>
      <c r="C9" t="s">
        <v>1142</v>
      </c>
      <c r="D9">
        <v>2023</v>
      </c>
      <c r="E9" t="s">
        <v>629</v>
      </c>
      <c r="F9">
        <v>1</v>
      </c>
      <c r="G9" t="s">
        <v>1129</v>
      </c>
      <c r="H9" t="s">
        <v>1130</v>
      </c>
      <c r="L9" t="s">
        <v>1141</v>
      </c>
      <c r="M9">
        <v>8</v>
      </c>
    </row>
    <row r="10" spans="1:13" x14ac:dyDescent="0.25">
      <c r="A10">
        <v>9</v>
      </c>
      <c r="B10" t="s">
        <v>1143</v>
      </c>
      <c r="C10" t="s">
        <v>1144</v>
      </c>
      <c r="D10">
        <v>2023</v>
      </c>
      <c r="E10" t="s">
        <v>629</v>
      </c>
      <c r="F10">
        <v>1</v>
      </c>
      <c r="G10" t="s">
        <v>1129</v>
      </c>
      <c r="H10" t="s">
        <v>1130</v>
      </c>
      <c r="L10" t="s">
        <v>1143</v>
      </c>
      <c r="M10">
        <v>9</v>
      </c>
    </row>
    <row r="11" spans="1:13" x14ac:dyDescent="0.25">
      <c r="A11">
        <v>10</v>
      </c>
      <c r="B11" t="s">
        <v>1145</v>
      </c>
      <c r="C11" t="s">
        <v>1146</v>
      </c>
      <c r="D11">
        <v>2023</v>
      </c>
      <c r="E11" t="s">
        <v>629</v>
      </c>
      <c r="F11">
        <v>1</v>
      </c>
      <c r="G11" t="s">
        <v>1129</v>
      </c>
      <c r="H11" t="s">
        <v>1130</v>
      </c>
      <c r="L11" t="s">
        <v>1145</v>
      </c>
      <c r="M11">
        <v>10</v>
      </c>
    </row>
    <row r="12" spans="1:13" x14ac:dyDescent="0.25">
      <c r="A12">
        <v>11</v>
      </c>
      <c r="B12" t="s">
        <v>1147</v>
      </c>
      <c r="C12" t="s">
        <v>1148</v>
      </c>
      <c r="D12">
        <v>2023</v>
      </c>
      <c r="E12" t="s">
        <v>629</v>
      </c>
      <c r="F12">
        <v>1</v>
      </c>
      <c r="G12" t="s">
        <v>1129</v>
      </c>
      <c r="H12" t="s">
        <v>1130</v>
      </c>
      <c r="L12" t="s">
        <v>1147</v>
      </c>
      <c r="M12">
        <v>11</v>
      </c>
    </row>
    <row r="13" spans="1:13" x14ac:dyDescent="0.25">
      <c r="A13">
        <v>12</v>
      </c>
      <c r="B13" t="s">
        <v>1149</v>
      </c>
      <c r="D13">
        <v>2023</v>
      </c>
      <c r="E13" t="s">
        <v>629</v>
      </c>
      <c r="F13">
        <v>1</v>
      </c>
      <c r="G13" t="s">
        <v>1129</v>
      </c>
      <c r="H13" t="s">
        <v>1130</v>
      </c>
      <c r="L13" t="s">
        <v>1149</v>
      </c>
      <c r="M13">
        <v>12</v>
      </c>
    </row>
    <row r="14" spans="1:13" x14ac:dyDescent="0.25">
      <c r="A14">
        <v>13</v>
      </c>
      <c r="B14" t="s">
        <v>1150</v>
      </c>
      <c r="D14">
        <v>2023</v>
      </c>
      <c r="E14" t="s">
        <v>629</v>
      </c>
      <c r="F14">
        <v>1</v>
      </c>
      <c r="G14" t="s">
        <v>1129</v>
      </c>
      <c r="H14" t="s">
        <v>1130</v>
      </c>
      <c r="L14" t="s">
        <v>1150</v>
      </c>
      <c r="M14">
        <v>13</v>
      </c>
    </row>
    <row r="15" spans="1:13" x14ac:dyDescent="0.25">
      <c r="A15">
        <v>14</v>
      </c>
      <c r="B15" t="s">
        <v>1151</v>
      </c>
      <c r="D15">
        <v>2023</v>
      </c>
      <c r="E15" t="s">
        <v>629</v>
      </c>
      <c r="F15">
        <v>1</v>
      </c>
      <c r="G15" t="s">
        <v>1129</v>
      </c>
      <c r="H15" t="s">
        <v>1130</v>
      </c>
      <c r="L15" t="s">
        <v>1151</v>
      </c>
      <c r="M15">
        <v>14</v>
      </c>
    </row>
    <row r="16" spans="1:13" x14ac:dyDescent="0.25">
      <c r="A16">
        <v>15</v>
      </c>
      <c r="B16" t="s">
        <v>1152</v>
      </c>
      <c r="D16">
        <v>2023</v>
      </c>
      <c r="E16" t="s">
        <v>629</v>
      </c>
      <c r="F16">
        <v>1</v>
      </c>
      <c r="G16" t="s">
        <v>1129</v>
      </c>
      <c r="H16" t="s">
        <v>1130</v>
      </c>
      <c r="L16" t="s">
        <v>1152</v>
      </c>
      <c r="M16">
        <v>15</v>
      </c>
    </row>
    <row r="17" spans="1:13" x14ac:dyDescent="0.25">
      <c r="A17">
        <v>16</v>
      </c>
      <c r="B17" s="34" t="s">
        <v>1153</v>
      </c>
      <c r="C17" s="34"/>
      <c r="D17" s="34">
        <v>2023</v>
      </c>
      <c r="E17" s="34" t="s">
        <v>629</v>
      </c>
      <c r="F17" s="34">
        <v>1</v>
      </c>
      <c r="G17" s="34" t="s">
        <v>1129</v>
      </c>
      <c r="H17" s="34" t="s">
        <v>1130</v>
      </c>
      <c r="L17" s="34" t="s">
        <v>1153</v>
      </c>
      <c r="M17">
        <v>16</v>
      </c>
    </row>
    <row r="18" spans="1:13" x14ac:dyDescent="0.25">
      <c r="A18">
        <v>17</v>
      </c>
      <c r="B18" t="s">
        <v>1154</v>
      </c>
      <c r="D18">
        <v>2023</v>
      </c>
      <c r="E18" t="s">
        <v>629</v>
      </c>
      <c r="F18">
        <v>2</v>
      </c>
      <c r="G18" t="s">
        <v>1129</v>
      </c>
      <c r="H18" t="s">
        <v>1130</v>
      </c>
      <c r="L18" t="s">
        <v>1154</v>
      </c>
      <c r="M18">
        <v>17</v>
      </c>
    </row>
    <row r="19" spans="1:13" x14ac:dyDescent="0.25">
      <c r="A19">
        <v>18</v>
      </c>
      <c r="B19" t="s">
        <v>1155</v>
      </c>
      <c r="D19">
        <v>2023</v>
      </c>
      <c r="E19" t="s">
        <v>629</v>
      </c>
      <c r="F19">
        <v>2</v>
      </c>
      <c r="G19" t="s">
        <v>1120</v>
      </c>
      <c r="H19" t="s">
        <v>1130</v>
      </c>
      <c r="L19" t="s">
        <v>1155</v>
      </c>
      <c r="M19">
        <v>18</v>
      </c>
    </row>
    <row r="20" spans="1:13" x14ac:dyDescent="0.25">
      <c r="A20">
        <v>19</v>
      </c>
      <c r="B20" t="s">
        <v>1156</v>
      </c>
      <c r="D20">
        <v>2023</v>
      </c>
      <c r="E20" t="s">
        <v>629</v>
      </c>
      <c r="F20">
        <v>2</v>
      </c>
      <c r="G20" t="s">
        <v>1118</v>
      </c>
      <c r="H20" t="s">
        <v>1130</v>
      </c>
      <c r="L20" t="s">
        <v>1156</v>
      </c>
      <c r="M20">
        <v>19</v>
      </c>
    </row>
    <row r="21" spans="1:13" x14ac:dyDescent="0.25">
      <c r="A21">
        <v>20</v>
      </c>
      <c r="B21" t="s">
        <v>1157</v>
      </c>
      <c r="D21">
        <v>2023</v>
      </c>
      <c r="E21" t="s">
        <v>629</v>
      </c>
      <c r="F21">
        <v>2</v>
      </c>
      <c r="G21" t="s">
        <v>1119</v>
      </c>
      <c r="H21" t="s">
        <v>1130</v>
      </c>
      <c r="L21" t="s">
        <v>1157</v>
      </c>
      <c r="M21">
        <v>20</v>
      </c>
    </row>
    <row r="22" spans="1:13" x14ac:dyDescent="0.25">
      <c r="A22">
        <v>21</v>
      </c>
      <c r="B22" t="s">
        <v>1158</v>
      </c>
      <c r="D22">
        <v>2023</v>
      </c>
      <c r="E22" t="s">
        <v>629</v>
      </c>
      <c r="F22">
        <v>2</v>
      </c>
      <c r="G22" t="s">
        <v>1129</v>
      </c>
      <c r="H22" t="s">
        <v>1130</v>
      </c>
      <c r="L22" t="s">
        <v>1158</v>
      </c>
      <c r="M22">
        <v>21</v>
      </c>
    </row>
    <row r="23" spans="1:13" x14ac:dyDescent="0.25">
      <c r="A23">
        <v>22</v>
      </c>
      <c r="B23" t="s">
        <v>1159</v>
      </c>
      <c r="D23">
        <v>2023</v>
      </c>
      <c r="E23" t="s">
        <v>629</v>
      </c>
      <c r="F23">
        <v>2</v>
      </c>
      <c r="G23" t="s">
        <v>1129</v>
      </c>
      <c r="H23" t="s">
        <v>1130</v>
      </c>
      <c r="L23" t="s">
        <v>1159</v>
      </c>
      <c r="M23">
        <v>22</v>
      </c>
    </row>
    <row r="24" spans="1:13" x14ac:dyDescent="0.25">
      <c r="A24">
        <v>23</v>
      </c>
      <c r="B24" t="s">
        <v>1160</v>
      </c>
      <c r="D24">
        <v>2023</v>
      </c>
      <c r="E24" t="s">
        <v>629</v>
      </c>
      <c r="F24">
        <v>2</v>
      </c>
      <c r="G24" t="s">
        <v>1129</v>
      </c>
      <c r="H24" t="s">
        <v>1130</v>
      </c>
      <c r="L24" t="s">
        <v>1160</v>
      </c>
      <c r="M24">
        <v>23</v>
      </c>
    </row>
    <row r="25" spans="1:13" x14ac:dyDescent="0.25">
      <c r="A25">
        <v>24</v>
      </c>
      <c r="B25" t="s">
        <v>1161</v>
      </c>
      <c r="D25">
        <v>2023</v>
      </c>
      <c r="E25" t="s">
        <v>629</v>
      </c>
      <c r="F25">
        <v>2</v>
      </c>
      <c r="G25" t="s">
        <v>1162</v>
      </c>
      <c r="H25" t="s">
        <v>1130</v>
      </c>
      <c r="L25" t="s">
        <v>1161</v>
      </c>
      <c r="M25">
        <v>24</v>
      </c>
    </row>
    <row r="26" spans="1:13" x14ac:dyDescent="0.25">
      <c r="A26">
        <v>25</v>
      </c>
      <c r="B26" t="s">
        <v>1163</v>
      </c>
      <c r="D26">
        <v>2023</v>
      </c>
      <c r="E26" t="s">
        <v>629</v>
      </c>
      <c r="F26">
        <v>2</v>
      </c>
      <c r="G26" t="s">
        <v>1120</v>
      </c>
      <c r="H26" t="s">
        <v>1130</v>
      </c>
      <c r="L26" t="s">
        <v>1163</v>
      </c>
      <c r="M26">
        <v>25</v>
      </c>
    </row>
    <row r="27" spans="1:13" x14ac:dyDescent="0.25">
      <c r="A27">
        <v>26</v>
      </c>
      <c r="B27" t="s">
        <v>1164</v>
      </c>
      <c r="D27">
        <v>2023</v>
      </c>
      <c r="E27" t="s">
        <v>629</v>
      </c>
      <c r="F27">
        <v>2</v>
      </c>
      <c r="G27" t="s">
        <v>1120</v>
      </c>
      <c r="H27" t="s">
        <v>1130</v>
      </c>
      <c r="L27" t="s">
        <v>1164</v>
      </c>
      <c r="M27">
        <v>26</v>
      </c>
    </row>
    <row r="28" spans="1:13" x14ac:dyDescent="0.25">
      <c r="A28">
        <v>27</v>
      </c>
      <c r="B28" t="s">
        <v>1165</v>
      </c>
      <c r="D28">
        <v>2023</v>
      </c>
      <c r="E28" t="s">
        <v>629</v>
      </c>
      <c r="F28">
        <v>2</v>
      </c>
      <c r="G28" t="s">
        <v>1120</v>
      </c>
      <c r="H28" t="s">
        <v>1130</v>
      </c>
      <c r="L28" t="s">
        <v>1165</v>
      </c>
      <c r="M28">
        <v>27</v>
      </c>
    </row>
    <row r="29" spans="1:13" x14ac:dyDescent="0.25">
      <c r="A29">
        <v>28</v>
      </c>
      <c r="B29" t="s">
        <v>1166</v>
      </c>
      <c r="D29">
        <v>2023</v>
      </c>
      <c r="E29" t="s">
        <v>629</v>
      </c>
      <c r="F29">
        <v>2</v>
      </c>
      <c r="G29" t="s">
        <v>1120</v>
      </c>
      <c r="H29" t="s">
        <v>1130</v>
      </c>
      <c r="L29" t="s">
        <v>1166</v>
      </c>
      <c r="M29">
        <v>28</v>
      </c>
    </row>
    <row r="30" spans="1:13" x14ac:dyDescent="0.25">
      <c r="A30">
        <v>29</v>
      </c>
      <c r="B30" t="s">
        <v>1167</v>
      </c>
      <c r="D30">
        <v>2023</v>
      </c>
      <c r="E30" t="s">
        <v>629</v>
      </c>
      <c r="F30">
        <v>2</v>
      </c>
      <c r="G30" t="s">
        <v>1168</v>
      </c>
      <c r="H30" t="s">
        <v>1130</v>
      </c>
      <c r="L30" t="s">
        <v>1167</v>
      </c>
      <c r="M30">
        <v>29</v>
      </c>
    </row>
    <row r="31" spans="1:13" x14ac:dyDescent="0.25">
      <c r="A31">
        <v>30</v>
      </c>
      <c r="B31" t="s">
        <v>1169</v>
      </c>
      <c r="D31">
        <v>2023</v>
      </c>
      <c r="E31" t="s">
        <v>629</v>
      </c>
      <c r="F31">
        <v>2</v>
      </c>
      <c r="G31" t="s">
        <v>1168</v>
      </c>
      <c r="H31" t="s">
        <v>1130</v>
      </c>
      <c r="L31" t="s">
        <v>1169</v>
      </c>
      <c r="M31">
        <v>30</v>
      </c>
    </row>
    <row r="32" spans="1:13" x14ac:dyDescent="0.25">
      <c r="A32">
        <v>31</v>
      </c>
      <c r="B32" t="s">
        <v>1170</v>
      </c>
      <c r="D32">
        <v>2023</v>
      </c>
      <c r="E32" t="s">
        <v>629</v>
      </c>
      <c r="F32">
        <v>2</v>
      </c>
      <c r="G32" t="s">
        <v>1168</v>
      </c>
      <c r="H32" t="s">
        <v>1130</v>
      </c>
      <c r="L32" t="s">
        <v>1170</v>
      </c>
      <c r="M32">
        <v>31</v>
      </c>
    </row>
    <row r="33" spans="1:13" x14ac:dyDescent="0.25">
      <c r="A33">
        <v>32</v>
      </c>
      <c r="B33" t="s">
        <v>1171</v>
      </c>
      <c r="D33">
        <v>2023</v>
      </c>
      <c r="E33" t="s">
        <v>629</v>
      </c>
      <c r="F33">
        <v>2</v>
      </c>
      <c r="G33" t="s">
        <v>1172</v>
      </c>
      <c r="H33" t="s">
        <v>1130</v>
      </c>
      <c r="L33" t="s">
        <v>1171</v>
      </c>
      <c r="M33">
        <v>32</v>
      </c>
    </row>
    <row r="34" spans="1:13" x14ac:dyDescent="0.25">
      <c r="A34">
        <v>33</v>
      </c>
      <c r="B34" t="s">
        <v>1173</v>
      </c>
      <c r="D34">
        <v>2023</v>
      </c>
      <c r="E34" t="s">
        <v>629</v>
      </c>
      <c r="F34">
        <v>2</v>
      </c>
      <c r="G34" t="s">
        <v>1172</v>
      </c>
      <c r="H34" t="s">
        <v>1130</v>
      </c>
      <c r="L34" t="s">
        <v>1173</v>
      </c>
      <c r="M34">
        <v>33</v>
      </c>
    </row>
    <row r="35" spans="1:13" x14ac:dyDescent="0.25">
      <c r="A35">
        <v>34</v>
      </c>
      <c r="B35" t="s">
        <v>1174</v>
      </c>
      <c r="D35">
        <v>2023</v>
      </c>
      <c r="E35" t="s">
        <v>629</v>
      </c>
      <c r="F35">
        <v>2</v>
      </c>
      <c r="G35" t="s">
        <v>1172</v>
      </c>
      <c r="H35" t="s">
        <v>1130</v>
      </c>
      <c r="L35" t="s">
        <v>1174</v>
      </c>
      <c r="M35">
        <v>34</v>
      </c>
    </row>
    <row r="36" spans="1:13" x14ac:dyDescent="0.25">
      <c r="A36">
        <v>35</v>
      </c>
      <c r="B36" s="34" t="s">
        <v>1175</v>
      </c>
      <c r="C36" s="34"/>
      <c r="D36" s="34">
        <v>2023</v>
      </c>
      <c r="E36" s="34" t="s">
        <v>629</v>
      </c>
      <c r="F36" s="34">
        <v>2</v>
      </c>
      <c r="G36" s="34" t="s">
        <v>1172</v>
      </c>
      <c r="H36" s="34" t="s">
        <v>1130</v>
      </c>
      <c r="L36" s="34" t="s">
        <v>1175</v>
      </c>
      <c r="M36">
        <v>35</v>
      </c>
    </row>
    <row r="37" spans="1:13" x14ac:dyDescent="0.25">
      <c r="A37">
        <v>36</v>
      </c>
      <c r="B37" t="s">
        <v>1176</v>
      </c>
      <c r="D37">
        <v>2023</v>
      </c>
      <c r="E37" t="s">
        <v>629</v>
      </c>
      <c r="F37">
        <v>3</v>
      </c>
      <c r="G37" t="s">
        <v>1129</v>
      </c>
      <c r="H37" t="s">
        <v>1130</v>
      </c>
      <c r="L37" t="s">
        <v>1176</v>
      </c>
      <c r="M37">
        <v>36</v>
      </c>
    </row>
    <row r="38" spans="1:13" x14ac:dyDescent="0.25">
      <c r="A38">
        <v>37</v>
      </c>
      <c r="B38" t="s">
        <v>1177</v>
      </c>
      <c r="D38">
        <v>2023</v>
      </c>
      <c r="E38" t="s">
        <v>629</v>
      </c>
      <c r="F38">
        <v>3</v>
      </c>
      <c r="G38" t="s">
        <v>1129</v>
      </c>
      <c r="H38" t="s">
        <v>1130</v>
      </c>
      <c r="L38" t="s">
        <v>1177</v>
      </c>
      <c r="M38">
        <v>37</v>
      </c>
    </row>
    <row r="39" spans="1:13" x14ac:dyDescent="0.25">
      <c r="A39">
        <v>38</v>
      </c>
      <c r="B39" t="s">
        <v>1178</v>
      </c>
      <c r="D39">
        <v>2023</v>
      </c>
      <c r="E39" t="s">
        <v>629</v>
      </c>
      <c r="F39">
        <v>3</v>
      </c>
      <c r="G39" t="s">
        <v>1129</v>
      </c>
      <c r="H39" t="s">
        <v>1130</v>
      </c>
      <c r="L39" t="s">
        <v>1178</v>
      </c>
      <c r="M39">
        <v>38</v>
      </c>
    </row>
    <row r="40" spans="1:13" x14ac:dyDescent="0.25">
      <c r="A40">
        <v>39</v>
      </c>
      <c r="B40" t="s">
        <v>1179</v>
      </c>
      <c r="D40">
        <v>2023</v>
      </c>
      <c r="E40" t="s">
        <v>629</v>
      </c>
      <c r="F40">
        <v>3</v>
      </c>
      <c r="G40" t="s">
        <v>1120</v>
      </c>
      <c r="H40" t="s">
        <v>1130</v>
      </c>
      <c r="L40" t="s">
        <v>1179</v>
      </c>
      <c r="M40">
        <v>39</v>
      </c>
    </row>
    <row r="41" spans="1:13" x14ac:dyDescent="0.25">
      <c r="A41">
        <v>40</v>
      </c>
      <c r="B41" t="s">
        <v>1180</v>
      </c>
      <c r="D41">
        <v>2023</v>
      </c>
      <c r="E41" t="s">
        <v>629</v>
      </c>
      <c r="F41">
        <v>3</v>
      </c>
      <c r="G41" t="s">
        <v>1118</v>
      </c>
      <c r="H41" t="s">
        <v>1130</v>
      </c>
      <c r="L41" t="s">
        <v>1180</v>
      </c>
      <c r="M41">
        <v>40</v>
      </c>
    </row>
    <row r="42" spans="1:13" x14ac:dyDescent="0.25">
      <c r="A42">
        <v>41</v>
      </c>
      <c r="B42" t="s">
        <v>1181</v>
      </c>
      <c r="D42">
        <v>2023</v>
      </c>
      <c r="E42" t="s">
        <v>629</v>
      </c>
      <c r="F42">
        <v>3</v>
      </c>
      <c r="G42" t="s">
        <v>1119</v>
      </c>
      <c r="H42" t="s">
        <v>1130</v>
      </c>
      <c r="L42" t="s">
        <v>1181</v>
      </c>
      <c r="M42">
        <v>41</v>
      </c>
    </row>
    <row r="43" spans="1:13" x14ac:dyDescent="0.25">
      <c r="A43">
        <v>42</v>
      </c>
      <c r="B43" t="s">
        <v>1182</v>
      </c>
      <c r="D43">
        <v>2023</v>
      </c>
      <c r="E43" t="s">
        <v>629</v>
      </c>
      <c r="F43">
        <v>3</v>
      </c>
      <c r="G43" t="s">
        <v>1120</v>
      </c>
      <c r="H43" t="s">
        <v>1130</v>
      </c>
      <c r="L43" t="s">
        <v>1182</v>
      </c>
      <c r="M43">
        <v>42</v>
      </c>
    </row>
    <row r="44" spans="1:13" x14ac:dyDescent="0.25">
      <c r="A44">
        <v>43</v>
      </c>
      <c r="B44" t="s">
        <v>1183</v>
      </c>
      <c r="D44">
        <v>2023</v>
      </c>
      <c r="E44" t="s">
        <v>629</v>
      </c>
      <c r="F44">
        <v>3</v>
      </c>
      <c r="G44" t="s">
        <v>1120</v>
      </c>
      <c r="H44" t="s">
        <v>1130</v>
      </c>
      <c r="L44" t="s">
        <v>1183</v>
      </c>
      <c r="M44">
        <v>43</v>
      </c>
    </row>
    <row r="45" spans="1:13" x14ac:dyDescent="0.25">
      <c r="A45">
        <v>44</v>
      </c>
      <c r="B45" t="s">
        <v>1184</v>
      </c>
      <c r="D45">
        <v>2023</v>
      </c>
      <c r="E45" t="s">
        <v>629</v>
      </c>
      <c r="F45">
        <v>3</v>
      </c>
      <c r="G45" t="s">
        <v>1185</v>
      </c>
      <c r="H45" t="s">
        <v>1130</v>
      </c>
      <c r="L45" t="s">
        <v>1184</v>
      </c>
      <c r="M45">
        <v>44</v>
      </c>
    </row>
    <row r="46" spans="1:13" x14ac:dyDescent="0.25">
      <c r="A46">
        <v>45</v>
      </c>
      <c r="B46" t="s">
        <v>1186</v>
      </c>
      <c r="D46">
        <v>2023</v>
      </c>
      <c r="E46" t="s">
        <v>629</v>
      </c>
      <c r="F46">
        <v>3</v>
      </c>
      <c r="G46" t="s">
        <v>1185</v>
      </c>
      <c r="H46" t="s">
        <v>1130</v>
      </c>
      <c r="L46" t="s">
        <v>1186</v>
      </c>
      <c r="M46">
        <v>45</v>
      </c>
    </row>
    <row r="47" spans="1:13" x14ac:dyDescent="0.25">
      <c r="A47">
        <v>46</v>
      </c>
      <c r="B47" t="s">
        <v>1187</v>
      </c>
      <c r="D47">
        <v>2023</v>
      </c>
      <c r="E47" t="s">
        <v>629</v>
      </c>
      <c r="F47">
        <v>3</v>
      </c>
      <c r="G47" t="s">
        <v>1185</v>
      </c>
      <c r="H47" t="s">
        <v>1130</v>
      </c>
      <c r="L47" t="s">
        <v>1187</v>
      </c>
      <c r="M47">
        <v>46</v>
      </c>
    </row>
    <row r="48" spans="1:13" x14ac:dyDescent="0.25">
      <c r="A48">
        <v>47</v>
      </c>
      <c r="B48" t="s">
        <v>1188</v>
      </c>
      <c r="D48">
        <v>2023</v>
      </c>
      <c r="E48" t="s">
        <v>629</v>
      </c>
      <c r="F48">
        <v>3</v>
      </c>
      <c r="G48" t="s">
        <v>1189</v>
      </c>
      <c r="H48" t="s">
        <v>1130</v>
      </c>
      <c r="L48" t="s">
        <v>1188</v>
      </c>
      <c r="M48">
        <v>47</v>
      </c>
    </row>
    <row r="49" spans="1:13" x14ac:dyDescent="0.25">
      <c r="A49">
        <v>48</v>
      </c>
      <c r="B49" t="s">
        <v>1190</v>
      </c>
      <c r="D49">
        <v>2023</v>
      </c>
      <c r="E49" t="s">
        <v>629</v>
      </c>
      <c r="F49">
        <v>3</v>
      </c>
      <c r="G49" t="s">
        <v>1189</v>
      </c>
      <c r="H49" t="s">
        <v>1130</v>
      </c>
      <c r="L49" t="s">
        <v>1190</v>
      </c>
      <c r="M49">
        <v>48</v>
      </c>
    </row>
    <row r="50" spans="1:13" x14ac:dyDescent="0.25">
      <c r="A50">
        <v>49</v>
      </c>
      <c r="B50" s="34" t="s">
        <v>1191</v>
      </c>
      <c r="C50" s="34"/>
      <c r="D50" s="34">
        <v>2023</v>
      </c>
      <c r="E50" s="34" t="s">
        <v>629</v>
      </c>
      <c r="F50" s="34">
        <v>3</v>
      </c>
      <c r="G50" s="34" t="s">
        <v>1189</v>
      </c>
      <c r="H50" s="34" t="s">
        <v>1130</v>
      </c>
      <c r="I50" s="34"/>
      <c r="L50" s="34" t="s">
        <v>1191</v>
      </c>
      <c r="M50">
        <v>49</v>
      </c>
    </row>
    <row r="51" spans="1:13" x14ac:dyDescent="0.25">
      <c r="A51">
        <v>50</v>
      </c>
      <c r="B51" s="37" t="s">
        <v>1192</v>
      </c>
      <c r="C51" s="37"/>
      <c r="D51" s="37">
        <v>2023</v>
      </c>
      <c r="E51" s="37" t="s">
        <v>635</v>
      </c>
      <c r="F51" s="37">
        <v>1</v>
      </c>
      <c r="G51" s="37" t="s">
        <v>1129</v>
      </c>
      <c r="H51" s="37" t="s">
        <v>1130</v>
      </c>
      <c r="I51" s="38" t="s">
        <v>1193</v>
      </c>
      <c r="L51" s="37" t="s">
        <v>1192</v>
      </c>
      <c r="M51">
        <v>50</v>
      </c>
    </row>
    <row r="52" spans="1:13" x14ac:dyDescent="0.25">
      <c r="A52">
        <v>51</v>
      </c>
      <c r="B52" t="s">
        <v>1194</v>
      </c>
      <c r="D52">
        <v>2023</v>
      </c>
      <c r="E52" t="s">
        <v>635</v>
      </c>
      <c r="F52">
        <v>1</v>
      </c>
      <c r="G52" t="s">
        <v>1120</v>
      </c>
      <c r="H52" t="s">
        <v>1130</v>
      </c>
      <c r="L52" t="s">
        <v>1194</v>
      </c>
      <c r="M52">
        <v>51</v>
      </c>
    </row>
    <row r="53" spans="1:13" x14ac:dyDescent="0.25">
      <c r="A53">
        <v>52</v>
      </c>
      <c r="B53" t="s">
        <v>1195</v>
      </c>
      <c r="D53">
        <v>2023</v>
      </c>
      <c r="E53" t="s">
        <v>635</v>
      </c>
      <c r="F53">
        <v>1</v>
      </c>
      <c r="G53" t="s">
        <v>1118</v>
      </c>
      <c r="H53" t="s">
        <v>1130</v>
      </c>
      <c r="L53" t="s">
        <v>1195</v>
      </c>
      <c r="M53">
        <v>52</v>
      </c>
    </row>
    <row r="54" spans="1:13" x14ac:dyDescent="0.25">
      <c r="A54">
        <v>53</v>
      </c>
      <c r="B54" t="s">
        <v>1196</v>
      </c>
      <c r="D54">
        <v>2023</v>
      </c>
      <c r="E54" t="s">
        <v>635</v>
      </c>
      <c r="F54">
        <v>1</v>
      </c>
      <c r="G54" t="s">
        <v>1119</v>
      </c>
      <c r="H54" t="s">
        <v>1130</v>
      </c>
      <c r="L54" t="s">
        <v>1196</v>
      </c>
      <c r="M54">
        <v>53</v>
      </c>
    </row>
    <row r="55" spans="1:13" x14ac:dyDescent="0.25">
      <c r="A55">
        <v>54</v>
      </c>
      <c r="B55" t="s">
        <v>1197</v>
      </c>
      <c r="C55" t="s">
        <v>1136</v>
      </c>
      <c r="D55">
        <v>2023</v>
      </c>
      <c r="E55" t="s">
        <v>635</v>
      </c>
      <c r="F55">
        <v>1</v>
      </c>
      <c r="G55" t="s">
        <v>1129</v>
      </c>
      <c r="H55" t="s">
        <v>1130</v>
      </c>
      <c r="L55" t="s">
        <v>1197</v>
      </c>
      <c r="M55">
        <v>54</v>
      </c>
    </row>
    <row r="56" spans="1:13" x14ac:dyDescent="0.25">
      <c r="A56">
        <v>55</v>
      </c>
      <c r="B56" t="s">
        <v>1198</v>
      </c>
      <c r="C56" t="s">
        <v>1138</v>
      </c>
      <c r="D56">
        <v>2023</v>
      </c>
      <c r="E56" t="s">
        <v>635</v>
      </c>
      <c r="F56">
        <v>1</v>
      </c>
      <c r="G56" t="s">
        <v>1129</v>
      </c>
      <c r="H56" t="s">
        <v>1130</v>
      </c>
      <c r="L56" t="s">
        <v>1198</v>
      </c>
      <c r="M56">
        <v>55</v>
      </c>
    </row>
    <row r="57" spans="1:13" x14ac:dyDescent="0.25">
      <c r="A57">
        <v>56</v>
      </c>
      <c r="B57" t="s">
        <v>1199</v>
      </c>
      <c r="C57" t="s">
        <v>1140</v>
      </c>
      <c r="D57">
        <v>2023</v>
      </c>
      <c r="E57" t="s">
        <v>635</v>
      </c>
      <c r="F57">
        <v>1</v>
      </c>
      <c r="G57" t="s">
        <v>1129</v>
      </c>
      <c r="H57" t="s">
        <v>1130</v>
      </c>
      <c r="L57" t="s">
        <v>1199</v>
      </c>
      <c r="M57">
        <v>56</v>
      </c>
    </row>
    <row r="58" spans="1:13" x14ac:dyDescent="0.25">
      <c r="A58">
        <v>57</v>
      </c>
      <c r="B58" t="s">
        <v>1200</v>
      </c>
      <c r="C58" t="s">
        <v>1142</v>
      </c>
      <c r="D58">
        <v>2023</v>
      </c>
      <c r="E58" t="s">
        <v>635</v>
      </c>
      <c r="F58">
        <v>1</v>
      </c>
      <c r="G58" t="s">
        <v>1129</v>
      </c>
      <c r="H58" t="s">
        <v>1130</v>
      </c>
      <c r="L58" t="s">
        <v>1200</v>
      </c>
      <c r="M58">
        <v>57</v>
      </c>
    </row>
    <row r="59" spans="1:13" x14ac:dyDescent="0.25">
      <c r="A59">
        <v>58</v>
      </c>
      <c r="B59" t="s">
        <v>1201</v>
      </c>
      <c r="D59">
        <v>2023</v>
      </c>
      <c r="E59" t="s">
        <v>635</v>
      </c>
      <c r="F59">
        <v>1</v>
      </c>
      <c r="G59" t="s">
        <v>1129</v>
      </c>
      <c r="H59" t="s">
        <v>1130</v>
      </c>
      <c r="L59" t="s">
        <v>1201</v>
      </c>
      <c r="M59">
        <v>58</v>
      </c>
    </row>
    <row r="60" spans="1:13" x14ac:dyDescent="0.25">
      <c r="A60">
        <v>59</v>
      </c>
      <c r="B60" t="s">
        <v>1202</v>
      </c>
      <c r="D60">
        <v>2023</v>
      </c>
      <c r="E60" t="s">
        <v>635</v>
      </c>
      <c r="F60">
        <v>1</v>
      </c>
      <c r="G60" t="s">
        <v>1129</v>
      </c>
      <c r="H60" t="s">
        <v>1130</v>
      </c>
      <c r="L60" t="s">
        <v>1202</v>
      </c>
      <c r="M60">
        <v>59</v>
      </c>
    </row>
    <row r="61" spans="1:13" x14ac:dyDescent="0.25">
      <c r="A61">
        <v>60</v>
      </c>
      <c r="B61" s="34" t="s">
        <v>1203</v>
      </c>
      <c r="C61" s="34"/>
      <c r="D61" s="34">
        <v>2023</v>
      </c>
      <c r="E61" s="34" t="s">
        <v>635</v>
      </c>
      <c r="F61" s="34">
        <v>1</v>
      </c>
      <c r="G61" s="34" t="s">
        <v>1168</v>
      </c>
      <c r="H61" s="34" t="s">
        <v>1130</v>
      </c>
      <c r="L61" s="34" t="s">
        <v>1203</v>
      </c>
      <c r="M61">
        <v>60</v>
      </c>
    </row>
    <row r="62" spans="1:13" x14ac:dyDescent="0.25">
      <c r="A62">
        <v>61</v>
      </c>
      <c r="B62" t="s">
        <v>1204</v>
      </c>
      <c r="D62">
        <v>2023</v>
      </c>
      <c r="E62" t="s">
        <v>635</v>
      </c>
      <c r="F62">
        <v>2</v>
      </c>
      <c r="G62" t="s">
        <v>1129</v>
      </c>
      <c r="H62" t="s">
        <v>1130</v>
      </c>
      <c r="L62" t="s">
        <v>1204</v>
      </c>
      <c r="M62">
        <v>61</v>
      </c>
    </row>
    <row r="63" spans="1:13" x14ac:dyDescent="0.25">
      <c r="A63">
        <v>62</v>
      </c>
      <c r="B63" t="s">
        <v>1205</v>
      </c>
      <c r="D63">
        <v>2023</v>
      </c>
      <c r="E63" t="s">
        <v>635</v>
      </c>
      <c r="F63">
        <v>2</v>
      </c>
      <c r="G63" t="s">
        <v>1129</v>
      </c>
      <c r="H63" t="s">
        <v>1130</v>
      </c>
      <c r="L63" t="s">
        <v>1205</v>
      </c>
      <c r="M63">
        <v>62</v>
      </c>
    </row>
    <row r="64" spans="1:13" x14ac:dyDescent="0.25">
      <c r="A64">
        <v>63</v>
      </c>
      <c r="B64" t="s">
        <v>1206</v>
      </c>
      <c r="D64">
        <v>2023</v>
      </c>
      <c r="E64" t="s">
        <v>635</v>
      </c>
      <c r="F64">
        <v>2</v>
      </c>
      <c r="G64" t="s">
        <v>1129</v>
      </c>
      <c r="H64" t="s">
        <v>1130</v>
      </c>
      <c r="L64" t="s">
        <v>1206</v>
      </c>
      <c r="M64">
        <v>63</v>
      </c>
    </row>
    <row r="65" spans="1:13" x14ac:dyDescent="0.25">
      <c r="A65">
        <v>64</v>
      </c>
      <c r="B65" t="s">
        <v>1207</v>
      </c>
      <c r="D65">
        <v>2023</v>
      </c>
      <c r="E65" t="s">
        <v>635</v>
      </c>
      <c r="F65">
        <v>2</v>
      </c>
      <c r="G65" t="s">
        <v>1120</v>
      </c>
      <c r="H65" t="s">
        <v>1130</v>
      </c>
      <c r="L65" t="s">
        <v>1207</v>
      </c>
      <c r="M65">
        <v>64</v>
      </c>
    </row>
    <row r="66" spans="1:13" x14ac:dyDescent="0.25">
      <c r="A66">
        <v>65</v>
      </c>
      <c r="B66" t="s">
        <v>1208</v>
      </c>
      <c r="D66">
        <v>2023</v>
      </c>
      <c r="E66" t="s">
        <v>635</v>
      </c>
      <c r="F66">
        <v>2</v>
      </c>
      <c r="G66" t="s">
        <v>1118</v>
      </c>
      <c r="H66" t="s">
        <v>1130</v>
      </c>
      <c r="L66" t="s">
        <v>1208</v>
      </c>
      <c r="M66">
        <v>65</v>
      </c>
    </row>
    <row r="67" spans="1:13" x14ac:dyDescent="0.25">
      <c r="A67">
        <v>66</v>
      </c>
      <c r="B67" s="34" t="s">
        <v>1209</v>
      </c>
      <c r="C67" s="34"/>
      <c r="D67" s="34">
        <v>2023</v>
      </c>
      <c r="E67" s="34" t="s">
        <v>635</v>
      </c>
      <c r="F67" s="34">
        <v>2</v>
      </c>
      <c r="G67" s="34" t="s">
        <v>1119</v>
      </c>
      <c r="H67" s="34" t="s">
        <v>1130</v>
      </c>
      <c r="L67" s="34" t="s">
        <v>1209</v>
      </c>
      <c r="M67">
        <v>66</v>
      </c>
    </row>
    <row r="68" spans="1:13" x14ac:dyDescent="0.25">
      <c r="A68">
        <v>67</v>
      </c>
      <c r="B68" t="s">
        <v>1210</v>
      </c>
      <c r="D68">
        <v>2023</v>
      </c>
      <c r="E68" t="s">
        <v>635</v>
      </c>
      <c r="F68">
        <v>3</v>
      </c>
      <c r="G68" t="s">
        <v>1129</v>
      </c>
      <c r="H68" t="s">
        <v>1130</v>
      </c>
      <c r="L68" t="s">
        <v>1210</v>
      </c>
      <c r="M68">
        <v>67</v>
      </c>
    </row>
    <row r="69" spans="1:13" x14ac:dyDescent="0.25">
      <c r="A69">
        <v>68</v>
      </c>
      <c r="B69" t="s">
        <v>1211</v>
      </c>
      <c r="D69">
        <v>2023</v>
      </c>
      <c r="E69" t="s">
        <v>635</v>
      </c>
      <c r="F69">
        <v>3</v>
      </c>
      <c r="G69" t="s">
        <v>1129</v>
      </c>
      <c r="H69" t="s">
        <v>1130</v>
      </c>
      <c r="L69" t="s">
        <v>1211</v>
      </c>
      <c r="M69">
        <v>68</v>
      </c>
    </row>
    <row r="70" spans="1:13" x14ac:dyDescent="0.25">
      <c r="A70">
        <v>69</v>
      </c>
      <c r="B70" t="s">
        <v>1212</v>
      </c>
      <c r="D70">
        <v>2023</v>
      </c>
      <c r="E70" t="s">
        <v>635</v>
      </c>
      <c r="F70">
        <v>3</v>
      </c>
      <c r="G70" t="s">
        <v>1129</v>
      </c>
      <c r="H70" t="s">
        <v>1130</v>
      </c>
      <c r="L70" t="s">
        <v>1212</v>
      </c>
      <c r="M70">
        <v>69</v>
      </c>
    </row>
    <row r="71" spans="1:13" x14ac:dyDescent="0.25">
      <c r="A71">
        <v>70</v>
      </c>
      <c r="B71" t="s">
        <v>1213</v>
      </c>
      <c r="D71">
        <v>2023</v>
      </c>
      <c r="E71" t="s">
        <v>635</v>
      </c>
      <c r="F71">
        <v>3</v>
      </c>
      <c r="G71" t="s">
        <v>1129</v>
      </c>
      <c r="H71" t="s">
        <v>1130</v>
      </c>
      <c r="L71" t="s">
        <v>1213</v>
      </c>
      <c r="M71">
        <v>70</v>
      </c>
    </row>
    <row r="72" spans="1:13" x14ac:dyDescent="0.25">
      <c r="A72">
        <v>71</v>
      </c>
      <c r="B72" t="s">
        <v>1214</v>
      </c>
      <c r="D72">
        <v>2023</v>
      </c>
      <c r="E72" t="s">
        <v>635</v>
      </c>
      <c r="F72">
        <v>3</v>
      </c>
      <c r="G72" t="s">
        <v>1120</v>
      </c>
      <c r="H72" t="s">
        <v>1130</v>
      </c>
      <c r="L72" t="s">
        <v>1214</v>
      </c>
      <c r="M72">
        <v>71</v>
      </c>
    </row>
    <row r="73" spans="1:13" x14ac:dyDescent="0.25">
      <c r="A73">
        <v>72</v>
      </c>
      <c r="B73" t="s">
        <v>1215</v>
      </c>
      <c r="D73">
        <v>2023</v>
      </c>
      <c r="E73" t="s">
        <v>635</v>
      </c>
      <c r="F73">
        <v>3</v>
      </c>
      <c r="G73" t="s">
        <v>1118</v>
      </c>
      <c r="H73" t="s">
        <v>1130</v>
      </c>
      <c r="L73" t="s">
        <v>1215</v>
      </c>
      <c r="M73">
        <v>72</v>
      </c>
    </row>
    <row r="74" spans="1:13" x14ac:dyDescent="0.25">
      <c r="A74">
        <v>73</v>
      </c>
      <c r="B74" t="s">
        <v>1216</v>
      </c>
      <c r="D74">
        <v>2023</v>
      </c>
      <c r="E74" t="s">
        <v>635</v>
      </c>
      <c r="F74">
        <v>3</v>
      </c>
      <c r="G74" t="s">
        <v>1119</v>
      </c>
      <c r="H74" t="s">
        <v>1130</v>
      </c>
      <c r="L74" t="s">
        <v>1216</v>
      </c>
      <c r="M74">
        <v>73</v>
      </c>
    </row>
    <row r="75" spans="1:13" x14ac:dyDescent="0.25">
      <c r="A75">
        <v>74</v>
      </c>
      <c r="B75" t="s">
        <v>1217</v>
      </c>
      <c r="D75">
        <v>2023</v>
      </c>
      <c r="E75" t="s">
        <v>635</v>
      </c>
      <c r="F75">
        <v>3</v>
      </c>
      <c r="G75" t="s">
        <v>1185</v>
      </c>
      <c r="H75" t="s">
        <v>1130</v>
      </c>
      <c r="L75" t="s">
        <v>1217</v>
      </c>
      <c r="M75">
        <v>74</v>
      </c>
    </row>
    <row r="76" spans="1:13" x14ac:dyDescent="0.25">
      <c r="A76">
        <v>75</v>
      </c>
      <c r="B76" s="34" t="s">
        <v>1218</v>
      </c>
      <c r="C76" s="34"/>
      <c r="D76" s="34">
        <v>2023</v>
      </c>
      <c r="E76" s="34" t="s">
        <v>635</v>
      </c>
      <c r="F76" s="34">
        <v>3</v>
      </c>
      <c r="G76" s="34" t="s">
        <v>1168</v>
      </c>
      <c r="H76" s="34" t="s">
        <v>1130</v>
      </c>
      <c r="I76" s="34"/>
      <c r="L76" s="34" t="s">
        <v>1218</v>
      </c>
      <c r="M76">
        <v>75</v>
      </c>
    </row>
    <row r="77" spans="1:13" x14ac:dyDescent="0.25">
      <c r="A77">
        <v>76</v>
      </c>
      <c r="B77" s="39" t="s">
        <v>1219</v>
      </c>
      <c r="C77" s="39"/>
      <c r="D77" s="39">
        <v>2023</v>
      </c>
      <c r="E77" s="39" t="s">
        <v>652</v>
      </c>
      <c r="F77" s="39">
        <v>1</v>
      </c>
      <c r="G77" s="39" t="s">
        <v>1129</v>
      </c>
      <c r="H77" s="39" t="s">
        <v>1130</v>
      </c>
      <c r="I77" s="12" t="s">
        <v>1220</v>
      </c>
      <c r="L77" s="39" t="s">
        <v>1219</v>
      </c>
      <c r="M77">
        <v>76</v>
      </c>
    </row>
    <row r="78" spans="1:13" x14ac:dyDescent="0.25">
      <c r="A78">
        <v>77</v>
      </c>
      <c r="B78" t="s">
        <v>1221</v>
      </c>
      <c r="D78">
        <v>2023</v>
      </c>
      <c r="E78" t="s">
        <v>652</v>
      </c>
      <c r="F78">
        <v>1</v>
      </c>
      <c r="G78" t="s">
        <v>1129</v>
      </c>
      <c r="H78" t="s">
        <v>1130</v>
      </c>
      <c r="L78" t="s">
        <v>1221</v>
      </c>
      <c r="M78">
        <v>77</v>
      </c>
    </row>
    <row r="79" spans="1:13" x14ac:dyDescent="0.25">
      <c r="A79">
        <v>78</v>
      </c>
      <c r="B79" t="s">
        <v>1222</v>
      </c>
      <c r="D79">
        <v>2023</v>
      </c>
      <c r="E79" t="s">
        <v>652</v>
      </c>
      <c r="F79">
        <v>1</v>
      </c>
      <c r="G79" t="s">
        <v>1129</v>
      </c>
      <c r="H79" t="s">
        <v>1130</v>
      </c>
      <c r="L79" t="s">
        <v>1222</v>
      </c>
      <c r="M79">
        <v>78</v>
      </c>
    </row>
    <row r="80" spans="1:13" x14ac:dyDescent="0.25">
      <c r="A80">
        <v>79</v>
      </c>
      <c r="B80" t="s">
        <v>1223</v>
      </c>
      <c r="D80">
        <v>2023</v>
      </c>
      <c r="E80" t="s">
        <v>652</v>
      </c>
      <c r="F80">
        <v>1</v>
      </c>
      <c r="G80" t="s">
        <v>1120</v>
      </c>
      <c r="H80" t="s">
        <v>1130</v>
      </c>
      <c r="L80" t="s">
        <v>1223</v>
      </c>
      <c r="M80">
        <v>79</v>
      </c>
    </row>
    <row r="81" spans="1:13" x14ac:dyDescent="0.25">
      <c r="A81">
        <v>80</v>
      </c>
      <c r="B81" t="s">
        <v>1224</v>
      </c>
      <c r="D81">
        <v>2023</v>
      </c>
      <c r="E81" t="s">
        <v>652</v>
      </c>
      <c r="F81">
        <v>1</v>
      </c>
      <c r="G81" t="s">
        <v>1118</v>
      </c>
      <c r="H81" t="s">
        <v>1130</v>
      </c>
      <c r="L81" t="s">
        <v>1224</v>
      </c>
      <c r="M81">
        <v>80</v>
      </c>
    </row>
    <row r="82" spans="1:13" x14ac:dyDescent="0.25">
      <c r="A82">
        <v>81</v>
      </c>
      <c r="B82" t="s">
        <v>1225</v>
      </c>
      <c r="D82">
        <v>2023</v>
      </c>
      <c r="E82" t="s">
        <v>652</v>
      </c>
      <c r="F82">
        <v>1</v>
      </c>
      <c r="G82" t="s">
        <v>1119</v>
      </c>
      <c r="H82" t="s">
        <v>1130</v>
      </c>
      <c r="L82" t="s">
        <v>1225</v>
      </c>
      <c r="M82">
        <v>81</v>
      </c>
    </row>
    <row r="83" spans="1:13" x14ac:dyDescent="0.25">
      <c r="A83">
        <v>82</v>
      </c>
      <c r="B83" t="s">
        <v>1226</v>
      </c>
      <c r="D83">
        <v>2023</v>
      </c>
      <c r="E83" t="s">
        <v>652</v>
      </c>
      <c r="F83">
        <v>1</v>
      </c>
      <c r="G83" t="s">
        <v>1123</v>
      </c>
      <c r="H83" t="s">
        <v>1130</v>
      </c>
      <c r="L83" t="s">
        <v>1226</v>
      </c>
      <c r="M83">
        <v>82</v>
      </c>
    </row>
    <row r="84" spans="1:13" x14ac:dyDescent="0.25">
      <c r="A84">
        <v>83</v>
      </c>
      <c r="B84" s="34" t="s">
        <v>1227</v>
      </c>
      <c r="C84" s="34"/>
      <c r="D84" s="34">
        <v>2023</v>
      </c>
      <c r="E84" s="34" t="s">
        <v>652</v>
      </c>
      <c r="F84" s="34">
        <v>1</v>
      </c>
      <c r="G84" s="34" t="s">
        <v>1172</v>
      </c>
      <c r="H84" s="34" t="s">
        <v>1130</v>
      </c>
      <c r="L84" s="34" t="s">
        <v>1227</v>
      </c>
      <c r="M84">
        <v>83</v>
      </c>
    </row>
    <row r="85" spans="1:13" x14ac:dyDescent="0.25">
      <c r="A85">
        <v>84</v>
      </c>
      <c r="B85" t="s">
        <v>1228</v>
      </c>
      <c r="D85">
        <v>2023</v>
      </c>
      <c r="E85" t="s">
        <v>652</v>
      </c>
      <c r="F85">
        <v>2</v>
      </c>
      <c r="G85" t="s">
        <v>1120</v>
      </c>
      <c r="H85" t="s">
        <v>1130</v>
      </c>
      <c r="L85" t="s">
        <v>1228</v>
      </c>
      <c r="M85">
        <v>84</v>
      </c>
    </row>
    <row r="86" spans="1:13" x14ac:dyDescent="0.25">
      <c r="A86">
        <v>85</v>
      </c>
      <c r="B86" t="s">
        <v>1229</v>
      </c>
      <c r="D86">
        <v>2023</v>
      </c>
      <c r="E86" t="s">
        <v>652</v>
      </c>
      <c r="F86">
        <v>2</v>
      </c>
      <c r="G86" t="s">
        <v>1118</v>
      </c>
      <c r="H86" t="s">
        <v>1130</v>
      </c>
      <c r="L86" t="s">
        <v>1229</v>
      </c>
      <c r="M86">
        <v>85</v>
      </c>
    </row>
    <row r="87" spans="1:13" x14ac:dyDescent="0.25">
      <c r="A87">
        <v>86</v>
      </c>
      <c r="B87" t="s">
        <v>1230</v>
      </c>
      <c r="D87">
        <v>2023</v>
      </c>
      <c r="E87" t="s">
        <v>652</v>
      </c>
      <c r="F87">
        <v>2</v>
      </c>
      <c r="G87" t="s">
        <v>1119</v>
      </c>
      <c r="H87" t="s">
        <v>1130</v>
      </c>
      <c r="L87" t="s">
        <v>1230</v>
      </c>
      <c r="M87">
        <v>86</v>
      </c>
    </row>
    <row r="88" spans="1:13" x14ac:dyDescent="0.25">
      <c r="A88">
        <v>87</v>
      </c>
      <c r="B88" t="s">
        <v>1231</v>
      </c>
      <c r="D88">
        <v>2023</v>
      </c>
      <c r="E88" t="s">
        <v>652</v>
      </c>
      <c r="F88">
        <v>2</v>
      </c>
      <c r="G88" t="s">
        <v>1123</v>
      </c>
      <c r="H88" t="s">
        <v>1130</v>
      </c>
      <c r="L88" t="s">
        <v>1231</v>
      </c>
      <c r="M88">
        <v>87</v>
      </c>
    </row>
    <row r="89" spans="1:13" x14ac:dyDescent="0.25">
      <c r="A89">
        <v>88</v>
      </c>
      <c r="B89" t="s">
        <v>1232</v>
      </c>
      <c r="D89">
        <v>2023</v>
      </c>
      <c r="E89" t="s">
        <v>652</v>
      </c>
      <c r="F89">
        <v>2</v>
      </c>
      <c r="G89" t="s">
        <v>1129</v>
      </c>
      <c r="H89" t="s">
        <v>1130</v>
      </c>
      <c r="L89" t="s">
        <v>1232</v>
      </c>
      <c r="M89">
        <v>88</v>
      </c>
    </row>
    <row r="90" spans="1:13" x14ac:dyDescent="0.25">
      <c r="A90">
        <v>89</v>
      </c>
      <c r="B90" s="34" t="s">
        <v>1233</v>
      </c>
      <c r="C90" s="34"/>
      <c r="D90" s="34">
        <v>2023</v>
      </c>
      <c r="E90" s="34" t="s">
        <v>652</v>
      </c>
      <c r="F90" s="34">
        <v>2</v>
      </c>
      <c r="G90" s="34" t="s">
        <v>1168</v>
      </c>
      <c r="H90" s="34" t="s">
        <v>1130</v>
      </c>
      <c r="I90" s="34"/>
      <c r="L90" s="34" t="s">
        <v>1233</v>
      </c>
      <c r="M90">
        <v>89</v>
      </c>
    </row>
    <row r="91" spans="1:13" x14ac:dyDescent="0.25">
      <c r="A91">
        <v>90</v>
      </c>
      <c r="B91" s="35" t="s">
        <v>1234</v>
      </c>
      <c r="C91" s="35"/>
      <c r="D91" s="35">
        <v>2023</v>
      </c>
      <c r="E91" s="35" t="s">
        <v>629</v>
      </c>
      <c r="F91" s="35">
        <v>1</v>
      </c>
      <c r="G91" s="35" t="s">
        <v>1120</v>
      </c>
      <c r="H91" s="35" t="s">
        <v>1235</v>
      </c>
      <c r="I91" s="36" t="s">
        <v>1236</v>
      </c>
      <c r="L91" s="35" t="s">
        <v>1234</v>
      </c>
      <c r="M91">
        <v>90</v>
      </c>
    </row>
    <row r="92" spans="1:13" x14ac:dyDescent="0.25">
      <c r="A92">
        <v>91</v>
      </c>
      <c r="B92" t="s">
        <v>1237</v>
      </c>
      <c r="D92">
        <v>2023</v>
      </c>
      <c r="E92" t="s">
        <v>629</v>
      </c>
      <c r="F92">
        <v>1</v>
      </c>
      <c r="G92" t="s">
        <v>1118</v>
      </c>
      <c r="H92" t="s">
        <v>1235</v>
      </c>
      <c r="L92" t="s">
        <v>1237</v>
      </c>
      <c r="M92">
        <v>91</v>
      </c>
    </row>
    <row r="93" spans="1:13" x14ac:dyDescent="0.25">
      <c r="A93">
        <v>92</v>
      </c>
      <c r="B93" t="s">
        <v>1238</v>
      </c>
      <c r="D93">
        <v>2023</v>
      </c>
      <c r="E93" t="s">
        <v>629</v>
      </c>
      <c r="F93">
        <v>1</v>
      </c>
      <c r="G93" t="s">
        <v>1119</v>
      </c>
      <c r="H93" t="s">
        <v>1235</v>
      </c>
      <c r="L93" t="s">
        <v>1238</v>
      </c>
      <c r="M93">
        <v>92</v>
      </c>
    </row>
    <row r="94" spans="1:13" x14ac:dyDescent="0.25">
      <c r="A94">
        <v>93</v>
      </c>
      <c r="B94" t="s">
        <v>1239</v>
      </c>
      <c r="D94">
        <v>2023</v>
      </c>
      <c r="E94" t="s">
        <v>629</v>
      </c>
      <c r="F94">
        <v>1</v>
      </c>
      <c r="G94" t="s">
        <v>1115</v>
      </c>
      <c r="H94" t="s">
        <v>1235</v>
      </c>
      <c r="L94" t="s">
        <v>1239</v>
      </c>
      <c r="M94">
        <v>93</v>
      </c>
    </row>
    <row r="95" spans="1:13" x14ac:dyDescent="0.25">
      <c r="A95">
        <v>94</v>
      </c>
      <c r="B95" t="s">
        <v>1240</v>
      </c>
      <c r="D95">
        <v>2023</v>
      </c>
      <c r="E95" t="s">
        <v>629</v>
      </c>
      <c r="F95">
        <v>1</v>
      </c>
      <c r="G95" t="s">
        <v>1117</v>
      </c>
      <c r="H95" t="s">
        <v>1235</v>
      </c>
      <c r="L95" t="s">
        <v>1240</v>
      </c>
      <c r="M95">
        <v>94</v>
      </c>
    </row>
    <row r="96" spans="1:13" x14ac:dyDescent="0.25">
      <c r="A96">
        <v>95</v>
      </c>
      <c r="B96" s="34" t="s">
        <v>1241</v>
      </c>
      <c r="C96" s="34"/>
      <c r="D96" s="34">
        <v>2023</v>
      </c>
      <c r="E96" s="34" t="s">
        <v>629</v>
      </c>
      <c r="F96" s="34">
        <v>1</v>
      </c>
      <c r="G96" s="34" t="s">
        <v>1129</v>
      </c>
      <c r="H96" s="34" t="s">
        <v>1235</v>
      </c>
      <c r="L96" s="34" t="s">
        <v>1241</v>
      </c>
      <c r="M96">
        <v>95</v>
      </c>
    </row>
    <row r="97" spans="1:13" x14ac:dyDescent="0.25">
      <c r="A97">
        <v>96</v>
      </c>
      <c r="B97" t="s">
        <v>1242</v>
      </c>
      <c r="D97">
        <v>2023</v>
      </c>
      <c r="E97" t="s">
        <v>629</v>
      </c>
      <c r="F97">
        <v>2</v>
      </c>
      <c r="G97" t="s">
        <v>1129</v>
      </c>
      <c r="H97" t="s">
        <v>1235</v>
      </c>
      <c r="L97" t="s">
        <v>1242</v>
      </c>
      <c r="M97">
        <v>96</v>
      </c>
    </row>
    <row r="98" spans="1:13" x14ac:dyDescent="0.25">
      <c r="A98">
        <v>97</v>
      </c>
      <c r="B98" t="s">
        <v>1243</v>
      </c>
      <c r="D98">
        <v>2023</v>
      </c>
      <c r="E98" t="s">
        <v>629</v>
      </c>
      <c r="F98">
        <v>2</v>
      </c>
      <c r="G98" t="s">
        <v>1120</v>
      </c>
      <c r="H98" t="s">
        <v>1235</v>
      </c>
      <c r="L98" t="s">
        <v>1243</v>
      </c>
      <c r="M98">
        <v>97</v>
      </c>
    </row>
    <row r="99" spans="1:13" x14ac:dyDescent="0.25">
      <c r="A99">
        <v>98</v>
      </c>
      <c r="B99" t="s">
        <v>1244</v>
      </c>
      <c r="D99">
        <v>2023</v>
      </c>
      <c r="E99" t="s">
        <v>629</v>
      </c>
      <c r="F99">
        <v>2</v>
      </c>
      <c r="G99" t="s">
        <v>1118</v>
      </c>
      <c r="H99" t="s">
        <v>1235</v>
      </c>
      <c r="L99" t="s">
        <v>1244</v>
      </c>
      <c r="M99">
        <v>98</v>
      </c>
    </row>
    <row r="100" spans="1:13" x14ac:dyDescent="0.25">
      <c r="A100">
        <v>99</v>
      </c>
      <c r="B100" t="s">
        <v>1245</v>
      </c>
      <c r="D100">
        <v>2023</v>
      </c>
      <c r="E100" t="s">
        <v>629</v>
      </c>
      <c r="F100">
        <v>2</v>
      </c>
      <c r="G100" t="s">
        <v>1119</v>
      </c>
      <c r="H100" t="s">
        <v>1235</v>
      </c>
      <c r="L100" t="s">
        <v>1245</v>
      </c>
      <c r="M100">
        <v>99</v>
      </c>
    </row>
    <row r="101" spans="1:13" x14ac:dyDescent="0.25">
      <c r="A101">
        <v>100</v>
      </c>
      <c r="B101" t="s">
        <v>1246</v>
      </c>
      <c r="D101">
        <v>2023</v>
      </c>
      <c r="E101" t="s">
        <v>629</v>
      </c>
      <c r="F101">
        <v>2</v>
      </c>
      <c r="G101" t="s">
        <v>1115</v>
      </c>
      <c r="H101" t="s">
        <v>1235</v>
      </c>
      <c r="L101" t="s">
        <v>1246</v>
      </c>
      <c r="M101">
        <v>100</v>
      </c>
    </row>
    <row r="102" spans="1:13" x14ac:dyDescent="0.25">
      <c r="A102">
        <v>101</v>
      </c>
      <c r="B102" t="s">
        <v>1247</v>
      </c>
      <c r="D102">
        <v>2023</v>
      </c>
      <c r="E102" t="s">
        <v>629</v>
      </c>
      <c r="F102">
        <v>2</v>
      </c>
      <c r="G102" t="s">
        <v>1117</v>
      </c>
      <c r="H102" t="s">
        <v>1235</v>
      </c>
      <c r="L102" t="s">
        <v>1247</v>
      </c>
      <c r="M102">
        <v>101</v>
      </c>
    </row>
    <row r="103" spans="1:13" x14ac:dyDescent="0.25">
      <c r="A103">
        <v>102</v>
      </c>
      <c r="B103" t="s">
        <v>1248</v>
      </c>
      <c r="D103">
        <v>2023</v>
      </c>
      <c r="E103" t="s">
        <v>629</v>
      </c>
      <c r="F103">
        <v>2</v>
      </c>
      <c r="G103" t="s">
        <v>1168</v>
      </c>
      <c r="H103" t="s">
        <v>1235</v>
      </c>
      <c r="L103" t="s">
        <v>1248</v>
      </c>
      <c r="M103">
        <v>102</v>
      </c>
    </row>
    <row r="104" spans="1:13" x14ac:dyDescent="0.25">
      <c r="A104">
        <v>103</v>
      </c>
      <c r="B104" t="s">
        <v>1249</v>
      </c>
      <c r="D104">
        <v>2023</v>
      </c>
      <c r="E104" t="s">
        <v>629</v>
      </c>
      <c r="F104">
        <v>2</v>
      </c>
      <c r="G104" t="s">
        <v>1172</v>
      </c>
      <c r="H104" t="s">
        <v>1235</v>
      </c>
      <c r="L104" t="s">
        <v>1249</v>
      </c>
      <c r="M104">
        <v>103</v>
      </c>
    </row>
    <row r="105" spans="1:13" x14ac:dyDescent="0.25">
      <c r="A105">
        <v>104</v>
      </c>
      <c r="B105" s="34" t="s">
        <v>1250</v>
      </c>
      <c r="C105" s="34"/>
      <c r="D105" s="34">
        <v>2023</v>
      </c>
      <c r="E105" s="34" t="s">
        <v>629</v>
      </c>
      <c r="F105" s="34">
        <v>2</v>
      </c>
      <c r="G105" s="34" t="s">
        <v>1251</v>
      </c>
      <c r="H105" s="34" t="s">
        <v>1235</v>
      </c>
      <c r="L105" s="34" t="s">
        <v>1250</v>
      </c>
      <c r="M105">
        <v>104</v>
      </c>
    </row>
    <row r="106" spans="1:13" x14ac:dyDescent="0.25">
      <c r="A106">
        <v>105</v>
      </c>
      <c r="B106" t="s">
        <v>1252</v>
      </c>
      <c r="D106">
        <v>2023</v>
      </c>
      <c r="E106" t="s">
        <v>629</v>
      </c>
      <c r="F106">
        <v>3</v>
      </c>
      <c r="G106" t="s">
        <v>1120</v>
      </c>
      <c r="H106" t="s">
        <v>1235</v>
      </c>
      <c r="L106" t="s">
        <v>1252</v>
      </c>
      <c r="M106">
        <v>105</v>
      </c>
    </row>
    <row r="107" spans="1:13" x14ac:dyDescent="0.25">
      <c r="A107">
        <v>106</v>
      </c>
      <c r="B107" t="s">
        <v>1253</v>
      </c>
      <c r="D107">
        <v>2023</v>
      </c>
      <c r="E107" t="s">
        <v>629</v>
      </c>
      <c r="F107">
        <v>3</v>
      </c>
      <c r="G107" t="s">
        <v>1118</v>
      </c>
      <c r="H107" t="s">
        <v>1235</v>
      </c>
      <c r="L107" t="s">
        <v>1253</v>
      </c>
      <c r="M107">
        <v>106</v>
      </c>
    </row>
    <row r="108" spans="1:13" x14ac:dyDescent="0.25">
      <c r="A108">
        <v>107</v>
      </c>
      <c r="B108" t="s">
        <v>1254</v>
      </c>
      <c r="D108">
        <v>2023</v>
      </c>
      <c r="E108" t="s">
        <v>629</v>
      </c>
      <c r="F108">
        <v>3</v>
      </c>
      <c r="G108" t="s">
        <v>1119</v>
      </c>
      <c r="H108" t="s">
        <v>1235</v>
      </c>
      <c r="L108" t="s">
        <v>1254</v>
      </c>
      <c r="M108">
        <v>107</v>
      </c>
    </row>
    <row r="109" spans="1:13" x14ac:dyDescent="0.25">
      <c r="A109">
        <v>108</v>
      </c>
      <c r="B109" t="s">
        <v>1255</v>
      </c>
      <c r="D109">
        <v>2023</v>
      </c>
      <c r="E109" t="s">
        <v>629</v>
      </c>
      <c r="F109">
        <v>3</v>
      </c>
      <c r="G109" t="s">
        <v>1115</v>
      </c>
      <c r="H109" t="s">
        <v>1235</v>
      </c>
      <c r="L109" t="s">
        <v>1255</v>
      </c>
      <c r="M109">
        <v>108</v>
      </c>
    </row>
    <row r="110" spans="1:13" x14ac:dyDescent="0.25">
      <c r="A110">
        <v>109</v>
      </c>
      <c r="B110" t="s">
        <v>1256</v>
      </c>
      <c r="D110">
        <v>2023</v>
      </c>
      <c r="E110" t="s">
        <v>629</v>
      </c>
      <c r="F110">
        <v>3</v>
      </c>
      <c r="G110" t="s">
        <v>1117</v>
      </c>
      <c r="H110" t="s">
        <v>1235</v>
      </c>
      <c r="L110" t="s">
        <v>1256</v>
      </c>
      <c r="M110">
        <v>109</v>
      </c>
    </row>
    <row r="111" spans="1:13" x14ac:dyDescent="0.25">
      <c r="A111">
        <v>110</v>
      </c>
      <c r="B111" t="s">
        <v>1257</v>
      </c>
      <c r="D111">
        <v>2023</v>
      </c>
      <c r="E111" t="s">
        <v>629</v>
      </c>
      <c r="F111">
        <v>3</v>
      </c>
      <c r="G111" t="s">
        <v>1129</v>
      </c>
      <c r="H111" t="s">
        <v>1235</v>
      </c>
      <c r="L111" t="s">
        <v>1257</v>
      </c>
      <c r="M111">
        <v>110</v>
      </c>
    </row>
    <row r="112" spans="1:13" x14ac:dyDescent="0.25">
      <c r="A112">
        <v>111</v>
      </c>
      <c r="B112" t="s">
        <v>1258</v>
      </c>
      <c r="D112">
        <v>2023</v>
      </c>
      <c r="E112" t="s">
        <v>629</v>
      </c>
      <c r="F112">
        <v>3</v>
      </c>
      <c r="G112" t="s">
        <v>1259</v>
      </c>
      <c r="H112" t="s">
        <v>1235</v>
      </c>
      <c r="L112" t="s">
        <v>1258</v>
      </c>
      <c r="M112">
        <v>111</v>
      </c>
    </row>
    <row r="113" spans="1:13" x14ac:dyDescent="0.25">
      <c r="A113">
        <v>112</v>
      </c>
      <c r="B113" t="s">
        <v>1260</v>
      </c>
      <c r="D113">
        <v>2023</v>
      </c>
      <c r="E113" t="s">
        <v>629</v>
      </c>
      <c r="F113">
        <v>3</v>
      </c>
      <c r="G113" t="s">
        <v>1185</v>
      </c>
      <c r="H113" t="s">
        <v>1235</v>
      </c>
      <c r="L113" t="s">
        <v>1260</v>
      </c>
      <c r="M113">
        <v>112</v>
      </c>
    </row>
    <row r="114" spans="1:13" x14ac:dyDescent="0.25">
      <c r="A114">
        <v>113</v>
      </c>
      <c r="B114" s="34" t="s">
        <v>1261</v>
      </c>
      <c r="C114" s="34"/>
      <c r="D114" s="34">
        <v>2023</v>
      </c>
      <c r="E114" s="34" t="s">
        <v>629</v>
      </c>
      <c r="F114" s="34">
        <v>3</v>
      </c>
      <c r="G114" s="34" t="s">
        <v>1189</v>
      </c>
      <c r="H114" s="34" t="s">
        <v>1235</v>
      </c>
      <c r="I114" s="34"/>
      <c r="L114" s="34" t="s">
        <v>1261</v>
      </c>
      <c r="M114">
        <v>113</v>
      </c>
    </row>
    <row r="115" spans="1:13" x14ac:dyDescent="0.25">
      <c r="A115">
        <v>114</v>
      </c>
      <c r="B115" s="39" t="s">
        <v>1262</v>
      </c>
      <c r="C115" s="39"/>
      <c r="D115" s="39">
        <v>2023</v>
      </c>
      <c r="E115" s="39" t="s">
        <v>652</v>
      </c>
      <c r="F115" s="39">
        <v>1</v>
      </c>
      <c r="G115" s="39" t="s">
        <v>1129</v>
      </c>
      <c r="H115" s="39" t="s">
        <v>1235</v>
      </c>
      <c r="I115" s="12" t="s">
        <v>1263</v>
      </c>
      <c r="L115" s="39" t="s">
        <v>1262</v>
      </c>
      <c r="M115">
        <v>114</v>
      </c>
    </row>
    <row r="116" spans="1:13" x14ac:dyDescent="0.25">
      <c r="A116">
        <v>115</v>
      </c>
      <c r="B116" t="s">
        <v>1264</v>
      </c>
      <c r="D116">
        <v>2023</v>
      </c>
      <c r="E116" t="s">
        <v>652</v>
      </c>
      <c r="F116">
        <v>1</v>
      </c>
      <c r="G116" t="s">
        <v>1120</v>
      </c>
      <c r="H116" t="s">
        <v>1235</v>
      </c>
      <c r="L116" t="s">
        <v>1264</v>
      </c>
      <c r="M116">
        <v>115</v>
      </c>
    </row>
    <row r="117" spans="1:13" x14ac:dyDescent="0.25">
      <c r="A117">
        <v>116</v>
      </c>
      <c r="B117" t="s">
        <v>1265</v>
      </c>
      <c r="D117">
        <v>2023</v>
      </c>
      <c r="E117" t="s">
        <v>652</v>
      </c>
      <c r="F117">
        <v>1</v>
      </c>
      <c r="G117" t="s">
        <v>1118</v>
      </c>
      <c r="H117" t="s">
        <v>1235</v>
      </c>
      <c r="L117" t="s">
        <v>1265</v>
      </c>
      <c r="M117">
        <v>116</v>
      </c>
    </row>
    <row r="118" spans="1:13" x14ac:dyDescent="0.25">
      <c r="A118">
        <v>117</v>
      </c>
      <c r="B118" t="s">
        <v>1266</v>
      </c>
      <c r="D118">
        <v>2023</v>
      </c>
      <c r="E118" t="s">
        <v>652</v>
      </c>
      <c r="F118">
        <v>1</v>
      </c>
      <c r="G118" t="s">
        <v>1119</v>
      </c>
      <c r="H118" t="s">
        <v>1235</v>
      </c>
      <c r="L118" t="s">
        <v>1266</v>
      </c>
      <c r="M118">
        <v>117</v>
      </c>
    </row>
    <row r="119" spans="1:13" x14ac:dyDescent="0.25">
      <c r="A119">
        <v>118</v>
      </c>
      <c r="B119" t="s">
        <v>1267</v>
      </c>
      <c r="D119">
        <v>2023</v>
      </c>
      <c r="E119" t="s">
        <v>652</v>
      </c>
      <c r="F119">
        <v>1</v>
      </c>
      <c r="G119" t="s">
        <v>1115</v>
      </c>
      <c r="H119" t="s">
        <v>1235</v>
      </c>
      <c r="L119" t="s">
        <v>1267</v>
      </c>
      <c r="M119">
        <v>118</v>
      </c>
    </row>
    <row r="120" spans="1:13" x14ac:dyDescent="0.25">
      <c r="A120">
        <v>119</v>
      </c>
      <c r="B120" s="34" t="s">
        <v>1268</v>
      </c>
      <c r="C120" s="34"/>
      <c r="D120" s="34">
        <v>2023</v>
      </c>
      <c r="E120" s="34" t="s">
        <v>652</v>
      </c>
      <c r="F120" s="34">
        <v>1</v>
      </c>
      <c r="G120" s="34" t="s">
        <v>1117</v>
      </c>
      <c r="H120" s="34" t="s">
        <v>1235</v>
      </c>
      <c r="L120" s="34" t="s">
        <v>1268</v>
      </c>
      <c r="M120">
        <v>119</v>
      </c>
    </row>
    <row r="121" spans="1:13" x14ac:dyDescent="0.25">
      <c r="A121">
        <v>120</v>
      </c>
      <c r="B121" t="s">
        <v>1269</v>
      </c>
      <c r="D121">
        <v>2023</v>
      </c>
      <c r="E121" t="s">
        <v>652</v>
      </c>
      <c r="F121">
        <v>2</v>
      </c>
      <c r="G121" t="s">
        <v>1129</v>
      </c>
      <c r="H121" t="s">
        <v>1235</v>
      </c>
      <c r="L121" t="s">
        <v>1269</v>
      </c>
      <c r="M121">
        <v>120</v>
      </c>
    </row>
    <row r="122" spans="1:13" x14ac:dyDescent="0.25">
      <c r="A122">
        <v>121</v>
      </c>
      <c r="B122" t="s">
        <v>1270</v>
      </c>
      <c r="D122">
        <v>2023</v>
      </c>
      <c r="E122" t="s">
        <v>652</v>
      </c>
      <c r="F122">
        <v>2</v>
      </c>
      <c r="G122" t="s">
        <v>1120</v>
      </c>
      <c r="H122" t="s">
        <v>1235</v>
      </c>
      <c r="L122" t="s">
        <v>1270</v>
      </c>
      <c r="M122">
        <v>121</v>
      </c>
    </row>
    <row r="123" spans="1:13" x14ac:dyDescent="0.25">
      <c r="A123">
        <v>122</v>
      </c>
      <c r="B123" t="s">
        <v>1271</v>
      </c>
      <c r="D123">
        <v>2023</v>
      </c>
      <c r="E123" t="s">
        <v>652</v>
      </c>
      <c r="F123">
        <v>2</v>
      </c>
      <c r="G123" t="s">
        <v>1118</v>
      </c>
      <c r="H123" t="s">
        <v>1235</v>
      </c>
      <c r="L123" t="s">
        <v>1271</v>
      </c>
      <c r="M123">
        <v>122</v>
      </c>
    </row>
    <row r="124" spans="1:13" x14ac:dyDescent="0.25">
      <c r="A124">
        <v>123</v>
      </c>
      <c r="B124" t="s">
        <v>1272</v>
      </c>
      <c r="D124">
        <v>2023</v>
      </c>
      <c r="E124" t="s">
        <v>652</v>
      </c>
      <c r="F124">
        <v>2</v>
      </c>
      <c r="G124" t="s">
        <v>1119</v>
      </c>
      <c r="H124" t="s">
        <v>1235</v>
      </c>
      <c r="L124" t="s">
        <v>1272</v>
      </c>
      <c r="M124">
        <v>123</v>
      </c>
    </row>
    <row r="125" spans="1:13" x14ac:dyDescent="0.25">
      <c r="A125">
        <v>124</v>
      </c>
      <c r="B125" t="s">
        <v>1273</v>
      </c>
      <c r="D125">
        <v>2023</v>
      </c>
      <c r="E125" t="s">
        <v>652</v>
      </c>
      <c r="F125">
        <v>2</v>
      </c>
      <c r="G125" t="s">
        <v>1115</v>
      </c>
      <c r="H125" t="s">
        <v>1235</v>
      </c>
      <c r="L125" t="s">
        <v>1273</v>
      </c>
      <c r="M125">
        <v>124</v>
      </c>
    </row>
    <row r="126" spans="1:13" x14ac:dyDescent="0.25">
      <c r="A126">
        <v>125</v>
      </c>
      <c r="B126" t="s">
        <v>1274</v>
      </c>
      <c r="D126">
        <v>2023</v>
      </c>
      <c r="E126" t="s">
        <v>652</v>
      </c>
      <c r="F126">
        <v>2</v>
      </c>
      <c r="G126" t="s">
        <v>1123</v>
      </c>
      <c r="H126" t="s">
        <v>1235</v>
      </c>
      <c r="L126" t="s">
        <v>1274</v>
      </c>
      <c r="M126">
        <v>125</v>
      </c>
    </row>
    <row r="127" spans="1:13" x14ac:dyDescent="0.25">
      <c r="A127">
        <v>126</v>
      </c>
      <c r="B127" s="34" t="s">
        <v>1275</v>
      </c>
      <c r="C127" s="34"/>
      <c r="D127" s="34">
        <v>2023</v>
      </c>
      <c r="E127" s="34" t="s">
        <v>652</v>
      </c>
      <c r="F127" s="34">
        <v>2</v>
      </c>
      <c r="G127" s="34" t="s">
        <v>1168</v>
      </c>
      <c r="H127" s="34" t="s">
        <v>1235</v>
      </c>
      <c r="L127" s="34" t="s">
        <v>1275</v>
      </c>
      <c r="M127">
        <v>126</v>
      </c>
    </row>
    <row r="128" spans="1:13" x14ac:dyDescent="0.25">
      <c r="A128">
        <v>127</v>
      </c>
      <c r="B128" s="34" t="s">
        <v>1276</v>
      </c>
      <c r="C128" s="34"/>
      <c r="D128" s="34">
        <v>2023</v>
      </c>
      <c r="E128" s="34" t="s">
        <v>652</v>
      </c>
      <c r="F128" s="34">
        <v>3</v>
      </c>
      <c r="G128" s="34" t="s">
        <v>1162</v>
      </c>
      <c r="H128" s="34" t="s">
        <v>1235</v>
      </c>
      <c r="I128" s="34"/>
      <c r="L128" s="34" t="s">
        <v>1276</v>
      </c>
      <c r="M128">
        <v>127</v>
      </c>
    </row>
    <row r="129" spans="1:13" x14ac:dyDescent="0.25">
      <c r="A129">
        <v>128</v>
      </c>
      <c r="B129" s="40" t="s">
        <v>1277</v>
      </c>
      <c r="C129" s="40"/>
      <c r="D129" s="40">
        <v>2023</v>
      </c>
      <c r="E129" s="40" t="s">
        <v>659</v>
      </c>
      <c r="F129" s="40">
        <v>1</v>
      </c>
      <c r="G129" s="40" t="s">
        <v>1129</v>
      </c>
      <c r="H129" s="40" t="s">
        <v>1235</v>
      </c>
      <c r="I129" s="41" t="s">
        <v>1278</v>
      </c>
      <c r="L129" s="40" t="s">
        <v>1277</v>
      </c>
      <c r="M129">
        <v>128</v>
      </c>
    </row>
    <row r="130" spans="1:13" x14ac:dyDescent="0.25">
      <c r="A130">
        <v>129</v>
      </c>
      <c r="B130" t="s">
        <v>1279</v>
      </c>
      <c r="D130">
        <v>2023</v>
      </c>
      <c r="E130" t="s">
        <v>659</v>
      </c>
      <c r="F130">
        <v>1</v>
      </c>
      <c r="G130" t="s">
        <v>1120</v>
      </c>
      <c r="H130" t="s">
        <v>1235</v>
      </c>
      <c r="L130" t="s">
        <v>1279</v>
      </c>
      <c r="M130">
        <v>129</v>
      </c>
    </row>
    <row r="131" spans="1:13" x14ac:dyDescent="0.25">
      <c r="A131">
        <v>130</v>
      </c>
      <c r="B131" t="s">
        <v>1280</v>
      </c>
      <c r="D131">
        <v>2023</v>
      </c>
      <c r="E131" t="s">
        <v>659</v>
      </c>
      <c r="F131">
        <v>1</v>
      </c>
      <c r="G131" t="s">
        <v>1118</v>
      </c>
      <c r="H131" t="s">
        <v>1235</v>
      </c>
      <c r="L131" t="s">
        <v>1280</v>
      </c>
      <c r="M131">
        <v>130</v>
      </c>
    </row>
    <row r="132" spans="1:13" x14ac:dyDescent="0.25">
      <c r="A132">
        <v>131</v>
      </c>
      <c r="B132" s="34" t="s">
        <v>1281</v>
      </c>
      <c r="C132" s="34"/>
      <c r="D132" s="34">
        <v>2023</v>
      </c>
      <c r="E132" s="34" t="s">
        <v>659</v>
      </c>
      <c r="F132" s="34">
        <v>1</v>
      </c>
      <c r="G132" s="34" t="s">
        <v>1119</v>
      </c>
      <c r="H132" s="34" t="s">
        <v>1235</v>
      </c>
      <c r="L132" s="34" t="s">
        <v>1281</v>
      </c>
      <c r="M132">
        <v>131</v>
      </c>
    </row>
    <row r="133" spans="1:13" x14ac:dyDescent="0.25">
      <c r="A133">
        <v>132</v>
      </c>
      <c r="B133" t="s">
        <v>1282</v>
      </c>
      <c r="D133">
        <v>2023</v>
      </c>
      <c r="E133" t="s">
        <v>659</v>
      </c>
      <c r="F133">
        <v>2</v>
      </c>
      <c r="G133" t="s">
        <v>1129</v>
      </c>
      <c r="H133" t="s">
        <v>1235</v>
      </c>
      <c r="L133" t="s">
        <v>1282</v>
      </c>
      <c r="M133">
        <v>132</v>
      </c>
    </row>
    <row r="134" spans="1:13" x14ac:dyDescent="0.25">
      <c r="A134">
        <v>133</v>
      </c>
      <c r="B134" t="s">
        <v>1283</v>
      </c>
      <c r="D134">
        <v>2023</v>
      </c>
      <c r="E134" t="s">
        <v>659</v>
      </c>
      <c r="F134">
        <v>2</v>
      </c>
      <c r="G134" t="s">
        <v>1120</v>
      </c>
      <c r="H134" t="s">
        <v>1235</v>
      </c>
      <c r="L134" t="s">
        <v>1283</v>
      </c>
      <c r="M134">
        <v>133</v>
      </c>
    </row>
    <row r="135" spans="1:13" x14ac:dyDescent="0.25">
      <c r="A135">
        <v>134</v>
      </c>
      <c r="B135" t="s">
        <v>1284</v>
      </c>
      <c r="D135">
        <v>2023</v>
      </c>
      <c r="E135" t="s">
        <v>659</v>
      </c>
      <c r="F135">
        <v>2</v>
      </c>
      <c r="G135" t="s">
        <v>1118</v>
      </c>
      <c r="H135" t="s">
        <v>1235</v>
      </c>
      <c r="L135" t="s">
        <v>1284</v>
      </c>
      <c r="M135">
        <v>134</v>
      </c>
    </row>
    <row r="136" spans="1:13" x14ac:dyDescent="0.25">
      <c r="A136">
        <v>135</v>
      </c>
      <c r="B136" t="s">
        <v>1285</v>
      </c>
      <c r="D136">
        <v>2023</v>
      </c>
      <c r="E136" t="s">
        <v>659</v>
      </c>
      <c r="F136">
        <v>2</v>
      </c>
      <c r="G136" t="s">
        <v>1119</v>
      </c>
      <c r="H136" t="s">
        <v>1235</v>
      </c>
      <c r="L136" t="s">
        <v>1285</v>
      </c>
      <c r="M136">
        <v>135</v>
      </c>
    </row>
  </sheetData>
  <pageMargins left="0.7" right="0.7" top="0.75" bottom="0.75" header="0.511811023622047" footer="0.511811023622047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4367"/>
  <sheetViews>
    <sheetView topLeftCell="E4343" zoomScale="110" zoomScaleNormal="110" workbookViewId="0">
      <selection sqref="A1:U4367"/>
    </sheetView>
  </sheetViews>
  <sheetFormatPr defaultColWidth="8.7109375" defaultRowHeight="15" x14ac:dyDescent="0.25"/>
  <cols>
    <col min="2" max="3" width="15.28515625" customWidth="1"/>
    <col min="4" max="4" width="52.42578125" customWidth="1"/>
    <col min="5" max="5" width="10.42578125" customWidth="1"/>
    <col min="6" max="6" width="11.5703125" customWidth="1"/>
    <col min="7" max="7" width="8" customWidth="1"/>
    <col min="8" max="8" width="26.85546875" customWidth="1"/>
    <col min="9" max="9" width="17" style="64" customWidth="1"/>
    <col min="12" max="12" width="8.85546875" style="3" customWidth="1"/>
    <col min="19" max="19" width="45.140625" style="24" customWidth="1"/>
    <col min="21" max="21" width="16.7109375" customWidth="1"/>
  </cols>
  <sheetData>
    <row r="1" spans="1:21" x14ac:dyDescent="0.25">
      <c r="A1" s="7" t="s">
        <v>244</v>
      </c>
      <c r="B1" s="7" t="s">
        <v>245</v>
      </c>
      <c r="C1" s="7" t="s">
        <v>246</v>
      </c>
      <c r="D1" s="7" t="s">
        <v>247</v>
      </c>
      <c r="E1" s="7" t="s">
        <v>248</v>
      </c>
      <c r="F1" s="7" t="s">
        <v>1289</v>
      </c>
      <c r="G1" s="7" t="s">
        <v>251</v>
      </c>
      <c r="H1" s="7" t="s">
        <v>252</v>
      </c>
      <c r="I1" s="62" t="s">
        <v>253</v>
      </c>
      <c r="J1" s="7" t="s">
        <v>254</v>
      </c>
      <c r="K1" s="7" t="s">
        <v>255</v>
      </c>
      <c r="L1" s="51" t="s">
        <v>256</v>
      </c>
      <c r="M1" s="7" t="s">
        <v>257</v>
      </c>
      <c r="N1" s="7" t="s">
        <v>14</v>
      </c>
      <c r="O1" s="7" t="s">
        <v>617</v>
      </c>
      <c r="P1" s="7" t="s">
        <v>1290</v>
      </c>
      <c r="Q1" s="7" t="s">
        <v>1291</v>
      </c>
      <c r="R1" s="7" t="s">
        <v>621</v>
      </c>
      <c r="S1" s="1" t="s">
        <v>1292</v>
      </c>
      <c r="T1" s="7" t="s">
        <v>1293</v>
      </c>
      <c r="U1" s="7" t="s">
        <v>1294</v>
      </c>
    </row>
    <row r="2" spans="1:21" ht="14.25" customHeight="1" x14ac:dyDescent="0.25">
      <c r="A2">
        <v>1</v>
      </c>
      <c r="B2" s="9">
        <v>45355.375</v>
      </c>
      <c r="C2" s="9">
        <v>45355.479166666701</v>
      </c>
      <c r="D2" t="s">
        <v>1295</v>
      </c>
      <c r="E2" t="s">
        <v>16</v>
      </c>
      <c r="F2" t="s">
        <v>1296</v>
      </c>
      <c r="G2" t="s">
        <v>4</v>
      </c>
      <c r="H2" t="s">
        <v>1297</v>
      </c>
      <c r="I2" s="63" t="e">
        <f t="array" ref="I2">_xlfn.IFS(#REF!="1",1,#REF!="2",2,#REF!="3",3,#REF!="1A",4,#REF!="1B",5,#REF!="2A",6,#REF!="2B",7,#REF!="3A",8,#REF!="3B",9,#REF!="4A",10,#REF!="","")</f>
        <v>#REF!</v>
      </c>
      <c r="J2">
        <f>VLOOKUP(F2,profesor!$G$2:$H$101,2,0)</f>
        <v>48</v>
      </c>
      <c r="K2">
        <f>VLOOKUP(H2,ar_predmet!A:C,3,0)</f>
        <v>102</v>
      </c>
      <c r="L2" s="3">
        <f>VLOOKUP(H2,ar_predmet!A:C,2,FALSE())</f>
        <v>6228</v>
      </c>
      <c r="M2">
        <f>+VLOOKUP(G2,tip_dogodka!$B$2:$C$10,2,0)</f>
        <v>3</v>
      </c>
      <c r="N2">
        <f>+VLOOKUP(E2,prostor!$F$1:$G$101,2,0)</f>
        <v>54</v>
      </c>
      <c r="O2">
        <f t="shared" ref="O2:O65" si="0">+INT(TEXT(((C2-B2)*24*60),"000"))</f>
        <v>150</v>
      </c>
      <c r="P2">
        <f>VLOOKUP(O2,mi2hh!A$2:B$4261,2,FALSE())</f>
        <v>3</v>
      </c>
      <c r="Q2" t="str">
        <f t="shared" ref="Q2:Q65" si="1">IF(ISNUMBER(FIND("Redni",D2)),"Red", IF(ISNUMBER(FIND("Izredni",D2)),"Izr"))</f>
        <v>Red</v>
      </c>
      <c r="R2" t="str">
        <f t="shared" ref="R2:R65" si="2">IF(ISNUMBER(FIND("-VS-",D2)),"VS", IF(ISNUMBER(FIND("-UNI-",D2)),"UN",IF(ISNUMBER(FIND("-MAG-",D2)),"MA",IF(ISNUMBER(FIND("-DR-",D2)),"DO"))))</f>
        <v>UN</v>
      </c>
      <c r="S2" s="24" t="s">
        <v>1209</v>
      </c>
      <c r="T2" t="str">
        <f t="shared" ref="T2:T65" si="3">IF(ISNUMBER(FIND("1. skupina",D2)),"1",IF(ISNUMBER(FIND("2. skupina",D2)),"2",IF(ISNUMBER(FIND("3. skupina",D2)),"3",IF(ISNUMBER(FIND("1.a skupina",D2)),"1A",IF(ISNUMBER(FIND("1.b skupina",D2)),"1B",IF(ISNUMBER(FIND("2.a skupina",D2)),"2A",IF(ISNUMBER(FIND("2.b skupina",D2)),"2B",IF(ISNUMBER(FIND("3.a skupina",D2)),"3A",IF(ISNUMBER(FIND("3.b skupina",D2)),"3B",IF(ISNUMBER(FIND("4.a skupina",D2)),"4A",""))))))))))</f>
        <v/>
      </c>
      <c r="U2">
        <f>VLOOKUP(S2,ar_skupina!L$2:M$136,2,FALSE())</f>
        <v>66</v>
      </c>
    </row>
    <row r="3" spans="1:21" ht="14.25" customHeight="1" x14ac:dyDescent="0.25">
      <c r="A3">
        <v>2</v>
      </c>
      <c r="B3" s="9">
        <v>45349.375</v>
      </c>
      <c r="C3" s="9">
        <v>45349.479166666701</v>
      </c>
      <c r="D3" t="s">
        <v>1298</v>
      </c>
      <c r="E3">
        <v>302</v>
      </c>
      <c r="F3" t="s">
        <v>1296</v>
      </c>
      <c r="G3" t="s">
        <v>2</v>
      </c>
      <c r="H3" t="s">
        <v>1297</v>
      </c>
      <c r="I3" s="63" t="e">
        <f t="array" ref="I3">_xlfn.IFS(#REF!="1",1,#REF!="2",2,#REF!="3",3,#REF!="1A",4,#REF!="1B",5,#REF!="2A",6,#REF!="2B",7,#REF!="3A",8,#REF!="3B",9,#REF!="4A",10,#REF!="","")</f>
        <v>#REF!</v>
      </c>
      <c r="J3">
        <f>VLOOKUP(F3,profesor!$G$2:$H$101,2,0)</f>
        <v>48</v>
      </c>
      <c r="K3">
        <f>VLOOKUP(H3,ar_predmet!A:C,3,0)</f>
        <v>102</v>
      </c>
      <c r="L3" s="3">
        <f>VLOOKUP(H3,ar_predmet!A:C,2,FALSE())</f>
        <v>6228</v>
      </c>
      <c r="M3">
        <f>+VLOOKUP(G3,tip_dogodka!$B$2:$C$10,2,0)</f>
        <v>1</v>
      </c>
      <c r="N3">
        <f>+VLOOKUP(E3,prostor!$F$1:$G$101,2,0)</f>
        <v>6</v>
      </c>
      <c r="O3">
        <f t="shared" si="0"/>
        <v>150</v>
      </c>
      <c r="P3">
        <f>VLOOKUP(O3,mi2hh!A$2:B$4261,2,FALSE())</f>
        <v>3</v>
      </c>
      <c r="Q3" t="str">
        <f t="shared" si="1"/>
        <v>Red</v>
      </c>
      <c r="R3" t="str">
        <f t="shared" si="2"/>
        <v>UN</v>
      </c>
      <c r="S3" s="24" t="s">
        <v>1209</v>
      </c>
      <c r="T3" t="str">
        <f t="shared" si="3"/>
        <v/>
      </c>
      <c r="U3">
        <f>VLOOKUP(S3,ar_skupina!L$2:M$136,2,FALSE())</f>
        <v>66</v>
      </c>
    </row>
    <row r="4" spans="1:21" ht="14.25" customHeight="1" x14ac:dyDescent="0.25">
      <c r="A4">
        <v>3</v>
      </c>
      <c r="B4" s="9">
        <v>45351.375</v>
      </c>
      <c r="C4" s="9">
        <v>45351.479166666701</v>
      </c>
      <c r="D4" t="s">
        <v>1298</v>
      </c>
      <c r="E4">
        <v>302</v>
      </c>
      <c r="F4" t="s">
        <v>1296</v>
      </c>
      <c r="G4" t="s">
        <v>2</v>
      </c>
      <c r="H4" t="s">
        <v>1297</v>
      </c>
      <c r="I4" s="63" t="e">
        <f t="array" ref="I4">_xlfn.IFS(#REF!="1",1,#REF!="2",2,#REF!="3",3,#REF!="1A",4,#REF!="1B",5,#REF!="2A",6,#REF!="2B",7,#REF!="3A",8,#REF!="3B",9,#REF!="4A",10,#REF!="","")</f>
        <v>#REF!</v>
      </c>
      <c r="J4">
        <f>VLOOKUP(F4,profesor!$G$2:$H$101,2,0)</f>
        <v>48</v>
      </c>
      <c r="K4">
        <f>VLOOKUP(H4,ar_predmet!A:C,3,0)</f>
        <v>102</v>
      </c>
      <c r="L4" s="3">
        <f>VLOOKUP(H4,ar_predmet!A:C,2,FALSE())</f>
        <v>6228</v>
      </c>
      <c r="M4">
        <f>+VLOOKUP(G4,tip_dogodka!$B$2:$C$10,2,0)</f>
        <v>1</v>
      </c>
      <c r="N4">
        <f>+VLOOKUP(E4,prostor!$F$1:$G$101,2,0)</f>
        <v>6</v>
      </c>
      <c r="O4">
        <f t="shared" si="0"/>
        <v>150</v>
      </c>
      <c r="P4">
        <f>VLOOKUP(O4,mi2hh!A$2:B$4261,2,FALSE())</f>
        <v>3</v>
      </c>
      <c r="Q4" t="str">
        <f t="shared" si="1"/>
        <v>Red</v>
      </c>
      <c r="R4" t="str">
        <f t="shared" si="2"/>
        <v>UN</v>
      </c>
      <c r="S4" s="24" t="s">
        <v>1209</v>
      </c>
      <c r="T4" t="str">
        <f t="shared" si="3"/>
        <v/>
      </c>
      <c r="U4">
        <f>VLOOKUP(S4,ar_skupina!L$2:M$136,2,FALSE())</f>
        <v>66</v>
      </c>
    </row>
    <row r="5" spans="1:21" ht="14.25" customHeight="1" x14ac:dyDescent="0.25">
      <c r="A5">
        <v>4</v>
      </c>
      <c r="B5" s="9">
        <v>45359.375</v>
      </c>
      <c r="C5" s="9">
        <v>45359.479166666701</v>
      </c>
      <c r="D5" t="s">
        <v>1295</v>
      </c>
      <c r="E5" t="s">
        <v>16</v>
      </c>
      <c r="F5" t="s">
        <v>1296</v>
      </c>
      <c r="G5" t="s">
        <v>4</v>
      </c>
      <c r="H5" t="s">
        <v>1297</v>
      </c>
      <c r="I5" s="63" t="e">
        <f t="array" ref="I5">_xlfn.IFS(#REF!="1",1,#REF!="2",2,#REF!="3",3,#REF!="1A",4,#REF!="1B",5,#REF!="2A",6,#REF!="2B",7,#REF!="3A",8,#REF!="3B",9,#REF!="4A",10,#REF!="","")</f>
        <v>#REF!</v>
      </c>
      <c r="J5">
        <f>VLOOKUP(F5,profesor!$G$2:$H$101,2,0)</f>
        <v>48</v>
      </c>
      <c r="K5">
        <f>VLOOKUP(H5,ar_predmet!A:C,3,0)</f>
        <v>102</v>
      </c>
      <c r="L5" s="3">
        <f>VLOOKUP(H5,ar_predmet!A:C,2,FALSE())</f>
        <v>6228</v>
      </c>
      <c r="M5">
        <f>+VLOOKUP(G5,tip_dogodka!$B$2:$C$10,2,0)</f>
        <v>3</v>
      </c>
      <c r="N5">
        <f>+VLOOKUP(E5,prostor!$F$1:$G$101,2,0)</f>
        <v>54</v>
      </c>
      <c r="O5">
        <f t="shared" si="0"/>
        <v>150</v>
      </c>
      <c r="P5">
        <f>VLOOKUP(O5,mi2hh!A$2:B$4261,2,FALSE())</f>
        <v>3</v>
      </c>
      <c r="Q5" t="str">
        <f t="shared" si="1"/>
        <v>Red</v>
      </c>
      <c r="R5" t="str">
        <f t="shared" si="2"/>
        <v>UN</v>
      </c>
      <c r="S5" s="24" t="s">
        <v>1209</v>
      </c>
      <c r="T5" t="str">
        <f t="shared" si="3"/>
        <v/>
      </c>
      <c r="U5">
        <f>VLOOKUP(S5,ar_skupina!L$2:M$136,2,FALSE())</f>
        <v>66</v>
      </c>
    </row>
    <row r="6" spans="1:21" ht="14.25" customHeight="1" x14ac:dyDescent="0.25">
      <c r="A6">
        <v>5</v>
      </c>
      <c r="B6" s="9">
        <v>45362.375</v>
      </c>
      <c r="C6" s="9">
        <v>45362.479166666701</v>
      </c>
      <c r="D6" t="s">
        <v>1295</v>
      </c>
      <c r="E6" t="s">
        <v>16</v>
      </c>
      <c r="F6" t="s">
        <v>1296</v>
      </c>
      <c r="G6" t="s">
        <v>4</v>
      </c>
      <c r="H6" t="s">
        <v>1297</v>
      </c>
      <c r="I6" s="63" t="e">
        <f t="array" ref="I6">_xlfn.IFS(#REF!="1",1,#REF!="2",2,#REF!="3",3,#REF!="1A",4,#REF!="1B",5,#REF!="2A",6,#REF!="2B",7,#REF!="3A",8,#REF!="3B",9,#REF!="4A",10,#REF!="","")</f>
        <v>#REF!</v>
      </c>
      <c r="J6">
        <f>VLOOKUP(F6,profesor!$G$2:$H$101,2,0)</f>
        <v>48</v>
      </c>
      <c r="K6">
        <f>VLOOKUP(H6,ar_predmet!A:C,3,0)</f>
        <v>102</v>
      </c>
      <c r="L6" s="3">
        <f>VLOOKUP(H6,ar_predmet!A:C,2,FALSE())</f>
        <v>6228</v>
      </c>
      <c r="M6">
        <f>+VLOOKUP(G6,tip_dogodka!$B$2:$C$10,2,0)</f>
        <v>3</v>
      </c>
      <c r="N6">
        <f>+VLOOKUP(E6,prostor!$F$1:$G$101,2,0)</f>
        <v>54</v>
      </c>
      <c r="O6">
        <f t="shared" si="0"/>
        <v>150</v>
      </c>
      <c r="P6">
        <f>VLOOKUP(O6,mi2hh!A$2:B$4261,2,FALSE())</f>
        <v>3</v>
      </c>
      <c r="Q6" t="str">
        <f t="shared" si="1"/>
        <v>Red</v>
      </c>
      <c r="R6" t="str">
        <f t="shared" si="2"/>
        <v>UN</v>
      </c>
      <c r="S6" s="24" t="s">
        <v>1209</v>
      </c>
      <c r="T6" t="str">
        <f t="shared" si="3"/>
        <v/>
      </c>
      <c r="U6">
        <f>VLOOKUP(S6,ar_skupina!L$2:M$136,2,FALSE())</f>
        <v>66</v>
      </c>
    </row>
    <row r="7" spans="1:21" ht="14.25" customHeight="1" x14ac:dyDescent="0.25">
      <c r="A7">
        <v>6</v>
      </c>
      <c r="B7" s="9">
        <v>45350.375</v>
      </c>
      <c r="C7" s="9">
        <v>45350.479166666701</v>
      </c>
      <c r="D7" t="s">
        <v>1298</v>
      </c>
      <c r="E7">
        <v>302</v>
      </c>
      <c r="F7" t="s">
        <v>1296</v>
      </c>
      <c r="G7" t="s">
        <v>2</v>
      </c>
      <c r="H7" t="s">
        <v>1297</v>
      </c>
      <c r="I7" s="63" t="e">
        <f t="array" ref="I7">_xlfn.IFS(#REF!="1",1,#REF!="2",2,#REF!="3",3,#REF!="1A",4,#REF!="1B",5,#REF!="2A",6,#REF!="2B",7,#REF!="3A",8,#REF!="3B",9,#REF!="4A",10,#REF!="","")</f>
        <v>#REF!</v>
      </c>
      <c r="J7">
        <f>VLOOKUP(F7,profesor!$G$2:$H$101,2,0)</f>
        <v>48</v>
      </c>
      <c r="K7">
        <f>VLOOKUP(H7,ar_predmet!A:C,3,0)</f>
        <v>102</v>
      </c>
      <c r="L7" s="3">
        <f>VLOOKUP(H7,ar_predmet!A:C,2,FALSE())</f>
        <v>6228</v>
      </c>
      <c r="M7">
        <f>+VLOOKUP(G7,tip_dogodka!$B$2:$C$10,2,0)</f>
        <v>1</v>
      </c>
      <c r="N7">
        <f>+VLOOKUP(E7,prostor!$F$1:$G$101,2,0)</f>
        <v>6</v>
      </c>
      <c r="O7">
        <f t="shared" si="0"/>
        <v>150</v>
      </c>
      <c r="P7">
        <f>VLOOKUP(O7,mi2hh!A$2:B$4261,2,FALSE())</f>
        <v>3</v>
      </c>
      <c r="Q7" t="str">
        <f t="shared" si="1"/>
        <v>Red</v>
      </c>
      <c r="R7" t="str">
        <f t="shared" si="2"/>
        <v>UN</v>
      </c>
      <c r="S7" s="24" t="s">
        <v>1209</v>
      </c>
      <c r="T7" t="str">
        <f t="shared" si="3"/>
        <v/>
      </c>
      <c r="U7">
        <f>VLOOKUP(S7,ar_skupina!L$2:M$136,2,FALSE())</f>
        <v>66</v>
      </c>
    </row>
    <row r="8" spans="1:21" ht="14.25" customHeight="1" x14ac:dyDescent="0.25">
      <c r="A8">
        <v>7</v>
      </c>
      <c r="B8" s="9">
        <v>45352.375</v>
      </c>
      <c r="C8" s="9">
        <v>45352.479166666701</v>
      </c>
      <c r="D8" t="s">
        <v>1298</v>
      </c>
      <c r="E8">
        <v>302</v>
      </c>
      <c r="F8" t="s">
        <v>1296</v>
      </c>
      <c r="G8" t="s">
        <v>2</v>
      </c>
      <c r="H8" t="s">
        <v>1297</v>
      </c>
      <c r="I8" s="63" t="e">
        <f t="array" ref="I8">_xlfn.IFS(#REF!="1",1,#REF!="2",2,#REF!="3",3,#REF!="1A",4,#REF!="1B",5,#REF!="2A",6,#REF!="2B",7,#REF!="3A",8,#REF!="3B",9,#REF!="4A",10,#REF!="","")</f>
        <v>#REF!</v>
      </c>
      <c r="J8">
        <f>VLOOKUP(F8,profesor!$G$2:$H$101,2,0)</f>
        <v>48</v>
      </c>
      <c r="K8">
        <f>VLOOKUP(H8,ar_predmet!A:C,3,0)</f>
        <v>102</v>
      </c>
      <c r="L8" s="3">
        <f>VLOOKUP(H8,ar_predmet!A:C,2,FALSE())</f>
        <v>6228</v>
      </c>
      <c r="M8">
        <f>+VLOOKUP(G8,tip_dogodka!$B$2:$C$10,2,0)</f>
        <v>1</v>
      </c>
      <c r="N8">
        <f>+VLOOKUP(E8,prostor!$F$1:$G$101,2,0)</f>
        <v>6</v>
      </c>
      <c r="O8">
        <f t="shared" si="0"/>
        <v>150</v>
      </c>
      <c r="P8">
        <f>VLOOKUP(O8,mi2hh!A$2:B$4261,2,FALSE())</f>
        <v>3</v>
      </c>
      <c r="Q8" t="str">
        <f t="shared" si="1"/>
        <v>Red</v>
      </c>
      <c r="R8" t="str">
        <f t="shared" si="2"/>
        <v>UN</v>
      </c>
      <c r="S8" s="24" t="s">
        <v>1209</v>
      </c>
      <c r="T8" t="str">
        <f t="shared" si="3"/>
        <v/>
      </c>
      <c r="U8">
        <f>VLOOKUP(S8,ar_skupina!L$2:M$136,2,FALSE())</f>
        <v>66</v>
      </c>
    </row>
    <row r="9" spans="1:21" ht="14.25" customHeight="1" x14ac:dyDescent="0.25">
      <c r="A9">
        <v>8</v>
      </c>
      <c r="B9" s="9">
        <v>45357.375</v>
      </c>
      <c r="C9" s="9">
        <v>45357.479166666701</v>
      </c>
      <c r="D9" t="s">
        <v>1295</v>
      </c>
      <c r="E9" t="s">
        <v>16</v>
      </c>
      <c r="F9" t="s">
        <v>1296</v>
      </c>
      <c r="G9" t="s">
        <v>4</v>
      </c>
      <c r="H9" t="s">
        <v>1297</v>
      </c>
      <c r="I9" s="63" t="e">
        <f t="array" ref="I9">_xlfn.IFS(#REF!="1",1,#REF!="2",2,#REF!="3",3,#REF!="1A",4,#REF!="1B",5,#REF!="2A",6,#REF!="2B",7,#REF!="3A",8,#REF!="3B",9,#REF!="4A",10,#REF!="","")</f>
        <v>#REF!</v>
      </c>
      <c r="J9">
        <f>VLOOKUP(F9,profesor!$G$2:$H$101,2,0)</f>
        <v>48</v>
      </c>
      <c r="K9">
        <f>VLOOKUP(H9,ar_predmet!A:C,3,0)</f>
        <v>102</v>
      </c>
      <c r="L9" s="3">
        <f>VLOOKUP(H9,ar_predmet!A:C,2,FALSE())</f>
        <v>6228</v>
      </c>
      <c r="M9">
        <f>+VLOOKUP(G9,tip_dogodka!$B$2:$C$10,2,0)</f>
        <v>3</v>
      </c>
      <c r="N9">
        <f>+VLOOKUP(E9,prostor!$F$1:$G$101,2,0)</f>
        <v>54</v>
      </c>
      <c r="O9">
        <f t="shared" si="0"/>
        <v>150</v>
      </c>
      <c r="P9">
        <f>VLOOKUP(O9,mi2hh!A$2:B$4261,2,FALSE())</f>
        <v>3</v>
      </c>
      <c r="Q9" t="str">
        <f t="shared" si="1"/>
        <v>Red</v>
      </c>
      <c r="R9" t="str">
        <f t="shared" si="2"/>
        <v>UN</v>
      </c>
      <c r="S9" s="24" t="s">
        <v>1209</v>
      </c>
      <c r="T9" t="str">
        <f t="shared" si="3"/>
        <v/>
      </c>
      <c r="U9">
        <f>VLOOKUP(S9,ar_skupina!L$2:M$136,2,FALSE())</f>
        <v>66</v>
      </c>
    </row>
    <row r="10" spans="1:21" ht="14.25" customHeight="1" x14ac:dyDescent="0.25">
      <c r="A10">
        <v>9</v>
      </c>
      <c r="B10" s="9">
        <v>45351.489583333299</v>
      </c>
      <c r="C10" s="9">
        <v>45351.59375</v>
      </c>
      <c r="D10" t="s">
        <v>1298</v>
      </c>
      <c r="E10">
        <v>302</v>
      </c>
      <c r="F10" t="s">
        <v>1296</v>
      </c>
      <c r="G10" t="s">
        <v>2</v>
      </c>
      <c r="H10" t="s">
        <v>1297</v>
      </c>
      <c r="I10" s="63" t="e">
        <f t="array" ref="I10">_xlfn.IFS(#REF!="1",1,#REF!="2",2,#REF!="3",3,#REF!="1A",4,#REF!="1B",5,#REF!="2A",6,#REF!="2B",7,#REF!="3A",8,#REF!="3B",9,#REF!="4A",10,#REF!="","")</f>
        <v>#REF!</v>
      </c>
      <c r="J10">
        <f>VLOOKUP(F10,profesor!$G$2:$H$101,2,0)</f>
        <v>48</v>
      </c>
      <c r="K10">
        <f>VLOOKUP(H10,ar_predmet!A:C,3,0)</f>
        <v>102</v>
      </c>
      <c r="L10" s="3">
        <f>VLOOKUP(H10,ar_predmet!A:C,2,FALSE())</f>
        <v>6228</v>
      </c>
      <c r="M10">
        <f>+VLOOKUP(G10,tip_dogodka!$B$2:$C$10,2,0)</f>
        <v>1</v>
      </c>
      <c r="N10">
        <f>+VLOOKUP(E10,prostor!$F$1:$G$101,2,0)</f>
        <v>6</v>
      </c>
      <c r="O10">
        <f t="shared" si="0"/>
        <v>150</v>
      </c>
      <c r="P10">
        <f>VLOOKUP(O10,mi2hh!A$2:B$4261,2,FALSE())</f>
        <v>3</v>
      </c>
      <c r="Q10" t="str">
        <f t="shared" si="1"/>
        <v>Red</v>
      </c>
      <c r="R10" t="str">
        <f t="shared" si="2"/>
        <v>UN</v>
      </c>
      <c r="S10" s="24" t="s">
        <v>1209</v>
      </c>
      <c r="T10" t="str">
        <f t="shared" si="3"/>
        <v/>
      </c>
      <c r="U10">
        <f>VLOOKUP(S10,ar_skupina!L$2:M$136,2,FALSE())</f>
        <v>66</v>
      </c>
    </row>
    <row r="11" spans="1:21" ht="14.25" customHeight="1" x14ac:dyDescent="0.25">
      <c r="A11">
        <v>10</v>
      </c>
      <c r="B11" s="9">
        <v>45348.375</v>
      </c>
      <c r="C11" s="9">
        <v>45348.479166666701</v>
      </c>
      <c r="D11" t="s">
        <v>1298</v>
      </c>
      <c r="E11">
        <v>302</v>
      </c>
      <c r="F11" t="s">
        <v>1296</v>
      </c>
      <c r="G11" t="s">
        <v>2</v>
      </c>
      <c r="H11" t="s">
        <v>1297</v>
      </c>
      <c r="I11" s="63" t="e">
        <f t="array" ref="I11">_xlfn.IFS(#REF!="1",1,#REF!="2",2,#REF!="3",3,#REF!="1A",4,#REF!="1B",5,#REF!="2A",6,#REF!="2B",7,#REF!="3A",8,#REF!="3B",9,#REF!="4A",10,#REF!="","")</f>
        <v>#REF!</v>
      </c>
      <c r="J11">
        <f>VLOOKUP(F11,profesor!$G$2:$H$101,2,0)</f>
        <v>48</v>
      </c>
      <c r="K11">
        <f>VLOOKUP(H11,ar_predmet!A:C,3,0)</f>
        <v>102</v>
      </c>
      <c r="L11" s="3">
        <f>VLOOKUP(H11,ar_predmet!A:C,2,FALSE())</f>
        <v>6228</v>
      </c>
      <c r="M11">
        <f>+VLOOKUP(G11,tip_dogodka!$B$2:$C$10,2,0)</f>
        <v>1</v>
      </c>
      <c r="N11">
        <f>+VLOOKUP(E11,prostor!$F$1:$G$101,2,0)</f>
        <v>6</v>
      </c>
      <c r="O11">
        <f t="shared" si="0"/>
        <v>150</v>
      </c>
      <c r="P11">
        <f>VLOOKUP(O11,mi2hh!A$2:B$4261,2,FALSE())</f>
        <v>3</v>
      </c>
      <c r="Q11" t="str">
        <f t="shared" si="1"/>
        <v>Red</v>
      </c>
      <c r="R11" t="str">
        <f t="shared" si="2"/>
        <v>UN</v>
      </c>
      <c r="S11" s="24" t="s">
        <v>1209</v>
      </c>
      <c r="T11" t="str">
        <f t="shared" si="3"/>
        <v/>
      </c>
      <c r="U11">
        <f>VLOOKUP(S11,ar_skupina!L$2:M$136,2,FALSE())</f>
        <v>66</v>
      </c>
    </row>
    <row r="12" spans="1:21" ht="14.25" customHeight="1" x14ac:dyDescent="0.25">
      <c r="A12">
        <v>11</v>
      </c>
      <c r="B12" s="9">
        <v>45358.375</v>
      </c>
      <c r="C12" s="9">
        <v>45358.479166666701</v>
      </c>
      <c r="D12" t="s">
        <v>1295</v>
      </c>
      <c r="E12" t="s">
        <v>16</v>
      </c>
      <c r="F12" t="s">
        <v>1296</v>
      </c>
      <c r="G12" t="s">
        <v>4</v>
      </c>
      <c r="H12" t="s">
        <v>1297</v>
      </c>
      <c r="I12" s="63" t="e">
        <f t="array" ref="I12">_xlfn.IFS(#REF!="1",1,#REF!="2",2,#REF!="3",3,#REF!="1A",4,#REF!="1B",5,#REF!="2A",6,#REF!="2B",7,#REF!="3A",8,#REF!="3B",9,#REF!="4A",10,#REF!="","")</f>
        <v>#REF!</v>
      </c>
      <c r="J12">
        <f>VLOOKUP(F12,profesor!$G$2:$H$101,2,0)</f>
        <v>48</v>
      </c>
      <c r="K12">
        <f>VLOOKUP(H12,ar_predmet!A:C,3,0)</f>
        <v>102</v>
      </c>
      <c r="L12" s="3">
        <f>VLOOKUP(H12,ar_predmet!A:C,2,FALSE())</f>
        <v>6228</v>
      </c>
      <c r="M12">
        <f>+VLOOKUP(G12,tip_dogodka!$B$2:$C$10,2,0)</f>
        <v>3</v>
      </c>
      <c r="N12">
        <f>+VLOOKUP(E12,prostor!$F$1:$G$101,2,0)</f>
        <v>54</v>
      </c>
      <c r="O12">
        <f t="shared" si="0"/>
        <v>150</v>
      </c>
      <c r="P12">
        <f>VLOOKUP(O12,mi2hh!A$2:B$4261,2,FALSE())</f>
        <v>3</v>
      </c>
      <c r="Q12" t="str">
        <f t="shared" si="1"/>
        <v>Red</v>
      </c>
      <c r="R12" t="str">
        <f t="shared" si="2"/>
        <v>UN</v>
      </c>
      <c r="S12" s="24" t="s">
        <v>1209</v>
      </c>
      <c r="T12" t="str">
        <f t="shared" si="3"/>
        <v/>
      </c>
      <c r="U12">
        <f>VLOOKUP(S12,ar_skupina!L$2:M$136,2,FALSE())</f>
        <v>66</v>
      </c>
    </row>
    <row r="13" spans="1:21" ht="14.25" customHeight="1" x14ac:dyDescent="0.25">
      <c r="A13">
        <v>12</v>
      </c>
      <c r="B13" s="9">
        <v>45363.375</v>
      </c>
      <c r="C13" s="9">
        <v>45363.479166666701</v>
      </c>
      <c r="D13" t="s">
        <v>1295</v>
      </c>
      <c r="E13" t="s">
        <v>16</v>
      </c>
      <c r="F13" t="s">
        <v>1296</v>
      </c>
      <c r="G13" t="s">
        <v>4</v>
      </c>
      <c r="H13" t="s">
        <v>1297</v>
      </c>
      <c r="I13" s="63" t="e">
        <f t="array" ref="I13">_xlfn.IFS(#REF!="1",1,#REF!="2",2,#REF!="3",3,#REF!="1A",4,#REF!="1B",5,#REF!="2A",6,#REF!="2B",7,#REF!="3A",8,#REF!="3B",9,#REF!="4A",10,#REF!="","")</f>
        <v>#REF!</v>
      </c>
      <c r="J13">
        <f>VLOOKUP(F13,profesor!$G$2:$H$101,2,0)</f>
        <v>48</v>
      </c>
      <c r="K13">
        <f>VLOOKUP(H13,ar_predmet!A:C,3,0)</f>
        <v>102</v>
      </c>
      <c r="L13" s="3">
        <f>VLOOKUP(H13,ar_predmet!A:C,2,FALSE())</f>
        <v>6228</v>
      </c>
      <c r="M13">
        <f>+VLOOKUP(G13,tip_dogodka!$B$2:$C$10,2,0)</f>
        <v>3</v>
      </c>
      <c r="N13">
        <f>+VLOOKUP(E13,prostor!$F$1:$G$101,2,0)</f>
        <v>54</v>
      </c>
      <c r="O13">
        <f t="shared" si="0"/>
        <v>150</v>
      </c>
      <c r="P13">
        <f>VLOOKUP(O13,mi2hh!A$2:B$4261,2,FALSE())</f>
        <v>3</v>
      </c>
      <c r="Q13" t="str">
        <f t="shared" si="1"/>
        <v>Red</v>
      </c>
      <c r="R13" t="str">
        <f t="shared" si="2"/>
        <v>UN</v>
      </c>
      <c r="S13" s="24" t="s">
        <v>1209</v>
      </c>
      <c r="T13" t="str">
        <f t="shared" si="3"/>
        <v/>
      </c>
      <c r="U13">
        <f>VLOOKUP(S13,ar_skupina!L$2:M$136,2,FALSE())</f>
        <v>66</v>
      </c>
    </row>
    <row r="14" spans="1:21" ht="14.25" customHeight="1" x14ac:dyDescent="0.25">
      <c r="A14">
        <v>13</v>
      </c>
      <c r="B14" s="9">
        <v>45356.375</v>
      </c>
      <c r="C14" s="9">
        <v>45356.479166666701</v>
      </c>
      <c r="D14" t="s">
        <v>1295</v>
      </c>
      <c r="E14" t="s">
        <v>16</v>
      </c>
      <c r="F14" t="s">
        <v>1296</v>
      </c>
      <c r="G14" t="s">
        <v>4</v>
      </c>
      <c r="H14" t="s">
        <v>1297</v>
      </c>
      <c r="I14" s="63" t="e">
        <f t="array" ref="I14">_xlfn.IFS(#REF!="1",1,#REF!="2",2,#REF!="3",3,#REF!="1A",4,#REF!="1B",5,#REF!="2A",6,#REF!="2B",7,#REF!="3A",8,#REF!="3B",9,#REF!="4A",10,#REF!="","")</f>
        <v>#REF!</v>
      </c>
      <c r="J14">
        <f>VLOOKUP(F14,profesor!$G$2:$H$101,2,0)</f>
        <v>48</v>
      </c>
      <c r="K14">
        <f>VLOOKUP(H14,ar_predmet!A:C,3,0)</f>
        <v>102</v>
      </c>
      <c r="L14" s="3">
        <f>VLOOKUP(H14,ar_predmet!A:C,2,FALSE())</f>
        <v>6228</v>
      </c>
      <c r="M14">
        <f>+VLOOKUP(G14,tip_dogodka!$B$2:$C$10,2,0)</f>
        <v>3</v>
      </c>
      <c r="N14">
        <f>+VLOOKUP(E14,prostor!$F$1:$G$101,2,0)</f>
        <v>54</v>
      </c>
      <c r="O14">
        <f t="shared" si="0"/>
        <v>150</v>
      </c>
      <c r="P14">
        <f>VLOOKUP(O14,mi2hh!A$2:B$4261,2,FALSE())</f>
        <v>3</v>
      </c>
      <c r="Q14" t="str">
        <f t="shared" si="1"/>
        <v>Red</v>
      </c>
      <c r="R14" t="str">
        <f t="shared" si="2"/>
        <v>UN</v>
      </c>
      <c r="S14" s="24" t="s">
        <v>1209</v>
      </c>
      <c r="T14" t="str">
        <f t="shared" si="3"/>
        <v/>
      </c>
      <c r="U14">
        <f>VLOOKUP(S14,ar_skupina!L$2:M$136,2,FALSE())</f>
        <v>66</v>
      </c>
    </row>
    <row r="15" spans="1:21" ht="14.25" customHeight="1" x14ac:dyDescent="0.25">
      <c r="A15">
        <v>14</v>
      </c>
      <c r="B15" s="9">
        <v>45351.375</v>
      </c>
      <c r="C15" s="9">
        <v>45351.479166666701</v>
      </c>
      <c r="D15" t="s">
        <v>1299</v>
      </c>
      <c r="E15">
        <v>111</v>
      </c>
      <c r="F15" t="s">
        <v>1300</v>
      </c>
      <c r="G15" t="s">
        <v>2</v>
      </c>
      <c r="H15" t="s">
        <v>1301</v>
      </c>
      <c r="I15" s="63" t="e">
        <f t="array" ref="I15">_xlfn.IFS(#REF!="1",1,#REF!="2",2,#REF!="3",3,#REF!="1A",4,#REF!="1B",5,#REF!="2A",6,#REF!="2B",7,#REF!="3A",8,#REF!="3B",9,#REF!="4A",10,#REF!="","")</f>
        <v>#REF!</v>
      </c>
      <c r="J15">
        <f>VLOOKUP(F15,profesor!$G$2:$H$101,2,0)</f>
        <v>1</v>
      </c>
      <c r="K15">
        <f>VLOOKUP(H15,ar_predmet!A:C,3,0)</f>
        <v>2</v>
      </c>
      <c r="L15" s="3">
        <f>VLOOKUP(H15,ar_predmet!A:C,2,FALSE())</f>
        <v>5105</v>
      </c>
      <c r="M15">
        <f>+VLOOKUP(G15,tip_dogodka!$B$2:$C$10,2,0)</f>
        <v>1</v>
      </c>
      <c r="N15">
        <f>+VLOOKUP(E15,prostor!$F$1:$G$101,2,0)</f>
        <v>4</v>
      </c>
      <c r="O15">
        <f t="shared" si="0"/>
        <v>150</v>
      </c>
      <c r="P15">
        <f>VLOOKUP(O15,mi2hh!A$2:B$4261,2,FALSE())</f>
        <v>3</v>
      </c>
      <c r="Q15" t="str">
        <f t="shared" si="1"/>
        <v>Red</v>
      </c>
      <c r="R15" t="str">
        <f t="shared" si="2"/>
        <v>VS</v>
      </c>
      <c r="S15" s="24" t="s">
        <v>1128</v>
      </c>
      <c r="T15" t="str">
        <f t="shared" si="3"/>
        <v/>
      </c>
      <c r="U15">
        <f>VLOOKUP(S15,ar_skupina!L$2:M$136,2,FALSE())</f>
        <v>1</v>
      </c>
    </row>
    <row r="16" spans="1:21" ht="14.25" customHeight="1" x14ac:dyDescent="0.25">
      <c r="A16">
        <v>15</v>
      </c>
      <c r="B16" s="9">
        <v>45215.416666666701</v>
      </c>
      <c r="C16" s="9">
        <v>45215.520833333299</v>
      </c>
      <c r="D16" t="s">
        <v>1302</v>
      </c>
      <c r="E16" t="s">
        <v>17</v>
      </c>
      <c r="F16" t="s">
        <v>1300</v>
      </c>
      <c r="G16" t="s">
        <v>4</v>
      </c>
      <c r="H16" t="s">
        <v>1301</v>
      </c>
      <c r="I16" s="63" t="e">
        <f t="array" ref="I16">_xlfn.IFS(#REF!="1",1,#REF!="2",2,#REF!="3",3,#REF!="1A",4,#REF!="1B",5,#REF!="2A",6,#REF!="2B",7,#REF!="3A",8,#REF!="3B",9,#REF!="4A",10,#REF!="","")</f>
        <v>#REF!</v>
      </c>
      <c r="J16">
        <f>VLOOKUP(F16,profesor!$G$2:$H$101,2,0)</f>
        <v>1</v>
      </c>
      <c r="K16">
        <f>VLOOKUP(H16,ar_predmet!A:C,3,0)</f>
        <v>2</v>
      </c>
      <c r="L16" s="3">
        <f>VLOOKUP(H16,ar_predmet!A:C,2,FALSE())</f>
        <v>5105</v>
      </c>
      <c r="M16">
        <f>+VLOOKUP(G16,tip_dogodka!$B$2:$C$10,2,0)</f>
        <v>3</v>
      </c>
      <c r="N16">
        <f>+VLOOKUP(E16,prostor!$F$1:$G$101,2,0)</f>
        <v>55</v>
      </c>
      <c r="O16">
        <f t="shared" si="0"/>
        <v>150</v>
      </c>
      <c r="P16">
        <f>VLOOKUP(O16,mi2hh!A$2:B$4261,2,FALSE())</f>
        <v>3</v>
      </c>
      <c r="Q16" t="str">
        <f t="shared" si="1"/>
        <v>Red</v>
      </c>
      <c r="R16" t="str">
        <f t="shared" si="2"/>
        <v>UN</v>
      </c>
      <c r="S16" s="24" t="s">
        <v>1192</v>
      </c>
      <c r="T16" t="str">
        <f t="shared" si="3"/>
        <v/>
      </c>
      <c r="U16">
        <f>VLOOKUP(S16,ar_skupina!L$2:M$136,2,FALSE())</f>
        <v>50</v>
      </c>
    </row>
    <row r="17" spans="1:21" ht="14.25" customHeight="1" x14ac:dyDescent="0.25">
      <c r="A17">
        <v>16</v>
      </c>
      <c r="B17" s="9">
        <v>45210.416666666701</v>
      </c>
      <c r="C17" s="9">
        <v>45210.520833333299</v>
      </c>
      <c r="D17" t="s">
        <v>1303</v>
      </c>
      <c r="E17">
        <v>301</v>
      </c>
      <c r="F17" t="s">
        <v>1300</v>
      </c>
      <c r="G17" t="s">
        <v>2</v>
      </c>
      <c r="H17" t="s">
        <v>1301</v>
      </c>
      <c r="I17" s="63" t="e">
        <f t="array" ref="I17">_xlfn.IFS(#REF!="1",1,#REF!="2",2,#REF!="3",3,#REF!="1A",4,#REF!="1B",5,#REF!="2A",6,#REF!="2B",7,#REF!="3A",8,#REF!="3B",9,#REF!="4A",10,#REF!="","")</f>
        <v>#REF!</v>
      </c>
      <c r="J17">
        <f>VLOOKUP(F17,profesor!$G$2:$H$101,2,0)</f>
        <v>1</v>
      </c>
      <c r="K17">
        <f>VLOOKUP(H17,ar_predmet!A:C,3,0)</f>
        <v>2</v>
      </c>
      <c r="L17" s="3">
        <f>VLOOKUP(H17,ar_predmet!A:C,2,FALSE())</f>
        <v>5105</v>
      </c>
      <c r="M17">
        <f>+VLOOKUP(G17,tip_dogodka!$B$2:$C$10,2,0)</f>
        <v>1</v>
      </c>
      <c r="N17">
        <f>+VLOOKUP(E17,prostor!$F$1:$G$101,2,0)</f>
        <v>5</v>
      </c>
      <c r="O17">
        <f t="shared" si="0"/>
        <v>150</v>
      </c>
      <c r="P17">
        <f>VLOOKUP(O17,mi2hh!A$2:B$4261,2,FALSE())</f>
        <v>3</v>
      </c>
      <c r="Q17" t="str">
        <f t="shared" si="1"/>
        <v>Red</v>
      </c>
      <c r="R17" t="str">
        <f t="shared" si="2"/>
        <v>UN</v>
      </c>
      <c r="S17" s="24" t="s">
        <v>1192</v>
      </c>
      <c r="T17" t="str">
        <f t="shared" si="3"/>
        <v/>
      </c>
      <c r="U17">
        <f>VLOOKUP(S17,ar_skupina!L$2:M$136,2,FALSE())</f>
        <v>50</v>
      </c>
    </row>
    <row r="18" spans="1:21" ht="14.25" customHeight="1" x14ac:dyDescent="0.25">
      <c r="A18">
        <v>18</v>
      </c>
      <c r="B18" s="9">
        <v>45398.416666666701</v>
      </c>
      <c r="C18" s="9">
        <v>45398.520833333299</v>
      </c>
      <c r="D18" t="s">
        <v>1304</v>
      </c>
      <c r="E18" t="s">
        <v>16</v>
      </c>
      <c r="F18" t="s">
        <v>1300</v>
      </c>
      <c r="G18" t="s">
        <v>4</v>
      </c>
      <c r="H18" t="s">
        <v>1305</v>
      </c>
      <c r="I18" s="63" t="e">
        <f t="array" ref="I18">_xlfn.IFS(#REF!="1",1,#REF!="2",2,#REF!="3",3,#REF!="1A",4,#REF!="1B",5,#REF!="2A",6,#REF!="2B",7,#REF!="3A",8,#REF!="3B",9,#REF!="4A",10,#REF!="","")</f>
        <v>#REF!</v>
      </c>
      <c r="J18">
        <f>VLOOKUP(F18,profesor!$G$2:$H$101,2,0)</f>
        <v>1</v>
      </c>
      <c r="K18">
        <f>VLOOKUP(H18,ar_predmet!A:C,3,0)</f>
        <v>184</v>
      </c>
      <c r="L18" s="3">
        <f>VLOOKUP(H18,ar_predmet!A:C,2,FALSE())</f>
        <v>7223</v>
      </c>
      <c r="M18">
        <f>+VLOOKUP(G18,tip_dogodka!$B$2:$C$10,2,0)</f>
        <v>3</v>
      </c>
      <c r="N18">
        <f>+VLOOKUP(E18,prostor!$F$1:$G$101,2,0)</f>
        <v>54</v>
      </c>
      <c r="O18">
        <f t="shared" si="0"/>
        <v>150</v>
      </c>
      <c r="P18">
        <f>VLOOKUP(O18,mi2hh!A$2:B$4261,2,FALSE())</f>
        <v>3</v>
      </c>
      <c r="Q18" t="str">
        <f t="shared" si="1"/>
        <v>Red</v>
      </c>
      <c r="R18" t="str">
        <f t="shared" si="2"/>
        <v>MA</v>
      </c>
      <c r="S18" s="24" t="s">
        <v>1228</v>
      </c>
      <c r="T18" t="str">
        <f t="shared" si="3"/>
        <v/>
      </c>
      <c r="U18">
        <f>VLOOKUP(S18,ar_skupina!L$2:M$136,2,FALSE())</f>
        <v>84</v>
      </c>
    </row>
    <row r="19" spans="1:21" ht="14.25" customHeight="1" x14ac:dyDescent="0.25">
      <c r="A19">
        <v>22</v>
      </c>
      <c r="B19" s="9">
        <v>45406.416666666701</v>
      </c>
      <c r="C19" s="9">
        <v>45406.520833333299</v>
      </c>
      <c r="D19" t="s">
        <v>1304</v>
      </c>
      <c r="E19" t="s">
        <v>16</v>
      </c>
      <c r="F19" t="s">
        <v>1300</v>
      </c>
      <c r="G19" t="s">
        <v>4</v>
      </c>
      <c r="H19" t="s">
        <v>1305</v>
      </c>
      <c r="I19" s="63" t="e">
        <f t="array" ref="I19">_xlfn.IFS(#REF!="1",1,#REF!="2",2,#REF!="3",3,#REF!="1A",4,#REF!="1B",5,#REF!="2A",6,#REF!="2B",7,#REF!="3A",8,#REF!="3B",9,#REF!="4A",10,#REF!="","")</f>
        <v>#REF!</v>
      </c>
      <c r="J19">
        <f>VLOOKUP(F19,profesor!$G$2:$H$101,2,0)</f>
        <v>1</v>
      </c>
      <c r="K19">
        <f>VLOOKUP(H19,ar_predmet!A:C,3,0)</f>
        <v>184</v>
      </c>
      <c r="L19" s="3">
        <f>VLOOKUP(H19,ar_predmet!A:C,2,FALSE())</f>
        <v>7223</v>
      </c>
      <c r="M19">
        <f>+VLOOKUP(G19,tip_dogodka!$B$2:$C$10,2,0)</f>
        <v>3</v>
      </c>
      <c r="N19">
        <f>+VLOOKUP(E19,prostor!$F$1:$G$101,2,0)</f>
        <v>54</v>
      </c>
      <c r="O19">
        <f t="shared" si="0"/>
        <v>150</v>
      </c>
      <c r="P19">
        <f>VLOOKUP(O19,mi2hh!A$2:B$4261,2,FALSE())</f>
        <v>3</v>
      </c>
      <c r="Q19" t="str">
        <f t="shared" si="1"/>
        <v>Red</v>
      </c>
      <c r="R19" t="str">
        <f t="shared" si="2"/>
        <v>MA</v>
      </c>
      <c r="S19" s="24" t="s">
        <v>1228</v>
      </c>
      <c r="T19" t="str">
        <f t="shared" si="3"/>
        <v/>
      </c>
      <c r="U19">
        <f>VLOOKUP(S19,ar_skupina!L$2:M$136,2,FALSE())</f>
        <v>84</v>
      </c>
    </row>
    <row r="20" spans="1:21" ht="14.25" customHeight="1" x14ac:dyDescent="0.25">
      <c r="A20">
        <v>23</v>
      </c>
      <c r="B20" s="9">
        <v>45350.375</v>
      </c>
      <c r="C20" s="9">
        <v>45350.479166666701</v>
      </c>
      <c r="D20" t="s">
        <v>1306</v>
      </c>
      <c r="E20" t="s">
        <v>17</v>
      </c>
      <c r="F20" t="s">
        <v>1300</v>
      </c>
      <c r="G20" t="s">
        <v>4</v>
      </c>
      <c r="H20" t="s">
        <v>1301</v>
      </c>
      <c r="I20" s="63" t="e">
        <f t="array" ref="I20">_xlfn.IFS(#REF!="1",1,#REF!="2",2,#REF!="3",3,#REF!="1A",4,#REF!="1B",5,#REF!="2A",6,#REF!="2B",7,#REF!="3A",8,#REF!="3B",9,#REF!="4A",10,#REF!="","")</f>
        <v>#REF!</v>
      </c>
      <c r="J20">
        <f>VLOOKUP(F20,profesor!$G$2:$H$101,2,0)</f>
        <v>1</v>
      </c>
      <c r="K20">
        <f>VLOOKUP(H20,ar_predmet!A:C,3,0)</f>
        <v>2</v>
      </c>
      <c r="L20" s="3">
        <f>VLOOKUP(H20,ar_predmet!A:C,2,FALSE())</f>
        <v>5105</v>
      </c>
      <c r="M20">
        <f>+VLOOKUP(G20,tip_dogodka!$B$2:$C$10,2,0)</f>
        <v>3</v>
      </c>
      <c r="N20">
        <f>+VLOOKUP(E20,prostor!$F$1:$G$101,2,0)</f>
        <v>55</v>
      </c>
      <c r="O20">
        <f t="shared" si="0"/>
        <v>150</v>
      </c>
      <c r="P20">
        <f>VLOOKUP(O20,mi2hh!A$2:B$4261,2,FALSE())</f>
        <v>3</v>
      </c>
      <c r="Q20" t="str">
        <f t="shared" si="1"/>
        <v>Red</v>
      </c>
      <c r="R20" t="str">
        <f t="shared" si="2"/>
        <v>VS</v>
      </c>
      <c r="S20" s="24" t="s">
        <v>1128</v>
      </c>
      <c r="T20" t="str">
        <f t="shared" si="3"/>
        <v/>
      </c>
      <c r="U20">
        <f>VLOOKUP(S20,ar_skupina!L$2:M$136,2,FALSE())</f>
        <v>1</v>
      </c>
    </row>
    <row r="21" spans="1:21" ht="14.25" customHeight="1" x14ac:dyDescent="0.25">
      <c r="A21">
        <v>24</v>
      </c>
      <c r="B21" s="9">
        <v>45224.53125</v>
      </c>
      <c r="C21" s="9">
        <v>45224.635416666701</v>
      </c>
      <c r="D21" t="s">
        <v>1307</v>
      </c>
      <c r="E21">
        <v>5</v>
      </c>
      <c r="F21" t="s">
        <v>1300</v>
      </c>
      <c r="G21" t="s">
        <v>3</v>
      </c>
      <c r="H21" t="s">
        <v>1308</v>
      </c>
      <c r="I21" s="63" t="e">
        <f t="array" ref="I21">_xlfn.IFS(#REF!="1",1,#REF!="2",2,#REF!="3",3,#REF!="1A",4,#REF!="1B",5,#REF!="2A",6,#REF!="2B",7,#REF!="3A",8,#REF!="3B",9,#REF!="4A",10,#REF!="","")</f>
        <v>#REF!</v>
      </c>
      <c r="J21">
        <f>VLOOKUP(F21,profesor!$G$2:$H$101,2,0)</f>
        <v>1</v>
      </c>
      <c r="K21">
        <f>VLOOKUP(H21,ar_predmet!A:C,3,0)</f>
        <v>166</v>
      </c>
      <c r="L21" s="3">
        <f>VLOOKUP(H21,ar_predmet!A:C,2,FALSE())</f>
        <v>7126</v>
      </c>
      <c r="M21">
        <f>+VLOOKUP(G21,tip_dogodka!$B$2:$C$10,2,0)</f>
        <v>2</v>
      </c>
      <c r="N21">
        <f>+VLOOKUP(E21,prostor!$F$1:$G$101,2,0)</f>
        <v>1</v>
      </c>
      <c r="O21">
        <f t="shared" si="0"/>
        <v>150</v>
      </c>
      <c r="P21">
        <f>VLOOKUP(O21,mi2hh!A$2:B$4261,2,FALSE())</f>
        <v>3</v>
      </c>
      <c r="Q21" t="str">
        <f t="shared" si="1"/>
        <v>Red</v>
      </c>
      <c r="R21" t="str">
        <f t="shared" si="2"/>
        <v>MA</v>
      </c>
      <c r="S21" s="24" t="s">
        <v>1223</v>
      </c>
      <c r="T21" t="str">
        <f t="shared" si="3"/>
        <v/>
      </c>
      <c r="U21">
        <f>VLOOKUP(S21,ar_skupina!L$2:M$136,2,FALSE())</f>
        <v>79</v>
      </c>
    </row>
    <row r="22" spans="1:21" ht="14.25" customHeight="1" x14ac:dyDescent="0.25">
      <c r="A22">
        <v>25</v>
      </c>
      <c r="B22" s="9">
        <v>45267.375</v>
      </c>
      <c r="C22" s="9">
        <v>45267.479166666701</v>
      </c>
      <c r="D22" t="s">
        <v>1309</v>
      </c>
      <c r="E22">
        <v>410</v>
      </c>
      <c r="F22" t="s">
        <v>1300</v>
      </c>
      <c r="G22" t="s">
        <v>3</v>
      </c>
      <c r="H22" t="s">
        <v>1310</v>
      </c>
      <c r="I22" s="63" t="e">
        <f t="array" ref="I22">_xlfn.IFS(#REF!="1",1,#REF!="2",2,#REF!="3",3,#REF!="1A",4,#REF!="1B",5,#REF!="2A",6,#REF!="2B",7,#REF!="3A",8,#REF!="3B",9,#REF!="4A",10,#REF!="","")</f>
        <v>#REF!</v>
      </c>
      <c r="J22">
        <f>VLOOKUP(F22,profesor!$G$2:$H$101,2,0)</f>
        <v>1</v>
      </c>
      <c r="K22">
        <f>VLOOKUP(H22,ar_predmet!A:C,3,0)</f>
        <v>13</v>
      </c>
      <c r="L22" s="3">
        <f>VLOOKUP(H22,ar_predmet!A:C,2,FALSE())</f>
        <v>5203</v>
      </c>
      <c r="M22">
        <f>+VLOOKUP(G22,tip_dogodka!$B$2:$C$10,2,0)</f>
        <v>2</v>
      </c>
      <c r="N22">
        <f>+VLOOKUP(E22,prostor!$F$1:$G$101,2,0)</f>
        <v>13</v>
      </c>
      <c r="O22">
        <f t="shared" si="0"/>
        <v>150</v>
      </c>
      <c r="P22">
        <f>VLOOKUP(O22,mi2hh!A$2:B$4261,2,FALSE())</f>
        <v>3</v>
      </c>
      <c r="Q22" t="str">
        <f t="shared" si="1"/>
        <v>Red</v>
      </c>
      <c r="R22" t="str">
        <f t="shared" si="2"/>
        <v>VS</v>
      </c>
      <c r="S22" s="24" t="s">
        <v>1163</v>
      </c>
      <c r="T22" t="str">
        <f t="shared" si="3"/>
        <v>1</v>
      </c>
      <c r="U22">
        <f>VLOOKUP(S22,ar_skupina!L$2:M$136,2,FALSE())</f>
        <v>25</v>
      </c>
    </row>
    <row r="23" spans="1:21" ht="14.25" customHeight="1" x14ac:dyDescent="0.25">
      <c r="A23">
        <v>27</v>
      </c>
      <c r="B23" s="9">
        <v>45400.416666666701</v>
      </c>
      <c r="C23" s="9">
        <v>45400.520833333299</v>
      </c>
      <c r="D23" t="s">
        <v>1304</v>
      </c>
      <c r="E23" t="s">
        <v>16</v>
      </c>
      <c r="F23" t="s">
        <v>1300</v>
      </c>
      <c r="G23" t="s">
        <v>4</v>
      </c>
      <c r="H23" t="s">
        <v>1305</v>
      </c>
      <c r="I23" s="63" t="e">
        <f t="array" ref="I23">_xlfn.IFS(#REF!="1",1,#REF!="2",2,#REF!="3",3,#REF!="1A",4,#REF!="1B",5,#REF!="2A",6,#REF!="2B",7,#REF!="3A",8,#REF!="3B",9,#REF!="4A",10,#REF!="","")</f>
        <v>#REF!</v>
      </c>
      <c r="J23">
        <f>VLOOKUP(F23,profesor!$G$2:$H$101,2,0)</f>
        <v>1</v>
      </c>
      <c r="K23">
        <f>VLOOKUP(H23,ar_predmet!A:C,3,0)</f>
        <v>184</v>
      </c>
      <c r="L23" s="3">
        <f>VLOOKUP(H23,ar_predmet!A:C,2,FALSE())</f>
        <v>7223</v>
      </c>
      <c r="M23">
        <f>+VLOOKUP(G23,tip_dogodka!$B$2:$C$10,2,0)</f>
        <v>3</v>
      </c>
      <c r="N23">
        <f>+VLOOKUP(E23,prostor!$F$1:$G$101,2,0)</f>
        <v>54</v>
      </c>
      <c r="O23">
        <f t="shared" si="0"/>
        <v>150</v>
      </c>
      <c r="P23">
        <f>VLOOKUP(O23,mi2hh!A$2:B$4261,2,FALSE())</f>
        <v>3</v>
      </c>
      <c r="Q23" t="str">
        <f t="shared" si="1"/>
        <v>Red</v>
      </c>
      <c r="R23" t="str">
        <f t="shared" si="2"/>
        <v>MA</v>
      </c>
      <c r="S23" s="24" t="s">
        <v>1228</v>
      </c>
      <c r="T23" t="str">
        <f t="shared" si="3"/>
        <v/>
      </c>
      <c r="U23">
        <f>VLOOKUP(S23,ar_skupina!L$2:M$136,2,FALSE())</f>
        <v>84</v>
      </c>
    </row>
    <row r="24" spans="1:21" ht="14.25" customHeight="1" x14ac:dyDescent="0.25">
      <c r="A24">
        <v>28</v>
      </c>
      <c r="B24" s="9">
        <v>45253.635416666701</v>
      </c>
      <c r="C24" s="9">
        <v>45253.739583333299</v>
      </c>
      <c r="D24" t="s">
        <v>1311</v>
      </c>
      <c r="E24" t="s">
        <v>16</v>
      </c>
      <c r="F24" t="s">
        <v>1300</v>
      </c>
      <c r="G24" t="s">
        <v>4</v>
      </c>
      <c r="H24" t="s">
        <v>1312</v>
      </c>
      <c r="I24" s="63" t="e">
        <f t="array" ref="I24">_xlfn.IFS(#REF!="1",1,#REF!="2",2,#REF!="3",3,#REF!="1A",4,#REF!="1B",5,#REF!="2A",6,#REF!="2B",7,#REF!="3A",8,#REF!="3B",9,#REF!="4A",10,#REF!="","")</f>
        <v>#REF!</v>
      </c>
      <c r="J24">
        <f>VLOOKUP(F24,profesor!$G$2:$H$101,2,0)</f>
        <v>1</v>
      </c>
      <c r="K24">
        <f>VLOOKUP(H24,ar_predmet!A:C,3,0)</f>
        <v>128</v>
      </c>
      <c r="L24" s="3">
        <f>VLOOKUP(H24,ar_predmet!A:C,2,FALSE())</f>
        <v>6322</v>
      </c>
      <c r="M24">
        <f>+VLOOKUP(G24,tip_dogodka!$B$2:$C$10,2,0)</f>
        <v>3</v>
      </c>
      <c r="N24">
        <f>+VLOOKUP(E24,prostor!$F$1:$G$101,2,0)</f>
        <v>54</v>
      </c>
      <c r="O24">
        <f t="shared" si="0"/>
        <v>150</v>
      </c>
      <c r="P24">
        <f>VLOOKUP(O24,mi2hh!A$2:B$4261,2,FALSE())</f>
        <v>3</v>
      </c>
      <c r="Q24" t="str">
        <f t="shared" si="1"/>
        <v>Red</v>
      </c>
      <c r="R24" t="str">
        <f t="shared" si="2"/>
        <v>UN</v>
      </c>
      <c r="S24" s="24" t="s">
        <v>1214</v>
      </c>
      <c r="T24" t="str">
        <f t="shared" si="3"/>
        <v/>
      </c>
      <c r="U24">
        <f>VLOOKUP(S24,ar_skupina!L$2:M$136,2,FALSE())</f>
        <v>71</v>
      </c>
    </row>
    <row r="25" spans="1:21" ht="14.25" customHeight="1" x14ac:dyDescent="0.25">
      <c r="A25">
        <v>29</v>
      </c>
      <c r="B25" s="9">
        <v>45273.489583333299</v>
      </c>
      <c r="C25" s="9">
        <v>45273.59375</v>
      </c>
      <c r="D25" t="s">
        <v>1309</v>
      </c>
      <c r="E25">
        <v>410</v>
      </c>
      <c r="F25" t="s">
        <v>1300</v>
      </c>
      <c r="G25" t="s">
        <v>3</v>
      </c>
      <c r="H25" t="s">
        <v>1310</v>
      </c>
      <c r="I25" s="63" t="e">
        <f t="array" ref="I25">_xlfn.IFS(#REF!="1",1,#REF!="2",2,#REF!="3",3,#REF!="1A",4,#REF!="1B",5,#REF!="2A",6,#REF!="2B",7,#REF!="3A",8,#REF!="3B",9,#REF!="4A",10,#REF!="","")</f>
        <v>#REF!</v>
      </c>
      <c r="J25">
        <f>VLOOKUP(F25,profesor!$G$2:$H$101,2,0)</f>
        <v>1</v>
      </c>
      <c r="K25">
        <f>VLOOKUP(H25,ar_predmet!A:C,3,0)</f>
        <v>13</v>
      </c>
      <c r="L25" s="3">
        <f>VLOOKUP(H25,ar_predmet!A:C,2,FALSE())</f>
        <v>5203</v>
      </c>
      <c r="M25">
        <f>+VLOOKUP(G25,tip_dogodka!$B$2:$C$10,2,0)</f>
        <v>2</v>
      </c>
      <c r="N25">
        <f>+VLOOKUP(E25,prostor!$F$1:$G$101,2,0)</f>
        <v>13</v>
      </c>
      <c r="O25">
        <f t="shared" si="0"/>
        <v>150</v>
      </c>
      <c r="P25">
        <f>VLOOKUP(O25,mi2hh!A$2:B$4261,2,FALSE())</f>
        <v>3</v>
      </c>
      <c r="Q25" t="str">
        <f t="shared" si="1"/>
        <v>Red</v>
      </c>
      <c r="R25" t="str">
        <f t="shared" si="2"/>
        <v>VS</v>
      </c>
      <c r="S25" s="24" t="s">
        <v>1163</v>
      </c>
      <c r="T25" t="str">
        <f t="shared" si="3"/>
        <v>1</v>
      </c>
      <c r="U25">
        <f>VLOOKUP(S25,ar_skupina!L$2:M$136,2,FALSE())</f>
        <v>25</v>
      </c>
    </row>
    <row r="26" spans="1:21" ht="14.25" customHeight="1" x14ac:dyDescent="0.25">
      <c r="A26">
        <v>30</v>
      </c>
      <c r="B26" s="9">
        <v>45364.375</v>
      </c>
      <c r="C26" s="9">
        <v>45364.479166666701</v>
      </c>
      <c r="D26" t="s">
        <v>1299</v>
      </c>
      <c r="E26">
        <v>111</v>
      </c>
      <c r="F26" t="s">
        <v>1300</v>
      </c>
      <c r="G26" t="s">
        <v>2</v>
      </c>
      <c r="H26" t="s">
        <v>1301</v>
      </c>
      <c r="I26" s="63" t="e">
        <f t="array" ref="I26">_xlfn.IFS(#REF!="1",1,#REF!="2",2,#REF!="3",3,#REF!="1A",4,#REF!="1B",5,#REF!="2A",6,#REF!="2B",7,#REF!="3A",8,#REF!="3B",9,#REF!="4A",10,#REF!="","")</f>
        <v>#REF!</v>
      </c>
      <c r="J26">
        <f>VLOOKUP(F26,profesor!$G$2:$H$101,2,0)</f>
        <v>1</v>
      </c>
      <c r="K26">
        <f>VLOOKUP(H26,ar_predmet!A:C,3,0)</f>
        <v>2</v>
      </c>
      <c r="L26" s="3">
        <f>VLOOKUP(H26,ar_predmet!A:C,2,FALSE())</f>
        <v>5105</v>
      </c>
      <c r="M26">
        <f>+VLOOKUP(G26,tip_dogodka!$B$2:$C$10,2,0)</f>
        <v>1</v>
      </c>
      <c r="N26">
        <f>+VLOOKUP(E26,prostor!$F$1:$G$101,2,0)</f>
        <v>4</v>
      </c>
      <c r="O26">
        <f t="shared" si="0"/>
        <v>150</v>
      </c>
      <c r="P26">
        <f>VLOOKUP(O26,mi2hh!A$2:B$4261,2,FALSE())</f>
        <v>3</v>
      </c>
      <c r="Q26" t="str">
        <f t="shared" si="1"/>
        <v>Red</v>
      </c>
      <c r="R26" t="str">
        <f t="shared" si="2"/>
        <v>VS</v>
      </c>
      <c r="S26" s="24" t="s">
        <v>1128</v>
      </c>
      <c r="T26" t="str">
        <f t="shared" si="3"/>
        <v/>
      </c>
      <c r="U26">
        <f>VLOOKUP(S26,ar_skupina!L$2:M$136,2,FALSE())</f>
        <v>1</v>
      </c>
    </row>
    <row r="27" spans="1:21" ht="14.25" customHeight="1" x14ac:dyDescent="0.25">
      <c r="A27">
        <v>32</v>
      </c>
      <c r="B27" s="9">
        <v>45272.375</v>
      </c>
      <c r="C27" s="9">
        <v>45272.479166666701</v>
      </c>
      <c r="D27" t="s">
        <v>1309</v>
      </c>
      <c r="E27">
        <v>410</v>
      </c>
      <c r="F27" t="s">
        <v>1300</v>
      </c>
      <c r="G27" t="s">
        <v>3</v>
      </c>
      <c r="H27" t="s">
        <v>1310</v>
      </c>
      <c r="I27" s="63" t="e">
        <f t="array" ref="I27">_xlfn.IFS(#REF!="1",1,#REF!="2",2,#REF!="3",3,#REF!="1A",4,#REF!="1B",5,#REF!="2A",6,#REF!="2B",7,#REF!="3A",8,#REF!="3B",9,#REF!="4A",10,#REF!="","")</f>
        <v>#REF!</v>
      </c>
      <c r="J27">
        <f>VLOOKUP(F27,profesor!$G$2:$H$101,2,0)</f>
        <v>1</v>
      </c>
      <c r="K27">
        <f>VLOOKUP(H27,ar_predmet!A:C,3,0)</f>
        <v>13</v>
      </c>
      <c r="L27" s="3">
        <f>VLOOKUP(H27,ar_predmet!A:C,2,FALSE())</f>
        <v>5203</v>
      </c>
      <c r="M27">
        <f>+VLOOKUP(G27,tip_dogodka!$B$2:$C$10,2,0)</f>
        <v>2</v>
      </c>
      <c r="N27">
        <f>+VLOOKUP(E27,prostor!$F$1:$G$101,2,0)</f>
        <v>13</v>
      </c>
      <c r="O27">
        <f t="shared" si="0"/>
        <v>150</v>
      </c>
      <c r="P27">
        <f>VLOOKUP(O27,mi2hh!A$2:B$4261,2,FALSE())</f>
        <v>3</v>
      </c>
      <c r="Q27" t="str">
        <f t="shared" si="1"/>
        <v>Red</v>
      </c>
      <c r="R27" t="str">
        <f t="shared" si="2"/>
        <v>VS</v>
      </c>
      <c r="S27" s="24" t="s">
        <v>1163</v>
      </c>
      <c r="T27" t="str">
        <f t="shared" si="3"/>
        <v>1</v>
      </c>
      <c r="U27">
        <f>VLOOKUP(S27,ar_skupina!L$2:M$136,2,FALSE())</f>
        <v>25</v>
      </c>
    </row>
    <row r="28" spans="1:21" ht="14.25" customHeight="1" x14ac:dyDescent="0.25">
      <c r="A28">
        <v>33</v>
      </c>
      <c r="B28" s="9">
        <v>45419.416666666701</v>
      </c>
      <c r="C28" s="9">
        <v>45419.520833333299</v>
      </c>
      <c r="D28" t="s">
        <v>1304</v>
      </c>
      <c r="E28" t="s">
        <v>16</v>
      </c>
      <c r="F28" t="s">
        <v>1300</v>
      </c>
      <c r="G28" t="s">
        <v>4</v>
      </c>
      <c r="H28" t="s">
        <v>1305</v>
      </c>
      <c r="I28" s="63" t="e">
        <f t="array" ref="I28">_xlfn.IFS(#REF!="1",1,#REF!="2",2,#REF!="3",3,#REF!="1A",4,#REF!="1B",5,#REF!="2A",6,#REF!="2B",7,#REF!="3A",8,#REF!="3B",9,#REF!="4A",10,#REF!="","")</f>
        <v>#REF!</v>
      </c>
      <c r="J28">
        <f>VLOOKUP(F28,profesor!$G$2:$H$101,2,0)</f>
        <v>1</v>
      </c>
      <c r="K28">
        <f>VLOOKUP(H28,ar_predmet!A:C,3,0)</f>
        <v>184</v>
      </c>
      <c r="L28" s="3">
        <f>VLOOKUP(H28,ar_predmet!A:C,2,FALSE())</f>
        <v>7223</v>
      </c>
      <c r="M28">
        <f>+VLOOKUP(G28,tip_dogodka!$B$2:$C$10,2,0)</f>
        <v>3</v>
      </c>
      <c r="N28">
        <f>+VLOOKUP(E28,prostor!$F$1:$G$101,2,0)</f>
        <v>54</v>
      </c>
      <c r="O28">
        <f t="shared" si="0"/>
        <v>150</v>
      </c>
      <c r="P28">
        <f>VLOOKUP(O28,mi2hh!A$2:B$4261,2,FALSE())</f>
        <v>3</v>
      </c>
      <c r="Q28" t="str">
        <f t="shared" si="1"/>
        <v>Red</v>
      </c>
      <c r="R28" t="str">
        <f t="shared" si="2"/>
        <v>MA</v>
      </c>
      <c r="S28" s="24" t="s">
        <v>1228</v>
      </c>
      <c r="T28" t="str">
        <f t="shared" si="3"/>
        <v/>
      </c>
      <c r="U28">
        <f>VLOOKUP(S28,ar_skupina!L$2:M$136,2,FALSE())</f>
        <v>84</v>
      </c>
    </row>
    <row r="29" spans="1:21" ht="14.25" customHeight="1" x14ac:dyDescent="0.25">
      <c r="A29">
        <v>34</v>
      </c>
      <c r="B29" s="9">
        <v>45278.375</v>
      </c>
      <c r="C29" s="9">
        <v>45278.479166666701</v>
      </c>
      <c r="D29" t="s">
        <v>1313</v>
      </c>
      <c r="E29">
        <v>410</v>
      </c>
      <c r="F29" t="s">
        <v>1300</v>
      </c>
      <c r="G29" t="s">
        <v>3</v>
      </c>
      <c r="H29" t="s">
        <v>1310</v>
      </c>
      <c r="I29" s="63" t="e">
        <f t="array" ref="I29">_xlfn.IFS(#REF!="1",1,#REF!="2",2,#REF!="3",3,#REF!="1A",4,#REF!="1B",5,#REF!="2A",6,#REF!="2B",7,#REF!="3A",8,#REF!="3B",9,#REF!="4A",10,#REF!="","")</f>
        <v>#REF!</v>
      </c>
      <c r="J29">
        <f>VLOOKUP(F29,profesor!$G$2:$H$101,2,0)</f>
        <v>1</v>
      </c>
      <c r="K29">
        <f>VLOOKUP(H29,ar_predmet!A:C,3,0)</f>
        <v>13</v>
      </c>
      <c r="L29" s="3">
        <f>VLOOKUP(H29,ar_predmet!A:C,2,FALSE())</f>
        <v>5203</v>
      </c>
      <c r="M29">
        <f>+VLOOKUP(G29,tip_dogodka!$B$2:$C$10,2,0)</f>
        <v>2</v>
      </c>
      <c r="N29">
        <f>+VLOOKUP(E29,prostor!$F$1:$G$101,2,0)</f>
        <v>13</v>
      </c>
      <c r="O29">
        <f t="shared" si="0"/>
        <v>150</v>
      </c>
      <c r="P29">
        <f>VLOOKUP(O29,mi2hh!A$2:B$4261,2,FALSE())</f>
        <v>3</v>
      </c>
      <c r="Q29" t="str">
        <f t="shared" si="1"/>
        <v>Red</v>
      </c>
      <c r="R29" t="str">
        <f t="shared" si="2"/>
        <v>VS</v>
      </c>
      <c r="S29" s="24" t="s">
        <v>1164</v>
      </c>
      <c r="T29" t="str">
        <f t="shared" si="3"/>
        <v>2</v>
      </c>
      <c r="U29">
        <f>VLOOKUP(S29,ar_skupina!L$2:M$136,2,FALSE())</f>
        <v>26</v>
      </c>
    </row>
    <row r="30" spans="1:21" ht="14.25" customHeight="1" x14ac:dyDescent="0.25">
      <c r="A30">
        <v>36</v>
      </c>
      <c r="B30" s="9">
        <v>45243.635416666701</v>
      </c>
      <c r="C30" s="9">
        <v>45243.739583333299</v>
      </c>
      <c r="D30" t="s">
        <v>1311</v>
      </c>
      <c r="E30" t="s">
        <v>16</v>
      </c>
      <c r="F30" t="s">
        <v>1300</v>
      </c>
      <c r="G30" t="s">
        <v>4</v>
      </c>
      <c r="H30" t="s">
        <v>1312</v>
      </c>
      <c r="I30" s="63" t="e">
        <f t="array" ref="I30">_xlfn.IFS(#REF!="1",1,#REF!="2",2,#REF!="3",3,#REF!="1A",4,#REF!="1B",5,#REF!="2A",6,#REF!="2B",7,#REF!="3A",8,#REF!="3B",9,#REF!="4A",10,#REF!="","")</f>
        <v>#REF!</v>
      </c>
      <c r="J30">
        <f>VLOOKUP(F30,profesor!$G$2:$H$101,2,0)</f>
        <v>1</v>
      </c>
      <c r="K30">
        <f>VLOOKUP(H30,ar_predmet!A:C,3,0)</f>
        <v>128</v>
      </c>
      <c r="L30" s="3">
        <f>VLOOKUP(H30,ar_predmet!A:C,2,FALSE())</f>
        <v>6322</v>
      </c>
      <c r="M30">
        <f>+VLOOKUP(G30,tip_dogodka!$B$2:$C$10,2,0)</f>
        <v>3</v>
      </c>
      <c r="N30">
        <f>+VLOOKUP(E30,prostor!$F$1:$G$101,2,0)</f>
        <v>54</v>
      </c>
      <c r="O30">
        <f t="shared" si="0"/>
        <v>150</v>
      </c>
      <c r="P30">
        <f>VLOOKUP(O30,mi2hh!A$2:B$4261,2,FALSE())</f>
        <v>3</v>
      </c>
      <c r="Q30" t="str">
        <f t="shared" si="1"/>
        <v>Red</v>
      </c>
      <c r="R30" t="str">
        <f t="shared" si="2"/>
        <v>UN</v>
      </c>
      <c r="S30" s="24" t="s">
        <v>1214</v>
      </c>
      <c r="T30" t="str">
        <f t="shared" si="3"/>
        <v/>
      </c>
      <c r="U30">
        <f>VLOOKUP(S30,ar_skupina!L$2:M$136,2,FALSE())</f>
        <v>71</v>
      </c>
    </row>
    <row r="31" spans="1:21" ht="14.25" customHeight="1" x14ac:dyDescent="0.25">
      <c r="A31">
        <v>37</v>
      </c>
      <c r="B31" s="9">
        <v>45427.791666666701</v>
      </c>
      <c r="C31" s="9">
        <v>45427.961805555598</v>
      </c>
      <c r="D31" t="s">
        <v>1314</v>
      </c>
      <c r="E31" t="s">
        <v>17</v>
      </c>
      <c r="F31" t="s">
        <v>1300</v>
      </c>
      <c r="G31" t="s">
        <v>9</v>
      </c>
      <c r="H31" t="s">
        <v>1305</v>
      </c>
      <c r="I31" s="63" t="e">
        <f t="array" ref="I31">_xlfn.IFS(#REF!="1",1,#REF!="2",2,#REF!="3",3,#REF!="1A",4,#REF!="1B",5,#REF!="2A",6,#REF!="2B",7,#REF!="3A",8,#REF!="3B",9,#REF!="4A",10,#REF!="","")</f>
        <v>#REF!</v>
      </c>
      <c r="J31">
        <f>VLOOKUP(F31,profesor!$G$2:$H$101,2,0)</f>
        <v>1</v>
      </c>
      <c r="K31">
        <f>VLOOKUP(H31,ar_predmet!A:C,3,0)</f>
        <v>184</v>
      </c>
      <c r="L31" s="3">
        <f>VLOOKUP(H31,ar_predmet!A:C,2,FALSE())</f>
        <v>7223</v>
      </c>
      <c r="M31">
        <f>+VLOOKUP(G31,tip_dogodka!$B$2:$C$10,2,0)</f>
        <v>8</v>
      </c>
      <c r="N31">
        <f>+VLOOKUP(E31,prostor!$F$1:$G$101,2,0)</f>
        <v>55</v>
      </c>
      <c r="O31">
        <f t="shared" si="0"/>
        <v>245</v>
      </c>
      <c r="P31">
        <f>VLOOKUP(O31,mi2hh!A$2:B$4261,2,FALSE())</f>
        <v>5</v>
      </c>
      <c r="Q31" t="str">
        <f t="shared" si="1"/>
        <v>Izr</v>
      </c>
      <c r="R31" t="str">
        <f t="shared" si="2"/>
        <v>MA</v>
      </c>
      <c r="S31" s="24" t="s">
        <v>1264</v>
      </c>
      <c r="T31" t="str">
        <f t="shared" si="3"/>
        <v/>
      </c>
      <c r="U31">
        <f>VLOOKUP(S31,ar_skupina!L$2:M$136,2,FALSE())</f>
        <v>115</v>
      </c>
    </row>
    <row r="32" spans="1:21" ht="14.25" customHeight="1" x14ac:dyDescent="0.25">
      <c r="A32">
        <v>38</v>
      </c>
      <c r="B32" s="9">
        <v>45211.416666666701</v>
      </c>
      <c r="C32" s="9">
        <v>45211.520833333299</v>
      </c>
      <c r="D32" t="s">
        <v>1302</v>
      </c>
      <c r="E32" t="s">
        <v>17</v>
      </c>
      <c r="F32" t="s">
        <v>1300</v>
      </c>
      <c r="G32" t="s">
        <v>4</v>
      </c>
      <c r="H32" t="s">
        <v>1301</v>
      </c>
      <c r="I32" s="63" t="e">
        <f t="array" ref="I32">_xlfn.IFS(#REF!="1",1,#REF!="2",2,#REF!="3",3,#REF!="1A",4,#REF!="1B",5,#REF!="2A",6,#REF!="2B",7,#REF!="3A",8,#REF!="3B",9,#REF!="4A",10,#REF!="","")</f>
        <v>#REF!</v>
      </c>
      <c r="J32">
        <f>VLOOKUP(F32,profesor!$G$2:$H$101,2,0)</f>
        <v>1</v>
      </c>
      <c r="K32">
        <f>VLOOKUP(H32,ar_predmet!A:C,3,0)</f>
        <v>2</v>
      </c>
      <c r="L32" s="3">
        <f>VLOOKUP(H32,ar_predmet!A:C,2,FALSE())</f>
        <v>5105</v>
      </c>
      <c r="M32">
        <f>+VLOOKUP(G32,tip_dogodka!$B$2:$C$10,2,0)</f>
        <v>3</v>
      </c>
      <c r="N32">
        <f>+VLOOKUP(E32,prostor!$F$1:$G$101,2,0)</f>
        <v>55</v>
      </c>
      <c r="O32">
        <f t="shared" si="0"/>
        <v>150</v>
      </c>
      <c r="P32">
        <f>VLOOKUP(O32,mi2hh!A$2:B$4261,2,FALSE())</f>
        <v>3</v>
      </c>
      <c r="Q32" t="str">
        <f t="shared" si="1"/>
        <v>Red</v>
      </c>
      <c r="R32" t="str">
        <f t="shared" si="2"/>
        <v>UN</v>
      </c>
      <c r="S32" s="24" t="s">
        <v>1192</v>
      </c>
      <c r="T32" t="str">
        <f t="shared" si="3"/>
        <v/>
      </c>
      <c r="U32">
        <f>VLOOKUP(S32,ar_skupina!L$2:M$136,2,FALSE())</f>
        <v>50</v>
      </c>
    </row>
    <row r="33" spans="1:21" ht="14.25" customHeight="1" x14ac:dyDescent="0.25">
      <c r="A33">
        <v>40</v>
      </c>
      <c r="B33" s="9">
        <v>45407.416666666701</v>
      </c>
      <c r="C33" s="9">
        <v>45407.520833333299</v>
      </c>
      <c r="D33" t="s">
        <v>1315</v>
      </c>
      <c r="E33">
        <v>402</v>
      </c>
      <c r="F33" t="s">
        <v>1300</v>
      </c>
      <c r="G33" t="s">
        <v>2</v>
      </c>
      <c r="H33" t="s">
        <v>1305</v>
      </c>
      <c r="I33" s="63" t="e">
        <f t="array" ref="I33">_xlfn.IFS(#REF!="1",1,#REF!="2",2,#REF!="3",3,#REF!="1A",4,#REF!="1B",5,#REF!="2A",6,#REF!="2B",7,#REF!="3A",8,#REF!="3B",9,#REF!="4A",10,#REF!="","")</f>
        <v>#REF!</v>
      </c>
      <c r="J33">
        <f>VLOOKUP(F33,profesor!$G$2:$H$101,2,0)</f>
        <v>1</v>
      </c>
      <c r="K33">
        <f>VLOOKUP(H33,ar_predmet!A:C,3,0)</f>
        <v>184</v>
      </c>
      <c r="L33" s="3">
        <f>VLOOKUP(H33,ar_predmet!A:C,2,FALSE())</f>
        <v>7223</v>
      </c>
      <c r="M33">
        <f>+VLOOKUP(G33,tip_dogodka!$B$2:$C$10,2,0)</f>
        <v>1</v>
      </c>
      <c r="N33">
        <f>+VLOOKUP(E33,prostor!$F$1:$G$101,2,0)</f>
        <v>11</v>
      </c>
      <c r="O33">
        <f t="shared" si="0"/>
        <v>150</v>
      </c>
      <c r="P33">
        <f>VLOOKUP(O33,mi2hh!A$2:B$4261,2,FALSE())</f>
        <v>3</v>
      </c>
      <c r="Q33" t="str">
        <f t="shared" si="1"/>
        <v>Red</v>
      </c>
      <c r="R33" t="str">
        <f t="shared" si="2"/>
        <v>MA</v>
      </c>
      <c r="S33" s="24" t="s">
        <v>1228</v>
      </c>
      <c r="T33" t="str">
        <f t="shared" si="3"/>
        <v/>
      </c>
      <c r="U33">
        <f>VLOOKUP(S33,ar_skupina!L$2:M$136,2,FALSE())</f>
        <v>84</v>
      </c>
    </row>
    <row r="34" spans="1:21" ht="14.25" customHeight="1" x14ac:dyDescent="0.25">
      <c r="A34">
        <v>41</v>
      </c>
      <c r="B34" s="9">
        <v>45223.53125</v>
      </c>
      <c r="C34" s="9">
        <v>45223.635416666701</v>
      </c>
      <c r="D34" t="s">
        <v>1316</v>
      </c>
      <c r="E34" t="s">
        <v>16</v>
      </c>
      <c r="F34" t="s">
        <v>1300</v>
      </c>
      <c r="G34" t="s">
        <v>5</v>
      </c>
      <c r="H34" t="s">
        <v>1308</v>
      </c>
      <c r="I34" s="63" t="e">
        <f t="array" ref="I34">_xlfn.IFS(#REF!="1",1,#REF!="2",2,#REF!="3",3,#REF!="1A",4,#REF!="1B",5,#REF!="2A",6,#REF!="2B",7,#REF!="3A",8,#REF!="3B",9,#REF!="4A",10,#REF!="","")</f>
        <v>#REF!</v>
      </c>
      <c r="J34">
        <f>VLOOKUP(F34,profesor!$G$2:$H$101,2,0)</f>
        <v>1</v>
      </c>
      <c r="K34">
        <f>VLOOKUP(H34,ar_predmet!A:C,3,0)</f>
        <v>166</v>
      </c>
      <c r="L34" s="3">
        <f>VLOOKUP(H34,ar_predmet!A:C,2,FALSE())</f>
        <v>7126</v>
      </c>
      <c r="M34">
        <f>+VLOOKUP(G34,tip_dogodka!$B$2:$C$10,2,0)</f>
        <v>4</v>
      </c>
      <c r="N34">
        <f>+VLOOKUP(E34,prostor!$F$1:$G$101,2,0)</f>
        <v>54</v>
      </c>
      <c r="O34">
        <f t="shared" si="0"/>
        <v>150</v>
      </c>
      <c r="P34">
        <f>VLOOKUP(O34,mi2hh!A$2:B$4261,2,FALSE())</f>
        <v>3</v>
      </c>
      <c r="Q34" t="str">
        <f t="shared" si="1"/>
        <v>Red</v>
      </c>
      <c r="R34" t="str">
        <f t="shared" si="2"/>
        <v>MA</v>
      </c>
      <c r="S34" s="24" t="s">
        <v>1223</v>
      </c>
      <c r="T34" t="str">
        <f t="shared" si="3"/>
        <v/>
      </c>
      <c r="U34">
        <f>VLOOKUP(S34,ar_skupina!L$2:M$136,2,FALSE())</f>
        <v>79</v>
      </c>
    </row>
    <row r="35" spans="1:21" ht="14.25" customHeight="1" x14ac:dyDescent="0.25">
      <c r="A35">
        <v>42</v>
      </c>
      <c r="B35" s="9">
        <v>45400.416666666701</v>
      </c>
      <c r="C35" s="9">
        <v>45400.520833333299</v>
      </c>
      <c r="D35" t="s">
        <v>1304</v>
      </c>
      <c r="E35" t="s">
        <v>16</v>
      </c>
      <c r="F35" t="s">
        <v>1300</v>
      </c>
      <c r="G35" t="s">
        <v>4</v>
      </c>
      <c r="H35" t="s">
        <v>1305</v>
      </c>
      <c r="I35" s="63" t="e">
        <f t="array" ref="I35">_xlfn.IFS(#REF!="1",1,#REF!="2",2,#REF!="3",3,#REF!="1A",4,#REF!="1B",5,#REF!="2A",6,#REF!="2B",7,#REF!="3A",8,#REF!="3B",9,#REF!="4A",10,#REF!="","")</f>
        <v>#REF!</v>
      </c>
      <c r="J35">
        <f>VLOOKUP(F35,profesor!$G$2:$H$101,2,0)</f>
        <v>1</v>
      </c>
      <c r="K35">
        <f>VLOOKUP(H35,ar_predmet!A:C,3,0)</f>
        <v>184</v>
      </c>
      <c r="L35" s="3">
        <f>VLOOKUP(H35,ar_predmet!A:C,2,FALSE())</f>
        <v>7223</v>
      </c>
      <c r="M35">
        <f>+VLOOKUP(G35,tip_dogodka!$B$2:$C$10,2,0)</f>
        <v>3</v>
      </c>
      <c r="N35">
        <f>+VLOOKUP(E35,prostor!$F$1:$G$101,2,0)</f>
        <v>54</v>
      </c>
      <c r="O35">
        <f t="shared" si="0"/>
        <v>150</v>
      </c>
      <c r="P35">
        <f>VLOOKUP(O35,mi2hh!A$2:B$4261,2,FALSE())</f>
        <v>3</v>
      </c>
      <c r="Q35" t="str">
        <f t="shared" si="1"/>
        <v>Red</v>
      </c>
      <c r="R35" t="str">
        <f t="shared" si="2"/>
        <v>MA</v>
      </c>
      <c r="S35" s="24" t="s">
        <v>1228</v>
      </c>
      <c r="T35" t="str">
        <f t="shared" si="3"/>
        <v/>
      </c>
      <c r="U35">
        <f>VLOOKUP(S35,ar_skupina!L$2:M$136,2,FALSE())</f>
        <v>84</v>
      </c>
    </row>
    <row r="36" spans="1:21" ht="14.25" customHeight="1" x14ac:dyDescent="0.25">
      <c r="A36">
        <v>43</v>
      </c>
      <c r="B36" s="9">
        <v>45250.635416666701</v>
      </c>
      <c r="C36" s="9">
        <v>45250.739583333299</v>
      </c>
      <c r="D36" t="s">
        <v>1311</v>
      </c>
      <c r="E36" t="s">
        <v>16</v>
      </c>
      <c r="F36" t="s">
        <v>1300</v>
      </c>
      <c r="G36" t="s">
        <v>4</v>
      </c>
      <c r="H36" t="s">
        <v>1312</v>
      </c>
      <c r="I36" s="63" t="e">
        <f t="array" ref="I36">_xlfn.IFS(#REF!="1",1,#REF!="2",2,#REF!="3",3,#REF!="1A",4,#REF!="1B",5,#REF!="2A",6,#REF!="2B",7,#REF!="3A",8,#REF!="3B",9,#REF!="4A",10,#REF!="","")</f>
        <v>#REF!</v>
      </c>
      <c r="J36">
        <f>VLOOKUP(F36,profesor!$G$2:$H$101,2,0)</f>
        <v>1</v>
      </c>
      <c r="K36">
        <f>VLOOKUP(H36,ar_predmet!A:C,3,0)</f>
        <v>128</v>
      </c>
      <c r="L36" s="3">
        <f>VLOOKUP(H36,ar_predmet!A:C,2,FALSE())</f>
        <v>6322</v>
      </c>
      <c r="M36">
        <f>+VLOOKUP(G36,tip_dogodka!$B$2:$C$10,2,0)</f>
        <v>3</v>
      </c>
      <c r="N36">
        <f>+VLOOKUP(E36,prostor!$F$1:$G$101,2,0)</f>
        <v>54</v>
      </c>
      <c r="O36">
        <f t="shared" si="0"/>
        <v>150</v>
      </c>
      <c r="P36">
        <f>VLOOKUP(O36,mi2hh!A$2:B$4261,2,FALSE())</f>
        <v>3</v>
      </c>
      <c r="Q36" t="str">
        <f t="shared" si="1"/>
        <v>Red</v>
      </c>
      <c r="R36" t="str">
        <f t="shared" si="2"/>
        <v>UN</v>
      </c>
      <c r="S36" s="24" t="s">
        <v>1214</v>
      </c>
      <c r="T36" t="str">
        <f t="shared" si="3"/>
        <v/>
      </c>
      <c r="U36">
        <f>VLOOKUP(S36,ar_skupina!L$2:M$136,2,FALSE())</f>
        <v>71</v>
      </c>
    </row>
    <row r="37" spans="1:21" ht="14.25" customHeight="1" x14ac:dyDescent="0.25">
      <c r="A37">
        <v>44</v>
      </c>
      <c r="B37" s="9">
        <v>45261.375</v>
      </c>
      <c r="C37" s="9">
        <v>45261.479166666701</v>
      </c>
      <c r="D37" t="s">
        <v>1309</v>
      </c>
      <c r="E37">
        <v>410</v>
      </c>
      <c r="F37" t="s">
        <v>1300</v>
      </c>
      <c r="G37" t="s">
        <v>3</v>
      </c>
      <c r="H37" t="s">
        <v>1310</v>
      </c>
      <c r="I37" s="63" t="e">
        <f t="array" ref="I37">_xlfn.IFS(#REF!="1",1,#REF!="2",2,#REF!="3",3,#REF!="1A",4,#REF!="1B",5,#REF!="2A",6,#REF!="2B",7,#REF!="3A",8,#REF!="3B",9,#REF!="4A",10,#REF!="","")</f>
        <v>#REF!</v>
      </c>
      <c r="J37">
        <f>VLOOKUP(F37,profesor!$G$2:$H$101,2,0)</f>
        <v>1</v>
      </c>
      <c r="K37">
        <f>VLOOKUP(H37,ar_predmet!A:C,3,0)</f>
        <v>13</v>
      </c>
      <c r="L37" s="3">
        <f>VLOOKUP(H37,ar_predmet!A:C,2,FALSE())</f>
        <v>5203</v>
      </c>
      <c r="M37">
        <f>+VLOOKUP(G37,tip_dogodka!$B$2:$C$10,2,0)</f>
        <v>2</v>
      </c>
      <c r="N37">
        <f>+VLOOKUP(E37,prostor!$F$1:$G$101,2,0)</f>
        <v>13</v>
      </c>
      <c r="O37">
        <f t="shared" si="0"/>
        <v>150</v>
      </c>
      <c r="P37">
        <f>VLOOKUP(O37,mi2hh!A$2:B$4261,2,FALSE())</f>
        <v>3</v>
      </c>
      <c r="Q37" t="str">
        <f t="shared" si="1"/>
        <v>Red</v>
      </c>
      <c r="R37" t="str">
        <f t="shared" si="2"/>
        <v>VS</v>
      </c>
      <c r="S37" s="24" t="s">
        <v>1163</v>
      </c>
      <c r="T37" t="str">
        <f t="shared" si="3"/>
        <v>1</v>
      </c>
      <c r="U37">
        <f>VLOOKUP(S37,ar_skupina!L$2:M$136,2,FALSE())</f>
        <v>25</v>
      </c>
    </row>
    <row r="38" spans="1:21" ht="14.25" customHeight="1" x14ac:dyDescent="0.25">
      <c r="A38">
        <v>45</v>
      </c>
      <c r="B38" s="9">
        <v>45273.75</v>
      </c>
      <c r="C38" s="9">
        <v>45273.854166666701</v>
      </c>
      <c r="D38" t="s">
        <v>1317</v>
      </c>
      <c r="E38" t="s">
        <v>16</v>
      </c>
      <c r="F38" t="s">
        <v>1300</v>
      </c>
      <c r="G38" t="s">
        <v>5</v>
      </c>
      <c r="H38" t="s">
        <v>1310</v>
      </c>
      <c r="I38" s="63" t="e">
        <f t="array" ref="I38">_xlfn.IFS(#REF!="1",1,#REF!="2",2,#REF!="3",3,#REF!="1A",4,#REF!="1B",5,#REF!="2A",6,#REF!="2B",7,#REF!="3A",8,#REF!="3B",9,#REF!="4A",10,#REF!="","")</f>
        <v>#REF!</v>
      </c>
      <c r="J38">
        <f>VLOOKUP(F38,profesor!$G$2:$H$101,2,0)</f>
        <v>1</v>
      </c>
      <c r="K38">
        <f>VLOOKUP(H38,ar_predmet!A:C,3,0)</f>
        <v>13</v>
      </c>
      <c r="L38" s="3">
        <f>VLOOKUP(H38,ar_predmet!A:C,2,FALSE())</f>
        <v>5203</v>
      </c>
      <c r="M38">
        <f>+VLOOKUP(G38,tip_dogodka!$B$2:$C$10,2,0)</f>
        <v>4</v>
      </c>
      <c r="N38">
        <f>+VLOOKUP(E38,prostor!$F$1:$G$101,2,0)</f>
        <v>54</v>
      </c>
      <c r="O38">
        <f t="shared" si="0"/>
        <v>150</v>
      </c>
      <c r="P38">
        <f>VLOOKUP(O38,mi2hh!A$2:B$4261,2,FALSE())</f>
        <v>3</v>
      </c>
      <c r="Q38" t="str">
        <f t="shared" si="1"/>
        <v>Red</v>
      </c>
      <c r="R38" t="str">
        <f t="shared" si="2"/>
        <v>VS</v>
      </c>
      <c r="S38" s="24" t="s">
        <v>1163</v>
      </c>
      <c r="T38" t="str">
        <f t="shared" si="3"/>
        <v>1</v>
      </c>
      <c r="U38">
        <f>VLOOKUP(S38,ar_skupina!L$2:M$136,2,FALSE())</f>
        <v>25</v>
      </c>
    </row>
    <row r="39" spans="1:21" ht="14.25" customHeight="1" x14ac:dyDescent="0.25">
      <c r="A39">
        <v>46</v>
      </c>
      <c r="B39" s="9">
        <v>45216.416666666701</v>
      </c>
      <c r="C39" s="9">
        <v>45216.520833333299</v>
      </c>
      <c r="D39" t="s">
        <v>1303</v>
      </c>
      <c r="E39">
        <v>301</v>
      </c>
      <c r="F39" t="s">
        <v>1300</v>
      </c>
      <c r="G39" t="s">
        <v>2</v>
      </c>
      <c r="H39" t="s">
        <v>1301</v>
      </c>
      <c r="I39" s="63" t="e">
        <f t="array" ref="I39">_xlfn.IFS(#REF!="1",1,#REF!="2",2,#REF!="3",3,#REF!="1A",4,#REF!="1B",5,#REF!="2A",6,#REF!="2B",7,#REF!="3A",8,#REF!="3B",9,#REF!="4A",10,#REF!="","")</f>
        <v>#REF!</v>
      </c>
      <c r="J39">
        <f>VLOOKUP(F39,profesor!$G$2:$H$101,2,0)</f>
        <v>1</v>
      </c>
      <c r="K39">
        <f>VLOOKUP(H39,ar_predmet!A:C,3,0)</f>
        <v>2</v>
      </c>
      <c r="L39" s="3">
        <f>VLOOKUP(H39,ar_predmet!A:C,2,FALSE())</f>
        <v>5105</v>
      </c>
      <c r="M39">
        <f>+VLOOKUP(G39,tip_dogodka!$B$2:$C$10,2,0)</f>
        <v>1</v>
      </c>
      <c r="N39">
        <f>+VLOOKUP(E39,prostor!$F$1:$G$101,2,0)</f>
        <v>5</v>
      </c>
      <c r="O39">
        <f t="shared" si="0"/>
        <v>150</v>
      </c>
      <c r="P39">
        <f>VLOOKUP(O39,mi2hh!A$2:B$4261,2,FALSE())</f>
        <v>3</v>
      </c>
      <c r="Q39" t="str">
        <f t="shared" si="1"/>
        <v>Red</v>
      </c>
      <c r="R39" t="str">
        <f t="shared" si="2"/>
        <v>UN</v>
      </c>
      <c r="S39" s="24" t="s">
        <v>1192</v>
      </c>
      <c r="T39" t="str">
        <f t="shared" si="3"/>
        <v/>
      </c>
      <c r="U39">
        <f>VLOOKUP(S39,ar_skupina!L$2:M$136,2,FALSE())</f>
        <v>50</v>
      </c>
    </row>
    <row r="40" spans="1:21" ht="14.25" customHeight="1" x14ac:dyDescent="0.25">
      <c r="A40">
        <v>47</v>
      </c>
      <c r="B40" s="9">
        <v>45204.416666666701</v>
      </c>
      <c r="C40" s="9">
        <v>45204.520833333299</v>
      </c>
      <c r="D40" t="s">
        <v>1303</v>
      </c>
      <c r="E40">
        <v>301</v>
      </c>
      <c r="F40" t="s">
        <v>1300</v>
      </c>
      <c r="G40" t="s">
        <v>2</v>
      </c>
      <c r="H40" t="s">
        <v>1301</v>
      </c>
      <c r="I40" s="63" t="e">
        <f t="array" ref="I40">_xlfn.IFS(#REF!="1",1,#REF!="2",2,#REF!="3",3,#REF!="1A",4,#REF!="1B",5,#REF!="2A",6,#REF!="2B",7,#REF!="3A",8,#REF!="3B",9,#REF!="4A",10,#REF!="","")</f>
        <v>#REF!</v>
      </c>
      <c r="J40">
        <f>VLOOKUP(F40,profesor!$G$2:$H$101,2,0)</f>
        <v>1</v>
      </c>
      <c r="K40">
        <f>VLOOKUP(H40,ar_predmet!A:C,3,0)</f>
        <v>2</v>
      </c>
      <c r="L40" s="3">
        <f>VLOOKUP(H40,ar_predmet!A:C,2,FALSE())</f>
        <v>5105</v>
      </c>
      <c r="M40">
        <f>+VLOOKUP(G40,tip_dogodka!$B$2:$C$10,2,0)</f>
        <v>1</v>
      </c>
      <c r="N40">
        <f>+VLOOKUP(E40,prostor!$F$1:$G$101,2,0)</f>
        <v>5</v>
      </c>
      <c r="O40">
        <f t="shared" si="0"/>
        <v>150</v>
      </c>
      <c r="P40">
        <f>VLOOKUP(O40,mi2hh!A$2:B$4261,2,FALSE())</f>
        <v>3</v>
      </c>
      <c r="Q40" t="str">
        <f t="shared" si="1"/>
        <v>Red</v>
      </c>
      <c r="R40" t="str">
        <f t="shared" si="2"/>
        <v>UN</v>
      </c>
      <c r="S40" s="24" t="s">
        <v>1192</v>
      </c>
      <c r="T40" t="str">
        <f t="shared" si="3"/>
        <v/>
      </c>
      <c r="U40">
        <f>VLOOKUP(S40,ar_skupina!L$2:M$136,2,FALSE())</f>
        <v>50</v>
      </c>
    </row>
    <row r="41" spans="1:21" ht="14.25" customHeight="1" x14ac:dyDescent="0.25">
      <c r="A41">
        <v>48</v>
      </c>
      <c r="B41" s="9">
        <v>45404.416666666701</v>
      </c>
      <c r="C41" s="9">
        <v>45404.520833333299</v>
      </c>
      <c r="D41" t="s">
        <v>1304</v>
      </c>
      <c r="E41" t="s">
        <v>16</v>
      </c>
      <c r="F41" t="s">
        <v>1300</v>
      </c>
      <c r="G41" t="s">
        <v>4</v>
      </c>
      <c r="H41" t="s">
        <v>1305</v>
      </c>
      <c r="I41" s="63" t="e">
        <f t="array" ref="I41">_xlfn.IFS(#REF!="1",1,#REF!="2",2,#REF!="3",3,#REF!="1A",4,#REF!="1B",5,#REF!="2A",6,#REF!="2B",7,#REF!="3A",8,#REF!="3B",9,#REF!="4A",10,#REF!="","")</f>
        <v>#REF!</v>
      </c>
      <c r="J41">
        <f>VLOOKUP(F41,profesor!$G$2:$H$101,2,0)</f>
        <v>1</v>
      </c>
      <c r="K41">
        <f>VLOOKUP(H41,ar_predmet!A:C,3,0)</f>
        <v>184</v>
      </c>
      <c r="L41" s="3">
        <f>VLOOKUP(H41,ar_predmet!A:C,2,FALSE())</f>
        <v>7223</v>
      </c>
      <c r="M41">
        <f>+VLOOKUP(G41,tip_dogodka!$B$2:$C$10,2,0)</f>
        <v>3</v>
      </c>
      <c r="N41">
        <f>+VLOOKUP(E41,prostor!$F$1:$G$101,2,0)</f>
        <v>54</v>
      </c>
      <c r="O41">
        <f t="shared" si="0"/>
        <v>150</v>
      </c>
      <c r="P41">
        <f>VLOOKUP(O41,mi2hh!A$2:B$4261,2,FALSE())</f>
        <v>3</v>
      </c>
      <c r="Q41" t="str">
        <f t="shared" si="1"/>
        <v>Red</v>
      </c>
      <c r="R41" t="str">
        <f t="shared" si="2"/>
        <v>MA</v>
      </c>
      <c r="S41" s="24" t="s">
        <v>1228</v>
      </c>
      <c r="T41" t="str">
        <f t="shared" si="3"/>
        <v/>
      </c>
      <c r="U41">
        <f>VLOOKUP(S41,ar_skupina!L$2:M$136,2,FALSE())</f>
        <v>84</v>
      </c>
    </row>
    <row r="42" spans="1:21" ht="14.25" customHeight="1" x14ac:dyDescent="0.25">
      <c r="A42">
        <v>52</v>
      </c>
      <c r="B42" s="9">
        <v>45251.635416666701</v>
      </c>
      <c r="C42" s="9">
        <v>45251.739583333299</v>
      </c>
      <c r="D42" t="s">
        <v>1311</v>
      </c>
      <c r="E42" t="s">
        <v>16</v>
      </c>
      <c r="F42" t="s">
        <v>1300</v>
      </c>
      <c r="G42" t="s">
        <v>4</v>
      </c>
      <c r="H42" t="s">
        <v>1312</v>
      </c>
      <c r="I42" s="63" t="e">
        <f t="array" ref="I42">_xlfn.IFS(#REF!="1",1,#REF!="2",2,#REF!="3",3,#REF!="1A",4,#REF!="1B",5,#REF!="2A",6,#REF!="2B",7,#REF!="3A",8,#REF!="3B",9,#REF!="4A",10,#REF!="","")</f>
        <v>#REF!</v>
      </c>
      <c r="J42">
        <f>VLOOKUP(F42,profesor!$G$2:$H$101,2,0)</f>
        <v>1</v>
      </c>
      <c r="K42">
        <f>VLOOKUP(H42,ar_predmet!A:C,3,0)</f>
        <v>128</v>
      </c>
      <c r="L42" s="3">
        <f>VLOOKUP(H42,ar_predmet!A:C,2,FALSE())</f>
        <v>6322</v>
      </c>
      <c r="M42">
        <f>+VLOOKUP(G42,tip_dogodka!$B$2:$C$10,2,0)</f>
        <v>3</v>
      </c>
      <c r="N42">
        <f>+VLOOKUP(E42,prostor!$F$1:$G$101,2,0)</f>
        <v>54</v>
      </c>
      <c r="O42">
        <f t="shared" si="0"/>
        <v>150</v>
      </c>
      <c r="P42">
        <f>VLOOKUP(O42,mi2hh!A$2:B$4261,2,FALSE())</f>
        <v>3</v>
      </c>
      <c r="Q42" t="str">
        <f t="shared" si="1"/>
        <v>Red</v>
      </c>
      <c r="R42" t="str">
        <f t="shared" si="2"/>
        <v>UN</v>
      </c>
      <c r="S42" s="24" t="s">
        <v>1214</v>
      </c>
      <c r="T42" t="str">
        <f t="shared" si="3"/>
        <v/>
      </c>
      <c r="U42">
        <f>VLOOKUP(S42,ar_skupina!L$2:M$136,2,FALSE())</f>
        <v>71</v>
      </c>
    </row>
    <row r="43" spans="1:21" ht="14.25" customHeight="1" x14ac:dyDescent="0.25">
      <c r="A43">
        <v>53</v>
      </c>
      <c r="B43" s="9">
        <v>45272.489583333299</v>
      </c>
      <c r="C43" s="9">
        <v>45272.59375</v>
      </c>
      <c r="D43" t="s">
        <v>1313</v>
      </c>
      <c r="E43">
        <v>410</v>
      </c>
      <c r="F43" t="s">
        <v>1300</v>
      </c>
      <c r="G43" t="s">
        <v>3</v>
      </c>
      <c r="H43" t="s">
        <v>1310</v>
      </c>
      <c r="I43" s="63" t="e">
        <f t="array" ref="I43">_xlfn.IFS(#REF!="1",1,#REF!="2",2,#REF!="3",3,#REF!="1A",4,#REF!="1B",5,#REF!="2A",6,#REF!="2B",7,#REF!="3A",8,#REF!="3B",9,#REF!="4A",10,#REF!="","")</f>
        <v>#REF!</v>
      </c>
      <c r="J43">
        <f>VLOOKUP(F43,profesor!$G$2:$H$101,2,0)</f>
        <v>1</v>
      </c>
      <c r="K43">
        <f>VLOOKUP(H43,ar_predmet!A:C,3,0)</f>
        <v>13</v>
      </c>
      <c r="L43" s="3">
        <f>VLOOKUP(H43,ar_predmet!A:C,2,FALSE())</f>
        <v>5203</v>
      </c>
      <c r="M43">
        <f>+VLOOKUP(G43,tip_dogodka!$B$2:$C$10,2,0)</f>
        <v>2</v>
      </c>
      <c r="N43">
        <f>+VLOOKUP(E43,prostor!$F$1:$G$101,2,0)</f>
        <v>13</v>
      </c>
      <c r="O43">
        <f t="shared" si="0"/>
        <v>150</v>
      </c>
      <c r="P43">
        <f>VLOOKUP(O43,mi2hh!A$2:B$4261,2,FALSE())</f>
        <v>3</v>
      </c>
      <c r="Q43" t="str">
        <f t="shared" si="1"/>
        <v>Red</v>
      </c>
      <c r="R43" t="str">
        <f t="shared" si="2"/>
        <v>VS</v>
      </c>
      <c r="S43" s="24" t="s">
        <v>1164</v>
      </c>
      <c r="T43" t="str">
        <f t="shared" si="3"/>
        <v>2</v>
      </c>
      <c r="U43">
        <f>VLOOKUP(S43,ar_skupina!L$2:M$136,2,FALSE())</f>
        <v>26</v>
      </c>
    </row>
    <row r="44" spans="1:21" ht="14.25" customHeight="1" x14ac:dyDescent="0.25">
      <c r="A44">
        <v>54</v>
      </c>
      <c r="B44" s="9">
        <v>45427.791666666701</v>
      </c>
      <c r="C44" s="9">
        <v>45427.961805555598</v>
      </c>
      <c r="D44" t="s">
        <v>1314</v>
      </c>
      <c r="E44" t="s">
        <v>17</v>
      </c>
      <c r="F44" t="s">
        <v>1300</v>
      </c>
      <c r="G44" t="s">
        <v>9</v>
      </c>
      <c r="H44" t="s">
        <v>1305</v>
      </c>
      <c r="I44" s="63" t="e">
        <f t="array" ref="I44">_xlfn.IFS(#REF!="1",1,#REF!="2",2,#REF!="3",3,#REF!="1A",4,#REF!="1B",5,#REF!="2A",6,#REF!="2B",7,#REF!="3A",8,#REF!="3B",9,#REF!="4A",10,#REF!="","")</f>
        <v>#REF!</v>
      </c>
      <c r="J44">
        <f>VLOOKUP(F44,profesor!$G$2:$H$101,2,0)</f>
        <v>1</v>
      </c>
      <c r="K44">
        <f>VLOOKUP(H44,ar_predmet!A:C,3,0)</f>
        <v>184</v>
      </c>
      <c r="L44" s="3">
        <f>VLOOKUP(H44,ar_predmet!A:C,2,FALSE())</f>
        <v>7223</v>
      </c>
      <c r="M44">
        <f>+VLOOKUP(G44,tip_dogodka!$B$2:$C$10,2,0)</f>
        <v>8</v>
      </c>
      <c r="N44">
        <f>+VLOOKUP(E44,prostor!$F$1:$G$101,2,0)</f>
        <v>55</v>
      </c>
      <c r="O44">
        <f t="shared" si="0"/>
        <v>245</v>
      </c>
      <c r="P44">
        <f>VLOOKUP(O44,mi2hh!A$2:B$4261,2,FALSE())</f>
        <v>5</v>
      </c>
      <c r="Q44" t="str">
        <f t="shared" si="1"/>
        <v>Izr</v>
      </c>
      <c r="R44" t="str">
        <f t="shared" si="2"/>
        <v>MA</v>
      </c>
      <c r="S44" s="24" t="s">
        <v>1264</v>
      </c>
      <c r="T44" t="str">
        <f t="shared" si="3"/>
        <v/>
      </c>
      <c r="U44">
        <f>VLOOKUP(S44,ar_skupina!L$2:M$136,2,FALSE())</f>
        <v>115</v>
      </c>
    </row>
    <row r="45" spans="1:21" ht="14.25" customHeight="1" x14ac:dyDescent="0.25">
      <c r="A45">
        <v>55</v>
      </c>
      <c r="B45" s="9">
        <v>45205.416666666701</v>
      </c>
      <c r="C45" s="9">
        <v>45205.520833333299</v>
      </c>
      <c r="D45" t="s">
        <v>1302</v>
      </c>
      <c r="E45" t="s">
        <v>17</v>
      </c>
      <c r="F45" t="s">
        <v>1300</v>
      </c>
      <c r="G45" t="s">
        <v>4</v>
      </c>
      <c r="H45" t="s">
        <v>1301</v>
      </c>
      <c r="I45" s="63" t="e">
        <f t="array" ref="I45">_xlfn.IFS(#REF!="1",1,#REF!="2",2,#REF!="3",3,#REF!="1A",4,#REF!="1B",5,#REF!="2A",6,#REF!="2B",7,#REF!="3A",8,#REF!="3B",9,#REF!="4A",10,#REF!="","")</f>
        <v>#REF!</v>
      </c>
      <c r="J45">
        <f>VLOOKUP(F45,profesor!$G$2:$H$101,2,0)</f>
        <v>1</v>
      </c>
      <c r="K45">
        <f>VLOOKUP(H45,ar_predmet!A:C,3,0)</f>
        <v>2</v>
      </c>
      <c r="L45" s="3">
        <f>VLOOKUP(H45,ar_predmet!A:C,2,FALSE())</f>
        <v>5105</v>
      </c>
      <c r="M45">
        <f>+VLOOKUP(G45,tip_dogodka!$B$2:$C$10,2,0)</f>
        <v>3</v>
      </c>
      <c r="N45">
        <f>+VLOOKUP(E45,prostor!$F$1:$G$101,2,0)</f>
        <v>55</v>
      </c>
      <c r="O45">
        <f t="shared" si="0"/>
        <v>150</v>
      </c>
      <c r="P45">
        <f>VLOOKUP(O45,mi2hh!A$2:B$4261,2,FALSE())</f>
        <v>3</v>
      </c>
      <c r="Q45" t="str">
        <f t="shared" si="1"/>
        <v>Red</v>
      </c>
      <c r="R45" t="str">
        <f t="shared" si="2"/>
        <v>UN</v>
      </c>
      <c r="S45" s="24" t="s">
        <v>1192</v>
      </c>
      <c r="T45" t="str">
        <f t="shared" si="3"/>
        <v/>
      </c>
      <c r="U45">
        <f>VLOOKUP(S45,ar_skupina!L$2:M$136,2,FALSE())</f>
        <v>50</v>
      </c>
    </row>
    <row r="46" spans="1:21" ht="14.25" customHeight="1" x14ac:dyDescent="0.25">
      <c r="A46">
        <v>56</v>
      </c>
      <c r="B46" s="9">
        <v>45254.375</v>
      </c>
      <c r="C46" s="9">
        <v>45254.479166666701</v>
      </c>
      <c r="D46" t="s">
        <v>1318</v>
      </c>
      <c r="E46">
        <v>402</v>
      </c>
      <c r="F46" t="s">
        <v>1300</v>
      </c>
      <c r="G46" t="s">
        <v>2</v>
      </c>
      <c r="H46" t="s">
        <v>1312</v>
      </c>
      <c r="I46" s="63" t="e">
        <f t="array" ref="I46">_xlfn.IFS(#REF!="1",1,#REF!="2",2,#REF!="3",3,#REF!="1A",4,#REF!="1B",5,#REF!="2A",6,#REF!="2B",7,#REF!="3A",8,#REF!="3B",9,#REF!="4A",10,#REF!="","")</f>
        <v>#REF!</v>
      </c>
      <c r="J46">
        <f>VLOOKUP(F46,profesor!$G$2:$H$101,2,0)</f>
        <v>1</v>
      </c>
      <c r="K46">
        <f>VLOOKUP(H46,ar_predmet!A:C,3,0)</f>
        <v>128</v>
      </c>
      <c r="L46" s="3">
        <f>VLOOKUP(H46,ar_predmet!A:C,2,FALSE())</f>
        <v>6322</v>
      </c>
      <c r="M46">
        <f>+VLOOKUP(G46,tip_dogodka!$B$2:$C$10,2,0)</f>
        <v>1</v>
      </c>
      <c r="N46">
        <f>+VLOOKUP(E46,prostor!$F$1:$G$101,2,0)</f>
        <v>11</v>
      </c>
      <c r="O46">
        <f t="shared" si="0"/>
        <v>150</v>
      </c>
      <c r="P46">
        <f>VLOOKUP(O46,mi2hh!A$2:B$4261,2,FALSE())</f>
        <v>3</v>
      </c>
      <c r="Q46" t="str">
        <f t="shared" si="1"/>
        <v>Red</v>
      </c>
      <c r="R46" t="str">
        <f t="shared" si="2"/>
        <v>UN</v>
      </c>
      <c r="S46" s="24" t="s">
        <v>1214</v>
      </c>
      <c r="T46" t="str">
        <f t="shared" si="3"/>
        <v/>
      </c>
      <c r="U46">
        <f>VLOOKUP(S46,ar_skupina!L$2:M$136,2,FALSE())</f>
        <v>71</v>
      </c>
    </row>
    <row r="47" spans="1:21" ht="14.25" customHeight="1" x14ac:dyDescent="0.25">
      <c r="A47">
        <v>61</v>
      </c>
      <c r="B47" s="9">
        <v>45404.416666666701</v>
      </c>
      <c r="C47" s="9">
        <v>45404.520833333299</v>
      </c>
      <c r="D47" t="s">
        <v>1304</v>
      </c>
      <c r="E47" t="s">
        <v>16</v>
      </c>
      <c r="F47" t="s">
        <v>1300</v>
      </c>
      <c r="G47" t="s">
        <v>4</v>
      </c>
      <c r="H47" t="s">
        <v>1305</v>
      </c>
      <c r="I47" s="63" t="e">
        <f t="array" ref="I47">_xlfn.IFS(#REF!="1",1,#REF!="2",2,#REF!="3",3,#REF!="1A",4,#REF!="1B",5,#REF!="2A",6,#REF!="2B",7,#REF!="3A",8,#REF!="3B",9,#REF!="4A",10,#REF!="","")</f>
        <v>#REF!</v>
      </c>
      <c r="J47">
        <f>VLOOKUP(F47,profesor!$G$2:$H$101,2,0)</f>
        <v>1</v>
      </c>
      <c r="K47">
        <f>VLOOKUP(H47,ar_predmet!A:C,3,0)</f>
        <v>184</v>
      </c>
      <c r="L47" s="3">
        <f>VLOOKUP(H47,ar_predmet!A:C,2,FALSE())</f>
        <v>7223</v>
      </c>
      <c r="M47">
        <f>+VLOOKUP(G47,tip_dogodka!$B$2:$C$10,2,0)</f>
        <v>3</v>
      </c>
      <c r="N47">
        <f>+VLOOKUP(E47,prostor!$F$1:$G$101,2,0)</f>
        <v>54</v>
      </c>
      <c r="O47">
        <f t="shared" si="0"/>
        <v>150</v>
      </c>
      <c r="P47">
        <f>VLOOKUP(O47,mi2hh!A$2:B$4261,2,FALSE())</f>
        <v>3</v>
      </c>
      <c r="Q47" t="str">
        <f t="shared" si="1"/>
        <v>Red</v>
      </c>
      <c r="R47" t="str">
        <f t="shared" si="2"/>
        <v>MA</v>
      </c>
      <c r="S47" s="24" t="s">
        <v>1228</v>
      </c>
      <c r="T47" t="str">
        <f t="shared" si="3"/>
        <v/>
      </c>
      <c r="U47">
        <f>VLOOKUP(S47,ar_skupina!L$2:M$136,2,FALSE())</f>
        <v>84</v>
      </c>
    </row>
    <row r="48" spans="1:21" ht="14.25" customHeight="1" x14ac:dyDescent="0.25">
      <c r="A48">
        <v>63</v>
      </c>
      <c r="B48" s="9">
        <v>45240.635416666701</v>
      </c>
      <c r="C48" s="9">
        <v>45240.739583333299</v>
      </c>
      <c r="D48" t="s">
        <v>1311</v>
      </c>
      <c r="E48" t="s">
        <v>16</v>
      </c>
      <c r="F48" t="s">
        <v>1300</v>
      </c>
      <c r="G48" t="s">
        <v>4</v>
      </c>
      <c r="H48" t="s">
        <v>1312</v>
      </c>
      <c r="I48" s="63" t="e">
        <f t="array" ref="I48">_xlfn.IFS(#REF!="1",1,#REF!="2",2,#REF!="3",3,#REF!="1A",4,#REF!="1B",5,#REF!="2A",6,#REF!="2B",7,#REF!="3A",8,#REF!="3B",9,#REF!="4A",10,#REF!="","")</f>
        <v>#REF!</v>
      </c>
      <c r="J48">
        <f>VLOOKUP(F48,profesor!$G$2:$H$101,2,0)</f>
        <v>1</v>
      </c>
      <c r="K48">
        <f>VLOOKUP(H48,ar_predmet!A:C,3,0)</f>
        <v>128</v>
      </c>
      <c r="L48" s="3">
        <f>VLOOKUP(H48,ar_predmet!A:C,2,FALSE())</f>
        <v>6322</v>
      </c>
      <c r="M48">
        <f>+VLOOKUP(G48,tip_dogodka!$B$2:$C$10,2,0)</f>
        <v>3</v>
      </c>
      <c r="N48">
        <f>+VLOOKUP(E48,prostor!$F$1:$G$101,2,0)</f>
        <v>54</v>
      </c>
      <c r="O48">
        <f t="shared" si="0"/>
        <v>150</v>
      </c>
      <c r="P48">
        <f>VLOOKUP(O48,mi2hh!A$2:B$4261,2,FALSE())</f>
        <v>3</v>
      </c>
      <c r="Q48" t="str">
        <f t="shared" si="1"/>
        <v>Red</v>
      </c>
      <c r="R48" t="str">
        <f t="shared" si="2"/>
        <v>UN</v>
      </c>
      <c r="S48" s="24" t="s">
        <v>1214</v>
      </c>
      <c r="T48" t="str">
        <f t="shared" si="3"/>
        <v/>
      </c>
      <c r="U48">
        <f>VLOOKUP(S48,ar_skupina!L$2:M$136,2,FALSE())</f>
        <v>71</v>
      </c>
    </row>
    <row r="49" spans="1:21" ht="14.25" customHeight="1" x14ac:dyDescent="0.25">
      <c r="A49">
        <v>64</v>
      </c>
      <c r="B49" s="9">
        <v>45216.53125</v>
      </c>
      <c r="C49" s="9">
        <v>45216.635416666701</v>
      </c>
      <c r="D49" t="s">
        <v>1316</v>
      </c>
      <c r="E49" t="s">
        <v>16</v>
      </c>
      <c r="F49" t="s">
        <v>1300</v>
      </c>
      <c r="G49" t="s">
        <v>5</v>
      </c>
      <c r="H49" t="s">
        <v>1308</v>
      </c>
      <c r="I49" s="63" t="e">
        <f t="array" ref="I49">_xlfn.IFS(#REF!="1",1,#REF!="2",2,#REF!="3",3,#REF!="1A",4,#REF!="1B",5,#REF!="2A",6,#REF!="2B",7,#REF!="3A",8,#REF!="3B",9,#REF!="4A",10,#REF!="","")</f>
        <v>#REF!</v>
      </c>
      <c r="J49">
        <f>VLOOKUP(F49,profesor!$G$2:$H$101,2,0)</f>
        <v>1</v>
      </c>
      <c r="K49">
        <f>VLOOKUP(H49,ar_predmet!A:C,3,0)</f>
        <v>166</v>
      </c>
      <c r="L49" s="3">
        <f>VLOOKUP(H49,ar_predmet!A:C,2,FALSE())</f>
        <v>7126</v>
      </c>
      <c r="M49">
        <f>+VLOOKUP(G49,tip_dogodka!$B$2:$C$10,2,0)</f>
        <v>4</v>
      </c>
      <c r="N49">
        <f>+VLOOKUP(E49,prostor!$F$1:$G$101,2,0)</f>
        <v>54</v>
      </c>
      <c r="O49">
        <f t="shared" si="0"/>
        <v>150</v>
      </c>
      <c r="P49">
        <f>VLOOKUP(O49,mi2hh!A$2:B$4261,2,FALSE())</f>
        <v>3</v>
      </c>
      <c r="Q49" t="str">
        <f t="shared" si="1"/>
        <v>Red</v>
      </c>
      <c r="R49" t="str">
        <f t="shared" si="2"/>
        <v>MA</v>
      </c>
      <c r="S49" s="24" t="s">
        <v>1223</v>
      </c>
      <c r="T49" t="str">
        <f t="shared" si="3"/>
        <v/>
      </c>
      <c r="U49">
        <f>VLOOKUP(S49,ar_skupina!L$2:M$136,2,FALSE())</f>
        <v>79</v>
      </c>
    </row>
    <row r="50" spans="1:21" ht="14.25" customHeight="1" x14ac:dyDescent="0.25">
      <c r="A50">
        <v>65</v>
      </c>
      <c r="B50" s="9">
        <v>45209.416666666701</v>
      </c>
      <c r="C50" s="9">
        <v>45209.520833333299</v>
      </c>
      <c r="D50" t="s">
        <v>1302</v>
      </c>
      <c r="E50" t="s">
        <v>17</v>
      </c>
      <c r="F50" t="s">
        <v>1300</v>
      </c>
      <c r="G50" t="s">
        <v>4</v>
      </c>
      <c r="H50" t="s">
        <v>1301</v>
      </c>
      <c r="I50" s="63" t="e">
        <f t="array" ref="I50">_xlfn.IFS(#REF!="1",1,#REF!="2",2,#REF!="3",3,#REF!="1A",4,#REF!="1B",5,#REF!="2A",6,#REF!="2B",7,#REF!="3A",8,#REF!="3B",9,#REF!="4A",10,#REF!="","")</f>
        <v>#REF!</v>
      </c>
      <c r="J50">
        <f>VLOOKUP(F50,profesor!$G$2:$H$101,2,0)</f>
        <v>1</v>
      </c>
      <c r="K50">
        <f>VLOOKUP(H50,ar_predmet!A:C,3,0)</f>
        <v>2</v>
      </c>
      <c r="L50" s="3">
        <f>VLOOKUP(H50,ar_predmet!A:C,2,FALSE())</f>
        <v>5105</v>
      </c>
      <c r="M50">
        <f>+VLOOKUP(G50,tip_dogodka!$B$2:$C$10,2,0)</f>
        <v>3</v>
      </c>
      <c r="N50">
        <f>+VLOOKUP(E50,prostor!$F$1:$G$101,2,0)</f>
        <v>55</v>
      </c>
      <c r="O50">
        <f t="shared" si="0"/>
        <v>150</v>
      </c>
      <c r="P50">
        <f>VLOOKUP(O50,mi2hh!A$2:B$4261,2,FALSE())</f>
        <v>3</v>
      </c>
      <c r="Q50" t="str">
        <f t="shared" si="1"/>
        <v>Red</v>
      </c>
      <c r="R50" t="str">
        <f t="shared" si="2"/>
        <v>UN</v>
      </c>
      <c r="S50" s="24" t="s">
        <v>1192</v>
      </c>
      <c r="T50" t="str">
        <f t="shared" si="3"/>
        <v/>
      </c>
      <c r="U50">
        <f>VLOOKUP(S50,ar_skupina!L$2:M$136,2,FALSE())</f>
        <v>50</v>
      </c>
    </row>
    <row r="51" spans="1:21" ht="14.25" customHeight="1" x14ac:dyDescent="0.25">
      <c r="A51">
        <v>67</v>
      </c>
      <c r="B51" s="9">
        <v>45215.53125</v>
      </c>
      <c r="C51" s="9">
        <v>45215.635416666701</v>
      </c>
      <c r="D51" t="s">
        <v>1307</v>
      </c>
      <c r="E51">
        <v>5</v>
      </c>
      <c r="F51" t="s">
        <v>1300</v>
      </c>
      <c r="G51" t="s">
        <v>3</v>
      </c>
      <c r="H51" t="s">
        <v>1308</v>
      </c>
      <c r="I51" s="63" t="e">
        <f t="array" ref="I51">_xlfn.IFS(#REF!="1",1,#REF!="2",2,#REF!="3",3,#REF!="1A",4,#REF!="1B",5,#REF!="2A",6,#REF!="2B",7,#REF!="3A",8,#REF!="3B",9,#REF!="4A",10,#REF!="","")</f>
        <v>#REF!</v>
      </c>
      <c r="J51">
        <f>VLOOKUP(F51,profesor!$G$2:$H$101,2,0)</f>
        <v>1</v>
      </c>
      <c r="K51">
        <f>VLOOKUP(H51,ar_predmet!A:C,3,0)</f>
        <v>166</v>
      </c>
      <c r="L51" s="3">
        <f>VLOOKUP(H51,ar_predmet!A:C,2,FALSE())</f>
        <v>7126</v>
      </c>
      <c r="M51">
        <f>+VLOOKUP(G51,tip_dogodka!$B$2:$C$10,2,0)</f>
        <v>2</v>
      </c>
      <c r="N51">
        <f>+VLOOKUP(E51,prostor!$F$1:$G$101,2,0)</f>
        <v>1</v>
      </c>
      <c r="O51">
        <f t="shared" si="0"/>
        <v>150</v>
      </c>
      <c r="P51">
        <f>VLOOKUP(O51,mi2hh!A$2:B$4261,2,FALSE())</f>
        <v>3</v>
      </c>
      <c r="Q51" t="str">
        <f t="shared" si="1"/>
        <v>Red</v>
      </c>
      <c r="R51" t="str">
        <f t="shared" si="2"/>
        <v>MA</v>
      </c>
      <c r="S51" s="24" t="s">
        <v>1223</v>
      </c>
      <c r="T51" t="str">
        <f t="shared" si="3"/>
        <v/>
      </c>
      <c r="U51">
        <f>VLOOKUP(S51,ar_skupina!L$2:M$136,2,FALSE())</f>
        <v>79</v>
      </c>
    </row>
    <row r="52" spans="1:21" ht="14.25" customHeight="1" x14ac:dyDescent="0.25">
      <c r="A52">
        <v>68</v>
      </c>
      <c r="B52" s="9">
        <v>45267.75</v>
      </c>
      <c r="C52" s="9">
        <v>45267.854166666701</v>
      </c>
      <c r="D52" t="s">
        <v>1317</v>
      </c>
      <c r="E52" t="s">
        <v>16</v>
      </c>
      <c r="F52" t="s">
        <v>1300</v>
      </c>
      <c r="G52" t="s">
        <v>5</v>
      </c>
      <c r="H52" t="s">
        <v>1310</v>
      </c>
      <c r="I52" s="63" t="e">
        <f t="array" ref="I52">_xlfn.IFS(#REF!="1",1,#REF!="2",2,#REF!="3",3,#REF!="1A",4,#REF!="1B",5,#REF!="2A",6,#REF!="2B",7,#REF!="3A",8,#REF!="3B",9,#REF!="4A",10,#REF!="","")</f>
        <v>#REF!</v>
      </c>
      <c r="J52">
        <f>VLOOKUP(F52,profesor!$G$2:$H$101,2,0)</f>
        <v>1</v>
      </c>
      <c r="K52">
        <f>VLOOKUP(H52,ar_predmet!A:C,3,0)</f>
        <v>13</v>
      </c>
      <c r="L52" s="3">
        <f>VLOOKUP(H52,ar_predmet!A:C,2,FALSE())</f>
        <v>5203</v>
      </c>
      <c r="M52">
        <f>+VLOOKUP(G52,tip_dogodka!$B$2:$C$10,2,0)</f>
        <v>4</v>
      </c>
      <c r="N52">
        <f>+VLOOKUP(E52,prostor!$F$1:$G$101,2,0)</f>
        <v>54</v>
      </c>
      <c r="O52">
        <f t="shared" si="0"/>
        <v>150</v>
      </c>
      <c r="P52">
        <f>VLOOKUP(O52,mi2hh!A$2:B$4261,2,FALSE())</f>
        <v>3</v>
      </c>
      <c r="Q52" t="str">
        <f t="shared" si="1"/>
        <v>Red</v>
      </c>
      <c r="R52" t="str">
        <f t="shared" si="2"/>
        <v>VS</v>
      </c>
      <c r="S52" s="24" t="s">
        <v>1163</v>
      </c>
      <c r="T52" t="str">
        <f t="shared" si="3"/>
        <v>1</v>
      </c>
      <c r="U52">
        <f>VLOOKUP(S52,ar_skupina!L$2:M$136,2,FALSE())</f>
        <v>25</v>
      </c>
    </row>
    <row r="53" spans="1:21" ht="14.25" customHeight="1" x14ac:dyDescent="0.25">
      <c r="A53">
        <v>69</v>
      </c>
      <c r="B53" s="9">
        <v>45259.375</v>
      </c>
      <c r="C53" s="9">
        <v>45259.479166666701</v>
      </c>
      <c r="D53" t="s">
        <v>1309</v>
      </c>
      <c r="E53">
        <v>410</v>
      </c>
      <c r="F53" t="s">
        <v>1300</v>
      </c>
      <c r="G53" t="s">
        <v>3</v>
      </c>
      <c r="H53" t="s">
        <v>1310</v>
      </c>
      <c r="I53" s="63" t="e">
        <f t="array" ref="I53">_xlfn.IFS(#REF!="1",1,#REF!="2",2,#REF!="3",3,#REF!="1A",4,#REF!="1B",5,#REF!="2A",6,#REF!="2B",7,#REF!="3A",8,#REF!="3B",9,#REF!="4A",10,#REF!="","")</f>
        <v>#REF!</v>
      </c>
      <c r="J53">
        <f>VLOOKUP(F53,profesor!$G$2:$H$101,2,0)</f>
        <v>1</v>
      </c>
      <c r="K53">
        <f>VLOOKUP(H53,ar_predmet!A:C,3,0)</f>
        <v>13</v>
      </c>
      <c r="L53" s="3">
        <f>VLOOKUP(H53,ar_predmet!A:C,2,FALSE())</f>
        <v>5203</v>
      </c>
      <c r="M53">
        <f>+VLOOKUP(G53,tip_dogodka!$B$2:$C$10,2,0)</f>
        <v>2</v>
      </c>
      <c r="N53">
        <f>+VLOOKUP(E53,prostor!$F$1:$G$101,2,0)</f>
        <v>13</v>
      </c>
      <c r="O53">
        <f t="shared" si="0"/>
        <v>150</v>
      </c>
      <c r="P53">
        <f>VLOOKUP(O53,mi2hh!A$2:B$4261,2,FALSE())</f>
        <v>3</v>
      </c>
      <c r="Q53" t="str">
        <f t="shared" si="1"/>
        <v>Red</v>
      </c>
      <c r="R53" t="str">
        <f t="shared" si="2"/>
        <v>VS</v>
      </c>
      <c r="S53" s="24" t="s">
        <v>1163</v>
      </c>
      <c r="T53" t="str">
        <f t="shared" si="3"/>
        <v>1</v>
      </c>
      <c r="U53">
        <f>VLOOKUP(S53,ar_skupina!L$2:M$136,2,FALSE())</f>
        <v>25</v>
      </c>
    </row>
    <row r="54" spans="1:21" ht="14.25" customHeight="1" x14ac:dyDescent="0.25">
      <c r="A54">
        <v>70</v>
      </c>
      <c r="B54" s="9">
        <v>45226.53125</v>
      </c>
      <c r="C54" s="9">
        <v>45226.635416666701</v>
      </c>
      <c r="D54" t="s">
        <v>1316</v>
      </c>
      <c r="E54" t="s">
        <v>16</v>
      </c>
      <c r="F54" t="s">
        <v>1300</v>
      </c>
      <c r="G54" t="s">
        <v>5</v>
      </c>
      <c r="H54" t="s">
        <v>1308</v>
      </c>
      <c r="I54" s="63" t="e">
        <f t="array" ref="I54">_xlfn.IFS(#REF!="1",1,#REF!="2",2,#REF!="3",3,#REF!="1A",4,#REF!="1B",5,#REF!="2A",6,#REF!="2B",7,#REF!="3A",8,#REF!="3B",9,#REF!="4A",10,#REF!="","")</f>
        <v>#REF!</v>
      </c>
      <c r="J54">
        <f>VLOOKUP(F54,profesor!$G$2:$H$101,2,0)</f>
        <v>1</v>
      </c>
      <c r="K54">
        <f>VLOOKUP(H54,ar_predmet!A:C,3,0)</f>
        <v>166</v>
      </c>
      <c r="L54" s="3">
        <f>VLOOKUP(H54,ar_predmet!A:C,2,FALSE())</f>
        <v>7126</v>
      </c>
      <c r="M54">
        <f>+VLOOKUP(G54,tip_dogodka!$B$2:$C$10,2,0)</f>
        <v>4</v>
      </c>
      <c r="N54">
        <f>+VLOOKUP(E54,prostor!$F$1:$G$101,2,0)</f>
        <v>54</v>
      </c>
      <c r="O54">
        <f t="shared" si="0"/>
        <v>150</v>
      </c>
      <c r="P54">
        <f>VLOOKUP(O54,mi2hh!A$2:B$4261,2,FALSE())</f>
        <v>3</v>
      </c>
      <c r="Q54" t="str">
        <f t="shared" si="1"/>
        <v>Red</v>
      </c>
      <c r="R54" t="str">
        <f t="shared" si="2"/>
        <v>MA</v>
      </c>
      <c r="S54" s="24" t="s">
        <v>1223</v>
      </c>
      <c r="T54" t="str">
        <f t="shared" si="3"/>
        <v/>
      </c>
      <c r="U54">
        <f>VLOOKUP(S54,ar_skupina!L$2:M$136,2,FALSE())</f>
        <v>79</v>
      </c>
    </row>
    <row r="55" spans="1:21" ht="14.25" customHeight="1" x14ac:dyDescent="0.25">
      <c r="A55">
        <v>72</v>
      </c>
      <c r="B55" s="9">
        <v>45237.635416666701</v>
      </c>
      <c r="C55" s="9">
        <v>45237.739583333299</v>
      </c>
      <c r="D55" t="s">
        <v>1318</v>
      </c>
      <c r="E55">
        <v>402</v>
      </c>
      <c r="F55" t="s">
        <v>1300</v>
      </c>
      <c r="G55" t="s">
        <v>2</v>
      </c>
      <c r="H55" t="s">
        <v>1312</v>
      </c>
      <c r="I55" s="63" t="e">
        <f t="array" ref="I55">_xlfn.IFS(#REF!="1",1,#REF!="2",2,#REF!="3",3,#REF!="1A",4,#REF!="1B",5,#REF!="2A",6,#REF!="2B",7,#REF!="3A",8,#REF!="3B",9,#REF!="4A",10,#REF!="","")</f>
        <v>#REF!</v>
      </c>
      <c r="J55">
        <f>VLOOKUP(F55,profesor!$G$2:$H$101,2,0)</f>
        <v>1</v>
      </c>
      <c r="K55">
        <f>VLOOKUP(H55,ar_predmet!A:C,3,0)</f>
        <v>128</v>
      </c>
      <c r="L55" s="3">
        <f>VLOOKUP(H55,ar_predmet!A:C,2,FALSE())</f>
        <v>6322</v>
      </c>
      <c r="M55">
        <f>+VLOOKUP(G55,tip_dogodka!$B$2:$C$10,2,0)</f>
        <v>1</v>
      </c>
      <c r="N55">
        <f>+VLOOKUP(E55,prostor!$F$1:$G$101,2,0)</f>
        <v>11</v>
      </c>
      <c r="O55">
        <f t="shared" si="0"/>
        <v>150</v>
      </c>
      <c r="P55">
        <f>VLOOKUP(O55,mi2hh!A$2:B$4261,2,FALSE())</f>
        <v>3</v>
      </c>
      <c r="Q55" t="str">
        <f t="shared" si="1"/>
        <v>Red</v>
      </c>
      <c r="R55" t="str">
        <f t="shared" si="2"/>
        <v>UN</v>
      </c>
      <c r="S55" s="24" t="s">
        <v>1214</v>
      </c>
      <c r="T55" t="str">
        <f t="shared" si="3"/>
        <v/>
      </c>
      <c r="U55">
        <f>VLOOKUP(S55,ar_skupina!L$2:M$136,2,FALSE())</f>
        <v>71</v>
      </c>
    </row>
    <row r="56" spans="1:21" ht="14.25" customHeight="1" x14ac:dyDescent="0.25">
      <c r="A56">
        <v>74</v>
      </c>
      <c r="B56" s="9">
        <v>45401.416666666701</v>
      </c>
      <c r="C56" s="9">
        <v>45401.520833333299</v>
      </c>
      <c r="D56" t="s">
        <v>1315</v>
      </c>
      <c r="E56" t="s">
        <v>17</v>
      </c>
      <c r="F56" t="s">
        <v>1300</v>
      </c>
      <c r="G56" t="s">
        <v>2</v>
      </c>
      <c r="H56" t="s">
        <v>1305</v>
      </c>
      <c r="I56" s="63" t="e">
        <f t="array" ref="I56">_xlfn.IFS(#REF!="1",1,#REF!="2",2,#REF!="3",3,#REF!="1A",4,#REF!="1B",5,#REF!="2A",6,#REF!="2B",7,#REF!="3A",8,#REF!="3B",9,#REF!="4A",10,#REF!="","")</f>
        <v>#REF!</v>
      </c>
      <c r="J56">
        <f>VLOOKUP(F56,profesor!$G$2:$H$101,2,0)</f>
        <v>1</v>
      </c>
      <c r="K56">
        <f>VLOOKUP(H56,ar_predmet!A:C,3,0)</f>
        <v>184</v>
      </c>
      <c r="L56" s="3">
        <f>VLOOKUP(H56,ar_predmet!A:C,2,FALSE())</f>
        <v>7223</v>
      </c>
      <c r="M56">
        <f>+VLOOKUP(G56,tip_dogodka!$B$2:$C$10,2,0)</f>
        <v>1</v>
      </c>
      <c r="N56">
        <f>+VLOOKUP(E56,prostor!$F$1:$G$101,2,0)</f>
        <v>55</v>
      </c>
      <c r="O56">
        <f t="shared" si="0"/>
        <v>150</v>
      </c>
      <c r="P56">
        <f>VLOOKUP(O56,mi2hh!A$2:B$4261,2,FALSE())</f>
        <v>3</v>
      </c>
      <c r="Q56" t="str">
        <f t="shared" si="1"/>
        <v>Red</v>
      </c>
      <c r="R56" t="str">
        <f t="shared" si="2"/>
        <v>MA</v>
      </c>
      <c r="S56" s="24" t="s">
        <v>1228</v>
      </c>
      <c r="T56" t="str">
        <f t="shared" si="3"/>
        <v/>
      </c>
      <c r="U56">
        <f>VLOOKUP(S56,ar_skupina!L$2:M$136,2,FALSE())</f>
        <v>84</v>
      </c>
    </row>
    <row r="57" spans="1:21" ht="14.25" customHeight="1" x14ac:dyDescent="0.25">
      <c r="A57">
        <v>75</v>
      </c>
      <c r="B57" s="9">
        <v>45282.635416666701</v>
      </c>
      <c r="C57" s="9">
        <v>45282.739583333299</v>
      </c>
      <c r="D57" t="s">
        <v>1319</v>
      </c>
      <c r="E57" t="s">
        <v>16</v>
      </c>
      <c r="F57" t="s">
        <v>1300</v>
      </c>
      <c r="G57" t="s">
        <v>5</v>
      </c>
      <c r="H57" t="s">
        <v>1310</v>
      </c>
      <c r="I57" s="63" t="e">
        <f t="array" ref="I57">_xlfn.IFS(#REF!="1",1,#REF!="2",2,#REF!="3",3,#REF!="1A",4,#REF!="1B",5,#REF!="2A",6,#REF!="2B",7,#REF!="3A",8,#REF!="3B",9,#REF!="4A",10,#REF!="","")</f>
        <v>#REF!</v>
      </c>
      <c r="J57">
        <f>VLOOKUP(F57,profesor!$G$2:$H$101,2,0)</f>
        <v>1</v>
      </c>
      <c r="K57">
        <f>VLOOKUP(H57,ar_predmet!A:C,3,0)</f>
        <v>13</v>
      </c>
      <c r="L57" s="3">
        <f>VLOOKUP(H57,ar_predmet!A:C,2,FALSE())</f>
        <v>5203</v>
      </c>
      <c r="M57">
        <f>+VLOOKUP(G57,tip_dogodka!$B$2:$C$10,2,0)</f>
        <v>4</v>
      </c>
      <c r="N57">
        <f>+VLOOKUP(E57,prostor!$F$1:$G$101,2,0)</f>
        <v>54</v>
      </c>
      <c r="O57">
        <f t="shared" si="0"/>
        <v>150</v>
      </c>
      <c r="P57">
        <f>VLOOKUP(O57,mi2hh!A$2:B$4261,2,FALSE())</f>
        <v>3</v>
      </c>
      <c r="Q57" t="str">
        <f t="shared" si="1"/>
        <v>Red</v>
      </c>
      <c r="R57" t="str">
        <f t="shared" si="2"/>
        <v>VS</v>
      </c>
      <c r="S57" s="24" t="s">
        <v>1164</v>
      </c>
      <c r="T57" t="str">
        <f t="shared" si="3"/>
        <v>2</v>
      </c>
      <c r="U57">
        <f>VLOOKUP(S57,ar_skupina!L$2:M$136,2,FALSE())</f>
        <v>26</v>
      </c>
    </row>
    <row r="58" spans="1:21" ht="14.25" customHeight="1" x14ac:dyDescent="0.25">
      <c r="A58">
        <v>76</v>
      </c>
      <c r="B58" s="9">
        <v>45259.489583333299</v>
      </c>
      <c r="C58" s="9">
        <v>45259.59375</v>
      </c>
      <c r="D58" t="s">
        <v>1320</v>
      </c>
      <c r="E58" t="s">
        <v>16</v>
      </c>
      <c r="F58" t="s">
        <v>1300</v>
      </c>
      <c r="G58" t="s">
        <v>5</v>
      </c>
      <c r="H58" t="s">
        <v>1321</v>
      </c>
      <c r="I58" s="63" t="e">
        <f t="array" ref="I58">_xlfn.IFS(#REF!="1",1,#REF!="2",2,#REF!="3",3,#REF!="1A",4,#REF!="1B",5,#REF!="2A",6,#REF!="2B",7,#REF!="3A",8,#REF!="3B",9,#REF!="4A",10,#REF!="","")</f>
        <v>#REF!</v>
      </c>
      <c r="J58">
        <f>VLOOKUP(F58,profesor!$G$2:$H$101,2,0)</f>
        <v>1</v>
      </c>
      <c r="K58">
        <f>VLOOKUP(H58,ar_predmet!A:C,3,0)</f>
        <v>86</v>
      </c>
      <c r="L58" s="3">
        <f>VLOOKUP(H58,ar_predmet!A:C,2,FALSE())</f>
        <v>6202</v>
      </c>
      <c r="M58">
        <f>+VLOOKUP(G58,tip_dogodka!$B$2:$C$10,2,0)</f>
        <v>4</v>
      </c>
      <c r="N58">
        <f>+VLOOKUP(E58,prostor!$F$1:$G$101,2,0)</f>
        <v>54</v>
      </c>
      <c r="O58">
        <f t="shared" si="0"/>
        <v>150</v>
      </c>
      <c r="P58">
        <f>VLOOKUP(O58,mi2hh!A$2:B$4261,2,FALSE())</f>
        <v>3</v>
      </c>
      <c r="Q58" t="str">
        <f t="shared" si="1"/>
        <v>Red</v>
      </c>
      <c r="R58" t="str">
        <f t="shared" si="2"/>
        <v>UN</v>
      </c>
      <c r="S58" s="24" t="s">
        <v>1207</v>
      </c>
      <c r="T58" t="str">
        <f t="shared" si="3"/>
        <v/>
      </c>
      <c r="U58">
        <f>VLOOKUP(S58,ar_skupina!L$2:M$136,2,FALSE())</f>
        <v>64</v>
      </c>
    </row>
    <row r="59" spans="1:21" ht="14.25" customHeight="1" x14ac:dyDescent="0.25">
      <c r="A59">
        <v>77</v>
      </c>
      <c r="B59" s="9">
        <v>45245.375</v>
      </c>
      <c r="C59" s="9">
        <v>45245.479166666701</v>
      </c>
      <c r="D59" t="s">
        <v>1322</v>
      </c>
      <c r="E59">
        <v>401</v>
      </c>
      <c r="F59" t="s">
        <v>1300</v>
      </c>
      <c r="G59" t="s">
        <v>3</v>
      </c>
      <c r="H59" t="s">
        <v>1301</v>
      </c>
      <c r="I59" s="63" t="e">
        <f t="array" ref="I59">_xlfn.IFS(#REF!="1",1,#REF!="2",2,#REF!="3",3,#REF!="1A",4,#REF!="1B",5,#REF!="2A",6,#REF!="2B",7,#REF!="3A",8,#REF!="3B",9,#REF!="4A",10,#REF!="","")</f>
        <v>#REF!</v>
      </c>
      <c r="J59">
        <f>VLOOKUP(F59,profesor!$G$2:$H$101,2,0)</f>
        <v>1</v>
      </c>
      <c r="K59">
        <f>VLOOKUP(H59,ar_predmet!A:C,3,0)</f>
        <v>2</v>
      </c>
      <c r="L59" s="3">
        <f>VLOOKUP(H59,ar_predmet!A:C,2,FALSE())</f>
        <v>5105</v>
      </c>
      <c r="M59">
        <f>+VLOOKUP(G59,tip_dogodka!$B$2:$C$10,2,0)</f>
        <v>2</v>
      </c>
      <c r="N59">
        <f>+VLOOKUP(E59,prostor!$F$1:$G$101,2,0)</f>
        <v>10</v>
      </c>
      <c r="O59">
        <f t="shared" si="0"/>
        <v>150</v>
      </c>
      <c r="P59">
        <f>VLOOKUP(O59,mi2hh!A$2:B$4261,2,FALSE())</f>
        <v>3</v>
      </c>
      <c r="Q59" t="str">
        <f t="shared" si="1"/>
        <v>Red</v>
      </c>
      <c r="R59" t="str">
        <f t="shared" si="2"/>
        <v>UN</v>
      </c>
      <c r="S59" s="24" t="s">
        <v>1198</v>
      </c>
      <c r="T59" t="str">
        <f t="shared" si="3"/>
        <v>1B</v>
      </c>
      <c r="U59">
        <f>VLOOKUP(S59,ar_skupina!L$2:M$136,2,FALSE())</f>
        <v>55</v>
      </c>
    </row>
    <row r="60" spans="1:21" ht="14.25" customHeight="1" x14ac:dyDescent="0.25">
      <c r="A60">
        <v>78</v>
      </c>
      <c r="B60" s="9">
        <v>45399.416666666701</v>
      </c>
      <c r="C60" s="9">
        <v>45399.520833333299</v>
      </c>
      <c r="D60" t="s">
        <v>1315</v>
      </c>
      <c r="E60">
        <v>402</v>
      </c>
      <c r="F60" t="s">
        <v>1300</v>
      </c>
      <c r="G60" t="s">
        <v>2</v>
      </c>
      <c r="H60" t="s">
        <v>1305</v>
      </c>
      <c r="I60" s="63" t="e">
        <f t="array" ref="I60">_xlfn.IFS(#REF!="1",1,#REF!="2",2,#REF!="3",3,#REF!="1A",4,#REF!="1B",5,#REF!="2A",6,#REF!="2B",7,#REF!="3A",8,#REF!="3B",9,#REF!="4A",10,#REF!="","")</f>
        <v>#REF!</v>
      </c>
      <c r="J60">
        <f>VLOOKUP(F60,profesor!$G$2:$H$101,2,0)</f>
        <v>1</v>
      </c>
      <c r="K60">
        <f>VLOOKUP(H60,ar_predmet!A:C,3,0)</f>
        <v>184</v>
      </c>
      <c r="L60" s="3">
        <f>VLOOKUP(H60,ar_predmet!A:C,2,FALSE())</f>
        <v>7223</v>
      </c>
      <c r="M60">
        <f>+VLOOKUP(G60,tip_dogodka!$B$2:$C$10,2,0)</f>
        <v>1</v>
      </c>
      <c r="N60">
        <f>+VLOOKUP(E60,prostor!$F$1:$G$101,2,0)</f>
        <v>11</v>
      </c>
      <c r="O60">
        <f t="shared" si="0"/>
        <v>150</v>
      </c>
      <c r="P60">
        <f>VLOOKUP(O60,mi2hh!A$2:B$4261,2,FALSE())</f>
        <v>3</v>
      </c>
      <c r="Q60" t="str">
        <f t="shared" si="1"/>
        <v>Red</v>
      </c>
      <c r="R60" t="str">
        <f t="shared" si="2"/>
        <v>MA</v>
      </c>
      <c r="S60" s="24" t="s">
        <v>1228</v>
      </c>
      <c r="T60" t="str">
        <f t="shared" si="3"/>
        <v/>
      </c>
      <c r="U60">
        <f>VLOOKUP(S60,ar_skupina!L$2:M$136,2,FALSE())</f>
        <v>84</v>
      </c>
    </row>
    <row r="61" spans="1:21" ht="14.25" customHeight="1" x14ac:dyDescent="0.25">
      <c r="A61">
        <v>79</v>
      </c>
      <c r="B61" s="9">
        <v>45278.489583333299</v>
      </c>
      <c r="C61" s="9">
        <v>45278.59375</v>
      </c>
      <c r="D61" t="s">
        <v>1319</v>
      </c>
      <c r="E61" t="s">
        <v>16</v>
      </c>
      <c r="F61" t="s">
        <v>1300</v>
      </c>
      <c r="G61" t="s">
        <v>5</v>
      </c>
      <c r="H61" t="s">
        <v>1310</v>
      </c>
      <c r="I61" s="63" t="e">
        <f t="array" ref="I61">_xlfn.IFS(#REF!="1",1,#REF!="2",2,#REF!="3",3,#REF!="1A",4,#REF!="1B",5,#REF!="2A",6,#REF!="2B",7,#REF!="3A",8,#REF!="3B",9,#REF!="4A",10,#REF!="","")</f>
        <v>#REF!</v>
      </c>
      <c r="J61">
        <f>VLOOKUP(F61,profesor!$G$2:$H$101,2,0)</f>
        <v>1</v>
      </c>
      <c r="K61">
        <f>VLOOKUP(H61,ar_predmet!A:C,3,0)</f>
        <v>13</v>
      </c>
      <c r="L61" s="3">
        <f>VLOOKUP(H61,ar_predmet!A:C,2,FALSE())</f>
        <v>5203</v>
      </c>
      <c r="M61">
        <f>+VLOOKUP(G61,tip_dogodka!$B$2:$C$10,2,0)</f>
        <v>4</v>
      </c>
      <c r="N61">
        <f>+VLOOKUP(E61,prostor!$F$1:$G$101,2,0)</f>
        <v>54</v>
      </c>
      <c r="O61">
        <f t="shared" si="0"/>
        <v>150</v>
      </c>
      <c r="P61">
        <f>VLOOKUP(O61,mi2hh!A$2:B$4261,2,FALSE())</f>
        <v>3</v>
      </c>
      <c r="Q61" t="str">
        <f t="shared" si="1"/>
        <v>Red</v>
      </c>
      <c r="R61" t="str">
        <f t="shared" si="2"/>
        <v>VS</v>
      </c>
      <c r="S61" s="24" t="s">
        <v>1164</v>
      </c>
      <c r="T61" t="str">
        <f t="shared" si="3"/>
        <v>2</v>
      </c>
      <c r="U61">
        <f>VLOOKUP(S61,ar_skupina!L$2:M$136,2,FALSE())</f>
        <v>26</v>
      </c>
    </row>
    <row r="62" spans="1:21" ht="14.25" customHeight="1" x14ac:dyDescent="0.25">
      <c r="A62">
        <v>80</v>
      </c>
      <c r="B62" s="9">
        <v>45244.635416666701</v>
      </c>
      <c r="C62" s="9">
        <v>45244.739583333299</v>
      </c>
      <c r="D62" t="s">
        <v>1323</v>
      </c>
      <c r="E62" t="s">
        <v>16</v>
      </c>
      <c r="F62" t="s">
        <v>1300</v>
      </c>
      <c r="G62" t="s">
        <v>5</v>
      </c>
      <c r="H62" t="s">
        <v>1301</v>
      </c>
      <c r="I62" s="63" t="e">
        <f t="array" ref="I62">_xlfn.IFS(#REF!="1",1,#REF!="2",2,#REF!="3",3,#REF!="1A",4,#REF!="1B",5,#REF!="2A",6,#REF!="2B",7,#REF!="3A",8,#REF!="3B",9,#REF!="4A",10,#REF!="","")</f>
        <v>#REF!</v>
      </c>
      <c r="J62">
        <f>VLOOKUP(F62,profesor!$G$2:$H$101,2,0)</f>
        <v>1</v>
      </c>
      <c r="K62">
        <f>VLOOKUP(H62,ar_predmet!A:C,3,0)</f>
        <v>2</v>
      </c>
      <c r="L62" s="3">
        <f>VLOOKUP(H62,ar_predmet!A:C,2,FALSE())</f>
        <v>5105</v>
      </c>
      <c r="M62">
        <f>+VLOOKUP(G62,tip_dogodka!$B$2:$C$10,2,0)</f>
        <v>4</v>
      </c>
      <c r="N62">
        <f>+VLOOKUP(E62,prostor!$F$1:$G$101,2,0)</f>
        <v>54</v>
      </c>
      <c r="O62">
        <f t="shared" si="0"/>
        <v>150</v>
      </c>
      <c r="P62">
        <f>VLOOKUP(O62,mi2hh!A$2:B$4261,2,FALSE())</f>
        <v>3</v>
      </c>
      <c r="Q62" t="str">
        <f t="shared" si="1"/>
        <v>Red</v>
      </c>
      <c r="R62" t="str">
        <f t="shared" si="2"/>
        <v>UN</v>
      </c>
      <c r="S62" s="24" t="s">
        <v>1198</v>
      </c>
      <c r="T62" t="str">
        <f t="shared" si="3"/>
        <v>1B</v>
      </c>
      <c r="U62">
        <f>VLOOKUP(S62,ar_skupina!L$2:M$136,2,FALSE())</f>
        <v>55</v>
      </c>
    </row>
    <row r="63" spans="1:21" ht="14.25" customHeight="1" x14ac:dyDescent="0.25">
      <c r="A63">
        <v>81</v>
      </c>
      <c r="B63" s="9">
        <v>45225.53125</v>
      </c>
      <c r="C63" s="9">
        <v>45225.635416666701</v>
      </c>
      <c r="D63" t="s">
        <v>1316</v>
      </c>
      <c r="E63" t="s">
        <v>16</v>
      </c>
      <c r="F63" t="s">
        <v>1300</v>
      </c>
      <c r="G63" t="s">
        <v>5</v>
      </c>
      <c r="H63" t="s">
        <v>1308</v>
      </c>
      <c r="I63" s="63" t="e">
        <f t="array" ref="I63">_xlfn.IFS(#REF!="1",1,#REF!="2",2,#REF!="3",3,#REF!="1A",4,#REF!="1B",5,#REF!="2A",6,#REF!="2B",7,#REF!="3A",8,#REF!="3B",9,#REF!="4A",10,#REF!="","")</f>
        <v>#REF!</v>
      </c>
      <c r="J63">
        <f>VLOOKUP(F63,profesor!$G$2:$H$101,2,0)</f>
        <v>1</v>
      </c>
      <c r="K63">
        <f>VLOOKUP(H63,ar_predmet!A:C,3,0)</f>
        <v>166</v>
      </c>
      <c r="L63" s="3">
        <f>VLOOKUP(H63,ar_predmet!A:C,2,FALSE())</f>
        <v>7126</v>
      </c>
      <c r="M63">
        <f>+VLOOKUP(G63,tip_dogodka!$B$2:$C$10,2,0)</f>
        <v>4</v>
      </c>
      <c r="N63">
        <f>+VLOOKUP(E63,prostor!$F$1:$G$101,2,0)</f>
        <v>54</v>
      </c>
      <c r="O63">
        <f t="shared" si="0"/>
        <v>150</v>
      </c>
      <c r="P63">
        <f>VLOOKUP(O63,mi2hh!A$2:B$4261,2,FALSE())</f>
        <v>3</v>
      </c>
      <c r="Q63" t="str">
        <f t="shared" si="1"/>
        <v>Red</v>
      </c>
      <c r="R63" t="str">
        <f t="shared" si="2"/>
        <v>MA</v>
      </c>
      <c r="S63" s="24" t="s">
        <v>1223</v>
      </c>
      <c r="T63" t="str">
        <f t="shared" si="3"/>
        <v/>
      </c>
      <c r="U63">
        <f>VLOOKUP(S63,ar_skupina!L$2:M$136,2,FALSE())</f>
        <v>79</v>
      </c>
    </row>
    <row r="64" spans="1:21" ht="14.25" customHeight="1" x14ac:dyDescent="0.25">
      <c r="A64">
        <v>82</v>
      </c>
      <c r="B64" s="9">
        <v>45254.489583333299</v>
      </c>
      <c r="C64" s="9">
        <v>45254.59375</v>
      </c>
      <c r="D64" t="s">
        <v>1320</v>
      </c>
      <c r="E64" t="s">
        <v>16</v>
      </c>
      <c r="F64" t="s">
        <v>1300</v>
      </c>
      <c r="G64" t="s">
        <v>5</v>
      </c>
      <c r="H64" t="s">
        <v>1321</v>
      </c>
      <c r="I64" s="63" t="e">
        <f t="array" ref="I64">_xlfn.IFS(#REF!="1",1,#REF!="2",2,#REF!="3",3,#REF!="1A",4,#REF!="1B",5,#REF!="2A",6,#REF!="2B",7,#REF!="3A",8,#REF!="3B",9,#REF!="4A",10,#REF!="","")</f>
        <v>#REF!</v>
      </c>
      <c r="J64">
        <f>VLOOKUP(F64,profesor!$G$2:$H$101,2,0)</f>
        <v>1</v>
      </c>
      <c r="K64">
        <f>VLOOKUP(H64,ar_predmet!A:C,3,0)</f>
        <v>86</v>
      </c>
      <c r="L64" s="3">
        <f>VLOOKUP(H64,ar_predmet!A:C,2,FALSE())</f>
        <v>6202</v>
      </c>
      <c r="M64">
        <f>+VLOOKUP(G64,tip_dogodka!$B$2:$C$10,2,0)</f>
        <v>4</v>
      </c>
      <c r="N64">
        <f>+VLOOKUP(E64,prostor!$F$1:$G$101,2,0)</f>
        <v>54</v>
      </c>
      <c r="O64">
        <f t="shared" si="0"/>
        <v>150</v>
      </c>
      <c r="P64">
        <f>VLOOKUP(O64,mi2hh!A$2:B$4261,2,FALSE())</f>
        <v>3</v>
      </c>
      <c r="Q64" t="str">
        <f t="shared" si="1"/>
        <v>Red</v>
      </c>
      <c r="R64" t="str">
        <f t="shared" si="2"/>
        <v>UN</v>
      </c>
      <c r="S64" s="24" t="s">
        <v>1207</v>
      </c>
      <c r="T64" t="str">
        <f t="shared" si="3"/>
        <v/>
      </c>
      <c r="U64">
        <f>VLOOKUP(S64,ar_skupina!L$2:M$136,2,FALSE())</f>
        <v>64</v>
      </c>
    </row>
    <row r="65" spans="1:21" ht="14.25" customHeight="1" x14ac:dyDescent="0.25">
      <c r="A65">
        <v>83</v>
      </c>
      <c r="B65" s="9">
        <v>45406.416666666701</v>
      </c>
      <c r="C65" s="9">
        <v>45406.520833333299</v>
      </c>
      <c r="D65" t="s">
        <v>1304</v>
      </c>
      <c r="E65" t="s">
        <v>16</v>
      </c>
      <c r="F65" t="s">
        <v>1300</v>
      </c>
      <c r="G65" t="s">
        <v>4</v>
      </c>
      <c r="H65" t="s">
        <v>1305</v>
      </c>
      <c r="I65" s="63" t="e">
        <f t="array" ref="I65">_xlfn.IFS(#REF!="1",1,#REF!="2",2,#REF!="3",3,#REF!="1A",4,#REF!="1B",5,#REF!="2A",6,#REF!="2B",7,#REF!="3A",8,#REF!="3B",9,#REF!="4A",10,#REF!="","")</f>
        <v>#REF!</v>
      </c>
      <c r="J65">
        <f>VLOOKUP(F65,profesor!$G$2:$H$101,2,0)</f>
        <v>1</v>
      </c>
      <c r="K65">
        <f>VLOOKUP(H65,ar_predmet!A:C,3,0)</f>
        <v>184</v>
      </c>
      <c r="L65" s="3">
        <f>VLOOKUP(H65,ar_predmet!A:C,2,FALSE())</f>
        <v>7223</v>
      </c>
      <c r="M65">
        <f>+VLOOKUP(G65,tip_dogodka!$B$2:$C$10,2,0)</f>
        <v>3</v>
      </c>
      <c r="N65">
        <f>+VLOOKUP(E65,prostor!$F$1:$G$101,2,0)</f>
        <v>54</v>
      </c>
      <c r="O65">
        <f t="shared" si="0"/>
        <v>150</v>
      </c>
      <c r="P65">
        <f>VLOOKUP(O65,mi2hh!A$2:B$4261,2,FALSE())</f>
        <v>3</v>
      </c>
      <c r="Q65" t="str">
        <f t="shared" si="1"/>
        <v>Red</v>
      </c>
      <c r="R65" t="str">
        <f t="shared" si="2"/>
        <v>MA</v>
      </c>
      <c r="S65" s="24" t="s">
        <v>1228</v>
      </c>
      <c r="T65" t="str">
        <f t="shared" si="3"/>
        <v/>
      </c>
      <c r="U65">
        <f>VLOOKUP(S65,ar_skupina!L$2:M$136,2,FALSE())</f>
        <v>84</v>
      </c>
    </row>
    <row r="66" spans="1:21" ht="14.25" customHeight="1" x14ac:dyDescent="0.25">
      <c r="A66">
        <v>85</v>
      </c>
      <c r="B66" s="9">
        <v>45418.416666666701</v>
      </c>
      <c r="C66" s="9">
        <v>45418.520833333299</v>
      </c>
      <c r="D66" t="s">
        <v>1315</v>
      </c>
      <c r="E66">
        <v>402</v>
      </c>
      <c r="F66" t="s">
        <v>1300</v>
      </c>
      <c r="G66" t="s">
        <v>2</v>
      </c>
      <c r="H66" t="s">
        <v>1305</v>
      </c>
      <c r="I66" s="63" t="e">
        <f t="array" ref="I66">_xlfn.IFS(#REF!="1",1,#REF!="2",2,#REF!="3",3,#REF!="1A",4,#REF!="1B",5,#REF!="2A",6,#REF!="2B",7,#REF!="3A",8,#REF!="3B",9,#REF!="4A",10,#REF!="","")</f>
        <v>#REF!</v>
      </c>
      <c r="J66">
        <f>VLOOKUP(F66,profesor!$G$2:$H$101,2,0)</f>
        <v>1</v>
      </c>
      <c r="K66">
        <f>VLOOKUP(H66,ar_predmet!A:C,3,0)</f>
        <v>184</v>
      </c>
      <c r="L66" s="3">
        <f>VLOOKUP(H66,ar_predmet!A:C,2,FALSE())</f>
        <v>7223</v>
      </c>
      <c r="M66">
        <f>+VLOOKUP(G66,tip_dogodka!$B$2:$C$10,2,0)</f>
        <v>1</v>
      </c>
      <c r="N66">
        <f>+VLOOKUP(E66,prostor!$F$1:$G$101,2,0)</f>
        <v>11</v>
      </c>
      <c r="O66">
        <f t="shared" ref="O66:O129" si="4">+INT(TEXT(((C66-B66)*24*60),"000"))</f>
        <v>150</v>
      </c>
      <c r="P66">
        <f>VLOOKUP(O66,mi2hh!A$2:B$4261,2,FALSE())</f>
        <v>3</v>
      </c>
      <c r="Q66" t="str">
        <f t="shared" ref="Q66:Q129" si="5">IF(ISNUMBER(FIND("Redni",D66)),"Red", IF(ISNUMBER(FIND("Izredni",D66)),"Izr"))</f>
        <v>Red</v>
      </c>
      <c r="R66" t="str">
        <f t="shared" ref="R66:R129" si="6">IF(ISNUMBER(FIND("-VS-",D66)),"VS", IF(ISNUMBER(FIND("-UNI-",D66)),"UN",IF(ISNUMBER(FIND("-MAG-",D66)),"MA",IF(ISNUMBER(FIND("-DR-",D66)),"DO"))))</f>
        <v>MA</v>
      </c>
      <c r="S66" s="24" t="s">
        <v>1228</v>
      </c>
      <c r="T66" t="str">
        <f t="shared" ref="T66:T129" si="7">IF(ISNUMBER(FIND("1. skupina",D66)),"1",IF(ISNUMBER(FIND("2. skupina",D66)),"2",IF(ISNUMBER(FIND("3. skupina",D66)),"3",IF(ISNUMBER(FIND("1.a skupina",D66)),"1A",IF(ISNUMBER(FIND("1.b skupina",D66)),"1B",IF(ISNUMBER(FIND("2.a skupina",D66)),"2A",IF(ISNUMBER(FIND("2.b skupina",D66)),"2B",IF(ISNUMBER(FIND("3.a skupina",D66)),"3A",IF(ISNUMBER(FIND("3.b skupina",D66)),"3B",IF(ISNUMBER(FIND("4.a skupina",D66)),"4A",""))))))))))</f>
        <v/>
      </c>
      <c r="U66">
        <f>VLOOKUP(S66,ar_skupina!L$2:M$136,2,FALSE())</f>
        <v>84</v>
      </c>
    </row>
    <row r="67" spans="1:21" ht="14.25" customHeight="1" x14ac:dyDescent="0.25">
      <c r="A67">
        <v>86</v>
      </c>
      <c r="B67" s="9">
        <v>45401.416666666701</v>
      </c>
      <c r="C67" s="9">
        <v>45401.520833333299</v>
      </c>
      <c r="D67" t="s">
        <v>1315</v>
      </c>
      <c r="E67" t="s">
        <v>17</v>
      </c>
      <c r="F67" t="s">
        <v>1300</v>
      </c>
      <c r="G67" t="s">
        <v>2</v>
      </c>
      <c r="H67" t="s">
        <v>1305</v>
      </c>
      <c r="I67" s="63" t="e">
        <f t="array" ref="I67">_xlfn.IFS(#REF!="1",1,#REF!="2",2,#REF!="3",3,#REF!="1A",4,#REF!="1B",5,#REF!="2A",6,#REF!="2B",7,#REF!="3A",8,#REF!="3B",9,#REF!="4A",10,#REF!="","")</f>
        <v>#REF!</v>
      </c>
      <c r="J67">
        <f>VLOOKUP(F67,profesor!$G$2:$H$101,2,0)</f>
        <v>1</v>
      </c>
      <c r="K67">
        <f>VLOOKUP(H67,ar_predmet!A:C,3,0)</f>
        <v>184</v>
      </c>
      <c r="L67" s="3">
        <f>VLOOKUP(H67,ar_predmet!A:C,2,FALSE())</f>
        <v>7223</v>
      </c>
      <c r="M67">
        <f>+VLOOKUP(G67,tip_dogodka!$B$2:$C$10,2,0)</f>
        <v>1</v>
      </c>
      <c r="N67">
        <f>+VLOOKUP(E67,prostor!$F$1:$G$101,2,0)</f>
        <v>55</v>
      </c>
      <c r="O67">
        <f t="shared" si="4"/>
        <v>150</v>
      </c>
      <c r="P67">
        <f>VLOOKUP(O67,mi2hh!A$2:B$4261,2,FALSE())</f>
        <v>3</v>
      </c>
      <c r="Q67" t="str">
        <f t="shared" si="5"/>
        <v>Red</v>
      </c>
      <c r="R67" t="str">
        <f t="shared" si="6"/>
        <v>MA</v>
      </c>
      <c r="S67" s="24" t="s">
        <v>1228</v>
      </c>
      <c r="T67" t="str">
        <f t="shared" si="7"/>
        <v/>
      </c>
      <c r="U67">
        <f>VLOOKUP(S67,ar_skupina!L$2:M$136,2,FALSE())</f>
        <v>84</v>
      </c>
    </row>
    <row r="68" spans="1:21" ht="14.25" customHeight="1" x14ac:dyDescent="0.25">
      <c r="A68">
        <v>87</v>
      </c>
      <c r="B68" s="9">
        <v>45244.375</v>
      </c>
      <c r="C68" s="9">
        <v>45244.479166666701</v>
      </c>
      <c r="D68" t="s">
        <v>1318</v>
      </c>
      <c r="E68">
        <v>402</v>
      </c>
      <c r="F68" t="s">
        <v>1300</v>
      </c>
      <c r="G68" t="s">
        <v>2</v>
      </c>
      <c r="H68" t="s">
        <v>1312</v>
      </c>
      <c r="I68" s="63" t="e">
        <f t="array" ref="I68">_xlfn.IFS(#REF!="1",1,#REF!="2",2,#REF!="3",3,#REF!="1A",4,#REF!="1B",5,#REF!="2A",6,#REF!="2B",7,#REF!="3A",8,#REF!="3B",9,#REF!="4A",10,#REF!="","")</f>
        <v>#REF!</v>
      </c>
      <c r="J68">
        <f>VLOOKUP(F68,profesor!$G$2:$H$101,2,0)</f>
        <v>1</v>
      </c>
      <c r="K68">
        <f>VLOOKUP(H68,ar_predmet!A:C,3,0)</f>
        <v>128</v>
      </c>
      <c r="L68" s="3">
        <f>VLOOKUP(H68,ar_predmet!A:C,2,FALSE())</f>
        <v>6322</v>
      </c>
      <c r="M68">
        <f>+VLOOKUP(G68,tip_dogodka!$B$2:$C$10,2,0)</f>
        <v>1</v>
      </c>
      <c r="N68">
        <f>+VLOOKUP(E68,prostor!$F$1:$G$101,2,0)</f>
        <v>11</v>
      </c>
      <c r="O68">
        <f t="shared" si="4"/>
        <v>150</v>
      </c>
      <c r="P68">
        <f>VLOOKUP(O68,mi2hh!A$2:B$4261,2,FALSE())</f>
        <v>3</v>
      </c>
      <c r="Q68" t="str">
        <f t="shared" si="5"/>
        <v>Red</v>
      </c>
      <c r="R68" t="str">
        <f t="shared" si="6"/>
        <v>UN</v>
      </c>
      <c r="S68" s="24" t="s">
        <v>1214</v>
      </c>
      <c r="T68" t="str">
        <f t="shared" si="7"/>
        <v/>
      </c>
      <c r="U68">
        <f>VLOOKUP(S68,ar_skupina!L$2:M$136,2,FALSE())</f>
        <v>71</v>
      </c>
    </row>
    <row r="69" spans="1:21" ht="14.25" customHeight="1" x14ac:dyDescent="0.25">
      <c r="A69">
        <v>88</v>
      </c>
      <c r="B69" s="9">
        <v>45212.53125</v>
      </c>
      <c r="C69" s="9">
        <v>45212.635416666701</v>
      </c>
      <c r="D69" t="s">
        <v>1307</v>
      </c>
      <c r="E69" t="s">
        <v>17</v>
      </c>
      <c r="F69" t="s">
        <v>1300</v>
      </c>
      <c r="G69" t="s">
        <v>3</v>
      </c>
      <c r="H69" t="s">
        <v>1308</v>
      </c>
      <c r="I69" s="63" t="e">
        <f t="array" ref="I69">_xlfn.IFS(#REF!="1",1,#REF!="2",2,#REF!="3",3,#REF!="1A",4,#REF!="1B",5,#REF!="2A",6,#REF!="2B",7,#REF!="3A",8,#REF!="3B",9,#REF!="4A",10,#REF!="","")</f>
        <v>#REF!</v>
      </c>
      <c r="J69">
        <f>VLOOKUP(F69,profesor!$G$2:$H$101,2,0)</f>
        <v>1</v>
      </c>
      <c r="K69">
        <f>VLOOKUP(H69,ar_predmet!A:C,3,0)</f>
        <v>166</v>
      </c>
      <c r="L69" s="3">
        <f>VLOOKUP(H69,ar_predmet!A:C,2,FALSE())</f>
        <v>7126</v>
      </c>
      <c r="M69">
        <f>+VLOOKUP(G69,tip_dogodka!$B$2:$C$10,2,0)</f>
        <v>2</v>
      </c>
      <c r="N69">
        <f>+VLOOKUP(E69,prostor!$F$1:$G$101,2,0)</f>
        <v>55</v>
      </c>
      <c r="O69">
        <f t="shared" si="4"/>
        <v>150</v>
      </c>
      <c r="P69">
        <f>VLOOKUP(O69,mi2hh!A$2:B$4261,2,FALSE())</f>
        <v>3</v>
      </c>
      <c r="Q69" t="str">
        <f t="shared" si="5"/>
        <v>Red</v>
      </c>
      <c r="R69" t="str">
        <f t="shared" si="6"/>
        <v>MA</v>
      </c>
      <c r="S69" s="24" t="s">
        <v>1223</v>
      </c>
      <c r="T69" t="str">
        <f t="shared" si="7"/>
        <v/>
      </c>
      <c r="U69">
        <f>VLOOKUP(S69,ar_skupina!L$2:M$136,2,FALSE())</f>
        <v>79</v>
      </c>
    </row>
    <row r="70" spans="1:21" ht="14.25" customHeight="1" x14ac:dyDescent="0.25">
      <c r="A70">
        <v>90</v>
      </c>
      <c r="B70" s="9">
        <v>45274.75</v>
      </c>
      <c r="C70" s="9">
        <v>45274.885416666701</v>
      </c>
      <c r="D70" t="s">
        <v>1324</v>
      </c>
      <c r="E70" t="s">
        <v>17</v>
      </c>
      <c r="F70" t="s">
        <v>1300</v>
      </c>
      <c r="G70" t="s">
        <v>2</v>
      </c>
      <c r="H70" t="s">
        <v>1301</v>
      </c>
      <c r="I70" s="63" t="e">
        <f t="array" ref="I70">_xlfn.IFS(#REF!="1",1,#REF!="2",2,#REF!="3",3,#REF!="1A",4,#REF!="1B",5,#REF!="2A",6,#REF!="2B",7,#REF!="3A",8,#REF!="3B",9,#REF!="4A",10,#REF!="","")</f>
        <v>#REF!</v>
      </c>
      <c r="J70">
        <f>VLOOKUP(F70,profesor!$G$2:$H$101,2,0)</f>
        <v>1</v>
      </c>
      <c r="K70">
        <f>VLOOKUP(H70,ar_predmet!A:C,3,0)</f>
        <v>2</v>
      </c>
      <c r="L70" s="3">
        <f>VLOOKUP(H70,ar_predmet!A:C,2,FALSE())</f>
        <v>5105</v>
      </c>
      <c r="M70">
        <f>+VLOOKUP(G70,tip_dogodka!$B$2:$C$10,2,0)</f>
        <v>1</v>
      </c>
      <c r="N70">
        <f>+VLOOKUP(E70,prostor!$F$1:$G$101,2,0)</f>
        <v>55</v>
      </c>
      <c r="O70">
        <f t="shared" si="4"/>
        <v>195</v>
      </c>
      <c r="P70">
        <f>VLOOKUP(O70,mi2hh!A$2:B$4261,2,FALSE())</f>
        <v>4</v>
      </c>
      <c r="Q70" t="str">
        <f t="shared" si="5"/>
        <v>Izr</v>
      </c>
      <c r="R70" t="str">
        <f t="shared" si="6"/>
        <v>VS</v>
      </c>
      <c r="S70" s="24" t="s">
        <v>1241</v>
      </c>
      <c r="T70" t="str">
        <f t="shared" si="7"/>
        <v/>
      </c>
      <c r="U70">
        <f>VLOOKUP(S70,ar_skupina!L$2:M$136,2,FALSE())</f>
        <v>90</v>
      </c>
    </row>
    <row r="71" spans="1:21" ht="14.25" customHeight="1" x14ac:dyDescent="0.25">
      <c r="A71">
        <v>93</v>
      </c>
      <c r="B71" s="9">
        <v>45238.635416666701</v>
      </c>
      <c r="C71" s="9">
        <v>45238.739583333299</v>
      </c>
      <c r="D71" t="s">
        <v>1318</v>
      </c>
      <c r="E71">
        <v>402</v>
      </c>
      <c r="F71" t="s">
        <v>1300</v>
      </c>
      <c r="G71" t="s">
        <v>2</v>
      </c>
      <c r="H71" t="s">
        <v>1312</v>
      </c>
      <c r="I71" s="63" t="e">
        <f t="array" ref="I71">_xlfn.IFS(#REF!="1",1,#REF!="2",2,#REF!="3",3,#REF!="1A",4,#REF!="1B",5,#REF!="2A",6,#REF!="2B",7,#REF!="3A",8,#REF!="3B",9,#REF!="4A",10,#REF!="","")</f>
        <v>#REF!</v>
      </c>
      <c r="J71">
        <f>VLOOKUP(F71,profesor!$G$2:$H$101,2,0)</f>
        <v>1</v>
      </c>
      <c r="K71">
        <f>VLOOKUP(H71,ar_predmet!A:C,3,0)</f>
        <v>128</v>
      </c>
      <c r="L71" s="3">
        <f>VLOOKUP(H71,ar_predmet!A:C,2,FALSE())</f>
        <v>6322</v>
      </c>
      <c r="M71">
        <f>+VLOOKUP(G71,tip_dogodka!$B$2:$C$10,2,0)</f>
        <v>1</v>
      </c>
      <c r="N71">
        <f>+VLOOKUP(E71,prostor!$F$1:$G$101,2,0)</f>
        <v>11</v>
      </c>
      <c r="O71">
        <f t="shared" si="4"/>
        <v>150</v>
      </c>
      <c r="P71">
        <f>VLOOKUP(O71,mi2hh!A$2:B$4261,2,FALSE())</f>
        <v>3</v>
      </c>
      <c r="Q71" t="str">
        <f t="shared" si="5"/>
        <v>Red</v>
      </c>
      <c r="R71" t="str">
        <f t="shared" si="6"/>
        <v>UN</v>
      </c>
      <c r="S71" s="24" t="s">
        <v>1214</v>
      </c>
      <c r="T71" t="str">
        <f t="shared" si="7"/>
        <v/>
      </c>
      <c r="U71">
        <f>VLOOKUP(S71,ar_skupina!L$2:M$136,2,FALSE())</f>
        <v>71</v>
      </c>
    </row>
    <row r="72" spans="1:21" ht="14.25" customHeight="1" x14ac:dyDescent="0.25">
      <c r="A72">
        <v>94</v>
      </c>
      <c r="B72" s="9">
        <v>45279.375</v>
      </c>
      <c r="C72" s="9">
        <v>45279.479166666701</v>
      </c>
      <c r="D72" t="s">
        <v>1319</v>
      </c>
      <c r="E72" t="s">
        <v>16</v>
      </c>
      <c r="F72" t="s">
        <v>1300</v>
      </c>
      <c r="G72" t="s">
        <v>5</v>
      </c>
      <c r="H72" t="s">
        <v>1310</v>
      </c>
      <c r="I72" s="63" t="e">
        <f t="array" ref="I72">_xlfn.IFS(#REF!="1",1,#REF!="2",2,#REF!="3",3,#REF!="1A",4,#REF!="1B",5,#REF!="2A",6,#REF!="2B",7,#REF!="3A",8,#REF!="3B",9,#REF!="4A",10,#REF!="","")</f>
        <v>#REF!</v>
      </c>
      <c r="J72">
        <f>VLOOKUP(F72,profesor!$G$2:$H$101,2,0)</f>
        <v>1</v>
      </c>
      <c r="K72">
        <f>VLOOKUP(H72,ar_predmet!A:C,3,0)</f>
        <v>13</v>
      </c>
      <c r="L72" s="3">
        <f>VLOOKUP(H72,ar_predmet!A:C,2,FALSE())</f>
        <v>5203</v>
      </c>
      <c r="M72">
        <f>+VLOOKUP(G72,tip_dogodka!$B$2:$C$10,2,0)</f>
        <v>4</v>
      </c>
      <c r="N72">
        <f>+VLOOKUP(E72,prostor!$F$1:$G$101,2,0)</f>
        <v>54</v>
      </c>
      <c r="O72">
        <f t="shared" si="4"/>
        <v>150</v>
      </c>
      <c r="P72">
        <f>VLOOKUP(O72,mi2hh!A$2:B$4261,2,FALSE())</f>
        <v>3</v>
      </c>
      <c r="Q72" t="str">
        <f t="shared" si="5"/>
        <v>Red</v>
      </c>
      <c r="R72" t="str">
        <f t="shared" si="6"/>
        <v>VS</v>
      </c>
      <c r="S72" s="24" t="s">
        <v>1164</v>
      </c>
      <c r="T72" t="str">
        <f t="shared" si="7"/>
        <v>2</v>
      </c>
      <c r="U72">
        <f>VLOOKUP(S72,ar_skupina!L$2:M$136,2,FALSE())</f>
        <v>26</v>
      </c>
    </row>
    <row r="73" spans="1:21" ht="14.25" customHeight="1" x14ac:dyDescent="0.25">
      <c r="A73">
        <v>95</v>
      </c>
      <c r="B73" s="9">
        <v>45252.375</v>
      </c>
      <c r="C73" s="9">
        <v>45252.479166666701</v>
      </c>
      <c r="D73" t="s">
        <v>1318</v>
      </c>
      <c r="E73">
        <v>402</v>
      </c>
      <c r="F73" t="s">
        <v>1300</v>
      </c>
      <c r="G73" t="s">
        <v>2</v>
      </c>
      <c r="H73" t="s">
        <v>1312</v>
      </c>
      <c r="I73" s="63" t="e">
        <f t="array" ref="I73">_xlfn.IFS(#REF!="1",1,#REF!="2",2,#REF!="3",3,#REF!="1A",4,#REF!="1B",5,#REF!="2A",6,#REF!="2B",7,#REF!="3A",8,#REF!="3B",9,#REF!="4A",10,#REF!="","")</f>
        <v>#REF!</v>
      </c>
      <c r="J73">
        <f>VLOOKUP(F73,profesor!$G$2:$H$101,2,0)</f>
        <v>1</v>
      </c>
      <c r="K73">
        <f>VLOOKUP(H73,ar_predmet!A:C,3,0)</f>
        <v>128</v>
      </c>
      <c r="L73" s="3">
        <f>VLOOKUP(H73,ar_predmet!A:C,2,FALSE())</f>
        <v>6322</v>
      </c>
      <c r="M73">
        <f>+VLOOKUP(G73,tip_dogodka!$B$2:$C$10,2,0)</f>
        <v>1</v>
      </c>
      <c r="N73">
        <f>+VLOOKUP(E73,prostor!$F$1:$G$101,2,0)</f>
        <v>11</v>
      </c>
      <c r="O73">
        <f t="shared" si="4"/>
        <v>150</v>
      </c>
      <c r="P73">
        <f>VLOOKUP(O73,mi2hh!A$2:B$4261,2,FALSE())</f>
        <v>3</v>
      </c>
      <c r="Q73" t="str">
        <f t="shared" si="5"/>
        <v>Red</v>
      </c>
      <c r="R73" t="str">
        <f t="shared" si="6"/>
        <v>UN</v>
      </c>
      <c r="S73" s="24" t="s">
        <v>1214</v>
      </c>
      <c r="T73" t="str">
        <f t="shared" si="7"/>
        <v/>
      </c>
      <c r="U73">
        <f>VLOOKUP(S73,ar_skupina!L$2:M$136,2,FALSE())</f>
        <v>71</v>
      </c>
    </row>
    <row r="74" spans="1:21" ht="14.25" customHeight="1" x14ac:dyDescent="0.25">
      <c r="A74">
        <v>96</v>
      </c>
      <c r="B74" s="9">
        <v>45399.416666666701</v>
      </c>
      <c r="C74" s="9">
        <v>45399.520833333299</v>
      </c>
      <c r="D74" t="s">
        <v>1315</v>
      </c>
      <c r="E74">
        <v>402</v>
      </c>
      <c r="F74" t="s">
        <v>1300</v>
      </c>
      <c r="G74" t="s">
        <v>2</v>
      </c>
      <c r="H74" t="s">
        <v>1305</v>
      </c>
      <c r="I74" s="63" t="e">
        <f t="array" ref="I74">_xlfn.IFS(#REF!="1",1,#REF!="2",2,#REF!="3",3,#REF!="1A",4,#REF!="1B",5,#REF!="2A",6,#REF!="2B",7,#REF!="3A",8,#REF!="3B",9,#REF!="4A",10,#REF!="","")</f>
        <v>#REF!</v>
      </c>
      <c r="J74">
        <f>VLOOKUP(F74,profesor!$G$2:$H$101,2,0)</f>
        <v>1</v>
      </c>
      <c r="K74">
        <f>VLOOKUP(H74,ar_predmet!A:C,3,0)</f>
        <v>184</v>
      </c>
      <c r="L74" s="3">
        <f>VLOOKUP(H74,ar_predmet!A:C,2,FALSE())</f>
        <v>7223</v>
      </c>
      <c r="M74">
        <f>+VLOOKUP(G74,tip_dogodka!$B$2:$C$10,2,0)</f>
        <v>1</v>
      </c>
      <c r="N74">
        <f>+VLOOKUP(E74,prostor!$F$1:$G$101,2,0)</f>
        <v>11</v>
      </c>
      <c r="O74">
        <f t="shared" si="4"/>
        <v>150</v>
      </c>
      <c r="P74">
        <f>VLOOKUP(O74,mi2hh!A$2:B$4261,2,FALSE())</f>
        <v>3</v>
      </c>
      <c r="Q74" t="str">
        <f t="shared" si="5"/>
        <v>Red</v>
      </c>
      <c r="R74" t="str">
        <f t="shared" si="6"/>
        <v>MA</v>
      </c>
      <c r="S74" s="24" t="s">
        <v>1228</v>
      </c>
      <c r="T74" t="str">
        <f t="shared" si="7"/>
        <v/>
      </c>
      <c r="U74">
        <f>VLOOKUP(S74,ar_skupina!L$2:M$136,2,FALSE())</f>
        <v>84</v>
      </c>
    </row>
    <row r="75" spans="1:21" ht="14.25" customHeight="1" x14ac:dyDescent="0.25">
      <c r="A75">
        <v>98</v>
      </c>
      <c r="B75" s="9">
        <v>45280.375</v>
      </c>
      <c r="C75" s="9">
        <v>45280.479166666701</v>
      </c>
      <c r="D75" t="s">
        <v>1313</v>
      </c>
      <c r="E75">
        <v>410</v>
      </c>
      <c r="F75" t="s">
        <v>1300</v>
      </c>
      <c r="G75" t="s">
        <v>3</v>
      </c>
      <c r="H75" t="s">
        <v>1310</v>
      </c>
      <c r="I75" s="63" t="e">
        <f t="array" ref="I75">_xlfn.IFS(#REF!="1",1,#REF!="2",2,#REF!="3",3,#REF!="1A",4,#REF!="1B",5,#REF!="2A",6,#REF!="2B",7,#REF!="3A",8,#REF!="3B",9,#REF!="4A",10,#REF!="","")</f>
        <v>#REF!</v>
      </c>
      <c r="J75">
        <f>VLOOKUP(F75,profesor!$G$2:$H$101,2,0)</f>
        <v>1</v>
      </c>
      <c r="K75">
        <f>VLOOKUP(H75,ar_predmet!A:C,3,0)</f>
        <v>13</v>
      </c>
      <c r="L75" s="3">
        <f>VLOOKUP(H75,ar_predmet!A:C,2,FALSE())</f>
        <v>5203</v>
      </c>
      <c r="M75">
        <f>+VLOOKUP(G75,tip_dogodka!$B$2:$C$10,2,0)</f>
        <v>2</v>
      </c>
      <c r="N75">
        <f>+VLOOKUP(E75,prostor!$F$1:$G$101,2,0)</f>
        <v>13</v>
      </c>
      <c r="O75">
        <f t="shared" si="4"/>
        <v>150</v>
      </c>
      <c r="P75">
        <f>VLOOKUP(O75,mi2hh!A$2:B$4261,2,FALSE())</f>
        <v>3</v>
      </c>
      <c r="Q75" t="str">
        <f t="shared" si="5"/>
        <v>Red</v>
      </c>
      <c r="R75" t="str">
        <f t="shared" si="6"/>
        <v>VS</v>
      </c>
      <c r="S75" s="24" t="s">
        <v>1164</v>
      </c>
      <c r="T75" t="str">
        <f t="shared" si="7"/>
        <v>2</v>
      </c>
      <c r="U75">
        <f>VLOOKUP(S75,ar_skupina!L$2:M$136,2,FALSE())</f>
        <v>26</v>
      </c>
    </row>
    <row r="76" spans="1:21" ht="14.25" customHeight="1" x14ac:dyDescent="0.25">
      <c r="A76">
        <v>99</v>
      </c>
      <c r="B76" s="9">
        <v>45357.375</v>
      </c>
      <c r="C76" s="9">
        <v>45357.479166666701</v>
      </c>
      <c r="D76" t="s">
        <v>1299</v>
      </c>
      <c r="E76">
        <v>111</v>
      </c>
      <c r="F76" t="s">
        <v>1300</v>
      </c>
      <c r="G76" t="s">
        <v>2</v>
      </c>
      <c r="H76" t="s">
        <v>1301</v>
      </c>
      <c r="I76" s="63" t="e">
        <f t="array" ref="I76">_xlfn.IFS(#REF!="1",1,#REF!="2",2,#REF!="3",3,#REF!="1A",4,#REF!="1B",5,#REF!="2A",6,#REF!="2B",7,#REF!="3A",8,#REF!="3B",9,#REF!="4A",10,#REF!="","")</f>
        <v>#REF!</v>
      </c>
      <c r="J76">
        <f>VLOOKUP(F76,profesor!$G$2:$H$101,2,0)</f>
        <v>1</v>
      </c>
      <c r="K76">
        <f>VLOOKUP(H76,ar_predmet!A:C,3,0)</f>
        <v>2</v>
      </c>
      <c r="L76" s="3">
        <f>VLOOKUP(H76,ar_predmet!A:C,2,FALSE())</f>
        <v>5105</v>
      </c>
      <c r="M76">
        <f>+VLOOKUP(G76,tip_dogodka!$B$2:$C$10,2,0)</f>
        <v>1</v>
      </c>
      <c r="N76">
        <f>+VLOOKUP(E76,prostor!$F$1:$G$101,2,0)</f>
        <v>4</v>
      </c>
      <c r="O76">
        <f t="shared" si="4"/>
        <v>150</v>
      </c>
      <c r="P76">
        <f>VLOOKUP(O76,mi2hh!A$2:B$4261,2,FALSE())</f>
        <v>3</v>
      </c>
      <c r="Q76" t="str">
        <f t="shared" si="5"/>
        <v>Red</v>
      </c>
      <c r="R76" t="str">
        <f t="shared" si="6"/>
        <v>VS</v>
      </c>
      <c r="S76" s="24" t="s">
        <v>1128</v>
      </c>
      <c r="T76" t="str">
        <f t="shared" si="7"/>
        <v/>
      </c>
      <c r="U76">
        <f>VLOOKUP(S76,ar_skupina!L$2:M$136,2,FALSE())</f>
        <v>1</v>
      </c>
    </row>
    <row r="77" spans="1:21" ht="14.25" customHeight="1" x14ac:dyDescent="0.25">
      <c r="A77">
        <v>101</v>
      </c>
      <c r="B77" s="9">
        <v>45419.416666666701</v>
      </c>
      <c r="C77" s="9">
        <v>45419.520833333299</v>
      </c>
      <c r="D77" t="s">
        <v>1304</v>
      </c>
      <c r="E77" t="s">
        <v>16</v>
      </c>
      <c r="F77" t="s">
        <v>1300</v>
      </c>
      <c r="G77" t="s">
        <v>4</v>
      </c>
      <c r="H77" t="s">
        <v>1305</v>
      </c>
      <c r="I77" s="63" t="e">
        <f t="array" ref="I77">_xlfn.IFS(#REF!="1",1,#REF!="2",2,#REF!="3",3,#REF!="1A",4,#REF!="1B",5,#REF!="2A",6,#REF!="2B",7,#REF!="3A",8,#REF!="3B",9,#REF!="4A",10,#REF!="","")</f>
        <v>#REF!</v>
      </c>
      <c r="J77">
        <f>VLOOKUP(F77,profesor!$G$2:$H$101,2,0)</f>
        <v>1</v>
      </c>
      <c r="K77">
        <f>VLOOKUP(H77,ar_predmet!A:C,3,0)</f>
        <v>184</v>
      </c>
      <c r="L77" s="3">
        <f>VLOOKUP(H77,ar_predmet!A:C,2,FALSE())</f>
        <v>7223</v>
      </c>
      <c r="M77">
        <f>+VLOOKUP(G77,tip_dogodka!$B$2:$C$10,2,0)</f>
        <v>3</v>
      </c>
      <c r="N77">
        <f>+VLOOKUP(E77,prostor!$F$1:$G$101,2,0)</f>
        <v>54</v>
      </c>
      <c r="O77">
        <f t="shared" si="4"/>
        <v>150</v>
      </c>
      <c r="P77">
        <f>VLOOKUP(O77,mi2hh!A$2:B$4261,2,FALSE())</f>
        <v>3</v>
      </c>
      <c r="Q77" t="str">
        <f t="shared" si="5"/>
        <v>Red</v>
      </c>
      <c r="R77" t="str">
        <f t="shared" si="6"/>
        <v>MA</v>
      </c>
      <c r="S77" s="24" t="s">
        <v>1228</v>
      </c>
      <c r="T77" t="str">
        <f t="shared" si="7"/>
        <v/>
      </c>
      <c r="U77">
        <f>VLOOKUP(S77,ar_skupina!L$2:M$136,2,FALSE())</f>
        <v>84</v>
      </c>
    </row>
    <row r="78" spans="1:21" ht="14.25" customHeight="1" x14ac:dyDescent="0.25">
      <c r="A78">
        <v>103</v>
      </c>
      <c r="B78" s="9">
        <v>45418.416666666701</v>
      </c>
      <c r="C78" s="9">
        <v>45418.520833333299</v>
      </c>
      <c r="D78" t="s">
        <v>1315</v>
      </c>
      <c r="E78">
        <v>402</v>
      </c>
      <c r="F78" t="s">
        <v>1300</v>
      </c>
      <c r="G78" t="s">
        <v>2</v>
      </c>
      <c r="H78" t="s">
        <v>1305</v>
      </c>
      <c r="I78" s="63" t="e">
        <f t="array" ref="I78">_xlfn.IFS(#REF!="1",1,#REF!="2",2,#REF!="3",3,#REF!="1A",4,#REF!="1B",5,#REF!="2A",6,#REF!="2B",7,#REF!="3A",8,#REF!="3B",9,#REF!="4A",10,#REF!="","")</f>
        <v>#REF!</v>
      </c>
      <c r="J78">
        <f>VLOOKUP(F78,profesor!$G$2:$H$101,2,0)</f>
        <v>1</v>
      </c>
      <c r="K78">
        <f>VLOOKUP(H78,ar_predmet!A:C,3,0)</f>
        <v>184</v>
      </c>
      <c r="L78" s="3">
        <f>VLOOKUP(H78,ar_predmet!A:C,2,FALSE())</f>
        <v>7223</v>
      </c>
      <c r="M78">
        <f>+VLOOKUP(G78,tip_dogodka!$B$2:$C$10,2,0)</f>
        <v>1</v>
      </c>
      <c r="N78">
        <f>+VLOOKUP(E78,prostor!$F$1:$G$101,2,0)</f>
        <v>11</v>
      </c>
      <c r="O78">
        <f t="shared" si="4"/>
        <v>150</v>
      </c>
      <c r="P78">
        <f>VLOOKUP(O78,mi2hh!A$2:B$4261,2,FALSE())</f>
        <v>3</v>
      </c>
      <c r="Q78" t="str">
        <f t="shared" si="5"/>
        <v>Red</v>
      </c>
      <c r="R78" t="str">
        <f t="shared" si="6"/>
        <v>MA</v>
      </c>
      <c r="S78" s="24" t="s">
        <v>1228</v>
      </c>
      <c r="T78" t="str">
        <f t="shared" si="7"/>
        <v/>
      </c>
      <c r="U78">
        <f>VLOOKUP(S78,ar_skupina!L$2:M$136,2,FALSE())</f>
        <v>84</v>
      </c>
    </row>
    <row r="79" spans="1:21" ht="14.25" customHeight="1" x14ac:dyDescent="0.25">
      <c r="A79">
        <v>104</v>
      </c>
      <c r="B79" s="9">
        <v>45352.375</v>
      </c>
      <c r="C79" s="9">
        <v>45352.479166666701</v>
      </c>
      <c r="D79" t="s">
        <v>1306</v>
      </c>
      <c r="E79" t="s">
        <v>17</v>
      </c>
      <c r="F79" t="s">
        <v>1300</v>
      </c>
      <c r="G79" t="s">
        <v>4</v>
      </c>
      <c r="H79" t="s">
        <v>1301</v>
      </c>
      <c r="I79" s="63" t="e">
        <f t="array" ref="I79">_xlfn.IFS(#REF!="1",1,#REF!="2",2,#REF!="3",3,#REF!="1A",4,#REF!="1B",5,#REF!="2A",6,#REF!="2B",7,#REF!="3A",8,#REF!="3B",9,#REF!="4A",10,#REF!="","")</f>
        <v>#REF!</v>
      </c>
      <c r="J79">
        <f>VLOOKUP(F79,profesor!$G$2:$H$101,2,0)</f>
        <v>1</v>
      </c>
      <c r="K79">
        <f>VLOOKUP(H79,ar_predmet!A:C,3,0)</f>
        <v>2</v>
      </c>
      <c r="L79" s="3">
        <f>VLOOKUP(H79,ar_predmet!A:C,2,FALSE())</f>
        <v>5105</v>
      </c>
      <c r="M79">
        <f>+VLOOKUP(G79,tip_dogodka!$B$2:$C$10,2,0)</f>
        <v>3</v>
      </c>
      <c r="N79">
        <f>+VLOOKUP(E79,prostor!$F$1:$G$101,2,0)</f>
        <v>55</v>
      </c>
      <c r="O79">
        <f t="shared" si="4"/>
        <v>150</v>
      </c>
      <c r="P79">
        <f>VLOOKUP(O79,mi2hh!A$2:B$4261,2,FALSE())</f>
        <v>3</v>
      </c>
      <c r="Q79" t="str">
        <f t="shared" si="5"/>
        <v>Red</v>
      </c>
      <c r="R79" t="str">
        <f t="shared" si="6"/>
        <v>VS</v>
      </c>
      <c r="S79" s="24" t="s">
        <v>1128</v>
      </c>
      <c r="T79" t="str">
        <f t="shared" si="7"/>
        <v/>
      </c>
      <c r="U79">
        <f>VLOOKUP(S79,ar_skupina!L$2:M$136,2,FALSE())</f>
        <v>1</v>
      </c>
    </row>
    <row r="80" spans="1:21" ht="14.25" customHeight="1" x14ac:dyDescent="0.25">
      <c r="A80">
        <v>106</v>
      </c>
      <c r="B80" s="9">
        <v>45239.375</v>
      </c>
      <c r="C80" s="9">
        <v>45239.479166666701</v>
      </c>
      <c r="D80" t="s">
        <v>1322</v>
      </c>
      <c r="E80">
        <v>401</v>
      </c>
      <c r="F80" t="s">
        <v>1300</v>
      </c>
      <c r="G80" t="s">
        <v>3</v>
      </c>
      <c r="H80" t="s">
        <v>1301</v>
      </c>
      <c r="I80" s="63" t="e">
        <f t="array" ref="I80">_xlfn.IFS(#REF!="1",1,#REF!="2",2,#REF!="3",3,#REF!="1A",4,#REF!="1B",5,#REF!="2A",6,#REF!="2B",7,#REF!="3A",8,#REF!="3B",9,#REF!="4A",10,#REF!="","")</f>
        <v>#REF!</v>
      </c>
      <c r="J80">
        <f>VLOOKUP(F80,profesor!$G$2:$H$101,2,0)</f>
        <v>1</v>
      </c>
      <c r="K80">
        <f>VLOOKUP(H80,ar_predmet!A:C,3,0)</f>
        <v>2</v>
      </c>
      <c r="L80" s="3">
        <f>VLOOKUP(H80,ar_predmet!A:C,2,FALSE())</f>
        <v>5105</v>
      </c>
      <c r="M80">
        <f>+VLOOKUP(G80,tip_dogodka!$B$2:$C$10,2,0)</f>
        <v>2</v>
      </c>
      <c r="N80">
        <f>+VLOOKUP(E80,prostor!$F$1:$G$101,2,0)</f>
        <v>10</v>
      </c>
      <c r="O80">
        <f t="shared" si="4"/>
        <v>150</v>
      </c>
      <c r="P80">
        <f>VLOOKUP(O80,mi2hh!A$2:B$4261,2,FALSE())</f>
        <v>3</v>
      </c>
      <c r="Q80" t="str">
        <f t="shared" si="5"/>
        <v>Red</v>
      </c>
      <c r="R80" t="str">
        <f t="shared" si="6"/>
        <v>UN</v>
      </c>
      <c r="S80" s="24" t="s">
        <v>1198</v>
      </c>
      <c r="T80" t="str">
        <f t="shared" si="7"/>
        <v>1B</v>
      </c>
      <c r="U80">
        <f>VLOOKUP(S80,ar_skupina!L$2:M$136,2,FALSE())</f>
        <v>55</v>
      </c>
    </row>
    <row r="81" spans="1:21" ht="14.25" customHeight="1" x14ac:dyDescent="0.25">
      <c r="A81">
        <v>107</v>
      </c>
      <c r="B81" s="9">
        <v>45275.375</v>
      </c>
      <c r="C81" s="9">
        <v>45275.479166666701</v>
      </c>
      <c r="D81" t="s">
        <v>1313</v>
      </c>
      <c r="E81">
        <v>410</v>
      </c>
      <c r="F81" t="s">
        <v>1300</v>
      </c>
      <c r="G81" t="s">
        <v>3</v>
      </c>
      <c r="H81" t="s">
        <v>1310</v>
      </c>
      <c r="I81" s="63" t="e">
        <f t="array" ref="I81">_xlfn.IFS(#REF!="1",1,#REF!="2",2,#REF!="3",3,#REF!="1A",4,#REF!="1B",5,#REF!="2A",6,#REF!="2B",7,#REF!="3A",8,#REF!="3B",9,#REF!="4A",10,#REF!="","")</f>
        <v>#REF!</v>
      </c>
      <c r="J81">
        <f>VLOOKUP(F81,profesor!$G$2:$H$101,2,0)</f>
        <v>1</v>
      </c>
      <c r="K81">
        <f>VLOOKUP(H81,ar_predmet!A:C,3,0)</f>
        <v>13</v>
      </c>
      <c r="L81" s="3">
        <f>VLOOKUP(H81,ar_predmet!A:C,2,FALSE())</f>
        <v>5203</v>
      </c>
      <c r="M81">
        <f>+VLOOKUP(G81,tip_dogodka!$B$2:$C$10,2,0)</f>
        <v>2</v>
      </c>
      <c r="N81">
        <f>+VLOOKUP(E81,prostor!$F$1:$G$101,2,0)</f>
        <v>13</v>
      </c>
      <c r="O81">
        <f t="shared" si="4"/>
        <v>150</v>
      </c>
      <c r="P81">
        <f>VLOOKUP(O81,mi2hh!A$2:B$4261,2,FALSE())</f>
        <v>3</v>
      </c>
      <c r="Q81" t="str">
        <f t="shared" si="5"/>
        <v>Red</v>
      </c>
      <c r="R81" t="str">
        <f t="shared" si="6"/>
        <v>VS</v>
      </c>
      <c r="S81" s="24" t="s">
        <v>1164</v>
      </c>
      <c r="T81" t="str">
        <f t="shared" si="7"/>
        <v>2</v>
      </c>
      <c r="U81">
        <f>VLOOKUP(S81,ar_skupina!L$2:M$136,2,FALSE())</f>
        <v>26</v>
      </c>
    </row>
    <row r="82" spans="1:21" ht="14.25" customHeight="1" x14ac:dyDescent="0.25">
      <c r="A82">
        <v>108</v>
      </c>
      <c r="B82" s="9">
        <v>45408.416666666701</v>
      </c>
      <c r="C82" s="9">
        <v>45408.520833333299</v>
      </c>
      <c r="D82" t="s">
        <v>1304</v>
      </c>
      <c r="E82" t="s">
        <v>16</v>
      </c>
      <c r="F82" t="s">
        <v>1300</v>
      </c>
      <c r="G82" t="s">
        <v>4</v>
      </c>
      <c r="H82" t="s">
        <v>1305</v>
      </c>
      <c r="I82" s="63" t="e">
        <f t="array" ref="I82">_xlfn.IFS(#REF!="1",1,#REF!="2",2,#REF!="3",3,#REF!="1A",4,#REF!="1B",5,#REF!="2A",6,#REF!="2B",7,#REF!="3A",8,#REF!="3B",9,#REF!="4A",10,#REF!="","")</f>
        <v>#REF!</v>
      </c>
      <c r="J82">
        <f>VLOOKUP(F82,profesor!$G$2:$H$101,2,0)</f>
        <v>1</v>
      </c>
      <c r="K82">
        <f>VLOOKUP(H82,ar_predmet!A:C,3,0)</f>
        <v>184</v>
      </c>
      <c r="L82" s="3">
        <f>VLOOKUP(H82,ar_predmet!A:C,2,FALSE())</f>
        <v>7223</v>
      </c>
      <c r="M82">
        <f>+VLOOKUP(G82,tip_dogodka!$B$2:$C$10,2,0)</f>
        <v>3</v>
      </c>
      <c r="N82">
        <f>+VLOOKUP(E82,prostor!$F$1:$G$101,2,0)</f>
        <v>54</v>
      </c>
      <c r="O82">
        <f t="shared" si="4"/>
        <v>150</v>
      </c>
      <c r="P82">
        <f>VLOOKUP(O82,mi2hh!A$2:B$4261,2,FALSE())</f>
        <v>3</v>
      </c>
      <c r="Q82" t="str">
        <f t="shared" si="5"/>
        <v>Red</v>
      </c>
      <c r="R82" t="str">
        <f t="shared" si="6"/>
        <v>MA</v>
      </c>
      <c r="S82" s="24" t="s">
        <v>1228</v>
      </c>
      <c r="T82" t="str">
        <f t="shared" si="7"/>
        <v/>
      </c>
      <c r="U82">
        <f>VLOOKUP(S82,ar_skupina!L$2:M$136,2,FALSE())</f>
        <v>84</v>
      </c>
    </row>
    <row r="83" spans="1:21" ht="14.25" customHeight="1" x14ac:dyDescent="0.25">
      <c r="A83">
        <v>109</v>
      </c>
      <c r="B83" s="9">
        <v>45202.416666666701</v>
      </c>
      <c r="C83" s="9">
        <v>45202.520833333299</v>
      </c>
      <c r="D83" t="s">
        <v>1303</v>
      </c>
      <c r="E83">
        <v>301</v>
      </c>
      <c r="F83" t="s">
        <v>1300</v>
      </c>
      <c r="G83" t="s">
        <v>2</v>
      </c>
      <c r="H83" t="s">
        <v>1301</v>
      </c>
      <c r="I83" s="63" t="e">
        <f t="array" ref="I83">_xlfn.IFS(#REF!="1",1,#REF!="2",2,#REF!="3",3,#REF!="1A",4,#REF!="1B",5,#REF!="2A",6,#REF!="2B",7,#REF!="3A",8,#REF!="3B",9,#REF!="4A",10,#REF!="","")</f>
        <v>#REF!</v>
      </c>
      <c r="J83">
        <f>VLOOKUP(F83,profesor!$G$2:$H$101,2,0)</f>
        <v>1</v>
      </c>
      <c r="K83">
        <f>VLOOKUP(H83,ar_predmet!A:C,3,0)</f>
        <v>2</v>
      </c>
      <c r="L83" s="3">
        <f>VLOOKUP(H83,ar_predmet!A:C,2,FALSE())</f>
        <v>5105</v>
      </c>
      <c r="M83">
        <f>+VLOOKUP(G83,tip_dogodka!$B$2:$C$10,2,0)</f>
        <v>1</v>
      </c>
      <c r="N83">
        <f>+VLOOKUP(E83,prostor!$F$1:$G$101,2,0)</f>
        <v>5</v>
      </c>
      <c r="O83">
        <f t="shared" si="4"/>
        <v>150</v>
      </c>
      <c r="P83">
        <f>VLOOKUP(O83,mi2hh!A$2:B$4261,2,FALSE())</f>
        <v>3</v>
      </c>
      <c r="Q83" t="str">
        <f t="shared" si="5"/>
        <v>Red</v>
      </c>
      <c r="R83" t="str">
        <f t="shared" si="6"/>
        <v>UN</v>
      </c>
      <c r="S83" s="24" t="s">
        <v>1192</v>
      </c>
      <c r="T83" t="str">
        <f t="shared" si="7"/>
        <v/>
      </c>
      <c r="U83">
        <f>VLOOKUP(S83,ar_skupina!L$2:M$136,2,FALSE())</f>
        <v>50</v>
      </c>
    </row>
    <row r="84" spans="1:21" ht="14.25" customHeight="1" x14ac:dyDescent="0.25">
      <c r="A84">
        <v>110</v>
      </c>
      <c r="B84" s="9">
        <v>45222.53125</v>
      </c>
      <c r="C84" s="9">
        <v>45222.635416666701</v>
      </c>
      <c r="D84" t="s">
        <v>1307</v>
      </c>
      <c r="E84">
        <v>5</v>
      </c>
      <c r="F84" t="s">
        <v>1300</v>
      </c>
      <c r="G84" t="s">
        <v>3</v>
      </c>
      <c r="H84" t="s">
        <v>1308</v>
      </c>
      <c r="I84" s="63" t="e">
        <f t="array" ref="I84">_xlfn.IFS(#REF!="1",1,#REF!="2",2,#REF!="3",3,#REF!="1A",4,#REF!="1B",5,#REF!="2A",6,#REF!="2B",7,#REF!="3A",8,#REF!="3B",9,#REF!="4A",10,#REF!="","")</f>
        <v>#REF!</v>
      </c>
      <c r="J84">
        <f>VLOOKUP(F84,profesor!$G$2:$H$101,2,0)</f>
        <v>1</v>
      </c>
      <c r="K84">
        <f>VLOOKUP(H84,ar_predmet!A:C,3,0)</f>
        <v>166</v>
      </c>
      <c r="L84" s="3">
        <f>VLOOKUP(H84,ar_predmet!A:C,2,FALSE())</f>
        <v>7126</v>
      </c>
      <c r="M84">
        <f>+VLOOKUP(G84,tip_dogodka!$B$2:$C$10,2,0)</f>
        <v>2</v>
      </c>
      <c r="N84">
        <f>+VLOOKUP(E84,prostor!$F$1:$G$101,2,0)</f>
        <v>1</v>
      </c>
      <c r="O84">
        <f t="shared" si="4"/>
        <v>150</v>
      </c>
      <c r="P84">
        <f>VLOOKUP(O84,mi2hh!A$2:B$4261,2,FALSE())</f>
        <v>3</v>
      </c>
      <c r="Q84" t="str">
        <f t="shared" si="5"/>
        <v>Red</v>
      </c>
      <c r="R84" t="str">
        <f t="shared" si="6"/>
        <v>MA</v>
      </c>
      <c r="S84" s="24" t="s">
        <v>1223</v>
      </c>
      <c r="T84" t="str">
        <f t="shared" si="7"/>
        <v/>
      </c>
      <c r="U84">
        <f>VLOOKUP(S84,ar_skupina!L$2:M$136,2,FALSE())</f>
        <v>79</v>
      </c>
    </row>
    <row r="85" spans="1:21" ht="14.25" customHeight="1" x14ac:dyDescent="0.25">
      <c r="A85">
        <v>111</v>
      </c>
      <c r="B85" s="9">
        <v>45408.416666666701</v>
      </c>
      <c r="C85" s="9">
        <v>45408.520833333299</v>
      </c>
      <c r="D85" t="s">
        <v>1304</v>
      </c>
      <c r="E85" t="s">
        <v>16</v>
      </c>
      <c r="F85" t="s">
        <v>1300</v>
      </c>
      <c r="G85" t="s">
        <v>4</v>
      </c>
      <c r="H85" t="s">
        <v>1305</v>
      </c>
      <c r="I85" s="63" t="e">
        <f t="array" ref="I85">_xlfn.IFS(#REF!="1",1,#REF!="2",2,#REF!="3",3,#REF!="1A",4,#REF!="1B",5,#REF!="2A",6,#REF!="2B",7,#REF!="3A",8,#REF!="3B",9,#REF!="4A",10,#REF!="","")</f>
        <v>#REF!</v>
      </c>
      <c r="J85">
        <f>VLOOKUP(F85,profesor!$G$2:$H$101,2,0)</f>
        <v>1</v>
      </c>
      <c r="K85">
        <f>VLOOKUP(H85,ar_predmet!A:C,3,0)</f>
        <v>184</v>
      </c>
      <c r="L85" s="3">
        <f>VLOOKUP(H85,ar_predmet!A:C,2,FALSE())</f>
        <v>7223</v>
      </c>
      <c r="M85">
        <f>+VLOOKUP(G85,tip_dogodka!$B$2:$C$10,2,0)</f>
        <v>3</v>
      </c>
      <c r="N85">
        <f>+VLOOKUP(E85,prostor!$F$1:$G$101,2,0)</f>
        <v>54</v>
      </c>
      <c r="O85">
        <f t="shared" si="4"/>
        <v>150</v>
      </c>
      <c r="P85">
        <f>VLOOKUP(O85,mi2hh!A$2:B$4261,2,FALSE())</f>
        <v>3</v>
      </c>
      <c r="Q85" t="str">
        <f t="shared" si="5"/>
        <v>Red</v>
      </c>
      <c r="R85" t="str">
        <f t="shared" si="6"/>
        <v>MA</v>
      </c>
      <c r="S85" s="24" t="s">
        <v>1228</v>
      </c>
      <c r="T85" t="str">
        <f t="shared" si="7"/>
        <v/>
      </c>
      <c r="U85">
        <f>VLOOKUP(S85,ar_skupina!L$2:M$136,2,FALSE())</f>
        <v>84</v>
      </c>
    </row>
    <row r="86" spans="1:21" ht="14.25" customHeight="1" x14ac:dyDescent="0.25">
      <c r="A86">
        <v>113</v>
      </c>
      <c r="B86" s="9">
        <v>45243.375</v>
      </c>
      <c r="C86" s="9">
        <v>45243.479166666701</v>
      </c>
      <c r="D86" t="s">
        <v>1322</v>
      </c>
      <c r="E86">
        <v>401</v>
      </c>
      <c r="F86" t="s">
        <v>1300</v>
      </c>
      <c r="G86" t="s">
        <v>3</v>
      </c>
      <c r="H86" t="s">
        <v>1301</v>
      </c>
      <c r="I86" s="63" t="e">
        <f t="array" ref="I86">_xlfn.IFS(#REF!="1",1,#REF!="2",2,#REF!="3",3,#REF!="1A",4,#REF!="1B",5,#REF!="2A",6,#REF!="2B",7,#REF!="3A",8,#REF!="3B",9,#REF!="4A",10,#REF!="","")</f>
        <v>#REF!</v>
      </c>
      <c r="J86">
        <f>VLOOKUP(F86,profesor!$G$2:$H$101,2,0)</f>
        <v>1</v>
      </c>
      <c r="K86">
        <f>VLOOKUP(H86,ar_predmet!A:C,3,0)</f>
        <v>2</v>
      </c>
      <c r="L86" s="3">
        <f>VLOOKUP(H86,ar_predmet!A:C,2,FALSE())</f>
        <v>5105</v>
      </c>
      <c r="M86">
        <f>+VLOOKUP(G86,tip_dogodka!$B$2:$C$10,2,0)</f>
        <v>2</v>
      </c>
      <c r="N86">
        <f>+VLOOKUP(E86,prostor!$F$1:$G$101,2,0)</f>
        <v>10</v>
      </c>
      <c r="O86">
        <f t="shared" si="4"/>
        <v>150</v>
      </c>
      <c r="P86">
        <f>VLOOKUP(O86,mi2hh!A$2:B$4261,2,FALSE())</f>
        <v>3</v>
      </c>
      <c r="Q86" t="str">
        <f t="shared" si="5"/>
        <v>Red</v>
      </c>
      <c r="R86" t="str">
        <f t="shared" si="6"/>
        <v>UN</v>
      </c>
      <c r="S86" s="24" t="s">
        <v>1198</v>
      </c>
      <c r="T86" t="str">
        <f t="shared" si="7"/>
        <v>1B</v>
      </c>
      <c r="U86">
        <f>VLOOKUP(S86,ar_skupina!L$2:M$136,2,FALSE())</f>
        <v>55</v>
      </c>
    </row>
    <row r="87" spans="1:21" ht="14.25" customHeight="1" x14ac:dyDescent="0.25">
      <c r="A87">
        <v>114</v>
      </c>
      <c r="B87" s="9">
        <v>45238.375</v>
      </c>
      <c r="C87" s="9">
        <v>45238.479166666701</v>
      </c>
      <c r="D87" t="s">
        <v>1323</v>
      </c>
      <c r="E87" t="s">
        <v>16</v>
      </c>
      <c r="F87" t="s">
        <v>1300</v>
      </c>
      <c r="G87" t="s">
        <v>5</v>
      </c>
      <c r="H87" t="s">
        <v>1301</v>
      </c>
      <c r="I87" s="63" t="e">
        <f t="array" ref="I87">_xlfn.IFS(#REF!="1",1,#REF!="2",2,#REF!="3",3,#REF!="1A",4,#REF!="1B",5,#REF!="2A",6,#REF!="2B",7,#REF!="3A",8,#REF!="3B",9,#REF!="4A",10,#REF!="","")</f>
        <v>#REF!</v>
      </c>
      <c r="J87">
        <f>VLOOKUP(F87,profesor!$G$2:$H$101,2,0)</f>
        <v>1</v>
      </c>
      <c r="K87">
        <f>VLOOKUP(H87,ar_predmet!A:C,3,0)</f>
        <v>2</v>
      </c>
      <c r="L87" s="3">
        <f>VLOOKUP(H87,ar_predmet!A:C,2,FALSE())</f>
        <v>5105</v>
      </c>
      <c r="M87">
        <f>+VLOOKUP(G87,tip_dogodka!$B$2:$C$10,2,0)</f>
        <v>4</v>
      </c>
      <c r="N87">
        <f>+VLOOKUP(E87,prostor!$F$1:$G$101,2,0)</f>
        <v>54</v>
      </c>
      <c r="O87">
        <f t="shared" si="4"/>
        <v>150</v>
      </c>
      <c r="P87">
        <f>VLOOKUP(O87,mi2hh!A$2:B$4261,2,FALSE())</f>
        <v>3</v>
      </c>
      <c r="Q87" t="str">
        <f t="shared" si="5"/>
        <v>Red</v>
      </c>
      <c r="R87" t="str">
        <f t="shared" si="6"/>
        <v>UN</v>
      </c>
      <c r="S87" s="24" t="s">
        <v>1198</v>
      </c>
      <c r="T87" t="str">
        <f t="shared" si="7"/>
        <v>1B</v>
      </c>
      <c r="U87">
        <f>VLOOKUP(S87,ar_skupina!L$2:M$136,2,FALSE())</f>
        <v>55</v>
      </c>
    </row>
    <row r="88" spans="1:21" ht="14.25" customHeight="1" x14ac:dyDescent="0.25">
      <c r="A88">
        <v>115</v>
      </c>
      <c r="B88" s="9">
        <v>45407.416666666701</v>
      </c>
      <c r="C88" s="9">
        <v>45407.520833333299</v>
      </c>
      <c r="D88" t="s">
        <v>1315</v>
      </c>
      <c r="E88">
        <v>402</v>
      </c>
      <c r="F88" t="s">
        <v>1300</v>
      </c>
      <c r="G88" t="s">
        <v>2</v>
      </c>
      <c r="H88" t="s">
        <v>1305</v>
      </c>
      <c r="I88" s="63" t="e">
        <f t="array" ref="I88">_xlfn.IFS(#REF!="1",1,#REF!="2",2,#REF!="3",3,#REF!="1A",4,#REF!="1B",5,#REF!="2A",6,#REF!="2B",7,#REF!="3A",8,#REF!="3B",9,#REF!="4A",10,#REF!="","")</f>
        <v>#REF!</v>
      </c>
      <c r="J88">
        <f>VLOOKUP(F88,profesor!$G$2:$H$101,2,0)</f>
        <v>1</v>
      </c>
      <c r="K88">
        <f>VLOOKUP(H88,ar_predmet!A:C,3,0)</f>
        <v>184</v>
      </c>
      <c r="L88" s="3">
        <f>VLOOKUP(H88,ar_predmet!A:C,2,FALSE())</f>
        <v>7223</v>
      </c>
      <c r="M88">
        <f>+VLOOKUP(G88,tip_dogodka!$B$2:$C$10,2,0)</f>
        <v>1</v>
      </c>
      <c r="N88">
        <f>+VLOOKUP(E88,prostor!$F$1:$G$101,2,0)</f>
        <v>11</v>
      </c>
      <c r="O88">
        <f t="shared" si="4"/>
        <v>150</v>
      </c>
      <c r="P88">
        <f>VLOOKUP(O88,mi2hh!A$2:B$4261,2,FALSE())</f>
        <v>3</v>
      </c>
      <c r="Q88" t="str">
        <f t="shared" si="5"/>
        <v>Red</v>
      </c>
      <c r="R88" t="str">
        <f t="shared" si="6"/>
        <v>MA</v>
      </c>
      <c r="S88" s="24" t="s">
        <v>1228</v>
      </c>
      <c r="T88" t="str">
        <f t="shared" si="7"/>
        <v/>
      </c>
      <c r="U88">
        <f>VLOOKUP(S88,ar_skupina!L$2:M$136,2,FALSE())</f>
        <v>84</v>
      </c>
    </row>
    <row r="89" spans="1:21" ht="14.25" customHeight="1" x14ac:dyDescent="0.25">
      <c r="A89">
        <v>116</v>
      </c>
      <c r="B89" s="9">
        <v>45271.375</v>
      </c>
      <c r="C89" s="9">
        <v>45271.479166666701</v>
      </c>
      <c r="D89" t="s">
        <v>1309</v>
      </c>
      <c r="E89">
        <v>410</v>
      </c>
      <c r="F89" t="s">
        <v>1300</v>
      </c>
      <c r="G89" t="s">
        <v>3</v>
      </c>
      <c r="H89" t="s">
        <v>1310</v>
      </c>
      <c r="I89" s="63" t="e">
        <f t="array" ref="I89">_xlfn.IFS(#REF!="1",1,#REF!="2",2,#REF!="3",3,#REF!="1A",4,#REF!="1B",5,#REF!="2A",6,#REF!="2B",7,#REF!="3A",8,#REF!="3B",9,#REF!="4A",10,#REF!="","")</f>
        <v>#REF!</v>
      </c>
      <c r="J89">
        <f>VLOOKUP(F89,profesor!$G$2:$H$101,2,0)</f>
        <v>1</v>
      </c>
      <c r="K89">
        <f>VLOOKUP(H89,ar_predmet!A:C,3,0)</f>
        <v>13</v>
      </c>
      <c r="L89" s="3">
        <f>VLOOKUP(H89,ar_predmet!A:C,2,FALSE())</f>
        <v>5203</v>
      </c>
      <c r="M89">
        <f>+VLOOKUP(G89,tip_dogodka!$B$2:$C$10,2,0)</f>
        <v>2</v>
      </c>
      <c r="N89">
        <f>+VLOOKUP(E89,prostor!$F$1:$G$101,2,0)</f>
        <v>13</v>
      </c>
      <c r="O89">
        <f t="shared" si="4"/>
        <v>150</v>
      </c>
      <c r="P89">
        <f>VLOOKUP(O89,mi2hh!A$2:B$4261,2,FALSE())</f>
        <v>3</v>
      </c>
      <c r="Q89" t="str">
        <f t="shared" si="5"/>
        <v>Red</v>
      </c>
      <c r="R89" t="str">
        <f t="shared" si="6"/>
        <v>VS</v>
      </c>
      <c r="S89" s="24" t="s">
        <v>1163</v>
      </c>
      <c r="T89" t="str">
        <f t="shared" si="7"/>
        <v>1</v>
      </c>
      <c r="U89">
        <f>VLOOKUP(S89,ar_skupina!L$2:M$136,2,FALSE())</f>
        <v>25</v>
      </c>
    </row>
    <row r="90" spans="1:21" ht="14.25" customHeight="1" x14ac:dyDescent="0.25">
      <c r="A90">
        <v>117</v>
      </c>
      <c r="B90" s="9">
        <v>45224.677083333299</v>
      </c>
      <c r="C90" s="9">
        <v>45224.78125</v>
      </c>
      <c r="D90" t="s">
        <v>1303</v>
      </c>
      <c r="E90">
        <v>301</v>
      </c>
      <c r="F90" t="s">
        <v>1300</v>
      </c>
      <c r="G90" t="s">
        <v>2</v>
      </c>
      <c r="H90" t="s">
        <v>1301</v>
      </c>
      <c r="I90" s="63" t="e">
        <f t="array" ref="I90">_xlfn.IFS(#REF!="1",1,#REF!="2",2,#REF!="3",3,#REF!="1A",4,#REF!="1B",5,#REF!="2A",6,#REF!="2B",7,#REF!="3A",8,#REF!="3B",9,#REF!="4A",10,#REF!="","")</f>
        <v>#REF!</v>
      </c>
      <c r="J90">
        <f>VLOOKUP(F90,profesor!$G$2:$H$101,2,0)</f>
        <v>1</v>
      </c>
      <c r="K90">
        <f>VLOOKUP(H90,ar_predmet!A:C,3,0)</f>
        <v>2</v>
      </c>
      <c r="L90" s="3">
        <f>VLOOKUP(H90,ar_predmet!A:C,2,FALSE())</f>
        <v>5105</v>
      </c>
      <c r="M90">
        <f>+VLOOKUP(G90,tip_dogodka!$B$2:$C$10,2,0)</f>
        <v>1</v>
      </c>
      <c r="N90">
        <f>+VLOOKUP(E90,prostor!$F$1:$G$101,2,0)</f>
        <v>5</v>
      </c>
      <c r="O90">
        <f t="shared" si="4"/>
        <v>150</v>
      </c>
      <c r="P90">
        <f>VLOOKUP(O90,mi2hh!A$2:B$4261,2,FALSE())</f>
        <v>3</v>
      </c>
      <c r="Q90" t="str">
        <f t="shared" si="5"/>
        <v>Red</v>
      </c>
      <c r="R90" t="str">
        <f t="shared" si="6"/>
        <v>UN</v>
      </c>
      <c r="S90" s="24" t="s">
        <v>1192</v>
      </c>
      <c r="T90" t="str">
        <f t="shared" si="7"/>
        <v/>
      </c>
      <c r="U90">
        <f>VLOOKUP(S90,ar_skupina!L$2:M$136,2,FALSE())</f>
        <v>50</v>
      </c>
    </row>
    <row r="91" spans="1:21" ht="14.25" customHeight="1" x14ac:dyDescent="0.25">
      <c r="A91">
        <v>118</v>
      </c>
      <c r="B91" s="9">
        <v>45250.489583333299</v>
      </c>
      <c r="C91" s="9">
        <v>45250.59375</v>
      </c>
      <c r="D91" t="s">
        <v>1325</v>
      </c>
      <c r="E91">
        <v>410</v>
      </c>
      <c r="F91" t="s">
        <v>1300</v>
      </c>
      <c r="G91" t="s">
        <v>3</v>
      </c>
      <c r="H91" t="s">
        <v>1321</v>
      </c>
      <c r="I91" s="63" t="e">
        <f t="array" ref="I91">_xlfn.IFS(#REF!="1",1,#REF!="2",2,#REF!="3",3,#REF!="1A",4,#REF!="1B",5,#REF!="2A",6,#REF!="2B",7,#REF!="3A",8,#REF!="3B",9,#REF!="4A",10,#REF!="","")</f>
        <v>#REF!</v>
      </c>
      <c r="J91">
        <f>VLOOKUP(F91,profesor!$G$2:$H$101,2,0)</f>
        <v>1</v>
      </c>
      <c r="K91">
        <f>VLOOKUP(H91,ar_predmet!A:C,3,0)</f>
        <v>86</v>
      </c>
      <c r="L91" s="3">
        <f>VLOOKUP(H91,ar_predmet!A:C,2,FALSE())</f>
        <v>6202</v>
      </c>
      <c r="M91">
        <f>+VLOOKUP(G91,tip_dogodka!$B$2:$C$10,2,0)</f>
        <v>2</v>
      </c>
      <c r="N91">
        <f>+VLOOKUP(E91,prostor!$F$1:$G$101,2,0)</f>
        <v>13</v>
      </c>
      <c r="O91">
        <f t="shared" si="4"/>
        <v>150</v>
      </c>
      <c r="P91">
        <f>VLOOKUP(O91,mi2hh!A$2:B$4261,2,FALSE())</f>
        <v>3</v>
      </c>
      <c r="Q91" t="str">
        <f t="shared" si="5"/>
        <v>Red</v>
      </c>
      <c r="R91" t="str">
        <f t="shared" si="6"/>
        <v>UN</v>
      </c>
      <c r="S91" s="24" t="s">
        <v>1207</v>
      </c>
      <c r="T91" t="str">
        <f t="shared" si="7"/>
        <v/>
      </c>
      <c r="U91">
        <f>VLOOKUP(S91,ar_skupina!L$2:M$136,2,FALSE())</f>
        <v>64</v>
      </c>
    </row>
    <row r="92" spans="1:21" ht="14.25" customHeight="1" x14ac:dyDescent="0.25">
      <c r="A92">
        <v>119</v>
      </c>
      <c r="B92" s="9">
        <v>45208.416666666701</v>
      </c>
      <c r="C92" s="9">
        <v>45208.520833333299</v>
      </c>
      <c r="D92" t="s">
        <v>1303</v>
      </c>
      <c r="E92">
        <v>301</v>
      </c>
      <c r="F92" t="s">
        <v>1300</v>
      </c>
      <c r="G92" t="s">
        <v>2</v>
      </c>
      <c r="H92" t="s">
        <v>1301</v>
      </c>
      <c r="I92" s="63" t="e">
        <f t="array" ref="I92">_xlfn.IFS(#REF!="1",1,#REF!="2",2,#REF!="3",3,#REF!="1A",4,#REF!="1B",5,#REF!="2A",6,#REF!="2B",7,#REF!="3A",8,#REF!="3B",9,#REF!="4A",10,#REF!="","")</f>
        <v>#REF!</v>
      </c>
      <c r="J92">
        <f>VLOOKUP(F92,profesor!$G$2:$H$101,2,0)</f>
        <v>1</v>
      </c>
      <c r="K92">
        <f>VLOOKUP(H92,ar_predmet!A:C,3,0)</f>
        <v>2</v>
      </c>
      <c r="L92" s="3">
        <f>VLOOKUP(H92,ar_predmet!A:C,2,FALSE())</f>
        <v>5105</v>
      </c>
      <c r="M92">
        <f>+VLOOKUP(G92,tip_dogodka!$B$2:$C$10,2,0)</f>
        <v>1</v>
      </c>
      <c r="N92">
        <f>+VLOOKUP(E92,prostor!$F$1:$G$101,2,0)</f>
        <v>5</v>
      </c>
      <c r="O92">
        <f t="shared" si="4"/>
        <v>150</v>
      </c>
      <c r="P92">
        <f>VLOOKUP(O92,mi2hh!A$2:B$4261,2,FALSE())</f>
        <v>3</v>
      </c>
      <c r="Q92" t="str">
        <f t="shared" si="5"/>
        <v>Red</v>
      </c>
      <c r="R92" t="str">
        <f t="shared" si="6"/>
        <v>UN</v>
      </c>
      <c r="S92" s="24" t="s">
        <v>1192</v>
      </c>
      <c r="T92" t="str">
        <f t="shared" si="7"/>
        <v/>
      </c>
      <c r="U92">
        <f>VLOOKUP(S92,ar_skupina!L$2:M$136,2,FALSE())</f>
        <v>50</v>
      </c>
    </row>
    <row r="93" spans="1:21" ht="14.25" customHeight="1" x14ac:dyDescent="0.25">
      <c r="A93">
        <v>120</v>
      </c>
      <c r="B93" s="9">
        <v>45268.375</v>
      </c>
      <c r="C93" s="9">
        <v>45268.479166666701</v>
      </c>
      <c r="D93" t="s">
        <v>1317</v>
      </c>
      <c r="E93" t="s">
        <v>16</v>
      </c>
      <c r="F93" t="s">
        <v>1300</v>
      </c>
      <c r="G93" t="s">
        <v>5</v>
      </c>
      <c r="H93" t="s">
        <v>1310</v>
      </c>
      <c r="I93" s="63" t="e">
        <f t="array" ref="I93">_xlfn.IFS(#REF!="1",1,#REF!="2",2,#REF!="3",3,#REF!="1A",4,#REF!="1B",5,#REF!="2A",6,#REF!="2B",7,#REF!="3A",8,#REF!="3B",9,#REF!="4A",10,#REF!="","")</f>
        <v>#REF!</v>
      </c>
      <c r="J93">
        <f>VLOOKUP(F93,profesor!$G$2:$H$101,2,0)</f>
        <v>1</v>
      </c>
      <c r="K93">
        <f>VLOOKUP(H93,ar_predmet!A:C,3,0)</f>
        <v>13</v>
      </c>
      <c r="L93" s="3">
        <f>VLOOKUP(H93,ar_predmet!A:C,2,FALSE())</f>
        <v>5203</v>
      </c>
      <c r="M93">
        <f>+VLOOKUP(G93,tip_dogodka!$B$2:$C$10,2,0)</f>
        <v>4</v>
      </c>
      <c r="N93">
        <f>+VLOOKUP(E93,prostor!$F$1:$G$101,2,0)</f>
        <v>54</v>
      </c>
      <c r="O93">
        <f t="shared" si="4"/>
        <v>150</v>
      </c>
      <c r="P93">
        <f>VLOOKUP(O93,mi2hh!A$2:B$4261,2,FALSE())</f>
        <v>3</v>
      </c>
      <c r="Q93" t="str">
        <f t="shared" si="5"/>
        <v>Red</v>
      </c>
      <c r="R93" t="str">
        <f t="shared" si="6"/>
        <v>VS</v>
      </c>
      <c r="S93" s="24" t="s">
        <v>1163</v>
      </c>
      <c r="T93" t="str">
        <f t="shared" si="7"/>
        <v>1</v>
      </c>
      <c r="U93">
        <f>VLOOKUP(S93,ar_skupina!L$2:M$136,2,FALSE())</f>
        <v>25</v>
      </c>
    </row>
    <row r="94" spans="1:21" ht="14.25" customHeight="1" x14ac:dyDescent="0.25">
      <c r="A94">
        <v>121</v>
      </c>
      <c r="B94" s="9">
        <v>45240.375</v>
      </c>
      <c r="C94" s="9">
        <v>45240.479166666701</v>
      </c>
      <c r="D94" t="s">
        <v>1322</v>
      </c>
      <c r="E94">
        <v>401</v>
      </c>
      <c r="F94" t="s">
        <v>1300</v>
      </c>
      <c r="G94" t="s">
        <v>3</v>
      </c>
      <c r="H94" t="s">
        <v>1301</v>
      </c>
      <c r="I94" s="63" t="e">
        <f t="array" ref="I94">_xlfn.IFS(#REF!="1",1,#REF!="2",2,#REF!="3",3,#REF!="1A",4,#REF!="1B",5,#REF!="2A",6,#REF!="2B",7,#REF!="3A",8,#REF!="3B",9,#REF!="4A",10,#REF!="","")</f>
        <v>#REF!</v>
      </c>
      <c r="J94">
        <f>VLOOKUP(F94,profesor!$G$2:$H$101,2,0)</f>
        <v>1</v>
      </c>
      <c r="K94">
        <f>VLOOKUP(H94,ar_predmet!A:C,3,0)</f>
        <v>2</v>
      </c>
      <c r="L94" s="3">
        <f>VLOOKUP(H94,ar_predmet!A:C,2,FALSE())</f>
        <v>5105</v>
      </c>
      <c r="M94">
        <f>+VLOOKUP(G94,tip_dogodka!$B$2:$C$10,2,0)</f>
        <v>2</v>
      </c>
      <c r="N94">
        <f>+VLOOKUP(E94,prostor!$F$1:$G$101,2,0)</f>
        <v>10</v>
      </c>
      <c r="O94">
        <f t="shared" si="4"/>
        <v>150</v>
      </c>
      <c r="P94">
        <f>VLOOKUP(O94,mi2hh!A$2:B$4261,2,FALSE())</f>
        <v>3</v>
      </c>
      <c r="Q94" t="str">
        <f t="shared" si="5"/>
        <v>Red</v>
      </c>
      <c r="R94" t="str">
        <f t="shared" si="6"/>
        <v>UN</v>
      </c>
      <c r="S94" s="24" t="s">
        <v>1198</v>
      </c>
      <c r="T94" t="str">
        <f t="shared" si="7"/>
        <v>1B</v>
      </c>
      <c r="U94">
        <f>VLOOKUP(S94,ar_skupina!L$2:M$136,2,FALSE())</f>
        <v>55</v>
      </c>
    </row>
    <row r="95" spans="1:21" ht="14.25" customHeight="1" x14ac:dyDescent="0.25">
      <c r="A95">
        <v>122</v>
      </c>
      <c r="B95" s="9">
        <v>45245.635416666701</v>
      </c>
      <c r="C95" s="9">
        <v>45245.739583333299</v>
      </c>
      <c r="D95" t="s">
        <v>1311</v>
      </c>
      <c r="E95" t="s">
        <v>16</v>
      </c>
      <c r="F95" t="s">
        <v>1300</v>
      </c>
      <c r="G95" t="s">
        <v>4</v>
      </c>
      <c r="H95" t="s">
        <v>1312</v>
      </c>
      <c r="I95" s="63" t="e">
        <f t="array" ref="I95">_xlfn.IFS(#REF!="1",1,#REF!="2",2,#REF!="3",3,#REF!="1A",4,#REF!="1B",5,#REF!="2A",6,#REF!="2B",7,#REF!="3A",8,#REF!="3B",9,#REF!="4A",10,#REF!="","")</f>
        <v>#REF!</v>
      </c>
      <c r="J95">
        <f>VLOOKUP(F95,profesor!$G$2:$H$101,2,0)</f>
        <v>1</v>
      </c>
      <c r="K95">
        <f>VLOOKUP(H95,ar_predmet!A:C,3,0)</f>
        <v>128</v>
      </c>
      <c r="L95" s="3">
        <f>VLOOKUP(H95,ar_predmet!A:C,2,FALSE())</f>
        <v>6322</v>
      </c>
      <c r="M95">
        <f>+VLOOKUP(G95,tip_dogodka!$B$2:$C$10,2,0)</f>
        <v>3</v>
      </c>
      <c r="N95">
        <f>+VLOOKUP(E95,prostor!$F$1:$G$101,2,0)</f>
        <v>54</v>
      </c>
      <c r="O95">
        <f t="shared" si="4"/>
        <v>150</v>
      </c>
      <c r="P95">
        <f>VLOOKUP(O95,mi2hh!A$2:B$4261,2,FALSE())</f>
        <v>3</v>
      </c>
      <c r="Q95" t="str">
        <f t="shared" si="5"/>
        <v>Red</v>
      </c>
      <c r="R95" t="str">
        <f t="shared" si="6"/>
        <v>UN</v>
      </c>
      <c r="S95" s="24" t="s">
        <v>1214</v>
      </c>
      <c r="T95" t="str">
        <f t="shared" si="7"/>
        <v/>
      </c>
      <c r="U95">
        <f>VLOOKUP(S95,ar_skupina!L$2:M$136,2,FALSE())</f>
        <v>71</v>
      </c>
    </row>
    <row r="96" spans="1:21" ht="14.25" customHeight="1" x14ac:dyDescent="0.25">
      <c r="A96">
        <v>124</v>
      </c>
      <c r="B96" s="9">
        <v>45355.375</v>
      </c>
      <c r="C96" s="9">
        <v>45355.479166666701</v>
      </c>
      <c r="D96" t="s">
        <v>1306</v>
      </c>
      <c r="E96" t="s">
        <v>17</v>
      </c>
      <c r="F96" t="s">
        <v>1300</v>
      </c>
      <c r="G96" t="s">
        <v>4</v>
      </c>
      <c r="H96" t="s">
        <v>1301</v>
      </c>
      <c r="I96" s="63" t="e">
        <f t="array" ref="I96">_xlfn.IFS(#REF!="1",1,#REF!="2",2,#REF!="3",3,#REF!="1A",4,#REF!="1B",5,#REF!="2A",6,#REF!="2B",7,#REF!="3A",8,#REF!="3B",9,#REF!="4A",10,#REF!="","")</f>
        <v>#REF!</v>
      </c>
      <c r="J96">
        <f>VLOOKUP(F96,profesor!$G$2:$H$101,2,0)</f>
        <v>1</v>
      </c>
      <c r="K96">
        <f>VLOOKUP(H96,ar_predmet!A:C,3,0)</f>
        <v>2</v>
      </c>
      <c r="L96" s="3">
        <f>VLOOKUP(H96,ar_predmet!A:C,2,FALSE())</f>
        <v>5105</v>
      </c>
      <c r="M96">
        <f>+VLOOKUP(G96,tip_dogodka!$B$2:$C$10,2,0)</f>
        <v>3</v>
      </c>
      <c r="N96">
        <f>+VLOOKUP(E96,prostor!$F$1:$G$101,2,0)</f>
        <v>55</v>
      </c>
      <c r="O96">
        <f t="shared" si="4"/>
        <v>150</v>
      </c>
      <c r="P96">
        <f>VLOOKUP(O96,mi2hh!A$2:B$4261,2,FALSE())</f>
        <v>3</v>
      </c>
      <c r="Q96" t="str">
        <f t="shared" si="5"/>
        <v>Red</v>
      </c>
      <c r="R96" t="str">
        <f t="shared" si="6"/>
        <v>VS</v>
      </c>
      <c r="S96" s="24" t="s">
        <v>1128</v>
      </c>
      <c r="T96" t="str">
        <f t="shared" si="7"/>
        <v/>
      </c>
      <c r="U96">
        <f>VLOOKUP(S96,ar_skupina!L$2:M$136,2,FALSE())</f>
        <v>1</v>
      </c>
    </row>
    <row r="97" spans="1:21" ht="14.25" customHeight="1" x14ac:dyDescent="0.25">
      <c r="A97">
        <v>125</v>
      </c>
      <c r="B97" s="9">
        <v>45359.375</v>
      </c>
      <c r="C97" s="9">
        <v>45359.479166666701</v>
      </c>
      <c r="D97" t="s">
        <v>1299</v>
      </c>
      <c r="E97">
        <v>111</v>
      </c>
      <c r="F97" t="s">
        <v>1300</v>
      </c>
      <c r="G97" t="s">
        <v>2</v>
      </c>
      <c r="H97" t="s">
        <v>1301</v>
      </c>
      <c r="I97" s="63" t="e">
        <f t="array" ref="I97">_xlfn.IFS(#REF!="1",1,#REF!="2",2,#REF!="3",3,#REF!="1A",4,#REF!="1B",5,#REF!="2A",6,#REF!="2B",7,#REF!="3A",8,#REF!="3B",9,#REF!="4A",10,#REF!="","")</f>
        <v>#REF!</v>
      </c>
      <c r="J97">
        <f>VLOOKUP(F97,profesor!$G$2:$H$101,2,0)</f>
        <v>1</v>
      </c>
      <c r="K97">
        <f>VLOOKUP(H97,ar_predmet!A:C,3,0)</f>
        <v>2</v>
      </c>
      <c r="L97" s="3">
        <f>VLOOKUP(H97,ar_predmet!A:C,2,FALSE())</f>
        <v>5105</v>
      </c>
      <c r="M97">
        <f>+VLOOKUP(G97,tip_dogodka!$B$2:$C$10,2,0)</f>
        <v>1</v>
      </c>
      <c r="N97">
        <f>+VLOOKUP(E97,prostor!$F$1:$G$101,2,0)</f>
        <v>4</v>
      </c>
      <c r="O97">
        <f t="shared" si="4"/>
        <v>150</v>
      </c>
      <c r="P97">
        <f>VLOOKUP(O97,mi2hh!A$2:B$4261,2,FALSE())</f>
        <v>3</v>
      </c>
      <c r="Q97" t="str">
        <f t="shared" si="5"/>
        <v>Red</v>
      </c>
      <c r="R97" t="str">
        <f t="shared" si="6"/>
        <v>VS</v>
      </c>
      <c r="S97" s="24" t="s">
        <v>1128</v>
      </c>
      <c r="T97" t="str">
        <f t="shared" si="7"/>
        <v/>
      </c>
      <c r="U97">
        <f>VLOOKUP(S97,ar_skupina!L$2:M$136,2,FALSE())</f>
        <v>1</v>
      </c>
    </row>
    <row r="98" spans="1:21" ht="14.25" customHeight="1" x14ac:dyDescent="0.25">
      <c r="A98">
        <v>126</v>
      </c>
      <c r="B98" s="9">
        <v>45363.375</v>
      </c>
      <c r="C98" s="9">
        <v>45363.479166666701</v>
      </c>
      <c r="D98" t="s">
        <v>1299</v>
      </c>
      <c r="E98">
        <v>111</v>
      </c>
      <c r="F98" t="s">
        <v>1300</v>
      </c>
      <c r="G98" t="s">
        <v>2</v>
      </c>
      <c r="H98" t="s">
        <v>1301</v>
      </c>
      <c r="I98" s="63" t="e">
        <f t="array" ref="I98">_xlfn.IFS(#REF!="1",1,#REF!="2",2,#REF!="3",3,#REF!="1A",4,#REF!="1B",5,#REF!="2A",6,#REF!="2B",7,#REF!="3A",8,#REF!="3B",9,#REF!="4A",10,#REF!="","")</f>
        <v>#REF!</v>
      </c>
      <c r="J98">
        <f>VLOOKUP(F98,profesor!$G$2:$H$101,2,0)</f>
        <v>1</v>
      </c>
      <c r="K98">
        <f>VLOOKUP(H98,ar_predmet!A:C,3,0)</f>
        <v>2</v>
      </c>
      <c r="L98" s="3">
        <f>VLOOKUP(H98,ar_predmet!A:C,2,FALSE())</f>
        <v>5105</v>
      </c>
      <c r="M98">
        <f>+VLOOKUP(G98,tip_dogodka!$B$2:$C$10,2,0)</f>
        <v>1</v>
      </c>
      <c r="N98">
        <f>+VLOOKUP(E98,prostor!$F$1:$G$101,2,0)</f>
        <v>4</v>
      </c>
      <c r="O98">
        <f t="shared" si="4"/>
        <v>150</v>
      </c>
      <c r="P98">
        <f>VLOOKUP(O98,mi2hh!A$2:B$4261,2,FALSE())</f>
        <v>3</v>
      </c>
      <c r="Q98" t="str">
        <f t="shared" si="5"/>
        <v>Red</v>
      </c>
      <c r="R98" t="str">
        <f t="shared" si="6"/>
        <v>VS</v>
      </c>
      <c r="S98" s="24" t="s">
        <v>1128</v>
      </c>
      <c r="T98" t="str">
        <f t="shared" si="7"/>
        <v/>
      </c>
      <c r="U98">
        <f>VLOOKUP(S98,ar_skupina!L$2:M$136,2,FALSE())</f>
        <v>1</v>
      </c>
    </row>
    <row r="99" spans="1:21" ht="14.25" customHeight="1" x14ac:dyDescent="0.25">
      <c r="A99">
        <v>127</v>
      </c>
      <c r="B99" s="9">
        <v>45212.416666666701</v>
      </c>
      <c r="C99" s="9">
        <v>45212.520833333299</v>
      </c>
      <c r="D99" t="s">
        <v>1303</v>
      </c>
      <c r="E99">
        <v>301</v>
      </c>
      <c r="F99" t="s">
        <v>1300</v>
      </c>
      <c r="G99" t="s">
        <v>2</v>
      </c>
      <c r="H99" t="s">
        <v>1301</v>
      </c>
      <c r="I99" s="63" t="e">
        <f t="array" ref="I99">_xlfn.IFS(#REF!="1",1,#REF!="2",2,#REF!="3",3,#REF!="1A",4,#REF!="1B",5,#REF!="2A",6,#REF!="2B",7,#REF!="3A",8,#REF!="3B",9,#REF!="4A",10,#REF!="","")</f>
        <v>#REF!</v>
      </c>
      <c r="J99">
        <f>VLOOKUP(F99,profesor!$G$2:$H$101,2,0)</f>
        <v>1</v>
      </c>
      <c r="K99">
        <f>VLOOKUP(H99,ar_predmet!A:C,3,0)</f>
        <v>2</v>
      </c>
      <c r="L99" s="3">
        <f>VLOOKUP(H99,ar_predmet!A:C,2,FALSE())</f>
        <v>5105</v>
      </c>
      <c r="M99">
        <f>+VLOOKUP(G99,tip_dogodka!$B$2:$C$10,2,0)</f>
        <v>1</v>
      </c>
      <c r="N99">
        <f>+VLOOKUP(E99,prostor!$F$1:$G$101,2,0)</f>
        <v>5</v>
      </c>
      <c r="O99">
        <f t="shared" si="4"/>
        <v>150</v>
      </c>
      <c r="P99">
        <f>VLOOKUP(O99,mi2hh!A$2:B$4261,2,FALSE())</f>
        <v>3</v>
      </c>
      <c r="Q99" t="str">
        <f t="shared" si="5"/>
        <v>Red</v>
      </c>
      <c r="R99" t="str">
        <f t="shared" si="6"/>
        <v>UN</v>
      </c>
      <c r="S99" s="24" t="s">
        <v>1192</v>
      </c>
      <c r="T99" t="str">
        <f t="shared" si="7"/>
        <v/>
      </c>
      <c r="U99">
        <f>VLOOKUP(S99,ar_skupina!L$2:M$136,2,FALSE())</f>
        <v>50</v>
      </c>
    </row>
    <row r="100" spans="1:21" ht="14.25" customHeight="1" x14ac:dyDescent="0.25">
      <c r="A100">
        <v>128</v>
      </c>
      <c r="B100" s="9">
        <v>45425.75</v>
      </c>
      <c r="C100" s="9">
        <v>45425.885416666701</v>
      </c>
      <c r="D100" t="s">
        <v>1326</v>
      </c>
      <c r="E100" t="s">
        <v>1327</v>
      </c>
      <c r="F100" t="s">
        <v>1300</v>
      </c>
      <c r="G100" t="s">
        <v>2</v>
      </c>
      <c r="H100" t="s">
        <v>1328</v>
      </c>
      <c r="I100" s="63" t="e">
        <f t="array" ref="I100">_xlfn.IFS(#REF!="1",1,#REF!="2",2,#REF!="3",3,#REF!="1A",4,#REF!="1B",5,#REF!="2A",6,#REF!="2B",7,#REF!="3A",8,#REF!="3B",9,#REF!="4A",10,#REF!="","")</f>
        <v>#REF!</v>
      </c>
      <c r="J100">
        <f>VLOOKUP(F100,profesor!$G$2:$H$101,2,0)</f>
        <v>1</v>
      </c>
      <c r="K100">
        <f>VLOOKUP(H100,ar_predmet!A:C,3,0)</f>
        <v>289</v>
      </c>
      <c r="L100" s="3">
        <f>VLOOKUP(H100,ar_predmet!A:C,2,FALSE())</f>
        <v>4125</v>
      </c>
      <c r="M100">
        <f>+VLOOKUP(G100,tip_dogodka!$B$2:$C$10,2,0)</f>
        <v>1</v>
      </c>
      <c r="N100">
        <f>+VLOOKUP(E100,prostor!$F$1:$G$101,2,0)</f>
        <v>55</v>
      </c>
      <c r="O100">
        <f t="shared" si="4"/>
        <v>195</v>
      </c>
      <c r="P100">
        <f>VLOOKUP(O100,mi2hh!A$2:B$4261,2,FALSE())</f>
        <v>4</v>
      </c>
      <c r="Q100" t="str">
        <f t="shared" si="5"/>
        <v>Izr</v>
      </c>
      <c r="R100" t="str">
        <f t="shared" si="6"/>
        <v>DO</v>
      </c>
      <c r="S100" s="24" t="s">
        <v>1279</v>
      </c>
      <c r="T100" t="str">
        <f t="shared" si="7"/>
        <v/>
      </c>
      <c r="U100">
        <f>VLOOKUP(S100,ar_skupina!L$2:M$136,2,FALSE())</f>
        <v>129</v>
      </c>
    </row>
    <row r="101" spans="1:21" ht="14.25" customHeight="1" x14ac:dyDescent="0.25">
      <c r="A101">
        <v>131</v>
      </c>
      <c r="B101" s="9">
        <v>45282.375</v>
      </c>
      <c r="C101" s="9">
        <v>45282.479166666701</v>
      </c>
      <c r="D101" t="s">
        <v>1313</v>
      </c>
      <c r="E101">
        <v>410</v>
      </c>
      <c r="F101" t="s">
        <v>1300</v>
      </c>
      <c r="G101" t="s">
        <v>3</v>
      </c>
      <c r="H101" t="s">
        <v>1310</v>
      </c>
      <c r="I101" s="63" t="e">
        <f t="array" ref="I101">_xlfn.IFS(#REF!="1",1,#REF!="2",2,#REF!="3",3,#REF!="1A",4,#REF!="1B",5,#REF!="2A",6,#REF!="2B",7,#REF!="3A",8,#REF!="3B",9,#REF!="4A",10,#REF!="","")</f>
        <v>#REF!</v>
      </c>
      <c r="J101">
        <f>VLOOKUP(F101,profesor!$G$2:$H$101,2,0)</f>
        <v>1</v>
      </c>
      <c r="K101">
        <f>VLOOKUP(H101,ar_predmet!A:C,3,0)</f>
        <v>13</v>
      </c>
      <c r="L101" s="3">
        <f>VLOOKUP(H101,ar_predmet!A:C,2,FALSE())</f>
        <v>5203</v>
      </c>
      <c r="M101">
        <f>+VLOOKUP(G101,tip_dogodka!$B$2:$C$10,2,0)</f>
        <v>2</v>
      </c>
      <c r="N101">
        <f>+VLOOKUP(E101,prostor!$F$1:$G$101,2,0)</f>
        <v>13</v>
      </c>
      <c r="O101">
        <f t="shared" si="4"/>
        <v>150</v>
      </c>
      <c r="P101">
        <f>VLOOKUP(O101,mi2hh!A$2:B$4261,2,FALSE())</f>
        <v>3</v>
      </c>
      <c r="Q101" t="str">
        <f t="shared" si="5"/>
        <v>Red</v>
      </c>
      <c r="R101" t="str">
        <f t="shared" si="6"/>
        <v>VS</v>
      </c>
      <c r="S101" s="24" t="s">
        <v>1164</v>
      </c>
      <c r="T101" t="str">
        <f t="shared" si="7"/>
        <v>2</v>
      </c>
      <c r="U101">
        <f>VLOOKUP(S101,ar_skupina!L$2:M$136,2,FALSE())</f>
        <v>26</v>
      </c>
    </row>
    <row r="102" spans="1:21" ht="14.25" customHeight="1" x14ac:dyDescent="0.25">
      <c r="A102">
        <v>132</v>
      </c>
      <c r="B102" s="9">
        <v>45405.416666666701</v>
      </c>
      <c r="C102" s="9">
        <v>45405.520833333299</v>
      </c>
      <c r="D102" t="s">
        <v>1315</v>
      </c>
      <c r="E102" t="s">
        <v>17</v>
      </c>
      <c r="F102" t="s">
        <v>1300</v>
      </c>
      <c r="G102" t="s">
        <v>2</v>
      </c>
      <c r="H102" t="s">
        <v>1305</v>
      </c>
      <c r="I102" s="63" t="e">
        <f t="array" ref="I102">_xlfn.IFS(#REF!="1",1,#REF!="2",2,#REF!="3",3,#REF!="1A",4,#REF!="1B",5,#REF!="2A",6,#REF!="2B",7,#REF!="3A",8,#REF!="3B",9,#REF!="4A",10,#REF!="","")</f>
        <v>#REF!</v>
      </c>
      <c r="J102">
        <f>VLOOKUP(F102,profesor!$G$2:$H$101,2,0)</f>
        <v>1</v>
      </c>
      <c r="K102">
        <f>VLOOKUP(H102,ar_predmet!A:C,3,0)</f>
        <v>184</v>
      </c>
      <c r="L102" s="3">
        <f>VLOOKUP(H102,ar_predmet!A:C,2,FALSE())</f>
        <v>7223</v>
      </c>
      <c r="M102">
        <f>+VLOOKUP(G102,tip_dogodka!$B$2:$C$10,2,0)</f>
        <v>1</v>
      </c>
      <c r="N102">
        <f>+VLOOKUP(E102,prostor!$F$1:$G$101,2,0)</f>
        <v>55</v>
      </c>
      <c r="O102">
        <f t="shared" si="4"/>
        <v>150</v>
      </c>
      <c r="P102">
        <f>VLOOKUP(O102,mi2hh!A$2:B$4261,2,FALSE())</f>
        <v>3</v>
      </c>
      <c r="Q102" t="str">
        <f t="shared" si="5"/>
        <v>Red</v>
      </c>
      <c r="R102" t="str">
        <f t="shared" si="6"/>
        <v>MA</v>
      </c>
      <c r="S102" s="24" t="s">
        <v>1228</v>
      </c>
      <c r="T102" t="str">
        <f t="shared" si="7"/>
        <v/>
      </c>
      <c r="U102">
        <f>VLOOKUP(S102,ar_skupina!L$2:M$136,2,FALSE())</f>
        <v>84</v>
      </c>
    </row>
    <row r="103" spans="1:21" ht="14.25" customHeight="1" x14ac:dyDescent="0.25">
      <c r="A103">
        <v>133</v>
      </c>
      <c r="B103" s="9">
        <v>45362.375</v>
      </c>
      <c r="C103" s="9">
        <v>45362.479166666701</v>
      </c>
      <c r="D103" t="s">
        <v>1306</v>
      </c>
      <c r="E103" t="s">
        <v>17</v>
      </c>
      <c r="F103" t="s">
        <v>1300</v>
      </c>
      <c r="G103" t="s">
        <v>4</v>
      </c>
      <c r="H103" t="s">
        <v>1301</v>
      </c>
      <c r="I103" s="63" t="e">
        <f t="array" ref="I103">_xlfn.IFS(#REF!="1",1,#REF!="2",2,#REF!="3",3,#REF!="1A",4,#REF!="1B",5,#REF!="2A",6,#REF!="2B",7,#REF!="3A",8,#REF!="3B",9,#REF!="4A",10,#REF!="","")</f>
        <v>#REF!</v>
      </c>
      <c r="J103">
        <f>VLOOKUP(F103,profesor!$G$2:$H$101,2,0)</f>
        <v>1</v>
      </c>
      <c r="K103">
        <f>VLOOKUP(H103,ar_predmet!A:C,3,0)</f>
        <v>2</v>
      </c>
      <c r="L103" s="3">
        <f>VLOOKUP(H103,ar_predmet!A:C,2,FALSE())</f>
        <v>5105</v>
      </c>
      <c r="M103">
        <f>+VLOOKUP(G103,tip_dogodka!$B$2:$C$10,2,0)</f>
        <v>3</v>
      </c>
      <c r="N103">
        <f>+VLOOKUP(E103,prostor!$F$1:$G$101,2,0)</f>
        <v>55</v>
      </c>
      <c r="O103">
        <f t="shared" si="4"/>
        <v>150</v>
      </c>
      <c r="P103">
        <f>VLOOKUP(O103,mi2hh!A$2:B$4261,2,FALSE())</f>
        <v>3</v>
      </c>
      <c r="Q103" t="str">
        <f t="shared" si="5"/>
        <v>Red</v>
      </c>
      <c r="R103" t="str">
        <f t="shared" si="6"/>
        <v>VS</v>
      </c>
      <c r="S103" s="24" t="s">
        <v>1128</v>
      </c>
      <c r="T103" t="str">
        <f t="shared" si="7"/>
        <v/>
      </c>
      <c r="U103">
        <f>VLOOKUP(S103,ar_skupina!L$2:M$136,2,FALSE())</f>
        <v>1</v>
      </c>
    </row>
    <row r="104" spans="1:21" ht="14.25" customHeight="1" x14ac:dyDescent="0.25">
      <c r="A104">
        <v>134</v>
      </c>
      <c r="B104" s="9">
        <v>45253.75</v>
      </c>
      <c r="C104" s="9">
        <v>45253.916666666701</v>
      </c>
      <c r="D104" t="s">
        <v>1329</v>
      </c>
      <c r="E104" t="s">
        <v>17</v>
      </c>
      <c r="F104" t="s">
        <v>1300</v>
      </c>
      <c r="G104" t="s">
        <v>8</v>
      </c>
      <c r="H104" t="s">
        <v>1308</v>
      </c>
      <c r="I104" s="63" t="e">
        <f t="array" ref="I104">_xlfn.IFS(#REF!="1",1,#REF!="2",2,#REF!="3",3,#REF!="1A",4,#REF!="1B",5,#REF!="2A",6,#REF!="2B",7,#REF!="3A",8,#REF!="3B",9,#REF!="4A",10,#REF!="","")</f>
        <v>#REF!</v>
      </c>
      <c r="J104">
        <f>VLOOKUP(F104,profesor!$G$2:$H$101,2,0)</f>
        <v>1</v>
      </c>
      <c r="K104">
        <f>VLOOKUP(H104,ar_predmet!A:C,3,0)</f>
        <v>166</v>
      </c>
      <c r="L104" s="3">
        <f>VLOOKUP(H104,ar_predmet!A:C,2,FALSE())</f>
        <v>7126</v>
      </c>
      <c r="M104">
        <f>+VLOOKUP(G104,tip_dogodka!$B$2:$C$10,2,0)</f>
        <v>7</v>
      </c>
      <c r="N104">
        <f>+VLOOKUP(E104,prostor!$F$1:$G$101,2,0)</f>
        <v>55</v>
      </c>
      <c r="O104">
        <f t="shared" si="4"/>
        <v>240</v>
      </c>
      <c r="P104">
        <f>VLOOKUP(O104,mi2hh!A$2:B$4261,2,FALSE())</f>
        <v>5</v>
      </c>
      <c r="Q104" t="str">
        <f t="shared" si="5"/>
        <v>Izr</v>
      </c>
      <c r="R104" t="str">
        <f t="shared" si="6"/>
        <v>MA</v>
      </c>
      <c r="S104" s="24" t="s">
        <v>1264</v>
      </c>
      <c r="T104" t="str">
        <f t="shared" si="7"/>
        <v/>
      </c>
      <c r="U104">
        <f>VLOOKUP(S104,ar_skupina!L$2:M$136,2,FALSE())</f>
        <v>115</v>
      </c>
    </row>
    <row r="105" spans="1:21" ht="14.25" customHeight="1" x14ac:dyDescent="0.25">
      <c r="A105">
        <v>135</v>
      </c>
      <c r="B105" s="9">
        <v>45237.375</v>
      </c>
      <c r="C105" s="9">
        <v>45237.479166666701</v>
      </c>
      <c r="D105" t="s">
        <v>1322</v>
      </c>
      <c r="E105">
        <v>401</v>
      </c>
      <c r="F105" t="s">
        <v>1300</v>
      </c>
      <c r="G105" t="s">
        <v>3</v>
      </c>
      <c r="H105" t="s">
        <v>1301</v>
      </c>
      <c r="I105" s="63" t="e">
        <f t="array" ref="I105">_xlfn.IFS(#REF!="1",1,#REF!="2",2,#REF!="3",3,#REF!="1A",4,#REF!="1B",5,#REF!="2A",6,#REF!="2B",7,#REF!="3A",8,#REF!="3B",9,#REF!="4A",10,#REF!="","")</f>
        <v>#REF!</v>
      </c>
      <c r="J105">
        <f>VLOOKUP(F105,profesor!$G$2:$H$101,2,0)</f>
        <v>1</v>
      </c>
      <c r="K105">
        <f>VLOOKUP(H105,ar_predmet!A:C,3,0)</f>
        <v>2</v>
      </c>
      <c r="L105" s="3">
        <f>VLOOKUP(H105,ar_predmet!A:C,2,FALSE())</f>
        <v>5105</v>
      </c>
      <c r="M105">
        <f>+VLOOKUP(G105,tip_dogodka!$B$2:$C$10,2,0)</f>
        <v>2</v>
      </c>
      <c r="N105">
        <f>+VLOOKUP(E105,prostor!$F$1:$G$101,2,0)</f>
        <v>10</v>
      </c>
      <c r="O105">
        <f t="shared" si="4"/>
        <v>150</v>
      </c>
      <c r="P105">
        <f>VLOOKUP(O105,mi2hh!A$2:B$4261,2,FALSE())</f>
        <v>3</v>
      </c>
      <c r="Q105" t="str">
        <f t="shared" si="5"/>
        <v>Red</v>
      </c>
      <c r="R105" t="str">
        <f t="shared" si="6"/>
        <v>UN</v>
      </c>
      <c r="S105" s="24" t="s">
        <v>1198</v>
      </c>
      <c r="T105" t="str">
        <f t="shared" si="7"/>
        <v>1B</v>
      </c>
      <c r="U105">
        <f>VLOOKUP(S105,ar_skupina!L$2:M$136,2,FALSE())</f>
        <v>55</v>
      </c>
    </row>
    <row r="106" spans="1:21" ht="14.25" customHeight="1" x14ac:dyDescent="0.25">
      <c r="A106">
        <v>136</v>
      </c>
      <c r="B106" s="9">
        <v>45258.489583333299</v>
      </c>
      <c r="C106" s="9">
        <v>45258.59375</v>
      </c>
      <c r="D106" t="s">
        <v>1325</v>
      </c>
      <c r="E106">
        <v>412</v>
      </c>
      <c r="F106" t="s">
        <v>1300</v>
      </c>
      <c r="G106" t="s">
        <v>3</v>
      </c>
      <c r="H106" t="s">
        <v>1321</v>
      </c>
      <c r="I106" s="63" t="e">
        <f t="array" ref="I106">_xlfn.IFS(#REF!="1",1,#REF!="2",2,#REF!="3",3,#REF!="1A",4,#REF!="1B",5,#REF!="2A",6,#REF!="2B",7,#REF!="3A",8,#REF!="3B",9,#REF!="4A",10,#REF!="","")</f>
        <v>#REF!</v>
      </c>
      <c r="J106">
        <f>VLOOKUP(F106,profesor!$G$2:$H$101,2,0)</f>
        <v>1</v>
      </c>
      <c r="K106">
        <f>VLOOKUP(H106,ar_predmet!A:C,3,0)</f>
        <v>86</v>
      </c>
      <c r="L106" s="3">
        <f>VLOOKUP(H106,ar_predmet!A:C,2,FALSE())</f>
        <v>6202</v>
      </c>
      <c r="M106">
        <f>+VLOOKUP(G106,tip_dogodka!$B$2:$C$10,2,0)</f>
        <v>2</v>
      </c>
      <c r="N106">
        <f>+VLOOKUP(E106,prostor!$F$1:$G$101,2,0)</f>
        <v>15</v>
      </c>
      <c r="O106">
        <f t="shared" si="4"/>
        <v>150</v>
      </c>
      <c r="P106">
        <f>VLOOKUP(O106,mi2hh!A$2:B$4261,2,FALSE())</f>
        <v>3</v>
      </c>
      <c r="Q106" t="str">
        <f t="shared" si="5"/>
        <v>Red</v>
      </c>
      <c r="R106" t="str">
        <f t="shared" si="6"/>
        <v>UN</v>
      </c>
      <c r="S106" s="24" t="s">
        <v>1207</v>
      </c>
      <c r="T106" t="str">
        <f t="shared" si="7"/>
        <v/>
      </c>
      <c r="U106">
        <f>VLOOKUP(S106,ar_skupina!L$2:M$136,2,FALSE())</f>
        <v>64</v>
      </c>
    </row>
    <row r="107" spans="1:21" ht="14.25" customHeight="1" x14ac:dyDescent="0.25">
      <c r="A107">
        <v>137</v>
      </c>
      <c r="B107" s="9">
        <v>45398.416666666701</v>
      </c>
      <c r="C107" s="9">
        <v>45398.520833333299</v>
      </c>
      <c r="D107" t="s">
        <v>1304</v>
      </c>
      <c r="E107" t="s">
        <v>16</v>
      </c>
      <c r="F107" t="s">
        <v>1300</v>
      </c>
      <c r="G107" t="s">
        <v>4</v>
      </c>
      <c r="H107" t="s">
        <v>1305</v>
      </c>
      <c r="I107" s="63" t="e">
        <f t="array" ref="I107">_xlfn.IFS(#REF!="1",1,#REF!="2",2,#REF!="3",3,#REF!="1A",4,#REF!="1B",5,#REF!="2A",6,#REF!="2B",7,#REF!="3A",8,#REF!="3B",9,#REF!="4A",10,#REF!="","")</f>
        <v>#REF!</v>
      </c>
      <c r="J107">
        <f>VLOOKUP(F107,profesor!$G$2:$H$101,2,0)</f>
        <v>1</v>
      </c>
      <c r="K107">
        <f>VLOOKUP(H107,ar_predmet!A:C,3,0)</f>
        <v>184</v>
      </c>
      <c r="L107" s="3">
        <f>VLOOKUP(H107,ar_predmet!A:C,2,FALSE())</f>
        <v>7223</v>
      </c>
      <c r="M107">
        <f>+VLOOKUP(G107,tip_dogodka!$B$2:$C$10,2,0)</f>
        <v>3</v>
      </c>
      <c r="N107">
        <f>+VLOOKUP(E107,prostor!$F$1:$G$101,2,0)</f>
        <v>54</v>
      </c>
      <c r="O107">
        <f t="shared" si="4"/>
        <v>150</v>
      </c>
      <c r="P107">
        <f>VLOOKUP(O107,mi2hh!A$2:B$4261,2,FALSE())</f>
        <v>3</v>
      </c>
      <c r="Q107" t="str">
        <f t="shared" si="5"/>
        <v>Red</v>
      </c>
      <c r="R107" t="str">
        <f t="shared" si="6"/>
        <v>MA</v>
      </c>
      <c r="S107" s="24" t="s">
        <v>1228</v>
      </c>
      <c r="T107" t="str">
        <f t="shared" si="7"/>
        <v/>
      </c>
      <c r="U107">
        <f>VLOOKUP(S107,ar_skupina!L$2:M$136,2,FALSE())</f>
        <v>84</v>
      </c>
    </row>
    <row r="108" spans="1:21" ht="14.25" customHeight="1" x14ac:dyDescent="0.25">
      <c r="A108">
        <v>138</v>
      </c>
      <c r="B108" s="9">
        <v>45236.635416666701</v>
      </c>
      <c r="C108" s="9">
        <v>45236.739583333299</v>
      </c>
      <c r="D108" t="s">
        <v>1318</v>
      </c>
      <c r="E108">
        <v>402</v>
      </c>
      <c r="F108" t="s">
        <v>1300</v>
      </c>
      <c r="G108" t="s">
        <v>2</v>
      </c>
      <c r="H108" t="s">
        <v>1312</v>
      </c>
      <c r="I108" s="63" t="e">
        <f t="array" ref="I108">_xlfn.IFS(#REF!="1",1,#REF!="2",2,#REF!="3",3,#REF!="1A",4,#REF!="1B",5,#REF!="2A",6,#REF!="2B",7,#REF!="3A",8,#REF!="3B",9,#REF!="4A",10,#REF!="","")</f>
        <v>#REF!</v>
      </c>
      <c r="J108">
        <f>VLOOKUP(F108,profesor!$G$2:$H$101,2,0)</f>
        <v>1</v>
      </c>
      <c r="K108">
        <f>VLOOKUP(H108,ar_predmet!A:C,3,0)</f>
        <v>128</v>
      </c>
      <c r="L108" s="3">
        <f>VLOOKUP(H108,ar_predmet!A:C,2,FALSE())</f>
        <v>6322</v>
      </c>
      <c r="M108">
        <f>+VLOOKUP(G108,tip_dogodka!$B$2:$C$10,2,0)</f>
        <v>1</v>
      </c>
      <c r="N108">
        <f>+VLOOKUP(E108,prostor!$F$1:$G$101,2,0)</f>
        <v>11</v>
      </c>
      <c r="O108">
        <f t="shared" si="4"/>
        <v>150</v>
      </c>
      <c r="P108">
        <f>VLOOKUP(O108,mi2hh!A$2:B$4261,2,FALSE())</f>
        <v>3</v>
      </c>
      <c r="Q108" t="str">
        <f t="shared" si="5"/>
        <v>Red</v>
      </c>
      <c r="R108" t="str">
        <f t="shared" si="6"/>
        <v>UN</v>
      </c>
      <c r="S108" s="24" t="s">
        <v>1214</v>
      </c>
      <c r="T108" t="str">
        <f t="shared" si="7"/>
        <v/>
      </c>
      <c r="U108">
        <f>VLOOKUP(S108,ar_skupina!L$2:M$136,2,FALSE())</f>
        <v>71</v>
      </c>
    </row>
    <row r="109" spans="1:21" ht="14.25" customHeight="1" x14ac:dyDescent="0.25">
      <c r="A109">
        <v>139</v>
      </c>
      <c r="B109" s="9">
        <v>45356.375</v>
      </c>
      <c r="C109" s="9">
        <v>45356.479166666701</v>
      </c>
      <c r="D109" t="s">
        <v>1306</v>
      </c>
      <c r="E109" t="s">
        <v>17</v>
      </c>
      <c r="F109" t="s">
        <v>1300</v>
      </c>
      <c r="G109" t="s">
        <v>4</v>
      </c>
      <c r="H109" t="s">
        <v>1301</v>
      </c>
      <c r="I109" s="63" t="e">
        <f t="array" ref="I109">_xlfn.IFS(#REF!="1",1,#REF!="2",2,#REF!="3",3,#REF!="1A",4,#REF!="1B",5,#REF!="2A",6,#REF!="2B",7,#REF!="3A",8,#REF!="3B",9,#REF!="4A",10,#REF!="","")</f>
        <v>#REF!</v>
      </c>
      <c r="J109">
        <f>VLOOKUP(F109,profesor!$G$2:$H$101,2,0)</f>
        <v>1</v>
      </c>
      <c r="K109">
        <f>VLOOKUP(H109,ar_predmet!A:C,3,0)</f>
        <v>2</v>
      </c>
      <c r="L109" s="3">
        <f>VLOOKUP(H109,ar_predmet!A:C,2,FALSE())</f>
        <v>5105</v>
      </c>
      <c r="M109">
        <f>+VLOOKUP(G109,tip_dogodka!$B$2:$C$10,2,0)</f>
        <v>3</v>
      </c>
      <c r="N109">
        <f>+VLOOKUP(E109,prostor!$F$1:$G$101,2,0)</f>
        <v>55</v>
      </c>
      <c r="O109">
        <f t="shared" si="4"/>
        <v>150</v>
      </c>
      <c r="P109">
        <f>VLOOKUP(O109,mi2hh!A$2:B$4261,2,FALSE())</f>
        <v>3</v>
      </c>
      <c r="Q109" t="str">
        <f t="shared" si="5"/>
        <v>Red</v>
      </c>
      <c r="R109" t="str">
        <f t="shared" si="6"/>
        <v>VS</v>
      </c>
      <c r="S109" s="24" t="s">
        <v>1128</v>
      </c>
      <c r="T109" t="str">
        <f t="shared" si="7"/>
        <v/>
      </c>
      <c r="U109">
        <f>VLOOKUP(S109,ar_skupina!L$2:M$136,2,FALSE())</f>
        <v>1</v>
      </c>
    </row>
    <row r="110" spans="1:21" ht="14.25" customHeight="1" x14ac:dyDescent="0.25">
      <c r="A110">
        <v>140</v>
      </c>
      <c r="B110" s="9">
        <v>45397.416666666701</v>
      </c>
      <c r="C110" s="9">
        <v>45397.520833333299</v>
      </c>
      <c r="D110" t="s">
        <v>1315</v>
      </c>
      <c r="E110">
        <v>402</v>
      </c>
      <c r="F110" t="s">
        <v>1300</v>
      </c>
      <c r="G110" t="s">
        <v>2</v>
      </c>
      <c r="H110" t="s">
        <v>1305</v>
      </c>
      <c r="I110" s="63" t="e">
        <f t="array" ref="I110">_xlfn.IFS(#REF!="1",1,#REF!="2",2,#REF!="3",3,#REF!="1A",4,#REF!="1B",5,#REF!="2A",6,#REF!="2B",7,#REF!="3A",8,#REF!="3B",9,#REF!="4A",10,#REF!="","")</f>
        <v>#REF!</v>
      </c>
      <c r="J110">
        <f>VLOOKUP(F110,profesor!$G$2:$H$101,2,0)</f>
        <v>1</v>
      </c>
      <c r="K110">
        <f>VLOOKUP(H110,ar_predmet!A:C,3,0)</f>
        <v>184</v>
      </c>
      <c r="L110" s="3">
        <f>VLOOKUP(H110,ar_predmet!A:C,2,FALSE())</f>
        <v>7223</v>
      </c>
      <c r="M110">
        <f>+VLOOKUP(G110,tip_dogodka!$B$2:$C$10,2,0)</f>
        <v>1</v>
      </c>
      <c r="N110">
        <f>+VLOOKUP(E110,prostor!$F$1:$G$101,2,0)</f>
        <v>11</v>
      </c>
      <c r="O110">
        <f t="shared" si="4"/>
        <v>150</v>
      </c>
      <c r="P110">
        <f>VLOOKUP(O110,mi2hh!A$2:B$4261,2,FALSE())</f>
        <v>3</v>
      </c>
      <c r="Q110" t="str">
        <f t="shared" si="5"/>
        <v>Red</v>
      </c>
      <c r="R110" t="str">
        <f t="shared" si="6"/>
        <v>MA</v>
      </c>
      <c r="S110" s="24" t="s">
        <v>1228</v>
      </c>
      <c r="T110" t="str">
        <f t="shared" si="7"/>
        <v/>
      </c>
      <c r="U110">
        <f>VLOOKUP(S110,ar_skupina!L$2:M$136,2,FALSE())</f>
        <v>84</v>
      </c>
    </row>
    <row r="111" spans="1:21" ht="14.25" customHeight="1" x14ac:dyDescent="0.25">
      <c r="A111">
        <v>141</v>
      </c>
      <c r="B111" s="9">
        <v>45349.375</v>
      </c>
      <c r="C111" s="9">
        <v>45349.479166666701</v>
      </c>
      <c r="D111" t="s">
        <v>1299</v>
      </c>
      <c r="E111">
        <v>111</v>
      </c>
      <c r="F111" t="s">
        <v>1300</v>
      </c>
      <c r="G111" t="s">
        <v>2</v>
      </c>
      <c r="H111" t="s">
        <v>1301</v>
      </c>
      <c r="I111" s="63" t="e">
        <f t="array" ref="I111">_xlfn.IFS(#REF!="1",1,#REF!="2",2,#REF!="3",3,#REF!="1A",4,#REF!="1B",5,#REF!="2A",6,#REF!="2B",7,#REF!="3A",8,#REF!="3B",9,#REF!="4A",10,#REF!="","")</f>
        <v>#REF!</v>
      </c>
      <c r="J111">
        <f>VLOOKUP(F111,profesor!$G$2:$H$101,2,0)</f>
        <v>1</v>
      </c>
      <c r="K111">
        <f>VLOOKUP(H111,ar_predmet!A:C,3,0)</f>
        <v>2</v>
      </c>
      <c r="L111" s="3">
        <f>VLOOKUP(H111,ar_predmet!A:C,2,FALSE())</f>
        <v>5105</v>
      </c>
      <c r="M111">
        <f>+VLOOKUP(G111,tip_dogodka!$B$2:$C$10,2,0)</f>
        <v>1</v>
      </c>
      <c r="N111">
        <f>+VLOOKUP(E111,prostor!$F$1:$G$101,2,0)</f>
        <v>4</v>
      </c>
      <c r="O111">
        <f t="shared" si="4"/>
        <v>150</v>
      </c>
      <c r="P111">
        <f>VLOOKUP(O111,mi2hh!A$2:B$4261,2,FALSE())</f>
        <v>3</v>
      </c>
      <c r="Q111" t="str">
        <f t="shared" si="5"/>
        <v>Red</v>
      </c>
      <c r="R111" t="str">
        <f t="shared" si="6"/>
        <v>VS</v>
      </c>
      <c r="S111" s="24" t="s">
        <v>1128</v>
      </c>
      <c r="T111" t="str">
        <f t="shared" si="7"/>
        <v/>
      </c>
      <c r="U111">
        <f>VLOOKUP(S111,ar_skupina!L$2:M$136,2,FALSE())</f>
        <v>1</v>
      </c>
    </row>
    <row r="112" spans="1:21" ht="14.25" customHeight="1" x14ac:dyDescent="0.25">
      <c r="A112">
        <v>145</v>
      </c>
      <c r="B112" s="9">
        <v>45252.489583333299</v>
      </c>
      <c r="C112" s="9">
        <v>45252.59375</v>
      </c>
      <c r="D112" t="s">
        <v>1325</v>
      </c>
      <c r="E112">
        <v>403</v>
      </c>
      <c r="F112" t="s">
        <v>1300</v>
      </c>
      <c r="G112" t="s">
        <v>3</v>
      </c>
      <c r="H112" t="s">
        <v>1321</v>
      </c>
      <c r="I112" s="63" t="e">
        <f t="array" ref="I112">_xlfn.IFS(#REF!="1",1,#REF!="2",2,#REF!="3",3,#REF!="1A",4,#REF!="1B",5,#REF!="2A",6,#REF!="2B",7,#REF!="3A",8,#REF!="3B",9,#REF!="4A",10,#REF!="","")</f>
        <v>#REF!</v>
      </c>
      <c r="J112">
        <f>VLOOKUP(F112,profesor!$G$2:$H$101,2,0)</f>
        <v>1</v>
      </c>
      <c r="K112">
        <f>VLOOKUP(H112,ar_predmet!A:C,3,0)</f>
        <v>86</v>
      </c>
      <c r="L112" s="3">
        <f>VLOOKUP(H112,ar_predmet!A:C,2,FALSE())</f>
        <v>6202</v>
      </c>
      <c r="M112">
        <f>+VLOOKUP(G112,tip_dogodka!$B$2:$C$10,2,0)</f>
        <v>2</v>
      </c>
      <c r="N112">
        <f>+VLOOKUP(E112,prostor!$F$1:$G$101,2,0)</f>
        <v>12</v>
      </c>
      <c r="O112">
        <f t="shared" si="4"/>
        <v>150</v>
      </c>
      <c r="P112">
        <f>VLOOKUP(O112,mi2hh!A$2:B$4261,2,FALSE())</f>
        <v>3</v>
      </c>
      <c r="Q112" t="str">
        <f t="shared" si="5"/>
        <v>Red</v>
      </c>
      <c r="R112" t="str">
        <f t="shared" si="6"/>
        <v>UN</v>
      </c>
      <c r="S112" s="24" t="s">
        <v>1207</v>
      </c>
      <c r="T112" t="str">
        <f t="shared" si="7"/>
        <v/>
      </c>
      <c r="U112">
        <f>VLOOKUP(S112,ar_skupina!L$2:M$136,2,FALSE())</f>
        <v>64</v>
      </c>
    </row>
    <row r="113" spans="1:21" ht="14.25" customHeight="1" x14ac:dyDescent="0.25">
      <c r="A113">
        <v>146</v>
      </c>
      <c r="B113" s="9">
        <v>45358.375</v>
      </c>
      <c r="C113" s="9">
        <v>45358.479166666701</v>
      </c>
      <c r="D113" t="s">
        <v>1299</v>
      </c>
      <c r="E113">
        <v>111</v>
      </c>
      <c r="F113" t="s">
        <v>1300</v>
      </c>
      <c r="G113" t="s">
        <v>2</v>
      </c>
      <c r="H113" t="s">
        <v>1301</v>
      </c>
      <c r="I113" s="63" t="e">
        <f t="array" ref="I113">_xlfn.IFS(#REF!="1",1,#REF!="2",2,#REF!="3",3,#REF!="1A",4,#REF!="1B",5,#REF!="2A",6,#REF!="2B",7,#REF!="3A",8,#REF!="3B",9,#REF!="4A",10,#REF!="","")</f>
        <v>#REF!</v>
      </c>
      <c r="J113">
        <f>VLOOKUP(F113,profesor!$G$2:$H$101,2,0)</f>
        <v>1</v>
      </c>
      <c r="K113">
        <f>VLOOKUP(H113,ar_predmet!A:C,3,0)</f>
        <v>2</v>
      </c>
      <c r="L113" s="3">
        <f>VLOOKUP(H113,ar_predmet!A:C,2,FALSE())</f>
        <v>5105</v>
      </c>
      <c r="M113">
        <f>+VLOOKUP(G113,tip_dogodka!$B$2:$C$10,2,0)</f>
        <v>1</v>
      </c>
      <c r="N113">
        <f>+VLOOKUP(E113,prostor!$F$1:$G$101,2,0)</f>
        <v>4</v>
      </c>
      <c r="O113">
        <f t="shared" si="4"/>
        <v>150</v>
      </c>
      <c r="P113">
        <f>VLOOKUP(O113,mi2hh!A$2:B$4261,2,FALSE())</f>
        <v>3</v>
      </c>
      <c r="Q113" t="str">
        <f t="shared" si="5"/>
        <v>Red</v>
      </c>
      <c r="R113" t="str">
        <f t="shared" si="6"/>
        <v>VS</v>
      </c>
      <c r="S113" s="24" t="s">
        <v>1128</v>
      </c>
      <c r="T113" t="str">
        <f t="shared" si="7"/>
        <v/>
      </c>
      <c r="U113">
        <f>VLOOKUP(S113,ar_skupina!L$2:M$136,2,FALSE())</f>
        <v>1</v>
      </c>
    </row>
    <row r="114" spans="1:21" ht="14.25" customHeight="1" x14ac:dyDescent="0.25">
      <c r="A114">
        <v>147</v>
      </c>
      <c r="B114" s="9">
        <v>45397.416666666701</v>
      </c>
      <c r="C114" s="9">
        <v>45397.520833333299</v>
      </c>
      <c r="D114" t="s">
        <v>1315</v>
      </c>
      <c r="E114">
        <v>402</v>
      </c>
      <c r="F114" t="s">
        <v>1300</v>
      </c>
      <c r="G114" t="s">
        <v>2</v>
      </c>
      <c r="H114" t="s">
        <v>1305</v>
      </c>
      <c r="I114" s="63" t="e">
        <f t="array" ref="I114">_xlfn.IFS(#REF!="1",1,#REF!="2",2,#REF!="3",3,#REF!="1A",4,#REF!="1B",5,#REF!="2A",6,#REF!="2B",7,#REF!="3A",8,#REF!="3B",9,#REF!="4A",10,#REF!="","")</f>
        <v>#REF!</v>
      </c>
      <c r="J114">
        <f>VLOOKUP(F114,profesor!$G$2:$H$101,2,0)</f>
        <v>1</v>
      </c>
      <c r="K114">
        <f>VLOOKUP(H114,ar_predmet!A:C,3,0)</f>
        <v>184</v>
      </c>
      <c r="L114" s="3">
        <f>VLOOKUP(H114,ar_predmet!A:C,2,FALSE())</f>
        <v>7223</v>
      </c>
      <c r="M114">
        <f>+VLOOKUP(G114,tip_dogodka!$B$2:$C$10,2,0)</f>
        <v>1</v>
      </c>
      <c r="N114">
        <f>+VLOOKUP(E114,prostor!$F$1:$G$101,2,0)</f>
        <v>11</v>
      </c>
      <c r="O114">
        <f t="shared" si="4"/>
        <v>150</v>
      </c>
      <c r="P114">
        <f>VLOOKUP(O114,mi2hh!A$2:B$4261,2,FALSE())</f>
        <v>3</v>
      </c>
      <c r="Q114" t="str">
        <f t="shared" si="5"/>
        <v>Red</v>
      </c>
      <c r="R114" t="str">
        <f t="shared" si="6"/>
        <v>MA</v>
      </c>
      <c r="S114" s="24" t="s">
        <v>1228</v>
      </c>
      <c r="T114" t="str">
        <f t="shared" si="7"/>
        <v/>
      </c>
      <c r="U114">
        <f>VLOOKUP(S114,ar_skupina!L$2:M$136,2,FALSE())</f>
        <v>84</v>
      </c>
    </row>
    <row r="115" spans="1:21" ht="14.25" customHeight="1" x14ac:dyDescent="0.25">
      <c r="A115">
        <v>149</v>
      </c>
      <c r="B115" s="9">
        <v>45203.416666666701</v>
      </c>
      <c r="C115" s="9">
        <v>45203.520833333299</v>
      </c>
      <c r="D115" t="s">
        <v>1302</v>
      </c>
      <c r="E115" t="s">
        <v>17</v>
      </c>
      <c r="F115" t="s">
        <v>1300</v>
      </c>
      <c r="G115" t="s">
        <v>4</v>
      </c>
      <c r="H115" t="s">
        <v>1301</v>
      </c>
      <c r="I115" s="63" t="e">
        <f t="array" ref="I115">_xlfn.IFS(#REF!="1",1,#REF!="2",2,#REF!="3",3,#REF!="1A",4,#REF!="1B",5,#REF!="2A",6,#REF!="2B",7,#REF!="3A",8,#REF!="3B",9,#REF!="4A",10,#REF!="","")</f>
        <v>#REF!</v>
      </c>
      <c r="J115">
        <f>VLOOKUP(F115,profesor!$G$2:$H$101,2,0)</f>
        <v>1</v>
      </c>
      <c r="K115">
        <f>VLOOKUP(H115,ar_predmet!A:C,3,0)</f>
        <v>2</v>
      </c>
      <c r="L115" s="3">
        <f>VLOOKUP(H115,ar_predmet!A:C,2,FALSE())</f>
        <v>5105</v>
      </c>
      <c r="M115">
        <f>+VLOOKUP(G115,tip_dogodka!$B$2:$C$10,2,0)</f>
        <v>3</v>
      </c>
      <c r="N115">
        <f>+VLOOKUP(E115,prostor!$F$1:$G$101,2,0)</f>
        <v>55</v>
      </c>
      <c r="O115">
        <f t="shared" si="4"/>
        <v>150</v>
      </c>
      <c r="P115">
        <f>VLOOKUP(O115,mi2hh!A$2:B$4261,2,FALSE())</f>
        <v>3</v>
      </c>
      <c r="Q115" t="str">
        <f t="shared" si="5"/>
        <v>Red</v>
      </c>
      <c r="R115" t="str">
        <f t="shared" si="6"/>
        <v>UN</v>
      </c>
      <c r="S115" s="24" t="s">
        <v>1192</v>
      </c>
      <c r="T115" t="str">
        <f t="shared" si="7"/>
        <v/>
      </c>
      <c r="U115">
        <f>VLOOKUP(S115,ar_skupina!L$2:M$136,2,FALSE())</f>
        <v>50</v>
      </c>
    </row>
    <row r="116" spans="1:21" ht="14.25" customHeight="1" x14ac:dyDescent="0.25">
      <c r="A116">
        <v>150</v>
      </c>
      <c r="B116" s="9">
        <v>45216.791666666701</v>
      </c>
      <c r="C116" s="9">
        <v>45216.958333333299</v>
      </c>
      <c r="D116" t="s">
        <v>1330</v>
      </c>
      <c r="E116" t="s">
        <v>17</v>
      </c>
      <c r="F116" t="s">
        <v>1300</v>
      </c>
      <c r="G116" t="s">
        <v>8</v>
      </c>
      <c r="H116" t="s">
        <v>1310</v>
      </c>
      <c r="I116" s="63" t="e">
        <f t="array" ref="I116">_xlfn.IFS(#REF!="1",1,#REF!="2",2,#REF!="3",3,#REF!="1A",4,#REF!="1B",5,#REF!="2A",6,#REF!="2B",7,#REF!="3A",8,#REF!="3B",9,#REF!="4A",10,#REF!="","")</f>
        <v>#REF!</v>
      </c>
      <c r="J116">
        <f>VLOOKUP(F116,profesor!$G$2:$H$101,2,0)</f>
        <v>1</v>
      </c>
      <c r="K116">
        <f>VLOOKUP(H116,ar_predmet!A:C,3,0)</f>
        <v>13</v>
      </c>
      <c r="L116" s="3">
        <f>VLOOKUP(H116,ar_predmet!A:C,2,FALSE())</f>
        <v>5203</v>
      </c>
      <c r="M116">
        <f>+VLOOKUP(G116,tip_dogodka!$B$2:$C$10,2,0)</f>
        <v>7</v>
      </c>
      <c r="N116">
        <f>+VLOOKUP(E116,prostor!$F$1:$G$101,2,0)</f>
        <v>55</v>
      </c>
      <c r="O116">
        <f t="shared" si="4"/>
        <v>240</v>
      </c>
      <c r="P116">
        <f>VLOOKUP(O116,mi2hh!A$2:B$4261,2,FALSE())</f>
        <v>5</v>
      </c>
      <c r="Q116" t="str">
        <f t="shared" si="5"/>
        <v>Izr</v>
      </c>
      <c r="R116" t="str">
        <f t="shared" si="6"/>
        <v>VS</v>
      </c>
      <c r="S116" s="24" t="s">
        <v>1243</v>
      </c>
      <c r="T116" t="str">
        <f t="shared" si="7"/>
        <v/>
      </c>
      <c r="U116">
        <f>VLOOKUP(S116,ar_skupina!L$2:M$136,2,FALSE())</f>
        <v>97</v>
      </c>
    </row>
    <row r="117" spans="1:21" ht="14.25" customHeight="1" x14ac:dyDescent="0.25">
      <c r="A117">
        <v>151</v>
      </c>
      <c r="B117" s="9">
        <v>45236.489583333299</v>
      </c>
      <c r="C117" s="9">
        <v>45236.59375</v>
      </c>
      <c r="D117" t="s">
        <v>1322</v>
      </c>
      <c r="E117">
        <v>401</v>
      </c>
      <c r="F117" t="s">
        <v>1300</v>
      </c>
      <c r="G117" t="s">
        <v>3</v>
      </c>
      <c r="H117" t="s">
        <v>1301</v>
      </c>
      <c r="I117" s="63" t="e">
        <f t="array" ref="I117">_xlfn.IFS(#REF!="1",1,#REF!="2",2,#REF!="3",3,#REF!="1A",4,#REF!="1B",5,#REF!="2A",6,#REF!="2B",7,#REF!="3A",8,#REF!="3B",9,#REF!="4A",10,#REF!="","")</f>
        <v>#REF!</v>
      </c>
      <c r="J117">
        <f>VLOOKUP(F117,profesor!$G$2:$H$101,2,0)</f>
        <v>1</v>
      </c>
      <c r="K117">
        <f>VLOOKUP(H117,ar_predmet!A:C,3,0)</f>
        <v>2</v>
      </c>
      <c r="L117" s="3">
        <f>VLOOKUP(H117,ar_predmet!A:C,2,FALSE())</f>
        <v>5105</v>
      </c>
      <c r="M117">
        <f>+VLOOKUP(G117,tip_dogodka!$B$2:$C$10,2,0)</f>
        <v>2</v>
      </c>
      <c r="N117">
        <f>+VLOOKUP(E117,prostor!$F$1:$G$101,2,0)</f>
        <v>10</v>
      </c>
      <c r="O117">
        <f t="shared" si="4"/>
        <v>150</v>
      </c>
      <c r="P117">
        <f>VLOOKUP(O117,mi2hh!A$2:B$4261,2,FALSE())</f>
        <v>3</v>
      </c>
      <c r="Q117" t="str">
        <f t="shared" si="5"/>
        <v>Red</v>
      </c>
      <c r="R117" t="str">
        <f t="shared" si="6"/>
        <v>UN</v>
      </c>
      <c r="S117" s="24" t="s">
        <v>1198</v>
      </c>
      <c r="T117" t="str">
        <f t="shared" si="7"/>
        <v>1B</v>
      </c>
      <c r="U117">
        <f>VLOOKUP(S117,ar_skupina!L$2:M$136,2,FALSE())</f>
        <v>55</v>
      </c>
    </row>
    <row r="118" spans="1:21" ht="14.25" customHeight="1" x14ac:dyDescent="0.25">
      <c r="A118">
        <v>152</v>
      </c>
      <c r="B118" s="9">
        <v>45281.375</v>
      </c>
      <c r="C118" s="9">
        <v>45281.479166666701</v>
      </c>
      <c r="D118" t="s">
        <v>1313</v>
      </c>
      <c r="E118">
        <v>410</v>
      </c>
      <c r="F118" t="s">
        <v>1300</v>
      </c>
      <c r="G118" t="s">
        <v>3</v>
      </c>
      <c r="H118" t="s">
        <v>1310</v>
      </c>
      <c r="I118" s="63" t="e">
        <f t="array" ref="I118">_xlfn.IFS(#REF!="1",1,#REF!="2",2,#REF!="3",3,#REF!="1A",4,#REF!="1B",5,#REF!="2A",6,#REF!="2B",7,#REF!="3A",8,#REF!="3B",9,#REF!="4A",10,#REF!="","")</f>
        <v>#REF!</v>
      </c>
      <c r="J118">
        <f>VLOOKUP(F118,profesor!$G$2:$H$101,2,0)</f>
        <v>1</v>
      </c>
      <c r="K118">
        <f>VLOOKUP(H118,ar_predmet!A:C,3,0)</f>
        <v>13</v>
      </c>
      <c r="L118" s="3">
        <f>VLOOKUP(H118,ar_predmet!A:C,2,FALSE())</f>
        <v>5203</v>
      </c>
      <c r="M118">
        <f>+VLOOKUP(G118,tip_dogodka!$B$2:$C$10,2,0)</f>
        <v>2</v>
      </c>
      <c r="N118">
        <f>+VLOOKUP(E118,prostor!$F$1:$G$101,2,0)</f>
        <v>13</v>
      </c>
      <c r="O118">
        <f t="shared" si="4"/>
        <v>150</v>
      </c>
      <c r="P118">
        <f>VLOOKUP(O118,mi2hh!A$2:B$4261,2,FALSE())</f>
        <v>3</v>
      </c>
      <c r="Q118" t="str">
        <f t="shared" si="5"/>
        <v>Red</v>
      </c>
      <c r="R118" t="str">
        <f t="shared" si="6"/>
        <v>VS</v>
      </c>
      <c r="S118" s="24" t="s">
        <v>1164</v>
      </c>
      <c r="T118" t="str">
        <f t="shared" si="7"/>
        <v>2</v>
      </c>
      <c r="U118">
        <f>VLOOKUP(S118,ar_skupina!L$2:M$136,2,FALSE())</f>
        <v>26</v>
      </c>
    </row>
    <row r="119" spans="1:21" ht="14.25" customHeight="1" x14ac:dyDescent="0.25">
      <c r="A119">
        <v>154</v>
      </c>
      <c r="B119" s="9">
        <v>45253.489583333299</v>
      </c>
      <c r="C119" s="9">
        <v>45253.59375</v>
      </c>
      <c r="D119" t="s">
        <v>1325</v>
      </c>
      <c r="E119">
        <v>403</v>
      </c>
      <c r="F119" t="s">
        <v>1300</v>
      </c>
      <c r="G119" t="s">
        <v>3</v>
      </c>
      <c r="H119" t="s">
        <v>1321</v>
      </c>
      <c r="I119" s="63" t="e">
        <f t="array" ref="I119">_xlfn.IFS(#REF!="1",1,#REF!="2",2,#REF!="3",3,#REF!="1A",4,#REF!="1B",5,#REF!="2A",6,#REF!="2B",7,#REF!="3A",8,#REF!="3B",9,#REF!="4A",10,#REF!="","")</f>
        <v>#REF!</v>
      </c>
      <c r="J119">
        <f>VLOOKUP(F119,profesor!$G$2:$H$101,2,0)</f>
        <v>1</v>
      </c>
      <c r="K119">
        <f>VLOOKUP(H119,ar_predmet!A:C,3,0)</f>
        <v>86</v>
      </c>
      <c r="L119" s="3">
        <f>VLOOKUP(H119,ar_predmet!A:C,2,FALSE())</f>
        <v>6202</v>
      </c>
      <c r="M119">
        <f>+VLOOKUP(G119,tip_dogodka!$B$2:$C$10,2,0)</f>
        <v>2</v>
      </c>
      <c r="N119">
        <f>+VLOOKUP(E119,prostor!$F$1:$G$101,2,0)</f>
        <v>12</v>
      </c>
      <c r="O119">
        <f t="shared" si="4"/>
        <v>150</v>
      </c>
      <c r="P119">
        <f>VLOOKUP(O119,mi2hh!A$2:B$4261,2,FALSE())</f>
        <v>3</v>
      </c>
      <c r="Q119" t="str">
        <f t="shared" si="5"/>
        <v>Red</v>
      </c>
      <c r="R119" t="str">
        <f t="shared" si="6"/>
        <v>UN</v>
      </c>
      <c r="S119" s="24" t="s">
        <v>1207</v>
      </c>
      <c r="T119" t="str">
        <f t="shared" si="7"/>
        <v/>
      </c>
      <c r="U119">
        <f>VLOOKUP(S119,ar_skupina!L$2:M$136,2,FALSE())</f>
        <v>64</v>
      </c>
    </row>
    <row r="120" spans="1:21" ht="14.25" customHeight="1" x14ac:dyDescent="0.25">
      <c r="A120">
        <v>155</v>
      </c>
      <c r="B120" s="9">
        <v>45236.375</v>
      </c>
      <c r="C120" s="9">
        <v>45236.479166666701</v>
      </c>
      <c r="D120" t="s">
        <v>1331</v>
      </c>
      <c r="E120">
        <v>401</v>
      </c>
      <c r="F120" t="s">
        <v>1300</v>
      </c>
      <c r="G120" t="s">
        <v>8</v>
      </c>
      <c r="H120" t="s">
        <v>1301</v>
      </c>
      <c r="I120" s="63" t="e">
        <f t="array" ref="I120">_xlfn.IFS(#REF!="1",1,#REF!="2",2,#REF!="3",3,#REF!="1A",4,#REF!="1B",5,#REF!="2A",6,#REF!="2B",7,#REF!="3A",8,#REF!="3B",9,#REF!="4A",10,#REF!="","")</f>
        <v>#REF!</v>
      </c>
      <c r="J120">
        <f>VLOOKUP(F120,profesor!$G$2:$H$101,2,0)</f>
        <v>1</v>
      </c>
      <c r="K120">
        <f>VLOOKUP(H120,ar_predmet!A:C,3,0)</f>
        <v>2</v>
      </c>
      <c r="L120" s="3">
        <f>VLOOKUP(H120,ar_predmet!A:C,2,FALSE())</f>
        <v>5105</v>
      </c>
      <c r="M120">
        <f>+VLOOKUP(G120,tip_dogodka!$B$2:$C$10,2,0)</f>
        <v>7</v>
      </c>
      <c r="N120">
        <f>+VLOOKUP(E120,prostor!$F$1:$G$101,2,0)</f>
        <v>10</v>
      </c>
      <c r="O120">
        <f t="shared" si="4"/>
        <v>150</v>
      </c>
      <c r="P120">
        <f>VLOOKUP(O120,mi2hh!A$2:B$4261,2,FALSE())</f>
        <v>3</v>
      </c>
      <c r="Q120" t="str">
        <f t="shared" si="5"/>
        <v>Red</v>
      </c>
      <c r="R120" t="str">
        <f t="shared" si="6"/>
        <v>UN</v>
      </c>
      <c r="S120" s="24" t="s">
        <v>1192</v>
      </c>
      <c r="T120" t="str">
        <f t="shared" si="7"/>
        <v/>
      </c>
      <c r="U120">
        <f>VLOOKUP(S120,ar_skupina!L$2:M$136,2,FALSE())</f>
        <v>50</v>
      </c>
    </row>
    <row r="121" spans="1:21" ht="14.25" customHeight="1" x14ac:dyDescent="0.25">
      <c r="A121">
        <v>156</v>
      </c>
      <c r="B121" s="9">
        <v>45257.489583333299</v>
      </c>
      <c r="C121" s="9">
        <v>45257.59375</v>
      </c>
      <c r="D121" t="s">
        <v>1325</v>
      </c>
      <c r="E121">
        <v>412</v>
      </c>
      <c r="F121" t="s">
        <v>1300</v>
      </c>
      <c r="G121" t="s">
        <v>3</v>
      </c>
      <c r="H121" t="s">
        <v>1321</v>
      </c>
      <c r="I121" s="63" t="e">
        <f t="array" ref="I121">_xlfn.IFS(#REF!="1",1,#REF!="2",2,#REF!="3",3,#REF!="1A",4,#REF!="1B",5,#REF!="2A",6,#REF!="2B",7,#REF!="3A",8,#REF!="3B",9,#REF!="4A",10,#REF!="","")</f>
        <v>#REF!</v>
      </c>
      <c r="J121">
        <f>VLOOKUP(F121,profesor!$G$2:$H$101,2,0)</f>
        <v>1</v>
      </c>
      <c r="K121">
        <f>VLOOKUP(H121,ar_predmet!A:C,3,0)</f>
        <v>86</v>
      </c>
      <c r="L121" s="3">
        <f>VLOOKUP(H121,ar_predmet!A:C,2,FALSE())</f>
        <v>6202</v>
      </c>
      <c r="M121">
        <f>+VLOOKUP(G121,tip_dogodka!$B$2:$C$10,2,0)</f>
        <v>2</v>
      </c>
      <c r="N121">
        <f>+VLOOKUP(E121,prostor!$F$1:$G$101,2,0)</f>
        <v>15</v>
      </c>
      <c r="O121">
        <f t="shared" si="4"/>
        <v>150</v>
      </c>
      <c r="P121">
        <f>VLOOKUP(O121,mi2hh!A$2:B$4261,2,FALSE())</f>
        <v>3</v>
      </c>
      <c r="Q121" t="str">
        <f t="shared" si="5"/>
        <v>Red</v>
      </c>
      <c r="R121" t="str">
        <f t="shared" si="6"/>
        <v>UN</v>
      </c>
      <c r="S121" s="24" t="s">
        <v>1207</v>
      </c>
      <c r="T121" t="str">
        <f t="shared" si="7"/>
        <v/>
      </c>
      <c r="U121">
        <f>VLOOKUP(S121,ar_skupina!L$2:M$136,2,FALSE())</f>
        <v>64</v>
      </c>
    </row>
    <row r="122" spans="1:21" ht="14.25" customHeight="1" x14ac:dyDescent="0.25">
      <c r="A122">
        <v>157</v>
      </c>
      <c r="B122" s="9">
        <v>45405.416666666701</v>
      </c>
      <c r="C122" s="9">
        <v>45405.520833333299</v>
      </c>
      <c r="D122" t="s">
        <v>1315</v>
      </c>
      <c r="E122" t="s">
        <v>17</v>
      </c>
      <c r="F122" t="s">
        <v>1300</v>
      </c>
      <c r="G122" t="s">
        <v>2</v>
      </c>
      <c r="H122" t="s">
        <v>1305</v>
      </c>
      <c r="I122" s="63" t="e">
        <f t="array" ref="I122">_xlfn.IFS(#REF!="1",1,#REF!="2",2,#REF!="3",3,#REF!="1A",4,#REF!="1B",5,#REF!="2A",6,#REF!="2B",7,#REF!="3A",8,#REF!="3B",9,#REF!="4A",10,#REF!="","")</f>
        <v>#REF!</v>
      </c>
      <c r="J122">
        <f>VLOOKUP(F122,profesor!$G$2:$H$101,2,0)</f>
        <v>1</v>
      </c>
      <c r="K122">
        <f>VLOOKUP(H122,ar_predmet!A:C,3,0)</f>
        <v>184</v>
      </c>
      <c r="L122" s="3">
        <f>VLOOKUP(H122,ar_predmet!A:C,2,FALSE())</f>
        <v>7223</v>
      </c>
      <c r="M122">
        <f>+VLOOKUP(G122,tip_dogodka!$B$2:$C$10,2,0)</f>
        <v>1</v>
      </c>
      <c r="N122">
        <f>+VLOOKUP(E122,prostor!$F$1:$G$101,2,0)</f>
        <v>55</v>
      </c>
      <c r="O122">
        <f t="shared" si="4"/>
        <v>150</v>
      </c>
      <c r="P122">
        <f>VLOOKUP(O122,mi2hh!A$2:B$4261,2,FALSE())</f>
        <v>3</v>
      </c>
      <c r="Q122" t="str">
        <f t="shared" si="5"/>
        <v>Red</v>
      </c>
      <c r="R122" t="str">
        <f t="shared" si="6"/>
        <v>MA</v>
      </c>
      <c r="S122" s="24" t="s">
        <v>1228</v>
      </c>
      <c r="T122" t="str">
        <f t="shared" si="7"/>
        <v/>
      </c>
      <c r="U122">
        <f>VLOOKUP(S122,ar_skupina!L$2:M$136,2,FALSE())</f>
        <v>84</v>
      </c>
    </row>
    <row r="123" spans="1:21" ht="14.25" customHeight="1" x14ac:dyDescent="0.25">
      <c r="A123">
        <v>158</v>
      </c>
      <c r="B123" s="9">
        <v>45239.489583333299</v>
      </c>
      <c r="C123" s="9">
        <v>45239.59375</v>
      </c>
      <c r="D123" t="s">
        <v>1318</v>
      </c>
      <c r="E123">
        <v>403</v>
      </c>
      <c r="F123" t="s">
        <v>1300</v>
      </c>
      <c r="G123" t="s">
        <v>2</v>
      </c>
      <c r="H123" t="s">
        <v>1312</v>
      </c>
      <c r="I123" s="63" t="e">
        <f t="array" ref="I123">_xlfn.IFS(#REF!="1",1,#REF!="2",2,#REF!="3",3,#REF!="1A",4,#REF!="1B",5,#REF!="2A",6,#REF!="2B",7,#REF!="3A",8,#REF!="3B",9,#REF!="4A",10,#REF!="","")</f>
        <v>#REF!</v>
      </c>
      <c r="J123">
        <f>VLOOKUP(F123,profesor!$G$2:$H$101,2,0)</f>
        <v>1</v>
      </c>
      <c r="K123">
        <f>VLOOKUP(H123,ar_predmet!A:C,3,0)</f>
        <v>128</v>
      </c>
      <c r="L123" s="3">
        <f>VLOOKUP(H123,ar_predmet!A:C,2,FALSE())</f>
        <v>6322</v>
      </c>
      <c r="M123">
        <f>+VLOOKUP(G123,tip_dogodka!$B$2:$C$10,2,0)</f>
        <v>1</v>
      </c>
      <c r="N123">
        <f>+VLOOKUP(E123,prostor!$F$1:$G$101,2,0)</f>
        <v>12</v>
      </c>
      <c r="O123">
        <f t="shared" si="4"/>
        <v>150</v>
      </c>
      <c r="P123">
        <f>VLOOKUP(O123,mi2hh!A$2:B$4261,2,FALSE())</f>
        <v>3</v>
      </c>
      <c r="Q123" t="str">
        <f t="shared" si="5"/>
        <v>Red</v>
      </c>
      <c r="R123" t="str">
        <f t="shared" si="6"/>
        <v>UN</v>
      </c>
      <c r="S123" s="24" t="s">
        <v>1214</v>
      </c>
      <c r="T123" t="str">
        <f t="shared" si="7"/>
        <v/>
      </c>
      <c r="U123">
        <f>VLOOKUP(S123,ar_skupina!L$2:M$136,2,FALSE())</f>
        <v>71</v>
      </c>
    </row>
    <row r="124" spans="1:21" ht="14.25" customHeight="1" x14ac:dyDescent="0.25">
      <c r="A124">
        <v>159</v>
      </c>
      <c r="B124" s="9">
        <v>45251.489583333299</v>
      </c>
      <c r="C124" s="9">
        <v>45251.59375</v>
      </c>
      <c r="D124" t="s">
        <v>1325</v>
      </c>
      <c r="E124">
        <v>410</v>
      </c>
      <c r="F124" t="s">
        <v>1300</v>
      </c>
      <c r="G124" t="s">
        <v>3</v>
      </c>
      <c r="H124" t="s">
        <v>1321</v>
      </c>
      <c r="I124" s="63" t="e">
        <f t="array" ref="I124">_xlfn.IFS(#REF!="1",1,#REF!="2",2,#REF!="3",3,#REF!="1A",4,#REF!="1B",5,#REF!="2A",6,#REF!="2B",7,#REF!="3A",8,#REF!="3B",9,#REF!="4A",10,#REF!="","")</f>
        <v>#REF!</v>
      </c>
      <c r="J124">
        <f>VLOOKUP(F124,profesor!$G$2:$H$101,2,0)</f>
        <v>1</v>
      </c>
      <c r="K124">
        <f>VLOOKUP(H124,ar_predmet!A:C,3,0)</f>
        <v>86</v>
      </c>
      <c r="L124" s="3">
        <f>VLOOKUP(H124,ar_predmet!A:C,2,FALSE())</f>
        <v>6202</v>
      </c>
      <c r="M124">
        <f>+VLOOKUP(G124,tip_dogodka!$B$2:$C$10,2,0)</f>
        <v>2</v>
      </c>
      <c r="N124">
        <f>+VLOOKUP(E124,prostor!$F$1:$G$101,2,0)</f>
        <v>13</v>
      </c>
      <c r="O124">
        <f t="shared" si="4"/>
        <v>150</v>
      </c>
      <c r="P124">
        <f>VLOOKUP(O124,mi2hh!A$2:B$4261,2,FALSE())</f>
        <v>3</v>
      </c>
      <c r="Q124" t="str">
        <f t="shared" si="5"/>
        <v>Red</v>
      </c>
      <c r="R124" t="str">
        <f t="shared" si="6"/>
        <v>UN</v>
      </c>
      <c r="S124" s="24" t="s">
        <v>1207</v>
      </c>
      <c r="T124" t="str">
        <f t="shared" si="7"/>
        <v/>
      </c>
      <c r="U124">
        <f>VLOOKUP(S124,ar_skupina!L$2:M$136,2,FALSE())</f>
        <v>64</v>
      </c>
    </row>
    <row r="125" spans="1:21" ht="14.25" customHeight="1" x14ac:dyDescent="0.25">
      <c r="A125">
        <v>160</v>
      </c>
      <c r="B125" s="9">
        <v>45259.78125</v>
      </c>
      <c r="C125" s="9">
        <v>45259.8125</v>
      </c>
      <c r="D125" t="s">
        <v>1332</v>
      </c>
      <c r="E125" t="s">
        <v>17</v>
      </c>
      <c r="F125" t="s">
        <v>1333</v>
      </c>
      <c r="G125" t="s">
        <v>2</v>
      </c>
      <c r="H125" t="s">
        <v>1334</v>
      </c>
      <c r="I125" s="63" t="e">
        <f t="array" ref="I125">_xlfn.IFS(#REF!="1",1,#REF!="2",2,#REF!="3",3,#REF!="1A",4,#REF!="1B",5,#REF!="2A",6,#REF!="2B",7,#REF!="3A",8,#REF!="3B",9,#REF!="4A",10,#REF!="","")</f>
        <v>#REF!</v>
      </c>
      <c r="J125">
        <f>VLOOKUP(F125,profesor!$G$2:$H$101,2,0)</f>
        <v>2</v>
      </c>
      <c r="K125">
        <f>VLOOKUP(H125,ar_predmet!A:C,3,0)</f>
        <v>300</v>
      </c>
      <c r="L125" s="3">
        <f>VLOOKUP(H125,ar_predmet!A:C,2,FALSE())</f>
        <v>4137</v>
      </c>
      <c r="M125">
        <f>+VLOOKUP(G125,tip_dogodka!$B$2:$C$10,2,0)</f>
        <v>1</v>
      </c>
      <c r="N125">
        <f>+VLOOKUP(E125,prostor!$F$1:$G$101,2,0)</f>
        <v>55</v>
      </c>
      <c r="O125">
        <f t="shared" si="4"/>
        <v>45</v>
      </c>
      <c r="P125">
        <f>VLOOKUP(O125,mi2hh!A$2:B$4261,2,FALSE())</f>
        <v>1</v>
      </c>
      <c r="Q125" t="str">
        <f t="shared" si="5"/>
        <v>Izr</v>
      </c>
      <c r="R125" t="str">
        <f t="shared" si="6"/>
        <v>DO</v>
      </c>
      <c r="S125" s="24" t="s">
        <v>1280</v>
      </c>
      <c r="T125" t="str">
        <f t="shared" si="7"/>
        <v/>
      </c>
      <c r="U125">
        <f>VLOOKUP(S125,ar_skupina!L$2:M$136,2,FALSE())</f>
        <v>130</v>
      </c>
    </row>
    <row r="126" spans="1:21" ht="14.25" customHeight="1" x14ac:dyDescent="0.25">
      <c r="A126">
        <v>161</v>
      </c>
      <c r="B126" s="9">
        <v>45366.375</v>
      </c>
      <c r="C126" s="9">
        <v>45366.479166666701</v>
      </c>
      <c r="D126" t="s">
        <v>1335</v>
      </c>
      <c r="E126">
        <v>411</v>
      </c>
      <c r="F126" t="s">
        <v>1333</v>
      </c>
      <c r="G126" t="s">
        <v>2</v>
      </c>
      <c r="H126" t="s">
        <v>1336</v>
      </c>
      <c r="I126" s="63" t="e">
        <f t="array" ref="I126">_xlfn.IFS(#REF!="1",1,#REF!="2",2,#REF!="3",3,#REF!="1A",4,#REF!="1B",5,#REF!="2A",6,#REF!="2B",7,#REF!="3A",8,#REF!="3B",9,#REF!="4A",10,#REF!="","")</f>
        <v>#REF!</v>
      </c>
      <c r="J126">
        <f>VLOOKUP(F126,profesor!$G$2:$H$101,2,0)</f>
        <v>2</v>
      </c>
      <c r="K126">
        <f>VLOOKUP(H126,ar_predmet!A:C,3,0)</f>
        <v>116</v>
      </c>
      <c r="L126" s="3">
        <f>VLOOKUP(H126,ar_predmet!A:C,2,FALSE())</f>
        <v>6303</v>
      </c>
      <c r="M126">
        <f>+VLOOKUP(G126,tip_dogodka!$B$2:$C$10,2,0)</f>
        <v>1</v>
      </c>
      <c r="N126">
        <f>+VLOOKUP(E126,prostor!$F$1:$G$101,2,0)</f>
        <v>14</v>
      </c>
      <c r="O126">
        <f t="shared" si="4"/>
        <v>150</v>
      </c>
      <c r="P126">
        <f>VLOOKUP(O126,mi2hh!A$2:B$4261,2,FALSE())</f>
        <v>3</v>
      </c>
      <c r="Q126" t="str">
        <f t="shared" si="5"/>
        <v>Red</v>
      </c>
      <c r="R126" t="str">
        <f t="shared" si="6"/>
        <v>UN</v>
      </c>
      <c r="S126" s="24" t="s">
        <v>1215</v>
      </c>
      <c r="T126" t="str">
        <f t="shared" si="7"/>
        <v/>
      </c>
      <c r="U126">
        <f>VLOOKUP(S126,ar_skupina!L$2:M$136,2,FALSE())</f>
        <v>72</v>
      </c>
    </row>
    <row r="127" spans="1:21" ht="14.25" customHeight="1" x14ac:dyDescent="0.25">
      <c r="A127">
        <v>162</v>
      </c>
      <c r="B127" s="9">
        <v>45210.416666666701</v>
      </c>
      <c r="C127" s="9">
        <v>45210.520833333299</v>
      </c>
      <c r="D127" t="s">
        <v>1337</v>
      </c>
      <c r="E127" t="s">
        <v>16</v>
      </c>
      <c r="F127" t="s">
        <v>1333</v>
      </c>
      <c r="G127" t="s">
        <v>4</v>
      </c>
      <c r="H127" t="s">
        <v>1338</v>
      </c>
      <c r="I127" s="63" t="e">
        <f t="array" ref="I127">_xlfn.IFS(#REF!="1",1,#REF!="2",2,#REF!="3",3,#REF!="1A",4,#REF!="1B",5,#REF!="2A",6,#REF!="2B",7,#REF!="3A",8,#REF!="3B",9,#REF!="4A",10,#REF!="","")</f>
        <v>#REF!</v>
      </c>
      <c r="J127">
        <f>VLOOKUP(F127,profesor!$G$2:$H$101,2,0)</f>
        <v>2</v>
      </c>
      <c r="K127">
        <f>VLOOKUP(H127,ar_predmet!A:C,3,0)</f>
        <v>190</v>
      </c>
      <c r="L127" s="3">
        <f>VLOOKUP(H127,ar_predmet!A:C,2,FALSE())</f>
        <v>7233</v>
      </c>
      <c r="M127">
        <f>+VLOOKUP(G127,tip_dogodka!$B$2:$C$10,2,0)</f>
        <v>3</v>
      </c>
      <c r="N127">
        <f>+VLOOKUP(E127,prostor!$F$1:$G$101,2,0)</f>
        <v>54</v>
      </c>
      <c r="O127">
        <f t="shared" si="4"/>
        <v>150</v>
      </c>
      <c r="P127">
        <f>VLOOKUP(O127,mi2hh!A$2:B$4261,2,FALSE())</f>
        <v>3</v>
      </c>
      <c r="Q127" t="str">
        <f t="shared" si="5"/>
        <v>Red</v>
      </c>
      <c r="R127" t="str">
        <f t="shared" si="6"/>
        <v>MA</v>
      </c>
      <c r="S127" s="24" t="s">
        <v>1229</v>
      </c>
      <c r="T127" t="str">
        <f t="shared" si="7"/>
        <v/>
      </c>
      <c r="U127">
        <f>VLOOKUP(S127,ar_skupina!L$2:M$136,2,FALSE())</f>
        <v>85</v>
      </c>
    </row>
    <row r="128" spans="1:21" ht="14.25" customHeight="1" x14ac:dyDescent="0.25">
      <c r="A128">
        <v>163</v>
      </c>
      <c r="B128" s="9">
        <v>45405.416666666701</v>
      </c>
      <c r="C128" s="9">
        <v>45405.520833333299</v>
      </c>
      <c r="D128" t="s">
        <v>1339</v>
      </c>
      <c r="E128" t="s">
        <v>16</v>
      </c>
      <c r="F128" t="s">
        <v>1333</v>
      </c>
      <c r="G128" t="s">
        <v>4</v>
      </c>
      <c r="H128" t="s">
        <v>1340</v>
      </c>
      <c r="I128" s="63" t="e">
        <f t="array" ref="I128">_xlfn.IFS(#REF!="1",1,#REF!="2",2,#REF!="3",3,#REF!="1A",4,#REF!="1B",5,#REF!="2A",6,#REF!="2B",7,#REF!="3A",8,#REF!="3B",9,#REF!="4A",10,#REF!="","")</f>
        <v>#REF!</v>
      </c>
      <c r="J128">
        <f>VLOOKUP(F128,profesor!$G$2:$H$101,2,0)</f>
        <v>2</v>
      </c>
      <c r="K128">
        <f>VLOOKUP(H128,ar_predmet!A:C,3,0)</f>
        <v>20</v>
      </c>
      <c r="L128" s="3">
        <f>VLOOKUP(H128,ar_predmet!A:C,2,FALSE())</f>
        <v>5219</v>
      </c>
      <c r="M128">
        <f>+VLOOKUP(G128,tip_dogodka!$B$2:$C$10,2,0)</f>
        <v>3</v>
      </c>
      <c r="N128">
        <f>+VLOOKUP(E128,prostor!$F$1:$G$101,2,0)</f>
        <v>54</v>
      </c>
      <c r="O128">
        <f t="shared" si="4"/>
        <v>150</v>
      </c>
      <c r="P128">
        <f>VLOOKUP(O128,mi2hh!A$2:B$4261,2,FALSE())</f>
        <v>3</v>
      </c>
      <c r="Q128" t="str">
        <f t="shared" si="5"/>
        <v>Red</v>
      </c>
      <c r="R128" t="str">
        <f t="shared" si="6"/>
        <v>VS</v>
      </c>
      <c r="S128" s="24" t="s">
        <v>1167</v>
      </c>
      <c r="T128" t="str">
        <f t="shared" si="7"/>
        <v/>
      </c>
      <c r="U128">
        <f>VLOOKUP(S128,ar_skupina!L$2:M$136,2,FALSE())</f>
        <v>29</v>
      </c>
    </row>
    <row r="129" spans="1:21" ht="14.25" customHeight="1" x14ac:dyDescent="0.25">
      <c r="A129">
        <v>165</v>
      </c>
      <c r="B129" s="9">
        <v>45252.375</v>
      </c>
      <c r="C129" s="9">
        <v>45252.479166666701</v>
      </c>
      <c r="D129" t="s">
        <v>1341</v>
      </c>
      <c r="E129" t="s">
        <v>16</v>
      </c>
      <c r="F129" t="s">
        <v>1333</v>
      </c>
      <c r="G129" t="s">
        <v>4</v>
      </c>
      <c r="H129" s="52" t="s">
        <v>1342</v>
      </c>
      <c r="I129" s="63" t="e">
        <f t="array" ref="I129">_xlfn.IFS(#REF!="1",1,#REF!="2",2,#REF!="3",3,#REF!="1A",4,#REF!="1B",5,#REF!="2A",6,#REF!="2B",7,#REF!="3A",8,#REF!="3B",9,#REF!="4A",10,#REF!="","")</f>
        <v>#REF!</v>
      </c>
      <c r="J129">
        <f>VLOOKUP(F129,profesor!$G$2:$H$101,2,0)</f>
        <v>2</v>
      </c>
      <c r="K129">
        <f>VLOOKUP(H129,ar_predmet!A:C,3,0)</f>
        <v>93</v>
      </c>
      <c r="L129" s="3">
        <f>VLOOKUP(H129,ar_predmet!A:C,2,FALSE())</f>
        <v>6217</v>
      </c>
      <c r="M129">
        <f>+VLOOKUP(G129,tip_dogodka!$B$2:$C$10,2,0)</f>
        <v>3</v>
      </c>
      <c r="N129">
        <f>+VLOOKUP(E129,prostor!$F$1:$G$101,2,0)</f>
        <v>54</v>
      </c>
      <c r="O129">
        <f t="shared" si="4"/>
        <v>150</v>
      </c>
      <c r="P129">
        <f>VLOOKUP(O129,mi2hh!A$2:B$4261,2,FALSE())</f>
        <v>3</v>
      </c>
      <c r="Q129" t="str">
        <f t="shared" si="5"/>
        <v>Red</v>
      </c>
      <c r="R129" t="str">
        <f t="shared" si="6"/>
        <v>UN</v>
      </c>
      <c r="S129" s="24" t="s">
        <v>1208</v>
      </c>
      <c r="T129" t="str">
        <f t="shared" si="7"/>
        <v/>
      </c>
      <c r="U129">
        <f>VLOOKUP(S129,ar_skupina!L$2:M$136,2,FALSE())</f>
        <v>65</v>
      </c>
    </row>
    <row r="130" spans="1:21" ht="14.25" customHeight="1" x14ac:dyDescent="0.25">
      <c r="A130">
        <v>166</v>
      </c>
      <c r="B130" s="9">
        <v>45422.416666666701</v>
      </c>
      <c r="C130" s="9">
        <v>45422.520833333299</v>
      </c>
      <c r="D130" t="s">
        <v>1343</v>
      </c>
      <c r="E130">
        <v>306</v>
      </c>
      <c r="F130" t="s">
        <v>1333</v>
      </c>
      <c r="G130" t="s">
        <v>2</v>
      </c>
      <c r="H130" t="s">
        <v>1340</v>
      </c>
      <c r="I130" s="63" t="e">
        <f t="array" ref="I130">_xlfn.IFS(#REF!="1",1,#REF!="2",2,#REF!="3",3,#REF!="1A",4,#REF!="1B",5,#REF!="2A",6,#REF!="2B",7,#REF!="3A",8,#REF!="3B",9,#REF!="4A",10,#REF!="","")</f>
        <v>#REF!</v>
      </c>
      <c r="J130">
        <f>VLOOKUP(F130,profesor!$G$2:$H$101,2,0)</f>
        <v>2</v>
      </c>
      <c r="K130">
        <f>VLOOKUP(H130,ar_predmet!A:C,3,0)</f>
        <v>20</v>
      </c>
      <c r="L130" s="3">
        <f>VLOOKUP(H130,ar_predmet!A:C,2,FALSE())</f>
        <v>5219</v>
      </c>
      <c r="M130">
        <f>+VLOOKUP(G130,tip_dogodka!$B$2:$C$10,2,0)</f>
        <v>1</v>
      </c>
      <c r="N130">
        <f>+VLOOKUP(E130,prostor!$F$1:$G$101,2,0)</f>
        <v>8</v>
      </c>
      <c r="O130">
        <f t="shared" ref="O130:O193" si="8">+INT(TEXT(((C130-B130)*24*60),"000"))</f>
        <v>150</v>
      </c>
      <c r="P130">
        <f>VLOOKUP(O130,mi2hh!A$2:B$4261,2,FALSE())</f>
        <v>3</v>
      </c>
      <c r="Q130" t="str">
        <f t="shared" ref="Q130:Q193" si="9">IF(ISNUMBER(FIND("Redni",D130)),"Red", IF(ISNUMBER(FIND("Izredni",D130)),"Izr"))</f>
        <v>Red</v>
      </c>
      <c r="R130" t="str">
        <f t="shared" ref="R130:R193" si="10">IF(ISNUMBER(FIND("-VS-",D130)),"VS", IF(ISNUMBER(FIND("-UNI-",D130)),"UN",IF(ISNUMBER(FIND("-MAG-",D130)),"MA",IF(ISNUMBER(FIND("-DR-",D130)),"DO"))))</f>
        <v>VS</v>
      </c>
      <c r="S130" s="24" t="s">
        <v>1167</v>
      </c>
      <c r="T130" t="str">
        <f t="shared" ref="T130:T193" si="11">IF(ISNUMBER(FIND("1. skupina",D130)),"1",IF(ISNUMBER(FIND("2. skupina",D130)),"2",IF(ISNUMBER(FIND("3. skupina",D130)),"3",IF(ISNUMBER(FIND("1.a skupina",D130)),"1A",IF(ISNUMBER(FIND("1.b skupina",D130)),"1B",IF(ISNUMBER(FIND("2.a skupina",D130)),"2A",IF(ISNUMBER(FIND("2.b skupina",D130)),"2B",IF(ISNUMBER(FIND("3.a skupina",D130)),"3A",IF(ISNUMBER(FIND("3.b skupina",D130)),"3B",IF(ISNUMBER(FIND("4.a skupina",D130)),"4A",""))))))))))</f>
        <v/>
      </c>
      <c r="U130">
        <f>VLOOKUP(S130,ar_skupina!L$2:M$136,2,FALSE())</f>
        <v>29</v>
      </c>
    </row>
    <row r="131" spans="1:21" ht="14.25" customHeight="1" x14ac:dyDescent="0.25">
      <c r="A131">
        <v>167</v>
      </c>
      <c r="B131" s="9">
        <v>45209.416666666701</v>
      </c>
      <c r="C131" s="9">
        <v>45209.520833333299</v>
      </c>
      <c r="D131" t="s">
        <v>1344</v>
      </c>
      <c r="E131" t="s">
        <v>17</v>
      </c>
      <c r="F131" t="s">
        <v>1333</v>
      </c>
      <c r="G131" t="s">
        <v>2</v>
      </c>
      <c r="H131" t="s">
        <v>1338</v>
      </c>
      <c r="I131" s="63" t="e">
        <f t="array" ref="I131">_xlfn.IFS(#REF!="1",1,#REF!="2",2,#REF!="3",3,#REF!="1A",4,#REF!="1B",5,#REF!="2A",6,#REF!="2B",7,#REF!="3A",8,#REF!="3B",9,#REF!="4A",10,#REF!="","")</f>
        <v>#REF!</v>
      </c>
      <c r="J131">
        <f>VLOOKUP(F131,profesor!$G$2:$H$101,2,0)</f>
        <v>2</v>
      </c>
      <c r="K131">
        <f>VLOOKUP(H131,ar_predmet!A:C,3,0)</f>
        <v>190</v>
      </c>
      <c r="L131" s="3">
        <f>VLOOKUP(H131,ar_predmet!A:C,2,FALSE())</f>
        <v>7233</v>
      </c>
      <c r="M131">
        <f>+VLOOKUP(G131,tip_dogodka!$B$2:$C$10,2,0)</f>
        <v>1</v>
      </c>
      <c r="N131">
        <f>+VLOOKUP(E131,prostor!$F$1:$G$101,2,0)</f>
        <v>55</v>
      </c>
      <c r="O131">
        <f t="shared" si="8"/>
        <v>150</v>
      </c>
      <c r="P131">
        <f>VLOOKUP(O131,mi2hh!A$2:B$4261,2,FALSE())</f>
        <v>3</v>
      </c>
      <c r="Q131" t="str">
        <f t="shared" si="9"/>
        <v>Red</v>
      </c>
      <c r="R131" t="str">
        <f t="shared" si="10"/>
        <v>MA</v>
      </c>
      <c r="S131" s="24" t="s">
        <v>1229</v>
      </c>
      <c r="T131" t="str">
        <f t="shared" si="11"/>
        <v/>
      </c>
      <c r="U131">
        <f>VLOOKUP(S131,ar_skupina!L$2:M$136,2,FALSE())</f>
        <v>85</v>
      </c>
    </row>
    <row r="132" spans="1:21" ht="14.25" customHeight="1" x14ac:dyDescent="0.25">
      <c r="A132">
        <v>168</v>
      </c>
      <c r="B132" s="9">
        <v>45265.75</v>
      </c>
      <c r="C132" s="9">
        <v>45265.885416666701</v>
      </c>
      <c r="D132" t="s">
        <v>1332</v>
      </c>
      <c r="E132">
        <v>411</v>
      </c>
      <c r="F132" t="s">
        <v>1333</v>
      </c>
      <c r="G132" t="s">
        <v>2</v>
      </c>
      <c r="H132" t="s">
        <v>1334</v>
      </c>
      <c r="I132" s="63" t="e">
        <f t="array" ref="I132">_xlfn.IFS(#REF!="1",1,#REF!="2",2,#REF!="3",3,#REF!="1A",4,#REF!="1B",5,#REF!="2A",6,#REF!="2B",7,#REF!="3A",8,#REF!="3B",9,#REF!="4A",10,#REF!="","")</f>
        <v>#REF!</v>
      </c>
      <c r="J132">
        <f>VLOOKUP(F132,profesor!$G$2:$H$101,2,0)</f>
        <v>2</v>
      </c>
      <c r="K132">
        <f>VLOOKUP(H132,ar_predmet!A:C,3,0)</f>
        <v>300</v>
      </c>
      <c r="L132" s="3">
        <f>VLOOKUP(H132,ar_predmet!A:C,2,FALSE())</f>
        <v>4137</v>
      </c>
      <c r="M132">
        <f>+VLOOKUP(G132,tip_dogodka!$B$2:$C$10,2,0)</f>
        <v>1</v>
      </c>
      <c r="N132">
        <f>+VLOOKUP(E132,prostor!$F$1:$G$101,2,0)</f>
        <v>14</v>
      </c>
      <c r="O132">
        <f t="shared" si="8"/>
        <v>195</v>
      </c>
      <c r="P132">
        <f>VLOOKUP(O132,mi2hh!A$2:B$4261,2,FALSE())</f>
        <v>4</v>
      </c>
      <c r="Q132" t="str">
        <f t="shared" si="9"/>
        <v>Izr</v>
      </c>
      <c r="R132" t="str">
        <f t="shared" si="10"/>
        <v>DO</v>
      </c>
      <c r="S132" s="24" t="s">
        <v>1280</v>
      </c>
      <c r="T132" t="str">
        <f t="shared" si="11"/>
        <v/>
      </c>
      <c r="U132">
        <f>VLOOKUP(S132,ar_skupina!L$2:M$136,2,FALSE())</f>
        <v>130</v>
      </c>
    </row>
    <row r="133" spans="1:21" ht="14.25" customHeight="1" x14ac:dyDescent="0.25">
      <c r="A133">
        <v>169</v>
      </c>
      <c r="B133" s="9">
        <v>45217.416666666701</v>
      </c>
      <c r="C133" s="9">
        <v>45217.520833333299</v>
      </c>
      <c r="D133" t="s">
        <v>1344</v>
      </c>
      <c r="E133">
        <v>411</v>
      </c>
      <c r="F133" t="s">
        <v>1333</v>
      </c>
      <c r="G133" t="s">
        <v>2</v>
      </c>
      <c r="H133" t="s">
        <v>1338</v>
      </c>
      <c r="I133" s="63" t="e">
        <f t="array" ref="I133">_xlfn.IFS(#REF!="1",1,#REF!="2",2,#REF!="3",3,#REF!="1A",4,#REF!="1B",5,#REF!="2A",6,#REF!="2B",7,#REF!="3A",8,#REF!="3B",9,#REF!="4A",10,#REF!="","")</f>
        <v>#REF!</v>
      </c>
      <c r="J133">
        <f>VLOOKUP(F133,profesor!$G$2:$H$101,2,0)</f>
        <v>2</v>
      </c>
      <c r="K133">
        <f>VLOOKUP(H133,ar_predmet!A:C,3,0)</f>
        <v>190</v>
      </c>
      <c r="L133" s="3">
        <f>VLOOKUP(H133,ar_predmet!A:C,2,FALSE())</f>
        <v>7233</v>
      </c>
      <c r="M133">
        <f>+VLOOKUP(G133,tip_dogodka!$B$2:$C$10,2,0)</f>
        <v>1</v>
      </c>
      <c r="N133">
        <f>+VLOOKUP(E133,prostor!$F$1:$G$101,2,0)</f>
        <v>14</v>
      </c>
      <c r="O133">
        <f t="shared" si="8"/>
        <v>150</v>
      </c>
      <c r="P133">
        <f>VLOOKUP(O133,mi2hh!A$2:B$4261,2,FALSE())</f>
        <v>3</v>
      </c>
      <c r="Q133" t="str">
        <f t="shared" si="9"/>
        <v>Red</v>
      </c>
      <c r="R133" t="str">
        <f t="shared" si="10"/>
        <v>MA</v>
      </c>
      <c r="S133" s="24" t="s">
        <v>1229</v>
      </c>
      <c r="T133" t="str">
        <f t="shared" si="11"/>
        <v/>
      </c>
      <c r="U133">
        <f>VLOOKUP(S133,ar_skupina!L$2:M$136,2,FALSE())</f>
        <v>85</v>
      </c>
    </row>
    <row r="134" spans="1:21" ht="14.25" customHeight="1" x14ac:dyDescent="0.25">
      <c r="A134">
        <v>170</v>
      </c>
      <c r="B134" s="9">
        <v>45271.59375</v>
      </c>
      <c r="C134" s="9">
        <v>45271.625</v>
      </c>
      <c r="D134" t="s">
        <v>1345</v>
      </c>
      <c r="E134">
        <v>307</v>
      </c>
      <c r="F134" t="s">
        <v>1333</v>
      </c>
      <c r="G134" t="s">
        <v>2</v>
      </c>
      <c r="H134" t="s">
        <v>1346</v>
      </c>
      <c r="I134" s="63" t="e">
        <f t="array" ref="I134">_xlfn.IFS(#REF!="1",1,#REF!="2",2,#REF!="3",3,#REF!="1A",4,#REF!="1B",5,#REF!="2A",6,#REF!="2B",7,#REF!="3A",8,#REF!="3B",9,#REF!="4A",10,#REF!="","")</f>
        <v>#REF!</v>
      </c>
      <c r="J134">
        <f>VLOOKUP(F134,profesor!$G$2:$H$101,2,0)</f>
        <v>2</v>
      </c>
      <c r="K134">
        <f>VLOOKUP(H134,ar_predmet!A:C,3,0)</f>
        <v>131</v>
      </c>
      <c r="L134" s="3">
        <f>VLOOKUP(H134,ar_predmet!A:C,2,FALSE())</f>
        <v>6325</v>
      </c>
      <c r="M134">
        <f>+VLOOKUP(G134,tip_dogodka!$B$2:$C$10,2,0)</f>
        <v>1</v>
      </c>
      <c r="N134">
        <f>+VLOOKUP(E134,prostor!$F$1:$G$101,2,0)</f>
        <v>9</v>
      </c>
      <c r="O134">
        <f t="shared" si="8"/>
        <v>45</v>
      </c>
      <c r="P134">
        <f>VLOOKUP(O134,mi2hh!A$2:B$4261,2,FALSE())</f>
        <v>1</v>
      </c>
      <c r="Q134" t="str">
        <f t="shared" si="9"/>
        <v>Red</v>
      </c>
      <c r="R134" t="str">
        <f t="shared" si="10"/>
        <v>UN</v>
      </c>
      <c r="S134" s="24" t="s">
        <v>1215</v>
      </c>
      <c r="T134" t="str">
        <f t="shared" si="11"/>
        <v/>
      </c>
      <c r="U134">
        <f>VLOOKUP(S134,ar_skupina!L$2:M$136,2,FALSE())</f>
        <v>72</v>
      </c>
    </row>
    <row r="135" spans="1:21" ht="14.25" customHeight="1" x14ac:dyDescent="0.25">
      <c r="A135">
        <v>171</v>
      </c>
      <c r="B135" s="9">
        <v>45208.416666666701</v>
      </c>
      <c r="C135" s="9">
        <v>45208.520833333299</v>
      </c>
      <c r="D135" t="s">
        <v>1344</v>
      </c>
      <c r="E135">
        <v>411</v>
      </c>
      <c r="F135" t="s">
        <v>1333</v>
      </c>
      <c r="G135" t="s">
        <v>2</v>
      </c>
      <c r="H135" t="s">
        <v>1338</v>
      </c>
      <c r="I135" s="63" t="e">
        <f t="array" ref="I135">_xlfn.IFS(#REF!="1",1,#REF!="2",2,#REF!="3",3,#REF!="1A",4,#REF!="1B",5,#REF!="2A",6,#REF!="2B",7,#REF!="3A",8,#REF!="3B",9,#REF!="4A",10,#REF!="","")</f>
        <v>#REF!</v>
      </c>
      <c r="J135">
        <f>VLOOKUP(F135,profesor!$G$2:$H$101,2,0)</f>
        <v>2</v>
      </c>
      <c r="K135">
        <f>VLOOKUP(H135,ar_predmet!A:C,3,0)</f>
        <v>190</v>
      </c>
      <c r="L135" s="3">
        <f>VLOOKUP(H135,ar_predmet!A:C,2,FALSE())</f>
        <v>7233</v>
      </c>
      <c r="M135">
        <f>+VLOOKUP(G135,tip_dogodka!$B$2:$C$10,2,0)</f>
        <v>1</v>
      </c>
      <c r="N135">
        <f>+VLOOKUP(E135,prostor!$F$1:$G$101,2,0)</f>
        <v>14</v>
      </c>
      <c r="O135">
        <f t="shared" si="8"/>
        <v>150</v>
      </c>
      <c r="P135">
        <f>VLOOKUP(O135,mi2hh!A$2:B$4261,2,FALSE())</f>
        <v>3</v>
      </c>
      <c r="Q135" t="str">
        <f t="shared" si="9"/>
        <v>Red</v>
      </c>
      <c r="R135" t="str">
        <f t="shared" si="10"/>
        <v>MA</v>
      </c>
      <c r="S135" s="24" t="s">
        <v>1229</v>
      </c>
      <c r="T135" t="str">
        <f t="shared" si="11"/>
        <v/>
      </c>
      <c r="U135">
        <f>VLOOKUP(S135,ar_skupina!L$2:M$136,2,FALSE())</f>
        <v>85</v>
      </c>
    </row>
    <row r="136" spans="1:21" ht="14.25" customHeight="1" x14ac:dyDescent="0.25">
      <c r="A136">
        <v>173</v>
      </c>
      <c r="B136" s="9">
        <v>45390.416666666701</v>
      </c>
      <c r="C136" s="9">
        <v>45390.520833333299</v>
      </c>
      <c r="D136" t="s">
        <v>1347</v>
      </c>
      <c r="E136" t="s">
        <v>16</v>
      </c>
      <c r="F136" t="s">
        <v>1333</v>
      </c>
      <c r="G136" t="s">
        <v>4</v>
      </c>
      <c r="H136" t="s">
        <v>1336</v>
      </c>
      <c r="I136" s="63" t="e">
        <f t="array" ref="I136">_xlfn.IFS(#REF!="1",1,#REF!="2",2,#REF!="3",3,#REF!="1A",4,#REF!="1B",5,#REF!="2A",6,#REF!="2B",7,#REF!="3A",8,#REF!="3B",9,#REF!="4A",10,#REF!="","")</f>
        <v>#REF!</v>
      </c>
      <c r="J136">
        <f>VLOOKUP(F136,profesor!$G$2:$H$101,2,0)</f>
        <v>2</v>
      </c>
      <c r="K136">
        <f>VLOOKUP(H136,ar_predmet!A:C,3,0)</f>
        <v>116</v>
      </c>
      <c r="L136" s="3">
        <f>VLOOKUP(H136,ar_predmet!A:C,2,FALSE())</f>
        <v>6303</v>
      </c>
      <c r="M136">
        <f>+VLOOKUP(G136,tip_dogodka!$B$2:$C$10,2,0)</f>
        <v>3</v>
      </c>
      <c r="N136">
        <f>+VLOOKUP(E136,prostor!$F$1:$G$101,2,0)</f>
        <v>54</v>
      </c>
      <c r="O136">
        <f t="shared" si="8"/>
        <v>150</v>
      </c>
      <c r="P136">
        <f>VLOOKUP(O136,mi2hh!A$2:B$4261,2,FALSE())</f>
        <v>3</v>
      </c>
      <c r="Q136" t="str">
        <f t="shared" si="9"/>
        <v>Red</v>
      </c>
      <c r="R136" t="str">
        <f t="shared" si="10"/>
        <v>UN</v>
      </c>
      <c r="S136" s="24" t="s">
        <v>1215</v>
      </c>
      <c r="T136" t="str">
        <f t="shared" si="11"/>
        <v/>
      </c>
      <c r="U136">
        <f>VLOOKUP(S136,ar_skupina!L$2:M$136,2,FALSE())</f>
        <v>72</v>
      </c>
    </row>
    <row r="137" spans="1:21" ht="14.25" customHeight="1" x14ac:dyDescent="0.25">
      <c r="A137">
        <v>174</v>
      </c>
      <c r="B137" s="9">
        <v>45392.416666666701</v>
      </c>
      <c r="C137" s="9">
        <v>45392.520833333299</v>
      </c>
      <c r="D137" t="s">
        <v>1347</v>
      </c>
      <c r="E137" t="s">
        <v>16</v>
      </c>
      <c r="F137" t="s">
        <v>1333</v>
      </c>
      <c r="G137" t="s">
        <v>4</v>
      </c>
      <c r="H137" t="s">
        <v>1336</v>
      </c>
      <c r="I137" s="63" t="e">
        <f t="array" ref="I137">_xlfn.IFS(#REF!="1",1,#REF!="2",2,#REF!="3",3,#REF!="1A",4,#REF!="1B",5,#REF!="2A",6,#REF!="2B",7,#REF!="3A",8,#REF!="3B",9,#REF!="4A",10,#REF!="","")</f>
        <v>#REF!</v>
      </c>
      <c r="J137">
        <f>VLOOKUP(F137,profesor!$G$2:$H$101,2,0)</f>
        <v>2</v>
      </c>
      <c r="K137">
        <f>VLOOKUP(H137,ar_predmet!A:C,3,0)</f>
        <v>116</v>
      </c>
      <c r="L137" s="3">
        <f>VLOOKUP(H137,ar_predmet!A:C,2,FALSE())</f>
        <v>6303</v>
      </c>
      <c r="M137">
        <f>+VLOOKUP(G137,tip_dogodka!$B$2:$C$10,2,0)</f>
        <v>3</v>
      </c>
      <c r="N137">
        <f>+VLOOKUP(E137,prostor!$F$1:$G$101,2,0)</f>
        <v>54</v>
      </c>
      <c r="O137">
        <f t="shared" si="8"/>
        <v>150</v>
      </c>
      <c r="P137">
        <f>VLOOKUP(O137,mi2hh!A$2:B$4261,2,FALSE())</f>
        <v>3</v>
      </c>
      <c r="Q137" t="str">
        <f t="shared" si="9"/>
        <v>Red</v>
      </c>
      <c r="R137" t="str">
        <f t="shared" si="10"/>
        <v>UN</v>
      </c>
      <c r="S137" s="24" t="s">
        <v>1215</v>
      </c>
      <c r="T137" t="str">
        <f t="shared" si="11"/>
        <v/>
      </c>
      <c r="U137">
        <f>VLOOKUP(S137,ar_skupina!L$2:M$136,2,FALSE())</f>
        <v>72</v>
      </c>
    </row>
    <row r="138" spans="1:21" ht="14.25" customHeight="1" x14ac:dyDescent="0.25">
      <c r="A138">
        <v>175</v>
      </c>
      <c r="B138" s="9">
        <v>45240.375</v>
      </c>
      <c r="C138" s="9">
        <v>45240.479166666701</v>
      </c>
      <c r="D138" t="s">
        <v>1341</v>
      </c>
      <c r="E138" t="s">
        <v>16</v>
      </c>
      <c r="F138" t="s">
        <v>1333</v>
      </c>
      <c r="G138" t="s">
        <v>4</v>
      </c>
      <c r="H138" s="52" t="s">
        <v>1342</v>
      </c>
      <c r="I138" s="63" t="e">
        <f t="array" ref="I138">_xlfn.IFS(#REF!="1",1,#REF!="2",2,#REF!="3",3,#REF!="1A",4,#REF!="1B",5,#REF!="2A",6,#REF!="2B",7,#REF!="3A",8,#REF!="3B",9,#REF!="4A",10,#REF!="","")</f>
        <v>#REF!</v>
      </c>
      <c r="J138">
        <f>VLOOKUP(F138,profesor!$G$2:$H$101,2,0)</f>
        <v>2</v>
      </c>
      <c r="K138">
        <f>VLOOKUP(H138,ar_predmet!A:C,3,0)</f>
        <v>93</v>
      </c>
      <c r="L138" s="3">
        <f>VLOOKUP(H138,ar_predmet!A:C,2,FALSE())</f>
        <v>6217</v>
      </c>
      <c r="M138">
        <f>+VLOOKUP(G138,tip_dogodka!$B$2:$C$10,2,0)</f>
        <v>3</v>
      </c>
      <c r="N138">
        <f>+VLOOKUP(E138,prostor!$F$1:$G$101,2,0)</f>
        <v>54</v>
      </c>
      <c r="O138">
        <f t="shared" si="8"/>
        <v>150</v>
      </c>
      <c r="P138">
        <f>VLOOKUP(O138,mi2hh!A$2:B$4261,2,FALSE())</f>
        <v>3</v>
      </c>
      <c r="Q138" t="str">
        <f t="shared" si="9"/>
        <v>Red</v>
      </c>
      <c r="R138" t="str">
        <f t="shared" si="10"/>
        <v>UN</v>
      </c>
      <c r="S138" s="24" t="s">
        <v>1208</v>
      </c>
      <c r="T138" t="str">
        <f t="shared" si="11"/>
        <v/>
      </c>
      <c r="U138">
        <f>VLOOKUP(S138,ar_skupina!L$2:M$136,2,FALSE())</f>
        <v>65</v>
      </c>
    </row>
    <row r="139" spans="1:21" ht="14.25" customHeight="1" x14ac:dyDescent="0.25">
      <c r="A139">
        <v>176</v>
      </c>
      <c r="B139" s="9">
        <v>45419.791666666701</v>
      </c>
      <c r="C139" s="9">
        <v>45419.961805555598</v>
      </c>
      <c r="D139" t="s">
        <v>1348</v>
      </c>
      <c r="E139" t="s">
        <v>17</v>
      </c>
      <c r="F139" t="s">
        <v>1333</v>
      </c>
      <c r="G139" t="s">
        <v>9</v>
      </c>
      <c r="H139" t="s">
        <v>1349</v>
      </c>
      <c r="I139" s="63" t="e">
        <f t="array" ref="I139">_xlfn.IFS(#REF!="1",1,#REF!="2",2,#REF!="3",3,#REF!="1A",4,#REF!="1B",5,#REF!="2A",6,#REF!="2B",7,#REF!="3A",8,#REF!="3B",9,#REF!="4A",10,#REF!="","")</f>
        <v>#REF!</v>
      </c>
      <c r="J139">
        <f>VLOOKUP(F139,profesor!$G$2:$H$101,2,0)</f>
        <v>2</v>
      </c>
      <c r="K139">
        <f>VLOOKUP(H139,ar_predmet!A:C,3,0)</f>
        <v>175</v>
      </c>
      <c r="L139" s="3">
        <f>VLOOKUP(H139,ar_predmet!A:C,2,FALSE())</f>
        <v>7133</v>
      </c>
      <c r="M139">
        <f>+VLOOKUP(G139,tip_dogodka!$B$2:$C$10,2,0)</f>
        <v>8</v>
      </c>
      <c r="N139">
        <f>+VLOOKUP(E139,prostor!$F$1:$G$101,2,0)</f>
        <v>55</v>
      </c>
      <c r="O139">
        <f t="shared" si="8"/>
        <v>245</v>
      </c>
      <c r="P139">
        <f>VLOOKUP(O139,mi2hh!A$2:B$4261,2,FALSE())</f>
        <v>5</v>
      </c>
      <c r="Q139" t="str">
        <f t="shared" si="9"/>
        <v>Izr</v>
      </c>
      <c r="R139" t="str">
        <f t="shared" si="10"/>
        <v>MA</v>
      </c>
      <c r="S139" s="24" t="s">
        <v>1265</v>
      </c>
      <c r="T139" t="str">
        <f t="shared" si="11"/>
        <v/>
      </c>
      <c r="U139">
        <f>VLOOKUP(S139,ar_skupina!L$2:M$136,2,FALSE())</f>
        <v>116</v>
      </c>
    </row>
    <row r="140" spans="1:21" ht="14.25" customHeight="1" x14ac:dyDescent="0.25">
      <c r="A140">
        <v>177</v>
      </c>
      <c r="B140" s="9">
        <v>45425.416666666701</v>
      </c>
      <c r="C140" s="9">
        <v>45425.520833333299</v>
      </c>
      <c r="D140" t="s">
        <v>1339</v>
      </c>
      <c r="E140" t="s">
        <v>16</v>
      </c>
      <c r="F140" t="s">
        <v>1333</v>
      </c>
      <c r="G140" t="s">
        <v>4</v>
      </c>
      <c r="H140" t="s">
        <v>1340</v>
      </c>
      <c r="I140" s="63" t="e">
        <f t="array" ref="I140">_xlfn.IFS(#REF!="1",1,#REF!="2",2,#REF!="3",3,#REF!="1A",4,#REF!="1B",5,#REF!="2A",6,#REF!="2B",7,#REF!="3A",8,#REF!="3B",9,#REF!="4A",10,#REF!="","")</f>
        <v>#REF!</v>
      </c>
      <c r="J140">
        <f>VLOOKUP(F140,profesor!$G$2:$H$101,2,0)</f>
        <v>2</v>
      </c>
      <c r="K140">
        <f>VLOOKUP(H140,ar_predmet!A:C,3,0)</f>
        <v>20</v>
      </c>
      <c r="L140" s="3">
        <f>VLOOKUP(H140,ar_predmet!A:C,2,FALSE())</f>
        <v>5219</v>
      </c>
      <c r="M140">
        <f>+VLOOKUP(G140,tip_dogodka!$B$2:$C$10,2,0)</f>
        <v>3</v>
      </c>
      <c r="N140">
        <f>+VLOOKUP(E140,prostor!$F$1:$G$101,2,0)</f>
        <v>54</v>
      </c>
      <c r="O140">
        <f t="shared" si="8"/>
        <v>150</v>
      </c>
      <c r="P140">
        <f>VLOOKUP(O140,mi2hh!A$2:B$4261,2,FALSE())</f>
        <v>3</v>
      </c>
      <c r="Q140" t="str">
        <f t="shared" si="9"/>
        <v>Red</v>
      </c>
      <c r="R140" t="str">
        <f t="shared" si="10"/>
        <v>VS</v>
      </c>
      <c r="S140" s="24" t="s">
        <v>1167</v>
      </c>
      <c r="T140" t="str">
        <f t="shared" si="11"/>
        <v/>
      </c>
      <c r="U140">
        <f>VLOOKUP(S140,ar_skupina!L$2:M$136,2,FALSE())</f>
        <v>29</v>
      </c>
    </row>
    <row r="141" spans="1:21" ht="14.25" customHeight="1" x14ac:dyDescent="0.25">
      <c r="A141">
        <v>179</v>
      </c>
      <c r="B141" s="9">
        <v>45281.375</v>
      </c>
      <c r="C141" s="9">
        <v>45281.479166666701</v>
      </c>
      <c r="D141" t="s">
        <v>1350</v>
      </c>
      <c r="E141">
        <v>411</v>
      </c>
      <c r="F141" t="s">
        <v>1333</v>
      </c>
      <c r="G141" t="s">
        <v>2</v>
      </c>
      <c r="H141" t="s">
        <v>1351</v>
      </c>
      <c r="I141" s="63" t="e">
        <f t="array" ref="I141">_xlfn.IFS(#REF!="1",1,#REF!="2",2,#REF!="3",3,#REF!="1A",4,#REF!="1B",5,#REF!="2A",6,#REF!="2B",7,#REF!="3A",8,#REF!="3B",9,#REF!="4A",10,#REF!="","")</f>
        <v>#REF!</v>
      </c>
      <c r="J141">
        <f>VLOOKUP(F141,profesor!$G$2:$H$101,2,0)</f>
        <v>2</v>
      </c>
      <c r="K141">
        <f>VLOOKUP(H141,ar_predmet!A:C,3,0)</f>
        <v>188</v>
      </c>
      <c r="L141" s="3">
        <f>VLOOKUP(H141,ar_predmet!A:C,2,FALSE())</f>
        <v>7231</v>
      </c>
      <c r="M141">
        <f>+VLOOKUP(G141,tip_dogodka!$B$2:$C$10,2,0)</f>
        <v>1</v>
      </c>
      <c r="N141">
        <f>+VLOOKUP(E141,prostor!$F$1:$G$101,2,0)</f>
        <v>14</v>
      </c>
      <c r="O141">
        <f t="shared" si="8"/>
        <v>150</v>
      </c>
      <c r="P141">
        <f>VLOOKUP(O141,mi2hh!A$2:B$4261,2,FALSE())</f>
        <v>3</v>
      </c>
      <c r="Q141" t="str">
        <f t="shared" si="9"/>
        <v>Red</v>
      </c>
      <c r="R141" t="str">
        <f t="shared" si="10"/>
        <v>MA</v>
      </c>
      <c r="S141" s="24" t="s">
        <v>1229</v>
      </c>
      <c r="T141" t="str">
        <f t="shared" si="11"/>
        <v/>
      </c>
      <c r="U141">
        <f>VLOOKUP(S141,ar_skupina!L$2:M$136,2,FALSE())</f>
        <v>85</v>
      </c>
    </row>
    <row r="142" spans="1:21" ht="14.25" customHeight="1" x14ac:dyDescent="0.25">
      <c r="A142">
        <v>180</v>
      </c>
      <c r="B142" s="9">
        <v>45212.416666666701</v>
      </c>
      <c r="C142" s="9">
        <v>45212.520833333299</v>
      </c>
      <c r="D142" t="s">
        <v>1337</v>
      </c>
      <c r="E142" t="s">
        <v>16</v>
      </c>
      <c r="F142" t="s">
        <v>1333</v>
      </c>
      <c r="G142" t="s">
        <v>4</v>
      </c>
      <c r="H142" t="s">
        <v>1338</v>
      </c>
      <c r="I142" s="63" t="e">
        <f t="array" ref="I142">_xlfn.IFS(#REF!="1",1,#REF!="2",2,#REF!="3",3,#REF!="1A",4,#REF!="1B",5,#REF!="2A",6,#REF!="2B",7,#REF!="3A",8,#REF!="3B",9,#REF!="4A",10,#REF!="","")</f>
        <v>#REF!</v>
      </c>
      <c r="J142">
        <f>VLOOKUP(F142,profesor!$G$2:$H$101,2,0)</f>
        <v>2</v>
      </c>
      <c r="K142">
        <f>VLOOKUP(H142,ar_predmet!A:C,3,0)</f>
        <v>190</v>
      </c>
      <c r="L142" s="3">
        <f>VLOOKUP(H142,ar_predmet!A:C,2,FALSE())</f>
        <v>7233</v>
      </c>
      <c r="M142">
        <f>+VLOOKUP(G142,tip_dogodka!$B$2:$C$10,2,0)</f>
        <v>3</v>
      </c>
      <c r="N142">
        <f>+VLOOKUP(E142,prostor!$F$1:$G$101,2,0)</f>
        <v>54</v>
      </c>
      <c r="O142">
        <f t="shared" si="8"/>
        <v>150</v>
      </c>
      <c r="P142">
        <f>VLOOKUP(O142,mi2hh!A$2:B$4261,2,FALSE())</f>
        <v>3</v>
      </c>
      <c r="Q142" t="str">
        <f t="shared" si="9"/>
        <v>Red</v>
      </c>
      <c r="R142" t="str">
        <f t="shared" si="10"/>
        <v>MA</v>
      </c>
      <c r="S142" s="24" t="s">
        <v>1229</v>
      </c>
      <c r="T142" t="str">
        <f t="shared" si="11"/>
        <v/>
      </c>
      <c r="U142">
        <f>VLOOKUP(S142,ar_skupina!L$2:M$136,2,FALSE())</f>
        <v>85</v>
      </c>
    </row>
    <row r="143" spans="1:21" ht="14.25" customHeight="1" x14ac:dyDescent="0.25">
      <c r="A143">
        <v>181</v>
      </c>
      <c r="B143" s="9">
        <v>45205.416666666701</v>
      </c>
      <c r="C143" s="9">
        <v>45205.520833333299</v>
      </c>
      <c r="D143" t="s">
        <v>1337</v>
      </c>
      <c r="E143" t="s">
        <v>16</v>
      </c>
      <c r="F143" t="s">
        <v>1333</v>
      </c>
      <c r="G143" t="s">
        <v>4</v>
      </c>
      <c r="H143" t="s">
        <v>1338</v>
      </c>
      <c r="I143" s="63" t="e">
        <f t="array" ref="I143">_xlfn.IFS(#REF!="1",1,#REF!="2",2,#REF!="3",3,#REF!="1A",4,#REF!="1B",5,#REF!="2A",6,#REF!="2B",7,#REF!="3A",8,#REF!="3B",9,#REF!="4A",10,#REF!="","")</f>
        <v>#REF!</v>
      </c>
      <c r="J143">
        <f>VLOOKUP(F143,profesor!$G$2:$H$101,2,0)</f>
        <v>2</v>
      </c>
      <c r="K143">
        <f>VLOOKUP(H143,ar_predmet!A:C,3,0)</f>
        <v>190</v>
      </c>
      <c r="L143" s="3">
        <f>VLOOKUP(H143,ar_predmet!A:C,2,FALSE())</f>
        <v>7233</v>
      </c>
      <c r="M143">
        <f>+VLOOKUP(G143,tip_dogodka!$B$2:$C$10,2,0)</f>
        <v>3</v>
      </c>
      <c r="N143">
        <f>+VLOOKUP(E143,prostor!$F$1:$G$101,2,0)</f>
        <v>54</v>
      </c>
      <c r="O143">
        <f t="shared" si="8"/>
        <v>150</v>
      </c>
      <c r="P143">
        <f>VLOOKUP(O143,mi2hh!A$2:B$4261,2,FALSE())</f>
        <v>3</v>
      </c>
      <c r="Q143" t="str">
        <f t="shared" si="9"/>
        <v>Red</v>
      </c>
      <c r="R143" t="str">
        <f t="shared" si="10"/>
        <v>MA</v>
      </c>
      <c r="S143" s="24" t="s">
        <v>1229</v>
      </c>
      <c r="T143" t="str">
        <f t="shared" si="11"/>
        <v/>
      </c>
      <c r="U143">
        <f>VLOOKUP(S143,ar_skupina!L$2:M$136,2,FALSE())</f>
        <v>85</v>
      </c>
    </row>
    <row r="144" spans="1:21" ht="14.25" customHeight="1" x14ac:dyDescent="0.25">
      <c r="A144">
        <v>182</v>
      </c>
      <c r="B144" s="9">
        <v>45385.416666666701</v>
      </c>
      <c r="C144" s="9">
        <v>45385.520833333299</v>
      </c>
      <c r="D144" t="s">
        <v>1343</v>
      </c>
      <c r="E144">
        <v>306</v>
      </c>
      <c r="F144" t="s">
        <v>1333</v>
      </c>
      <c r="G144" t="s">
        <v>2</v>
      </c>
      <c r="H144" t="s">
        <v>1340</v>
      </c>
      <c r="I144" s="63" t="e">
        <f t="array" ref="I144">_xlfn.IFS(#REF!="1",1,#REF!="2",2,#REF!="3",3,#REF!="1A",4,#REF!="1B",5,#REF!="2A",6,#REF!="2B",7,#REF!="3A",8,#REF!="3B",9,#REF!="4A",10,#REF!="","")</f>
        <v>#REF!</v>
      </c>
      <c r="J144">
        <f>VLOOKUP(F144,profesor!$G$2:$H$101,2,0)</f>
        <v>2</v>
      </c>
      <c r="K144">
        <f>VLOOKUP(H144,ar_predmet!A:C,3,0)</f>
        <v>20</v>
      </c>
      <c r="L144" s="3">
        <f>VLOOKUP(H144,ar_predmet!A:C,2,FALSE())</f>
        <v>5219</v>
      </c>
      <c r="M144">
        <f>+VLOOKUP(G144,tip_dogodka!$B$2:$C$10,2,0)</f>
        <v>1</v>
      </c>
      <c r="N144">
        <f>+VLOOKUP(E144,prostor!$F$1:$G$101,2,0)</f>
        <v>8</v>
      </c>
      <c r="O144">
        <f t="shared" si="8"/>
        <v>150</v>
      </c>
      <c r="P144">
        <f>VLOOKUP(O144,mi2hh!A$2:B$4261,2,FALSE())</f>
        <v>3</v>
      </c>
      <c r="Q144" t="str">
        <f t="shared" si="9"/>
        <v>Red</v>
      </c>
      <c r="R144" t="str">
        <f t="shared" si="10"/>
        <v>VS</v>
      </c>
      <c r="S144" s="24" t="s">
        <v>1167</v>
      </c>
      <c r="T144" t="str">
        <f t="shared" si="11"/>
        <v/>
      </c>
      <c r="U144">
        <f>VLOOKUP(S144,ar_skupina!L$2:M$136,2,FALSE())</f>
        <v>29</v>
      </c>
    </row>
    <row r="145" spans="1:21" ht="14.25" customHeight="1" x14ac:dyDescent="0.25">
      <c r="A145">
        <v>185</v>
      </c>
      <c r="B145" s="9">
        <v>45238.375</v>
      </c>
      <c r="C145" s="9">
        <v>45238.479166666701</v>
      </c>
      <c r="D145" t="s">
        <v>1341</v>
      </c>
      <c r="E145" t="s">
        <v>16</v>
      </c>
      <c r="F145" t="s">
        <v>1333</v>
      </c>
      <c r="G145" t="s">
        <v>4</v>
      </c>
      <c r="H145" s="52" t="s">
        <v>1342</v>
      </c>
      <c r="I145" s="63" t="e">
        <f t="array" ref="I145">_xlfn.IFS(#REF!="1",1,#REF!="2",2,#REF!="3",3,#REF!="1A",4,#REF!="1B",5,#REF!="2A",6,#REF!="2B",7,#REF!="3A",8,#REF!="3B",9,#REF!="4A",10,#REF!="","")</f>
        <v>#REF!</v>
      </c>
      <c r="J145">
        <f>VLOOKUP(F145,profesor!$G$2:$H$101,2,0)</f>
        <v>2</v>
      </c>
      <c r="K145">
        <f>VLOOKUP(H145,ar_predmet!A:C,3,0)</f>
        <v>93</v>
      </c>
      <c r="L145" s="3">
        <f>VLOOKUP(H145,ar_predmet!A:C,2,FALSE())</f>
        <v>6217</v>
      </c>
      <c r="M145">
        <f>+VLOOKUP(G145,tip_dogodka!$B$2:$C$10,2,0)</f>
        <v>3</v>
      </c>
      <c r="N145">
        <f>+VLOOKUP(E145,prostor!$F$1:$G$101,2,0)</f>
        <v>54</v>
      </c>
      <c r="O145">
        <f t="shared" si="8"/>
        <v>150</v>
      </c>
      <c r="P145">
        <f>VLOOKUP(O145,mi2hh!A$2:B$4261,2,FALSE())</f>
        <v>3</v>
      </c>
      <c r="Q145" t="str">
        <f t="shared" si="9"/>
        <v>Red</v>
      </c>
      <c r="R145" t="str">
        <f t="shared" si="10"/>
        <v>UN</v>
      </c>
      <c r="S145" s="24" t="s">
        <v>1208</v>
      </c>
      <c r="T145" t="str">
        <f t="shared" si="11"/>
        <v/>
      </c>
      <c r="U145">
        <f>VLOOKUP(S145,ar_skupina!L$2:M$136,2,FALSE())</f>
        <v>65</v>
      </c>
    </row>
    <row r="146" spans="1:21" ht="14.25" customHeight="1" x14ac:dyDescent="0.25">
      <c r="A146">
        <v>186</v>
      </c>
      <c r="B146" s="9">
        <v>45259.489583333299</v>
      </c>
      <c r="C146" s="9">
        <v>45259.635416666701</v>
      </c>
      <c r="D146" t="s">
        <v>1352</v>
      </c>
      <c r="E146">
        <v>306</v>
      </c>
      <c r="F146" t="s">
        <v>1333</v>
      </c>
      <c r="G146" t="s">
        <v>2</v>
      </c>
      <c r="H146" t="s">
        <v>1353</v>
      </c>
      <c r="I146" s="63" t="e">
        <f t="array" ref="I146">_xlfn.IFS(#REF!="1",1,#REF!="2",2,#REF!="3",3,#REF!="1A",4,#REF!="1B",5,#REF!="2A",6,#REF!="2B",7,#REF!="3A",8,#REF!="3B",9,#REF!="4A",10,#REF!="","")</f>
        <v>#REF!</v>
      </c>
      <c r="J146">
        <f>VLOOKUP(F146,profesor!$G$2:$H$101,2,0)</f>
        <v>2</v>
      </c>
      <c r="K146">
        <f>VLOOKUP(H146,ar_predmet!A:C,3,0)</f>
        <v>185</v>
      </c>
      <c r="L146" s="3">
        <f>VLOOKUP(H146,ar_predmet!A:C,2,FALSE())</f>
        <v>7225</v>
      </c>
      <c r="M146">
        <f>+VLOOKUP(G146,tip_dogodka!$B$2:$C$10,2,0)</f>
        <v>1</v>
      </c>
      <c r="N146">
        <f>+VLOOKUP(E146,prostor!$F$1:$G$101,2,0)</f>
        <v>8</v>
      </c>
      <c r="O146">
        <f t="shared" si="8"/>
        <v>210</v>
      </c>
      <c r="P146">
        <f>VLOOKUP(O146,mi2hh!A$2:B$4261,2,FALSE())</f>
        <v>4</v>
      </c>
      <c r="Q146" t="str">
        <f t="shared" si="9"/>
        <v>Red</v>
      </c>
      <c r="R146" t="str">
        <f t="shared" si="10"/>
        <v>MA</v>
      </c>
      <c r="S146" s="24" t="s">
        <v>1354</v>
      </c>
      <c r="T146" t="str">
        <f t="shared" si="11"/>
        <v/>
      </c>
      <c r="U146">
        <f>VLOOKUP(S146,ar_skupina!L$2:M$136,2,FALSE())</f>
        <v>78</v>
      </c>
    </row>
    <row r="147" spans="1:21" ht="14.25" customHeight="1" x14ac:dyDescent="0.25">
      <c r="A147">
        <v>187</v>
      </c>
      <c r="B147" s="9">
        <v>45393.416666666701</v>
      </c>
      <c r="C147" s="9">
        <v>45393.520833333299</v>
      </c>
      <c r="D147" t="s">
        <v>1335</v>
      </c>
      <c r="E147">
        <v>307</v>
      </c>
      <c r="F147" t="s">
        <v>1333</v>
      </c>
      <c r="G147" t="s">
        <v>2</v>
      </c>
      <c r="H147" t="s">
        <v>1336</v>
      </c>
      <c r="I147" s="63" t="e">
        <f t="array" ref="I147">_xlfn.IFS(#REF!="1",1,#REF!="2",2,#REF!="3",3,#REF!="1A",4,#REF!="1B",5,#REF!="2A",6,#REF!="2B",7,#REF!="3A",8,#REF!="3B",9,#REF!="4A",10,#REF!="","")</f>
        <v>#REF!</v>
      </c>
      <c r="J147">
        <f>VLOOKUP(F147,profesor!$G$2:$H$101,2,0)</f>
        <v>2</v>
      </c>
      <c r="K147">
        <f>VLOOKUP(H147,ar_predmet!A:C,3,0)</f>
        <v>116</v>
      </c>
      <c r="L147" s="3">
        <f>VLOOKUP(H147,ar_predmet!A:C,2,FALSE())</f>
        <v>6303</v>
      </c>
      <c r="M147">
        <f>+VLOOKUP(G147,tip_dogodka!$B$2:$C$10,2,0)</f>
        <v>1</v>
      </c>
      <c r="N147">
        <f>+VLOOKUP(E147,prostor!$F$1:$G$101,2,0)</f>
        <v>9</v>
      </c>
      <c r="O147">
        <f t="shared" si="8"/>
        <v>150</v>
      </c>
      <c r="P147">
        <f>VLOOKUP(O147,mi2hh!A$2:B$4261,2,FALSE())</f>
        <v>3</v>
      </c>
      <c r="Q147" t="str">
        <f t="shared" si="9"/>
        <v>Red</v>
      </c>
      <c r="R147" t="str">
        <f t="shared" si="10"/>
        <v>UN</v>
      </c>
      <c r="S147" s="24" t="s">
        <v>1215</v>
      </c>
      <c r="T147" t="str">
        <f t="shared" si="11"/>
        <v/>
      </c>
      <c r="U147">
        <f>VLOOKUP(S147,ar_skupina!L$2:M$136,2,FALSE())</f>
        <v>72</v>
      </c>
    </row>
    <row r="148" spans="1:21" ht="14.25" customHeight="1" x14ac:dyDescent="0.25">
      <c r="A148">
        <v>189</v>
      </c>
      <c r="B148" s="9">
        <v>45398.416666666701</v>
      </c>
      <c r="C148" s="9">
        <v>45398.520833333299</v>
      </c>
      <c r="D148" t="s">
        <v>1343</v>
      </c>
      <c r="E148">
        <v>307</v>
      </c>
      <c r="F148" t="s">
        <v>1333</v>
      </c>
      <c r="G148" t="s">
        <v>2</v>
      </c>
      <c r="H148" t="s">
        <v>1340</v>
      </c>
      <c r="I148" s="63" t="e">
        <f t="array" ref="I148">_xlfn.IFS(#REF!="1",1,#REF!="2",2,#REF!="3",3,#REF!="1A",4,#REF!="1B",5,#REF!="2A",6,#REF!="2B",7,#REF!="3A",8,#REF!="3B",9,#REF!="4A",10,#REF!="","")</f>
        <v>#REF!</v>
      </c>
      <c r="J148">
        <f>VLOOKUP(F148,profesor!$G$2:$H$101,2,0)</f>
        <v>2</v>
      </c>
      <c r="K148">
        <f>VLOOKUP(H148,ar_predmet!A:C,3,0)</f>
        <v>20</v>
      </c>
      <c r="L148" s="3">
        <f>VLOOKUP(H148,ar_predmet!A:C,2,FALSE())</f>
        <v>5219</v>
      </c>
      <c r="M148">
        <f>+VLOOKUP(G148,tip_dogodka!$B$2:$C$10,2,0)</f>
        <v>1</v>
      </c>
      <c r="N148">
        <f>+VLOOKUP(E148,prostor!$F$1:$G$101,2,0)</f>
        <v>9</v>
      </c>
      <c r="O148">
        <f t="shared" si="8"/>
        <v>150</v>
      </c>
      <c r="P148">
        <f>VLOOKUP(O148,mi2hh!A$2:B$4261,2,FALSE())</f>
        <v>3</v>
      </c>
      <c r="Q148" t="str">
        <f t="shared" si="9"/>
        <v>Red</v>
      </c>
      <c r="R148" t="str">
        <f t="shared" si="10"/>
        <v>VS</v>
      </c>
      <c r="S148" s="24" t="s">
        <v>1167</v>
      </c>
      <c r="T148" t="str">
        <f t="shared" si="11"/>
        <v/>
      </c>
      <c r="U148">
        <f>VLOOKUP(S148,ar_skupina!L$2:M$136,2,FALSE())</f>
        <v>29</v>
      </c>
    </row>
    <row r="149" spans="1:21" ht="14.25" customHeight="1" x14ac:dyDescent="0.25">
      <c r="A149">
        <v>190</v>
      </c>
      <c r="B149" s="9">
        <v>45203.416666666701</v>
      </c>
      <c r="C149" s="9">
        <v>45203.520833333299</v>
      </c>
      <c r="D149" t="s">
        <v>1344</v>
      </c>
      <c r="E149">
        <v>411</v>
      </c>
      <c r="F149" t="s">
        <v>1333</v>
      </c>
      <c r="G149" t="s">
        <v>2</v>
      </c>
      <c r="H149" t="s">
        <v>1338</v>
      </c>
      <c r="I149" s="63" t="e">
        <f t="array" ref="I149">_xlfn.IFS(#REF!="1",1,#REF!="2",2,#REF!="3",3,#REF!="1A",4,#REF!="1B",5,#REF!="2A",6,#REF!="2B",7,#REF!="3A",8,#REF!="3B",9,#REF!="4A",10,#REF!="","")</f>
        <v>#REF!</v>
      </c>
      <c r="J149">
        <f>VLOOKUP(F149,profesor!$G$2:$H$101,2,0)</f>
        <v>2</v>
      </c>
      <c r="K149">
        <f>VLOOKUP(H149,ar_predmet!A:C,3,0)</f>
        <v>190</v>
      </c>
      <c r="L149" s="3">
        <f>VLOOKUP(H149,ar_predmet!A:C,2,FALSE())</f>
        <v>7233</v>
      </c>
      <c r="M149">
        <f>+VLOOKUP(G149,tip_dogodka!$B$2:$C$10,2,0)</f>
        <v>1</v>
      </c>
      <c r="N149">
        <f>+VLOOKUP(E149,prostor!$F$1:$G$101,2,0)</f>
        <v>14</v>
      </c>
      <c r="O149">
        <f t="shared" si="8"/>
        <v>150</v>
      </c>
      <c r="P149">
        <f>VLOOKUP(O149,mi2hh!A$2:B$4261,2,FALSE())</f>
        <v>3</v>
      </c>
      <c r="Q149" t="str">
        <f t="shared" si="9"/>
        <v>Red</v>
      </c>
      <c r="R149" t="str">
        <f t="shared" si="10"/>
        <v>MA</v>
      </c>
      <c r="S149" s="24" t="s">
        <v>1229</v>
      </c>
      <c r="T149" t="str">
        <f t="shared" si="11"/>
        <v/>
      </c>
      <c r="U149">
        <f>VLOOKUP(S149,ar_skupina!L$2:M$136,2,FALSE())</f>
        <v>85</v>
      </c>
    </row>
    <row r="150" spans="1:21" ht="14.25" customHeight="1" x14ac:dyDescent="0.25">
      <c r="A150">
        <v>191</v>
      </c>
      <c r="B150" s="9">
        <v>45201.416666666701</v>
      </c>
      <c r="C150" s="9">
        <v>45201.520833333299</v>
      </c>
      <c r="D150" t="s">
        <v>1344</v>
      </c>
      <c r="E150">
        <v>411</v>
      </c>
      <c r="F150" t="s">
        <v>1333</v>
      </c>
      <c r="G150" t="s">
        <v>2</v>
      </c>
      <c r="H150" t="s">
        <v>1338</v>
      </c>
      <c r="I150" s="63" t="e">
        <f t="array" ref="I150">_xlfn.IFS(#REF!="1",1,#REF!="2",2,#REF!="3",3,#REF!="1A",4,#REF!="1B",5,#REF!="2A",6,#REF!="2B",7,#REF!="3A",8,#REF!="3B",9,#REF!="4A",10,#REF!="","")</f>
        <v>#REF!</v>
      </c>
      <c r="J150">
        <f>VLOOKUP(F150,profesor!$G$2:$H$101,2,0)</f>
        <v>2</v>
      </c>
      <c r="K150">
        <f>VLOOKUP(H150,ar_predmet!A:C,3,0)</f>
        <v>190</v>
      </c>
      <c r="L150" s="3">
        <f>VLOOKUP(H150,ar_predmet!A:C,2,FALSE())</f>
        <v>7233</v>
      </c>
      <c r="M150">
        <f>+VLOOKUP(G150,tip_dogodka!$B$2:$C$10,2,0)</f>
        <v>1</v>
      </c>
      <c r="N150">
        <f>+VLOOKUP(E150,prostor!$F$1:$G$101,2,0)</f>
        <v>14</v>
      </c>
      <c r="O150">
        <f t="shared" si="8"/>
        <v>150</v>
      </c>
      <c r="P150">
        <f>VLOOKUP(O150,mi2hh!A$2:B$4261,2,FALSE())</f>
        <v>3</v>
      </c>
      <c r="Q150" t="str">
        <f t="shared" si="9"/>
        <v>Red</v>
      </c>
      <c r="R150" t="str">
        <f t="shared" si="10"/>
        <v>MA</v>
      </c>
      <c r="S150" s="24" t="s">
        <v>1229</v>
      </c>
      <c r="T150" t="str">
        <f t="shared" si="11"/>
        <v/>
      </c>
      <c r="U150">
        <f>VLOOKUP(S150,ar_skupina!L$2:M$136,2,FALSE())</f>
        <v>85</v>
      </c>
    </row>
    <row r="151" spans="1:21" ht="14.25" customHeight="1" x14ac:dyDescent="0.25">
      <c r="A151">
        <v>193</v>
      </c>
      <c r="B151" s="9">
        <v>45384.416666666701</v>
      </c>
      <c r="C151" s="9">
        <v>45384.520833333299</v>
      </c>
      <c r="D151" t="s">
        <v>1343</v>
      </c>
      <c r="E151">
        <v>306</v>
      </c>
      <c r="F151" t="s">
        <v>1333</v>
      </c>
      <c r="G151" t="s">
        <v>2</v>
      </c>
      <c r="H151" t="s">
        <v>1340</v>
      </c>
      <c r="I151" s="63" t="e">
        <f t="array" ref="I151">_xlfn.IFS(#REF!="1",1,#REF!="2",2,#REF!="3",3,#REF!="1A",4,#REF!="1B",5,#REF!="2A",6,#REF!="2B",7,#REF!="3A",8,#REF!="3B",9,#REF!="4A",10,#REF!="","")</f>
        <v>#REF!</v>
      </c>
      <c r="J151">
        <f>VLOOKUP(F151,profesor!$G$2:$H$101,2,0)</f>
        <v>2</v>
      </c>
      <c r="K151">
        <f>VLOOKUP(H151,ar_predmet!A:C,3,0)</f>
        <v>20</v>
      </c>
      <c r="L151" s="3">
        <f>VLOOKUP(H151,ar_predmet!A:C,2,FALSE())</f>
        <v>5219</v>
      </c>
      <c r="M151">
        <f>+VLOOKUP(G151,tip_dogodka!$B$2:$C$10,2,0)</f>
        <v>1</v>
      </c>
      <c r="N151">
        <f>+VLOOKUP(E151,prostor!$F$1:$G$101,2,0)</f>
        <v>8</v>
      </c>
      <c r="O151">
        <f t="shared" si="8"/>
        <v>150</v>
      </c>
      <c r="P151">
        <f>VLOOKUP(O151,mi2hh!A$2:B$4261,2,FALSE())</f>
        <v>3</v>
      </c>
      <c r="Q151" t="str">
        <f t="shared" si="9"/>
        <v>Red</v>
      </c>
      <c r="R151" t="str">
        <f t="shared" si="10"/>
        <v>VS</v>
      </c>
      <c r="S151" s="24" t="s">
        <v>1167</v>
      </c>
      <c r="T151" t="str">
        <f t="shared" si="11"/>
        <v/>
      </c>
      <c r="U151">
        <f>VLOOKUP(S151,ar_skupina!L$2:M$136,2,FALSE())</f>
        <v>29</v>
      </c>
    </row>
    <row r="152" spans="1:21" ht="14.25" customHeight="1" x14ac:dyDescent="0.25">
      <c r="A152">
        <v>194</v>
      </c>
      <c r="B152" s="9">
        <v>45258.375</v>
      </c>
      <c r="C152" s="9">
        <v>45258.479166666701</v>
      </c>
      <c r="D152" t="s">
        <v>1355</v>
      </c>
      <c r="E152">
        <v>411</v>
      </c>
      <c r="F152" t="s">
        <v>1333</v>
      </c>
      <c r="G152" t="s">
        <v>2</v>
      </c>
      <c r="H152" s="52" t="s">
        <v>1342</v>
      </c>
      <c r="I152" s="63" t="e">
        <f t="array" ref="I152">_xlfn.IFS(#REF!="1",1,#REF!="2",2,#REF!="3",3,#REF!="1A",4,#REF!="1B",5,#REF!="2A",6,#REF!="2B",7,#REF!="3A",8,#REF!="3B",9,#REF!="4A",10,#REF!="","")</f>
        <v>#REF!</v>
      </c>
      <c r="J152">
        <f>VLOOKUP(F152,profesor!$G$2:$H$101,2,0)</f>
        <v>2</v>
      </c>
      <c r="K152">
        <f>VLOOKUP(H152,ar_predmet!A:C,3,0)</f>
        <v>93</v>
      </c>
      <c r="L152" s="3">
        <f>VLOOKUP(H152,ar_predmet!A:C,2,FALSE())</f>
        <v>6217</v>
      </c>
      <c r="M152">
        <f>+VLOOKUP(G152,tip_dogodka!$B$2:$C$10,2,0)</f>
        <v>1</v>
      </c>
      <c r="N152">
        <f>+VLOOKUP(E152,prostor!$F$1:$G$101,2,0)</f>
        <v>14</v>
      </c>
      <c r="O152">
        <f t="shared" si="8"/>
        <v>150</v>
      </c>
      <c r="P152">
        <f>VLOOKUP(O152,mi2hh!A$2:B$4261,2,FALSE())</f>
        <v>3</v>
      </c>
      <c r="Q152" t="str">
        <f t="shared" si="9"/>
        <v>Red</v>
      </c>
      <c r="R152" t="str">
        <f t="shared" si="10"/>
        <v>UN</v>
      </c>
      <c r="S152" s="24" t="s">
        <v>1208</v>
      </c>
      <c r="T152" t="str">
        <f t="shared" si="11"/>
        <v/>
      </c>
      <c r="U152">
        <f>VLOOKUP(S152,ar_skupina!L$2:M$136,2,FALSE())</f>
        <v>65</v>
      </c>
    </row>
    <row r="153" spans="1:21" ht="14.25" customHeight="1" x14ac:dyDescent="0.25">
      <c r="A153">
        <v>196</v>
      </c>
      <c r="B153" s="9">
        <v>45408.416666666701</v>
      </c>
      <c r="C153" s="9">
        <v>45408.520833333299</v>
      </c>
      <c r="D153" t="s">
        <v>1339</v>
      </c>
      <c r="E153" t="s">
        <v>16</v>
      </c>
      <c r="F153" t="s">
        <v>1333</v>
      </c>
      <c r="G153" t="s">
        <v>4</v>
      </c>
      <c r="H153" t="s">
        <v>1340</v>
      </c>
      <c r="I153" s="63" t="e">
        <f t="array" ref="I153">_xlfn.IFS(#REF!="1",1,#REF!="2",2,#REF!="3",3,#REF!="1A",4,#REF!="1B",5,#REF!="2A",6,#REF!="2B",7,#REF!="3A",8,#REF!="3B",9,#REF!="4A",10,#REF!="","")</f>
        <v>#REF!</v>
      </c>
      <c r="J153">
        <f>VLOOKUP(F153,profesor!$G$2:$H$101,2,0)</f>
        <v>2</v>
      </c>
      <c r="K153">
        <f>VLOOKUP(H153,ar_predmet!A:C,3,0)</f>
        <v>20</v>
      </c>
      <c r="L153" s="3">
        <f>VLOOKUP(H153,ar_predmet!A:C,2,FALSE())</f>
        <v>5219</v>
      </c>
      <c r="M153">
        <f>+VLOOKUP(G153,tip_dogodka!$B$2:$C$10,2,0)</f>
        <v>3</v>
      </c>
      <c r="N153">
        <f>+VLOOKUP(E153,prostor!$F$1:$G$101,2,0)</f>
        <v>54</v>
      </c>
      <c r="O153">
        <f t="shared" si="8"/>
        <v>150</v>
      </c>
      <c r="P153">
        <f>VLOOKUP(O153,mi2hh!A$2:B$4261,2,FALSE())</f>
        <v>3</v>
      </c>
      <c r="Q153" t="str">
        <f t="shared" si="9"/>
        <v>Red</v>
      </c>
      <c r="R153" t="str">
        <f t="shared" si="10"/>
        <v>VS</v>
      </c>
      <c r="S153" s="24" t="s">
        <v>1167</v>
      </c>
      <c r="T153" t="str">
        <f t="shared" si="11"/>
        <v/>
      </c>
      <c r="U153">
        <f>VLOOKUP(S153,ar_skupina!L$2:M$136,2,FALSE())</f>
        <v>29</v>
      </c>
    </row>
    <row r="154" spans="1:21" ht="14.25" customHeight="1" x14ac:dyDescent="0.25">
      <c r="A154">
        <v>197</v>
      </c>
      <c r="B154" s="9">
        <v>45245.75</v>
      </c>
      <c r="C154" s="9">
        <v>45245.885416666701</v>
      </c>
      <c r="D154" t="s">
        <v>1356</v>
      </c>
      <c r="E154">
        <v>302</v>
      </c>
      <c r="F154" t="s">
        <v>1333</v>
      </c>
      <c r="G154" t="s">
        <v>2</v>
      </c>
      <c r="H154" t="s">
        <v>1353</v>
      </c>
      <c r="I154" s="63" t="e">
        <f t="array" ref="I154">_xlfn.IFS(#REF!="1",1,#REF!="2",2,#REF!="3",3,#REF!="1A",4,#REF!="1B",5,#REF!="2A",6,#REF!="2B",7,#REF!="3A",8,#REF!="3B",9,#REF!="4A",10,#REF!="","")</f>
        <v>#REF!</v>
      </c>
      <c r="J154">
        <f>VLOOKUP(F154,profesor!$G$2:$H$101,2,0)</f>
        <v>2</v>
      </c>
      <c r="K154">
        <f>VLOOKUP(H154,ar_predmet!A:C,3,0)</f>
        <v>185</v>
      </c>
      <c r="L154" s="3">
        <f>VLOOKUP(H154,ar_predmet!A:C,2,FALSE())</f>
        <v>7225</v>
      </c>
      <c r="M154">
        <f>+VLOOKUP(G154,tip_dogodka!$B$2:$C$10,2,0)</f>
        <v>1</v>
      </c>
      <c r="N154">
        <f>+VLOOKUP(E154,prostor!$F$1:$G$101,2,0)</f>
        <v>6</v>
      </c>
      <c r="O154">
        <f t="shared" si="8"/>
        <v>195</v>
      </c>
      <c r="P154">
        <f>VLOOKUP(O154,mi2hh!A$2:B$4261,2,FALSE())</f>
        <v>4</v>
      </c>
      <c r="Q154" t="str">
        <f t="shared" si="9"/>
        <v>Izr</v>
      </c>
      <c r="R154" t="str">
        <f t="shared" si="10"/>
        <v>MA</v>
      </c>
      <c r="S154" s="24" t="s">
        <v>1276</v>
      </c>
      <c r="T154" t="str">
        <f t="shared" si="11"/>
        <v/>
      </c>
      <c r="U154">
        <f>VLOOKUP(S154,ar_skupina!L$2:M$136,2,FALSE())</f>
        <v>127</v>
      </c>
    </row>
    <row r="155" spans="1:21" ht="14.25" customHeight="1" x14ac:dyDescent="0.25">
      <c r="A155">
        <v>198</v>
      </c>
      <c r="B155" s="9">
        <v>45355.375</v>
      </c>
      <c r="C155" s="9">
        <v>45355.479166666701</v>
      </c>
      <c r="D155" t="s">
        <v>1347</v>
      </c>
      <c r="E155" t="s">
        <v>16</v>
      </c>
      <c r="F155" t="s">
        <v>1333</v>
      </c>
      <c r="G155" t="s">
        <v>4</v>
      </c>
      <c r="H155" t="s">
        <v>1336</v>
      </c>
      <c r="I155" s="63" t="e">
        <f t="array" ref="I155">_xlfn.IFS(#REF!="1",1,#REF!="2",2,#REF!="3",3,#REF!="1A",4,#REF!="1B",5,#REF!="2A",6,#REF!="2B",7,#REF!="3A",8,#REF!="3B",9,#REF!="4A",10,#REF!="","")</f>
        <v>#REF!</v>
      </c>
      <c r="J155">
        <f>VLOOKUP(F155,profesor!$G$2:$H$101,2,0)</f>
        <v>2</v>
      </c>
      <c r="K155">
        <f>VLOOKUP(H155,ar_predmet!A:C,3,0)</f>
        <v>116</v>
      </c>
      <c r="L155" s="3">
        <f>VLOOKUP(H155,ar_predmet!A:C,2,FALSE())</f>
        <v>6303</v>
      </c>
      <c r="M155">
        <f>+VLOOKUP(G155,tip_dogodka!$B$2:$C$10,2,0)</f>
        <v>3</v>
      </c>
      <c r="N155">
        <f>+VLOOKUP(E155,prostor!$F$1:$G$101,2,0)</f>
        <v>54</v>
      </c>
      <c r="O155">
        <f t="shared" si="8"/>
        <v>150</v>
      </c>
      <c r="P155">
        <f>VLOOKUP(O155,mi2hh!A$2:B$4261,2,FALSE())</f>
        <v>3</v>
      </c>
      <c r="Q155" t="str">
        <f t="shared" si="9"/>
        <v>Red</v>
      </c>
      <c r="R155" t="str">
        <f t="shared" si="10"/>
        <v>UN</v>
      </c>
      <c r="S155" s="24" t="s">
        <v>1215</v>
      </c>
      <c r="T155" t="str">
        <f t="shared" si="11"/>
        <v/>
      </c>
      <c r="U155">
        <f>VLOOKUP(S155,ar_skupina!L$2:M$136,2,FALSE())</f>
        <v>72</v>
      </c>
    </row>
    <row r="156" spans="1:21" ht="14.25" customHeight="1" x14ac:dyDescent="0.25">
      <c r="A156">
        <v>200</v>
      </c>
      <c r="B156" s="9">
        <v>45244.375</v>
      </c>
      <c r="C156" s="9">
        <v>45244.479166666701</v>
      </c>
      <c r="D156" t="s">
        <v>1355</v>
      </c>
      <c r="E156">
        <v>411</v>
      </c>
      <c r="F156" t="s">
        <v>1333</v>
      </c>
      <c r="G156" t="s">
        <v>2</v>
      </c>
      <c r="H156" s="52" t="s">
        <v>1342</v>
      </c>
      <c r="I156" s="63" t="e">
        <f t="array" ref="I156">_xlfn.IFS(#REF!="1",1,#REF!="2",2,#REF!="3",3,#REF!="1A",4,#REF!="1B",5,#REF!="2A",6,#REF!="2B",7,#REF!="3A",8,#REF!="3B",9,#REF!="4A",10,#REF!="","")</f>
        <v>#REF!</v>
      </c>
      <c r="J156">
        <f>VLOOKUP(F156,profesor!$G$2:$H$101,2,0)</f>
        <v>2</v>
      </c>
      <c r="K156">
        <f>VLOOKUP(H156,ar_predmet!A:C,3,0)</f>
        <v>93</v>
      </c>
      <c r="L156" s="3">
        <f>VLOOKUP(H156,ar_predmet!A:C,2,FALSE())</f>
        <v>6217</v>
      </c>
      <c r="M156">
        <f>+VLOOKUP(G156,tip_dogodka!$B$2:$C$10,2,0)</f>
        <v>1</v>
      </c>
      <c r="N156">
        <f>+VLOOKUP(E156,prostor!$F$1:$G$101,2,0)</f>
        <v>14</v>
      </c>
      <c r="O156">
        <f t="shared" si="8"/>
        <v>150</v>
      </c>
      <c r="P156">
        <f>VLOOKUP(O156,mi2hh!A$2:B$4261,2,FALSE())</f>
        <v>3</v>
      </c>
      <c r="Q156" t="str">
        <f t="shared" si="9"/>
        <v>Red</v>
      </c>
      <c r="R156" t="str">
        <f t="shared" si="10"/>
        <v>UN</v>
      </c>
      <c r="S156" s="24" t="s">
        <v>1208</v>
      </c>
      <c r="T156" t="str">
        <f t="shared" si="11"/>
        <v/>
      </c>
      <c r="U156">
        <f>VLOOKUP(S156,ar_skupina!L$2:M$136,2,FALSE())</f>
        <v>65</v>
      </c>
    </row>
    <row r="157" spans="1:21" ht="14.25" customHeight="1" x14ac:dyDescent="0.25">
      <c r="A157">
        <v>201</v>
      </c>
      <c r="B157" s="9">
        <v>45350.375</v>
      </c>
      <c r="C157" s="9">
        <v>45350.479166666701</v>
      </c>
      <c r="D157" t="s">
        <v>1335</v>
      </c>
      <c r="E157">
        <v>411</v>
      </c>
      <c r="F157" t="s">
        <v>1333</v>
      </c>
      <c r="G157" t="s">
        <v>2</v>
      </c>
      <c r="H157" t="s">
        <v>1336</v>
      </c>
      <c r="I157" s="63" t="e">
        <f t="array" ref="I157">_xlfn.IFS(#REF!="1",1,#REF!="2",2,#REF!="3",3,#REF!="1A",4,#REF!="1B",5,#REF!="2A",6,#REF!="2B",7,#REF!="3A",8,#REF!="3B",9,#REF!="4A",10,#REF!="","")</f>
        <v>#REF!</v>
      </c>
      <c r="J157">
        <f>VLOOKUP(F157,profesor!$G$2:$H$101,2,0)</f>
        <v>2</v>
      </c>
      <c r="K157">
        <f>VLOOKUP(H157,ar_predmet!A:C,3,0)</f>
        <v>116</v>
      </c>
      <c r="L157" s="3">
        <f>VLOOKUP(H157,ar_predmet!A:C,2,FALSE())</f>
        <v>6303</v>
      </c>
      <c r="M157">
        <f>+VLOOKUP(G157,tip_dogodka!$B$2:$C$10,2,0)</f>
        <v>1</v>
      </c>
      <c r="N157">
        <f>+VLOOKUP(E157,prostor!$F$1:$G$101,2,0)</f>
        <v>14</v>
      </c>
      <c r="O157">
        <f t="shared" si="8"/>
        <v>150</v>
      </c>
      <c r="P157">
        <f>VLOOKUP(O157,mi2hh!A$2:B$4261,2,FALSE())</f>
        <v>3</v>
      </c>
      <c r="Q157" t="str">
        <f t="shared" si="9"/>
        <v>Red</v>
      </c>
      <c r="R157" t="str">
        <f t="shared" si="10"/>
        <v>UN</v>
      </c>
      <c r="S157" s="24" t="s">
        <v>1215</v>
      </c>
      <c r="T157" t="str">
        <f t="shared" si="11"/>
        <v/>
      </c>
      <c r="U157">
        <f>VLOOKUP(S157,ar_skupina!L$2:M$136,2,FALSE())</f>
        <v>72</v>
      </c>
    </row>
    <row r="158" spans="1:21" ht="14.25" customHeight="1" x14ac:dyDescent="0.25">
      <c r="A158">
        <v>203</v>
      </c>
      <c r="B158" s="9">
        <v>45391.416666666701</v>
      </c>
      <c r="C158" s="9">
        <v>45391.520833333299</v>
      </c>
      <c r="D158" t="s">
        <v>1335</v>
      </c>
      <c r="E158">
        <v>302</v>
      </c>
      <c r="F158" t="s">
        <v>1333</v>
      </c>
      <c r="G158" t="s">
        <v>2</v>
      </c>
      <c r="H158" t="s">
        <v>1336</v>
      </c>
      <c r="I158" s="63" t="e">
        <f t="array" ref="I158">_xlfn.IFS(#REF!="1",1,#REF!="2",2,#REF!="3",3,#REF!="1A",4,#REF!="1B",5,#REF!="2A",6,#REF!="2B",7,#REF!="3A",8,#REF!="3B",9,#REF!="4A",10,#REF!="","")</f>
        <v>#REF!</v>
      </c>
      <c r="J158">
        <f>VLOOKUP(F158,profesor!$G$2:$H$101,2,0)</f>
        <v>2</v>
      </c>
      <c r="K158">
        <f>VLOOKUP(H158,ar_predmet!A:C,3,0)</f>
        <v>116</v>
      </c>
      <c r="L158" s="3">
        <f>VLOOKUP(H158,ar_predmet!A:C,2,FALSE())</f>
        <v>6303</v>
      </c>
      <c r="M158">
        <f>+VLOOKUP(G158,tip_dogodka!$B$2:$C$10,2,0)</f>
        <v>1</v>
      </c>
      <c r="N158">
        <f>+VLOOKUP(E158,prostor!$F$1:$G$101,2,0)</f>
        <v>6</v>
      </c>
      <c r="O158">
        <f t="shared" si="8"/>
        <v>150</v>
      </c>
      <c r="P158">
        <f>VLOOKUP(O158,mi2hh!A$2:B$4261,2,FALSE())</f>
        <v>3</v>
      </c>
      <c r="Q158" t="str">
        <f t="shared" si="9"/>
        <v>Red</v>
      </c>
      <c r="R158" t="str">
        <f t="shared" si="10"/>
        <v>UN</v>
      </c>
      <c r="S158" s="24" t="s">
        <v>1215</v>
      </c>
      <c r="T158" t="str">
        <f t="shared" si="11"/>
        <v/>
      </c>
      <c r="U158">
        <f>VLOOKUP(S158,ar_skupina!L$2:M$136,2,FALSE())</f>
        <v>72</v>
      </c>
    </row>
    <row r="159" spans="1:21" ht="14.25" customHeight="1" x14ac:dyDescent="0.25">
      <c r="A159">
        <v>204</v>
      </c>
      <c r="B159" s="9">
        <v>45260.375</v>
      </c>
      <c r="C159" s="9">
        <v>45260.479166666701</v>
      </c>
      <c r="D159" t="s">
        <v>1355</v>
      </c>
      <c r="E159">
        <v>411</v>
      </c>
      <c r="F159" t="s">
        <v>1333</v>
      </c>
      <c r="G159" t="s">
        <v>2</v>
      </c>
      <c r="H159" s="52" t="s">
        <v>1342</v>
      </c>
      <c r="I159" s="63" t="e">
        <f t="array" ref="I159">_xlfn.IFS(#REF!="1",1,#REF!="2",2,#REF!="3",3,#REF!="1A",4,#REF!="1B",5,#REF!="2A",6,#REF!="2B",7,#REF!="3A",8,#REF!="3B",9,#REF!="4A",10,#REF!="","")</f>
        <v>#REF!</v>
      </c>
      <c r="J159">
        <f>VLOOKUP(F159,profesor!$G$2:$H$101,2,0)</f>
        <v>2</v>
      </c>
      <c r="K159">
        <f>VLOOKUP(H159,ar_predmet!A:C,3,0)</f>
        <v>93</v>
      </c>
      <c r="L159" s="3">
        <f>VLOOKUP(H159,ar_predmet!A:C,2,FALSE())</f>
        <v>6217</v>
      </c>
      <c r="M159">
        <f>+VLOOKUP(G159,tip_dogodka!$B$2:$C$10,2,0)</f>
        <v>1</v>
      </c>
      <c r="N159">
        <f>+VLOOKUP(E159,prostor!$F$1:$G$101,2,0)</f>
        <v>14</v>
      </c>
      <c r="O159">
        <f t="shared" si="8"/>
        <v>150</v>
      </c>
      <c r="P159">
        <f>VLOOKUP(O159,mi2hh!A$2:B$4261,2,FALSE())</f>
        <v>3</v>
      </c>
      <c r="Q159" t="str">
        <f t="shared" si="9"/>
        <v>Red</v>
      </c>
      <c r="R159" t="str">
        <f t="shared" si="10"/>
        <v>UN</v>
      </c>
      <c r="S159" s="24" t="s">
        <v>1208</v>
      </c>
      <c r="T159" t="str">
        <f t="shared" si="11"/>
        <v/>
      </c>
      <c r="U159">
        <f>VLOOKUP(S159,ar_skupina!L$2:M$136,2,FALSE())</f>
        <v>65</v>
      </c>
    </row>
    <row r="160" spans="1:21" ht="14.25" customHeight="1" x14ac:dyDescent="0.25">
      <c r="A160">
        <v>205</v>
      </c>
      <c r="B160" s="9">
        <v>45236.375</v>
      </c>
      <c r="C160" s="9">
        <v>45236.479166666701</v>
      </c>
      <c r="D160" t="s">
        <v>1355</v>
      </c>
      <c r="E160">
        <v>411</v>
      </c>
      <c r="F160" t="s">
        <v>1333</v>
      </c>
      <c r="G160" t="s">
        <v>2</v>
      </c>
      <c r="H160" s="52" t="s">
        <v>1342</v>
      </c>
      <c r="I160" s="63" t="e">
        <f t="array" ref="I160">_xlfn.IFS(#REF!="1",1,#REF!="2",2,#REF!="3",3,#REF!="1A",4,#REF!="1B",5,#REF!="2A",6,#REF!="2B",7,#REF!="3A",8,#REF!="3B",9,#REF!="4A",10,#REF!="","")</f>
        <v>#REF!</v>
      </c>
      <c r="J160">
        <f>VLOOKUP(F160,profesor!$G$2:$H$101,2,0)</f>
        <v>2</v>
      </c>
      <c r="K160">
        <f>VLOOKUP(H160,ar_predmet!A:C,3,0)</f>
        <v>93</v>
      </c>
      <c r="L160" s="3">
        <f>VLOOKUP(H160,ar_predmet!A:C,2,FALSE())</f>
        <v>6217</v>
      </c>
      <c r="M160">
        <f>+VLOOKUP(G160,tip_dogodka!$B$2:$C$10,2,0)</f>
        <v>1</v>
      </c>
      <c r="N160">
        <f>+VLOOKUP(E160,prostor!$F$1:$G$101,2,0)</f>
        <v>14</v>
      </c>
      <c r="O160">
        <f t="shared" si="8"/>
        <v>150</v>
      </c>
      <c r="P160">
        <f>VLOOKUP(O160,mi2hh!A$2:B$4261,2,FALSE())</f>
        <v>3</v>
      </c>
      <c r="Q160" t="str">
        <f t="shared" si="9"/>
        <v>Red</v>
      </c>
      <c r="R160" t="str">
        <f t="shared" si="10"/>
        <v>UN</v>
      </c>
      <c r="S160" s="24" t="s">
        <v>1208</v>
      </c>
      <c r="T160" t="str">
        <f t="shared" si="11"/>
        <v/>
      </c>
      <c r="U160">
        <f>VLOOKUP(S160,ar_skupina!L$2:M$136,2,FALSE())</f>
        <v>65</v>
      </c>
    </row>
    <row r="161" spans="1:21" ht="14.25" customHeight="1" x14ac:dyDescent="0.25">
      <c r="A161">
        <v>208</v>
      </c>
      <c r="B161" s="9">
        <v>45429.416666666701</v>
      </c>
      <c r="C161" s="9">
        <v>45429.520833333299</v>
      </c>
      <c r="D161" t="s">
        <v>1343</v>
      </c>
      <c r="E161">
        <v>306</v>
      </c>
      <c r="F161" t="s">
        <v>1333</v>
      </c>
      <c r="G161" t="s">
        <v>2</v>
      </c>
      <c r="H161" t="s">
        <v>1340</v>
      </c>
      <c r="I161" s="63" t="e">
        <f t="array" ref="I161">_xlfn.IFS(#REF!="1",1,#REF!="2",2,#REF!="3",3,#REF!="1A",4,#REF!="1B",5,#REF!="2A",6,#REF!="2B",7,#REF!="3A",8,#REF!="3B",9,#REF!="4A",10,#REF!="","")</f>
        <v>#REF!</v>
      </c>
      <c r="J161">
        <f>VLOOKUP(F161,profesor!$G$2:$H$101,2,0)</f>
        <v>2</v>
      </c>
      <c r="K161">
        <f>VLOOKUP(H161,ar_predmet!A:C,3,0)</f>
        <v>20</v>
      </c>
      <c r="L161" s="3">
        <f>VLOOKUP(H161,ar_predmet!A:C,2,FALSE())</f>
        <v>5219</v>
      </c>
      <c r="M161">
        <f>+VLOOKUP(G161,tip_dogodka!$B$2:$C$10,2,0)</f>
        <v>1</v>
      </c>
      <c r="N161">
        <f>+VLOOKUP(E161,prostor!$F$1:$G$101,2,0)</f>
        <v>8</v>
      </c>
      <c r="O161">
        <f t="shared" si="8"/>
        <v>150</v>
      </c>
      <c r="P161">
        <f>VLOOKUP(O161,mi2hh!A$2:B$4261,2,FALSE())</f>
        <v>3</v>
      </c>
      <c r="Q161" t="str">
        <f t="shared" si="9"/>
        <v>Red</v>
      </c>
      <c r="R161" t="str">
        <f t="shared" si="10"/>
        <v>VS</v>
      </c>
      <c r="S161" s="24" t="s">
        <v>1167</v>
      </c>
      <c r="T161" t="str">
        <f t="shared" si="11"/>
        <v/>
      </c>
      <c r="U161">
        <f>VLOOKUP(S161,ar_skupina!L$2:M$136,2,FALSE())</f>
        <v>29</v>
      </c>
    </row>
    <row r="162" spans="1:21" ht="14.25" customHeight="1" x14ac:dyDescent="0.25">
      <c r="A162">
        <v>210</v>
      </c>
      <c r="B162" s="9">
        <v>45387.416666666701</v>
      </c>
      <c r="C162" s="9">
        <v>45387.520833333299</v>
      </c>
      <c r="D162" t="s">
        <v>1335</v>
      </c>
      <c r="E162">
        <v>411</v>
      </c>
      <c r="F162" t="s">
        <v>1333</v>
      </c>
      <c r="G162" t="s">
        <v>2</v>
      </c>
      <c r="H162" t="s">
        <v>1336</v>
      </c>
      <c r="I162" s="63" t="e">
        <f t="array" ref="I162">_xlfn.IFS(#REF!="1",1,#REF!="2",2,#REF!="3",3,#REF!="1A",4,#REF!="1B",5,#REF!="2A",6,#REF!="2B",7,#REF!="3A",8,#REF!="3B",9,#REF!="4A",10,#REF!="","")</f>
        <v>#REF!</v>
      </c>
      <c r="J162">
        <f>VLOOKUP(F162,profesor!$G$2:$H$101,2,0)</f>
        <v>2</v>
      </c>
      <c r="K162">
        <f>VLOOKUP(H162,ar_predmet!A:C,3,0)</f>
        <v>116</v>
      </c>
      <c r="L162" s="3">
        <f>VLOOKUP(H162,ar_predmet!A:C,2,FALSE())</f>
        <v>6303</v>
      </c>
      <c r="M162">
        <f>+VLOOKUP(G162,tip_dogodka!$B$2:$C$10,2,0)</f>
        <v>1</v>
      </c>
      <c r="N162">
        <f>+VLOOKUP(E162,prostor!$F$1:$G$101,2,0)</f>
        <v>14</v>
      </c>
      <c r="O162">
        <f t="shared" si="8"/>
        <v>150</v>
      </c>
      <c r="P162">
        <f>VLOOKUP(O162,mi2hh!A$2:B$4261,2,FALSE())</f>
        <v>3</v>
      </c>
      <c r="Q162" t="str">
        <f t="shared" si="9"/>
        <v>Red</v>
      </c>
      <c r="R162" t="str">
        <f t="shared" si="10"/>
        <v>UN</v>
      </c>
      <c r="S162" s="24" t="s">
        <v>1215</v>
      </c>
      <c r="T162" t="str">
        <f t="shared" si="11"/>
        <v/>
      </c>
      <c r="U162">
        <f>VLOOKUP(S162,ar_skupina!L$2:M$136,2,FALSE())</f>
        <v>72</v>
      </c>
    </row>
    <row r="163" spans="1:21" ht="14.25" customHeight="1" x14ac:dyDescent="0.25">
      <c r="A163">
        <v>212</v>
      </c>
      <c r="B163" s="9">
        <v>45250.375</v>
      </c>
      <c r="C163" s="9">
        <v>45250.479166666701</v>
      </c>
      <c r="D163" t="s">
        <v>1355</v>
      </c>
      <c r="E163">
        <v>411</v>
      </c>
      <c r="F163" t="s">
        <v>1333</v>
      </c>
      <c r="G163" t="s">
        <v>2</v>
      </c>
      <c r="H163" s="52" t="s">
        <v>1342</v>
      </c>
      <c r="I163" s="63" t="e">
        <f t="array" ref="I163">_xlfn.IFS(#REF!="1",1,#REF!="2",2,#REF!="3",3,#REF!="1A",4,#REF!="1B",5,#REF!="2A",6,#REF!="2B",7,#REF!="3A",8,#REF!="3B",9,#REF!="4A",10,#REF!="","")</f>
        <v>#REF!</v>
      </c>
      <c r="J163">
        <f>VLOOKUP(F163,profesor!$G$2:$H$101,2,0)</f>
        <v>2</v>
      </c>
      <c r="K163">
        <f>VLOOKUP(H163,ar_predmet!A:C,3,0)</f>
        <v>93</v>
      </c>
      <c r="L163" s="3">
        <f>VLOOKUP(H163,ar_predmet!A:C,2,FALSE())</f>
        <v>6217</v>
      </c>
      <c r="M163">
        <f>+VLOOKUP(G163,tip_dogodka!$B$2:$C$10,2,0)</f>
        <v>1</v>
      </c>
      <c r="N163">
        <f>+VLOOKUP(E163,prostor!$F$1:$G$101,2,0)</f>
        <v>14</v>
      </c>
      <c r="O163">
        <f t="shared" si="8"/>
        <v>150</v>
      </c>
      <c r="P163">
        <f>VLOOKUP(O163,mi2hh!A$2:B$4261,2,FALSE())</f>
        <v>3</v>
      </c>
      <c r="Q163" t="str">
        <f t="shared" si="9"/>
        <v>Red</v>
      </c>
      <c r="R163" t="str">
        <f t="shared" si="10"/>
        <v>UN</v>
      </c>
      <c r="S163" s="24" t="s">
        <v>1208</v>
      </c>
      <c r="T163" t="str">
        <f t="shared" si="11"/>
        <v/>
      </c>
      <c r="U163">
        <f>VLOOKUP(S163,ar_skupina!L$2:M$136,2,FALSE())</f>
        <v>65</v>
      </c>
    </row>
    <row r="164" spans="1:21" ht="14.25" customHeight="1" x14ac:dyDescent="0.25">
      <c r="A164">
        <v>213</v>
      </c>
      <c r="B164" s="9">
        <v>45204.416666666701</v>
      </c>
      <c r="C164" s="9">
        <v>45204.520833333299</v>
      </c>
      <c r="D164" t="s">
        <v>1344</v>
      </c>
      <c r="E164">
        <v>411</v>
      </c>
      <c r="F164" t="s">
        <v>1333</v>
      </c>
      <c r="G164" t="s">
        <v>2</v>
      </c>
      <c r="H164" t="s">
        <v>1338</v>
      </c>
      <c r="I164" s="63" t="e">
        <f t="array" ref="I164">_xlfn.IFS(#REF!="1",1,#REF!="2",2,#REF!="3",3,#REF!="1A",4,#REF!="1B",5,#REF!="2A",6,#REF!="2B",7,#REF!="3A",8,#REF!="3B",9,#REF!="4A",10,#REF!="","")</f>
        <v>#REF!</v>
      </c>
      <c r="J164">
        <f>VLOOKUP(F164,profesor!$G$2:$H$101,2,0)</f>
        <v>2</v>
      </c>
      <c r="K164">
        <f>VLOOKUP(H164,ar_predmet!A:C,3,0)</f>
        <v>190</v>
      </c>
      <c r="L164" s="3">
        <f>VLOOKUP(H164,ar_predmet!A:C,2,FALSE())</f>
        <v>7233</v>
      </c>
      <c r="M164">
        <f>+VLOOKUP(G164,tip_dogodka!$B$2:$C$10,2,0)</f>
        <v>1</v>
      </c>
      <c r="N164">
        <f>+VLOOKUP(E164,prostor!$F$1:$G$101,2,0)</f>
        <v>14</v>
      </c>
      <c r="O164">
        <f t="shared" si="8"/>
        <v>150</v>
      </c>
      <c r="P164">
        <f>VLOOKUP(O164,mi2hh!A$2:B$4261,2,FALSE())</f>
        <v>3</v>
      </c>
      <c r="Q164" t="str">
        <f t="shared" si="9"/>
        <v>Red</v>
      </c>
      <c r="R164" t="str">
        <f t="shared" si="10"/>
        <v>MA</v>
      </c>
      <c r="S164" s="24" t="s">
        <v>1229</v>
      </c>
      <c r="T164" t="str">
        <f t="shared" si="11"/>
        <v/>
      </c>
      <c r="U164">
        <f>VLOOKUP(S164,ar_skupina!L$2:M$136,2,FALSE())</f>
        <v>85</v>
      </c>
    </row>
    <row r="165" spans="1:21" ht="14.25" customHeight="1" x14ac:dyDescent="0.25">
      <c r="A165">
        <v>214</v>
      </c>
      <c r="B165" s="9">
        <v>45257.375</v>
      </c>
      <c r="C165" s="9">
        <v>45257.479166666701</v>
      </c>
      <c r="D165" t="s">
        <v>1355</v>
      </c>
      <c r="E165">
        <v>411</v>
      </c>
      <c r="F165" t="s">
        <v>1333</v>
      </c>
      <c r="G165" t="s">
        <v>2</v>
      </c>
      <c r="H165" s="52" t="s">
        <v>1342</v>
      </c>
      <c r="I165" s="63" t="e">
        <f t="array" ref="I165">_xlfn.IFS(#REF!="1",1,#REF!="2",2,#REF!="3",3,#REF!="1A",4,#REF!="1B",5,#REF!="2A",6,#REF!="2B",7,#REF!="3A",8,#REF!="3B",9,#REF!="4A",10,#REF!="","")</f>
        <v>#REF!</v>
      </c>
      <c r="J165">
        <f>VLOOKUP(F165,profesor!$G$2:$H$101,2,0)</f>
        <v>2</v>
      </c>
      <c r="K165">
        <f>VLOOKUP(H165,ar_predmet!A:C,3,0)</f>
        <v>93</v>
      </c>
      <c r="L165" s="3">
        <f>VLOOKUP(H165,ar_predmet!A:C,2,FALSE())</f>
        <v>6217</v>
      </c>
      <c r="M165">
        <f>+VLOOKUP(G165,tip_dogodka!$B$2:$C$10,2,0)</f>
        <v>1</v>
      </c>
      <c r="N165">
        <f>+VLOOKUP(E165,prostor!$F$1:$G$101,2,0)</f>
        <v>14</v>
      </c>
      <c r="O165">
        <f t="shared" si="8"/>
        <v>150</v>
      </c>
      <c r="P165">
        <f>VLOOKUP(O165,mi2hh!A$2:B$4261,2,FALSE())</f>
        <v>3</v>
      </c>
      <c r="Q165" t="str">
        <f t="shared" si="9"/>
        <v>Red</v>
      </c>
      <c r="R165" t="str">
        <f t="shared" si="10"/>
        <v>UN</v>
      </c>
      <c r="S165" s="24" t="s">
        <v>1208</v>
      </c>
      <c r="T165" t="str">
        <f t="shared" si="11"/>
        <v/>
      </c>
      <c r="U165">
        <f>VLOOKUP(S165,ar_skupina!L$2:M$136,2,FALSE())</f>
        <v>65</v>
      </c>
    </row>
    <row r="166" spans="1:21" ht="14.25" customHeight="1" x14ac:dyDescent="0.25">
      <c r="A166">
        <v>215</v>
      </c>
      <c r="B166" s="9">
        <v>45363.375</v>
      </c>
      <c r="C166" s="9">
        <v>45363.479166666701</v>
      </c>
      <c r="D166" t="s">
        <v>1347</v>
      </c>
      <c r="E166" t="s">
        <v>16</v>
      </c>
      <c r="F166" t="s">
        <v>1333</v>
      </c>
      <c r="G166" t="s">
        <v>4</v>
      </c>
      <c r="H166" t="s">
        <v>1336</v>
      </c>
      <c r="I166" s="63" t="e">
        <f t="array" ref="I166">_xlfn.IFS(#REF!="1",1,#REF!="2",2,#REF!="3",3,#REF!="1A",4,#REF!="1B",5,#REF!="2A",6,#REF!="2B",7,#REF!="3A",8,#REF!="3B",9,#REF!="4A",10,#REF!="","")</f>
        <v>#REF!</v>
      </c>
      <c r="J166">
        <f>VLOOKUP(F166,profesor!$G$2:$H$101,2,0)</f>
        <v>2</v>
      </c>
      <c r="K166">
        <f>VLOOKUP(H166,ar_predmet!A:C,3,0)</f>
        <v>116</v>
      </c>
      <c r="L166" s="3">
        <f>VLOOKUP(H166,ar_predmet!A:C,2,FALSE())</f>
        <v>6303</v>
      </c>
      <c r="M166">
        <f>+VLOOKUP(G166,tip_dogodka!$B$2:$C$10,2,0)</f>
        <v>3</v>
      </c>
      <c r="N166">
        <f>+VLOOKUP(E166,prostor!$F$1:$G$101,2,0)</f>
        <v>54</v>
      </c>
      <c r="O166">
        <f t="shared" si="8"/>
        <v>150</v>
      </c>
      <c r="P166">
        <f>VLOOKUP(O166,mi2hh!A$2:B$4261,2,FALSE())</f>
        <v>3</v>
      </c>
      <c r="Q166" t="str">
        <f t="shared" si="9"/>
        <v>Red</v>
      </c>
      <c r="R166" t="str">
        <f t="shared" si="10"/>
        <v>UN</v>
      </c>
      <c r="S166" s="24" t="s">
        <v>1215</v>
      </c>
      <c r="T166" t="str">
        <f t="shared" si="11"/>
        <v/>
      </c>
      <c r="U166">
        <f>VLOOKUP(S166,ar_skupina!L$2:M$136,2,FALSE())</f>
        <v>72</v>
      </c>
    </row>
    <row r="167" spans="1:21" ht="14.25" customHeight="1" x14ac:dyDescent="0.25">
      <c r="A167">
        <v>216</v>
      </c>
      <c r="B167" s="9">
        <v>45216.416666666701</v>
      </c>
      <c r="C167" s="9">
        <v>45216.520833333299</v>
      </c>
      <c r="D167" t="s">
        <v>1337</v>
      </c>
      <c r="E167" t="s">
        <v>16</v>
      </c>
      <c r="F167" t="s">
        <v>1333</v>
      </c>
      <c r="G167" t="s">
        <v>4</v>
      </c>
      <c r="H167" t="s">
        <v>1338</v>
      </c>
      <c r="I167" s="63" t="e">
        <f t="array" ref="I167">_xlfn.IFS(#REF!="1",1,#REF!="2",2,#REF!="3",3,#REF!="1A",4,#REF!="1B",5,#REF!="2A",6,#REF!="2B",7,#REF!="3A",8,#REF!="3B",9,#REF!="4A",10,#REF!="","")</f>
        <v>#REF!</v>
      </c>
      <c r="J167">
        <f>VLOOKUP(F167,profesor!$G$2:$H$101,2,0)</f>
        <v>2</v>
      </c>
      <c r="K167">
        <f>VLOOKUP(H167,ar_predmet!A:C,3,0)</f>
        <v>190</v>
      </c>
      <c r="L167" s="3">
        <f>VLOOKUP(H167,ar_predmet!A:C,2,FALSE())</f>
        <v>7233</v>
      </c>
      <c r="M167">
        <f>+VLOOKUP(G167,tip_dogodka!$B$2:$C$10,2,0)</f>
        <v>3</v>
      </c>
      <c r="N167">
        <f>+VLOOKUP(E167,prostor!$F$1:$G$101,2,0)</f>
        <v>54</v>
      </c>
      <c r="O167">
        <f t="shared" si="8"/>
        <v>150</v>
      </c>
      <c r="P167">
        <f>VLOOKUP(O167,mi2hh!A$2:B$4261,2,FALSE())</f>
        <v>3</v>
      </c>
      <c r="Q167" t="str">
        <f t="shared" si="9"/>
        <v>Red</v>
      </c>
      <c r="R167" t="str">
        <f t="shared" si="10"/>
        <v>MA</v>
      </c>
      <c r="S167" s="24" t="s">
        <v>1229</v>
      </c>
      <c r="T167" t="str">
        <f t="shared" si="11"/>
        <v/>
      </c>
      <c r="U167">
        <f>VLOOKUP(S167,ar_skupina!L$2:M$136,2,FALSE())</f>
        <v>85</v>
      </c>
    </row>
    <row r="168" spans="1:21" ht="14.25" customHeight="1" x14ac:dyDescent="0.25">
      <c r="A168">
        <v>217</v>
      </c>
      <c r="B168" s="9">
        <v>45243.375</v>
      </c>
      <c r="C168" s="9">
        <v>45243.479166666701</v>
      </c>
      <c r="D168" t="s">
        <v>1355</v>
      </c>
      <c r="E168">
        <v>411</v>
      </c>
      <c r="F168" t="s">
        <v>1333</v>
      </c>
      <c r="G168" t="s">
        <v>2</v>
      </c>
      <c r="H168" s="52" t="s">
        <v>1342</v>
      </c>
      <c r="I168" s="63" t="e">
        <f t="array" ref="I168">_xlfn.IFS(#REF!="1",1,#REF!="2",2,#REF!="3",3,#REF!="1A",4,#REF!="1B",5,#REF!="2A",6,#REF!="2B",7,#REF!="3A",8,#REF!="3B",9,#REF!="4A",10,#REF!="","")</f>
        <v>#REF!</v>
      </c>
      <c r="J168">
        <f>VLOOKUP(F168,profesor!$G$2:$H$101,2,0)</f>
        <v>2</v>
      </c>
      <c r="K168">
        <f>VLOOKUP(H168,ar_predmet!A:C,3,0)</f>
        <v>93</v>
      </c>
      <c r="L168" s="3">
        <f>VLOOKUP(H168,ar_predmet!A:C,2,FALSE())</f>
        <v>6217</v>
      </c>
      <c r="M168">
        <f>+VLOOKUP(G168,tip_dogodka!$B$2:$C$10,2,0)</f>
        <v>1</v>
      </c>
      <c r="N168">
        <f>+VLOOKUP(E168,prostor!$F$1:$G$101,2,0)</f>
        <v>14</v>
      </c>
      <c r="O168">
        <f t="shared" si="8"/>
        <v>150</v>
      </c>
      <c r="P168">
        <f>VLOOKUP(O168,mi2hh!A$2:B$4261,2,FALSE())</f>
        <v>3</v>
      </c>
      <c r="Q168" t="str">
        <f t="shared" si="9"/>
        <v>Red</v>
      </c>
      <c r="R168" t="str">
        <f t="shared" si="10"/>
        <v>UN</v>
      </c>
      <c r="S168" s="24" t="s">
        <v>1208</v>
      </c>
      <c r="T168" t="str">
        <f t="shared" si="11"/>
        <v/>
      </c>
      <c r="U168">
        <f>VLOOKUP(S168,ar_skupina!L$2:M$136,2,FALSE())</f>
        <v>65</v>
      </c>
    </row>
    <row r="169" spans="1:21" ht="14.25" customHeight="1" x14ac:dyDescent="0.25">
      <c r="A169">
        <v>218</v>
      </c>
      <c r="B169" s="9">
        <v>45278.375</v>
      </c>
      <c r="C169" s="9">
        <v>45278.479166666701</v>
      </c>
      <c r="D169" t="s">
        <v>1350</v>
      </c>
      <c r="E169">
        <v>411</v>
      </c>
      <c r="F169" t="s">
        <v>1333</v>
      </c>
      <c r="G169" t="s">
        <v>2</v>
      </c>
      <c r="H169" t="s">
        <v>1351</v>
      </c>
      <c r="I169" s="63" t="e">
        <f t="array" ref="I169">_xlfn.IFS(#REF!="1",1,#REF!="2",2,#REF!="3",3,#REF!="1A",4,#REF!="1B",5,#REF!="2A",6,#REF!="2B",7,#REF!="3A",8,#REF!="3B",9,#REF!="4A",10,#REF!="","")</f>
        <v>#REF!</v>
      </c>
      <c r="J169">
        <f>VLOOKUP(F169,profesor!$G$2:$H$101,2,0)</f>
        <v>2</v>
      </c>
      <c r="K169">
        <f>VLOOKUP(H169,ar_predmet!A:C,3,0)</f>
        <v>188</v>
      </c>
      <c r="L169" s="3">
        <f>VLOOKUP(H169,ar_predmet!A:C,2,FALSE())</f>
        <v>7231</v>
      </c>
      <c r="M169">
        <f>+VLOOKUP(G169,tip_dogodka!$B$2:$C$10,2,0)</f>
        <v>1</v>
      </c>
      <c r="N169">
        <f>+VLOOKUP(E169,prostor!$F$1:$G$101,2,0)</f>
        <v>14</v>
      </c>
      <c r="O169">
        <f t="shared" si="8"/>
        <v>150</v>
      </c>
      <c r="P169">
        <f>VLOOKUP(O169,mi2hh!A$2:B$4261,2,FALSE())</f>
        <v>3</v>
      </c>
      <c r="Q169" t="str">
        <f t="shared" si="9"/>
        <v>Red</v>
      </c>
      <c r="R169" t="str">
        <f t="shared" si="10"/>
        <v>MA</v>
      </c>
      <c r="S169" s="24" t="s">
        <v>1229</v>
      </c>
      <c r="T169" t="str">
        <f t="shared" si="11"/>
        <v/>
      </c>
      <c r="U169">
        <f>VLOOKUP(S169,ar_skupina!L$2:M$136,2,FALSE())</f>
        <v>85</v>
      </c>
    </row>
    <row r="170" spans="1:21" ht="14.25" customHeight="1" x14ac:dyDescent="0.25">
      <c r="A170">
        <v>220</v>
      </c>
      <c r="B170" s="9">
        <v>45237.375</v>
      </c>
      <c r="C170" s="9">
        <v>45237.479166666701</v>
      </c>
      <c r="D170" t="s">
        <v>1355</v>
      </c>
      <c r="E170">
        <v>411</v>
      </c>
      <c r="F170" t="s">
        <v>1333</v>
      </c>
      <c r="G170" t="s">
        <v>2</v>
      </c>
      <c r="H170" s="52" t="s">
        <v>1342</v>
      </c>
      <c r="I170" s="63" t="e">
        <f t="array" ref="I170">_xlfn.IFS(#REF!="1",1,#REF!="2",2,#REF!="3",3,#REF!="1A",4,#REF!="1B",5,#REF!="2A",6,#REF!="2B",7,#REF!="3A",8,#REF!="3B",9,#REF!="4A",10,#REF!="","")</f>
        <v>#REF!</v>
      </c>
      <c r="J170">
        <f>VLOOKUP(F170,profesor!$G$2:$H$101,2,0)</f>
        <v>2</v>
      </c>
      <c r="K170">
        <f>VLOOKUP(H170,ar_predmet!A:C,3,0)</f>
        <v>93</v>
      </c>
      <c r="L170" s="3">
        <f>VLOOKUP(H170,ar_predmet!A:C,2,FALSE())</f>
        <v>6217</v>
      </c>
      <c r="M170">
        <f>+VLOOKUP(G170,tip_dogodka!$B$2:$C$10,2,0)</f>
        <v>1</v>
      </c>
      <c r="N170">
        <f>+VLOOKUP(E170,prostor!$F$1:$G$101,2,0)</f>
        <v>14</v>
      </c>
      <c r="O170">
        <f t="shared" si="8"/>
        <v>150</v>
      </c>
      <c r="P170">
        <f>VLOOKUP(O170,mi2hh!A$2:B$4261,2,FALSE())</f>
        <v>3</v>
      </c>
      <c r="Q170" t="str">
        <f t="shared" si="9"/>
        <v>Red</v>
      </c>
      <c r="R170" t="str">
        <f t="shared" si="10"/>
        <v>UN</v>
      </c>
      <c r="S170" s="24" t="s">
        <v>1208</v>
      </c>
      <c r="T170" t="str">
        <f t="shared" si="11"/>
        <v/>
      </c>
      <c r="U170">
        <f>VLOOKUP(S170,ar_skupina!L$2:M$136,2,FALSE())</f>
        <v>65</v>
      </c>
    </row>
    <row r="171" spans="1:21" ht="14.25" customHeight="1" x14ac:dyDescent="0.25">
      <c r="A171">
        <v>221</v>
      </c>
      <c r="B171" s="9">
        <v>45219.677083333299</v>
      </c>
      <c r="C171" s="9">
        <v>45219.78125</v>
      </c>
      <c r="D171" t="s">
        <v>1357</v>
      </c>
      <c r="E171">
        <v>306</v>
      </c>
      <c r="F171" t="s">
        <v>1333</v>
      </c>
      <c r="G171" t="s">
        <v>3</v>
      </c>
      <c r="H171" t="s">
        <v>1346</v>
      </c>
      <c r="I171" s="63" t="e">
        <f t="array" ref="I171">_xlfn.IFS(#REF!="1",1,#REF!="2",2,#REF!="3",3,#REF!="1A",4,#REF!="1B",5,#REF!="2A",6,#REF!="2B",7,#REF!="3A",8,#REF!="3B",9,#REF!="4A",10,#REF!="","")</f>
        <v>#REF!</v>
      </c>
      <c r="J171">
        <f>VLOOKUP(F171,profesor!$G$2:$H$101,2,0)</f>
        <v>2</v>
      </c>
      <c r="K171">
        <f>VLOOKUP(H171,ar_predmet!A:C,3,0)</f>
        <v>131</v>
      </c>
      <c r="L171" s="3">
        <f>VLOOKUP(H171,ar_predmet!A:C,2,FALSE())</f>
        <v>6325</v>
      </c>
      <c r="M171">
        <f>+VLOOKUP(G171,tip_dogodka!$B$2:$C$10,2,0)</f>
        <v>2</v>
      </c>
      <c r="N171">
        <f>+VLOOKUP(E171,prostor!$F$1:$G$101,2,0)</f>
        <v>8</v>
      </c>
      <c r="O171">
        <f t="shared" si="8"/>
        <v>150</v>
      </c>
      <c r="P171">
        <f>VLOOKUP(O171,mi2hh!A$2:B$4261,2,FALSE())</f>
        <v>3</v>
      </c>
      <c r="Q171" t="str">
        <f t="shared" si="9"/>
        <v>Red</v>
      </c>
      <c r="R171" t="str">
        <f t="shared" si="10"/>
        <v>UN</v>
      </c>
      <c r="S171" s="24" t="s">
        <v>1215</v>
      </c>
      <c r="T171" t="str">
        <f t="shared" si="11"/>
        <v/>
      </c>
      <c r="U171">
        <f>VLOOKUP(S171,ar_skupina!L$2:M$136,2,FALSE())</f>
        <v>72</v>
      </c>
    </row>
    <row r="172" spans="1:21" ht="14.25" customHeight="1" x14ac:dyDescent="0.25">
      <c r="A172">
        <v>222</v>
      </c>
      <c r="B172" s="9">
        <v>45392.791666666701</v>
      </c>
      <c r="C172" s="9">
        <v>45392.927083333299</v>
      </c>
      <c r="D172" t="s">
        <v>1358</v>
      </c>
      <c r="E172" t="s">
        <v>16</v>
      </c>
      <c r="F172" t="s">
        <v>1333</v>
      </c>
      <c r="G172" t="s">
        <v>4</v>
      </c>
      <c r="H172" t="s">
        <v>1340</v>
      </c>
      <c r="I172" s="63" t="e">
        <f t="array" ref="I172">_xlfn.IFS(#REF!="1",1,#REF!="2",2,#REF!="3",3,#REF!="1A",4,#REF!="1B",5,#REF!="2A",6,#REF!="2B",7,#REF!="3A",8,#REF!="3B",9,#REF!="4A",10,#REF!="","")</f>
        <v>#REF!</v>
      </c>
      <c r="J172">
        <f>VLOOKUP(F172,profesor!$G$2:$H$101,2,0)</f>
        <v>2</v>
      </c>
      <c r="K172">
        <f>VLOOKUP(H172,ar_predmet!A:C,3,0)</f>
        <v>20</v>
      </c>
      <c r="L172" s="3">
        <f>VLOOKUP(H172,ar_predmet!A:C,2,FALSE())</f>
        <v>5219</v>
      </c>
      <c r="M172">
        <f>+VLOOKUP(G172,tip_dogodka!$B$2:$C$10,2,0)</f>
        <v>3</v>
      </c>
      <c r="N172">
        <f>+VLOOKUP(E172,prostor!$F$1:$G$101,2,0)</f>
        <v>54</v>
      </c>
      <c r="O172">
        <f t="shared" si="8"/>
        <v>195</v>
      </c>
      <c r="P172">
        <f>VLOOKUP(O172,mi2hh!A$2:B$4261,2,FALSE())</f>
        <v>4</v>
      </c>
      <c r="Q172" t="str">
        <f t="shared" si="9"/>
        <v>Izr</v>
      </c>
      <c r="R172" t="str">
        <f t="shared" si="10"/>
        <v>VS</v>
      </c>
      <c r="S172" s="24" t="s">
        <v>1248</v>
      </c>
      <c r="T172" t="str">
        <f t="shared" si="11"/>
        <v/>
      </c>
      <c r="U172">
        <f>VLOOKUP(S172,ar_skupina!L$2:M$136,2,FALSE())</f>
        <v>102</v>
      </c>
    </row>
    <row r="173" spans="1:21" ht="14.25" customHeight="1" x14ac:dyDescent="0.25">
      <c r="A173">
        <v>223</v>
      </c>
      <c r="B173" s="9">
        <v>45275.489583333299</v>
      </c>
      <c r="C173" s="9">
        <v>45275.59375</v>
      </c>
      <c r="D173" t="s">
        <v>1359</v>
      </c>
      <c r="E173" t="s">
        <v>16</v>
      </c>
      <c r="F173" t="s">
        <v>1333</v>
      </c>
      <c r="G173" t="s">
        <v>4</v>
      </c>
      <c r="H173" t="s">
        <v>1351</v>
      </c>
      <c r="I173" s="63" t="e">
        <f t="array" ref="I173">_xlfn.IFS(#REF!="1",1,#REF!="2",2,#REF!="3",3,#REF!="1A",4,#REF!="1B",5,#REF!="2A",6,#REF!="2B",7,#REF!="3A",8,#REF!="3B",9,#REF!="4A",10,#REF!="","")</f>
        <v>#REF!</v>
      </c>
      <c r="J173">
        <f>VLOOKUP(F173,profesor!$G$2:$H$101,2,0)</f>
        <v>2</v>
      </c>
      <c r="K173">
        <f>VLOOKUP(H173,ar_predmet!A:C,3,0)</f>
        <v>188</v>
      </c>
      <c r="L173" s="3">
        <f>VLOOKUP(H173,ar_predmet!A:C,2,FALSE())</f>
        <v>7231</v>
      </c>
      <c r="M173">
        <f>+VLOOKUP(G173,tip_dogodka!$B$2:$C$10,2,0)</f>
        <v>3</v>
      </c>
      <c r="N173">
        <f>+VLOOKUP(E173,prostor!$F$1:$G$101,2,0)</f>
        <v>54</v>
      </c>
      <c r="O173">
        <f t="shared" si="8"/>
        <v>150</v>
      </c>
      <c r="P173">
        <f>VLOOKUP(O173,mi2hh!A$2:B$4261,2,FALSE())</f>
        <v>3</v>
      </c>
      <c r="Q173" t="str">
        <f t="shared" si="9"/>
        <v>Red</v>
      </c>
      <c r="R173" t="str">
        <f t="shared" si="10"/>
        <v>MA</v>
      </c>
      <c r="S173" s="24" t="s">
        <v>1229</v>
      </c>
      <c r="T173" t="str">
        <f t="shared" si="11"/>
        <v/>
      </c>
      <c r="U173">
        <f>VLOOKUP(S173,ar_skupina!L$2:M$136,2,FALSE())</f>
        <v>85</v>
      </c>
    </row>
    <row r="174" spans="1:21" ht="14.25" customHeight="1" x14ac:dyDescent="0.25">
      <c r="A174">
        <v>224</v>
      </c>
      <c r="B174" s="9">
        <v>45279.375</v>
      </c>
      <c r="C174" s="9">
        <v>45279.479166666701</v>
      </c>
      <c r="D174" t="s">
        <v>1350</v>
      </c>
      <c r="E174" t="s">
        <v>17</v>
      </c>
      <c r="F174" t="s">
        <v>1333</v>
      </c>
      <c r="G174" t="s">
        <v>2</v>
      </c>
      <c r="H174" t="s">
        <v>1351</v>
      </c>
      <c r="I174" s="63" t="e">
        <f t="array" ref="I174">_xlfn.IFS(#REF!="1",1,#REF!="2",2,#REF!="3",3,#REF!="1A",4,#REF!="1B",5,#REF!="2A",6,#REF!="2B",7,#REF!="3A",8,#REF!="3B",9,#REF!="4A",10,#REF!="","")</f>
        <v>#REF!</v>
      </c>
      <c r="J174">
        <f>VLOOKUP(F174,profesor!$G$2:$H$101,2,0)</f>
        <v>2</v>
      </c>
      <c r="K174">
        <f>VLOOKUP(H174,ar_predmet!A:C,3,0)</f>
        <v>188</v>
      </c>
      <c r="L174" s="3">
        <f>VLOOKUP(H174,ar_predmet!A:C,2,FALSE())</f>
        <v>7231</v>
      </c>
      <c r="M174">
        <f>+VLOOKUP(G174,tip_dogodka!$B$2:$C$10,2,0)</f>
        <v>1</v>
      </c>
      <c r="N174">
        <f>+VLOOKUP(E174,prostor!$F$1:$G$101,2,0)</f>
        <v>55</v>
      </c>
      <c r="O174">
        <f t="shared" si="8"/>
        <v>150</v>
      </c>
      <c r="P174">
        <f>VLOOKUP(O174,mi2hh!A$2:B$4261,2,FALSE())</f>
        <v>3</v>
      </c>
      <c r="Q174" t="str">
        <f t="shared" si="9"/>
        <v>Red</v>
      </c>
      <c r="R174" t="str">
        <f t="shared" si="10"/>
        <v>MA</v>
      </c>
      <c r="S174" s="24" t="s">
        <v>1229</v>
      </c>
      <c r="T174" t="str">
        <f t="shared" si="11"/>
        <v/>
      </c>
      <c r="U174">
        <f>VLOOKUP(S174,ar_skupina!L$2:M$136,2,FALSE())</f>
        <v>85</v>
      </c>
    </row>
    <row r="175" spans="1:21" ht="14.25" customHeight="1" x14ac:dyDescent="0.25">
      <c r="A175">
        <v>226</v>
      </c>
      <c r="B175" s="9">
        <v>45295.375</v>
      </c>
      <c r="C175" s="9">
        <v>45295.479166666701</v>
      </c>
      <c r="D175" t="s">
        <v>1350</v>
      </c>
      <c r="E175">
        <v>411</v>
      </c>
      <c r="F175" t="s">
        <v>1333</v>
      </c>
      <c r="G175" t="s">
        <v>2</v>
      </c>
      <c r="H175" t="s">
        <v>1351</v>
      </c>
      <c r="I175" s="63" t="e">
        <f t="array" ref="I175">_xlfn.IFS(#REF!="1",1,#REF!="2",2,#REF!="3",3,#REF!="1A",4,#REF!="1B",5,#REF!="2A",6,#REF!="2B",7,#REF!="3A",8,#REF!="3B",9,#REF!="4A",10,#REF!="","")</f>
        <v>#REF!</v>
      </c>
      <c r="J175">
        <f>VLOOKUP(F175,profesor!$G$2:$H$101,2,0)</f>
        <v>2</v>
      </c>
      <c r="K175">
        <f>VLOOKUP(H175,ar_predmet!A:C,3,0)</f>
        <v>188</v>
      </c>
      <c r="L175" s="3">
        <f>VLOOKUP(H175,ar_predmet!A:C,2,FALSE())</f>
        <v>7231</v>
      </c>
      <c r="M175">
        <f>+VLOOKUP(G175,tip_dogodka!$B$2:$C$10,2,0)</f>
        <v>1</v>
      </c>
      <c r="N175">
        <f>+VLOOKUP(E175,prostor!$F$1:$G$101,2,0)</f>
        <v>14</v>
      </c>
      <c r="O175">
        <f t="shared" si="8"/>
        <v>150</v>
      </c>
      <c r="P175">
        <f>VLOOKUP(O175,mi2hh!A$2:B$4261,2,FALSE())</f>
        <v>3</v>
      </c>
      <c r="Q175" t="str">
        <f t="shared" si="9"/>
        <v>Red</v>
      </c>
      <c r="R175" t="str">
        <f t="shared" si="10"/>
        <v>MA</v>
      </c>
      <c r="S175" s="24" t="s">
        <v>1229</v>
      </c>
      <c r="T175" t="str">
        <f t="shared" si="11"/>
        <v/>
      </c>
      <c r="U175">
        <f>VLOOKUP(S175,ar_skupina!L$2:M$136,2,FALSE())</f>
        <v>85</v>
      </c>
    </row>
    <row r="176" spans="1:21" ht="14.25" customHeight="1" x14ac:dyDescent="0.25">
      <c r="A176">
        <v>227</v>
      </c>
      <c r="B176" s="9">
        <v>45386.791666666701</v>
      </c>
      <c r="C176" s="9">
        <v>45386.961805555598</v>
      </c>
      <c r="D176" t="s">
        <v>1360</v>
      </c>
      <c r="E176" t="s">
        <v>17</v>
      </c>
      <c r="F176" t="s">
        <v>1333</v>
      </c>
      <c r="G176" t="s">
        <v>2</v>
      </c>
      <c r="H176" t="s">
        <v>1340</v>
      </c>
      <c r="I176" s="63" t="e">
        <f t="array" ref="I176">_xlfn.IFS(#REF!="1",1,#REF!="2",2,#REF!="3",3,#REF!="1A",4,#REF!="1B",5,#REF!="2A",6,#REF!="2B",7,#REF!="3A",8,#REF!="3B",9,#REF!="4A",10,#REF!="","")</f>
        <v>#REF!</v>
      </c>
      <c r="J176">
        <f>VLOOKUP(F176,profesor!$G$2:$H$101,2,0)</f>
        <v>2</v>
      </c>
      <c r="K176">
        <f>VLOOKUP(H176,ar_predmet!A:C,3,0)</f>
        <v>20</v>
      </c>
      <c r="L176" s="3">
        <f>VLOOKUP(H176,ar_predmet!A:C,2,FALSE())</f>
        <v>5219</v>
      </c>
      <c r="M176">
        <f>+VLOOKUP(G176,tip_dogodka!$B$2:$C$10,2,0)</f>
        <v>1</v>
      </c>
      <c r="N176">
        <f>+VLOOKUP(E176,prostor!$F$1:$G$101,2,0)</f>
        <v>55</v>
      </c>
      <c r="O176">
        <f t="shared" si="8"/>
        <v>245</v>
      </c>
      <c r="P176">
        <f>VLOOKUP(O176,mi2hh!A$2:B$4261,2,FALSE())</f>
        <v>5</v>
      </c>
      <c r="Q176" t="str">
        <f t="shared" si="9"/>
        <v>Izr</v>
      </c>
      <c r="R176" t="str">
        <f t="shared" si="10"/>
        <v>VS</v>
      </c>
      <c r="S176" s="24" t="s">
        <v>1248</v>
      </c>
      <c r="T176" t="str">
        <f t="shared" si="11"/>
        <v/>
      </c>
      <c r="U176">
        <f>VLOOKUP(S176,ar_skupina!L$2:M$136,2,FALSE())</f>
        <v>102</v>
      </c>
    </row>
    <row r="177" spans="1:21" ht="14.25" customHeight="1" x14ac:dyDescent="0.25">
      <c r="A177">
        <v>228</v>
      </c>
      <c r="B177" s="9">
        <v>45253.489583333299</v>
      </c>
      <c r="C177" s="9">
        <v>45253.625</v>
      </c>
      <c r="D177" t="s">
        <v>1361</v>
      </c>
      <c r="E177">
        <v>306</v>
      </c>
      <c r="F177" t="s">
        <v>1333</v>
      </c>
      <c r="G177" t="s">
        <v>2</v>
      </c>
      <c r="H177" t="s">
        <v>1362</v>
      </c>
      <c r="I177" s="63" t="e">
        <f t="array" ref="I177">_xlfn.IFS(#REF!="1",1,#REF!="2",2,#REF!="3",3,#REF!="1A",4,#REF!="1B",5,#REF!="2A",6,#REF!="2B",7,#REF!="3A",8,#REF!="3B",9,#REF!="4A",10,#REF!="","")</f>
        <v>#REF!</v>
      </c>
      <c r="J177">
        <f>VLOOKUP(F177,profesor!$G$2:$H$101,2,0)</f>
        <v>2</v>
      </c>
      <c r="K177">
        <f>VLOOKUP(H177,ar_predmet!A:C,3,0)</f>
        <v>57</v>
      </c>
      <c r="L177" s="3">
        <f>VLOOKUP(H177,ar_predmet!A:C,2,FALSE())</f>
        <v>5314</v>
      </c>
      <c r="M177">
        <f>+VLOOKUP(G177,tip_dogodka!$B$2:$C$10,2,0)</f>
        <v>1</v>
      </c>
      <c r="N177">
        <f>+VLOOKUP(E177,prostor!$F$1:$G$101,2,0)</f>
        <v>8</v>
      </c>
      <c r="O177">
        <f t="shared" si="8"/>
        <v>195</v>
      </c>
      <c r="P177">
        <f>VLOOKUP(O177,mi2hh!A$2:B$4261,2,FALSE())</f>
        <v>4</v>
      </c>
      <c r="Q177" t="str">
        <f t="shared" si="9"/>
        <v>Red</v>
      </c>
      <c r="R177" t="str">
        <f t="shared" si="10"/>
        <v>UN</v>
      </c>
      <c r="S177" s="24" t="s">
        <v>1210</v>
      </c>
      <c r="T177" t="str">
        <f t="shared" si="11"/>
        <v/>
      </c>
      <c r="U177">
        <f>VLOOKUP(S177,ar_skupina!L$2:M$136,2,FALSE())</f>
        <v>56</v>
      </c>
    </row>
    <row r="178" spans="1:21" ht="14.25" customHeight="1" x14ac:dyDescent="0.25">
      <c r="A178">
        <v>229</v>
      </c>
      <c r="B178" s="9">
        <v>45434.416666666701</v>
      </c>
      <c r="C178" s="9">
        <v>45434.520833333299</v>
      </c>
      <c r="D178" t="s">
        <v>1343</v>
      </c>
      <c r="E178">
        <v>306</v>
      </c>
      <c r="F178" t="s">
        <v>1333</v>
      </c>
      <c r="G178" t="s">
        <v>2</v>
      </c>
      <c r="H178" t="s">
        <v>1340</v>
      </c>
      <c r="I178" s="63" t="e">
        <f t="array" ref="I178">_xlfn.IFS(#REF!="1",1,#REF!="2",2,#REF!="3",3,#REF!="1A",4,#REF!="1B",5,#REF!="2A",6,#REF!="2B",7,#REF!="3A",8,#REF!="3B",9,#REF!="4A",10,#REF!="","")</f>
        <v>#REF!</v>
      </c>
      <c r="J178">
        <f>VLOOKUP(F178,profesor!$G$2:$H$101,2,0)</f>
        <v>2</v>
      </c>
      <c r="K178">
        <f>VLOOKUP(H178,ar_predmet!A:C,3,0)</f>
        <v>20</v>
      </c>
      <c r="L178" s="3">
        <f>VLOOKUP(H178,ar_predmet!A:C,2,FALSE())</f>
        <v>5219</v>
      </c>
      <c r="M178">
        <f>+VLOOKUP(G178,tip_dogodka!$B$2:$C$10,2,0)</f>
        <v>1</v>
      </c>
      <c r="N178">
        <f>+VLOOKUP(E178,prostor!$F$1:$G$101,2,0)</f>
        <v>8</v>
      </c>
      <c r="O178">
        <f t="shared" si="8"/>
        <v>150</v>
      </c>
      <c r="P178">
        <f>VLOOKUP(O178,mi2hh!A$2:B$4261,2,FALSE())</f>
        <v>3</v>
      </c>
      <c r="Q178" t="str">
        <f t="shared" si="9"/>
        <v>Red</v>
      </c>
      <c r="R178" t="str">
        <f t="shared" si="10"/>
        <v>VS</v>
      </c>
      <c r="S178" s="24" t="s">
        <v>1167</v>
      </c>
      <c r="T178" t="str">
        <f t="shared" si="11"/>
        <v/>
      </c>
      <c r="U178">
        <f>VLOOKUP(S178,ar_skupina!L$2:M$136,2,FALSE())</f>
        <v>29</v>
      </c>
    </row>
    <row r="179" spans="1:21" ht="14.25" customHeight="1" x14ac:dyDescent="0.25">
      <c r="A179">
        <v>230</v>
      </c>
      <c r="B179" s="9">
        <v>45359.375</v>
      </c>
      <c r="C179" s="9">
        <v>45359.479166666701</v>
      </c>
      <c r="D179" t="s">
        <v>1335</v>
      </c>
      <c r="E179">
        <v>411</v>
      </c>
      <c r="F179" t="s">
        <v>1333</v>
      </c>
      <c r="G179" t="s">
        <v>2</v>
      </c>
      <c r="H179" t="s">
        <v>1336</v>
      </c>
      <c r="I179" s="63" t="e">
        <f t="array" ref="I179">_xlfn.IFS(#REF!="1",1,#REF!="2",2,#REF!="3",3,#REF!="1A",4,#REF!="1B",5,#REF!="2A",6,#REF!="2B",7,#REF!="3A",8,#REF!="3B",9,#REF!="4A",10,#REF!="","")</f>
        <v>#REF!</v>
      </c>
      <c r="J179">
        <f>VLOOKUP(F179,profesor!$G$2:$H$101,2,0)</f>
        <v>2</v>
      </c>
      <c r="K179">
        <f>VLOOKUP(H179,ar_predmet!A:C,3,0)</f>
        <v>116</v>
      </c>
      <c r="L179" s="3">
        <f>VLOOKUP(H179,ar_predmet!A:C,2,FALSE())</f>
        <v>6303</v>
      </c>
      <c r="M179">
        <f>+VLOOKUP(G179,tip_dogodka!$B$2:$C$10,2,0)</f>
        <v>1</v>
      </c>
      <c r="N179">
        <f>+VLOOKUP(E179,prostor!$F$1:$G$101,2,0)</f>
        <v>14</v>
      </c>
      <c r="O179">
        <f t="shared" si="8"/>
        <v>150</v>
      </c>
      <c r="P179">
        <f>VLOOKUP(O179,mi2hh!A$2:B$4261,2,FALSE())</f>
        <v>3</v>
      </c>
      <c r="Q179" t="str">
        <f t="shared" si="9"/>
        <v>Red</v>
      </c>
      <c r="R179" t="str">
        <f t="shared" si="10"/>
        <v>UN</v>
      </c>
      <c r="S179" s="24" t="s">
        <v>1215</v>
      </c>
      <c r="T179" t="str">
        <f t="shared" si="11"/>
        <v/>
      </c>
      <c r="U179">
        <f>VLOOKUP(S179,ar_skupina!L$2:M$136,2,FALSE())</f>
        <v>72</v>
      </c>
    </row>
    <row r="180" spans="1:21" ht="14.25" customHeight="1" x14ac:dyDescent="0.25">
      <c r="A180">
        <v>233</v>
      </c>
      <c r="B180" s="9">
        <v>45211.416666666701</v>
      </c>
      <c r="C180" s="9">
        <v>45211.520833333299</v>
      </c>
      <c r="D180" t="s">
        <v>1344</v>
      </c>
      <c r="E180">
        <v>411</v>
      </c>
      <c r="F180" t="s">
        <v>1333</v>
      </c>
      <c r="G180" t="s">
        <v>2</v>
      </c>
      <c r="H180" t="s">
        <v>1338</v>
      </c>
      <c r="I180" s="63" t="e">
        <f t="array" ref="I180">_xlfn.IFS(#REF!="1",1,#REF!="2",2,#REF!="3",3,#REF!="1A",4,#REF!="1B",5,#REF!="2A",6,#REF!="2B",7,#REF!="3A",8,#REF!="3B",9,#REF!="4A",10,#REF!="","")</f>
        <v>#REF!</v>
      </c>
      <c r="J180">
        <f>VLOOKUP(F180,profesor!$G$2:$H$101,2,0)</f>
        <v>2</v>
      </c>
      <c r="K180">
        <f>VLOOKUP(H180,ar_predmet!A:C,3,0)</f>
        <v>190</v>
      </c>
      <c r="L180" s="3">
        <f>VLOOKUP(H180,ar_predmet!A:C,2,FALSE())</f>
        <v>7233</v>
      </c>
      <c r="M180">
        <f>+VLOOKUP(G180,tip_dogodka!$B$2:$C$10,2,0)</f>
        <v>1</v>
      </c>
      <c r="N180">
        <f>+VLOOKUP(E180,prostor!$F$1:$G$101,2,0)</f>
        <v>14</v>
      </c>
      <c r="O180">
        <f t="shared" si="8"/>
        <v>150</v>
      </c>
      <c r="P180">
        <f>VLOOKUP(O180,mi2hh!A$2:B$4261,2,FALSE())</f>
        <v>3</v>
      </c>
      <c r="Q180" t="str">
        <f t="shared" si="9"/>
        <v>Red</v>
      </c>
      <c r="R180" t="str">
        <f t="shared" si="10"/>
        <v>MA</v>
      </c>
      <c r="S180" s="24" t="s">
        <v>1229</v>
      </c>
      <c r="T180" t="str">
        <f t="shared" si="11"/>
        <v/>
      </c>
      <c r="U180">
        <f>VLOOKUP(S180,ar_skupina!L$2:M$136,2,FALSE())</f>
        <v>85</v>
      </c>
    </row>
    <row r="181" spans="1:21" ht="14.25" customHeight="1" x14ac:dyDescent="0.25">
      <c r="A181">
        <v>235</v>
      </c>
      <c r="B181" s="9">
        <v>45364.375</v>
      </c>
      <c r="C181" s="9">
        <v>45364.479166666701</v>
      </c>
      <c r="D181" t="s">
        <v>1335</v>
      </c>
      <c r="E181">
        <v>411</v>
      </c>
      <c r="F181" t="s">
        <v>1333</v>
      </c>
      <c r="G181" t="s">
        <v>2</v>
      </c>
      <c r="H181" t="s">
        <v>1336</v>
      </c>
      <c r="I181" s="63" t="e">
        <f t="array" ref="I181">_xlfn.IFS(#REF!="1",1,#REF!="2",2,#REF!="3",3,#REF!="1A",4,#REF!="1B",5,#REF!="2A",6,#REF!="2B",7,#REF!="3A",8,#REF!="3B",9,#REF!="4A",10,#REF!="","")</f>
        <v>#REF!</v>
      </c>
      <c r="J181">
        <f>VLOOKUP(F181,profesor!$G$2:$H$101,2,0)</f>
        <v>2</v>
      </c>
      <c r="K181">
        <f>VLOOKUP(H181,ar_predmet!A:C,3,0)</f>
        <v>116</v>
      </c>
      <c r="L181" s="3">
        <f>VLOOKUP(H181,ar_predmet!A:C,2,FALSE())</f>
        <v>6303</v>
      </c>
      <c r="M181">
        <f>+VLOOKUP(G181,tip_dogodka!$B$2:$C$10,2,0)</f>
        <v>1</v>
      </c>
      <c r="N181">
        <f>+VLOOKUP(E181,prostor!$F$1:$G$101,2,0)</f>
        <v>14</v>
      </c>
      <c r="O181">
        <f t="shared" si="8"/>
        <v>150</v>
      </c>
      <c r="P181">
        <f>VLOOKUP(O181,mi2hh!A$2:B$4261,2,FALSE())</f>
        <v>3</v>
      </c>
      <c r="Q181" t="str">
        <f t="shared" si="9"/>
        <v>Red</v>
      </c>
      <c r="R181" t="str">
        <f t="shared" si="10"/>
        <v>UN</v>
      </c>
      <c r="S181" s="24" t="s">
        <v>1215</v>
      </c>
      <c r="T181" t="str">
        <f t="shared" si="11"/>
        <v/>
      </c>
      <c r="U181">
        <f>VLOOKUP(S181,ar_skupina!L$2:M$136,2,FALSE())</f>
        <v>72</v>
      </c>
    </row>
    <row r="182" spans="1:21" ht="14.25" customHeight="1" x14ac:dyDescent="0.25">
      <c r="A182">
        <v>236</v>
      </c>
      <c r="B182" s="9">
        <v>45387.677083333299</v>
      </c>
      <c r="C182" s="9">
        <v>45387.78125</v>
      </c>
      <c r="D182" t="s">
        <v>1339</v>
      </c>
      <c r="E182" t="s">
        <v>16</v>
      </c>
      <c r="F182" t="s">
        <v>1333</v>
      </c>
      <c r="G182" t="s">
        <v>4</v>
      </c>
      <c r="H182" t="s">
        <v>1340</v>
      </c>
      <c r="I182" s="63" t="e">
        <f t="array" ref="I182">_xlfn.IFS(#REF!="1",1,#REF!="2",2,#REF!="3",3,#REF!="1A",4,#REF!="1B",5,#REF!="2A",6,#REF!="2B",7,#REF!="3A",8,#REF!="3B",9,#REF!="4A",10,#REF!="","")</f>
        <v>#REF!</v>
      </c>
      <c r="J182">
        <f>VLOOKUP(F182,profesor!$G$2:$H$101,2,0)</f>
        <v>2</v>
      </c>
      <c r="K182">
        <f>VLOOKUP(H182,ar_predmet!A:C,3,0)</f>
        <v>20</v>
      </c>
      <c r="L182" s="3">
        <f>VLOOKUP(H182,ar_predmet!A:C,2,FALSE())</f>
        <v>5219</v>
      </c>
      <c r="M182">
        <f>+VLOOKUP(G182,tip_dogodka!$B$2:$C$10,2,0)</f>
        <v>3</v>
      </c>
      <c r="N182">
        <f>+VLOOKUP(E182,prostor!$F$1:$G$101,2,0)</f>
        <v>54</v>
      </c>
      <c r="O182">
        <f t="shared" si="8"/>
        <v>150</v>
      </c>
      <c r="P182">
        <f>VLOOKUP(O182,mi2hh!A$2:B$4261,2,FALSE())</f>
        <v>3</v>
      </c>
      <c r="Q182" t="str">
        <f t="shared" si="9"/>
        <v>Red</v>
      </c>
      <c r="R182" t="str">
        <f t="shared" si="10"/>
        <v>VS</v>
      </c>
      <c r="S182" s="24" t="s">
        <v>1167</v>
      </c>
      <c r="T182" t="str">
        <f t="shared" si="11"/>
        <v/>
      </c>
      <c r="U182">
        <f>VLOOKUP(S182,ar_skupina!L$2:M$136,2,FALSE())</f>
        <v>29</v>
      </c>
    </row>
    <row r="183" spans="1:21" ht="14.25" customHeight="1" x14ac:dyDescent="0.25">
      <c r="A183">
        <v>237</v>
      </c>
      <c r="B183" s="9">
        <v>45296.375</v>
      </c>
      <c r="C183" s="9">
        <v>45296.479166666701</v>
      </c>
      <c r="D183" t="s">
        <v>1363</v>
      </c>
      <c r="E183">
        <v>411</v>
      </c>
      <c r="F183" t="s">
        <v>1333</v>
      </c>
      <c r="G183" t="s">
        <v>2</v>
      </c>
      <c r="H183" t="s">
        <v>1364</v>
      </c>
      <c r="I183" s="63" t="e">
        <f t="array" ref="I183">_xlfn.IFS(#REF!="1",1,#REF!="2",2,#REF!="3",3,#REF!="1A",4,#REF!="1B",5,#REF!="2A",6,#REF!="2B",7,#REF!="3A",8,#REF!="3B",9,#REF!="4A",10,#REF!="","")</f>
        <v>#REF!</v>
      </c>
      <c r="J183">
        <f>VLOOKUP(F183,profesor!$G$2:$H$101,2,0)</f>
        <v>2</v>
      </c>
      <c r="K183">
        <f>VLOOKUP(H183,ar_predmet!A:C,3,0)</f>
        <v>308</v>
      </c>
      <c r="L183" s="3">
        <f>VLOOKUP(H183,ar_predmet!A:C,2,FALSE())</f>
        <v>4235</v>
      </c>
      <c r="M183">
        <f>+VLOOKUP(G183,tip_dogodka!$B$2:$C$10,2,0)</f>
        <v>1</v>
      </c>
      <c r="N183">
        <f>+VLOOKUP(E183,prostor!$F$1:$G$101,2,0)</f>
        <v>14</v>
      </c>
      <c r="O183">
        <f t="shared" si="8"/>
        <v>150</v>
      </c>
      <c r="P183">
        <f>VLOOKUP(O183,mi2hh!A$2:B$4261,2,FALSE())</f>
        <v>3</v>
      </c>
      <c r="Q183" t="str">
        <f t="shared" si="9"/>
        <v>Izr</v>
      </c>
      <c r="R183" t="str">
        <f t="shared" si="10"/>
        <v>DO</v>
      </c>
      <c r="S183" s="24" t="s">
        <v>1277</v>
      </c>
      <c r="T183" t="str">
        <f t="shared" si="11"/>
        <v/>
      </c>
      <c r="U183">
        <f>VLOOKUP(S183,ar_skupina!L$2:M$136,2,FALSE())</f>
        <v>128</v>
      </c>
    </row>
    <row r="184" spans="1:21" ht="14.25" customHeight="1" x14ac:dyDescent="0.25">
      <c r="A184">
        <v>238</v>
      </c>
      <c r="B184" s="9">
        <v>45280.489583333299</v>
      </c>
      <c r="C184" s="9">
        <v>45280.59375</v>
      </c>
      <c r="D184" t="s">
        <v>1359</v>
      </c>
      <c r="E184" t="s">
        <v>16</v>
      </c>
      <c r="F184" t="s">
        <v>1333</v>
      </c>
      <c r="G184" t="s">
        <v>4</v>
      </c>
      <c r="H184" t="s">
        <v>1351</v>
      </c>
      <c r="I184" s="63" t="e">
        <f t="array" ref="I184">_xlfn.IFS(#REF!="1",1,#REF!="2",2,#REF!="3",3,#REF!="1A",4,#REF!="1B",5,#REF!="2A",6,#REF!="2B",7,#REF!="3A",8,#REF!="3B",9,#REF!="4A",10,#REF!="","")</f>
        <v>#REF!</v>
      </c>
      <c r="J184">
        <f>VLOOKUP(F184,profesor!$G$2:$H$101,2,0)</f>
        <v>2</v>
      </c>
      <c r="K184">
        <f>VLOOKUP(H184,ar_predmet!A:C,3,0)</f>
        <v>188</v>
      </c>
      <c r="L184" s="3">
        <f>VLOOKUP(H184,ar_predmet!A:C,2,FALSE())</f>
        <v>7231</v>
      </c>
      <c r="M184">
        <f>+VLOOKUP(G184,tip_dogodka!$B$2:$C$10,2,0)</f>
        <v>3</v>
      </c>
      <c r="N184">
        <f>+VLOOKUP(E184,prostor!$F$1:$G$101,2,0)</f>
        <v>54</v>
      </c>
      <c r="O184">
        <f t="shared" si="8"/>
        <v>150</v>
      </c>
      <c r="P184">
        <f>VLOOKUP(O184,mi2hh!A$2:B$4261,2,FALSE())</f>
        <v>3</v>
      </c>
      <c r="Q184" t="str">
        <f t="shared" si="9"/>
        <v>Red</v>
      </c>
      <c r="R184" t="str">
        <f t="shared" si="10"/>
        <v>MA</v>
      </c>
      <c r="S184" s="24" t="s">
        <v>1229</v>
      </c>
      <c r="T184" t="str">
        <f t="shared" si="11"/>
        <v/>
      </c>
      <c r="U184">
        <f>VLOOKUP(S184,ar_skupina!L$2:M$136,2,FALSE())</f>
        <v>85</v>
      </c>
    </row>
    <row r="185" spans="1:21" ht="14.25" customHeight="1" x14ac:dyDescent="0.25">
      <c r="A185">
        <v>239</v>
      </c>
      <c r="B185" s="9">
        <v>45407.416666666701</v>
      </c>
      <c r="C185" s="9">
        <v>45407.520833333299</v>
      </c>
      <c r="D185" t="s">
        <v>1343</v>
      </c>
      <c r="E185">
        <v>306</v>
      </c>
      <c r="F185" t="s">
        <v>1333</v>
      </c>
      <c r="G185" t="s">
        <v>2</v>
      </c>
      <c r="H185" t="s">
        <v>1340</v>
      </c>
      <c r="I185" s="63" t="e">
        <f t="array" ref="I185">_xlfn.IFS(#REF!="1",1,#REF!="2",2,#REF!="3",3,#REF!="1A",4,#REF!="1B",5,#REF!="2A",6,#REF!="2B",7,#REF!="3A",8,#REF!="3B",9,#REF!="4A",10,#REF!="","")</f>
        <v>#REF!</v>
      </c>
      <c r="J185">
        <f>VLOOKUP(F185,profesor!$G$2:$H$101,2,0)</f>
        <v>2</v>
      </c>
      <c r="K185">
        <f>VLOOKUP(H185,ar_predmet!A:C,3,0)</f>
        <v>20</v>
      </c>
      <c r="L185" s="3">
        <f>VLOOKUP(H185,ar_predmet!A:C,2,FALSE())</f>
        <v>5219</v>
      </c>
      <c r="M185">
        <f>+VLOOKUP(G185,tip_dogodka!$B$2:$C$10,2,0)</f>
        <v>1</v>
      </c>
      <c r="N185">
        <f>+VLOOKUP(E185,prostor!$F$1:$G$101,2,0)</f>
        <v>8</v>
      </c>
      <c r="O185">
        <f t="shared" si="8"/>
        <v>150</v>
      </c>
      <c r="P185">
        <f>VLOOKUP(O185,mi2hh!A$2:B$4261,2,FALSE())</f>
        <v>3</v>
      </c>
      <c r="Q185" t="str">
        <f t="shared" si="9"/>
        <v>Red</v>
      </c>
      <c r="R185" t="str">
        <f t="shared" si="10"/>
        <v>VS</v>
      </c>
      <c r="S185" s="24" t="s">
        <v>1167</v>
      </c>
      <c r="T185" t="str">
        <f t="shared" si="11"/>
        <v/>
      </c>
      <c r="U185">
        <f>VLOOKUP(S185,ar_skupina!L$2:M$136,2,FALSE())</f>
        <v>29</v>
      </c>
    </row>
    <row r="186" spans="1:21" ht="14.25" customHeight="1" x14ac:dyDescent="0.25">
      <c r="A186">
        <v>240</v>
      </c>
      <c r="B186" s="9">
        <v>45271.375</v>
      </c>
      <c r="C186" s="9">
        <v>45271.479166666701</v>
      </c>
      <c r="D186" t="s">
        <v>1350</v>
      </c>
      <c r="E186">
        <v>411</v>
      </c>
      <c r="F186" t="s">
        <v>1333</v>
      </c>
      <c r="G186" t="s">
        <v>2</v>
      </c>
      <c r="H186" t="s">
        <v>1351</v>
      </c>
      <c r="I186" s="63" t="e">
        <f t="array" ref="I186">_xlfn.IFS(#REF!="1",1,#REF!="2",2,#REF!="3",3,#REF!="1A",4,#REF!="1B",5,#REF!="2A",6,#REF!="2B",7,#REF!="3A",8,#REF!="3B",9,#REF!="4A",10,#REF!="","")</f>
        <v>#REF!</v>
      </c>
      <c r="J186">
        <f>VLOOKUP(F186,profesor!$G$2:$H$101,2,0)</f>
        <v>2</v>
      </c>
      <c r="K186">
        <f>VLOOKUP(H186,ar_predmet!A:C,3,0)</f>
        <v>188</v>
      </c>
      <c r="L186" s="3">
        <f>VLOOKUP(H186,ar_predmet!A:C,2,FALSE())</f>
        <v>7231</v>
      </c>
      <c r="M186">
        <f>+VLOOKUP(G186,tip_dogodka!$B$2:$C$10,2,0)</f>
        <v>1</v>
      </c>
      <c r="N186">
        <f>+VLOOKUP(E186,prostor!$F$1:$G$101,2,0)</f>
        <v>14</v>
      </c>
      <c r="O186">
        <f t="shared" si="8"/>
        <v>150</v>
      </c>
      <c r="P186">
        <f>VLOOKUP(O186,mi2hh!A$2:B$4261,2,FALSE())</f>
        <v>3</v>
      </c>
      <c r="Q186" t="str">
        <f t="shared" si="9"/>
        <v>Red</v>
      </c>
      <c r="R186" t="str">
        <f t="shared" si="10"/>
        <v>MA</v>
      </c>
      <c r="S186" s="24" t="s">
        <v>1229</v>
      </c>
      <c r="T186" t="str">
        <f t="shared" si="11"/>
        <v/>
      </c>
      <c r="U186">
        <f>VLOOKUP(S186,ar_skupina!L$2:M$136,2,FALSE())</f>
        <v>85</v>
      </c>
    </row>
    <row r="187" spans="1:21" ht="14.25" customHeight="1" x14ac:dyDescent="0.25">
      <c r="A187">
        <v>242</v>
      </c>
      <c r="B187" s="9">
        <v>45432.416666666701</v>
      </c>
      <c r="C187" s="9">
        <v>45432.520833333299</v>
      </c>
      <c r="D187" t="s">
        <v>1357</v>
      </c>
      <c r="E187">
        <v>307</v>
      </c>
      <c r="F187" t="s">
        <v>1333</v>
      </c>
      <c r="G187" t="s">
        <v>3</v>
      </c>
      <c r="H187" t="s">
        <v>1346</v>
      </c>
      <c r="I187" s="63" t="e">
        <f t="array" ref="I187">_xlfn.IFS(#REF!="1",1,#REF!="2",2,#REF!="3",3,#REF!="1A",4,#REF!="1B",5,#REF!="2A",6,#REF!="2B",7,#REF!="3A",8,#REF!="3B",9,#REF!="4A",10,#REF!="","")</f>
        <v>#REF!</v>
      </c>
      <c r="J187">
        <f>VLOOKUP(F187,profesor!$G$2:$H$101,2,0)</f>
        <v>2</v>
      </c>
      <c r="K187">
        <f>VLOOKUP(H187,ar_predmet!A:C,3,0)</f>
        <v>131</v>
      </c>
      <c r="L187" s="3">
        <f>VLOOKUP(H187,ar_predmet!A:C,2,FALSE())</f>
        <v>6325</v>
      </c>
      <c r="M187">
        <f>+VLOOKUP(G187,tip_dogodka!$B$2:$C$10,2,0)</f>
        <v>2</v>
      </c>
      <c r="N187">
        <f>+VLOOKUP(E187,prostor!$F$1:$G$101,2,0)</f>
        <v>9</v>
      </c>
      <c r="O187">
        <f t="shared" si="8"/>
        <v>150</v>
      </c>
      <c r="P187">
        <f>VLOOKUP(O187,mi2hh!A$2:B$4261,2,FALSE())</f>
        <v>3</v>
      </c>
      <c r="Q187" t="str">
        <f t="shared" si="9"/>
        <v>Red</v>
      </c>
      <c r="R187" t="str">
        <f t="shared" si="10"/>
        <v>UN</v>
      </c>
      <c r="S187" s="24" t="s">
        <v>1215</v>
      </c>
      <c r="T187" t="str">
        <f t="shared" si="11"/>
        <v/>
      </c>
      <c r="U187">
        <f>VLOOKUP(S187,ar_skupina!L$2:M$136,2,FALSE())</f>
        <v>72</v>
      </c>
    </row>
    <row r="188" spans="1:21" ht="14.25" customHeight="1" x14ac:dyDescent="0.25">
      <c r="A188">
        <v>243</v>
      </c>
      <c r="B188" s="9">
        <v>45295.489583333299</v>
      </c>
      <c r="C188" s="9">
        <v>45295.59375</v>
      </c>
      <c r="D188" t="s">
        <v>1363</v>
      </c>
      <c r="E188">
        <v>213</v>
      </c>
      <c r="F188" t="s">
        <v>1333</v>
      </c>
      <c r="G188" t="s">
        <v>2</v>
      </c>
      <c r="H188" t="s">
        <v>1364</v>
      </c>
      <c r="I188" s="63" t="e">
        <f t="array" ref="I188">_xlfn.IFS(#REF!="1",1,#REF!="2",2,#REF!="3",3,#REF!="1A",4,#REF!="1B",5,#REF!="2A",6,#REF!="2B",7,#REF!="3A",8,#REF!="3B",9,#REF!="4A",10,#REF!="","")</f>
        <v>#REF!</v>
      </c>
      <c r="J188">
        <f>VLOOKUP(F188,profesor!$G$2:$H$101,2,0)</f>
        <v>2</v>
      </c>
      <c r="K188">
        <f>VLOOKUP(H188,ar_predmet!A:C,3,0)</f>
        <v>308</v>
      </c>
      <c r="L188" s="3">
        <f>VLOOKUP(H188,ar_predmet!A:C,2,FALSE())</f>
        <v>4235</v>
      </c>
      <c r="M188">
        <f>+VLOOKUP(G188,tip_dogodka!$B$2:$C$10,2,0)</f>
        <v>1</v>
      </c>
      <c r="N188">
        <f>+VLOOKUP(E188,prostor!$F$1:$G$101,2,0)</f>
        <v>25</v>
      </c>
      <c r="O188">
        <f t="shared" si="8"/>
        <v>150</v>
      </c>
      <c r="P188">
        <f>VLOOKUP(O188,mi2hh!A$2:B$4261,2,FALSE())</f>
        <v>3</v>
      </c>
      <c r="Q188" t="str">
        <f t="shared" si="9"/>
        <v>Izr</v>
      </c>
      <c r="R188" t="str">
        <f t="shared" si="10"/>
        <v>DO</v>
      </c>
      <c r="S188" s="24" t="s">
        <v>1277</v>
      </c>
      <c r="T188" t="str">
        <f t="shared" si="11"/>
        <v/>
      </c>
      <c r="U188">
        <f>VLOOKUP(S188,ar_skupina!L$2:M$136,2,FALSE())</f>
        <v>128</v>
      </c>
    </row>
    <row r="189" spans="1:21" ht="14.25" customHeight="1" x14ac:dyDescent="0.25">
      <c r="A189">
        <v>244</v>
      </c>
      <c r="B189" s="9">
        <v>45394.416666666701</v>
      </c>
      <c r="C189" s="9">
        <v>45394.520833333299</v>
      </c>
      <c r="D189" t="s">
        <v>1343</v>
      </c>
      <c r="E189">
        <v>306</v>
      </c>
      <c r="F189" t="s">
        <v>1333</v>
      </c>
      <c r="G189" t="s">
        <v>2</v>
      </c>
      <c r="H189" t="s">
        <v>1340</v>
      </c>
      <c r="I189" s="63" t="e">
        <f t="array" ref="I189">_xlfn.IFS(#REF!="1",1,#REF!="2",2,#REF!="3",3,#REF!="1A",4,#REF!="1B",5,#REF!="2A",6,#REF!="2B",7,#REF!="3A",8,#REF!="3B",9,#REF!="4A",10,#REF!="","")</f>
        <v>#REF!</v>
      </c>
      <c r="J189">
        <f>VLOOKUP(F189,profesor!$G$2:$H$101,2,0)</f>
        <v>2</v>
      </c>
      <c r="K189">
        <f>VLOOKUP(H189,ar_predmet!A:C,3,0)</f>
        <v>20</v>
      </c>
      <c r="L189" s="3">
        <f>VLOOKUP(H189,ar_predmet!A:C,2,FALSE())</f>
        <v>5219</v>
      </c>
      <c r="M189">
        <f>+VLOOKUP(G189,tip_dogodka!$B$2:$C$10,2,0)</f>
        <v>1</v>
      </c>
      <c r="N189">
        <f>+VLOOKUP(E189,prostor!$F$1:$G$101,2,0)</f>
        <v>8</v>
      </c>
      <c r="O189">
        <f t="shared" si="8"/>
        <v>150</v>
      </c>
      <c r="P189">
        <f>VLOOKUP(O189,mi2hh!A$2:B$4261,2,FALSE())</f>
        <v>3</v>
      </c>
      <c r="Q189" t="str">
        <f t="shared" si="9"/>
        <v>Red</v>
      </c>
      <c r="R189" t="str">
        <f t="shared" si="10"/>
        <v>VS</v>
      </c>
      <c r="S189" s="24" t="s">
        <v>1167</v>
      </c>
      <c r="T189" t="str">
        <f t="shared" si="11"/>
        <v/>
      </c>
      <c r="U189">
        <f>VLOOKUP(S189,ar_skupina!L$2:M$136,2,FALSE())</f>
        <v>29</v>
      </c>
    </row>
    <row r="190" spans="1:21" ht="14.25" customHeight="1" x14ac:dyDescent="0.25">
      <c r="A190">
        <v>246</v>
      </c>
      <c r="B190" s="9">
        <v>45390.791666666701</v>
      </c>
      <c r="C190" s="9">
        <v>45390.927083333299</v>
      </c>
      <c r="D190" t="s">
        <v>1360</v>
      </c>
      <c r="E190" t="s">
        <v>17</v>
      </c>
      <c r="F190" t="s">
        <v>1333</v>
      </c>
      <c r="G190" t="s">
        <v>2</v>
      </c>
      <c r="H190" t="s">
        <v>1340</v>
      </c>
      <c r="I190" s="63" t="e">
        <f t="array" ref="I190">_xlfn.IFS(#REF!="1",1,#REF!="2",2,#REF!="3",3,#REF!="1A",4,#REF!="1B",5,#REF!="2A",6,#REF!="2B",7,#REF!="3A",8,#REF!="3B",9,#REF!="4A",10,#REF!="","")</f>
        <v>#REF!</v>
      </c>
      <c r="J190">
        <f>VLOOKUP(F190,profesor!$G$2:$H$101,2,0)</f>
        <v>2</v>
      </c>
      <c r="K190">
        <f>VLOOKUP(H190,ar_predmet!A:C,3,0)</f>
        <v>20</v>
      </c>
      <c r="L190" s="3">
        <f>VLOOKUP(H190,ar_predmet!A:C,2,FALSE())</f>
        <v>5219</v>
      </c>
      <c r="M190">
        <f>+VLOOKUP(G190,tip_dogodka!$B$2:$C$10,2,0)</f>
        <v>1</v>
      </c>
      <c r="N190">
        <f>+VLOOKUP(E190,prostor!$F$1:$G$101,2,0)</f>
        <v>55</v>
      </c>
      <c r="O190">
        <f t="shared" si="8"/>
        <v>195</v>
      </c>
      <c r="P190">
        <f>VLOOKUP(O190,mi2hh!A$2:B$4261,2,FALSE())</f>
        <v>4</v>
      </c>
      <c r="Q190" t="str">
        <f t="shared" si="9"/>
        <v>Izr</v>
      </c>
      <c r="R190" t="str">
        <f t="shared" si="10"/>
        <v>VS</v>
      </c>
      <c r="S190" s="24" t="s">
        <v>1248</v>
      </c>
      <c r="T190" t="str">
        <f t="shared" si="11"/>
        <v/>
      </c>
      <c r="U190">
        <f>VLOOKUP(S190,ar_skupina!L$2:M$136,2,FALSE())</f>
        <v>102</v>
      </c>
    </row>
    <row r="191" spans="1:21" ht="14.25" customHeight="1" x14ac:dyDescent="0.25">
      <c r="A191">
        <v>247</v>
      </c>
      <c r="B191" s="9">
        <v>45251.375</v>
      </c>
      <c r="C191" s="9">
        <v>45251.479166666701</v>
      </c>
      <c r="D191" t="s">
        <v>1355</v>
      </c>
      <c r="E191">
        <v>411</v>
      </c>
      <c r="F191" t="s">
        <v>1333</v>
      </c>
      <c r="G191" t="s">
        <v>2</v>
      </c>
      <c r="H191" s="52" t="s">
        <v>1342</v>
      </c>
      <c r="I191" s="63" t="e">
        <f t="array" ref="I191">_xlfn.IFS(#REF!="1",1,#REF!="2",2,#REF!="3",3,#REF!="1A",4,#REF!="1B",5,#REF!="2A",6,#REF!="2B",7,#REF!="3A",8,#REF!="3B",9,#REF!="4A",10,#REF!="","")</f>
        <v>#REF!</v>
      </c>
      <c r="J191">
        <f>VLOOKUP(F191,profesor!$G$2:$H$101,2,0)</f>
        <v>2</v>
      </c>
      <c r="K191">
        <f>VLOOKUP(H191,ar_predmet!A:C,3,0)</f>
        <v>93</v>
      </c>
      <c r="L191" s="3">
        <f>VLOOKUP(H191,ar_predmet!A:C,2,FALSE())</f>
        <v>6217</v>
      </c>
      <c r="M191">
        <f>+VLOOKUP(G191,tip_dogodka!$B$2:$C$10,2,0)</f>
        <v>1</v>
      </c>
      <c r="N191">
        <f>+VLOOKUP(E191,prostor!$F$1:$G$101,2,0)</f>
        <v>14</v>
      </c>
      <c r="O191">
        <f t="shared" si="8"/>
        <v>150</v>
      </c>
      <c r="P191">
        <f>VLOOKUP(O191,mi2hh!A$2:B$4261,2,FALSE())</f>
        <v>3</v>
      </c>
      <c r="Q191" t="str">
        <f t="shared" si="9"/>
        <v>Red</v>
      </c>
      <c r="R191" t="str">
        <f t="shared" si="10"/>
        <v>UN</v>
      </c>
      <c r="S191" s="24" t="s">
        <v>1208</v>
      </c>
      <c r="T191" t="str">
        <f t="shared" si="11"/>
        <v/>
      </c>
      <c r="U191">
        <f>VLOOKUP(S191,ar_skupina!L$2:M$136,2,FALSE())</f>
        <v>65</v>
      </c>
    </row>
    <row r="192" spans="1:21" ht="14.25" customHeight="1" x14ac:dyDescent="0.25">
      <c r="A192">
        <v>248</v>
      </c>
      <c r="B192" s="9">
        <v>45406.416666666701</v>
      </c>
      <c r="C192" s="9">
        <v>45406.520833333299</v>
      </c>
      <c r="D192" t="s">
        <v>1343</v>
      </c>
      <c r="E192">
        <v>306</v>
      </c>
      <c r="F192" t="s">
        <v>1333</v>
      </c>
      <c r="G192" t="s">
        <v>2</v>
      </c>
      <c r="H192" t="s">
        <v>1340</v>
      </c>
      <c r="I192" s="63" t="e">
        <f t="array" ref="I192">_xlfn.IFS(#REF!="1",1,#REF!="2",2,#REF!="3",3,#REF!="1A",4,#REF!="1B",5,#REF!="2A",6,#REF!="2B",7,#REF!="3A",8,#REF!="3B",9,#REF!="4A",10,#REF!="","")</f>
        <v>#REF!</v>
      </c>
      <c r="J192">
        <f>VLOOKUP(F192,profesor!$G$2:$H$101,2,0)</f>
        <v>2</v>
      </c>
      <c r="K192">
        <f>VLOOKUP(H192,ar_predmet!A:C,3,0)</f>
        <v>20</v>
      </c>
      <c r="L192" s="3">
        <f>VLOOKUP(H192,ar_predmet!A:C,2,FALSE())</f>
        <v>5219</v>
      </c>
      <c r="M192">
        <f>+VLOOKUP(G192,tip_dogodka!$B$2:$C$10,2,0)</f>
        <v>1</v>
      </c>
      <c r="N192">
        <f>+VLOOKUP(E192,prostor!$F$1:$G$101,2,0)</f>
        <v>8</v>
      </c>
      <c r="O192">
        <f t="shared" si="8"/>
        <v>150</v>
      </c>
      <c r="P192">
        <f>VLOOKUP(O192,mi2hh!A$2:B$4261,2,FALSE())</f>
        <v>3</v>
      </c>
      <c r="Q192" t="str">
        <f t="shared" si="9"/>
        <v>Red</v>
      </c>
      <c r="R192" t="str">
        <f t="shared" si="10"/>
        <v>VS</v>
      </c>
      <c r="S192" s="24" t="s">
        <v>1167</v>
      </c>
      <c r="T192" t="str">
        <f t="shared" si="11"/>
        <v/>
      </c>
      <c r="U192">
        <f>VLOOKUP(S192,ar_skupina!L$2:M$136,2,FALSE())</f>
        <v>29</v>
      </c>
    </row>
    <row r="193" spans="1:21" ht="14.25" customHeight="1" x14ac:dyDescent="0.25">
      <c r="A193">
        <v>249</v>
      </c>
      <c r="B193" s="9">
        <v>45294.489583333299</v>
      </c>
      <c r="C193" s="9">
        <v>45294.59375</v>
      </c>
      <c r="D193" t="s">
        <v>1359</v>
      </c>
      <c r="E193" t="s">
        <v>16</v>
      </c>
      <c r="F193" t="s">
        <v>1333</v>
      </c>
      <c r="G193" t="s">
        <v>4</v>
      </c>
      <c r="H193" t="s">
        <v>1351</v>
      </c>
      <c r="I193" s="63" t="e">
        <f t="array" ref="I193">_xlfn.IFS(#REF!="1",1,#REF!="2",2,#REF!="3",3,#REF!="1A",4,#REF!="1B",5,#REF!="2A",6,#REF!="2B",7,#REF!="3A",8,#REF!="3B",9,#REF!="4A",10,#REF!="","")</f>
        <v>#REF!</v>
      </c>
      <c r="J193">
        <f>VLOOKUP(F193,profesor!$G$2:$H$101,2,0)</f>
        <v>2</v>
      </c>
      <c r="K193">
        <f>VLOOKUP(H193,ar_predmet!A:C,3,0)</f>
        <v>188</v>
      </c>
      <c r="L193" s="3">
        <f>VLOOKUP(H193,ar_predmet!A:C,2,FALSE())</f>
        <v>7231</v>
      </c>
      <c r="M193">
        <f>+VLOOKUP(G193,tip_dogodka!$B$2:$C$10,2,0)</f>
        <v>3</v>
      </c>
      <c r="N193">
        <f>+VLOOKUP(E193,prostor!$F$1:$G$101,2,0)</f>
        <v>54</v>
      </c>
      <c r="O193">
        <f t="shared" si="8"/>
        <v>150</v>
      </c>
      <c r="P193">
        <f>VLOOKUP(O193,mi2hh!A$2:B$4261,2,FALSE())</f>
        <v>3</v>
      </c>
      <c r="Q193" t="str">
        <f t="shared" si="9"/>
        <v>Red</v>
      </c>
      <c r="R193" t="str">
        <f t="shared" si="10"/>
        <v>MA</v>
      </c>
      <c r="S193" s="24" t="s">
        <v>1229</v>
      </c>
      <c r="T193" t="str">
        <f t="shared" si="11"/>
        <v/>
      </c>
      <c r="U193">
        <f>VLOOKUP(S193,ar_skupina!L$2:M$136,2,FALSE())</f>
        <v>85</v>
      </c>
    </row>
    <row r="194" spans="1:21" ht="14.25" customHeight="1" x14ac:dyDescent="0.25">
      <c r="A194">
        <v>250</v>
      </c>
      <c r="B194" s="9">
        <v>45268.375</v>
      </c>
      <c r="C194" s="9">
        <v>45268.40625</v>
      </c>
      <c r="D194" t="s">
        <v>1345</v>
      </c>
      <c r="E194">
        <v>5</v>
      </c>
      <c r="F194" t="s">
        <v>1333</v>
      </c>
      <c r="G194" t="s">
        <v>2</v>
      </c>
      <c r="H194" t="s">
        <v>1346</v>
      </c>
      <c r="I194" s="63" t="e">
        <f t="array" ref="I194">_xlfn.IFS(#REF!="1",1,#REF!="2",2,#REF!="3",3,#REF!="1A",4,#REF!="1B",5,#REF!="2A",6,#REF!="2B",7,#REF!="3A",8,#REF!="3B",9,#REF!="4A",10,#REF!="","")</f>
        <v>#REF!</v>
      </c>
      <c r="J194">
        <f>VLOOKUP(F194,profesor!$G$2:$H$101,2,0)</f>
        <v>2</v>
      </c>
      <c r="K194">
        <f>VLOOKUP(H194,ar_predmet!A:C,3,0)</f>
        <v>131</v>
      </c>
      <c r="L194" s="3">
        <f>VLOOKUP(H194,ar_predmet!A:C,2,FALSE())</f>
        <v>6325</v>
      </c>
      <c r="M194">
        <f>+VLOOKUP(G194,tip_dogodka!$B$2:$C$10,2,0)</f>
        <v>1</v>
      </c>
      <c r="N194">
        <f>+VLOOKUP(E194,prostor!$F$1:$G$101,2,0)</f>
        <v>1</v>
      </c>
      <c r="O194">
        <f t="shared" ref="O194:O257" si="12">+INT(TEXT(((C194-B194)*24*60),"000"))</f>
        <v>45</v>
      </c>
      <c r="P194">
        <f>VLOOKUP(O194,mi2hh!A$2:B$4261,2,FALSE())</f>
        <v>1</v>
      </c>
      <c r="Q194" t="str">
        <f t="shared" ref="Q194:Q257" si="13">IF(ISNUMBER(FIND("Redni",D194)),"Red", IF(ISNUMBER(FIND("Izredni",D194)),"Izr"))</f>
        <v>Red</v>
      </c>
      <c r="R194" t="str">
        <f t="shared" ref="R194:R257" si="14">IF(ISNUMBER(FIND("-VS-",D194)),"VS", IF(ISNUMBER(FIND("-UNI-",D194)),"UN",IF(ISNUMBER(FIND("-MAG-",D194)),"MA",IF(ISNUMBER(FIND("-DR-",D194)),"DO"))))</f>
        <v>UN</v>
      </c>
      <c r="S194" s="24" t="s">
        <v>1215</v>
      </c>
      <c r="T194" t="str">
        <f t="shared" ref="T194:T257" si="15">IF(ISNUMBER(FIND("1. skupina",D194)),"1",IF(ISNUMBER(FIND("2. skupina",D194)),"2",IF(ISNUMBER(FIND("3. skupina",D194)),"3",IF(ISNUMBER(FIND("1.a skupina",D194)),"1A",IF(ISNUMBER(FIND("1.b skupina",D194)),"1B",IF(ISNUMBER(FIND("2.a skupina",D194)),"2A",IF(ISNUMBER(FIND("2.b skupina",D194)),"2B",IF(ISNUMBER(FIND("3.a skupina",D194)),"3A",IF(ISNUMBER(FIND("3.b skupina",D194)),"3B",IF(ISNUMBER(FIND("4.a skupina",D194)),"4A",""))))))))))</f>
        <v/>
      </c>
      <c r="U194">
        <f>VLOOKUP(S194,ar_skupina!L$2:M$136,2,FALSE())</f>
        <v>72</v>
      </c>
    </row>
    <row r="195" spans="1:21" ht="14.25" customHeight="1" x14ac:dyDescent="0.25">
      <c r="A195">
        <v>251</v>
      </c>
      <c r="B195" s="9">
        <v>45247.375</v>
      </c>
      <c r="C195" s="9">
        <v>45247.479166666701</v>
      </c>
      <c r="D195" t="s">
        <v>1341</v>
      </c>
      <c r="E195" t="s">
        <v>16</v>
      </c>
      <c r="F195" t="s">
        <v>1333</v>
      </c>
      <c r="G195" t="s">
        <v>4</v>
      </c>
      <c r="H195" s="52" t="s">
        <v>1342</v>
      </c>
      <c r="I195" s="63" t="e">
        <f t="array" ref="I195">_xlfn.IFS(#REF!="1",1,#REF!="2",2,#REF!="3",3,#REF!="1A",4,#REF!="1B",5,#REF!="2A",6,#REF!="2B",7,#REF!="3A",8,#REF!="3B",9,#REF!="4A",10,#REF!="","")</f>
        <v>#REF!</v>
      </c>
      <c r="J195">
        <f>VLOOKUP(F195,profesor!$G$2:$H$101,2,0)</f>
        <v>2</v>
      </c>
      <c r="K195">
        <f>VLOOKUP(H195,ar_predmet!A:C,3,0)</f>
        <v>93</v>
      </c>
      <c r="L195" s="3">
        <f>VLOOKUP(H195,ar_predmet!A:C,2,FALSE())</f>
        <v>6217</v>
      </c>
      <c r="M195">
        <f>+VLOOKUP(G195,tip_dogodka!$B$2:$C$10,2,0)</f>
        <v>3</v>
      </c>
      <c r="N195">
        <f>+VLOOKUP(E195,prostor!$F$1:$G$101,2,0)</f>
        <v>54</v>
      </c>
      <c r="O195">
        <f t="shared" si="12"/>
        <v>150</v>
      </c>
      <c r="P195">
        <f>VLOOKUP(O195,mi2hh!A$2:B$4261,2,FALSE())</f>
        <v>3</v>
      </c>
      <c r="Q195" t="str">
        <f t="shared" si="13"/>
        <v>Red</v>
      </c>
      <c r="R195" t="str">
        <f t="shared" si="14"/>
        <v>UN</v>
      </c>
      <c r="S195" s="24" t="s">
        <v>1208</v>
      </c>
      <c r="T195" t="str">
        <f t="shared" si="15"/>
        <v/>
      </c>
      <c r="U195">
        <f>VLOOKUP(S195,ar_skupina!L$2:M$136,2,FALSE())</f>
        <v>65</v>
      </c>
    </row>
    <row r="196" spans="1:21" ht="14.25" customHeight="1" x14ac:dyDescent="0.25">
      <c r="A196">
        <v>253</v>
      </c>
      <c r="B196" s="9">
        <v>45274.375</v>
      </c>
      <c r="C196" s="9">
        <v>45274.479166666701</v>
      </c>
      <c r="D196" t="s">
        <v>1350</v>
      </c>
      <c r="E196">
        <v>411</v>
      </c>
      <c r="F196" t="s">
        <v>1333</v>
      </c>
      <c r="G196" t="s">
        <v>2</v>
      </c>
      <c r="H196" t="s">
        <v>1351</v>
      </c>
      <c r="I196" s="63" t="e">
        <f t="array" ref="I196">_xlfn.IFS(#REF!="1",1,#REF!="2",2,#REF!="3",3,#REF!="1A",4,#REF!="1B",5,#REF!="2A",6,#REF!="2B",7,#REF!="3A",8,#REF!="3B",9,#REF!="4A",10,#REF!="","")</f>
        <v>#REF!</v>
      </c>
      <c r="J196">
        <f>VLOOKUP(F196,profesor!$G$2:$H$101,2,0)</f>
        <v>2</v>
      </c>
      <c r="K196">
        <f>VLOOKUP(H196,ar_predmet!A:C,3,0)</f>
        <v>188</v>
      </c>
      <c r="L196" s="3">
        <f>VLOOKUP(H196,ar_predmet!A:C,2,FALSE())</f>
        <v>7231</v>
      </c>
      <c r="M196">
        <f>+VLOOKUP(G196,tip_dogodka!$B$2:$C$10,2,0)</f>
        <v>1</v>
      </c>
      <c r="N196">
        <f>+VLOOKUP(E196,prostor!$F$1:$G$101,2,0)</f>
        <v>14</v>
      </c>
      <c r="O196">
        <f t="shared" si="12"/>
        <v>150</v>
      </c>
      <c r="P196">
        <f>VLOOKUP(O196,mi2hh!A$2:B$4261,2,FALSE())</f>
        <v>3</v>
      </c>
      <c r="Q196" t="str">
        <f t="shared" si="13"/>
        <v>Red</v>
      </c>
      <c r="R196" t="str">
        <f t="shared" si="14"/>
        <v>MA</v>
      </c>
      <c r="S196" s="24" t="s">
        <v>1229</v>
      </c>
      <c r="T196" t="str">
        <f t="shared" si="15"/>
        <v/>
      </c>
      <c r="U196">
        <f>VLOOKUP(S196,ar_skupina!L$2:M$136,2,FALSE())</f>
        <v>85</v>
      </c>
    </row>
    <row r="197" spans="1:21" ht="14.25" customHeight="1" x14ac:dyDescent="0.25">
      <c r="A197">
        <v>254</v>
      </c>
      <c r="B197" s="9">
        <v>45272.375</v>
      </c>
      <c r="C197" s="9">
        <v>45272.479166666701</v>
      </c>
      <c r="D197" t="s">
        <v>1350</v>
      </c>
      <c r="E197" t="s">
        <v>17</v>
      </c>
      <c r="F197" t="s">
        <v>1333</v>
      </c>
      <c r="G197" t="s">
        <v>2</v>
      </c>
      <c r="H197" t="s">
        <v>1351</v>
      </c>
      <c r="I197" s="63" t="e">
        <f t="array" ref="I197">_xlfn.IFS(#REF!="1",1,#REF!="2",2,#REF!="3",3,#REF!="1A",4,#REF!="1B",5,#REF!="2A",6,#REF!="2B",7,#REF!="3A",8,#REF!="3B",9,#REF!="4A",10,#REF!="","")</f>
        <v>#REF!</v>
      </c>
      <c r="J197">
        <f>VLOOKUP(F197,profesor!$G$2:$H$101,2,0)</f>
        <v>2</v>
      </c>
      <c r="K197">
        <f>VLOOKUP(H197,ar_predmet!A:C,3,0)</f>
        <v>188</v>
      </c>
      <c r="L197" s="3">
        <f>VLOOKUP(H197,ar_predmet!A:C,2,FALSE())</f>
        <v>7231</v>
      </c>
      <c r="M197">
        <f>+VLOOKUP(G197,tip_dogodka!$B$2:$C$10,2,0)</f>
        <v>1</v>
      </c>
      <c r="N197">
        <f>+VLOOKUP(E197,prostor!$F$1:$G$101,2,0)</f>
        <v>55</v>
      </c>
      <c r="O197">
        <f t="shared" si="12"/>
        <v>150</v>
      </c>
      <c r="P197">
        <f>VLOOKUP(O197,mi2hh!A$2:B$4261,2,FALSE())</f>
        <v>3</v>
      </c>
      <c r="Q197" t="str">
        <f t="shared" si="13"/>
        <v>Red</v>
      </c>
      <c r="R197" t="str">
        <f t="shared" si="14"/>
        <v>MA</v>
      </c>
      <c r="S197" s="24" t="s">
        <v>1229</v>
      </c>
      <c r="T197" t="str">
        <f t="shared" si="15"/>
        <v/>
      </c>
      <c r="U197">
        <f>VLOOKUP(S197,ar_skupina!L$2:M$136,2,FALSE())</f>
        <v>85</v>
      </c>
    </row>
    <row r="198" spans="1:21" ht="14.25" customHeight="1" x14ac:dyDescent="0.25">
      <c r="A198">
        <v>255</v>
      </c>
      <c r="B198" s="9">
        <v>45303.375</v>
      </c>
      <c r="C198" s="9">
        <v>45303.510416666701</v>
      </c>
      <c r="D198" t="s">
        <v>1363</v>
      </c>
      <c r="E198">
        <v>411</v>
      </c>
      <c r="F198" t="s">
        <v>1333</v>
      </c>
      <c r="G198" t="s">
        <v>2</v>
      </c>
      <c r="H198" t="s">
        <v>1364</v>
      </c>
      <c r="I198" s="63" t="e">
        <f t="array" ref="I198">_xlfn.IFS(#REF!="1",1,#REF!="2",2,#REF!="3",3,#REF!="1A",4,#REF!="1B",5,#REF!="2A",6,#REF!="2B",7,#REF!="3A",8,#REF!="3B",9,#REF!="4A",10,#REF!="","")</f>
        <v>#REF!</v>
      </c>
      <c r="J198">
        <f>VLOOKUP(F198,profesor!$G$2:$H$101,2,0)</f>
        <v>2</v>
      </c>
      <c r="K198">
        <f>VLOOKUP(H198,ar_predmet!A:C,3,0)</f>
        <v>308</v>
      </c>
      <c r="L198" s="3">
        <f>VLOOKUP(H198,ar_predmet!A:C,2,FALSE())</f>
        <v>4235</v>
      </c>
      <c r="M198">
        <f>+VLOOKUP(G198,tip_dogodka!$B$2:$C$10,2,0)</f>
        <v>1</v>
      </c>
      <c r="N198">
        <f>+VLOOKUP(E198,prostor!$F$1:$G$101,2,0)</f>
        <v>14</v>
      </c>
      <c r="O198">
        <f t="shared" si="12"/>
        <v>195</v>
      </c>
      <c r="P198">
        <f>VLOOKUP(O198,mi2hh!A$2:B$4261,2,FALSE())</f>
        <v>4</v>
      </c>
      <c r="Q198" t="str">
        <f t="shared" si="13"/>
        <v>Izr</v>
      </c>
      <c r="R198" t="str">
        <f t="shared" si="14"/>
        <v>DO</v>
      </c>
      <c r="S198" s="24" t="s">
        <v>1277</v>
      </c>
      <c r="T198" t="str">
        <f t="shared" si="15"/>
        <v/>
      </c>
      <c r="U198">
        <f>VLOOKUP(S198,ar_skupina!L$2:M$136,2,FALSE())</f>
        <v>128</v>
      </c>
    </row>
    <row r="199" spans="1:21" ht="14.25" customHeight="1" x14ac:dyDescent="0.25">
      <c r="A199">
        <v>257</v>
      </c>
      <c r="B199" s="9">
        <v>45273.375</v>
      </c>
      <c r="C199" s="9">
        <v>45273.479166666701</v>
      </c>
      <c r="D199" t="s">
        <v>1359</v>
      </c>
      <c r="E199" t="s">
        <v>16</v>
      </c>
      <c r="F199" t="s">
        <v>1333</v>
      </c>
      <c r="G199" t="s">
        <v>4</v>
      </c>
      <c r="H199" t="s">
        <v>1351</v>
      </c>
      <c r="I199" s="63" t="e">
        <f t="array" ref="I199">_xlfn.IFS(#REF!="1",1,#REF!="2",2,#REF!="3",3,#REF!="1A",4,#REF!="1B",5,#REF!="2A",6,#REF!="2B",7,#REF!="3A",8,#REF!="3B",9,#REF!="4A",10,#REF!="","")</f>
        <v>#REF!</v>
      </c>
      <c r="J199">
        <f>VLOOKUP(F199,profesor!$G$2:$H$101,2,0)</f>
        <v>2</v>
      </c>
      <c r="K199">
        <f>VLOOKUP(H199,ar_predmet!A:C,3,0)</f>
        <v>188</v>
      </c>
      <c r="L199" s="3">
        <f>VLOOKUP(H199,ar_predmet!A:C,2,FALSE())</f>
        <v>7231</v>
      </c>
      <c r="M199">
        <f>+VLOOKUP(G199,tip_dogodka!$B$2:$C$10,2,0)</f>
        <v>3</v>
      </c>
      <c r="N199">
        <f>+VLOOKUP(E199,prostor!$F$1:$G$101,2,0)</f>
        <v>54</v>
      </c>
      <c r="O199">
        <f t="shared" si="12"/>
        <v>150</v>
      </c>
      <c r="P199">
        <f>VLOOKUP(O199,mi2hh!A$2:B$4261,2,FALSE())</f>
        <v>3</v>
      </c>
      <c r="Q199" t="str">
        <f t="shared" si="13"/>
        <v>Red</v>
      </c>
      <c r="R199" t="str">
        <f t="shared" si="14"/>
        <v>MA</v>
      </c>
      <c r="S199" s="24" t="s">
        <v>1229</v>
      </c>
      <c r="T199" t="str">
        <f t="shared" si="15"/>
        <v/>
      </c>
      <c r="U199">
        <f>VLOOKUP(S199,ar_skupina!L$2:M$136,2,FALSE())</f>
        <v>85</v>
      </c>
    </row>
    <row r="200" spans="1:21" ht="14.25" customHeight="1" x14ac:dyDescent="0.25">
      <c r="A200">
        <v>258</v>
      </c>
      <c r="B200" s="9">
        <v>45202.416666666701</v>
      </c>
      <c r="C200" s="9">
        <v>45202.520833333299</v>
      </c>
      <c r="D200" t="s">
        <v>1337</v>
      </c>
      <c r="E200" t="s">
        <v>16</v>
      </c>
      <c r="F200" t="s">
        <v>1333</v>
      </c>
      <c r="G200" t="s">
        <v>4</v>
      </c>
      <c r="H200" t="s">
        <v>1338</v>
      </c>
      <c r="I200" s="63" t="e">
        <f t="array" ref="I200">_xlfn.IFS(#REF!="1",1,#REF!="2",2,#REF!="3",3,#REF!="1A",4,#REF!="1B",5,#REF!="2A",6,#REF!="2B",7,#REF!="3A",8,#REF!="3B",9,#REF!="4A",10,#REF!="","")</f>
        <v>#REF!</v>
      </c>
      <c r="J200">
        <f>VLOOKUP(F200,profesor!$G$2:$H$101,2,0)</f>
        <v>2</v>
      </c>
      <c r="K200">
        <f>VLOOKUP(H200,ar_predmet!A:C,3,0)</f>
        <v>190</v>
      </c>
      <c r="L200" s="3">
        <f>VLOOKUP(H200,ar_predmet!A:C,2,FALSE())</f>
        <v>7233</v>
      </c>
      <c r="M200">
        <f>+VLOOKUP(G200,tip_dogodka!$B$2:$C$10,2,0)</f>
        <v>3</v>
      </c>
      <c r="N200">
        <f>+VLOOKUP(E200,prostor!$F$1:$G$101,2,0)</f>
        <v>54</v>
      </c>
      <c r="O200">
        <f t="shared" si="12"/>
        <v>150</v>
      </c>
      <c r="P200">
        <f>VLOOKUP(O200,mi2hh!A$2:B$4261,2,FALSE())</f>
        <v>3</v>
      </c>
      <c r="Q200" t="str">
        <f t="shared" si="13"/>
        <v>Red</v>
      </c>
      <c r="R200" t="str">
        <f t="shared" si="14"/>
        <v>MA</v>
      </c>
      <c r="S200" s="24" t="s">
        <v>1229</v>
      </c>
      <c r="T200" t="str">
        <f t="shared" si="15"/>
        <v/>
      </c>
      <c r="U200">
        <f>VLOOKUP(S200,ar_skupina!L$2:M$136,2,FALSE())</f>
        <v>85</v>
      </c>
    </row>
    <row r="201" spans="1:21" ht="14.25" customHeight="1" x14ac:dyDescent="0.25">
      <c r="A201">
        <v>259</v>
      </c>
      <c r="B201" s="9">
        <v>45264.75</v>
      </c>
      <c r="C201" s="9">
        <v>45264.885416666701</v>
      </c>
      <c r="D201" t="s">
        <v>1356</v>
      </c>
      <c r="E201" t="s">
        <v>17</v>
      </c>
      <c r="F201" t="s">
        <v>1333</v>
      </c>
      <c r="G201" t="s">
        <v>2</v>
      </c>
      <c r="H201" t="s">
        <v>1353</v>
      </c>
      <c r="I201" s="63" t="e">
        <f t="array" ref="I201">_xlfn.IFS(#REF!="1",1,#REF!="2",2,#REF!="3",3,#REF!="1A",4,#REF!="1B",5,#REF!="2A",6,#REF!="2B",7,#REF!="3A",8,#REF!="3B",9,#REF!="4A",10,#REF!="","")</f>
        <v>#REF!</v>
      </c>
      <c r="J201">
        <f>VLOOKUP(F201,profesor!$G$2:$H$101,2,0)</f>
        <v>2</v>
      </c>
      <c r="K201">
        <f>VLOOKUP(H201,ar_predmet!A:C,3,0)</f>
        <v>185</v>
      </c>
      <c r="L201" s="3">
        <f>VLOOKUP(H201,ar_predmet!A:C,2,FALSE())</f>
        <v>7225</v>
      </c>
      <c r="M201">
        <f>+VLOOKUP(G201,tip_dogodka!$B$2:$C$10,2,0)</f>
        <v>1</v>
      </c>
      <c r="N201">
        <f>+VLOOKUP(E201,prostor!$F$1:$G$101,2,0)</f>
        <v>55</v>
      </c>
      <c r="O201">
        <f t="shared" si="12"/>
        <v>195</v>
      </c>
      <c r="P201">
        <f>VLOOKUP(O201,mi2hh!A$2:B$4261,2,FALSE())</f>
        <v>4</v>
      </c>
      <c r="Q201" t="str">
        <f t="shared" si="13"/>
        <v>Izr</v>
      </c>
      <c r="R201" t="str">
        <f t="shared" si="14"/>
        <v>MA</v>
      </c>
      <c r="S201" s="24" t="s">
        <v>1276</v>
      </c>
      <c r="T201" t="str">
        <f t="shared" si="15"/>
        <v/>
      </c>
      <c r="U201">
        <f>VLOOKUP(S201,ar_skupina!L$2:M$136,2,FALSE())</f>
        <v>127</v>
      </c>
    </row>
    <row r="202" spans="1:21" ht="14.25" customHeight="1" x14ac:dyDescent="0.25">
      <c r="A202">
        <v>260</v>
      </c>
      <c r="B202" s="9">
        <v>45357.375</v>
      </c>
      <c r="C202" s="9">
        <v>45357.479166666701</v>
      </c>
      <c r="D202" t="s">
        <v>1335</v>
      </c>
      <c r="E202">
        <v>411</v>
      </c>
      <c r="F202" t="s">
        <v>1333</v>
      </c>
      <c r="G202" t="s">
        <v>2</v>
      </c>
      <c r="H202" t="s">
        <v>1336</v>
      </c>
      <c r="I202" s="63" t="e">
        <f t="array" ref="I202">_xlfn.IFS(#REF!="1",1,#REF!="2",2,#REF!="3",3,#REF!="1A",4,#REF!="1B",5,#REF!="2A",6,#REF!="2B",7,#REF!="3A",8,#REF!="3B",9,#REF!="4A",10,#REF!="","")</f>
        <v>#REF!</v>
      </c>
      <c r="J202">
        <f>VLOOKUP(F202,profesor!$G$2:$H$101,2,0)</f>
        <v>2</v>
      </c>
      <c r="K202">
        <f>VLOOKUP(H202,ar_predmet!A:C,3,0)</f>
        <v>116</v>
      </c>
      <c r="L202" s="3">
        <f>VLOOKUP(H202,ar_predmet!A:C,2,FALSE())</f>
        <v>6303</v>
      </c>
      <c r="M202">
        <f>+VLOOKUP(G202,tip_dogodka!$B$2:$C$10,2,0)</f>
        <v>1</v>
      </c>
      <c r="N202">
        <f>+VLOOKUP(E202,prostor!$F$1:$G$101,2,0)</f>
        <v>14</v>
      </c>
      <c r="O202">
        <f t="shared" si="12"/>
        <v>150</v>
      </c>
      <c r="P202">
        <f>VLOOKUP(O202,mi2hh!A$2:B$4261,2,FALSE())</f>
        <v>3</v>
      </c>
      <c r="Q202" t="str">
        <f t="shared" si="13"/>
        <v>Red</v>
      </c>
      <c r="R202" t="str">
        <f t="shared" si="14"/>
        <v>UN</v>
      </c>
      <c r="S202" s="24" t="s">
        <v>1215</v>
      </c>
      <c r="T202" t="str">
        <f t="shared" si="15"/>
        <v/>
      </c>
      <c r="U202">
        <f>VLOOKUP(S202,ar_skupina!L$2:M$136,2,FALSE())</f>
        <v>72</v>
      </c>
    </row>
    <row r="203" spans="1:21" ht="14.25" customHeight="1" x14ac:dyDescent="0.25">
      <c r="A203">
        <v>263</v>
      </c>
      <c r="B203" s="9">
        <v>45282.375</v>
      </c>
      <c r="C203" s="9">
        <v>45282.479166666701</v>
      </c>
      <c r="D203" t="s">
        <v>1359</v>
      </c>
      <c r="E203" t="s">
        <v>16</v>
      </c>
      <c r="F203" t="s">
        <v>1333</v>
      </c>
      <c r="G203" t="s">
        <v>4</v>
      </c>
      <c r="H203" t="s">
        <v>1351</v>
      </c>
      <c r="I203" s="63" t="e">
        <f t="array" ref="I203">_xlfn.IFS(#REF!="1",1,#REF!="2",2,#REF!="3",3,#REF!="1A",4,#REF!="1B",5,#REF!="2A",6,#REF!="2B",7,#REF!="3A",8,#REF!="3B",9,#REF!="4A",10,#REF!="","")</f>
        <v>#REF!</v>
      </c>
      <c r="J203">
        <f>VLOOKUP(F203,profesor!$G$2:$H$101,2,0)</f>
        <v>2</v>
      </c>
      <c r="K203">
        <f>VLOOKUP(H203,ar_predmet!A:C,3,0)</f>
        <v>188</v>
      </c>
      <c r="L203" s="3">
        <f>VLOOKUP(H203,ar_predmet!A:C,2,FALSE())</f>
        <v>7231</v>
      </c>
      <c r="M203">
        <f>+VLOOKUP(G203,tip_dogodka!$B$2:$C$10,2,0)</f>
        <v>3</v>
      </c>
      <c r="N203">
        <f>+VLOOKUP(E203,prostor!$F$1:$G$101,2,0)</f>
        <v>54</v>
      </c>
      <c r="O203">
        <f t="shared" si="12"/>
        <v>150</v>
      </c>
      <c r="P203">
        <f>VLOOKUP(O203,mi2hh!A$2:B$4261,2,FALSE())</f>
        <v>3</v>
      </c>
      <c r="Q203" t="str">
        <f t="shared" si="13"/>
        <v>Red</v>
      </c>
      <c r="R203" t="str">
        <f t="shared" si="14"/>
        <v>MA</v>
      </c>
      <c r="S203" s="24" t="s">
        <v>1229</v>
      </c>
      <c r="T203" t="str">
        <f t="shared" si="15"/>
        <v/>
      </c>
      <c r="U203">
        <f>VLOOKUP(S203,ar_skupina!L$2:M$136,2,FALSE())</f>
        <v>85</v>
      </c>
    </row>
    <row r="204" spans="1:21" ht="14.25" customHeight="1" x14ac:dyDescent="0.25">
      <c r="A204">
        <v>264</v>
      </c>
      <c r="B204" s="9">
        <v>45265.489583333299</v>
      </c>
      <c r="C204" s="9">
        <v>45265.628472222197</v>
      </c>
      <c r="D204" t="s">
        <v>1352</v>
      </c>
      <c r="E204">
        <v>307</v>
      </c>
      <c r="F204" t="s">
        <v>1333</v>
      </c>
      <c r="G204" t="s">
        <v>2</v>
      </c>
      <c r="H204" t="s">
        <v>1353</v>
      </c>
      <c r="I204" s="63" t="e">
        <f t="array" ref="I204">_xlfn.IFS(#REF!="1",1,#REF!="2",2,#REF!="3",3,#REF!="1A",4,#REF!="1B",5,#REF!="2A",6,#REF!="2B",7,#REF!="3A",8,#REF!="3B",9,#REF!="4A",10,#REF!="","")</f>
        <v>#REF!</v>
      </c>
      <c r="J204">
        <f>VLOOKUP(F204,profesor!$G$2:$H$101,2,0)</f>
        <v>2</v>
      </c>
      <c r="K204">
        <f>VLOOKUP(H204,ar_predmet!A:C,3,0)</f>
        <v>185</v>
      </c>
      <c r="L204" s="3">
        <f>VLOOKUP(H204,ar_predmet!A:C,2,FALSE())</f>
        <v>7225</v>
      </c>
      <c r="M204">
        <f>+VLOOKUP(G204,tip_dogodka!$B$2:$C$10,2,0)</f>
        <v>1</v>
      </c>
      <c r="N204">
        <f>+VLOOKUP(E204,prostor!$F$1:$G$101,2,0)</f>
        <v>9</v>
      </c>
      <c r="O204">
        <f t="shared" si="12"/>
        <v>200</v>
      </c>
      <c r="P204">
        <f>VLOOKUP(O204,mi2hh!A$2:B$4261,2,FALSE())</f>
        <v>4</v>
      </c>
      <c r="Q204" t="str">
        <f t="shared" si="13"/>
        <v>Red</v>
      </c>
      <c r="R204" t="str">
        <f t="shared" si="14"/>
        <v>MA</v>
      </c>
      <c r="S204" s="24" t="s">
        <v>1354</v>
      </c>
      <c r="T204" t="str">
        <f t="shared" si="15"/>
        <v/>
      </c>
      <c r="U204">
        <f>VLOOKUP(S204,ar_skupina!L$2:M$136,2,FALSE())</f>
        <v>78</v>
      </c>
    </row>
    <row r="205" spans="1:21" ht="14.25" customHeight="1" x14ac:dyDescent="0.25">
      <c r="A205">
        <v>265</v>
      </c>
      <c r="B205" s="9">
        <v>45313.375</v>
      </c>
      <c r="C205" s="9">
        <v>45313.40625</v>
      </c>
      <c r="D205" t="s">
        <v>1365</v>
      </c>
      <c r="E205" t="s">
        <v>16</v>
      </c>
      <c r="F205" t="s">
        <v>1333</v>
      </c>
      <c r="G205" t="s">
        <v>4</v>
      </c>
      <c r="H205" t="s">
        <v>1346</v>
      </c>
      <c r="I205" s="63" t="e">
        <f t="array" ref="I205">_xlfn.IFS(#REF!="1",1,#REF!="2",2,#REF!="3",3,#REF!="1A",4,#REF!="1B",5,#REF!="2A",6,#REF!="2B",7,#REF!="3A",8,#REF!="3B",9,#REF!="4A",10,#REF!="","")</f>
        <v>#REF!</v>
      </c>
      <c r="J205">
        <f>VLOOKUP(F205,profesor!$G$2:$H$101,2,0)</f>
        <v>2</v>
      </c>
      <c r="K205">
        <f>VLOOKUP(H205,ar_predmet!A:C,3,0)</f>
        <v>131</v>
      </c>
      <c r="L205" s="3">
        <f>VLOOKUP(H205,ar_predmet!A:C,2,FALSE())</f>
        <v>6325</v>
      </c>
      <c r="M205">
        <f>+VLOOKUP(G205,tip_dogodka!$B$2:$C$10,2,0)</f>
        <v>3</v>
      </c>
      <c r="N205">
        <f>+VLOOKUP(E205,prostor!$F$1:$G$101,2,0)</f>
        <v>54</v>
      </c>
      <c r="O205">
        <f t="shared" si="12"/>
        <v>45</v>
      </c>
      <c r="P205">
        <f>VLOOKUP(O205,mi2hh!A$2:B$4261,2,FALSE())</f>
        <v>1</v>
      </c>
      <c r="Q205" t="str">
        <f t="shared" si="13"/>
        <v>Red</v>
      </c>
      <c r="R205" t="str">
        <f t="shared" si="14"/>
        <v>UN</v>
      </c>
      <c r="S205" s="24" t="s">
        <v>1215</v>
      </c>
      <c r="T205" t="str">
        <f t="shared" si="15"/>
        <v/>
      </c>
      <c r="U205">
        <f>VLOOKUP(S205,ar_skupina!L$2:M$136,2,FALSE())</f>
        <v>72</v>
      </c>
    </row>
    <row r="206" spans="1:21" ht="14.25" customHeight="1" x14ac:dyDescent="0.25">
      <c r="A206">
        <v>267</v>
      </c>
      <c r="B206" s="9">
        <v>45351.375</v>
      </c>
      <c r="C206" s="9">
        <v>45351.479166666701</v>
      </c>
      <c r="D206" t="s">
        <v>1335</v>
      </c>
      <c r="E206">
        <v>411</v>
      </c>
      <c r="F206" t="s">
        <v>1333</v>
      </c>
      <c r="G206" t="s">
        <v>2</v>
      </c>
      <c r="H206" t="s">
        <v>1336</v>
      </c>
      <c r="I206" s="63" t="e">
        <f t="array" ref="I206">_xlfn.IFS(#REF!="1",1,#REF!="2",2,#REF!="3",3,#REF!="1A",4,#REF!="1B",5,#REF!="2A",6,#REF!="2B",7,#REF!="3A",8,#REF!="3B",9,#REF!="4A",10,#REF!="","")</f>
        <v>#REF!</v>
      </c>
      <c r="J206">
        <f>VLOOKUP(F206,profesor!$G$2:$H$101,2,0)</f>
        <v>2</v>
      </c>
      <c r="K206">
        <f>VLOOKUP(H206,ar_predmet!A:C,3,0)</f>
        <v>116</v>
      </c>
      <c r="L206" s="3">
        <f>VLOOKUP(H206,ar_predmet!A:C,2,FALSE())</f>
        <v>6303</v>
      </c>
      <c r="M206">
        <f>+VLOOKUP(G206,tip_dogodka!$B$2:$C$10,2,0)</f>
        <v>1</v>
      </c>
      <c r="N206">
        <f>+VLOOKUP(E206,prostor!$F$1:$G$101,2,0)</f>
        <v>14</v>
      </c>
      <c r="O206">
        <f t="shared" si="12"/>
        <v>150</v>
      </c>
      <c r="P206">
        <f>VLOOKUP(O206,mi2hh!A$2:B$4261,2,FALSE())</f>
        <v>3</v>
      </c>
      <c r="Q206" t="str">
        <f t="shared" si="13"/>
        <v>Red</v>
      </c>
      <c r="R206" t="str">
        <f t="shared" si="14"/>
        <v>UN</v>
      </c>
      <c r="S206" s="24" t="s">
        <v>1215</v>
      </c>
      <c r="T206" t="str">
        <f t="shared" si="15"/>
        <v/>
      </c>
      <c r="U206">
        <f>VLOOKUP(S206,ar_skupina!L$2:M$136,2,FALSE())</f>
        <v>72</v>
      </c>
    </row>
    <row r="207" spans="1:21" ht="14.25" customHeight="1" x14ac:dyDescent="0.25">
      <c r="A207">
        <v>268</v>
      </c>
      <c r="B207" s="9">
        <v>45366.375</v>
      </c>
      <c r="C207" s="9">
        <v>45366.479166666701</v>
      </c>
      <c r="D207" t="s">
        <v>1366</v>
      </c>
      <c r="E207" t="s">
        <v>16</v>
      </c>
      <c r="F207" t="s">
        <v>1367</v>
      </c>
      <c r="G207" t="s">
        <v>4</v>
      </c>
      <c r="H207" t="s">
        <v>1368</v>
      </c>
      <c r="I207" s="63" t="e">
        <f t="array" ref="I207">_xlfn.IFS(#REF!="1",1,#REF!="2",2,#REF!="3",3,#REF!="1A",4,#REF!="1B",5,#REF!="2A",6,#REF!="2B",7,#REF!="3A",8,#REF!="3B",9,#REF!="4A",10,#REF!="","")</f>
        <v>#REF!</v>
      </c>
      <c r="J207">
        <f>VLOOKUP(F207,profesor!$G$2:$H$101,2,0)</f>
        <v>3</v>
      </c>
      <c r="K207">
        <f>VLOOKUP(H207,ar_predmet!A:C,3,0)</f>
        <v>119</v>
      </c>
      <c r="L207" s="3">
        <f>VLOOKUP(H207,ar_predmet!A:C,2,FALSE())</f>
        <v>6312</v>
      </c>
      <c r="M207">
        <f>+VLOOKUP(G207,tip_dogodka!$B$2:$C$10,2,0)</f>
        <v>3</v>
      </c>
      <c r="N207">
        <f>+VLOOKUP(E207,prostor!$F$1:$G$101,2,0)</f>
        <v>54</v>
      </c>
      <c r="O207">
        <f t="shared" si="12"/>
        <v>150</v>
      </c>
      <c r="P207">
        <f>VLOOKUP(O207,mi2hh!A$2:B$4261,2,FALSE())</f>
        <v>3</v>
      </c>
      <c r="Q207" t="str">
        <f t="shared" si="13"/>
        <v>Red</v>
      </c>
      <c r="R207" t="str">
        <f t="shared" si="14"/>
        <v>UN</v>
      </c>
      <c r="S207" s="24" t="s">
        <v>1216</v>
      </c>
      <c r="T207" t="str">
        <f t="shared" si="15"/>
        <v/>
      </c>
      <c r="U207">
        <f>VLOOKUP(S207,ar_skupina!L$2:M$136,2,FALSE())</f>
        <v>73</v>
      </c>
    </row>
    <row r="208" spans="1:21" ht="14.25" customHeight="1" x14ac:dyDescent="0.25">
      <c r="A208">
        <v>269</v>
      </c>
      <c r="B208" s="9">
        <v>45208.53125</v>
      </c>
      <c r="C208" s="9">
        <v>45208.635416666701</v>
      </c>
      <c r="D208" t="s">
        <v>1369</v>
      </c>
      <c r="E208">
        <v>412</v>
      </c>
      <c r="F208" t="s">
        <v>1367</v>
      </c>
      <c r="G208" t="s">
        <v>2</v>
      </c>
      <c r="H208" t="s">
        <v>1370</v>
      </c>
      <c r="I208" s="63" t="e">
        <f t="array" ref="I208">_xlfn.IFS(#REF!="1",1,#REF!="2",2,#REF!="3",3,#REF!="1A",4,#REF!="1B",5,#REF!="2A",6,#REF!="2B",7,#REF!="3A",8,#REF!="3B",9,#REF!="4A",10,#REF!="","")</f>
        <v>#REF!</v>
      </c>
      <c r="J208">
        <f>VLOOKUP(F208,profesor!$G$2:$H$101,2,0)</f>
        <v>3</v>
      </c>
      <c r="K208">
        <f>VLOOKUP(H208,ar_predmet!A:C,3,0)</f>
        <v>152</v>
      </c>
      <c r="L208" s="3">
        <f>VLOOKUP(H208,ar_predmet!A:C,2,FALSE())</f>
        <v>7112</v>
      </c>
      <c r="M208">
        <f>+VLOOKUP(G208,tip_dogodka!$B$2:$C$10,2,0)</f>
        <v>1</v>
      </c>
      <c r="N208">
        <f>+VLOOKUP(E208,prostor!$F$1:$G$101,2,0)</f>
        <v>15</v>
      </c>
      <c r="O208">
        <f t="shared" si="12"/>
        <v>150</v>
      </c>
      <c r="P208">
        <f>VLOOKUP(O208,mi2hh!A$2:B$4261,2,FALSE())</f>
        <v>3</v>
      </c>
      <c r="Q208" t="str">
        <f t="shared" si="13"/>
        <v>Red</v>
      </c>
      <c r="R208" t="str">
        <f t="shared" si="14"/>
        <v>MA</v>
      </c>
      <c r="S208" s="24" t="s">
        <v>1225</v>
      </c>
      <c r="T208" t="str">
        <f t="shared" si="15"/>
        <v/>
      </c>
      <c r="U208">
        <f>VLOOKUP(S208,ar_skupina!L$2:M$136,2,FALSE())</f>
        <v>81</v>
      </c>
    </row>
    <row r="209" spans="1:21" ht="14.25" customHeight="1" x14ac:dyDescent="0.25">
      <c r="A209">
        <v>271</v>
      </c>
      <c r="B209" s="9">
        <v>45253.375</v>
      </c>
      <c r="C209" s="9">
        <v>45253.479166666701</v>
      </c>
      <c r="D209" t="s">
        <v>1371</v>
      </c>
      <c r="E209" t="s">
        <v>16</v>
      </c>
      <c r="F209" t="s">
        <v>1367</v>
      </c>
      <c r="G209" t="s">
        <v>4</v>
      </c>
      <c r="H209" t="s">
        <v>1372</v>
      </c>
      <c r="I209" s="63" t="e">
        <f t="array" ref="I209">_xlfn.IFS(#REF!="1",1,#REF!="2",2,#REF!="3",3,#REF!="1A",4,#REF!="1B",5,#REF!="2A",6,#REF!="2B",7,#REF!="3A",8,#REF!="3B",9,#REF!="4A",10,#REF!="","")</f>
        <v>#REF!</v>
      </c>
      <c r="J209">
        <f>VLOOKUP(F209,profesor!$G$2:$H$101,2,0)</f>
        <v>3</v>
      </c>
      <c r="K209">
        <f>VLOOKUP(H209,ar_predmet!A:C,3,0)</f>
        <v>17</v>
      </c>
      <c r="L209" s="3">
        <f>VLOOKUP(H209,ar_predmet!A:C,2,FALSE())</f>
        <v>5215</v>
      </c>
      <c r="M209">
        <f>+VLOOKUP(G209,tip_dogodka!$B$2:$C$10,2,0)</f>
        <v>3</v>
      </c>
      <c r="N209">
        <f>+VLOOKUP(E209,prostor!$F$1:$G$101,2,0)</f>
        <v>54</v>
      </c>
      <c r="O209">
        <f t="shared" si="12"/>
        <v>150</v>
      </c>
      <c r="P209">
        <f>VLOOKUP(O209,mi2hh!A$2:B$4261,2,FALSE())</f>
        <v>3</v>
      </c>
      <c r="Q209" t="str">
        <f t="shared" si="13"/>
        <v>Red</v>
      </c>
      <c r="R209" t="str">
        <f t="shared" si="14"/>
        <v>VS</v>
      </c>
      <c r="S209" s="24" t="s">
        <v>1157</v>
      </c>
      <c r="T209" t="str">
        <f t="shared" si="15"/>
        <v/>
      </c>
      <c r="U209">
        <f>VLOOKUP(S209,ar_skupina!L$2:M$136,2,FALSE())</f>
        <v>20</v>
      </c>
    </row>
    <row r="210" spans="1:21" ht="14.25" customHeight="1" x14ac:dyDescent="0.25">
      <c r="A210">
        <v>272</v>
      </c>
      <c r="B210" s="9">
        <v>45280.489583333299</v>
      </c>
      <c r="C210" s="9">
        <v>45280.59375</v>
      </c>
      <c r="D210" t="s">
        <v>1373</v>
      </c>
      <c r="E210" t="s">
        <v>16</v>
      </c>
      <c r="F210" t="s">
        <v>1367</v>
      </c>
      <c r="G210" t="s">
        <v>4</v>
      </c>
      <c r="H210" t="s">
        <v>1374</v>
      </c>
      <c r="I210" s="63" t="e">
        <f t="array" ref="I210">_xlfn.IFS(#REF!="1",1,#REF!="2",2,#REF!="3",3,#REF!="1A",4,#REF!="1B",5,#REF!="2A",6,#REF!="2B",7,#REF!="3A",8,#REF!="3B",9,#REF!="4A",10,#REF!="","")</f>
        <v>#REF!</v>
      </c>
      <c r="J210">
        <f>VLOOKUP(F210,profesor!$G$2:$H$101,2,0)</f>
        <v>3</v>
      </c>
      <c r="K210">
        <f>VLOOKUP(H210,ar_predmet!A:C,3,0)</f>
        <v>76</v>
      </c>
      <c r="L210" s="3">
        <f>VLOOKUP(H210,ar_predmet!A:C,2,FALSE())</f>
        <v>6114</v>
      </c>
      <c r="M210">
        <f>+VLOOKUP(G210,tip_dogodka!$B$2:$C$10,2,0)</f>
        <v>3</v>
      </c>
      <c r="N210">
        <f>+VLOOKUP(E210,prostor!$F$1:$G$101,2,0)</f>
        <v>54</v>
      </c>
      <c r="O210">
        <f t="shared" si="12"/>
        <v>150</v>
      </c>
      <c r="P210">
        <f>VLOOKUP(O210,mi2hh!A$2:B$4261,2,FALSE())</f>
        <v>3</v>
      </c>
      <c r="Q210" t="str">
        <f t="shared" si="13"/>
        <v>Red</v>
      </c>
      <c r="R210" t="str">
        <f t="shared" si="14"/>
        <v>UN</v>
      </c>
      <c r="S210" s="24" t="s">
        <v>1192</v>
      </c>
      <c r="T210" t="str">
        <f t="shared" si="15"/>
        <v/>
      </c>
      <c r="U210">
        <f>VLOOKUP(S210,ar_skupina!L$2:M$136,2,FALSE())</f>
        <v>50</v>
      </c>
    </row>
    <row r="211" spans="1:21" ht="14.25" customHeight="1" x14ac:dyDescent="0.25">
      <c r="A211">
        <v>274</v>
      </c>
      <c r="B211" s="9">
        <v>45399.416666666701</v>
      </c>
      <c r="C211" s="9">
        <v>45399.520833333299</v>
      </c>
      <c r="D211" t="s">
        <v>1375</v>
      </c>
      <c r="E211">
        <v>111</v>
      </c>
      <c r="F211" t="s">
        <v>1367</v>
      </c>
      <c r="G211" t="s">
        <v>2</v>
      </c>
      <c r="H211" t="s">
        <v>1376</v>
      </c>
      <c r="I211" s="63" t="e">
        <f t="array" ref="I211">_xlfn.IFS(#REF!="1",1,#REF!="2",2,#REF!="3",3,#REF!="1A",4,#REF!="1B",5,#REF!="2A",6,#REF!="2B",7,#REF!="3A",8,#REF!="3B",9,#REF!="4A",10,#REF!="","")</f>
        <v>#REF!</v>
      </c>
      <c r="J211">
        <f>VLOOKUP(F211,profesor!$G$2:$H$101,2,0)</f>
        <v>3</v>
      </c>
      <c r="K211">
        <f>VLOOKUP(H211,ar_predmet!A:C,3,0)</f>
        <v>3</v>
      </c>
      <c r="L211" s="3">
        <f>VLOOKUP(H211,ar_predmet!A:C,2,FALSE())</f>
        <v>5107</v>
      </c>
      <c r="M211">
        <f>+VLOOKUP(G211,tip_dogodka!$B$2:$C$10,2,0)</f>
        <v>1</v>
      </c>
      <c r="N211">
        <f>+VLOOKUP(E211,prostor!$F$1:$G$101,2,0)</f>
        <v>4</v>
      </c>
      <c r="O211">
        <f t="shared" si="12"/>
        <v>150</v>
      </c>
      <c r="P211">
        <f>VLOOKUP(O211,mi2hh!A$2:B$4261,2,FALSE())</f>
        <v>3</v>
      </c>
      <c r="Q211" t="str">
        <f t="shared" si="13"/>
        <v>Red</v>
      </c>
      <c r="R211" t="str">
        <f t="shared" si="14"/>
        <v>VS</v>
      </c>
      <c r="S211" s="24" t="s">
        <v>1128</v>
      </c>
      <c r="T211" t="str">
        <f t="shared" si="15"/>
        <v/>
      </c>
      <c r="U211">
        <f>VLOOKUP(S211,ar_skupina!L$2:M$136,2,FALSE())</f>
        <v>1</v>
      </c>
    </row>
    <row r="212" spans="1:21" ht="14.25" customHeight="1" x14ac:dyDescent="0.25">
      <c r="A212">
        <v>275</v>
      </c>
      <c r="B212" s="9">
        <v>45246.375</v>
      </c>
      <c r="C212" s="9">
        <v>45246.479166666701</v>
      </c>
      <c r="D212" t="s">
        <v>1377</v>
      </c>
      <c r="E212">
        <v>301</v>
      </c>
      <c r="F212" t="s">
        <v>1367</v>
      </c>
      <c r="G212" t="s">
        <v>2</v>
      </c>
      <c r="H212" t="s">
        <v>1372</v>
      </c>
      <c r="I212" s="63" t="e">
        <f t="array" ref="I212">_xlfn.IFS(#REF!="1",1,#REF!="2",2,#REF!="3",3,#REF!="1A",4,#REF!="1B",5,#REF!="2A",6,#REF!="2B",7,#REF!="3A",8,#REF!="3B",9,#REF!="4A",10,#REF!="","")</f>
        <v>#REF!</v>
      </c>
      <c r="J212">
        <f>VLOOKUP(F212,profesor!$G$2:$H$101,2,0)</f>
        <v>3</v>
      </c>
      <c r="K212">
        <f>VLOOKUP(H212,ar_predmet!A:C,3,0)</f>
        <v>17</v>
      </c>
      <c r="L212" s="3">
        <f>VLOOKUP(H212,ar_predmet!A:C,2,FALSE())</f>
        <v>5215</v>
      </c>
      <c r="M212">
        <f>+VLOOKUP(G212,tip_dogodka!$B$2:$C$10,2,0)</f>
        <v>1</v>
      </c>
      <c r="N212">
        <f>+VLOOKUP(E212,prostor!$F$1:$G$101,2,0)</f>
        <v>5</v>
      </c>
      <c r="O212">
        <f t="shared" si="12"/>
        <v>150</v>
      </c>
      <c r="P212">
        <f>VLOOKUP(O212,mi2hh!A$2:B$4261,2,FALSE())</f>
        <v>3</v>
      </c>
      <c r="Q212" t="str">
        <f t="shared" si="13"/>
        <v>Red</v>
      </c>
      <c r="R212" t="str">
        <f t="shared" si="14"/>
        <v>VS</v>
      </c>
      <c r="S212" s="24" t="s">
        <v>1157</v>
      </c>
      <c r="T212" t="str">
        <f t="shared" si="15"/>
        <v/>
      </c>
      <c r="U212">
        <f>VLOOKUP(S212,ar_skupina!L$2:M$136,2,FALSE())</f>
        <v>20</v>
      </c>
    </row>
    <row r="213" spans="1:21" ht="14.25" customHeight="1" x14ac:dyDescent="0.25">
      <c r="A213">
        <v>276</v>
      </c>
      <c r="B213" s="9">
        <v>45359.375</v>
      </c>
      <c r="C213" s="9">
        <v>45359.479166666701</v>
      </c>
      <c r="D213" t="s">
        <v>1378</v>
      </c>
      <c r="E213">
        <v>303</v>
      </c>
      <c r="F213" t="s">
        <v>1367</v>
      </c>
      <c r="G213" t="s">
        <v>2</v>
      </c>
      <c r="H213" t="s">
        <v>1368</v>
      </c>
      <c r="I213" s="63" t="e">
        <f t="array" ref="I213">_xlfn.IFS(#REF!="1",1,#REF!="2",2,#REF!="3",3,#REF!="1A",4,#REF!="1B",5,#REF!="2A",6,#REF!="2B",7,#REF!="3A",8,#REF!="3B",9,#REF!="4A",10,#REF!="","")</f>
        <v>#REF!</v>
      </c>
      <c r="J213">
        <f>VLOOKUP(F213,profesor!$G$2:$H$101,2,0)</f>
        <v>3</v>
      </c>
      <c r="K213">
        <f>VLOOKUP(H213,ar_predmet!A:C,3,0)</f>
        <v>119</v>
      </c>
      <c r="L213" s="3">
        <f>VLOOKUP(H213,ar_predmet!A:C,2,FALSE())</f>
        <v>6312</v>
      </c>
      <c r="M213">
        <f>+VLOOKUP(G213,tip_dogodka!$B$2:$C$10,2,0)</f>
        <v>1</v>
      </c>
      <c r="N213">
        <f>+VLOOKUP(E213,prostor!$F$1:$G$101,2,0)</f>
        <v>7</v>
      </c>
      <c r="O213">
        <f t="shared" si="12"/>
        <v>150</v>
      </c>
      <c r="P213">
        <f>VLOOKUP(O213,mi2hh!A$2:B$4261,2,FALSE())</f>
        <v>3</v>
      </c>
      <c r="Q213" t="str">
        <f t="shared" si="13"/>
        <v>Red</v>
      </c>
      <c r="R213" t="str">
        <f t="shared" si="14"/>
        <v>UN</v>
      </c>
      <c r="S213" s="24" t="s">
        <v>1216</v>
      </c>
      <c r="T213" t="str">
        <f t="shared" si="15"/>
        <v/>
      </c>
      <c r="U213">
        <f>VLOOKUP(S213,ar_skupina!L$2:M$136,2,FALSE())</f>
        <v>73</v>
      </c>
    </row>
    <row r="214" spans="1:21" ht="14.25" customHeight="1" x14ac:dyDescent="0.25">
      <c r="A214">
        <v>277</v>
      </c>
      <c r="B214" s="9">
        <v>45209.791666666701</v>
      </c>
      <c r="C214" s="9">
        <v>45209.958333333299</v>
      </c>
      <c r="D214" t="s">
        <v>1379</v>
      </c>
      <c r="E214" t="s">
        <v>17</v>
      </c>
      <c r="F214" t="s">
        <v>1367</v>
      </c>
      <c r="G214" t="s">
        <v>9</v>
      </c>
      <c r="H214" t="s">
        <v>1370</v>
      </c>
      <c r="I214" s="63" t="e">
        <f t="array" ref="I214">_xlfn.IFS(#REF!="1",1,#REF!="2",2,#REF!="3",3,#REF!="1A",4,#REF!="1B",5,#REF!="2A",6,#REF!="2B",7,#REF!="3A",8,#REF!="3B",9,#REF!="4A",10,#REF!="","")</f>
        <v>#REF!</v>
      </c>
      <c r="J214">
        <f>VLOOKUP(F214,profesor!$G$2:$H$101,2,0)</f>
        <v>3</v>
      </c>
      <c r="K214">
        <f>VLOOKUP(H214,ar_predmet!A:C,3,0)</f>
        <v>152</v>
      </c>
      <c r="L214" s="3">
        <f>VLOOKUP(H214,ar_predmet!A:C,2,FALSE())</f>
        <v>7112</v>
      </c>
      <c r="M214">
        <f>+VLOOKUP(G214,tip_dogodka!$B$2:$C$10,2,0)</f>
        <v>8</v>
      </c>
      <c r="N214">
        <f>+VLOOKUP(E214,prostor!$F$1:$G$101,2,0)</f>
        <v>55</v>
      </c>
      <c r="O214">
        <f t="shared" si="12"/>
        <v>240</v>
      </c>
      <c r="P214">
        <f>VLOOKUP(O214,mi2hh!A$2:B$4261,2,FALSE())</f>
        <v>5</v>
      </c>
      <c r="Q214" t="str">
        <f t="shared" si="13"/>
        <v>Izr</v>
      </c>
      <c r="R214" t="str">
        <f t="shared" si="14"/>
        <v>MA</v>
      </c>
      <c r="S214" s="24" t="s">
        <v>1266</v>
      </c>
      <c r="T214" t="str">
        <f t="shared" si="15"/>
        <v/>
      </c>
      <c r="U214">
        <f>VLOOKUP(S214,ar_skupina!L$2:M$136,2,FALSE())</f>
        <v>117</v>
      </c>
    </row>
    <row r="215" spans="1:21" ht="14.25" customHeight="1" x14ac:dyDescent="0.25">
      <c r="A215">
        <v>279</v>
      </c>
      <c r="B215" s="9">
        <v>45377.489583333299</v>
      </c>
      <c r="C215" s="9">
        <v>45377.59375</v>
      </c>
      <c r="D215" t="s">
        <v>1380</v>
      </c>
      <c r="E215" t="s">
        <v>16</v>
      </c>
      <c r="F215" t="s">
        <v>1367</v>
      </c>
      <c r="G215" t="s">
        <v>4</v>
      </c>
      <c r="H215" t="s">
        <v>1381</v>
      </c>
      <c r="I215" s="63" t="e">
        <f t="array" ref="I215">_xlfn.IFS(#REF!="1",1,#REF!="2",2,#REF!="3",3,#REF!="1A",4,#REF!="1B",5,#REF!="2A",6,#REF!="2B",7,#REF!="3A",8,#REF!="3B",9,#REF!="4A",10,#REF!="","")</f>
        <v>#REF!</v>
      </c>
      <c r="J215">
        <f>VLOOKUP(F215,profesor!$G$2:$H$101,2,0)</f>
        <v>3</v>
      </c>
      <c r="K215">
        <f>VLOOKUP(H215,ar_predmet!A:C,3,0)</f>
        <v>164</v>
      </c>
      <c r="L215" s="3">
        <f>VLOOKUP(H215,ar_predmet!A:C,2,FALSE())</f>
        <v>7124</v>
      </c>
      <c r="M215">
        <f>+VLOOKUP(G215,tip_dogodka!$B$2:$C$10,2,0)</f>
        <v>3</v>
      </c>
      <c r="N215">
        <f>+VLOOKUP(E215,prostor!$F$1:$G$101,2,0)</f>
        <v>54</v>
      </c>
      <c r="O215">
        <f t="shared" si="12"/>
        <v>150</v>
      </c>
      <c r="P215">
        <f>VLOOKUP(O215,mi2hh!A$2:B$4261,2,FALSE())</f>
        <v>3</v>
      </c>
      <c r="Q215" t="str">
        <f t="shared" si="13"/>
        <v>Red</v>
      </c>
      <c r="R215" t="str">
        <f t="shared" si="14"/>
        <v>MA</v>
      </c>
      <c r="S215" s="24" t="s">
        <v>1225</v>
      </c>
      <c r="T215" t="str">
        <f t="shared" si="15"/>
        <v/>
      </c>
      <c r="U215">
        <f>VLOOKUP(S215,ar_skupina!L$2:M$136,2,FALSE())</f>
        <v>81</v>
      </c>
    </row>
    <row r="216" spans="1:21" ht="14.25" customHeight="1" x14ac:dyDescent="0.25">
      <c r="A216">
        <v>280</v>
      </c>
      <c r="B216" s="9">
        <v>45250.375</v>
      </c>
      <c r="C216" s="9">
        <v>45250.479166666701</v>
      </c>
      <c r="D216" t="s">
        <v>1377</v>
      </c>
      <c r="E216">
        <v>301</v>
      </c>
      <c r="F216" t="s">
        <v>1367</v>
      </c>
      <c r="G216" t="s">
        <v>2</v>
      </c>
      <c r="H216" t="s">
        <v>1372</v>
      </c>
      <c r="I216" s="63" t="e">
        <f t="array" ref="I216">_xlfn.IFS(#REF!="1",1,#REF!="2",2,#REF!="3",3,#REF!="1A",4,#REF!="1B",5,#REF!="2A",6,#REF!="2B",7,#REF!="3A",8,#REF!="3B",9,#REF!="4A",10,#REF!="","")</f>
        <v>#REF!</v>
      </c>
      <c r="J216">
        <f>VLOOKUP(F216,profesor!$G$2:$H$101,2,0)</f>
        <v>3</v>
      </c>
      <c r="K216">
        <f>VLOOKUP(H216,ar_predmet!A:C,3,0)</f>
        <v>17</v>
      </c>
      <c r="L216" s="3">
        <f>VLOOKUP(H216,ar_predmet!A:C,2,FALSE())</f>
        <v>5215</v>
      </c>
      <c r="M216">
        <f>+VLOOKUP(G216,tip_dogodka!$B$2:$C$10,2,0)</f>
        <v>1</v>
      </c>
      <c r="N216">
        <f>+VLOOKUP(E216,prostor!$F$1:$G$101,2,0)</f>
        <v>5</v>
      </c>
      <c r="O216">
        <f t="shared" si="12"/>
        <v>150</v>
      </c>
      <c r="P216">
        <f>VLOOKUP(O216,mi2hh!A$2:B$4261,2,FALSE())</f>
        <v>3</v>
      </c>
      <c r="Q216" t="str">
        <f t="shared" si="13"/>
        <v>Red</v>
      </c>
      <c r="R216" t="str">
        <f t="shared" si="14"/>
        <v>VS</v>
      </c>
      <c r="S216" s="24" t="s">
        <v>1157</v>
      </c>
      <c r="T216" t="str">
        <f t="shared" si="15"/>
        <v/>
      </c>
      <c r="U216">
        <f>VLOOKUP(S216,ar_skupina!L$2:M$136,2,FALSE())</f>
        <v>20</v>
      </c>
    </row>
    <row r="217" spans="1:21" ht="14.25" customHeight="1" x14ac:dyDescent="0.25">
      <c r="A217">
        <v>282</v>
      </c>
      <c r="B217" s="9">
        <v>45310.708333333299</v>
      </c>
      <c r="C217" s="9">
        <v>45310.885416666701</v>
      </c>
      <c r="D217" t="s">
        <v>1382</v>
      </c>
      <c r="E217" t="s">
        <v>17</v>
      </c>
      <c r="F217" t="s">
        <v>1367</v>
      </c>
      <c r="G217" t="s">
        <v>2</v>
      </c>
      <c r="H217" t="s">
        <v>1383</v>
      </c>
      <c r="I217" s="63" t="e">
        <f t="array" ref="I217">_xlfn.IFS(#REF!="1",1,#REF!="2",2,#REF!="3",3,#REF!="1A",4,#REF!="1B",5,#REF!="2A",6,#REF!="2B",7,#REF!="3A",8,#REF!="3B",9,#REF!="4A",10,#REF!="","")</f>
        <v>#REF!</v>
      </c>
      <c r="J217">
        <f>VLOOKUP(F217,profesor!$G$2:$H$101,2,0)</f>
        <v>3</v>
      </c>
      <c r="K217">
        <f>VLOOKUP(H217,ar_predmet!A:C,3,0)</f>
        <v>317</v>
      </c>
      <c r="L217" s="3">
        <f>VLOOKUP(H217,ar_predmet!A:C,2,FALSE())</f>
        <v>4244</v>
      </c>
      <c r="M217">
        <f>+VLOOKUP(G217,tip_dogodka!$B$2:$C$10,2,0)</f>
        <v>1</v>
      </c>
      <c r="N217">
        <f>+VLOOKUP(E217,prostor!$F$1:$G$101,2,0)</f>
        <v>55</v>
      </c>
      <c r="O217">
        <f t="shared" si="12"/>
        <v>255</v>
      </c>
      <c r="P217">
        <f>VLOOKUP(O217,mi2hh!A$2:B$4261,2,FALSE())</f>
        <v>5</v>
      </c>
      <c r="Q217" t="str">
        <f t="shared" si="13"/>
        <v>Izr</v>
      </c>
      <c r="R217" t="str">
        <f t="shared" si="14"/>
        <v>DO</v>
      </c>
      <c r="S217" s="24" t="s">
        <v>1277</v>
      </c>
      <c r="T217" t="str">
        <f t="shared" si="15"/>
        <v/>
      </c>
      <c r="U217">
        <f>VLOOKUP(S217,ar_skupina!L$2:M$136,2,FALSE())</f>
        <v>128</v>
      </c>
    </row>
    <row r="218" spans="1:21" ht="14.25" customHeight="1" x14ac:dyDescent="0.25">
      <c r="A218">
        <v>283</v>
      </c>
      <c r="B218" s="9">
        <v>45386.791666666701</v>
      </c>
      <c r="C218" s="9">
        <v>45386.895833333299</v>
      </c>
      <c r="D218" t="s">
        <v>1384</v>
      </c>
      <c r="E218">
        <v>302</v>
      </c>
      <c r="F218" t="s">
        <v>1367</v>
      </c>
      <c r="G218" t="s">
        <v>7</v>
      </c>
      <c r="H218" t="s">
        <v>1376</v>
      </c>
      <c r="I218" s="63" t="e">
        <f t="array" ref="I218">_xlfn.IFS(#REF!="1",1,#REF!="2",2,#REF!="3",3,#REF!="1A",4,#REF!="1B",5,#REF!="2A",6,#REF!="2B",7,#REF!="3A",8,#REF!="3B",9,#REF!="4A",10,#REF!="","")</f>
        <v>#REF!</v>
      </c>
      <c r="J218">
        <f>VLOOKUP(F218,profesor!$G$2:$H$101,2,0)</f>
        <v>3</v>
      </c>
      <c r="K218">
        <f>VLOOKUP(H218,ar_predmet!A:C,3,0)</f>
        <v>3</v>
      </c>
      <c r="L218" s="3">
        <f>VLOOKUP(H218,ar_predmet!A:C,2,FALSE())</f>
        <v>5107</v>
      </c>
      <c r="M218">
        <f>+VLOOKUP(G218,tip_dogodka!$B$2:$C$10,2,0)</f>
        <v>6</v>
      </c>
      <c r="N218">
        <f>+VLOOKUP(E218,prostor!$F$1:$G$101,2,0)</f>
        <v>6</v>
      </c>
      <c r="O218">
        <f t="shared" si="12"/>
        <v>150</v>
      </c>
      <c r="P218">
        <f>VLOOKUP(O218,mi2hh!A$2:B$4261,2,FALSE())</f>
        <v>3</v>
      </c>
      <c r="Q218" t="str">
        <f t="shared" si="13"/>
        <v>Red</v>
      </c>
      <c r="R218" t="str">
        <f t="shared" si="14"/>
        <v>VS</v>
      </c>
      <c r="S218" s="24" t="s">
        <v>1128</v>
      </c>
      <c r="T218" t="str">
        <f t="shared" si="15"/>
        <v/>
      </c>
      <c r="U218">
        <f>VLOOKUP(S218,ar_skupina!L$2:M$136,2,FALSE())</f>
        <v>1</v>
      </c>
    </row>
    <row r="219" spans="1:21" ht="14.25" customHeight="1" x14ac:dyDescent="0.25">
      <c r="A219">
        <v>284</v>
      </c>
      <c r="B219" s="9">
        <v>45401.416666666701</v>
      </c>
      <c r="C219" s="9">
        <v>45401.520833333299</v>
      </c>
      <c r="D219" t="s">
        <v>1385</v>
      </c>
      <c r="E219" t="s">
        <v>17</v>
      </c>
      <c r="F219" t="s">
        <v>1367</v>
      </c>
      <c r="G219" t="s">
        <v>3</v>
      </c>
      <c r="H219" t="s">
        <v>1381</v>
      </c>
      <c r="I219" s="63" t="e">
        <f t="array" ref="I219">_xlfn.IFS(#REF!="1",1,#REF!="2",2,#REF!="3",3,#REF!="1A",4,#REF!="1B",5,#REF!="2A",6,#REF!="2B",7,#REF!="3A",8,#REF!="3B",9,#REF!="4A",10,#REF!="","")</f>
        <v>#REF!</v>
      </c>
      <c r="J219">
        <f>VLOOKUP(F219,profesor!$G$2:$H$101,2,0)</f>
        <v>3</v>
      </c>
      <c r="K219">
        <f>VLOOKUP(H219,ar_predmet!A:C,3,0)</f>
        <v>164</v>
      </c>
      <c r="L219" s="3">
        <f>VLOOKUP(H219,ar_predmet!A:C,2,FALSE())</f>
        <v>7124</v>
      </c>
      <c r="M219">
        <f>+VLOOKUP(G219,tip_dogodka!$B$2:$C$10,2,0)</f>
        <v>2</v>
      </c>
      <c r="N219">
        <f>+VLOOKUP(E219,prostor!$F$1:$G$101,2,0)</f>
        <v>55</v>
      </c>
      <c r="O219">
        <f t="shared" si="12"/>
        <v>150</v>
      </c>
      <c r="P219">
        <f>VLOOKUP(O219,mi2hh!A$2:B$4261,2,FALSE())</f>
        <v>3</v>
      </c>
      <c r="Q219" t="str">
        <f t="shared" si="13"/>
        <v>Red</v>
      </c>
      <c r="R219" t="str">
        <f t="shared" si="14"/>
        <v>MA</v>
      </c>
      <c r="S219" s="24" t="s">
        <v>1225</v>
      </c>
      <c r="T219" t="str">
        <f t="shared" si="15"/>
        <v/>
      </c>
      <c r="U219">
        <f>VLOOKUP(S219,ar_skupina!L$2:M$136,2,FALSE())</f>
        <v>81</v>
      </c>
    </row>
    <row r="220" spans="1:21" ht="14.25" customHeight="1" x14ac:dyDescent="0.25">
      <c r="A220">
        <v>285</v>
      </c>
      <c r="B220" s="9">
        <v>45407.416666666701</v>
      </c>
      <c r="C220" s="9">
        <v>45407.520833333299</v>
      </c>
      <c r="D220" t="s">
        <v>1375</v>
      </c>
      <c r="E220">
        <v>111</v>
      </c>
      <c r="F220" t="s">
        <v>1367</v>
      </c>
      <c r="G220" t="s">
        <v>2</v>
      </c>
      <c r="H220" t="s">
        <v>1376</v>
      </c>
      <c r="I220" s="63" t="e">
        <f t="array" ref="I220">_xlfn.IFS(#REF!="1",1,#REF!="2",2,#REF!="3",3,#REF!="1A",4,#REF!="1B",5,#REF!="2A",6,#REF!="2B",7,#REF!="3A",8,#REF!="3B",9,#REF!="4A",10,#REF!="","")</f>
        <v>#REF!</v>
      </c>
      <c r="J220">
        <f>VLOOKUP(F220,profesor!$G$2:$H$101,2,0)</f>
        <v>3</v>
      </c>
      <c r="K220">
        <f>VLOOKUP(H220,ar_predmet!A:C,3,0)</f>
        <v>3</v>
      </c>
      <c r="L220" s="3">
        <f>VLOOKUP(H220,ar_predmet!A:C,2,FALSE())</f>
        <v>5107</v>
      </c>
      <c r="M220">
        <f>+VLOOKUP(G220,tip_dogodka!$B$2:$C$10,2,0)</f>
        <v>1</v>
      </c>
      <c r="N220">
        <f>+VLOOKUP(E220,prostor!$F$1:$G$101,2,0)</f>
        <v>4</v>
      </c>
      <c r="O220">
        <f t="shared" si="12"/>
        <v>150</v>
      </c>
      <c r="P220">
        <f>VLOOKUP(O220,mi2hh!A$2:B$4261,2,FALSE())</f>
        <v>3</v>
      </c>
      <c r="Q220" t="str">
        <f t="shared" si="13"/>
        <v>Red</v>
      </c>
      <c r="R220" t="str">
        <f t="shared" si="14"/>
        <v>VS</v>
      </c>
      <c r="S220" s="24" t="s">
        <v>1128</v>
      </c>
      <c r="T220" t="str">
        <f t="shared" si="15"/>
        <v/>
      </c>
      <c r="U220">
        <f>VLOOKUP(S220,ar_skupina!L$2:M$136,2,FALSE())</f>
        <v>1</v>
      </c>
    </row>
    <row r="221" spans="1:21" ht="14.25" customHeight="1" x14ac:dyDescent="0.25">
      <c r="A221">
        <v>286</v>
      </c>
      <c r="B221" s="9">
        <v>45215.53125</v>
      </c>
      <c r="C221" s="9">
        <v>45215.635416666701</v>
      </c>
      <c r="D221" t="s">
        <v>1386</v>
      </c>
      <c r="E221" t="s">
        <v>16</v>
      </c>
      <c r="F221" t="s">
        <v>1367</v>
      </c>
      <c r="G221" t="s">
        <v>4</v>
      </c>
      <c r="H221" t="s">
        <v>1370</v>
      </c>
      <c r="I221" s="63" t="e">
        <f t="array" ref="I221">_xlfn.IFS(#REF!="1",1,#REF!="2",2,#REF!="3",3,#REF!="1A",4,#REF!="1B",5,#REF!="2A",6,#REF!="2B",7,#REF!="3A",8,#REF!="3B",9,#REF!="4A",10,#REF!="","")</f>
        <v>#REF!</v>
      </c>
      <c r="J221">
        <f>VLOOKUP(F221,profesor!$G$2:$H$101,2,0)</f>
        <v>3</v>
      </c>
      <c r="K221">
        <f>VLOOKUP(H221,ar_predmet!A:C,3,0)</f>
        <v>152</v>
      </c>
      <c r="L221" s="3">
        <f>VLOOKUP(H221,ar_predmet!A:C,2,FALSE())</f>
        <v>7112</v>
      </c>
      <c r="M221">
        <f>+VLOOKUP(G221,tip_dogodka!$B$2:$C$10,2,0)</f>
        <v>3</v>
      </c>
      <c r="N221">
        <f>+VLOOKUP(E221,prostor!$F$1:$G$101,2,0)</f>
        <v>54</v>
      </c>
      <c r="O221">
        <f t="shared" si="12"/>
        <v>150</v>
      </c>
      <c r="P221">
        <f>VLOOKUP(O221,mi2hh!A$2:B$4261,2,FALSE())</f>
        <v>3</v>
      </c>
      <c r="Q221" t="str">
        <f t="shared" si="13"/>
        <v>Red</v>
      </c>
      <c r="R221" t="str">
        <f t="shared" si="14"/>
        <v>MA</v>
      </c>
      <c r="S221" s="24" t="s">
        <v>1225</v>
      </c>
      <c r="T221" t="str">
        <f t="shared" si="15"/>
        <v/>
      </c>
      <c r="U221">
        <f>VLOOKUP(S221,ar_skupina!L$2:M$136,2,FALSE())</f>
        <v>81</v>
      </c>
    </row>
    <row r="222" spans="1:21" ht="14.25" customHeight="1" x14ac:dyDescent="0.25">
      <c r="A222">
        <v>287</v>
      </c>
      <c r="B222" s="9">
        <v>45272.489583333299</v>
      </c>
      <c r="C222" s="9">
        <v>45272.59375</v>
      </c>
      <c r="D222" t="s">
        <v>1373</v>
      </c>
      <c r="E222" t="s">
        <v>16</v>
      </c>
      <c r="F222" t="s">
        <v>1367</v>
      </c>
      <c r="G222" t="s">
        <v>4</v>
      </c>
      <c r="H222" t="s">
        <v>1374</v>
      </c>
      <c r="I222" s="63" t="e">
        <f t="array" ref="I222">_xlfn.IFS(#REF!="1",1,#REF!="2",2,#REF!="3",3,#REF!="1A",4,#REF!="1B",5,#REF!="2A",6,#REF!="2B",7,#REF!="3A",8,#REF!="3B",9,#REF!="4A",10,#REF!="","")</f>
        <v>#REF!</v>
      </c>
      <c r="J222">
        <f>VLOOKUP(F222,profesor!$G$2:$H$101,2,0)</f>
        <v>3</v>
      </c>
      <c r="K222">
        <f>VLOOKUP(H222,ar_predmet!A:C,3,0)</f>
        <v>76</v>
      </c>
      <c r="L222" s="3">
        <f>VLOOKUP(H222,ar_predmet!A:C,2,FALSE())</f>
        <v>6114</v>
      </c>
      <c r="M222">
        <f>+VLOOKUP(G222,tip_dogodka!$B$2:$C$10,2,0)</f>
        <v>3</v>
      </c>
      <c r="N222">
        <f>+VLOOKUP(E222,prostor!$F$1:$G$101,2,0)</f>
        <v>54</v>
      </c>
      <c r="O222">
        <f t="shared" si="12"/>
        <v>150</v>
      </c>
      <c r="P222">
        <f>VLOOKUP(O222,mi2hh!A$2:B$4261,2,FALSE())</f>
        <v>3</v>
      </c>
      <c r="Q222" t="str">
        <f t="shared" si="13"/>
        <v>Red</v>
      </c>
      <c r="R222" t="str">
        <f t="shared" si="14"/>
        <v>UN</v>
      </c>
      <c r="S222" s="24" t="s">
        <v>1192</v>
      </c>
      <c r="T222" t="str">
        <f t="shared" si="15"/>
        <v/>
      </c>
      <c r="U222">
        <f>VLOOKUP(S222,ar_skupina!L$2:M$136,2,FALSE())</f>
        <v>50</v>
      </c>
    </row>
    <row r="223" spans="1:21" ht="14.25" customHeight="1" x14ac:dyDescent="0.25">
      <c r="A223">
        <v>288</v>
      </c>
      <c r="B223" s="9">
        <v>45247.375</v>
      </c>
      <c r="C223" s="9">
        <v>45247.479166666701</v>
      </c>
      <c r="D223" t="s">
        <v>1371</v>
      </c>
      <c r="E223" t="s">
        <v>16</v>
      </c>
      <c r="F223" t="s">
        <v>1367</v>
      </c>
      <c r="G223" t="s">
        <v>4</v>
      </c>
      <c r="H223" t="s">
        <v>1372</v>
      </c>
      <c r="I223" s="63" t="e">
        <f t="array" ref="I223">_xlfn.IFS(#REF!="1",1,#REF!="2",2,#REF!="3",3,#REF!="1A",4,#REF!="1B",5,#REF!="2A",6,#REF!="2B",7,#REF!="3A",8,#REF!="3B",9,#REF!="4A",10,#REF!="","")</f>
        <v>#REF!</v>
      </c>
      <c r="J223">
        <f>VLOOKUP(F223,profesor!$G$2:$H$101,2,0)</f>
        <v>3</v>
      </c>
      <c r="K223">
        <f>VLOOKUP(H223,ar_predmet!A:C,3,0)</f>
        <v>17</v>
      </c>
      <c r="L223" s="3">
        <f>VLOOKUP(H223,ar_predmet!A:C,2,FALSE())</f>
        <v>5215</v>
      </c>
      <c r="M223">
        <f>+VLOOKUP(G223,tip_dogodka!$B$2:$C$10,2,0)</f>
        <v>3</v>
      </c>
      <c r="N223">
        <f>+VLOOKUP(E223,prostor!$F$1:$G$101,2,0)</f>
        <v>54</v>
      </c>
      <c r="O223">
        <f t="shared" si="12"/>
        <v>150</v>
      </c>
      <c r="P223">
        <f>VLOOKUP(O223,mi2hh!A$2:B$4261,2,FALSE())</f>
        <v>3</v>
      </c>
      <c r="Q223" t="str">
        <f t="shared" si="13"/>
        <v>Red</v>
      </c>
      <c r="R223" t="str">
        <f t="shared" si="14"/>
        <v>VS</v>
      </c>
      <c r="S223" s="24" t="s">
        <v>1157</v>
      </c>
      <c r="T223" t="str">
        <f t="shared" si="15"/>
        <v/>
      </c>
      <c r="U223">
        <f>VLOOKUP(S223,ar_skupina!L$2:M$136,2,FALSE())</f>
        <v>20</v>
      </c>
    </row>
    <row r="224" spans="1:21" ht="14.25" customHeight="1" x14ac:dyDescent="0.25">
      <c r="A224">
        <v>289</v>
      </c>
      <c r="B224" s="9">
        <v>45364.375</v>
      </c>
      <c r="C224" s="9">
        <v>45364.479166666701</v>
      </c>
      <c r="D224" t="s">
        <v>1366</v>
      </c>
      <c r="E224" t="s">
        <v>16</v>
      </c>
      <c r="F224" t="s">
        <v>1367</v>
      </c>
      <c r="G224" t="s">
        <v>4</v>
      </c>
      <c r="H224" t="s">
        <v>1368</v>
      </c>
      <c r="I224" s="63" t="e">
        <f t="array" ref="I224">_xlfn.IFS(#REF!="1",1,#REF!="2",2,#REF!="3",3,#REF!="1A",4,#REF!="1B",5,#REF!="2A",6,#REF!="2B",7,#REF!="3A",8,#REF!="3B",9,#REF!="4A",10,#REF!="","")</f>
        <v>#REF!</v>
      </c>
      <c r="J224">
        <f>VLOOKUP(F224,profesor!$G$2:$H$101,2,0)</f>
        <v>3</v>
      </c>
      <c r="K224">
        <f>VLOOKUP(H224,ar_predmet!A:C,3,0)</f>
        <v>119</v>
      </c>
      <c r="L224" s="3">
        <f>VLOOKUP(H224,ar_predmet!A:C,2,FALSE())</f>
        <v>6312</v>
      </c>
      <c r="M224">
        <f>+VLOOKUP(G224,tip_dogodka!$B$2:$C$10,2,0)</f>
        <v>3</v>
      </c>
      <c r="N224">
        <f>+VLOOKUP(E224,prostor!$F$1:$G$101,2,0)</f>
        <v>54</v>
      </c>
      <c r="O224">
        <f t="shared" si="12"/>
        <v>150</v>
      </c>
      <c r="P224">
        <f>VLOOKUP(O224,mi2hh!A$2:B$4261,2,FALSE())</f>
        <v>3</v>
      </c>
      <c r="Q224" t="str">
        <f t="shared" si="13"/>
        <v>Red</v>
      </c>
      <c r="R224" t="str">
        <f t="shared" si="14"/>
        <v>UN</v>
      </c>
      <c r="S224" s="24" t="s">
        <v>1216</v>
      </c>
      <c r="T224" t="str">
        <f t="shared" si="15"/>
        <v/>
      </c>
      <c r="U224">
        <f>VLOOKUP(S224,ar_skupina!L$2:M$136,2,FALSE())</f>
        <v>73</v>
      </c>
    </row>
    <row r="225" spans="1:21" ht="14.25" customHeight="1" x14ac:dyDescent="0.25">
      <c r="A225">
        <v>290</v>
      </c>
      <c r="B225" s="9">
        <v>45252.375</v>
      </c>
      <c r="C225" s="9">
        <v>45252.479166666701</v>
      </c>
      <c r="D225" t="s">
        <v>1377</v>
      </c>
      <c r="E225">
        <v>306</v>
      </c>
      <c r="F225" t="s">
        <v>1367</v>
      </c>
      <c r="G225" t="s">
        <v>2</v>
      </c>
      <c r="H225" t="s">
        <v>1372</v>
      </c>
      <c r="I225" s="63" t="e">
        <f t="array" ref="I225">_xlfn.IFS(#REF!="1",1,#REF!="2",2,#REF!="3",3,#REF!="1A",4,#REF!="1B",5,#REF!="2A",6,#REF!="2B",7,#REF!="3A",8,#REF!="3B",9,#REF!="4A",10,#REF!="","")</f>
        <v>#REF!</v>
      </c>
      <c r="J225">
        <f>VLOOKUP(F225,profesor!$G$2:$H$101,2,0)</f>
        <v>3</v>
      </c>
      <c r="K225">
        <f>VLOOKUP(H225,ar_predmet!A:C,3,0)</f>
        <v>17</v>
      </c>
      <c r="L225" s="3">
        <f>VLOOKUP(H225,ar_predmet!A:C,2,FALSE())</f>
        <v>5215</v>
      </c>
      <c r="M225">
        <f>+VLOOKUP(G225,tip_dogodka!$B$2:$C$10,2,0)</f>
        <v>1</v>
      </c>
      <c r="N225">
        <f>+VLOOKUP(E225,prostor!$F$1:$G$101,2,0)</f>
        <v>8</v>
      </c>
      <c r="O225">
        <f t="shared" si="12"/>
        <v>150</v>
      </c>
      <c r="P225">
        <f>VLOOKUP(O225,mi2hh!A$2:B$4261,2,FALSE())</f>
        <v>3</v>
      </c>
      <c r="Q225" t="str">
        <f t="shared" si="13"/>
        <v>Red</v>
      </c>
      <c r="R225" t="str">
        <f t="shared" si="14"/>
        <v>VS</v>
      </c>
      <c r="S225" s="24" t="s">
        <v>1157</v>
      </c>
      <c r="T225" t="str">
        <f t="shared" si="15"/>
        <v/>
      </c>
      <c r="U225">
        <f>VLOOKUP(S225,ar_skupina!L$2:M$136,2,FALSE())</f>
        <v>20</v>
      </c>
    </row>
    <row r="226" spans="1:21" ht="14.25" customHeight="1" x14ac:dyDescent="0.25">
      <c r="A226">
        <v>295</v>
      </c>
      <c r="B226" s="9">
        <v>45401.53125</v>
      </c>
      <c r="C226" s="9">
        <v>45401.635416666701</v>
      </c>
      <c r="D226" t="s">
        <v>1375</v>
      </c>
      <c r="E226">
        <v>111</v>
      </c>
      <c r="F226" t="s">
        <v>1367</v>
      </c>
      <c r="G226" t="s">
        <v>2</v>
      </c>
      <c r="H226" t="s">
        <v>1376</v>
      </c>
      <c r="I226" s="63" t="e">
        <f t="array" ref="I226">_xlfn.IFS(#REF!="1",1,#REF!="2",2,#REF!="3",3,#REF!="1A",4,#REF!="1B",5,#REF!="2A",6,#REF!="2B",7,#REF!="3A",8,#REF!="3B",9,#REF!="4A",10,#REF!="","")</f>
        <v>#REF!</v>
      </c>
      <c r="J226">
        <f>VLOOKUP(F226,profesor!$G$2:$H$101,2,0)</f>
        <v>3</v>
      </c>
      <c r="K226">
        <f>VLOOKUP(H226,ar_predmet!A:C,3,0)</f>
        <v>3</v>
      </c>
      <c r="L226" s="3">
        <f>VLOOKUP(H226,ar_predmet!A:C,2,FALSE())</f>
        <v>5107</v>
      </c>
      <c r="M226">
        <f>+VLOOKUP(G226,tip_dogodka!$B$2:$C$10,2,0)</f>
        <v>1</v>
      </c>
      <c r="N226">
        <f>+VLOOKUP(E226,prostor!$F$1:$G$101,2,0)</f>
        <v>4</v>
      </c>
      <c r="O226">
        <f t="shared" si="12"/>
        <v>150</v>
      </c>
      <c r="P226">
        <f>VLOOKUP(O226,mi2hh!A$2:B$4261,2,FALSE())</f>
        <v>3</v>
      </c>
      <c r="Q226" t="str">
        <f t="shared" si="13"/>
        <v>Red</v>
      </c>
      <c r="R226" t="str">
        <f t="shared" si="14"/>
        <v>VS</v>
      </c>
      <c r="S226" s="24" t="s">
        <v>1128</v>
      </c>
      <c r="T226" t="str">
        <f t="shared" si="15"/>
        <v/>
      </c>
      <c r="U226">
        <f>VLOOKUP(S226,ar_skupina!L$2:M$136,2,FALSE())</f>
        <v>1</v>
      </c>
    </row>
    <row r="227" spans="1:21" ht="14.25" customHeight="1" x14ac:dyDescent="0.25">
      <c r="A227">
        <v>296</v>
      </c>
      <c r="B227" s="9">
        <v>45384.53125</v>
      </c>
      <c r="C227" s="9">
        <v>45384.635416666701</v>
      </c>
      <c r="D227" t="s">
        <v>1387</v>
      </c>
      <c r="E227" t="s">
        <v>17</v>
      </c>
      <c r="F227" t="s">
        <v>1367</v>
      </c>
      <c r="G227" t="s">
        <v>2</v>
      </c>
      <c r="H227" t="s">
        <v>1381</v>
      </c>
      <c r="I227" s="63" t="e">
        <f t="array" ref="I227">_xlfn.IFS(#REF!="1",1,#REF!="2",2,#REF!="3",3,#REF!="1A",4,#REF!="1B",5,#REF!="2A",6,#REF!="2B",7,#REF!="3A",8,#REF!="3B",9,#REF!="4A",10,#REF!="","")</f>
        <v>#REF!</v>
      </c>
      <c r="J227">
        <f>VLOOKUP(F227,profesor!$G$2:$H$101,2,0)</f>
        <v>3</v>
      </c>
      <c r="K227">
        <f>VLOOKUP(H227,ar_predmet!A:C,3,0)</f>
        <v>164</v>
      </c>
      <c r="L227" s="3">
        <f>VLOOKUP(H227,ar_predmet!A:C,2,FALSE())</f>
        <v>7124</v>
      </c>
      <c r="M227">
        <f>+VLOOKUP(G227,tip_dogodka!$B$2:$C$10,2,0)</f>
        <v>1</v>
      </c>
      <c r="N227">
        <f>+VLOOKUP(E227,prostor!$F$1:$G$101,2,0)</f>
        <v>55</v>
      </c>
      <c r="O227">
        <f t="shared" si="12"/>
        <v>150</v>
      </c>
      <c r="P227">
        <f>VLOOKUP(O227,mi2hh!A$2:B$4261,2,FALSE())</f>
        <v>3</v>
      </c>
      <c r="Q227" t="str">
        <f t="shared" si="13"/>
        <v>Red</v>
      </c>
      <c r="R227" t="str">
        <f t="shared" si="14"/>
        <v>MA</v>
      </c>
      <c r="S227" s="24" t="s">
        <v>1225</v>
      </c>
      <c r="T227" t="str">
        <f t="shared" si="15"/>
        <v/>
      </c>
      <c r="U227">
        <f>VLOOKUP(S227,ar_skupina!L$2:M$136,2,FALSE())</f>
        <v>81</v>
      </c>
    </row>
    <row r="228" spans="1:21" ht="14.25" customHeight="1" x14ac:dyDescent="0.25">
      <c r="A228">
        <v>297</v>
      </c>
      <c r="B228" s="9">
        <v>45278.489583333299</v>
      </c>
      <c r="C228" s="9">
        <v>45278.59375</v>
      </c>
      <c r="D228" t="s">
        <v>1373</v>
      </c>
      <c r="E228" t="s">
        <v>16</v>
      </c>
      <c r="F228" t="s">
        <v>1367</v>
      </c>
      <c r="G228" t="s">
        <v>4</v>
      </c>
      <c r="H228" t="s">
        <v>1374</v>
      </c>
      <c r="I228" s="63" t="e">
        <f t="array" ref="I228">_xlfn.IFS(#REF!="1",1,#REF!="2",2,#REF!="3",3,#REF!="1A",4,#REF!="1B",5,#REF!="2A",6,#REF!="2B",7,#REF!="3A",8,#REF!="3B",9,#REF!="4A",10,#REF!="","")</f>
        <v>#REF!</v>
      </c>
      <c r="J228">
        <f>VLOOKUP(F228,profesor!$G$2:$H$101,2,0)</f>
        <v>3</v>
      </c>
      <c r="K228">
        <f>VLOOKUP(H228,ar_predmet!A:C,3,0)</f>
        <v>76</v>
      </c>
      <c r="L228" s="3">
        <f>VLOOKUP(H228,ar_predmet!A:C,2,FALSE())</f>
        <v>6114</v>
      </c>
      <c r="M228">
        <f>+VLOOKUP(G228,tip_dogodka!$B$2:$C$10,2,0)</f>
        <v>3</v>
      </c>
      <c r="N228">
        <f>+VLOOKUP(E228,prostor!$F$1:$G$101,2,0)</f>
        <v>54</v>
      </c>
      <c r="O228">
        <f t="shared" si="12"/>
        <v>150</v>
      </c>
      <c r="P228">
        <f>VLOOKUP(O228,mi2hh!A$2:B$4261,2,FALSE())</f>
        <v>3</v>
      </c>
      <c r="Q228" t="str">
        <f t="shared" si="13"/>
        <v>Red</v>
      </c>
      <c r="R228" t="str">
        <f t="shared" si="14"/>
        <v>UN</v>
      </c>
      <c r="S228" s="24" t="s">
        <v>1192</v>
      </c>
      <c r="T228" t="str">
        <f t="shared" si="15"/>
        <v/>
      </c>
      <c r="U228">
        <f>VLOOKUP(S228,ar_skupina!L$2:M$136,2,FALSE())</f>
        <v>50</v>
      </c>
    </row>
    <row r="229" spans="1:21" ht="14.25" customHeight="1" x14ac:dyDescent="0.25">
      <c r="A229">
        <v>298</v>
      </c>
      <c r="B229" s="9">
        <v>45275.489583333299</v>
      </c>
      <c r="C229" s="9">
        <v>45275.59375</v>
      </c>
      <c r="D229" t="s">
        <v>1388</v>
      </c>
      <c r="E229">
        <v>301</v>
      </c>
      <c r="F229" t="s">
        <v>1367</v>
      </c>
      <c r="G229" t="s">
        <v>2</v>
      </c>
      <c r="H229" t="s">
        <v>1374</v>
      </c>
      <c r="I229" s="63" t="e">
        <f t="array" ref="I229">_xlfn.IFS(#REF!="1",1,#REF!="2",2,#REF!="3",3,#REF!="1A",4,#REF!="1B",5,#REF!="2A",6,#REF!="2B",7,#REF!="3A",8,#REF!="3B",9,#REF!="4A",10,#REF!="","")</f>
        <v>#REF!</v>
      </c>
      <c r="J229">
        <f>VLOOKUP(F229,profesor!$G$2:$H$101,2,0)</f>
        <v>3</v>
      </c>
      <c r="K229">
        <f>VLOOKUP(H229,ar_predmet!A:C,3,0)</f>
        <v>76</v>
      </c>
      <c r="L229" s="3">
        <f>VLOOKUP(H229,ar_predmet!A:C,2,FALSE())</f>
        <v>6114</v>
      </c>
      <c r="M229">
        <f>+VLOOKUP(G229,tip_dogodka!$B$2:$C$10,2,0)</f>
        <v>1</v>
      </c>
      <c r="N229">
        <f>+VLOOKUP(E229,prostor!$F$1:$G$101,2,0)</f>
        <v>5</v>
      </c>
      <c r="O229">
        <f t="shared" si="12"/>
        <v>150</v>
      </c>
      <c r="P229">
        <f>VLOOKUP(O229,mi2hh!A$2:B$4261,2,FALSE())</f>
        <v>3</v>
      </c>
      <c r="Q229" t="str">
        <f t="shared" si="13"/>
        <v>Red</v>
      </c>
      <c r="R229" t="str">
        <f t="shared" si="14"/>
        <v>UN</v>
      </c>
      <c r="S229" s="24" t="s">
        <v>1192</v>
      </c>
      <c r="T229" t="str">
        <f t="shared" si="15"/>
        <v/>
      </c>
      <c r="U229">
        <f>VLOOKUP(S229,ar_skupina!L$2:M$136,2,FALSE())</f>
        <v>50</v>
      </c>
    </row>
    <row r="230" spans="1:21" ht="14.25" customHeight="1" x14ac:dyDescent="0.25">
      <c r="A230">
        <v>299</v>
      </c>
      <c r="B230" s="9">
        <v>45358.635416666701</v>
      </c>
      <c r="C230" s="9">
        <v>45358.739583333299</v>
      </c>
      <c r="D230" t="s">
        <v>1366</v>
      </c>
      <c r="E230" t="s">
        <v>16</v>
      </c>
      <c r="F230" t="s">
        <v>1367</v>
      </c>
      <c r="G230" t="s">
        <v>4</v>
      </c>
      <c r="H230" t="s">
        <v>1368</v>
      </c>
      <c r="I230" s="63" t="e">
        <f t="array" ref="I230">_xlfn.IFS(#REF!="1",1,#REF!="2",2,#REF!="3",3,#REF!="1A",4,#REF!="1B",5,#REF!="2A",6,#REF!="2B",7,#REF!="3A",8,#REF!="3B",9,#REF!="4A",10,#REF!="","")</f>
        <v>#REF!</v>
      </c>
      <c r="J230">
        <f>VLOOKUP(F230,profesor!$G$2:$H$101,2,0)</f>
        <v>3</v>
      </c>
      <c r="K230">
        <f>VLOOKUP(H230,ar_predmet!A:C,3,0)</f>
        <v>119</v>
      </c>
      <c r="L230" s="3">
        <f>VLOOKUP(H230,ar_predmet!A:C,2,FALSE())</f>
        <v>6312</v>
      </c>
      <c r="M230">
        <f>+VLOOKUP(G230,tip_dogodka!$B$2:$C$10,2,0)</f>
        <v>3</v>
      </c>
      <c r="N230">
        <f>+VLOOKUP(E230,prostor!$F$1:$G$101,2,0)</f>
        <v>54</v>
      </c>
      <c r="O230">
        <f t="shared" si="12"/>
        <v>150</v>
      </c>
      <c r="P230">
        <f>VLOOKUP(O230,mi2hh!A$2:B$4261,2,FALSE())</f>
        <v>3</v>
      </c>
      <c r="Q230" t="str">
        <f t="shared" si="13"/>
        <v>Red</v>
      </c>
      <c r="R230" t="str">
        <f t="shared" si="14"/>
        <v>UN</v>
      </c>
      <c r="S230" s="24" t="s">
        <v>1216</v>
      </c>
      <c r="T230" t="str">
        <f t="shared" si="15"/>
        <v/>
      </c>
      <c r="U230">
        <f>VLOOKUP(S230,ar_skupina!L$2:M$136,2,FALSE())</f>
        <v>73</v>
      </c>
    </row>
    <row r="231" spans="1:21" ht="14.25" customHeight="1" x14ac:dyDescent="0.25">
      <c r="A231">
        <v>300</v>
      </c>
      <c r="B231" s="9">
        <v>45407.791666666701</v>
      </c>
      <c r="C231" s="9">
        <v>45407.875</v>
      </c>
      <c r="D231" t="s">
        <v>1389</v>
      </c>
      <c r="E231" t="s">
        <v>17</v>
      </c>
      <c r="F231" t="s">
        <v>1367</v>
      </c>
      <c r="G231" t="s">
        <v>8</v>
      </c>
      <c r="H231" t="s">
        <v>1381</v>
      </c>
      <c r="I231" s="63" t="e">
        <f t="array" ref="I231">_xlfn.IFS(#REF!="1",1,#REF!="2",2,#REF!="3",3,#REF!="1A",4,#REF!="1B",5,#REF!="2A",6,#REF!="2B",7,#REF!="3A",8,#REF!="3B",9,#REF!="4A",10,#REF!="","")</f>
        <v>#REF!</v>
      </c>
      <c r="J231">
        <f>VLOOKUP(F231,profesor!$G$2:$H$101,2,0)</f>
        <v>3</v>
      </c>
      <c r="K231">
        <f>VLOOKUP(H231,ar_predmet!A:C,3,0)</f>
        <v>164</v>
      </c>
      <c r="L231" s="3">
        <f>VLOOKUP(H231,ar_predmet!A:C,2,FALSE())</f>
        <v>7124</v>
      </c>
      <c r="M231">
        <f>+VLOOKUP(G231,tip_dogodka!$B$2:$C$10,2,0)</f>
        <v>7</v>
      </c>
      <c r="N231">
        <f>+VLOOKUP(E231,prostor!$F$1:$G$101,2,0)</f>
        <v>55</v>
      </c>
      <c r="O231">
        <f t="shared" si="12"/>
        <v>120</v>
      </c>
      <c r="P231">
        <f>VLOOKUP(O231,mi2hh!A$2:B$4261,2,FALSE())</f>
        <v>2</v>
      </c>
      <c r="Q231" t="str">
        <f t="shared" si="13"/>
        <v>Izr</v>
      </c>
      <c r="R231" t="str">
        <f t="shared" si="14"/>
        <v>MA</v>
      </c>
      <c r="S231" s="24" t="s">
        <v>1266</v>
      </c>
      <c r="T231" t="str">
        <f t="shared" si="15"/>
        <v/>
      </c>
      <c r="U231">
        <f>VLOOKUP(S231,ar_skupina!L$2:M$136,2,FALSE())</f>
        <v>117</v>
      </c>
    </row>
    <row r="232" spans="1:21" ht="14.25" customHeight="1" x14ac:dyDescent="0.25">
      <c r="A232">
        <v>301</v>
      </c>
      <c r="B232" s="9">
        <v>45400.416666666701</v>
      </c>
      <c r="C232" s="9">
        <v>45400.520833333299</v>
      </c>
      <c r="D232" t="s">
        <v>1385</v>
      </c>
      <c r="E232">
        <v>302</v>
      </c>
      <c r="F232" t="s">
        <v>1367</v>
      </c>
      <c r="G232" t="s">
        <v>3</v>
      </c>
      <c r="H232" t="s">
        <v>1381</v>
      </c>
      <c r="I232" s="63" t="e">
        <f t="array" ref="I232">_xlfn.IFS(#REF!="1",1,#REF!="2",2,#REF!="3",3,#REF!="1A",4,#REF!="1B",5,#REF!="2A",6,#REF!="2B",7,#REF!="3A",8,#REF!="3B",9,#REF!="4A",10,#REF!="","")</f>
        <v>#REF!</v>
      </c>
      <c r="J232">
        <f>VLOOKUP(F232,profesor!$G$2:$H$101,2,0)</f>
        <v>3</v>
      </c>
      <c r="K232">
        <f>VLOOKUP(H232,ar_predmet!A:C,3,0)</f>
        <v>164</v>
      </c>
      <c r="L232" s="3">
        <f>VLOOKUP(H232,ar_predmet!A:C,2,FALSE())</f>
        <v>7124</v>
      </c>
      <c r="M232">
        <f>+VLOOKUP(G232,tip_dogodka!$B$2:$C$10,2,0)</f>
        <v>2</v>
      </c>
      <c r="N232">
        <f>+VLOOKUP(E232,prostor!$F$1:$G$101,2,0)</f>
        <v>6</v>
      </c>
      <c r="O232">
        <f t="shared" si="12"/>
        <v>150</v>
      </c>
      <c r="P232">
        <f>VLOOKUP(O232,mi2hh!A$2:B$4261,2,FALSE())</f>
        <v>3</v>
      </c>
      <c r="Q232" t="str">
        <f t="shared" si="13"/>
        <v>Red</v>
      </c>
      <c r="R232" t="str">
        <f t="shared" si="14"/>
        <v>MA</v>
      </c>
      <c r="S232" s="24" t="s">
        <v>1225</v>
      </c>
      <c r="T232" t="str">
        <f t="shared" si="15"/>
        <v/>
      </c>
      <c r="U232">
        <f>VLOOKUP(S232,ar_skupina!L$2:M$136,2,FALSE())</f>
        <v>81</v>
      </c>
    </row>
    <row r="233" spans="1:21" ht="14.25" customHeight="1" x14ac:dyDescent="0.25">
      <c r="A233">
        <v>303</v>
      </c>
      <c r="B233" s="9">
        <v>45259.375</v>
      </c>
      <c r="C233" s="9">
        <v>45259.479166666701</v>
      </c>
      <c r="D233" t="s">
        <v>1377</v>
      </c>
      <c r="E233">
        <v>301</v>
      </c>
      <c r="F233" t="s">
        <v>1367</v>
      </c>
      <c r="G233" t="s">
        <v>2</v>
      </c>
      <c r="H233" t="s">
        <v>1372</v>
      </c>
      <c r="I233" s="63" t="e">
        <f t="array" ref="I233">_xlfn.IFS(#REF!="1",1,#REF!="2",2,#REF!="3",3,#REF!="1A",4,#REF!="1B",5,#REF!="2A",6,#REF!="2B",7,#REF!="3A",8,#REF!="3B",9,#REF!="4A",10,#REF!="","")</f>
        <v>#REF!</v>
      </c>
      <c r="J233">
        <f>VLOOKUP(F233,profesor!$G$2:$H$101,2,0)</f>
        <v>3</v>
      </c>
      <c r="K233">
        <f>VLOOKUP(H233,ar_predmet!A:C,3,0)</f>
        <v>17</v>
      </c>
      <c r="L233" s="3">
        <f>VLOOKUP(H233,ar_predmet!A:C,2,FALSE())</f>
        <v>5215</v>
      </c>
      <c r="M233">
        <f>+VLOOKUP(G233,tip_dogodka!$B$2:$C$10,2,0)</f>
        <v>1</v>
      </c>
      <c r="N233">
        <f>+VLOOKUP(E233,prostor!$F$1:$G$101,2,0)</f>
        <v>5</v>
      </c>
      <c r="O233">
        <f t="shared" si="12"/>
        <v>150</v>
      </c>
      <c r="P233">
        <f>VLOOKUP(O233,mi2hh!A$2:B$4261,2,FALSE())</f>
        <v>3</v>
      </c>
      <c r="Q233" t="str">
        <f t="shared" si="13"/>
        <v>Red</v>
      </c>
      <c r="R233" t="str">
        <f t="shared" si="14"/>
        <v>VS</v>
      </c>
      <c r="S233" s="24" t="s">
        <v>1157</v>
      </c>
      <c r="T233" t="str">
        <f t="shared" si="15"/>
        <v/>
      </c>
      <c r="U233">
        <f>VLOOKUP(S233,ar_skupina!L$2:M$136,2,FALSE())</f>
        <v>20</v>
      </c>
    </row>
    <row r="234" spans="1:21" ht="14.25" customHeight="1" x14ac:dyDescent="0.25">
      <c r="A234">
        <v>304</v>
      </c>
      <c r="B234" s="9">
        <v>45397.416666666701</v>
      </c>
      <c r="C234" s="9">
        <v>45397.520833333299</v>
      </c>
      <c r="D234" t="s">
        <v>1375</v>
      </c>
      <c r="E234">
        <v>111</v>
      </c>
      <c r="F234" t="s">
        <v>1367</v>
      </c>
      <c r="G234" t="s">
        <v>2</v>
      </c>
      <c r="H234" t="s">
        <v>1376</v>
      </c>
      <c r="I234" s="63" t="e">
        <f t="array" ref="I234">_xlfn.IFS(#REF!="1",1,#REF!="2",2,#REF!="3",3,#REF!="1A",4,#REF!="1B",5,#REF!="2A",6,#REF!="2B",7,#REF!="3A",8,#REF!="3B",9,#REF!="4A",10,#REF!="","")</f>
        <v>#REF!</v>
      </c>
      <c r="J234">
        <f>VLOOKUP(F234,profesor!$G$2:$H$101,2,0)</f>
        <v>3</v>
      </c>
      <c r="K234">
        <f>VLOOKUP(H234,ar_predmet!A:C,3,0)</f>
        <v>3</v>
      </c>
      <c r="L234" s="3">
        <f>VLOOKUP(H234,ar_predmet!A:C,2,FALSE())</f>
        <v>5107</v>
      </c>
      <c r="M234">
        <f>+VLOOKUP(G234,tip_dogodka!$B$2:$C$10,2,0)</f>
        <v>1</v>
      </c>
      <c r="N234">
        <f>+VLOOKUP(E234,prostor!$F$1:$G$101,2,0)</f>
        <v>4</v>
      </c>
      <c r="O234">
        <f t="shared" si="12"/>
        <v>150</v>
      </c>
      <c r="P234">
        <f>VLOOKUP(O234,mi2hh!A$2:B$4261,2,FALSE())</f>
        <v>3</v>
      </c>
      <c r="Q234" t="str">
        <f t="shared" si="13"/>
        <v>Red</v>
      </c>
      <c r="R234" t="str">
        <f t="shared" si="14"/>
        <v>VS</v>
      </c>
      <c r="S234" s="24" t="s">
        <v>1128</v>
      </c>
      <c r="T234" t="str">
        <f t="shared" si="15"/>
        <v/>
      </c>
      <c r="U234">
        <f>VLOOKUP(S234,ar_skupina!L$2:M$136,2,FALSE())</f>
        <v>1</v>
      </c>
    </row>
    <row r="235" spans="1:21" ht="14.25" customHeight="1" x14ac:dyDescent="0.25">
      <c r="A235">
        <v>305</v>
      </c>
      <c r="B235" s="9">
        <v>45273.489583333299</v>
      </c>
      <c r="C235" s="9">
        <v>45273.59375</v>
      </c>
      <c r="D235" t="s">
        <v>1388</v>
      </c>
      <c r="E235">
        <v>301</v>
      </c>
      <c r="F235" t="s">
        <v>1367</v>
      </c>
      <c r="G235" t="s">
        <v>2</v>
      </c>
      <c r="H235" t="s">
        <v>1374</v>
      </c>
      <c r="I235" s="63" t="e">
        <f t="array" ref="I235">_xlfn.IFS(#REF!="1",1,#REF!="2",2,#REF!="3",3,#REF!="1A",4,#REF!="1B",5,#REF!="2A",6,#REF!="2B",7,#REF!="3A",8,#REF!="3B",9,#REF!="4A",10,#REF!="","")</f>
        <v>#REF!</v>
      </c>
      <c r="J235">
        <f>VLOOKUP(F235,profesor!$G$2:$H$101,2,0)</f>
        <v>3</v>
      </c>
      <c r="K235">
        <f>VLOOKUP(H235,ar_predmet!A:C,3,0)</f>
        <v>76</v>
      </c>
      <c r="L235" s="3">
        <f>VLOOKUP(H235,ar_predmet!A:C,2,FALSE())</f>
        <v>6114</v>
      </c>
      <c r="M235">
        <f>+VLOOKUP(G235,tip_dogodka!$B$2:$C$10,2,0)</f>
        <v>1</v>
      </c>
      <c r="N235">
        <f>+VLOOKUP(E235,prostor!$F$1:$G$101,2,0)</f>
        <v>5</v>
      </c>
      <c r="O235">
        <f t="shared" si="12"/>
        <v>150</v>
      </c>
      <c r="P235">
        <f>VLOOKUP(O235,mi2hh!A$2:B$4261,2,FALSE())</f>
        <v>3</v>
      </c>
      <c r="Q235" t="str">
        <f t="shared" si="13"/>
        <v>Red</v>
      </c>
      <c r="R235" t="str">
        <f t="shared" si="14"/>
        <v>UN</v>
      </c>
      <c r="S235" s="24" t="s">
        <v>1192</v>
      </c>
      <c r="T235" t="str">
        <f t="shared" si="15"/>
        <v/>
      </c>
      <c r="U235">
        <f>VLOOKUP(S235,ar_skupina!L$2:M$136,2,FALSE())</f>
        <v>50</v>
      </c>
    </row>
    <row r="236" spans="1:21" ht="14.25" customHeight="1" x14ac:dyDescent="0.25">
      <c r="A236">
        <v>306</v>
      </c>
      <c r="B236" s="9">
        <v>45394.53125</v>
      </c>
      <c r="C236" s="9">
        <v>45394.635416666701</v>
      </c>
      <c r="D236" t="s">
        <v>1390</v>
      </c>
      <c r="E236" t="s">
        <v>16</v>
      </c>
      <c r="F236" t="s">
        <v>1367</v>
      </c>
      <c r="G236" t="s">
        <v>4</v>
      </c>
      <c r="H236" t="s">
        <v>1376</v>
      </c>
      <c r="I236" s="63" t="e">
        <f t="array" ref="I236">_xlfn.IFS(#REF!="1",1,#REF!="2",2,#REF!="3",3,#REF!="1A",4,#REF!="1B",5,#REF!="2A",6,#REF!="2B",7,#REF!="3A",8,#REF!="3B",9,#REF!="4A",10,#REF!="","")</f>
        <v>#REF!</v>
      </c>
      <c r="J236">
        <f>VLOOKUP(F236,profesor!$G$2:$H$101,2,0)</f>
        <v>3</v>
      </c>
      <c r="K236">
        <f>VLOOKUP(H236,ar_predmet!A:C,3,0)</f>
        <v>3</v>
      </c>
      <c r="L236" s="3">
        <f>VLOOKUP(H236,ar_predmet!A:C,2,FALSE())</f>
        <v>5107</v>
      </c>
      <c r="M236">
        <f>+VLOOKUP(G236,tip_dogodka!$B$2:$C$10,2,0)</f>
        <v>3</v>
      </c>
      <c r="N236">
        <f>+VLOOKUP(E236,prostor!$F$1:$G$101,2,0)</f>
        <v>54</v>
      </c>
      <c r="O236">
        <f t="shared" si="12"/>
        <v>150</v>
      </c>
      <c r="P236">
        <f>VLOOKUP(O236,mi2hh!A$2:B$4261,2,FALSE())</f>
        <v>3</v>
      </c>
      <c r="Q236" t="str">
        <f t="shared" si="13"/>
        <v>Red</v>
      </c>
      <c r="R236" t="str">
        <f t="shared" si="14"/>
        <v>VS</v>
      </c>
      <c r="S236" s="24" t="s">
        <v>1128</v>
      </c>
      <c r="T236" t="str">
        <f t="shared" si="15"/>
        <v/>
      </c>
      <c r="U236">
        <f>VLOOKUP(S236,ar_skupina!L$2:M$136,2,FALSE())</f>
        <v>1</v>
      </c>
    </row>
    <row r="237" spans="1:21" ht="14.25" customHeight="1" x14ac:dyDescent="0.25">
      <c r="A237">
        <v>307</v>
      </c>
      <c r="B237" s="9">
        <v>45299.75</v>
      </c>
      <c r="C237" s="9">
        <v>45299.885416666701</v>
      </c>
      <c r="D237" t="s">
        <v>1391</v>
      </c>
      <c r="E237">
        <v>302</v>
      </c>
      <c r="F237" t="s">
        <v>1367</v>
      </c>
      <c r="G237" t="s">
        <v>2</v>
      </c>
      <c r="H237" t="s">
        <v>1376</v>
      </c>
      <c r="I237" s="63" t="e">
        <f t="array" ref="I237">_xlfn.IFS(#REF!="1",1,#REF!="2",2,#REF!="3",3,#REF!="1A",4,#REF!="1B",5,#REF!="2A",6,#REF!="2B",7,#REF!="3A",8,#REF!="3B",9,#REF!="4A",10,#REF!="","")</f>
        <v>#REF!</v>
      </c>
      <c r="J237">
        <f>VLOOKUP(F237,profesor!$G$2:$H$101,2,0)</f>
        <v>3</v>
      </c>
      <c r="K237">
        <f>VLOOKUP(H237,ar_predmet!A:C,3,0)</f>
        <v>3</v>
      </c>
      <c r="L237" s="3">
        <f>VLOOKUP(H237,ar_predmet!A:C,2,FALSE())</f>
        <v>5107</v>
      </c>
      <c r="M237">
        <f>+VLOOKUP(G237,tip_dogodka!$B$2:$C$10,2,0)</f>
        <v>1</v>
      </c>
      <c r="N237">
        <f>+VLOOKUP(E237,prostor!$F$1:$G$101,2,0)</f>
        <v>6</v>
      </c>
      <c r="O237">
        <f t="shared" si="12"/>
        <v>195</v>
      </c>
      <c r="P237">
        <f>VLOOKUP(O237,mi2hh!A$2:B$4261,2,FALSE())</f>
        <v>4</v>
      </c>
      <c r="Q237" t="str">
        <f t="shared" si="13"/>
        <v>Izr</v>
      </c>
      <c r="R237" t="str">
        <f t="shared" si="14"/>
        <v>VS</v>
      </c>
      <c r="S237" s="24" t="s">
        <v>1241</v>
      </c>
      <c r="T237" t="str">
        <f t="shared" si="15"/>
        <v/>
      </c>
      <c r="U237">
        <f>VLOOKUP(S237,ar_skupina!L$2:M$136,2,FALSE())</f>
        <v>90</v>
      </c>
    </row>
    <row r="238" spans="1:21" ht="14.25" customHeight="1" x14ac:dyDescent="0.25">
      <c r="A238">
        <v>308</v>
      </c>
      <c r="B238" s="9">
        <v>45258.635416666701</v>
      </c>
      <c r="C238" s="9">
        <v>45258.739583333299</v>
      </c>
      <c r="D238" t="s">
        <v>1392</v>
      </c>
      <c r="E238">
        <v>301</v>
      </c>
      <c r="F238" t="s">
        <v>1367</v>
      </c>
      <c r="G238" t="s">
        <v>7</v>
      </c>
      <c r="H238" t="s">
        <v>1374</v>
      </c>
      <c r="I238" s="63" t="e">
        <f t="array" ref="I238">_xlfn.IFS(#REF!="1",1,#REF!="2",2,#REF!="3",3,#REF!="1A",4,#REF!="1B",5,#REF!="2A",6,#REF!="2B",7,#REF!="3A",8,#REF!="3B",9,#REF!="4A",10,#REF!="","")</f>
        <v>#REF!</v>
      </c>
      <c r="J238">
        <f>VLOOKUP(F238,profesor!$G$2:$H$101,2,0)</f>
        <v>3</v>
      </c>
      <c r="K238">
        <f>VLOOKUP(H238,ar_predmet!A:C,3,0)</f>
        <v>76</v>
      </c>
      <c r="L238" s="3">
        <f>VLOOKUP(H238,ar_predmet!A:C,2,FALSE())</f>
        <v>6114</v>
      </c>
      <c r="M238">
        <f>+VLOOKUP(G238,tip_dogodka!$B$2:$C$10,2,0)</f>
        <v>6</v>
      </c>
      <c r="N238">
        <f>+VLOOKUP(E238,prostor!$F$1:$G$101,2,0)</f>
        <v>5</v>
      </c>
      <c r="O238">
        <f t="shared" si="12"/>
        <v>150</v>
      </c>
      <c r="P238">
        <f>VLOOKUP(O238,mi2hh!A$2:B$4261,2,FALSE())</f>
        <v>3</v>
      </c>
      <c r="Q238" t="str">
        <f t="shared" si="13"/>
        <v>Red</v>
      </c>
      <c r="R238" t="str">
        <f t="shared" si="14"/>
        <v>UN</v>
      </c>
      <c r="S238" s="24" t="s">
        <v>1192</v>
      </c>
      <c r="T238" t="str">
        <f t="shared" si="15"/>
        <v/>
      </c>
      <c r="U238">
        <f>VLOOKUP(S238,ar_skupina!L$2:M$136,2,FALSE())</f>
        <v>50</v>
      </c>
    </row>
    <row r="239" spans="1:21" ht="14.25" customHeight="1" x14ac:dyDescent="0.25">
      <c r="A239">
        <v>309</v>
      </c>
      <c r="B239" s="9">
        <v>45267.489583333299</v>
      </c>
      <c r="C239" s="9">
        <v>45267.59375</v>
      </c>
      <c r="D239" t="s">
        <v>1388</v>
      </c>
      <c r="E239">
        <v>301</v>
      </c>
      <c r="F239" t="s">
        <v>1367</v>
      </c>
      <c r="G239" t="s">
        <v>2</v>
      </c>
      <c r="H239" t="s">
        <v>1374</v>
      </c>
      <c r="I239" s="63" t="e">
        <f t="array" ref="I239">_xlfn.IFS(#REF!="1",1,#REF!="2",2,#REF!="3",3,#REF!="1A",4,#REF!="1B",5,#REF!="2A",6,#REF!="2B",7,#REF!="3A",8,#REF!="3B",9,#REF!="4A",10,#REF!="","")</f>
        <v>#REF!</v>
      </c>
      <c r="J239">
        <f>VLOOKUP(F239,profesor!$G$2:$H$101,2,0)</f>
        <v>3</v>
      </c>
      <c r="K239">
        <f>VLOOKUP(H239,ar_predmet!A:C,3,0)</f>
        <v>76</v>
      </c>
      <c r="L239" s="3">
        <f>VLOOKUP(H239,ar_predmet!A:C,2,FALSE())</f>
        <v>6114</v>
      </c>
      <c r="M239">
        <f>+VLOOKUP(G239,tip_dogodka!$B$2:$C$10,2,0)</f>
        <v>1</v>
      </c>
      <c r="N239">
        <f>+VLOOKUP(E239,prostor!$F$1:$G$101,2,0)</f>
        <v>5</v>
      </c>
      <c r="O239">
        <f t="shared" si="12"/>
        <v>150</v>
      </c>
      <c r="P239">
        <f>VLOOKUP(O239,mi2hh!A$2:B$4261,2,FALSE())</f>
        <v>3</v>
      </c>
      <c r="Q239" t="str">
        <f t="shared" si="13"/>
        <v>Red</v>
      </c>
      <c r="R239" t="str">
        <f t="shared" si="14"/>
        <v>UN</v>
      </c>
      <c r="S239" s="24" t="s">
        <v>1192</v>
      </c>
      <c r="T239" t="str">
        <f t="shared" si="15"/>
        <v/>
      </c>
      <c r="U239">
        <f>VLOOKUP(S239,ar_skupina!L$2:M$136,2,FALSE())</f>
        <v>50</v>
      </c>
    </row>
    <row r="240" spans="1:21" ht="14.25" customHeight="1" x14ac:dyDescent="0.25">
      <c r="A240">
        <v>312</v>
      </c>
      <c r="B240" s="9">
        <v>45362.375</v>
      </c>
      <c r="C240" s="9">
        <v>45362.479166666701</v>
      </c>
      <c r="D240" t="s">
        <v>1366</v>
      </c>
      <c r="E240" t="s">
        <v>16</v>
      </c>
      <c r="F240" t="s">
        <v>1367</v>
      </c>
      <c r="G240" t="s">
        <v>4</v>
      </c>
      <c r="H240" t="s">
        <v>1368</v>
      </c>
      <c r="I240" s="63" t="e">
        <f t="array" ref="I240">_xlfn.IFS(#REF!="1",1,#REF!="2",2,#REF!="3",3,#REF!="1A",4,#REF!="1B",5,#REF!="2A",6,#REF!="2B",7,#REF!="3A",8,#REF!="3B",9,#REF!="4A",10,#REF!="","")</f>
        <v>#REF!</v>
      </c>
      <c r="J240">
        <f>VLOOKUP(F240,profesor!$G$2:$H$101,2,0)</f>
        <v>3</v>
      </c>
      <c r="K240">
        <f>VLOOKUP(H240,ar_predmet!A:C,3,0)</f>
        <v>119</v>
      </c>
      <c r="L240" s="3">
        <f>VLOOKUP(H240,ar_predmet!A:C,2,FALSE())</f>
        <v>6312</v>
      </c>
      <c r="M240">
        <f>+VLOOKUP(G240,tip_dogodka!$B$2:$C$10,2,0)</f>
        <v>3</v>
      </c>
      <c r="N240">
        <f>+VLOOKUP(E240,prostor!$F$1:$G$101,2,0)</f>
        <v>54</v>
      </c>
      <c r="O240">
        <f t="shared" si="12"/>
        <v>150</v>
      </c>
      <c r="P240">
        <f>VLOOKUP(O240,mi2hh!A$2:B$4261,2,FALSE())</f>
        <v>3</v>
      </c>
      <c r="Q240" t="str">
        <f t="shared" si="13"/>
        <v>Red</v>
      </c>
      <c r="R240" t="str">
        <f t="shared" si="14"/>
        <v>UN</v>
      </c>
      <c r="S240" s="24" t="s">
        <v>1216</v>
      </c>
      <c r="T240" t="str">
        <f t="shared" si="15"/>
        <v/>
      </c>
      <c r="U240">
        <f>VLOOKUP(S240,ar_skupina!L$2:M$136,2,FALSE())</f>
        <v>73</v>
      </c>
    </row>
    <row r="241" spans="1:21" ht="14.25" customHeight="1" x14ac:dyDescent="0.25">
      <c r="A241">
        <v>314</v>
      </c>
      <c r="B241" s="9">
        <v>45203.53125</v>
      </c>
      <c r="C241" s="9">
        <v>45203.635416666701</v>
      </c>
      <c r="D241" t="s">
        <v>1386</v>
      </c>
      <c r="E241" t="s">
        <v>16</v>
      </c>
      <c r="F241" t="s">
        <v>1367</v>
      </c>
      <c r="G241" t="s">
        <v>4</v>
      </c>
      <c r="H241" t="s">
        <v>1370</v>
      </c>
      <c r="I241" s="63" t="e">
        <f t="array" ref="I241">_xlfn.IFS(#REF!="1",1,#REF!="2",2,#REF!="3",3,#REF!="1A",4,#REF!="1B",5,#REF!="2A",6,#REF!="2B",7,#REF!="3A",8,#REF!="3B",9,#REF!="4A",10,#REF!="","")</f>
        <v>#REF!</v>
      </c>
      <c r="J241">
        <f>VLOOKUP(F241,profesor!$G$2:$H$101,2,0)</f>
        <v>3</v>
      </c>
      <c r="K241">
        <f>VLOOKUP(H241,ar_predmet!A:C,3,0)</f>
        <v>152</v>
      </c>
      <c r="L241" s="3">
        <f>VLOOKUP(H241,ar_predmet!A:C,2,FALSE())</f>
        <v>7112</v>
      </c>
      <c r="M241">
        <f>+VLOOKUP(G241,tip_dogodka!$B$2:$C$10,2,0)</f>
        <v>3</v>
      </c>
      <c r="N241">
        <f>+VLOOKUP(E241,prostor!$F$1:$G$101,2,0)</f>
        <v>54</v>
      </c>
      <c r="O241">
        <f t="shared" si="12"/>
        <v>150</v>
      </c>
      <c r="P241">
        <f>VLOOKUP(O241,mi2hh!A$2:B$4261,2,FALSE())</f>
        <v>3</v>
      </c>
      <c r="Q241" t="str">
        <f t="shared" si="13"/>
        <v>Red</v>
      </c>
      <c r="R241" t="str">
        <f t="shared" si="14"/>
        <v>MA</v>
      </c>
      <c r="S241" s="24" t="s">
        <v>1225</v>
      </c>
      <c r="T241" t="str">
        <f t="shared" si="15"/>
        <v/>
      </c>
      <c r="U241">
        <f>VLOOKUP(S241,ar_skupina!L$2:M$136,2,FALSE())</f>
        <v>81</v>
      </c>
    </row>
    <row r="242" spans="1:21" ht="14.25" customHeight="1" x14ac:dyDescent="0.25">
      <c r="A242">
        <v>315</v>
      </c>
      <c r="B242" s="9">
        <v>45398.53125</v>
      </c>
      <c r="C242" s="9">
        <v>45398.635416666701</v>
      </c>
      <c r="D242" t="s">
        <v>1390</v>
      </c>
      <c r="E242" t="s">
        <v>16</v>
      </c>
      <c r="F242" t="s">
        <v>1367</v>
      </c>
      <c r="G242" t="s">
        <v>4</v>
      </c>
      <c r="H242" t="s">
        <v>1376</v>
      </c>
      <c r="I242" s="63" t="e">
        <f t="array" ref="I242">_xlfn.IFS(#REF!="1",1,#REF!="2",2,#REF!="3",3,#REF!="1A",4,#REF!="1B",5,#REF!="2A",6,#REF!="2B",7,#REF!="3A",8,#REF!="3B",9,#REF!="4A",10,#REF!="","")</f>
        <v>#REF!</v>
      </c>
      <c r="J242">
        <f>VLOOKUP(F242,profesor!$G$2:$H$101,2,0)</f>
        <v>3</v>
      </c>
      <c r="K242">
        <f>VLOOKUP(H242,ar_predmet!A:C,3,0)</f>
        <v>3</v>
      </c>
      <c r="L242" s="3">
        <f>VLOOKUP(H242,ar_predmet!A:C,2,FALSE())</f>
        <v>5107</v>
      </c>
      <c r="M242">
        <f>+VLOOKUP(G242,tip_dogodka!$B$2:$C$10,2,0)</f>
        <v>3</v>
      </c>
      <c r="N242">
        <f>+VLOOKUP(E242,prostor!$F$1:$G$101,2,0)</f>
        <v>54</v>
      </c>
      <c r="O242">
        <f t="shared" si="12"/>
        <v>150</v>
      </c>
      <c r="P242">
        <f>VLOOKUP(O242,mi2hh!A$2:B$4261,2,FALSE())</f>
        <v>3</v>
      </c>
      <c r="Q242" t="str">
        <f t="shared" si="13"/>
        <v>Red</v>
      </c>
      <c r="R242" t="str">
        <f t="shared" si="14"/>
        <v>VS</v>
      </c>
      <c r="S242" s="24" t="s">
        <v>1128</v>
      </c>
      <c r="T242" t="str">
        <f t="shared" si="15"/>
        <v/>
      </c>
      <c r="U242">
        <f>VLOOKUP(S242,ar_skupina!L$2:M$136,2,FALSE())</f>
        <v>1</v>
      </c>
    </row>
    <row r="243" spans="1:21" ht="14.25" customHeight="1" x14ac:dyDescent="0.25">
      <c r="A243">
        <v>316</v>
      </c>
      <c r="B243" s="9">
        <v>45393.416666666701</v>
      </c>
      <c r="C243" s="9">
        <v>45393.520833333299</v>
      </c>
      <c r="D243" t="s">
        <v>1375</v>
      </c>
      <c r="E243">
        <v>111</v>
      </c>
      <c r="F243" t="s">
        <v>1367</v>
      </c>
      <c r="G243" t="s">
        <v>2</v>
      </c>
      <c r="H243" t="s">
        <v>1376</v>
      </c>
      <c r="I243" s="63" t="e">
        <f t="array" ref="I243">_xlfn.IFS(#REF!="1",1,#REF!="2",2,#REF!="3",3,#REF!="1A",4,#REF!="1B",5,#REF!="2A",6,#REF!="2B",7,#REF!="3A",8,#REF!="3B",9,#REF!="4A",10,#REF!="","")</f>
        <v>#REF!</v>
      </c>
      <c r="J243">
        <f>VLOOKUP(F243,profesor!$G$2:$H$101,2,0)</f>
        <v>3</v>
      </c>
      <c r="K243">
        <f>VLOOKUP(H243,ar_predmet!A:C,3,0)</f>
        <v>3</v>
      </c>
      <c r="L243" s="3">
        <f>VLOOKUP(H243,ar_predmet!A:C,2,FALSE())</f>
        <v>5107</v>
      </c>
      <c r="M243">
        <f>+VLOOKUP(G243,tip_dogodka!$B$2:$C$10,2,0)</f>
        <v>1</v>
      </c>
      <c r="N243">
        <f>+VLOOKUP(E243,prostor!$F$1:$G$101,2,0)</f>
        <v>4</v>
      </c>
      <c r="O243">
        <f t="shared" si="12"/>
        <v>150</v>
      </c>
      <c r="P243">
        <f>VLOOKUP(O243,mi2hh!A$2:B$4261,2,FALSE())</f>
        <v>3</v>
      </c>
      <c r="Q243" t="str">
        <f t="shared" si="13"/>
        <v>Red</v>
      </c>
      <c r="R243" t="str">
        <f t="shared" si="14"/>
        <v>VS</v>
      </c>
      <c r="S243" s="24" t="s">
        <v>1128</v>
      </c>
      <c r="T243" t="str">
        <f t="shared" si="15"/>
        <v/>
      </c>
      <c r="U243">
        <f>VLOOKUP(S243,ar_skupina!L$2:M$136,2,FALSE())</f>
        <v>1</v>
      </c>
    </row>
    <row r="244" spans="1:21" ht="14.25" customHeight="1" x14ac:dyDescent="0.25">
      <c r="A244">
        <v>317</v>
      </c>
      <c r="B244" s="9">
        <v>45406.53125</v>
      </c>
      <c r="C244" s="9">
        <v>45406.635416666701</v>
      </c>
      <c r="D244" t="s">
        <v>1390</v>
      </c>
      <c r="E244" t="s">
        <v>16</v>
      </c>
      <c r="F244" t="s">
        <v>1367</v>
      </c>
      <c r="G244" t="s">
        <v>4</v>
      </c>
      <c r="H244" t="s">
        <v>1376</v>
      </c>
      <c r="I244" s="63" t="e">
        <f t="array" ref="I244">_xlfn.IFS(#REF!="1",1,#REF!="2",2,#REF!="3",3,#REF!="1A",4,#REF!="1B",5,#REF!="2A",6,#REF!="2B",7,#REF!="3A",8,#REF!="3B",9,#REF!="4A",10,#REF!="","")</f>
        <v>#REF!</v>
      </c>
      <c r="J244">
        <f>VLOOKUP(F244,profesor!$G$2:$H$101,2,0)</f>
        <v>3</v>
      </c>
      <c r="K244">
        <f>VLOOKUP(H244,ar_predmet!A:C,3,0)</f>
        <v>3</v>
      </c>
      <c r="L244" s="3">
        <f>VLOOKUP(H244,ar_predmet!A:C,2,FALSE())</f>
        <v>5107</v>
      </c>
      <c r="M244">
        <f>+VLOOKUP(G244,tip_dogodka!$B$2:$C$10,2,0)</f>
        <v>3</v>
      </c>
      <c r="N244">
        <f>+VLOOKUP(E244,prostor!$F$1:$G$101,2,0)</f>
        <v>54</v>
      </c>
      <c r="O244">
        <f t="shared" si="12"/>
        <v>150</v>
      </c>
      <c r="P244">
        <f>VLOOKUP(O244,mi2hh!A$2:B$4261,2,FALSE())</f>
        <v>3</v>
      </c>
      <c r="Q244" t="str">
        <f t="shared" si="13"/>
        <v>Red</v>
      </c>
      <c r="R244" t="str">
        <f t="shared" si="14"/>
        <v>VS</v>
      </c>
      <c r="S244" s="24" t="s">
        <v>1128</v>
      </c>
      <c r="T244" t="str">
        <f t="shared" si="15"/>
        <v/>
      </c>
      <c r="U244">
        <f>VLOOKUP(S244,ar_skupina!L$2:M$136,2,FALSE())</f>
        <v>1</v>
      </c>
    </row>
    <row r="245" spans="1:21" ht="14.25" customHeight="1" x14ac:dyDescent="0.25">
      <c r="A245">
        <v>319</v>
      </c>
      <c r="B245" s="9">
        <v>45216.53125</v>
      </c>
      <c r="C245" s="9">
        <v>45216.635416666701</v>
      </c>
      <c r="D245" t="s">
        <v>1369</v>
      </c>
      <c r="E245" t="s">
        <v>17</v>
      </c>
      <c r="F245" t="s">
        <v>1367</v>
      </c>
      <c r="G245" t="s">
        <v>2</v>
      </c>
      <c r="H245" t="s">
        <v>1370</v>
      </c>
      <c r="I245" s="63" t="e">
        <f t="array" ref="I245">_xlfn.IFS(#REF!="1",1,#REF!="2",2,#REF!="3",3,#REF!="1A",4,#REF!="1B",5,#REF!="2A",6,#REF!="2B",7,#REF!="3A",8,#REF!="3B",9,#REF!="4A",10,#REF!="","")</f>
        <v>#REF!</v>
      </c>
      <c r="J245">
        <f>VLOOKUP(F245,profesor!$G$2:$H$101,2,0)</f>
        <v>3</v>
      </c>
      <c r="K245">
        <f>VLOOKUP(H245,ar_predmet!A:C,3,0)</f>
        <v>152</v>
      </c>
      <c r="L245" s="3">
        <f>VLOOKUP(H245,ar_predmet!A:C,2,FALSE())</f>
        <v>7112</v>
      </c>
      <c r="M245">
        <f>+VLOOKUP(G245,tip_dogodka!$B$2:$C$10,2,0)</f>
        <v>1</v>
      </c>
      <c r="N245">
        <f>+VLOOKUP(E245,prostor!$F$1:$G$101,2,0)</f>
        <v>55</v>
      </c>
      <c r="O245">
        <f t="shared" si="12"/>
        <v>150</v>
      </c>
      <c r="P245">
        <f>VLOOKUP(O245,mi2hh!A$2:B$4261,2,FALSE())</f>
        <v>3</v>
      </c>
      <c r="Q245" t="str">
        <f t="shared" si="13"/>
        <v>Red</v>
      </c>
      <c r="R245" t="str">
        <f t="shared" si="14"/>
        <v>MA</v>
      </c>
      <c r="S245" s="24" t="s">
        <v>1225</v>
      </c>
      <c r="T245" t="str">
        <f t="shared" si="15"/>
        <v/>
      </c>
      <c r="U245">
        <f>VLOOKUP(S245,ar_skupina!L$2:M$136,2,FALSE())</f>
        <v>81</v>
      </c>
    </row>
    <row r="246" spans="1:21" ht="14.25" customHeight="1" x14ac:dyDescent="0.25">
      <c r="A246">
        <v>320</v>
      </c>
      <c r="B246" s="9">
        <v>45205.53125</v>
      </c>
      <c r="C246" s="9">
        <v>45205.635416666701</v>
      </c>
      <c r="D246" t="s">
        <v>1386</v>
      </c>
      <c r="E246" t="s">
        <v>16</v>
      </c>
      <c r="F246" t="s">
        <v>1367</v>
      </c>
      <c r="G246" t="s">
        <v>4</v>
      </c>
      <c r="H246" t="s">
        <v>1370</v>
      </c>
      <c r="I246" s="63" t="e">
        <f t="array" ref="I246">_xlfn.IFS(#REF!="1",1,#REF!="2",2,#REF!="3",3,#REF!="1A",4,#REF!="1B",5,#REF!="2A",6,#REF!="2B",7,#REF!="3A",8,#REF!="3B",9,#REF!="4A",10,#REF!="","")</f>
        <v>#REF!</v>
      </c>
      <c r="J246">
        <f>VLOOKUP(F246,profesor!$G$2:$H$101,2,0)</f>
        <v>3</v>
      </c>
      <c r="K246">
        <f>VLOOKUP(H246,ar_predmet!A:C,3,0)</f>
        <v>152</v>
      </c>
      <c r="L246" s="3">
        <f>VLOOKUP(H246,ar_predmet!A:C,2,FALSE())</f>
        <v>7112</v>
      </c>
      <c r="M246">
        <f>+VLOOKUP(G246,tip_dogodka!$B$2:$C$10,2,0)</f>
        <v>3</v>
      </c>
      <c r="N246">
        <f>+VLOOKUP(E246,prostor!$F$1:$G$101,2,0)</f>
        <v>54</v>
      </c>
      <c r="O246">
        <f t="shared" si="12"/>
        <v>150</v>
      </c>
      <c r="P246">
        <f>VLOOKUP(O246,mi2hh!A$2:B$4261,2,FALSE())</f>
        <v>3</v>
      </c>
      <c r="Q246" t="str">
        <f t="shared" si="13"/>
        <v>Red</v>
      </c>
      <c r="R246" t="str">
        <f t="shared" si="14"/>
        <v>MA</v>
      </c>
      <c r="S246" s="24" t="s">
        <v>1225</v>
      </c>
      <c r="T246" t="str">
        <f t="shared" si="15"/>
        <v/>
      </c>
      <c r="U246">
        <f>VLOOKUP(S246,ar_skupina!L$2:M$136,2,FALSE())</f>
        <v>81</v>
      </c>
    </row>
    <row r="247" spans="1:21" ht="14.25" customHeight="1" x14ac:dyDescent="0.25">
      <c r="A247">
        <v>324</v>
      </c>
      <c r="B247" s="9">
        <v>45279.489583333299</v>
      </c>
      <c r="C247" s="9">
        <v>45279.59375</v>
      </c>
      <c r="D247" t="s">
        <v>1388</v>
      </c>
      <c r="E247">
        <v>301</v>
      </c>
      <c r="F247" t="s">
        <v>1367</v>
      </c>
      <c r="G247" t="s">
        <v>2</v>
      </c>
      <c r="H247" t="s">
        <v>1374</v>
      </c>
      <c r="I247" s="63" t="e">
        <f t="array" ref="I247">_xlfn.IFS(#REF!="1",1,#REF!="2",2,#REF!="3",3,#REF!="1A",4,#REF!="1B",5,#REF!="2A",6,#REF!="2B",7,#REF!="3A",8,#REF!="3B",9,#REF!="4A",10,#REF!="","")</f>
        <v>#REF!</v>
      </c>
      <c r="J247">
        <f>VLOOKUP(F247,profesor!$G$2:$H$101,2,0)</f>
        <v>3</v>
      </c>
      <c r="K247">
        <f>VLOOKUP(H247,ar_predmet!A:C,3,0)</f>
        <v>76</v>
      </c>
      <c r="L247" s="3">
        <f>VLOOKUP(H247,ar_predmet!A:C,2,FALSE())</f>
        <v>6114</v>
      </c>
      <c r="M247">
        <f>+VLOOKUP(G247,tip_dogodka!$B$2:$C$10,2,0)</f>
        <v>1</v>
      </c>
      <c r="N247">
        <f>+VLOOKUP(E247,prostor!$F$1:$G$101,2,0)</f>
        <v>5</v>
      </c>
      <c r="O247">
        <f t="shared" si="12"/>
        <v>150</v>
      </c>
      <c r="P247">
        <f>VLOOKUP(O247,mi2hh!A$2:B$4261,2,FALSE())</f>
        <v>3</v>
      </c>
      <c r="Q247" t="str">
        <f t="shared" si="13"/>
        <v>Red</v>
      </c>
      <c r="R247" t="str">
        <f t="shared" si="14"/>
        <v>UN</v>
      </c>
      <c r="S247" s="24" t="s">
        <v>1192</v>
      </c>
      <c r="T247" t="str">
        <f t="shared" si="15"/>
        <v/>
      </c>
      <c r="U247">
        <f>VLOOKUP(S247,ar_skupina!L$2:M$136,2,FALSE())</f>
        <v>50</v>
      </c>
    </row>
    <row r="248" spans="1:21" ht="14.25" customHeight="1" x14ac:dyDescent="0.25">
      <c r="A248">
        <v>325</v>
      </c>
      <c r="B248" s="9">
        <v>45357.375</v>
      </c>
      <c r="C248" s="9">
        <v>45357.479166666701</v>
      </c>
      <c r="D248" t="s">
        <v>1378</v>
      </c>
      <c r="E248">
        <v>303</v>
      </c>
      <c r="F248" t="s">
        <v>1367</v>
      </c>
      <c r="G248" t="s">
        <v>2</v>
      </c>
      <c r="H248" t="s">
        <v>1368</v>
      </c>
      <c r="I248" s="63" t="e">
        <f t="array" ref="I248">_xlfn.IFS(#REF!="1",1,#REF!="2",2,#REF!="3",3,#REF!="1A",4,#REF!="1B",5,#REF!="2A",6,#REF!="2B",7,#REF!="3A",8,#REF!="3B",9,#REF!="4A",10,#REF!="","")</f>
        <v>#REF!</v>
      </c>
      <c r="J248">
        <f>VLOOKUP(F248,profesor!$G$2:$H$101,2,0)</f>
        <v>3</v>
      </c>
      <c r="K248">
        <f>VLOOKUP(H248,ar_predmet!A:C,3,0)</f>
        <v>119</v>
      </c>
      <c r="L248" s="3">
        <f>VLOOKUP(H248,ar_predmet!A:C,2,FALSE())</f>
        <v>6312</v>
      </c>
      <c r="M248">
        <f>+VLOOKUP(G248,tip_dogodka!$B$2:$C$10,2,0)</f>
        <v>1</v>
      </c>
      <c r="N248">
        <f>+VLOOKUP(E248,prostor!$F$1:$G$101,2,0)</f>
        <v>7</v>
      </c>
      <c r="O248">
        <f t="shared" si="12"/>
        <v>150</v>
      </c>
      <c r="P248">
        <f>VLOOKUP(O248,mi2hh!A$2:B$4261,2,FALSE())</f>
        <v>3</v>
      </c>
      <c r="Q248" t="str">
        <f t="shared" si="13"/>
        <v>Red</v>
      </c>
      <c r="R248" t="str">
        <f t="shared" si="14"/>
        <v>UN</v>
      </c>
      <c r="S248" s="24" t="s">
        <v>1216</v>
      </c>
      <c r="T248" t="str">
        <f t="shared" si="15"/>
        <v/>
      </c>
      <c r="U248">
        <f>VLOOKUP(S248,ar_skupina!L$2:M$136,2,FALSE())</f>
        <v>73</v>
      </c>
    </row>
    <row r="249" spans="1:21" ht="14.25" customHeight="1" x14ac:dyDescent="0.25">
      <c r="A249">
        <v>326</v>
      </c>
      <c r="B249" s="9">
        <v>45204.53125</v>
      </c>
      <c r="C249" s="9">
        <v>45204.635416666701</v>
      </c>
      <c r="D249" t="s">
        <v>1369</v>
      </c>
      <c r="E249">
        <v>302</v>
      </c>
      <c r="F249" t="s">
        <v>1367</v>
      </c>
      <c r="G249" t="s">
        <v>2</v>
      </c>
      <c r="H249" t="s">
        <v>1370</v>
      </c>
      <c r="I249" s="63" t="e">
        <f t="array" ref="I249">_xlfn.IFS(#REF!="1",1,#REF!="2",2,#REF!="3",3,#REF!="1A",4,#REF!="1B",5,#REF!="2A",6,#REF!="2B",7,#REF!="3A",8,#REF!="3B",9,#REF!="4A",10,#REF!="","")</f>
        <v>#REF!</v>
      </c>
      <c r="J249">
        <f>VLOOKUP(F249,profesor!$G$2:$H$101,2,0)</f>
        <v>3</v>
      </c>
      <c r="K249">
        <f>VLOOKUP(H249,ar_predmet!A:C,3,0)</f>
        <v>152</v>
      </c>
      <c r="L249" s="3">
        <f>VLOOKUP(H249,ar_predmet!A:C,2,FALSE())</f>
        <v>7112</v>
      </c>
      <c r="M249">
        <f>+VLOOKUP(G249,tip_dogodka!$B$2:$C$10,2,0)</f>
        <v>1</v>
      </c>
      <c r="N249">
        <f>+VLOOKUP(E249,prostor!$F$1:$G$101,2,0)</f>
        <v>6</v>
      </c>
      <c r="O249">
        <f t="shared" si="12"/>
        <v>150</v>
      </c>
      <c r="P249">
        <f>VLOOKUP(O249,mi2hh!A$2:B$4261,2,FALSE())</f>
        <v>3</v>
      </c>
      <c r="Q249" t="str">
        <f t="shared" si="13"/>
        <v>Red</v>
      </c>
      <c r="R249" t="str">
        <f t="shared" si="14"/>
        <v>MA</v>
      </c>
      <c r="S249" s="24" t="s">
        <v>1225</v>
      </c>
      <c r="T249" t="str">
        <f t="shared" si="15"/>
        <v/>
      </c>
      <c r="U249">
        <f>VLOOKUP(S249,ar_skupina!L$2:M$136,2,FALSE())</f>
        <v>81</v>
      </c>
    </row>
    <row r="250" spans="1:21" ht="14.25" customHeight="1" x14ac:dyDescent="0.25">
      <c r="A250">
        <v>328</v>
      </c>
      <c r="B250" s="9">
        <v>45260.635416666701</v>
      </c>
      <c r="C250" s="9">
        <v>45260.739583333299</v>
      </c>
      <c r="D250" t="s">
        <v>1388</v>
      </c>
      <c r="E250">
        <v>301</v>
      </c>
      <c r="F250" t="s">
        <v>1367</v>
      </c>
      <c r="G250" t="s">
        <v>2</v>
      </c>
      <c r="H250" t="s">
        <v>1374</v>
      </c>
      <c r="I250" s="63" t="e">
        <f t="array" ref="I250">_xlfn.IFS(#REF!="1",1,#REF!="2",2,#REF!="3",3,#REF!="1A",4,#REF!="1B",5,#REF!="2A",6,#REF!="2B",7,#REF!="3A",8,#REF!="3B",9,#REF!="4A",10,#REF!="","")</f>
        <v>#REF!</v>
      </c>
      <c r="J250">
        <f>VLOOKUP(F250,profesor!$G$2:$H$101,2,0)</f>
        <v>3</v>
      </c>
      <c r="K250">
        <f>VLOOKUP(H250,ar_predmet!A:C,3,0)</f>
        <v>76</v>
      </c>
      <c r="L250" s="3">
        <f>VLOOKUP(H250,ar_predmet!A:C,2,FALSE())</f>
        <v>6114</v>
      </c>
      <c r="M250">
        <f>+VLOOKUP(G250,tip_dogodka!$B$2:$C$10,2,0)</f>
        <v>1</v>
      </c>
      <c r="N250">
        <f>+VLOOKUP(E250,prostor!$F$1:$G$101,2,0)</f>
        <v>5</v>
      </c>
      <c r="O250">
        <f t="shared" si="12"/>
        <v>150</v>
      </c>
      <c r="P250">
        <f>VLOOKUP(O250,mi2hh!A$2:B$4261,2,FALSE())</f>
        <v>3</v>
      </c>
      <c r="Q250" t="str">
        <f t="shared" si="13"/>
        <v>Red</v>
      </c>
      <c r="R250" t="str">
        <f t="shared" si="14"/>
        <v>UN</v>
      </c>
      <c r="S250" s="24" t="s">
        <v>1192</v>
      </c>
      <c r="T250" t="str">
        <f t="shared" si="15"/>
        <v/>
      </c>
      <c r="U250">
        <f>VLOOKUP(S250,ar_skupina!L$2:M$136,2,FALSE())</f>
        <v>50</v>
      </c>
    </row>
    <row r="251" spans="1:21" ht="14.25" customHeight="1" x14ac:dyDescent="0.25">
      <c r="A251">
        <v>330</v>
      </c>
      <c r="B251" s="9">
        <v>45212.53125</v>
      </c>
      <c r="C251" s="9">
        <v>45212.635416666701</v>
      </c>
      <c r="D251" t="s">
        <v>1386</v>
      </c>
      <c r="E251" t="s">
        <v>16</v>
      </c>
      <c r="F251" t="s">
        <v>1367</v>
      </c>
      <c r="G251" t="s">
        <v>4</v>
      </c>
      <c r="H251" t="s">
        <v>1370</v>
      </c>
      <c r="I251" s="63" t="e">
        <f t="array" ref="I251">_xlfn.IFS(#REF!="1",1,#REF!="2",2,#REF!="3",3,#REF!="1A",4,#REF!="1B",5,#REF!="2A",6,#REF!="2B",7,#REF!="3A",8,#REF!="3B",9,#REF!="4A",10,#REF!="","")</f>
        <v>#REF!</v>
      </c>
      <c r="J251">
        <f>VLOOKUP(F251,profesor!$G$2:$H$101,2,0)</f>
        <v>3</v>
      </c>
      <c r="K251">
        <f>VLOOKUP(H251,ar_predmet!A:C,3,0)</f>
        <v>152</v>
      </c>
      <c r="L251" s="3">
        <f>VLOOKUP(H251,ar_predmet!A:C,2,FALSE())</f>
        <v>7112</v>
      </c>
      <c r="M251">
        <f>+VLOOKUP(G251,tip_dogodka!$B$2:$C$10,2,0)</f>
        <v>3</v>
      </c>
      <c r="N251">
        <f>+VLOOKUP(E251,prostor!$F$1:$G$101,2,0)</f>
        <v>54</v>
      </c>
      <c r="O251">
        <f t="shared" si="12"/>
        <v>150</v>
      </c>
      <c r="P251">
        <f>VLOOKUP(O251,mi2hh!A$2:B$4261,2,FALSE())</f>
        <v>3</v>
      </c>
      <c r="Q251" t="str">
        <f t="shared" si="13"/>
        <v>Red</v>
      </c>
      <c r="R251" t="str">
        <f t="shared" si="14"/>
        <v>MA</v>
      </c>
      <c r="S251" s="24" t="s">
        <v>1225</v>
      </c>
      <c r="T251" t="str">
        <f t="shared" si="15"/>
        <v/>
      </c>
      <c r="U251">
        <f>VLOOKUP(S251,ar_skupina!L$2:M$136,2,FALSE())</f>
        <v>81</v>
      </c>
    </row>
    <row r="252" spans="1:21" ht="14.25" customHeight="1" x14ac:dyDescent="0.25">
      <c r="A252">
        <v>332</v>
      </c>
      <c r="B252" s="9">
        <v>45408.416666666701</v>
      </c>
      <c r="C252" s="9">
        <v>45408.520833333299</v>
      </c>
      <c r="D252" t="s">
        <v>1390</v>
      </c>
      <c r="E252" t="s">
        <v>16</v>
      </c>
      <c r="F252" t="s">
        <v>1367</v>
      </c>
      <c r="G252" t="s">
        <v>4</v>
      </c>
      <c r="H252" t="s">
        <v>1376</v>
      </c>
      <c r="I252" s="63" t="e">
        <f t="array" ref="I252">_xlfn.IFS(#REF!="1",1,#REF!="2",2,#REF!="3",3,#REF!="1A",4,#REF!="1B",5,#REF!="2A",6,#REF!="2B",7,#REF!="3A",8,#REF!="3B",9,#REF!="4A",10,#REF!="","")</f>
        <v>#REF!</v>
      </c>
      <c r="J252">
        <f>VLOOKUP(F252,profesor!$G$2:$H$101,2,0)</f>
        <v>3</v>
      </c>
      <c r="K252">
        <f>VLOOKUP(H252,ar_predmet!A:C,3,0)</f>
        <v>3</v>
      </c>
      <c r="L252" s="3">
        <f>VLOOKUP(H252,ar_predmet!A:C,2,FALSE())</f>
        <v>5107</v>
      </c>
      <c r="M252">
        <f>+VLOOKUP(G252,tip_dogodka!$B$2:$C$10,2,0)</f>
        <v>3</v>
      </c>
      <c r="N252">
        <f>+VLOOKUP(E252,prostor!$F$1:$G$101,2,0)</f>
        <v>54</v>
      </c>
      <c r="O252">
        <f t="shared" si="12"/>
        <v>150</v>
      </c>
      <c r="P252">
        <f>VLOOKUP(O252,mi2hh!A$2:B$4261,2,FALSE())</f>
        <v>3</v>
      </c>
      <c r="Q252" t="str">
        <f t="shared" si="13"/>
        <v>Red</v>
      </c>
      <c r="R252" t="str">
        <f t="shared" si="14"/>
        <v>VS</v>
      </c>
      <c r="S252" s="24" t="s">
        <v>1128</v>
      </c>
      <c r="T252" t="str">
        <f t="shared" si="15"/>
        <v/>
      </c>
      <c r="U252">
        <f>VLOOKUP(S252,ar_skupina!L$2:M$136,2,FALSE())</f>
        <v>1</v>
      </c>
    </row>
    <row r="253" spans="1:21" ht="14.25" customHeight="1" x14ac:dyDescent="0.25">
      <c r="A253">
        <v>333</v>
      </c>
      <c r="B253" s="9">
        <v>45240.635416666701</v>
      </c>
      <c r="C253" s="9">
        <v>45240.770833333299</v>
      </c>
      <c r="D253" t="s">
        <v>1393</v>
      </c>
      <c r="E253">
        <v>307</v>
      </c>
      <c r="F253" t="s">
        <v>1367</v>
      </c>
      <c r="G253" t="s">
        <v>2</v>
      </c>
      <c r="H253" t="s">
        <v>1362</v>
      </c>
      <c r="I253" s="63" t="e">
        <f t="array" ref="I253">_xlfn.IFS(#REF!="1",1,#REF!="2",2,#REF!="3",3,#REF!="1A",4,#REF!="1B",5,#REF!="2A",6,#REF!="2B",7,#REF!="3A",8,#REF!="3B",9,#REF!="4A",10,#REF!="","")</f>
        <v>#REF!</v>
      </c>
      <c r="J253">
        <f>VLOOKUP(F253,profesor!$G$2:$H$101,2,0)</f>
        <v>3</v>
      </c>
      <c r="K253">
        <f>VLOOKUP(H253,ar_predmet!A:C,3,0)</f>
        <v>57</v>
      </c>
      <c r="L253" s="3">
        <f>VLOOKUP(H253,ar_predmet!A:C,2,FALSE())</f>
        <v>5314</v>
      </c>
      <c r="M253">
        <f>+VLOOKUP(G253,tip_dogodka!$B$2:$C$10,2,0)</f>
        <v>1</v>
      </c>
      <c r="N253">
        <f>+VLOOKUP(E253,prostor!$F$1:$G$101,2,0)</f>
        <v>9</v>
      </c>
      <c r="O253">
        <f t="shared" si="12"/>
        <v>195</v>
      </c>
      <c r="P253">
        <f>VLOOKUP(O253,mi2hh!A$2:B$4261,2,FALSE())</f>
        <v>4</v>
      </c>
      <c r="Q253" t="str">
        <f t="shared" si="13"/>
        <v>Red</v>
      </c>
      <c r="R253" t="str">
        <f t="shared" si="14"/>
        <v>VS</v>
      </c>
      <c r="S253" s="24" t="s">
        <v>1176</v>
      </c>
      <c r="T253" t="str">
        <f t="shared" si="15"/>
        <v/>
      </c>
      <c r="U253">
        <f>VLOOKUP(S253,ar_skupina!L$2:M$136,2,FALSE())</f>
        <v>7</v>
      </c>
    </row>
    <row r="254" spans="1:21" ht="14.25" customHeight="1" x14ac:dyDescent="0.25">
      <c r="A254">
        <v>334</v>
      </c>
      <c r="B254" s="9">
        <v>45355.375</v>
      </c>
      <c r="C254" s="9">
        <v>45355.479166666701</v>
      </c>
      <c r="D254" t="s">
        <v>1378</v>
      </c>
      <c r="E254">
        <v>303</v>
      </c>
      <c r="F254" t="s">
        <v>1367</v>
      </c>
      <c r="G254" t="s">
        <v>2</v>
      </c>
      <c r="H254" t="s">
        <v>1368</v>
      </c>
      <c r="I254" s="63" t="e">
        <f t="array" ref="I254">_xlfn.IFS(#REF!="1",1,#REF!="2",2,#REF!="3",3,#REF!="1A",4,#REF!="1B",5,#REF!="2A",6,#REF!="2B",7,#REF!="3A",8,#REF!="3B",9,#REF!="4A",10,#REF!="","")</f>
        <v>#REF!</v>
      </c>
      <c r="J254">
        <f>VLOOKUP(F254,profesor!$G$2:$H$101,2,0)</f>
        <v>3</v>
      </c>
      <c r="K254">
        <f>VLOOKUP(H254,ar_predmet!A:C,3,0)</f>
        <v>119</v>
      </c>
      <c r="L254" s="3">
        <f>VLOOKUP(H254,ar_predmet!A:C,2,FALSE())</f>
        <v>6312</v>
      </c>
      <c r="M254">
        <f>+VLOOKUP(G254,tip_dogodka!$B$2:$C$10,2,0)</f>
        <v>1</v>
      </c>
      <c r="N254">
        <f>+VLOOKUP(E254,prostor!$F$1:$G$101,2,0)</f>
        <v>7</v>
      </c>
      <c r="O254">
        <f t="shared" si="12"/>
        <v>150</v>
      </c>
      <c r="P254">
        <f>VLOOKUP(O254,mi2hh!A$2:B$4261,2,FALSE())</f>
        <v>3</v>
      </c>
      <c r="Q254" t="str">
        <f t="shared" si="13"/>
        <v>Red</v>
      </c>
      <c r="R254" t="str">
        <f t="shared" si="14"/>
        <v>UN</v>
      </c>
      <c r="S254" s="24" t="s">
        <v>1216</v>
      </c>
      <c r="T254" t="str">
        <f t="shared" si="15"/>
        <v/>
      </c>
      <c r="U254">
        <f>VLOOKUP(S254,ar_skupina!L$2:M$136,2,FALSE())</f>
        <v>73</v>
      </c>
    </row>
    <row r="255" spans="1:21" ht="14.25" customHeight="1" x14ac:dyDescent="0.25">
      <c r="A255">
        <v>336</v>
      </c>
      <c r="B255" s="9">
        <v>45268.489583333299</v>
      </c>
      <c r="C255" s="9">
        <v>45268.59375</v>
      </c>
      <c r="D255" t="s">
        <v>1373</v>
      </c>
      <c r="E255" t="s">
        <v>16</v>
      </c>
      <c r="F255" t="s">
        <v>1367</v>
      </c>
      <c r="G255" t="s">
        <v>4</v>
      </c>
      <c r="H255" t="s">
        <v>1374</v>
      </c>
      <c r="I255" s="63" t="e">
        <f t="array" ref="I255">_xlfn.IFS(#REF!="1",1,#REF!="2",2,#REF!="3",3,#REF!="1A",4,#REF!="1B",5,#REF!="2A",6,#REF!="2B",7,#REF!="3A",8,#REF!="3B",9,#REF!="4A",10,#REF!="","")</f>
        <v>#REF!</v>
      </c>
      <c r="J255">
        <f>VLOOKUP(F255,profesor!$G$2:$H$101,2,0)</f>
        <v>3</v>
      </c>
      <c r="K255">
        <f>VLOOKUP(H255,ar_predmet!A:C,3,0)</f>
        <v>76</v>
      </c>
      <c r="L255" s="3">
        <f>VLOOKUP(H255,ar_predmet!A:C,2,FALSE())</f>
        <v>6114</v>
      </c>
      <c r="M255">
        <f>+VLOOKUP(G255,tip_dogodka!$B$2:$C$10,2,0)</f>
        <v>3</v>
      </c>
      <c r="N255">
        <f>+VLOOKUP(E255,prostor!$F$1:$G$101,2,0)</f>
        <v>54</v>
      </c>
      <c r="O255">
        <f t="shared" si="12"/>
        <v>150</v>
      </c>
      <c r="P255">
        <f>VLOOKUP(O255,mi2hh!A$2:B$4261,2,FALSE())</f>
        <v>3</v>
      </c>
      <c r="Q255" t="str">
        <f t="shared" si="13"/>
        <v>Red</v>
      </c>
      <c r="R255" t="str">
        <f t="shared" si="14"/>
        <v>UN</v>
      </c>
      <c r="S255" s="24" t="s">
        <v>1192</v>
      </c>
      <c r="T255" t="str">
        <f t="shared" si="15"/>
        <v/>
      </c>
      <c r="U255">
        <f>VLOOKUP(S255,ar_skupina!L$2:M$136,2,FALSE())</f>
        <v>50</v>
      </c>
    </row>
    <row r="256" spans="1:21" ht="14.25" customHeight="1" x14ac:dyDescent="0.25">
      <c r="A256">
        <v>337</v>
      </c>
      <c r="B256" s="9">
        <v>45244.375</v>
      </c>
      <c r="C256" s="9">
        <v>45244.479166666701</v>
      </c>
      <c r="D256" t="s">
        <v>1377</v>
      </c>
      <c r="E256">
        <v>301</v>
      </c>
      <c r="F256" t="s">
        <v>1367</v>
      </c>
      <c r="G256" t="s">
        <v>2</v>
      </c>
      <c r="H256" t="s">
        <v>1372</v>
      </c>
      <c r="I256" s="63" t="e">
        <f t="array" ref="I256">_xlfn.IFS(#REF!="1",1,#REF!="2",2,#REF!="3",3,#REF!="1A",4,#REF!="1B",5,#REF!="2A",6,#REF!="2B",7,#REF!="3A",8,#REF!="3B",9,#REF!="4A",10,#REF!="","")</f>
        <v>#REF!</v>
      </c>
      <c r="J256">
        <f>VLOOKUP(F256,profesor!$G$2:$H$101,2,0)</f>
        <v>3</v>
      </c>
      <c r="K256">
        <f>VLOOKUP(H256,ar_predmet!A:C,3,0)</f>
        <v>17</v>
      </c>
      <c r="L256" s="3">
        <f>VLOOKUP(H256,ar_predmet!A:C,2,FALSE())</f>
        <v>5215</v>
      </c>
      <c r="M256">
        <f>+VLOOKUP(G256,tip_dogodka!$B$2:$C$10,2,0)</f>
        <v>1</v>
      </c>
      <c r="N256">
        <f>+VLOOKUP(E256,prostor!$F$1:$G$101,2,0)</f>
        <v>5</v>
      </c>
      <c r="O256">
        <f t="shared" si="12"/>
        <v>150</v>
      </c>
      <c r="P256">
        <f>VLOOKUP(O256,mi2hh!A$2:B$4261,2,FALSE())</f>
        <v>3</v>
      </c>
      <c r="Q256" t="str">
        <f t="shared" si="13"/>
        <v>Red</v>
      </c>
      <c r="R256" t="str">
        <f t="shared" si="14"/>
        <v>VS</v>
      </c>
      <c r="S256" s="24" t="s">
        <v>1157</v>
      </c>
      <c r="T256" t="str">
        <f t="shared" si="15"/>
        <v/>
      </c>
      <c r="U256">
        <f>VLOOKUP(S256,ar_skupina!L$2:M$136,2,FALSE())</f>
        <v>20</v>
      </c>
    </row>
    <row r="257" spans="1:21" ht="14.25" customHeight="1" x14ac:dyDescent="0.25">
      <c r="A257">
        <v>338</v>
      </c>
      <c r="B257" s="9">
        <v>45210.53125</v>
      </c>
      <c r="C257" s="9">
        <v>45210.635416666701</v>
      </c>
      <c r="D257" t="s">
        <v>1369</v>
      </c>
      <c r="E257">
        <v>303</v>
      </c>
      <c r="F257" t="s">
        <v>1367</v>
      </c>
      <c r="G257" t="s">
        <v>2</v>
      </c>
      <c r="H257" t="s">
        <v>1370</v>
      </c>
      <c r="I257" s="63" t="e">
        <f t="array" ref="I257">_xlfn.IFS(#REF!="1",1,#REF!="2",2,#REF!="3",3,#REF!="1A",4,#REF!="1B",5,#REF!="2A",6,#REF!="2B",7,#REF!="3A",8,#REF!="3B",9,#REF!="4A",10,#REF!="","")</f>
        <v>#REF!</v>
      </c>
      <c r="J257">
        <f>VLOOKUP(F257,profesor!$G$2:$H$101,2,0)</f>
        <v>3</v>
      </c>
      <c r="K257">
        <f>VLOOKUP(H257,ar_predmet!A:C,3,0)</f>
        <v>152</v>
      </c>
      <c r="L257" s="3">
        <f>VLOOKUP(H257,ar_predmet!A:C,2,FALSE())</f>
        <v>7112</v>
      </c>
      <c r="M257">
        <f>+VLOOKUP(G257,tip_dogodka!$B$2:$C$10,2,0)</f>
        <v>1</v>
      </c>
      <c r="N257">
        <f>+VLOOKUP(E257,prostor!$F$1:$G$101,2,0)</f>
        <v>7</v>
      </c>
      <c r="O257">
        <f t="shared" si="12"/>
        <v>150</v>
      </c>
      <c r="P257">
        <f>VLOOKUP(O257,mi2hh!A$2:B$4261,2,FALSE())</f>
        <v>3</v>
      </c>
      <c r="Q257" t="str">
        <f t="shared" si="13"/>
        <v>Red</v>
      </c>
      <c r="R257" t="str">
        <f t="shared" si="14"/>
        <v>MA</v>
      </c>
      <c r="S257" s="24" t="s">
        <v>1225</v>
      </c>
      <c r="T257" t="str">
        <f t="shared" si="15"/>
        <v/>
      </c>
      <c r="U257">
        <f>VLOOKUP(S257,ar_skupina!L$2:M$136,2,FALSE())</f>
        <v>81</v>
      </c>
    </row>
    <row r="258" spans="1:21" ht="14.25" customHeight="1" x14ac:dyDescent="0.25">
      <c r="A258">
        <v>339</v>
      </c>
      <c r="B258" s="9">
        <v>45274.489583333299</v>
      </c>
      <c r="C258" s="9">
        <v>45274.59375</v>
      </c>
      <c r="D258" t="s">
        <v>1388</v>
      </c>
      <c r="E258">
        <v>301</v>
      </c>
      <c r="F258" t="s">
        <v>1367</v>
      </c>
      <c r="G258" t="s">
        <v>2</v>
      </c>
      <c r="H258" t="s">
        <v>1374</v>
      </c>
      <c r="I258" s="63" t="e">
        <f t="array" ref="I258">_xlfn.IFS(#REF!="1",1,#REF!="2",2,#REF!="3",3,#REF!="1A",4,#REF!="1B",5,#REF!="2A",6,#REF!="2B",7,#REF!="3A",8,#REF!="3B",9,#REF!="4A",10,#REF!="","")</f>
        <v>#REF!</v>
      </c>
      <c r="J258">
        <f>VLOOKUP(F258,profesor!$G$2:$H$101,2,0)</f>
        <v>3</v>
      </c>
      <c r="K258">
        <f>VLOOKUP(H258,ar_predmet!A:C,3,0)</f>
        <v>76</v>
      </c>
      <c r="L258" s="3">
        <f>VLOOKUP(H258,ar_predmet!A:C,2,FALSE())</f>
        <v>6114</v>
      </c>
      <c r="M258">
        <f>+VLOOKUP(G258,tip_dogodka!$B$2:$C$10,2,0)</f>
        <v>1</v>
      </c>
      <c r="N258">
        <f>+VLOOKUP(E258,prostor!$F$1:$G$101,2,0)</f>
        <v>5</v>
      </c>
      <c r="O258">
        <f t="shared" ref="O258:O321" si="16">+INT(TEXT(((C258-B258)*24*60),"000"))</f>
        <v>150</v>
      </c>
      <c r="P258">
        <f>VLOOKUP(O258,mi2hh!A$2:B$4261,2,FALSE())</f>
        <v>3</v>
      </c>
      <c r="Q258" t="str">
        <f t="shared" ref="Q258:Q321" si="17">IF(ISNUMBER(FIND("Redni",D258)),"Red", IF(ISNUMBER(FIND("Izredni",D258)),"Izr"))</f>
        <v>Red</v>
      </c>
      <c r="R258" t="str">
        <f t="shared" ref="R258:R321" si="18">IF(ISNUMBER(FIND("-VS-",D258)),"VS", IF(ISNUMBER(FIND("-UNI-",D258)),"UN",IF(ISNUMBER(FIND("-MAG-",D258)),"MA",IF(ISNUMBER(FIND("-DR-",D258)),"DO"))))</f>
        <v>UN</v>
      </c>
      <c r="S258" s="24" t="s">
        <v>1192</v>
      </c>
      <c r="T258" t="str">
        <f t="shared" ref="T258:T321" si="19">IF(ISNUMBER(FIND("1. skupina",D258)),"1",IF(ISNUMBER(FIND("2. skupina",D258)),"2",IF(ISNUMBER(FIND("3. skupina",D258)),"3",IF(ISNUMBER(FIND("1.a skupina",D258)),"1A",IF(ISNUMBER(FIND("1.b skupina",D258)),"1B",IF(ISNUMBER(FIND("2.a skupina",D258)),"2A",IF(ISNUMBER(FIND("2.b skupina",D258)),"2B",IF(ISNUMBER(FIND("3.a skupina",D258)),"3A",IF(ISNUMBER(FIND("3.b skupina",D258)),"3B",IF(ISNUMBER(FIND("4.a skupina",D258)),"4A",""))))))))))</f>
        <v/>
      </c>
      <c r="U258">
        <f>VLOOKUP(S258,ar_skupina!L$2:M$136,2,FALSE())</f>
        <v>50</v>
      </c>
    </row>
    <row r="259" spans="1:21" ht="14.25" customHeight="1" x14ac:dyDescent="0.25">
      <c r="A259">
        <v>341</v>
      </c>
      <c r="B259" s="9">
        <v>45404.53125</v>
      </c>
      <c r="C259" s="9">
        <v>45404.635416666701</v>
      </c>
      <c r="D259" t="s">
        <v>1390</v>
      </c>
      <c r="E259" t="s">
        <v>16</v>
      </c>
      <c r="F259" t="s">
        <v>1367</v>
      </c>
      <c r="G259" t="s">
        <v>4</v>
      </c>
      <c r="H259" t="s">
        <v>1376</v>
      </c>
      <c r="I259" s="63" t="e">
        <f t="array" ref="I259">_xlfn.IFS(#REF!="1",1,#REF!="2",2,#REF!="3",3,#REF!="1A",4,#REF!="1B",5,#REF!="2A",6,#REF!="2B",7,#REF!="3A",8,#REF!="3B",9,#REF!="4A",10,#REF!="","")</f>
        <v>#REF!</v>
      </c>
      <c r="J259">
        <f>VLOOKUP(F259,profesor!$G$2:$H$101,2,0)</f>
        <v>3</v>
      </c>
      <c r="K259">
        <f>VLOOKUP(H259,ar_predmet!A:C,3,0)</f>
        <v>3</v>
      </c>
      <c r="L259" s="3">
        <f>VLOOKUP(H259,ar_predmet!A:C,2,FALSE())</f>
        <v>5107</v>
      </c>
      <c r="M259">
        <f>+VLOOKUP(G259,tip_dogodka!$B$2:$C$10,2,0)</f>
        <v>3</v>
      </c>
      <c r="N259">
        <f>+VLOOKUP(E259,prostor!$F$1:$G$101,2,0)</f>
        <v>54</v>
      </c>
      <c r="O259">
        <f t="shared" si="16"/>
        <v>150</v>
      </c>
      <c r="P259">
        <f>VLOOKUP(O259,mi2hh!A$2:B$4261,2,FALSE())</f>
        <v>3</v>
      </c>
      <c r="Q259" t="str">
        <f t="shared" si="17"/>
        <v>Red</v>
      </c>
      <c r="R259" t="str">
        <f t="shared" si="18"/>
        <v>VS</v>
      </c>
      <c r="S259" s="24" t="s">
        <v>1128</v>
      </c>
      <c r="T259" t="str">
        <f t="shared" si="19"/>
        <v/>
      </c>
      <c r="U259">
        <f>VLOOKUP(S259,ar_skupina!L$2:M$136,2,FALSE())</f>
        <v>1</v>
      </c>
    </row>
    <row r="260" spans="1:21" ht="14.25" customHeight="1" x14ac:dyDescent="0.25">
      <c r="A260">
        <v>342</v>
      </c>
      <c r="B260" s="9">
        <v>45392.416666666701</v>
      </c>
      <c r="C260" s="9">
        <v>45392.520833333299</v>
      </c>
      <c r="D260" t="s">
        <v>1375</v>
      </c>
      <c r="E260">
        <v>111</v>
      </c>
      <c r="F260" t="s">
        <v>1367</v>
      </c>
      <c r="G260" t="s">
        <v>2</v>
      </c>
      <c r="H260" t="s">
        <v>1376</v>
      </c>
      <c r="I260" s="63" t="e">
        <f t="array" ref="I260">_xlfn.IFS(#REF!="1",1,#REF!="2",2,#REF!="3",3,#REF!="1A",4,#REF!="1B",5,#REF!="2A",6,#REF!="2B",7,#REF!="3A",8,#REF!="3B",9,#REF!="4A",10,#REF!="","")</f>
        <v>#REF!</v>
      </c>
      <c r="J260">
        <f>VLOOKUP(F260,profesor!$G$2:$H$101,2,0)</f>
        <v>3</v>
      </c>
      <c r="K260">
        <f>VLOOKUP(H260,ar_predmet!A:C,3,0)</f>
        <v>3</v>
      </c>
      <c r="L260" s="3">
        <f>VLOOKUP(H260,ar_predmet!A:C,2,FALSE())</f>
        <v>5107</v>
      </c>
      <c r="M260">
        <f>+VLOOKUP(G260,tip_dogodka!$B$2:$C$10,2,0)</f>
        <v>1</v>
      </c>
      <c r="N260">
        <f>+VLOOKUP(E260,prostor!$F$1:$G$101,2,0)</f>
        <v>4</v>
      </c>
      <c r="O260">
        <f t="shared" si="16"/>
        <v>150</v>
      </c>
      <c r="P260">
        <f>VLOOKUP(O260,mi2hh!A$2:B$4261,2,FALSE())</f>
        <v>3</v>
      </c>
      <c r="Q260" t="str">
        <f t="shared" si="17"/>
        <v>Red</v>
      </c>
      <c r="R260" t="str">
        <f t="shared" si="18"/>
        <v>VS</v>
      </c>
      <c r="S260" s="24" t="s">
        <v>1128</v>
      </c>
      <c r="T260" t="str">
        <f t="shared" si="19"/>
        <v/>
      </c>
      <c r="U260">
        <f>VLOOKUP(S260,ar_skupina!L$2:M$136,2,FALSE())</f>
        <v>1</v>
      </c>
    </row>
    <row r="261" spans="1:21" ht="14.25" customHeight="1" x14ac:dyDescent="0.25">
      <c r="A261">
        <v>344</v>
      </c>
      <c r="B261" s="9">
        <v>45350.375</v>
      </c>
      <c r="C261" s="9">
        <v>45350.479166666701</v>
      </c>
      <c r="D261" t="s">
        <v>1378</v>
      </c>
      <c r="E261">
        <v>303</v>
      </c>
      <c r="F261" t="s">
        <v>1367</v>
      </c>
      <c r="G261" t="s">
        <v>2</v>
      </c>
      <c r="H261" t="s">
        <v>1368</v>
      </c>
      <c r="I261" s="63" t="e">
        <f t="array" ref="I261">_xlfn.IFS(#REF!="1",1,#REF!="2",2,#REF!="3",3,#REF!="1A",4,#REF!="1B",5,#REF!="2A",6,#REF!="2B",7,#REF!="3A",8,#REF!="3B",9,#REF!="4A",10,#REF!="","")</f>
        <v>#REF!</v>
      </c>
      <c r="J261">
        <f>VLOOKUP(F261,profesor!$G$2:$H$101,2,0)</f>
        <v>3</v>
      </c>
      <c r="K261">
        <f>VLOOKUP(H261,ar_predmet!A:C,3,0)</f>
        <v>119</v>
      </c>
      <c r="L261" s="3">
        <f>VLOOKUP(H261,ar_predmet!A:C,2,FALSE())</f>
        <v>6312</v>
      </c>
      <c r="M261">
        <f>+VLOOKUP(G261,tip_dogodka!$B$2:$C$10,2,0)</f>
        <v>1</v>
      </c>
      <c r="N261">
        <f>+VLOOKUP(E261,prostor!$F$1:$G$101,2,0)</f>
        <v>7</v>
      </c>
      <c r="O261">
        <f t="shared" si="16"/>
        <v>150</v>
      </c>
      <c r="P261">
        <f>VLOOKUP(O261,mi2hh!A$2:B$4261,2,FALSE())</f>
        <v>3</v>
      </c>
      <c r="Q261" t="str">
        <f t="shared" si="17"/>
        <v>Red</v>
      </c>
      <c r="R261" t="str">
        <f t="shared" si="18"/>
        <v>UN</v>
      </c>
      <c r="S261" s="24" t="s">
        <v>1216</v>
      </c>
      <c r="T261" t="str">
        <f t="shared" si="19"/>
        <v/>
      </c>
      <c r="U261">
        <f>VLOOKUP(S261,ar_skupina!L$2:M$136,2,FALSE())</f>
        <v>73</v>
      </c>
    </row>
    <row r="262" spans="1:21" ht="14.25" customHeight="1" x14ac:dyDescent="0.25">
      <c r="A262">
        <v>348</v>
      </c>
      <c r="B262" s="9">
        <v>45201.53125</v>
      </c>
      <c r="C262" s="9">
        <v>45201.635416666701</v>
      </c>
      <c r="D262" t="s">
        <v>1369</v>
      </c>
      <c r="E262">
        <v>5</v>
      </c>
      <c r="F262" t="s">
        <v>1367</v>
      </c>
      <c r="G262" t="s">
        <v>2</v>
      </c>
      <c r="H262" t="s">
        <v>1370</v>
      </c>
      <c r="I262" s="63" t="e">
        <f t="array" ref="I262">_xlfn.IFS(#REF!="1",1,#REF!="2",2,#REF!="3",3,#REF!="1A",4,#REF!="1B",5,#REF!="2A",6,#REF!="2B",7,#REF!="3A",8,#REF!="3B",9,#REF!="4A",10,#REF!="","")</f>
        <v>#REF!</v>
      </c>
      <c r="J262">
        <f>VLOOKUP(F262,profesor!$G$2:$H$101,2,0)</f>
        <v>3</v>
      </c>
      <c r="K262">
        <f>VLOOKUP(H262,ar_predmet!A:C,3,0)</f>
        <v>152</v>
      </c>
      <c r="L262" s="3">
        <f>VLOOKUP(H262,ar_predmet!A:C,2,FALSE())</f>
        <v>7112</v>
      </c>
      <c r="M262">
        <f>+VLOOKUP(G262,tip_dogodka!$B$2:$C$10,2,0)</f>
        <v>1</v>
      </c>
      <c r="N262">
        <f>+VLOOKUP(E262,prostor!$F$1:$G$101,2,0)</f>
        <v>1</v>
      </c>
      <c r="O262">
        <f t="shared" si="16"/>
        <v>150</v>
      </c>
      <c r="P262">
        <f>VLOOKUP(O262,mi2hh!A$2:B$4261,2,FALSE())</f>
        <v>3</v>
      </c>
      <c r="Q262" t="str">
        <f t="shared" si="17"/>
        <v>Red</v>
      </c>
      <c r="R262" t="str">
        <f t="shared" si="18"/>
        <v>MA</v>
      </c>
      <c r="S262" s="24" t="s">
        <v>1225</v>
      </c>
      <c r="T262" t="str">
        <f t="shared" si="19"/>
        <v/>
      </c>
      <c r="U262">
        <f>VLOOKUP(S262,ar_skupina!L$2:M$136,2,FALSE())</f>
        <v>81</v>
      </c>
    </row>
    <row r="263" spans="1:21" ht="14.25" customHeight="1" x14ac:dyDescent="0.25">
      <c r="A263">
        <v>350</v>
      </c>
      <c r="B263" s="9">
        <v>45282.489583333299</v>
      </c>
      <c r="C263" s="9">
        <v>45282.59375</v>
      </c>
      <c r="D263" t="s">
        <v>1373</v>
      </c>
      <c r="E263" t="s">
        <v>16</v>
      </c>
      <c r="F263" t="s">
        <v>1367</v>
      </c>
      <c r="G263" t="s">
        <v>4</v>
      </c>
      <c r="H263" t="s">
        <v>1374</v>
      </c>
      <c r="I263" s="63" t="e">
        <f t="array" ref="I263">_xlfn.IFS(#REF!="1",1,#REF!="2",2,#REF!="3",3,#REF!="1A",4,#REF!="1B",5,#REF!="2A",6,#REF!="2B",7,#REF!="3A",8,#REF!="3B",9,#REF!="4A",10,#REF!="","")</f>
        <v>#REF!</v>
      </c>
      <c r="J263">
        <f>VLOOKUP(F263,profesor!$G$2:$H$101,2,0)</f>
        <v>3</v>
      </c>
      <c r="K263">
        <f>VLOOKUP(H263,ar_predmet!A:C,3,0)</f>
        <v>76</v>
      </c>
      <c r="L263" s="3">
        <f>VLOOKUP(H263,ar_predmet!A:C,2,FALSE())</f>
        <v>6114</v>
      </c>
      <c r="M263">
        <f>+VLOOKUP(G263,tip_dogodka!$B$2:$C$10,2,0)</f>
        <v>3</v>
      </c>
      <c r="N263">
        <f>+VLOOKUP(E263,prostor!$F$1:$G$101,2,0)</f>
        <v>54</v>
      </c>
      <c r="O263">
        <f t="shared" si="16"/>
        <v>150</v>
      </c>
      <c r="P263">
        <f>VLOOKUP(O263,mi2hh!A$2:B$4261,2,FALSE())</f>
        <v>3</v>
      </c>
      <c r="Q263" t="str">
        <f t="shared" si="17"/>
        <v>Red</v>
      </c>
      <c r="R263" t="str">
        <f t="shared" si="18"/>
        <v>UN</v>
      </c>
      <c r="S263" s="24" t="s">
        <v>1192</v>
      </c>
      <c r="T263" t="str">
        <f t="shared" si="19"/>
        <v/>
      </c>
      <c r="U263">
        <f>VLOOKUP(S263,ar_skupina!L$2:M$136,2,FALSE())</f>
        <v>50</v>
      </c>
    </row>
    <row r="264" spans="1:21" ht="14.25" customHeight="1" x14ac:dyDescent="0.25">
      <c r="A264">
        <v>352</v>
      </c>
      <c r="B264" s="9">
        <v>45257.375</v>
      </c>
      <c r="C264" s="9">
        <v>45257.479166666701</v>
      </c>
      <c r="D264" t="s">
        <v>1371</v>
      </c>
      <c r="E264" t="s">
        <v>16</v>
      </c>
      <c r="F264" t="s">
        <v>1367</v>
      </c>
      <c r="G264" t="s">
        <v>4</v>
      </c>
      <c r="H264" t="s">
        <v>1372</v>
      </c>
      <c r="I264" s="63" t="e">
        <f t="array" ref="I264">_xlfn.IFS(#REF!="1",1,#REF!="2",2,#REF!="3",3,#REF!="1A",4,#REF!="1B",5,#REF!="2A",6,#REF!="2B",7,#REF!="3A",8,#REF!="3B",9,#REF!="4A",10,#REF!="","")</f>
        <v>#REF!</v>
      </c>
      <c r="J264">
        <f>VLOOKUP(F264,profesor!$G$2:$H$101,2,0)</f>
        <v>3</v>
      </c>
      <c r="K264">
        <f>VLOOKUP(H264,ar_predmet!A:C,3,0)</f>
        <v>17</v>
      </c>
      <c r="L264" s="3">
        <f>VLOOKUP(H264,ar_predmet!A:C,2,FALSE())</f>
        <v>5215</v>
      </c>
      <c r="M264">
        <f>+VLOOKUP(G264,tip_dogodka!$B$2:$C$10,2,0)</f>
        <v>3</v>
      </c>
      <c r="N264">
        <f>+VLOOKUP(E264,prostor!$F$1:$G$101,2,0)</f>
        <v>54</v>
      </c>
      <c r="O264">
        <f t="shared" si="16"/>
        <v>150</v>
      </c>
      <c r="P264">
        <f>VLOOKUP(O264,mi2hh!A$2:B$4261,2,FALSE())</f>
        <v>3</v>
      </c>
      <c r="Q264" t="str">
        <f t="shared" si="17"/>
        <v>Red</v>
      </c>
      <c r="R264" t="str">
        <f t="shared" si="18"/>
        <v>VS</v>
      </c>
      <c r="S264" s="24" t="s">
        <v>1157</v>
      </c>
      <c r="T264" t="str">
        <f t="shared" si="19"/>
        <v/>
      </c>
      <c r="U264">
        <f>VLOOKUP(S264,ar_skupina!L$2:M$136,2,FALSE())</f>
        <v>20</v>
      </c>
    </row>
    <row r="265" spans="1:21" ht="14.25" customHeight="1" x14ac:dyDescent="0.25">
      <c r="A265">
        <v>353</v>
      </c>
      <c r="B265" s="9">
        <v>45379.635416666701</v>
      </c>
      <c r="C265" s="9">
        <v>45379.739583333299</v>
      </c>
      <c r="D265" t="s">
        <v>1380</v>
      </c>
      <c r="E265" t="s">
        <v>16</v>
      </c>
      <c r="F265" t="s">
        <v>1367</v>
      </c>
      <c r="G265" t="s">
        <v>4</v>
      </c>
      <c r="H265" t="s">
        <v>1381</v>
      </c>
      <c r="I265" s="63" t="e">
        <f t="array" ref="I265">_xlfn.IFS(#REF!="1",1,#REF!="2",2,#REF!="3",3,#REF!="1A",4,#REF!="1B",5,#REF!="2A",6,#REF!="2B",7,#REF!="3A",8,#REF!="3B",9,#REF!="4A",10,#REF!="","")</f>
        <v>#REF!</v>
      </c>
      <c r="J265">
        <f>VLOOKUP(F265,profesor!$G$2:$H$101,2,0)</f>
        <v>3</v>
      </c>
      <c r="K265">
        <f>VLOOKUP(H265,ar_predmet!A:C,3,0)</f>
        <v>164</v>
      </c>
      <c r="L265" s="3">
        <f>VLOOKUP(H265,ar_predmet!A:C,2,FALSE())</f>
        <v>7124</v>
      </c>
      <c r="M265">
        <f>+VLOOKUP(G265,tip_dogodka!$B$2:$C$10,2,0)</f>
        <v>3</v>
      </c>
      <c r="N265">
        <f>+VLOOKUP(E265,prostor!$F$1:$G$101,2,0)</f>
        <v>54</v>
      </c>
      <c r="O265">
        <f t="shared" si="16"/>
        <v>150</v>
      </c>
      <c r="P265">
        <f>VLOOKUP(O265,mi2hh!A$2:B$4261,2,FALSE())</f>
        <v>3</v>
      </c>
      <c r="Q265" t="str">
        <f t="shared" si="17"/>
        <v>Red</v>
      </c>
      <c r="R265" t="str">
        <f t="shared" si="18"/>
        <v>MA</v>
      </c>
      <c r="S265" s="24" t="s">
        <v>1225</v>
      </c>
      <c r="T265" t="str">
        <f t="shared" si="19"/>
        <v/>
      </c>
      <c r="U265">
        <f>VLOOKUP(S265,ar_skupina!L$2:M$136,2,FALSE())</f>
        <v>81</v>
      </c>
    </row>
    <row r="266" spans="1:21" ht="14.25" customHeight="1" x14ac:dyDescent="0.25">
      <c r="A266">
        <v>354</v>
      </c>
      <c r="B266" s="9">
        <v>45404.791666666701</v>
      </c>
      <c r="C266" s="9">
        <v>45404.875</v>
      </c>
      <c r="D266" t="s">
        <v>1394</v>
      </c>
      <c r="E266" t="s">
        <v>17</v>
      </c>
      <c r="F266" t="s">
        <v>1367</v>
      </c>
      <c r="G266" t="s">
        <v>9</v>
      </c>
      <c r="H266" t="s">
        <v>1381</v>
      </c>
      <c r="I266" s="63" t="e">
        <f t="array" ref="I266">_xlfn.IFS(#REF!="1",1,#REF!="2",2,#REF!="3",3,#REF!="1A",4,#REF!="1B",5,#REF!="2A",6,#REF!="2B",7,#REF!="3A",8,#REF!="3B",9,#REF!="4A",10,#REF!="","")</f>
        <v>#REF!</v>
      </c>
      <c r="J266">
        <f>VLOOKUP(F266,profesor!$G$2:$H$101,2,0)</f>
        <v>3</v>
      </c>
      <c r="K266">
        <f>VLOOKUP(H266,ar_predmet!A:C,3,0)</f>
        <v>164</v>
      </c>
      <c r="L266" s="3">
        <f>VLOOKUP(H266,ar_predmet!A:C,2,FALSE())</f>
        <v>7124</v>
      </c>
      <c r="M266">
        <f>+VLOOKUP(G266,tip_dogodka!$B$2:$C$10,2,0)</f>
        <v>8</v>
      </c>
      <c r="N266">
        <f>+VLOOKUP(E266,prostor!$F$1:$G$101,2,0)</f>
        <v>55</v>
      </c>
      <c r="O266">
        <f t="shared" si="16"/>
        <v>120</v>
      </c>
      <c r="P266">
        <f>VLOOKUP(O266,mi2hh!A$2:B$4261,2,FALSE())</f>
        <v>2</v>
      </c>
      <c r="Q266" t="str">
        <f t="shared" si="17"/>
        <v>Izr</v>
      </c>
      <c r="R266" t="str">
        <f t="shared" si="18"/>
        <v>MA</v>
      </c>
      <c r="S266" s="24" t="s">
        <v>1266</v>
      </c>
      <c r="T266" t="str">
        <f t="shared" si="19"/>
        <v/>
      </c>
      <c r="U266">
        <f>VLOOKUP(S266,ar_skupina!L$2:M$136,2,FALSE())</f>
        <v>117</v>
      </c>
    </row>
    <row r="267" spans="1:21" ht="14.25" customHeight="1" x14ac:dyDescent="0.25">
      <c r="A267">
        <v>355</v>
      </c>
      <c r="B267" s="9">
        <v>45261.489583333299</v>
      </c>
      <c r="C267" s="9">
        <v>45261.59375</v>
      </c>
      <c r="D267" t="s">
        <v>1388</v>
      </c>
      <c r="E267">
        <v>301</v>
      </c>
      <c r="F267" t="s">
        <v>1367</v>
      </c>
      <c r="G267" t="s">
        <v>2</v>
      </c>
      <c r="H267" t="s">
        <v>1374</v>
      </c>
      <c r="I267" s="63" t="e">
        <f t="array" ref="I267">_xlfn.IFS(#REF!="1",1,#REF!="2",2,#REF!="3",3,#REF!="1A",4,#REF!="1B",5,#REF!="2A",6,#REF!="2B",7,#REF!="3A",8,#REF!="3B",9,#REF!="4A",10,#REF!="","")</f>
        <v>#REF!</v>
      </c>
      <c r="J267">
        <f>VLOOKUP(F267,profesor!$G$2:$H$101,2,0)</f>
        <v>3</v>
      </c>
      <c r="K267">
        <f>VLOOKUP(H267,ar_predmet!A:C,3,0)</f>
        <v>76</v>
      </c>
      <c r="L267" s="3">
        <f>VLOOKUP(H267,ar_predmet!A:C,2,FALSE())</f>
        <v>6114</v>
      </c>
      <c r="M267">
        <f>+VLOOKUP(G267,tip_dogodka!$B$2:$C$10,2,0)</f>
        <v>1</v>
      </c>
      <c r="N267">
        <f>+VLOOKUP(E267,prostor!$F$1:$G$101,2,0)</f>
        <v>5</v>
      </c>
      <c r="O267">
        <f t="shared" si="16"/>
        <v>150</v>
      </c>
      <c r="P267">
        <f>VLOOKUP(O267,mi2hh!A$2:B$4261,2,FALSE())</f>
        <v>3</v>
      </c>
      <c r="Q267" t="str">
        <f t="shared" si="17"/>
        <v>Red</v>
      </c>
      <c r="R267" t="str">
        <f t="shared" si="18"/>
        <v>UN</v>
      </c>
      <c r="S267" s="24" t="s">
        <v>1192</v>
      </c>
      <c r="T267" t="str">
        <f t="shared" si="19"/>
        <v/>
      </c>
      <c r="U267">
        <f>VLOOKUP(S267,ar_skupina!L$2:M$136,2,FALSE())</f>
        <v>50</v>
      </c>
    </row>
    <row r="268" spans="1:21" ht="14.25" customHeight="1" x14ac:dyDescent="0.25">
      <c r="A268">
        <v>356</v>
      </c>
      <c r="B268" s="9">
        <v>45209.53125</v>
      </c>
      <c r="C268" s="9">
        <v>45209.635416666701</v>
      </c>
      <c r="D268" t="s">
        <v>1386</v>
      </c>
      <c r="E268" t="s">
        <v>16</v>
      </c>
      <c r="F268" t="s">
        <v>1367</v>
      </c>
      <c r="G268" t="s">
        <v>4</v>
      </c>
      <c r="H268" t="s">
        <v>1370</v>
      </c>
      <c r="I268" s="63" t="e">
        <f t="array" ref="I268">_xlfn.IFS(#REF!="1",1,#REF!="2",2,#REF!="3",3,#REF!="1A",4,#REF!="1B",5,#REF!="2A",6,#REF!="2B",7,#REF!="3A",8,#REF!="3B",9,#REF!="4A",10,#REF!="","")</f>
        <v>#REF!</v>
      </c>
      <c r="J268">
        <f>VLOOKUP(F268,profesor!$G$2:$H$101,2,0)</f>
        <v>3</v>
      </c>
      <c r="K268">
        <f>VLOOKUP(H268,ar_predmet!A:C,3,0)</f>
        <v>152</v>
      </c>
      <c r="L268" s="3">
        <f>VLOOKUP(H268,ar_predmet!A:C,2,FALSE())</f>
        <v>7112</v>
      </c>
      <c r="M268">
        <f>+VLOOKUP(G268,tip_dogodka!$B$2:$C$10,2,0)</f>
        <v>3</v>
      </c>
      <c r="N268">
        <f>+VLOOKUP(E268,prostor!$F$1:$G$101,2,0)</f>
        <v>54</v>
      </c>
      <c r="O268">
        <f t="shared" si="16"/>
        <v>150</v>
      </c>
      <c r="P268">
        <f>VLOOKUP(O268,mi2hh!A$2:B$4261,2,FALSE())</f>
        <v>3</v>
      </c>
      <c r="Q268" t="str">
        <f t="shared" si="17"/>
        <v>Red</v>
      </c>
      <c r="R268" t="str">
        <f t="shared" si="18"/>
        <v>MA</v>
      </c>
      <c r="S268" s="24" t="s">
        <v>1225</v>
      </c>
      <c r="T268" t="str">
        <f t="shared" si="19"/>
        <v/>
      </c>
      <c r="U268">
        <f>VLOOKUP(S268,ar_skupina!L$2:M$136,2,FALSE())</f>
        <v>81</v>
      </c>
    </row>
    <row r="269" spans="1:21" ht="14.25" customHeight="1" x14ac:dyDescent="0.25">
      <c r="A269">
        <v>357</v>
      </c>
      <c r="B269" s="9">
        <v>45296.708333333299</v>
      </c>
      <c r="C269" s="9">
        <v>45296.885416666701</v>
      </c>
      <c r="D269" t="s">
        <v>1382</v>
      </c>
      <c r="E269" t="s">
        <v>17</v>
      </c>
      <c r="F269" t="s">
        <v>1367</v>
      </c>
      <c r="G269" t="s">
        <v>2</v>
      </c>
      <c r="H269" t="s">
        <v>1383</v>
      </c>
      <c r="I269" s="63" t="e">
        <f t="array" ref="I269">_xlfn.IFS(#REF!="1",1,#REF!="2",2,#REF!="3",3,#REF!="1A",4,#REF!="1B",5,#REF!="2A",6,#REF!="2B",7,#REF!="3A",8,#REF!="3B",9,#REF!="4A",10,#REF!="","")</f>
        <v>#REF!</v>
      </c>
      <c r="J269">
        <f>VLOOKUP(F269,profesor!$G$2:$H$101,2,0)</f>
        <v>3</v>
      </c>
      <c r="K269">
        <f>VLOOKUP(H269,ar_predmet!A:C,3,0)</f>
        <v>317</v>
      </c>
      <c r="L269" s="3">
        <f>VLOOKUP(H269,ar_predmet!A:C,2,FALSE())</f>
        <v>4244</v>
      </c>
      <c r="M269">
        <f>+VLOOKUP(G269,tip_dogodka!$B$2:$C$10,2,0)</f>
        <v>1</v>
      </c>
      <c r="N269">
        <f>+VLOOKUP(E269,prostor!$F$1:$G$101,2,0)</f>
        <v>55</v>
      </c>
      <c r="O269">
        <f t="shared" si="16"/>
        <v>255</v>
      </c>
      <c r="P269">
        <f>VLOOKUP(O269,mi2hh!A$2:B$4261,2,FALSE())</f>
        <v>5</v>
      </c>
      <c r="Q269" t="str">
        <f t="shared" si="17"/>
        <v>Izr</v>
      </c>
      <c r="R269" t="str">
        <f t="shared" si="18"/>
        <v>DO</v>
      </c>
      <c r="S269" s="24" t="s">
        <v>1277</v>
      </c>
      <c r="T269" t="str">
        <f t="shared" si="19"/>
        <v/>
      </c>
      <c r="U269">
        <f>VLOOKUP(S269,ar_skupina!L$2:M$136,2,FALSE())</f>
        <v>128</v>
      </c>
    </row>
    <row r="270" spans="1:21" ht="14.25" customHeight="1" x14ac:dyDescent="0.25">
      <c r="A270">
        <v>360</v>
      </c>
      <c r="B270" s="9">
        <v>45387.416666666701</v>
      </c>
      <c r="C270" s="9">
        <v>45387.520833333299</v>
      </c>
      <c r="D270" t="s">
        <v>1395</v>
      </c>
      <c r="E270" t="s">
        <v>16</v>
      </c>
      <c r="F270" t="s">
        <v>1367</v>
      </c>
      <c r="G270" t="s">
        <v>5</v>
      </c>
      <c r="H270" t="s">
        <v>1381</v>
      </c>
      <c r="I270" s="63" t="e">
        <f t="array" ref="I270">_xlfn.IFS(#REF!="1",1,#REF!="2",2,#REF!="3",3,#REF!="1A",4,#REF!="1B",5,#REF!="2A",6,#REF!="2B",7,#REF!="3A",8,#REF!="3B",9,#REF!="4A",10,#REF!="","")</f>
        <v>#REF!</v>
      </c>
      <c r="J270">
        <f>VLOOKUP(F270,profesor!$G$2:$H$101,2,0)</f>
        <v>3</v>
      </c>
      <c r="K270">
        <f>VLOOKUP(H270,ar_predmet!A:C,3,0)</f>
        <v>164</v>
      </c>
      <c r="L270" s="3">
        <f>VLOOKUP(H270,ar_predmet!A:C,2,FALSE())</f>
        <v>7124</v>
      </c>
      <c r="M270">
        <f>+VLOOKUP(G270,tip_dogodka!$B$2:$C$10,2,0)</f>
        <v>4</v>
      </c>
      <c r="N270">
        <f>+VLOOKUP(E270,prostor!$F$1:$G$101,2,0)</f>
        <v>54</v>
      </c>
      <c r="O270">
        <f t="shared" si="16"/>
        <v>150</v>
      </c>
      <c r="P270">
        <f>VLOOKUP(O270,mi2hh!A$2:B$4261,2,FALSE())</f>
        <v>3</v>
      </c>
      <c r="Q270" t="str">
        <f t="shared" si="17"/>
        <v>Red</v>
      </c>
      <c r="R270" t="str">
        <f t="shared" si="18"/>
        <v>MA</v>
      </c>
      <c r="S270" s="24" t="s">
        <v>1225</v>
      </c>
      <c r="T270" t="str">
        <f t="shared" si="19"/>
        <v/>
      </c>
      <c r="U270">
        <f>VLOOKUP(S270,ar_skupina!L$2:M$136,2,FALSE())</f>
        <v>81</v>
      </c>
    </row>
    <row r="271" spans="1:21" ht="14.25" customHeight="1" x14ac:dyDescent="0.25">
      <c r="A271">
        <v>363</v>
      </c>
      <c r="B271" s="9">
        <v>45258.375</v>
      </c>
      <c r="C271" s="9">
        <v>45258.479166666701</v>
      </c>
      <c r="D271" t="s">
        <v>1371</v>
      </c>
      <c r="E271" t="s">
        <v>16</v>
      </c>
      <c r="F271" t="s">
        <v>1367</v>
      </c>
      <c r="G271" t="s">
        <v>4</v>
      </c>
      <c r="H271" t="s">
        <v>1372</v>
      </c>
      <c r="I271" s="63" t="e">
        <f t="array" ref="I271">_xlfn.IFS(#REF!="1",1,#REF!="2",2,#REF!="3",3,#REF!="1A",4,#REF!="1B",5,#REF!="2A",6,#REF!="2B",7,#REF!="3A",8,#REF!="3B",9,#REF!="4A",10,#REF!="","")</f>
        <v>#REF!</v>
      </c>
      <c r="J271">
        <f>VLOOKUP(F271,profesor!$G$2:$H$101,2,0)</f>
        <v>3</v>
      </c>
      <c r="K271">
        <f>VLOOKUP(H271,ar_predmet!A:C,3,0)</f>
        <v>17</v>
      </c>
      <c r="L271" s="3">
        <f>VLOOKUP(H271,ar_predmet!A:C,2,FALSE())</f>
        <v>5215</v>
      </c>
      <c r="M271">
        <f>+VLOOKUP(G271,tip_dogodka!$B$2:$C$10,2,0)</f>
        <v>3</v>
      </c>
      <c r="N271">
        <f>+VLOOKUP(E271,prostor!$F$1:$G$101,2,0)</f>
        <v>54</v>
      </c>
      <c r="O271">
        <f t="shared" si="16"/>
        <v>150</v>
      </c>
      <c r="P271">
        <f>VLOOKUP(O271,mi2hh!A$2:B$4261,2,FALSE())</f>
        <v>3</v>
      </c>
      <c r="Q271" t="str">
        <f t="shared" si="17"/>
        <v>Red</v>
      </c>
      <c r="R271" t="str">
        <f t="shared" si="18"/>
        <v>VS</v>
      </c>
      <c r="S271" s="24" t="s">
        <v>1157</v>
      </c>
      <c r="T271" t="str">
        <f t="shared" si="19"/>
        <v/>
      </c>
      <c r="U271">
        <f>VLOOKUP(S271,ar_skupina!L$2:M$136,2,FALSE())</f>
        <v>20</v>
      </c>
    </row>
    <row r="272" spans="1:21" ht="14.25" customHeight="1" x14ac:dyDescent="0.25">
      <c r="A272">
        <v>364</v>
      </c>
      <c r="B272" s="9">
        <v>45351.375</v>
      </c>
      <c r="C272" s="9">
        <v>45351.479166666701</v>
      </c>
      <c r="D272" t="s">
        <v>1378</v>
      </c>
      <c r="E272">
        <v>303</v>
      </c>
      <c r="F272" t="s">
        <v>1367</v>
      </c>
      <c r="G272" t="s">
        <v>2</v>
      </c>
      <c r="H272" t="s">
        <v>1368</v>
      </c>
      <c r="I272" s="63" t="e">
        <f t="array" ref="I272">_xlfn.IFS(#REF!="1",1,#REF!="2",2,#REF!="3",3,#REF!="1A",4,#REF!="1B",5,#REF!="2A",6,#REF!="2B",7,#REF!="3A",8,#REF!="3B",9,#REF!="4A",10,#REF!="","")</f>
        <v>#REF!</v>
      </c>
      <c r="J272">
        <f>VLOOKUP(F272,profesor!$G$2:$H$101,2,0)</f>
        <v>3</v>
      </c>
      <c r="K272">
        <f>VLOOKUP(H272,ar_predmet!A:C,3,0)</f>
        <v>119</v>
      </c>
      <c r="L272" s="3">
        <f>VLOOKUP(H272,ar_predmet!A:C,2,FALSE())</f>
        <v>6312</v>
      </c>
      <c r="M272">
        <f>+VLOOKUP(G272,tip_dogodka!$B$2:$C$10,2,0)</f>
        <v>1</v>
      </c>
      <c r="N272">
        <f>+VLOOKUP(E272,prostor!$F$1:$G$101,2,0)</f>
        <v>7</v>
      </c>
      <c r="O272">
        <f t="shared" si="16"/>
        <v>150</v>
      </c>
      <c r="P272">
        <f>VLOOKUP(O272,mi2hh!A$2:B$4261,2,FALSE())</f>
        <v>3</v>
      </c>
      <c r="Q272" t="str">
        <f t="shared" si="17"/>
        <v>Red</v>
      </c>
      <c r="R272" t="str">
        <f t="shared" si="18"/>
        <v>UN</v>
      </c>
      <c r="S272" s="24" t="s">
        <v>1216</v>
      </c>
      <c r="T272" t="str">
        <f t="shared" si="19"/>
        <v/>
      </c>
      <c r="U272">
        <f>VLOOKUP(S272,ar_skupina!L$2:M$136,2,FALSE())</f>
        <v>73</v>
      </c>
    </row>
    <row r="273" spans="1:21" ht="14.25" customHeight="1" x14ac:dyDescent="0.25">
      <c r="A273">
        <v>366</v>
      </c>
      <c r="B273" s="9">
        <v>45378.635416666701</v>
      </c>
      <c r="C273" s="9">
        <v>45378.739583333299</v>
      </c>
      <c r="D273" t="s">
        <v>1387</v>
      </c>
      <c r="E273">
        <v>302</v>
      </c>
      <c r="F273" t="s">
        <v>1367</v>
      </c>
      <c r="G273" t="s">
        <v>2</v>
      </c>
      <c r="H273" t="s">
        <v>1381</v>
      </c>
      <c r="I273" s="63" t="e">
        <f t="array" ref="I273">_xlfn.IFS(#REF!="1",1,#REF!="2",2,#REF!="3",3,#REF!="1A",4,#REF!="1B",5,#REF!="2A",6,#REF!="2B",7,#REF!="3A",8,#REF!="3B",9,#REF!="4A",10,#REF!="","")</f>
        <v>#REF!</v>
      </c>
      <c r="J273">
        <f>VLOOKUP(F273,profesor!$G$2:$H$101,2,0)</f>
        <v>3</v>
      </c>
      <c r="K273">
        <f>VLOOKUP(H273,ar_predmet!A:C,3,0)</f>
        <v>164</v>
      </c>
      <c r="L273" s="3">
        <f>VLOOKUP(H273,ar_predmet!A:C,2,FALSE())</f>
        <v>7124</v>
      </c>
      <c r="M273">
        <f>+VLOOKUP(G273,tip_dogodka!$B$2:$C$10,2,0)</f>
        <v>1</v>
      </c>
      <c r="N273">
        <f>+VLOOKUP(E273,prostor!$F$1:$G$101,2,0)</f>
        <v>6</v>
      </c>
      <c r="O273">
        <f t="shared" si="16"/>
        <v>150</v>
      </c>
      <c r="P273">
        <f>VLOOKUP(O273,mi2hh!A$2:B$4261,2,FALSE())</f>
        <v>3</v>
      </c>
      <c r="Q273" t="str">
        <f t="shared" si="17"/>
        <v>Red</v>
      </c>
      <c r="R273" t="str">
        <f t="shared" si="18"/>
        <v>MA</v>
      </c>
      <c r="S273" s="24" t="s">
        <v>1225</v>
      </c>
      <c r="T273" t="str">
        <f t="shared" si="19"/>
        <v/>
      </c>
      <c r="U273">
        <f>VLOOKUP(S273,ar_skupina!L$2:M$136,2,FALSE())</f>
        <v>81</v>
      </c>
    </row>
    <row r="274" spans="1:21" ht="14.25" customHeight="1" x14ac:dyDescent="0.25">
      <c r="A274">
        <v>368</v>
      </c>
      <c r="B274" s="9">
        <v>45245.75</v>
      </c>
      <c r="C274" s="9">
        <v>45245.916666666701</v>
      </c>
      <c r="D274" t="s">
        <v>1396</v>
      </c>
      <c r="E274" t="s">
        <v>17</v>
      </c>
      <c r="F274" t="s">
        <v>1367</v>
      </c>
      <c r="G274" t="s">
        <v>10</v>
      </c>
      <c r="H274" t="s">
        <v>1372</v>
      </c>
      <c r="I274" s="63" t="e">
        <f t="array" ref="I274">_xlfn.IFS(#REF!="1",1,#REF!="2",2,#REF!="3",3,#REF!="1A",4,#REF!="1B",5,#REF!="2A",6,#REF!="2B",7,#REF!="3A",8,#REF!="3B",9,#REF!="4A",10,#REF!="","")</f>
        <v>#REF!</v>
      </c>
      <c r="J274">
        <f>VLOOKUP(F274,profesor!$G$2:$H$101,2,0)</f>
        <v>3</v>
      </c>
      <c r="K274">
        <f>VLOOKUP(H274,ar_predmet!A:C,3,0)</f>
        <v>17</v>
      </c>
      <c r="L274" s="3">
        <f>VLOOKUP(H274,ar_predmet!A:C,2,FALSE())</f>
        <v>5215</v>
      </c>
      <c r="M274">
        <f>+VLOOKUP(G274,tip_dogodka!$B$2:$C$10,2,0)</f>
        <v>9</v>
      </c>
      <c r="N274">
        <f>+VLOOKUP(E274,prostor!$F$1:$G$101,2,0)</f>
        <v>55</v>
      </c>
      <c r="O274">
        <f t="shared" si="16"/>
        <v>240</v>
      </c>
      <c r="P274">
        <f>VLOOKUP(O274,mi2hh!A$2:B$4261,2,FALSE())</f>
        <v>5</v>
      </c>
      <c r="Q274" t="str">
        <f t="shared" si="17"/>
        <v>Izr</v>
      </c>
      <c r="R274" t="str">
        <f t="shared" si="18"/>
        <v>VS</v>
      </c>
      <c r="S274" s="24" t="s">
        <v>1245</v>
      </c>
      <c r="T274" t="str">
        <f t="shared" si="19"/>
        <v/>
      </c>
      <c r="U274">
        <f>VLOOKUP(S274,ar_skupina!L$2:M$136,2,FALSE())</f>
        <v>99</v>
      </c>
    </row>
    <row r="275" spans="1:21" ht="14.25" customHeight="1" x14ac:dyDescent="0.25">
      <c r="A275">
        <v>369</v>
      </c>
      <c r="B275" s="9">
        <v>45363.375</v>
      </c>
      <c r="C275" s="9">
        <v>45363.479166666701</v>
      </c>
      <c r="D275" t="s">
        <v>1378</v>
      </c>
      <c r="E275">
        <v>303</v>
      </c>
      <c r="F275" t="s">
        <v>1367</v>
      </c>
      <c r="G275" t="s">
        <v>2</v>
      </c>
      <c r="H275" t="s">
        <v>1368</v>
      </c>
      <c r="I275" s="63" t="e">
        <f t="array" ref="I275">_xlfn.IFS(#REF!="1",1,#REF!="2",2,#REF!="3",3,#REF!="1A",4,#REF!="1B",5,#REF!="2A",6,#REF!="2B",7,#REF!="3A",8,#REF!="3B",9,#REF!="4A",10,#REF!="","")</f>
        <v>#REF!</v>
      </c>
      <c r="J275">
        <f>VLOOKUP(F275,profesor!$G$2:$H$101,2,0)</f>
        <v>3</v>
      </c>
      <c r="K275">
        <f>VLOOKUP(H275,ar_predmet!A:C,3,0)</f>
        <v>119</v>
      </c>
      <c r="L275" s="3">
        <f>VLOOKUP(H275,ar_predmet!A:C,2,FALSE())</f>
        <v>6312</v>
      </c>
      <c r="M275">
        <f>+VLOOKUP(G275,tip_dogodka!$B$2:$C$10,2,0)</f>
        <v>1</v>
      </c>
      <c r="N275">
        <f>+VLOOKUP(E275,prostor!$F$1:$G$101,2,0)</f>
        <v>7</v>
      </c>
      <c r="O275">
        <f t="shared" si="16"/>
        <v>150</v>
      </c>
      <c r="P275">
        <f>VLOOKUP(O275,mi2hh!A$2:B$4261,2,FALSE())</f>
        <v>3</v>
      </c>
      <c r="Q275" t="str">
        <f t="shared" si="17"/>
        <v>Red</v>
      </c>
      <c r="R275" t="str">
        <f t="shared" si="18"/>
        <v>UN</v>
      </c>
      <c r="S275" s="24" t="s">
        <v>1216</v>
      </c>
      <c r="T275" t="str">
        <f t="shared" si="19"/>
        <v/>
      </c>
      <c r="U275">
        <f>VLOOKUP(S275,ar_skupina!L$2:M$136,2,FALSE())</f>
        <v>73</v>
      </c>
    </row>
    <row r="276" spans="1:21" ht="14.25" customHeight="1" x14ac:dyDescent="0.25">
      <c r="A276">
        <v>370</v>
      </c>
      <c r="B276" s="9">
        <v>45405.416666666701</v>
      </c>
      <c r="C276" s="9">
        <v>45405.520833333299</v>
      </c>
      <c r="D276" t="s">
        <v>1375</v>
      </c>
      <c r="E276">
        <v>111</v>
      </c>
      <c r="F276" t="s">
        <v>1367</v>
      </c>
      <c r="G276" t="s">
        <v>2</v>
      </c>
      <c r="H276" t="s">
        <v>1376</v>
      </c>
      <c r="I276" s="63" t="e">
        <f t="array" ref="I276">_xlfn.IFS(#REF!="1",1,#REF!="2",2,#REF!="3",3,#REF!="1A",4,#REF!="1B",5,#REF!="2A",6,#REF!="2B",7,#REF!="3A",8,#REF!="3B",9,#REF!="4A",10,#REF!="","")</f>
        <v>#REF!</v>
      </c>
      <c r="J276">
        <f>VLOOKUP(F276,profesor!$G$2:$H$101,2,0)</f>
        <v>3</v>
      </c>
      <c r="K276">
        <f>VLOOKUP(H276,ar_predmet!A:C,3,0)</f>
        <v>3</v>
      </c>
      <c r="L276" s="3">
        <f>VLOOKUP(H276,ar_predmet!A:C,2,FALSE())</f>
        <v>5107</v>
      </c>
      <c r="M276">
        <f>+VLOOKUP(G276,tip_dogodka!$B$2:$C$10,2,0)</f>
        <v>1</v>
      </c>
      <c r="N276">
        <f>+VLOOKUP(E276,prostor!$F$1:$G$101,2,0)</f>
        <v>4</v>
      </c>
      <c r="O276">
        <f t="shared" si="16"/>
        <v>150</v>
      </c>
      <c r="P276">
        <f>VLOOKUP(O276,mi2hh!A$2:B$4261,2,FALSE())</f>
        <v>3</v>
      </c>
      <c r="Q276" t="str">
        <f t="shared" si="17"/>
        <v>Red</v>
      </c>
      <c r="R276" t="str">
        <f t="shared" si="18"/>
        <v>VS</v>
      </c>
      <c r="S276" s="24" t="s">
        <v>1128</v>
      </c>
      <c r="T276" t="str">
        <f t="shared" si="19"/>
        <v/>
      </c>
      <c r="U276">
        <f>VLOOKUP(S276,ar_skupina!L$2:M$136,2,FALSE())</f>
        <v>1</v>
      </c>
    </row>
    <row r="277" spans="1:21" ht="14.25" customHeight="1" x14ac:dyDescent="0.25">
      <c r="A277">
        <v>371</v>
      </c>
      <c r="B277" s="9">
        <v>45251.375</v>
      </c>
      <c r="C277" s="9">
        <v>45251.479166666701</v>
      </c>
      <c r="D277" t="s">
        <v>1371</v>
      </c>
      <c r="E277" t="s">
        <v>16</v>
      </c>
      <c r="F277" t="s">
        <v>1367</v>
      </c>
      <c r="G277" t="s">
        <v>4</v>
      </c>
      <c r="H277" t="s">
        <v>1372</v>
      </c>
      <c r="I277" s="63" t="e">
        <f t="array" ref="I277">_xlfn.IFS(#REF!="1",1,#REF!="2",2,#REF!="3",3,#REF!="1A",4,#REF!="1B",5,#REF!="2A",6,#REF!="2B",7,#REF!="3A",8,#REF!="3B",9,#REF!="4A",10,#REF!="","")</f>
        <v>#REF!</v>
      </c>
      <c r="J277">
        <f>VLOOKUP(F277,profesor!$G$2:$H$101,2,0)</f>
        <v>3</v>
      </c>
      <c r="K277">
        <f>VLOOKUP(H277,ar_predmet!A:C,3,0)</f>
        <v>17</v>
      </c>
      <c r="L277" s="3">
        <f>VLOOKUP(H277,ar_predmet!A:C,2,FALSE())</f>
        <v>5215</v>
      </c>
      <c r="M277">
        <f>+VLOOKUP(G277,tip_dogodka!$B$2:$C$10,2,0)</f>
        <v>3</v>
      </c>
      <c r="N277">
        <f>+VLOOKUP(E277,prostor!$F$1:$G$101,2,0)</f>
        <v>54</v>
      </c>
      <c r="O277">
        <f t="shared" si="16"/>
        <v>150</v>
      </c>
      <c r="P277">
        <f>VLOOKUP(O277,mi2hh!A$2:B$4261,2,FALSE())</f>
        <v>3</v>
      </c>
      <c r="Q277" t="str">
        <f t="shared" si="17"/>
        <v>Red</v>
      </c>
      <c r="R277" t="str">
        <f t="shared" si="18"/>
        <v>VS</v>
      </c>
      <c r="S277" s="24" t="s">
        <v>1157</v>
      </c>
      <c r="T277" t="str">
        <f t="shared" si="19"/>
        <v/>
      </c>
      <c r="U277">
        <f>VLOOKUP(S277,ar_skupina!L$2:M$136,2,FALSE())</f>
        <v>20</v>
      </c>
    </row>
    <row r="278" spans="1:21" ht="14.25" customHeight="1" x14ac:dyDescent="0.25">
      <c r="A278">
        <v>372</v>
      </c>
      <c r="B278" s="9">
        <v>45356.375</v>
      </c>
      <c r="C278" s="9">
        <v>45356.479166666701</v>
      </c>
      <c r="D278" t="s">
        <v>1366</v>
      </c>
      <c r="E278" t="s">
        <v>16</v>
      </c>
      <c r="F278" t="s">
        <v>1367</v>
      </c>
      <c r="G278" t="s">
        <v>4</v>
      </c>
      <c r="H278" t="s">
        <v>1368</v>
      </c>
      <c r="I278" s="63" t="e">
        <f t="array" ref="I278">_xlfn.IFS(#REF!="1",1,#REF!="2",2,#REF!="3",3,#REF!="1A",4,#REF!="1B",5,#REF!="2A",6,#REF!="2B",7,#REF!="3A",8,#REF!="3B",9,#REF!="4A",10,#REF!="","")</f>
        <v>#REF!</v>
      </c>
      <c r="J278">
        <f>VLOOKUP(F278,profesor!$G$2:$H$101,2,0)</f>
        <v>3</v>
      </c>
      <c r="K278">
        <f>VLOOKUP(H278,ar_predmet!A:C,3,0)</f>
        <v>119</v>
      </c>
      <c r="L278" s="3">
        <f>VLOOKUP(H278,ar_predmet!A:C,2,FALSE())</f>
        <v>6312</v>
      </c>
      <c r="M278">
        <f>+VLOOKUP(G278,tip_dogodka!$B$2:$C$10,2,0)</f>
        <v>3</v>
      </c>
      <c r="N278">
        <f>+VLOOKUP(E278,prostor!$F$1:$G$101,2,0)</f>
        <v>54</v>
      </c>
      <c r="O278">
        <f t="shared" si="16"/>
        <v>150</v>
      </c>
      <c r="P278">
        <f>VLOOKUP(O278,mi2hh!A$2:B$4261,2,FALSE())</f>
        <v>3</v>
      </c>
      <c r="Q278" t="str">
        <f t="shared" si="17"/>
        <v>Red</v>
      </c>
      <c r="R278" t="str">
        <f t="shared" si="18"/>
        <v>UN</v>
      </c>
      <c r="S278" s="24" t="s">
        <v>1216</v>
      </c>
      <c r="T278" t="str">
        <f t="shared" si="19"/>
        <v/>
      </c>
      <c r="U278">
        <f>VLOOKUP(S278,ar_skupina!L$2:M$136,2,FALSE())</f>
        <v>73</v>
      </c>
    </row>
    <row r="279" spans="1:21" ht="14.25" customHeight="1" x14ac:dyDescent="0.25">
      <c r="A279">
        <v>374</v>
      </c>
      <c r="B279" s="9">
        <v>45245.375</v>
      </c>
      <c r="C279" s="9">
        <v>45245.479166666701</v>
      </c>
      <c r="D279" t="s">
        <v>1371</v>
      </c>
      <c r="E279" t="s">
        <v>16</v>
      </c>
      <c r="F279" t="s">
        <v>1367</v>
      </c>
      <c r="G279" t="s">
        <v>4</v>
      </c>
      <c r="H279" t="s">
        <v>1372</v>
      </c>
      <c r="I279" s="63" t="e">
        <f t="array" ref="I279">_xlfn.IFS(#REF!="1",1,#REF!="2",2,#REF!="3",3,#REF!="1A",4,#REF!="1B",5,#REF!="2A",6,#REF!="2B",7,#REF!="3A",8,#REF!="3B",9,#REF!="4A",10,#REF!="","")</f>
        <v>#REF!</v>
      </c>
      <c r="J279">
        <f>VLOOKUP(F279,profesor!$G$2:$H$101,2,0)</f>
        <v>3</v>
      </c>
      <c r="K279">
        <f>VLOOKUP(H279,ar_predmet!A:C,3,0)</f>
        <v>17</v>
      </c>
      <c r="L279" s="3">
        <f>VLOOKUP(H279,ar_predmet!A:C,2,FALSE())</f>
        <v>5215</v>
      </c>
      <c r="M279">
        <f>+VLOOKUP(G279,tip_dogodka!$B$2:$C$10,2,0)</f>
        <v>3</v>
      </c>
      <c r="N279">
        <f>+VLOOKUP(E279,prostor!$F$1:$G$101,2,0)</f>
        <v>54</v>
      </c>
      <c r="O279">
        <f t="shared" si="16"/>
        <v>150</v>
      </c>
      <c r="P279">
        <f>VLOOKUP(O279,mi2hh!A$2:B$4261,2,FALSE())</f>
        <v>3</v>
      </c>
      <c r="Q279" t="str">
        <f t="shared" si="17"/>
        <v>Red</v>
      </c>
      <c r="R279" t="str">
        <f t="shared" si="18"/>
        <v>VS</v>
      </c>
      <c r="S279" s="24" t="s">
        <v>1157</v>
      </c>
      <c r="T279" t="str">
        <f t="shared" si="19"/>
        <v/>
      </c>
      <c r="U279">
        <f>VLOOKUP(S279,ar_skupina!L$2:M$136,2,FALSE())</f>
        <v>20</v>
      </c>
    </row>
    <row r="280" spans="1:21" ht="14.25" customHeight="1" x14ac:dyDescent="0.25">
      <c r="A280">
        <v>375</v>
      </c>
      <c r="B280" s="9">
        <v>45254.375</v>
      </c>
      <c r="C280" s="9">
        <v>45254.479166666701</v>
      </c>
      <c r="D280" t="s">
        <v>1377</v>
      </c>
      <c r="E280">
        <v>301</v>
      </c>
      <c r="F280" t="s">
        <v>1367</v>
      </c>
      <c r="G280" t="s">
        <v>2</v>
      </c>
      <c r="H280" t="s">
        <v>1372</v>
      </c>
      <c r="I280" s="63" t="e">
        <f t="array" ref="I280">_xlfn.IFS(#REF!="1",1,#REF!="2",2,#REF!="3",3,#REF!="1A",4,#REF!="1B",5,#REF!="2A",6,#REF!="2B",7,#REF!="3A",8,#REF!="3B",9,#REF!="4A",10,#REF!="","")</f>
        <v>#REF!</v>
      </c>
      <c r="J280">
        <f>VLOOKUP(F280,profesor!$G$2:$H$101,2,0)</f>
        <v>3</v>
      </c>
      <c r="K280">
        <f>VLOOKUP(H280,ar_predmet!A:C,3,0)</f>
        <v>17</v>
      </c>
      <c r="L280" s="3">
        <f>VLOOKUP(H280,ar_predmet!A:C,2,FALSE())</f>
        <v>5215</v>
      </c>
      <c r="M280">
        <f>+VLOOKUP(G280,tip_dogodka!$B$2:$C$10,2,0)</f>
        <v>1</v>
      </c>
      <c r="N280">
        <f>+VLOOKUP(E280,prostor!$F$1:$G$101,2,0)</f>
        <v>5</v>
      </c>
      <c r="O280">
        <f t="shared" si="16"/>
        <v>150</v>
      </c>
      <c r="P280">
        <f>VLOOKUP(O280,mi2hh!A$2:B$4261,2,FALSE())</f>
        <v>3</v>
      </c>
      <c r="Q280" t="str">
        <f t="shared" si="17"/>
        <v>Red</v>
      </c>
      <c r="R280" t="str">
        <f t="shared" si="18"/>
        <v>VS</v>
      </c>
      <c r="S280" s="24" t="s">
        <v>1157</v>
      </c>
      <c r="T280" t="str">
        <f t="shared" si="19"/>
        <v/>
      </c>
      <c r="U280">
        <f>VLOOKUP(S280,ar_skupina!L$2:M$136,2,FALSE())</f>
        <v>20</v>
      </c>
    </row>
    <row r="281" spans="1:21" ht="14.25" customHeight="1" x14ac:dyDescent="0.25">
      <c r="A281">
        <v>376</v>
      </c>
      <c r="B281" s="9">
        <v>45271.489583333299</v>
      </c>
      <c r="C281" s="9">
        <v>45271.59375</v>
      </c>
      <c r="D281" t="s">
        <v>1373</v>
      </c>
      <c r="E281" t="s">
        <v>16</v>
      </c>
      <c r="F281" t="s">
        <v>1367</v>
      </c>
      <c r="G281" t="s">
        <v>4</v>
      </c>
      <c r="H281" t="s">
        <v>1374</v>
      </c>
      <c r="I281" s="63" t="e">
        <f t="array" ref="I281">_xlfn.IFS(#REF!="1",1,#REF!="2",2,#REF!="3",3,#REF!="1A",4,#REF!="1B",5,#REF!="2A",6,#REF!="2B",7,#REF!="3A",8,#REF!="3B",9,#REF!="4A",10,#REF!="","")</f>
        <v>#REF!</v>
      </c>
      <c r="J281">
        <f>VLOOKUP(F281,profesor!$G$2:$H$101,2,0)</f>
        <v>3</v>
      </c>
      <c r="K281">
        <f>VLOOKUP(H281,ar_predmet!A:C,3,0)</f>
        <v>76</v>
      </c>
      <c r="L281" s="3">
        <f>VLOOKUP(H281,ar_predmet!A:C,2,FALSE())</f>
        <v>6114</v>
      </c>
      <c r="M281">
        <f>+VLOOKUP(G281,tip_dogodka!$B$2:$C$10,2,0)</f>
        <v>3</v>
      </c>
      <c r="N281">
        <f>+VLOOKUP(E281,prostor!$F$1:$G$101,2,0)</f>
        <v>54</v>
      </c>
      <c r="O281">
        <f t="shared" si="16"/>
        <v>150</v>
      </c>
      <c r="P281">
        <f>VLOOKUP(O281,mi2hh!A$2:B$4261,2,FALSE())</f>
        <v>3</v>
      </c>
      <c r="Q281" t="str">
        <f t="shared" si="17"/>
        <v>Red</v>
      </c>
      <c r="R281" t="str">
        <f t="shared" si="18"/>
        <v>UN</v>
      </c>
      <c r="S281" s="24" t="s">
        <v>1192</v>
      </c>
      <c r="T281" t="str">
        <f t="shared" si="19"/>
        <v/>
      </c>
      <c r="U281">
        <f>VLOOKUP(S281,ar_skupina!L$2:M$136,2,FALSE())</f>
        <v>50</v>
      </c>
    </row>
    <row r="282" spans="1:21" ht="14.25" customHeight="1" x14ac:dyDescent="0.25">
      <c r="A282">
        <v>378</v>
      </c>
      <c r="B282" s="9">
        <v>45202.53125</v>
      </c>
      <c r="C282" s="9">
        <v>45202.635416666701</v>
      </c>
      <c r="D282" t="s">
        <v>1369</v>
      </c>
      <c r="E282" t="s">
        <v>17</v>
      </c>
      <c r="F282" t="s">
        <v>1367</v>
      </c>
      <c r="G282" t="s">
        <v>2</v>
      </c>
      <c r="H282" t="s">
        <v>1370</v>
      </c>
      <c r="I282" s="63" t="e">
        <f t="array" ref="I282">_xlfn.IFS(#REF!="1",1,#REF!="2",2,#REF!="3",3,#REF!="1A",4,#REF!="1B",5,#REF!="2A",6,#REF!="2B",7,#REF!="3A",8,#REF!="3B",9,#REF!="4A",10,#REF!="","")</f>
        <v>#REF!</v>
      </c>
      <c r="J282">
        <f>VLOOKUP(F282,profesor!$G$2:$H$101,2,0)</f>
        <v>3</v>
      </c>
      <c r="K282">
        <f>VLOOKUP(H282,ar_predmet!A:C,3,0)</f>
        <v>152</v>
      </c>
      <c r="L282" s="3">
        <f>VLOOKUP(H282,ar_predmet!A:C,2,FALSE())</f>
        <v>7112</v>
      </c>
      <c r="M282">
        <f>+VLOOKUP(G282,tip_dogodka!$B$2:$C$10,2,0)</f>
        <v>1</v>
      </c>
      <c r="N282">
        <f>+VLOOKUP(E282,prostor!$F$1:$G$101,2,0)</f>
        <v>55</v>
      </c>
      <c r="O282">
        <f t="shared" si="16"/>
        <v>150</v>
      </c>
      <c r="P282">
        <f>VLOOKUP(O282,mi2hh!A$2:B$4261,2,FALSE())</f>
        <v>3</v>
      </c>
      <c r="Q282" t="str">
        <f t="shared" si="17"/>
        <v>Red</v>
      </c>
      <c r="R282" t="str">
        <f t="shared" si="18"/>
        <v>MA</v>
      </c>
      <c r="S282" s="24" t="s">
        <v>1225</v>
      </c>
      <c r="T282" t="str">
        <f t="shared" si="19"/>
        <v/>
      </c>
      <c r="U282">
        <f>VLOOKUP(S282,ar_skupina!L$2:M$136,2,FALSE())</f>
        <v>81</v>
      </c>
    </row>
    <row r="283" spans="1:21" ht="14.25" customHeight="1" x14ac:dyDescent="0.25">
      <c r="A283">
        <v>380</v>
      </c>
      <c r="B283" s="9">
        <v>45300.75</v>
      </c>
      <c r="C283" s="9">
        <v>45300.854166666701</v>
      </c>
      <c r="D283" t="s">
        <v>1397</v>
      </c>
      <c r="E283" t="s">
        <v>16</v>
      </c>
      <c r="F283" t="s">
        <v>1367</v>
      </c>
      <c r="G283" t="s">
        <v>4</v>
      </c>
      <c r="H283" t="s">
        <v>1376</v>
      </c>
      <c r="I283" s="63" t="e">
        <f t="array" ref="I283">_xlfn.IFS(#REF!="1",1,#REF!="2",2,#REF!="3",3,#REF!="1A",4,#REF!="1B",5,#REF!="2A",6,#REF!="2B",7,#REF!="3A",8,#REF!="3B",9,#REF!="4A",10,#REF!="","")</f>
        <v>#REF!</v>
      </c>
      <c r="J283">
        <f>VLOOKUP(F283,profesor!$G$2:$H$101,2,0)</f>
        <v>3</v>
      </c>
      <c r="K283">
        <f>VLOOKUP(H283,ar_predmet!A:C,3,0)</f>
        <v>3</v>
      </c>
      <c r="L283" s="3">
        <f>VLOOKUP(H283,ar_predmet!A:C,2,FALSE())</f>
        <v>5107</v>
      </c>
      <c r="M283">
        <f>+VLOOKUP(G283,tip_dogodka!$B$2:$C$10,2,0)</f>
        <v>3</v>
      </c>
      <c r="N283">
        <f>+VLOOKUP(E283,prostor!$F$1:$G$101,2,0)</f>
        <v>54</v>
      </c>
      <c r="O283">
        <f t="shared" si="16"/>
        <v>150</v>
      </c>
      <c r="P283">
        <f>VLOOKUP(O283,mi2hh!A$2:B$4261,2,FALSE())</f>
        <v>3</v>
      </c>
      <c r="Q283" t="str">
        <f t="shared" si="17"/>
        <v>Izr</v>
      </c>
      <c r="R283" t="str">
        <f t="shared" si="18"/>
        <v>VS</v>
      </c>
      <c r="S283" s="24" t="s">
        <v>1241</v>
      </c>
      <c r="T283" t="str">
        <f t="shared" si="19"/>
        <v/>
      </c>
      <c r="U283">
        <f>VLOOKUP(S283,ar_skupina!L$2:M$136,2,FALSE())</f>
        <v>90</v>
      </c>
    </row>
    <row r="284" spans="1:21" ht="14.25" customHeight="1" x14ac:dyDescent="0.25">
      <c r="A284">
        <v>384</v>
      </c>
      <c r="B284" s="9">
        <v>45301.75</v>
      </c>
      <c r="C284" s="9">
        <v>45301.854166666701</v>
      </c>
      <c r="D284" t="s">
        <v>1397</v>
      </c>
      <c r="E284" t="s">
        <v>16</v>
      </c>
      <c r="F284" t="s">
        <v>1367</v>
      </c>
      <c r="G284" t="s">
        <v>4</v>
      </c>
      <c r="H284" t="s">
        <v>1376</v>
      </c>
      <c r="I284" s="63" t="e">
        <f t="array" ref="I284">_xlfn.IFS(#REF!="1",1,#REF!="2",2,#REF!="3",3,#REF!="1A",4,#REF!="1B",5,#REF!="2A",6,#REF!="2B",7,#REF!="3A",8,#REF!="3B",9,#REF!="4A",10,#REF!="","")</f>
        <v>#REF!</v>
      </c>
      <c r="J284">
        <f>VLOOKUP(F284,profesor!$G$2:$H$101,2,0)</f>
        <v>3</v>
      </c>
      <c r="K284">
        <f>VLOOKUP(H284,ar_predmet!A:C,3,0)</f>
        <v>3</v>
      </c>
      <c r="L284" s="3">
        <f>VLOOKUP(H284,ar_predmet!A:C,2,FALSE())</f>
        <v>5107</v>
      </c>
      <c r="M284">
        <f>+VLOOKUP(G284,tip_dogodka!$B$2:$C$10,2,0)</f>
        <v>3</v>
      </c>
      <c r="N284">
        <f>+VLOOKUP(E284,prostor!$F$1:$G$101,2,0)</f>
        <v>54</v>
      </c>
      <c r="O284">
        <f t="shared" si="16"/>
        <v>150</v>
      </c>
      <c r="P284">
        <f>VLOOKUP(O284,mi2hh!A$2:B$4261,2,FALSE())</f>
        <v>3</v>
      </c>
      <c r="Q284" t="str">
        <f t="shared" si="17"/>
        <v>Izr</v>
      </c>
      <c r="R284" t="str">
        <f t="shared" si="18"/>
        <v>VS</v>
      </c>
      <c r="S284" s="24" t="s">
        <v>1241</v>
      </c>
      <c r="T284" t="str">
        <f t="shared" si="19"/>
        <v/>
      </c>
      <c r="U284">
        <f>VLOOKUP(S284,ar_skupina!L$2:M$136,2,FALSE())</f>
        <v>90</v>
      </c>
    </row>
    <row r="285" spans="1:21" ht="14.25" customHeight="1" x14ac:dyDescent="0.25">
      <c r="A285">
        <v>385</v>
      </c>
      <c r="B285" s="9">
        <v>45243.375</v>
      </c>
      <c r="C285" s="9">
        <v>45243.479166666701</v>
      </c>
      <c r="D285" t="s">
        <v>1377</v>
      </c>
      <c r="E285">
        <v>301</v>
      </c>
      <c r="F285" t="s">
        <v>1367</v>
      </c>
      <c r="G285" t="s">
        <v>2</v>
      </c>
      <c r="H285" t="s">
        <v>1372</v>
      </c>
      <c r="I285" s="63" t="e">
        <f t="array" ref="I285">_xlfn.IFS(#REF!="1",1,#REF!="2",2,#REF!="3",3,#REF!="1A",4,#REF!="1B",5,#REF!="2A",6,#REF!="2B",7,#REF!="3A",8,#REF!="3B",9,#REF!="4A",10,#REF!="","")</f>
        <v>#REF!</v>
      </c>
      <c r="J285">
        <f>VLOOKUP(F285,profesor!$G$2:$H$101,2,0)</f>
        <v>3</v>
      </c>
      <c r="K285">
        <f>VLOOKUP(H285,ar_predmet!A:C,3,0)</f>
        <v>17</v>
      </c>
      <c r="L285" s="3">
        <f>VLOOKUP(H285,ar_predmet!A:C,2,FALSE())</f>
        <v>5215</v>
      </c>
      <c r="M285">
        <f>+VLOOKUP(G285,tip_dogodka!$B$2:$C$10,2,0)</f>
        <v>1</v>
      </c>
      <c r="N285">
        <f>+VLOOKUP(E285,prostor!$F$1:$G$101,2,0)</f>
        <v>5</v>
      </c>
      <c r="O285">
        <f t="shared" si="16"/>
        <v>150</v>
      </c>
      <c r="P285">
        <f>VLOOKUP(O285,mi2hh!A$2:B$4261,2,FALSE())</f>
        <v>3</v>
      </c>
      <c r="Q285" t="str">
        <f t="shared" si="17"/>
        <v>Red</v>
      </c>
      <c r="R285" t="str">
        <f t="shared" si="18"/>
        <v>VS</v>
      </c>
      <c r="S285" s="24" t="s">
        <v>1157</v>
      </c>
      <c r="T285" t="str">
        <f t="shared" si="19"/>
        <v/>
      </c>
      <c r="U285">
        <f>VLOOKUP(S285,ar_skupina!L$2:M$136,2,FALSE())</f>
        <v>20</v>
      </c>
    </row>
    <row r="286" spans="1:21" ht="14.25" customHeight="1" x14ac:dyDescent="0.25">
      <c r="A286">
        <v>386</v>
      </c>
      <c r="B286" s="9">
        <v>45302.75</v>
      </c>
      <c r="C286" s="9">
        <v>45302.854166666701</v>
      </c>
      <c r="D286" t="s">
        <v>1391</v>
      </c>
      <c r="E286" t="s">
        <v>17</v>
      </c>
      <c r="F286" t="s">
        <v>1367</v>
      </c>
      <c r="G286" t="s">
        <v>2</v>
      </c>
      <c r="H286" t="s">
        <v>1376</v>
      </c>
      <c r="I286" s="63" t="e">
        <f t="array" ref="I286">_xlfn.IFS(#REF!="1",1,#REF!="2",2,#REF!="3",3,#REF!="1A",4,#REF!="1B",5,#REF!="2A",6,#REF!="2B",7,#REF!="3A",8,#REF!="3B",9,#REF!="4A",10,#REF!="","")</f>
        <v>#REF!</v>
      </c>
      <c r="J286">
        <f>VLOOKUP(F286,profesor!$G$2:$H$101,2,0)</f>
        <v>3</v>
      </c>
      <c r="K286">
        <f>VLOOKUP(H286,ar_predmet!A:C,3,0)</f>
        <v>3</v>
      </c>
      <c r="L286" s="3">
        <f>VLOOKUP(H286,ar_predmet!A:C,2,FALSE())</f>
        <v>5107</v>
      </c>
      <c r="M286">
        <f>+VLOOKUP(G286,tip_dogodka!$B$2:$C$10,2,0)</f>
        <v>1</v>
      </c>
      <c r="N286">
        <f>+VLOOKUP(E286,prostor!$F$1:$G$101,2,0)</f>
        <v>55</v>
      </c>
      <c r="O286">
        <f t="shared" si="16"/>
        <v>150</v>
      </c>
      <c r="P286">
        <f>VLOOKUP(O286,mi2hh!A$2:B$4261,2,FALSE())</f>
        <v>3</v>
      </c>
      <c r="Q286" t="str">
        <f t="shared" si="17"/>
        <v>Izr</v>
      </c>
      <c r="R286" t="str">
        <f t="shared" si="18"/>
        <v>VS</v>
      </c>
      <c r="S286" s="24" t="s">
        <v>1241</v>
      </c>
      <c r="T286" t="str">
        <f t="shared" si="19"/>
        <v/>
      </c>
      <c r="U286">
        <f>VLOOKUP(S286,ar_skupina!L$2:M$136,2,FALSE())</f>
        <v>90</v>
      </c>
    </row>
    <row r="287" spans="1:21" ht="14.25" customHeight="1" x14ac:dyDescent="0.25">
      <c r="A287">
        <v>388</v>
      </c>
      <c r="B287" s="9">
        <v>45380.635416666701</v>
      </c>
      <c r="C287" s="9">
        <v>45380.739583333299</v>
      </c>
      <c r="D287" t="s">
        <v>1380</v>
      </c>
      <c r="E287" t="s">
        <v>16</v>
      </c>
      <c r="F287" t="s">
        <v>1367</v>
      </c>
      <c r="G287" t="s">
        <v>4</v>
      </c>
      <c r="H287" t="s">
        <v>1381</v>
      </c>
      <c r="I287" s="63" t="e">
        <f t="array" ref="I287">_xlfn.IFS(#REF!="1",1,#REF!="2",2,#REF!="3",3,#REF!="1A",4,#REF!="1B",5,#REF!="2A",6,#REF!="2B",7,#REF!="3A",8,#REF!="3B",9,#REF!="4A",10,#REF!="","")</f>
        <v>#REF!</v>
      </c>
      <c r="J287">
        <f>VLOOKUP(F287,profesor!$G$2:$H$101,2,0)</f>
        <v>3</v>
      </c>
      <c r="K287">
        <f>VLOOKUP(H287,ar_predmet!A:C,3,0)</f>
        <v>164</v>
      </c>
      <c r="L287" s="3">
        <f>VLOOKUP(H287,ar_predmet!A:C,2,FALSE())</f>
        <v>7124</v>
      </c>
      <c r="M287">
        <f>+VLOOKUP(G287,tip_dogodka!$B$2:$C$10,2,0)</f>
        <v>3</v>
      </c>
      <c r="N287">
        <f>+VLOOKUP(E287,prostor!$F$1:$G$101,2,0)</f>
        <v>54</v>
      </c>
      <c r="O287">
        <f t="shared" si="16"/>
        <v>150</v>
      </c>
      <c r="P287">
        <f>VLOOKUP(O287,mi2hh!A$2:B$4261,2,FALSE())</f>
        <v>3</v>
      </c>
      <c r="Q287" t="str">
        <f t="shared" si="17"/>
        <v>Red</v>
      </c>
      <c r="R287" t="str">
        <f t="shared" si="18"/>
        <v>MA</v>
      </c>
      <c r="S287" s="24" t="s">
        <v>1225</v>
      </c>
      <c r="T287" t="str">
        <f t="shared" si="19"/>
        <v/>
      </c>
      <c r="U287">
        <f>VLOOKUP(S287,ar_skupina!L$2:M$136,2,FALSE())</f>
        <v>81</v>
      </c>
    </row>
    <row r="288" spans="1:21" ht="14.25" customHeight="1" x14ac:dyDescent="0.25">
      <c r="A288">
        <v>389</v>
      </c>
      <c r="B288" s="9">
        <v>45239.75</v>
      </c>
      <c r="C288" s="9">
        <v>45239.885416666701</v>
      </c>
      <c r="D288" t="s">
        <v>1398</v>
      </c>
      <c r="E288" t="s">
        <v>17</v>
      </c>
      <c r="F288" t="s">
        <v>1367</v>
      </c>
      <c r="G288" t="s">
        <v>2</v>
      </c>
      <c r="H288" t="s">
        <v>1362</v>
      </c>
      <c r="I288" s="63" t="e">
        <f t="array" ref="I288">_xlfn.IFS(#REF!="1",1,#REF!="2",2,#REF!="3",3,#REF!="1A",4,#REF!="1B",5,#REF!="2A",6,#REF!="2B",7,#REF!="3A",8,#REF!="3B",9,#REF!="4A",10,#REF!="","")</f>
        <v>#REF!</v>
      </c>
      <c r="J288">
        <f>VLOOKUP(F288,profesor!$G$2:$H$101,2,0)</f>
        <v>3</v>
      </c>
      <c r="K288">
        <f>VLOOKUP(H288,ar_predmet!A:C,3,0)</f>
        <v>57</v>
      </c>
      <c r="L288" s="3">
        <f>VLOOKUP(H288,ar_predmet!A:C,2,FALSE())</f>
        <v>5314</v>
      </c>
      <c r="M288">
        <f>+VLOOKUP(G288,tip_dogodka!$B$2:$C$10,2,0)</f>
        <v>1</v>
      </c>
      <c r="N288">
        <f>+VLOOKUP(E288,prostor!$F$1:$G$101,2,0)</f>
        <v>55</v>
      </c>
      <c r="O288">
        <f t="shared" si="16"/>
        <v>195</v>
      </c>
      <c r="P288">
        <f>VLOOKUP(O288,mi2hh!A$2:B$4261,2,FALSE())</f>
        <v>4</v>
      </c>
      <c r="Q288" t="str">
        <f t="shared" si="17"/>
        <v>Izr</v>
      </c>
      <c r="R288" t="str">
        <f t="shared" si="18"/>
        <v>VS</v>
      </c>
      <c r="S288" s="24" t="s">
        <v>1258</v>
      </c>
      <c r="T288" t="str">
        <f t="shared" si="19"/>
        <v/>
      </c>
      <c r="U288">
        <f>VLOOKUP(S288,ar_skupina!L$2:M$136,2,FALSE())</f>
        <v>105</v>
      </c>
    </row>
    <row r="289" spans="1:21" ht="14.25" customHeight="1" x14ac:dyDescent="0.25">
      <c r="A289">
        <v>392</v>
      </c>
      <c r="B289" s="9">
        <v>45400.53125</v>
      </c>
      <c r="C289" s="9">
        <v>45400.635416666701</v>
      </c>
      <c r="D289" t="s">
        <v>1390</v>
      </c>
      <c r="E289" t="s">
        <v>16</v>
      </c>
      <c r="F289" t="s">
        <v>1367</v>
      </c>
      <c r="G289" t="s">
        <v>4</v>
      </c>
      <c r="H289" t="s">
        <v>1376</v>
      </c>
      <c r="I289" s="63" t="e">
        <f t="array" ref="I289">_xlfn.IFS(#REF!="1",1,#REF!="2",2,#REF!="3",3,#REF!="1A",4,#REF!="1B",5,#REF!="2A",6,#REF!="2B",7,#REF!="3A",8,#REF!="3B",9,#REF!="4A",10,#REF!="","")</f>
        <v>#REF!</v>
      </c>
      <c r="J289">
        <f>VLOOKUP(F289,profesor!$G$2:$H$101,2,0)</f>
        <v>3</v>
      </c>
      <c r="K289">
        <f>VLOOKUP(H289,ar_predmet!A:C,3,0)</f>
        <v>3</v>
      </c>
      <c r="L289" s="3">
        <f>VLOOKUP(H289,ar_predmet!A:C,2,FALSE())</f>
        <v>5107</v>
      </c>
      <c r="M289">
        <f>+VLOOKUP(G289,tip_dogodka!$B$2:$C$10,2,0)</f>
        <v>3</v>
      </c>
      <c r="N289">
        <f>+VLOOKUP(E289,prostor!$F$1:$G$101,2,0)</f>
        <v>54</v>
      </c>
      <c r="O289">
        <f t="shared" si="16"/>
        <v>150</v>
      </c>
      <c r="P289">
        <f>VLOOKUP(O289,mi2hh!A$2:B$4261,2,FALSE())</f>
        <v>3</v>
      </c>
      <c r="Q289" t="str">
        <f t="shared" si="17"/>
        <v>Red</v>
      </c>
      <c r="R289" t="str">
        <f t="shared" si="18"/>
        <v>VS</v>
      </c>
      <c r="S289" s="24" t="s">
        <v>1128</v>
      </c>
      <c r="T289" t="str">
        <f t="shared" si="19"/>
        <v/>
      </c>
      <c r="U289">
        <f>VLOOKUP(S289,ar_skupina!L$2:M$136,2,FALSE())</f>
        <v>1</v>
      </c>
    </row>
    <row r="290" spans="1:21" ht="14.25" customHeight="1" x14ac:dyDescent="0.25">
      <c r="A290">
        <v>393</v>
      </c>
      <c r="B290" s="9">
        <v>45365.375</v>
      </c>
      <c r="C290" s="9">
        <v>45365.479166666701</v>
      </c>
      <c r="D290" t="s">
        <v>1378</v>
      </c>
      <c r="E290">
        <v>303</v>
      </c>
      <c r="F290" t="s">
        <v>1367</v>
      </c>
      <c r="G290" t="s">
        <v>2</v>
      </c>
      <c r="H290" t="s">
        <v>1368</v>
      </c>
      <c r="I290" s="63" t="e">
        <f t="array" ref="I290">_xlfn.IFS(#REF!="1",1,#REF!="2",2,#REF!="3",3,#REF!="1A",4,#REF!="1B",5,#REF!="2A",6,#REF!="2B",7,#REF!="3A",8,#REF!="3B",9,#REF!="4A",10,#REF!="","")</f>
        <v>#REF!</v>
      </c>
      <c r="J290">
        <f>VLOOKUP(F290,profesor!$G$2:$H$101,2,0)</f>
        <v>3</v>
      </c>
      <c r="K290">
        <f>VLOOKUP(H290,ar_predmet!A:C,3,0)</f>
        <v>119</v>
      </c>
      <c r="L290" s="3">
        <f>VLOOKUP(H290,ar_predmet!A:C,2,FALSE())</f>
        <v>6312</v>
      </c>
      <c r="M290">
        <f>+VLOOKUP(G290,tip_dogodka!$B$2:$C$10,2,0)</f>
        <v>1</v>
      </c>
      <c r="N290">
        <f>+VLOOKUP(E290,prostor!$F$1:$G$101,2,0)</f>
        <v>7</v>
      </c>
      <c r="O290">
        <f t="shared" si="16"/>
        <v>150</v>
      </c>
      <c r="P290">
        <f>VLOOKUP(O290,mi2hh!A$2:B$4261,2,FALSE())</f>
        <v>3</v>
      </c>
      <c r="Q290" t="str">
        <f t="shared" si="17"/>
        <v>Red</v>
      </c>
      <c r="R290" t="str">
        <f t="shared" si="18"/>
        <v>UN</v>
      </c>
      <c r="S290" s="24" t="s">
        <v>1216</v>
      </c>
      <c r="T290" t="str">
        <f t="shared" si="19"/>
        <v/>
      </c>
      <c r="U290">
        <f>VLOOKUP(S290,ar_skupina!L$2:M$136,2,FALSE())</f>
        <v>73</v>
      </c>
    </row>
    <row r="291" spans="1:21" ht="14.25" customHeight="1" x14ac:dyDescent="0.25">
      <c r="A291">
        <v>395</v>
      </c>
      <c r="B291" s="9">
        <v>45386.416666666701</v>
      </c>
      <c r="C291" s="9">
        <v>45386.520833333299</v>
      </c>
      <c r="D291" t="s">
        <v>1395</v>
      </c>
      <c r="E291" t="s">
        <v>16</v>
      </c>
      <c r="F291" t="s">
        <v>1367</v>
      </c>
      <c r="G291" t="s">
        <v>5</v>
      </c>
      <c r="H291" t="s">
        <v>1381</v>
      </c>
      <c r="I291" s="63" t="e">
        <f t="array" ref="I291">_xlfn.IFS(#REF!="1",1,#REF!="2",2,#REF!="3",3,#REF!="1A",4,#REF!="1B",5,#REF!="2A",6,#REF!="2B",7,#REF!="3A",8,#REF!="3B",9,#REF!="4A",10,#REF!="","")</f>
        <v>#REF!</v>
      </c>
      <c r="J291">
        <f>VLOOKUP(F291,profesor!$G$2:$H$101,2,0)</f>
        <v>3</v>
      </c>
      <c r="K291">
        <f>VLOOKUP(H291,ar_predmet!A:C,3,0)</f>
        <v>164</v>
      </c>
      <c r="L291" s="3">
        <f>VLOOKUP(H291,ar_predmet!A:C,2,FALSE())</f>
        <v>7124</v>
      </c>
      <c r="M291">
        <f>+VLOOKUP(G291,tip_dogodka!$B$2:$C$10,2,0)</f>
        <v>4</v>
      </c>
      <c r="N291">
        <f>+VLOOKUP(E291,prostor!$F$1:$G$101,2,0)</f>
        <v>54</v>
      </c>
      <c r="O291">
        <f t="shared" si="16"/>
        <v>150</v>
      </c>
      <c r="P291">
        <f>VLOOKUP(O291,mi2hh!A$2:B$4261,2,FALSE())</f>
        <v>3</v>
      </c>
      <c r="Q291" t="str">
        <f t="shared" si="17"/>
        <v>Red</v>
      </c>
      <c r="R291" t="str">
        <f t="shared" si="18"/>
        <v>MA</v>
      </c>
      <c r="S291" s="24" t="s">
        <v>1225</v>
      </c>
      <c r="T291" t="str">
        <f t="shared" si="19"/>
        <v/>
      </c>
      <c r="U291">
        <f>VLOOKUP(S291,ar_skupina!L$2:M$136,2,FALSE())</f>
        <v>81</v>
      </c>
    </row>
    <row r="292" spans="1:21" ht="14.25" customHeight="1" x14ac:dyDescent="0.25">
      <c r="A292">
        <v>396</v>
      </c>
      <c r="B292" s="9">
        <v>45352.375</v>
      </c>
      <c r="C292" s="9">
        <v>45352.479166666701</v>
      </c>
      <c r="D292" t="s">
        <v>1366</v>
      </c>
      <c r="E292" t="s">
        <v>16</v>
      </c>
      <c r="F292" t="s">
        <v>1367</v>
      </c>
      <c r="G292" t="s">
        <v>4</v>
      </c>
      <c r="H292" t="s">
        <v>1368</v>
      </c>
      <c r="I292" s="63" t="e">
        <f t="array" ref="I292">_xlfn.IFS(#REF!="1",1,#REF!="2",2,#REF!="3",3,#REF!="1A",4,#REF!="1B",5,#REF!="2A",6,#REF!="2B",7,#REF!="3A",8,#REF!="3B",9,#REF!="4A",10,#REF!="","")</f>
        <v>#REF!</v>
      </c>
      <c r="J292">
        <f>VLOOKUP(F292,profesor!$G$2:$H$101,2,0)</f>
        <v>3</v>
      </c>
      <c r="K292">
        <f>VLOOKUP(H292,ar_predmet!A:C,3,0)</f>
        <v>119</v>
      </c>
      <c r="L292" s="3">
        <f>VLOOKUP(H292,ar_predmet!A:C,2,FALSE())</f>
        <v>6312</v>
      </c>
      <c r="M292">
        <f>+VLOOKUP(G292,tip_dogodka!$B$2:$C$10,2,0)</f>
        <v>3</v>
      </c>
      <c r="N292">
        <f>+VLOOKUP(E292,prostor!$F$1:$G$101,2,0)</f>
        <v>54</v>
      </c>
      <c r="O292">
        <f t="shared" si="16"/>
        <v>150</v>
      </c>
      <c r="P292">
        <f>VLOOKUP(O292,mi2hh!A$2:B$4261,2,FALSE())</f>
        <v>3</v>
      </c>
      <c r="Q292" t="str">
        <f t="shared" si="17"/>
        <v>Red</v>
      </c>
      <c r="R292" t="str">
        <f t="shared" si="18"/>
        <v>UN</v>
      </c>
      <c r="S292" s="24" t="s">
        <v>1216</v>
      </c>
      <c r="T292" t="str">
        <f t="shared" si="19"/>
        <v/>
      </c>
      <c r="U292">
        <f>VLOOKUP(S292,ar_skupina!L$2:M$136,2,FALSE())</f>
        <v>73</v>
      </c>
    </row>
    <row r="293" spans="1:21" ht="14.25" customHeight="1" x14ac:dyDescent="0.25">
      <c r="A293">
        <v>397</v>
      </c>
      <c r="B293" s="9">
        <v>45376.635416666701</v>
      </c>
      <c r="C293" s="9">
        <v>45376.739583333299</v>
      </c>
      <c r="D293" t="s">
        <v>1387</v>
      </c>
      <c r="E293">
        <v>302</v>
      </c>
      <c r="F293" t="s">
        <v>1367</v>
      </c>
      <c r="G293" t="s">
        <v>2</v>
      </c>
      <c r="H293" t="s">
        <v>1381</v>
      </c>
      <c r="I293" s="63" t="e">
        <f t="array" ref="I293">_xlfn.IFS(#REF!="1",1,#REF!="2",2,#REF!="3",3,#REF!="1A",4,#REF!="1B",5,#REF!="2A",6,#REF!="2B",7,#REF!="3A",8,#REF!="3B",9,#REF!="4A",10,#REF!="","")</f>
        <v>#REF!</v>
      </c>
      <c r="J293">
        <f>VLOOKUP(F293,profesor!$G$2:$H$101,2,0)</f>
        <v>3</v>
      </c>
      <c r="K293">
        <f>VLOOKUP(H293,ar_predmet!A:C,3,0)</f>
        <v>164</v>
      </c>
      <c r="L293" s="3">
        <f>VLOOKUP(H293,ar_predmet!A:C,2,FALSE())</f>
        <v>7124</v>
      </c>
      <c r="M293">
        <f>+VLOOKUP(G293,tip_dogodka!$B$2:$C$10,2,0)</f>
        <v>1</v>
      </c>
      <c r="N293">
        <f>+VLOOKUP(E293,prostor!$F$1:$G$101,2,0)</f>
        <v>6</v>
      </c>
      <c r="O293">
        <f t="shared" si="16"/>
        <v>150</v>
      </c>
      <c r="P293">
        <f>VLOOKUP(O293,mi2hh!A$2:B$4261,2,FALSE())</f>
        <v>3</v>
      </c>
      <c r="Q293" t="str">
        <f t="shared" si="17"/>
        <v>Red</v>
      </c>
      <c r="R293" t="str">
        <f t="shared" si="18"/>
        <v>MA</v>
      </c>
      <c r="S293" s="24" t="s">
        <v>1225</v>
      </c>
      <c r="T293" t="str">
        <f t="shared" si="19"/>
        <v/>
      </c>
      <c r="U293">
        <f>VLOOKUP(S293,ar_skupina!L$2:M$136,2,FALSE())</f>
        <v>81</v>
      </c>
    </row>
    <row r="294" spans="1:21" ht="14.25" customHeight="1" x14ac:dyDescent="0.25">
      <c r="A294">
        <v>399</v>
      </c>
      <c r="B294" s="9">
        <v>45211.53125</v>
      </c>
      <c r="C294" s="9">
        <v>45211.635416666701</v>
      </c>
      <c r="D294" t="s">
        <v>1386</v>
      </c>
      <c r="E294" t="s">
        <v>16</v>
      </c>
      <c r="F294" t="s">
        <v>1367</v>
      </c>
      <c r="G294" t="s">
        <v>4</v>
      </c>
      <c r="H294" t="s">
        <v>1370</v>
      </c>
      <c r="I294" s="63" t="e">
        <f t="array" ref="I294">_xlfn.IFS(#REF!="1",1,#REF!="2",2,#REF!="3",3,#REF!="1A",4,#REF!="1B",5,#REF!="2A",6,#REF!="2B",7,#REF!="3A",8,#REF!="3B",9,#REF!="4A",10,#REF!="","")</f>
        <v>#REF!</v>
      </c>
      <c r="J294">
        <f>VLOOKUP(F294,profesor!$G$2:$H$101,2,0)</f>
        <v>3</v>
      </c>
      <c r="K294">
        <f>VLOOKUP(H294,ar_predmet!A:C,3,0)</f>
        <v>152</v>
      </c>
      <c r="L294" s="3">
        <f>VLOOKUP(H294,ar_predmet!A:C,2,FALSE())</f>
        <v>7112</v>
      </c>
      <c r="M294">
        <f>+VLOOKUP(G294,tip_dogodka!$B$2:$C$10,2,0)</f>
        <v>3</v>
      </c>
      <c r="N294">
        <f>+VLOOKUP(E294,prostor!$F$1:$G$101,2,0)</f>
        <v>54</v>
      </c>
      <c r="O294">
        <f t="shared" si="16"/>
        <v>150</v>
      </c>
      <c r="P294">
        <f>VLOOKUP(O294,mi2hh!A$2:B$4261,2,FALSE())</f>
        <v>3</v>
      </c>
      <c r="Q294" t="str">
        <f t="shared" si="17"/>
        <v>Red</v>
      </c>
      <c r="R294" t="str">
        <f t="shared" si="18"/>
        <v>MA</v>
      </c>
      <c r="S294" s="24" t="s">
        <v>1225</v>
      </c>
      <c r="T294" t="str">
        <f t="shared" si="19"/>
        <v/>
      </c>
      <c r="U294">
        <f>VLOOKUP(S294,ar_skupina!L$2:M$136,2,FALSE())</f>
        <v>81</v>
      </c>
    </row>
    <row r="295" spans="1:21" ht="14.25" customHeight="1" x14ac:dyDescent="0.25">
      <c r="A295">
        <v>401</v>
      </c>
      <c r="B295" s="9">
        <v>45244.489583333299</v>
      </c>
      <c r="C295" s="9">
        <v>45244.59375</v>
      </c>
      <c r="D295" t="s">
        <v>1399</v>
      </c>
      <c r="E295">
        <v>401</v>
      </c>
      <c r="F295" t="s">
        <v>1400</v>
      </c>
      <c r="G295" t="s">
        <v>3</v>
      </c>
      <c r="H295" t="s">
        <v>1301</v>
      </c>
      <c r="I295" s="63" t="e">
        <f t="array" ref="I295">_xlfn.IFS(#REF!="1",1,#REF!="2",2,#REF!="3",3,#REF!="1A",4,#REF!="1B",5,#REF!="2A",6,#REF!="2B",7,#REF!="3A",8,#REF!="3B",9,#REF!="4A",10,#REF!="","")</f>
        <v>#REF!</v>
      </c>
      <c r="J295">
        <f>VLOOKUP(F295,profesor!$G$2:$H$101,2,0)</f>
        <v>4</v>
      </c>
      <c r="K295">
        <f>VLOOKUP(H295,ar_predmet!A:C,3,0)</f>
        <v>2</v>
      </c>
      <c r="L295" s="3">
        <f>VLOOKUP(H295,ar_predmet!A:C,2,FALSE())</f>
        <v>5105</v>
      </c>
      <c r="M295">
        <f>+VLOOKUP(G295,tip_dogodka!$B$2:$C$10,2,0)</f>
        <v>2</v>
      </c>
      <c r="N295">
        <f>+VLOOKUP(E295,prostor!$F$1:$G$101,2,0)</f>
        <v>10</v>
      </c>
      <c r="O295">
        <f t="shared" si="16"/>
        <v>150</v>
      </c>
      <c r="P295">
        <f>VLOOKUP(O295,mi2hh!A$2:B$4261,2,FALSE())</f>
        <v>3</v>
      </c>
      <c r="Q295" t="str">
        <f t="shared" si="17"/>
        <v>Red</v>
      </c>
      <c r="R295" t="str">
        <f t="shared" si="18"/>
        <v>UN</v>
      </c>
      <c r="S295" s="24" t="s">
        <v>1199</v>
      </c>
      <c r="T295" t="str">
        <f t="shared" si="19"/>
        <v>2A</v>
      </c>
      <c r="U295">
        <f>VLOOKUP(S295,ar_skupina!L$2:M$136,2,FALSE())</f>
        <v>56</v>
      </c>
    </row>
    <row r="296" spans="1:21" ht="14.25" customHeight="1" x14ac:dyDescent="0.25">
      <c r="A296">
        <v>402</v>
      </c>
      <c r="B296" s="9">
        <v>45251.375</v>
      </c>
      <c r="C296" s="9">
        <v>45251.479166666701</v>
      </c>
      <c r="D296" t="s">
        <v>1401</v>
      </c>
      <c r="E296">
        <v>412</v>
      </c>
      <c r="F296" t="s">
        <v>1400</v>
      </c>
      <c r="G296" t="s">
        <v>3</v>
      </c>
      <c r="H296" t="s">
        <v>1402</v>
      </c>
      <c r="I296" s="63" t="e">
        <f t="array" ref="I296">_xlfn.IFS(#REF!="1",1,#REF!="2",2,#REF!="3",3,#REF!="1A",4,#REF!="1B",5,#REF!="2A",6,#REF!="2B",7,#REF!="3A",8,#REF!="3B",9,#REF!="4A",10,#REF!="","")</f>
        <v>#REF!</v>
      </c>
      <c r="J296">
        <f>VLOOKUP(F296,profesor!$G$2:$H$101,2,0)</f>
        <v>4</v>
      </c>
      <c r="K296">
        <f>VLOOKUP(H296,ar_predmet!A:C,3,0)</f>
        <v>87</v>
      </c>
      <c r="L296" s="3">
        <f>VLOOKUP(H296,ar_predmet!A:C,2,FALSE())</f>
        <v>6203</v>
      </c>
      <c r="M296">
        <f>+VLOOKUP(G296,tip_dogodka!$B$2:$C$10,2,0)</f>
        <v>2</v>
      </c>
      <c r="N296">
        <f>+VLOOKUP(E296,prostor!$F$1:$G$101,2,0)</f>
        <v>15</v>
      </c>
      <c r="O296">
        <f t="shared" si="16"/>
        <v>150</v>
      </c>
      <c r="P296">
        <f>VLOOKUP(O296,mi2hh!A$2:B$4261,2,FALSE())</f>
        <v>3</v>
      </c>
      <c r="Q296" t="str">
        <f t="shared" si="17"/>
        <v>Red</v>
      </c>
      <c r="R296" t="str">
        <f t="shared" si="18"/>
        <v>UN</v>
      </c>
      <c r="S296" s="24" t="s">
        <v>1207</v>
      </c>
      <c r="T296" t="str">
        <f t="shared" si="19"/>
        <v/>
      </c>
      <c r="U296">
        <f>VLOOKUP(S296,ar_skupina!L$2:M$136,2,FALSE())</f>
        <v>64</v>
      </c>
    </row>
    <row r="297" spans="1:21" ht="14.25" customHeight="1" x14ac:dyDescent="0.25">
      <c r="A297">
        <v>403</v>
      </c>
      <c r="B297" s="9">
        <v>45217.53125</v>
      </c>
      <c r="C297" s="9">
        <v>45217.635416666701</v>
      </c>
      <c r="D297" t="s">
        <v>1399</v>
      </c>
      <c r="E297">
        <v>401</v>
      </c>
      <c r="F297" t="s">
        <v>1400</v>
      </c>
      <c r="G297" t="s">
        <v>3</v>
      </c>
      <c r="H297" t="s">
        <v>1301</v>
      </c>
      <c r="I297" s="63" t="e">
        <f t="array" ref="I297">_xlfn.IFS(#REF!="1",1,#REF!="2",2,#REF!="3",3,#REF!="1A",4,#REF!="1B",5,#REF!="2A",6,#REF!="2B",7,#REF!="3A",8,#REF!="3B",9,#REF!="4A",10,#REF!="","")</f>
        <v>#REF!</v>
      </c>
      <c r="J297">
        <f>VLOOKUP(F297,profesor!$G$2:$H$101,2,0)</f>
        <v>4</v>
      </c>
      <c r="K297">
        <f>VLOOKUP(H297,ar_predmet!A:C,3,0)</f>
        <v>2</v>
      </c>
      <c r="L297" s="3">
        <f>VLOOKUP(H297,ar_predmet!A:C,2,FALSE())</f>
        <v>5105</v>
      </c>
      <c r="M297">
        <f>+VLOOKUP(G297,tip_dogodka!$B$2:$C$10,2,0)</f>
        <v>2</v>
      </c>
      <c r="N297">
        <f>+VLOOKUP(E297,prostor!$F$1:$G$101,2,0)</f>
        <v>10</v>
      </c>
      <c r="O297">
        <f t="shared" si="16"/>
        <v>150</v>
      </c>
      <c r="P297">
        <f>VLOOKUP(O297,mi2hh!A$2:B$4261,2,FALSE())</f>
        <v>3</v>
      </c>
      <c r="Q297" t="str">
        <f t="shared" si="17"/>
        <v>Red</v>
      </c>
      <c r="R297" t="str">
        <f t="shared" si="18"/>
        <v>UN</v>
      </c>
      <c r="S297" s="24" t="s">
        <v>1199</v>
      </c>
      <c r="T297" t="str">
        <f t="shared" si="19"/>
        <v>2A</v>
      </c>
      <c r="U297">
        <f>VLOOKUP(S297,ar_skupina!L$2:M$136,2,FALSE())</f>
        <v>56</v>
      </c>
    </row>
    <row r="298" spans="1:21" ht="14.25" customHeight="1" x14ac:dyDescent="0.25">
      <c r="A298">
        <v>404</v>
      </c>
      <c r="B298" s="9">
        <v>45397.791666666701</v>
      </c>
      <c r="C298" s="9">
        <v>45397.895833333299</v>
      </c>
      <c r="D298" t="s">
        <v>1403</v>
      </c>
      <c r="E298">
        <v>413</v>
      </c>
      <c r="F298" t="s">
        <v>1400</v>
      </c>
      <c r="G298" t="s">
        <v>3</v>
      </c>
      <c r="H298" t="s">
        <v>1301</v>
      </c>
      <c r="I298" s="63" t="e">
        <f t="array" ref="I298">_xlfn.IFS(#REF!="1",1,#REF!="2",2,#REF!="3",3,#REF!="1A",4,#REF!="1B",5,#REF!="2A",6,#REF!="2B",7,#REF!="3A",8,#REF!="3B",9,#REF!="4A",10,#REF!="","")</f>
        <v>#REF!</v>
      </c>
      <c r="J298">
        <f>VLOOKUP(F298,profesor!$G$2:$H$101,2,0)</f>
        <v>4</v>
      </c>
      <c r="K298">
        <f>VLOOKUP(H298,ar_predmet!A:C,3,0)</f>
        <v>2</v>
      </c>
      <c r="L298" s="3">
        <f>VLOOKUP(H298,ar_predmet!A:C,2,FALSE())</f>
        <v>5105</v>
      </c>
      <c r="M298">
        <f>+VLOOKUP(G298,tip_dogodka!$B$2:$C$10,2,0)</f>
        <v>2</v>
      </c>
      <c r="N298">
        <f>+VLOOKUP(E298,prostor!$F$1:$G$101,2,0)</f>
        <v>16</v>
      </c>
      <c r="O298">
        <f t="shared" si="16"/>
        <v>150</v>
      </c>
      <c r="P298">
        <f>VLOOKUP(O298,mi2hh!A$2:B$4261,2,FALSE())</f>
        <v>3</v>
      </c>
      <c r="Q298" t="str">
        <f t="shared" si="17"/>
        <v>Red</v>
      </c>
      <c r="R298" t="str">
        <f t="shared" si="18"/>
        <v>VS</v>
      </c>
      <c r="S298" s="24" t="s">
        <v>1145</v>
      </c>
      <c r="T298" t="str">
        <f t="shared" si="19"/>
        <v>3B</v>
      </c>
      <c r="U298">
        <f>VLOOKUP(S298,ar_skupina!L$2:M$136,2,FALSE())</f>
        <v>10</v>
      </c>
    </row>
    <row r="299" spans="1:21" ht="14.25" customHeight="1" x14ac:dyDescent="0.25">
      <c r="A299">
        <v>405</v>
      </c>
      <c r="B299" s="9">
        <v>45394.791666666701</v>
      </c>
      <c r="C299" s="9">
        <v>45394.895833333299</v>
      </c>
      <c r="D299" t="s">
        <v>1403</v>
      </c>
      <c r="E299">
        <v>413</v>
      </c>
      <c r="F299" t="s">
        <v>1400</v>
      </c>
      <c r="G299" t="s">
        <v>3</v>
      </c>
      <c r="H299" t="s">
        <v>1301</v>
      </c>
      <c r="I299" s="63" t="e">
        <f t="array" ref="I299">_xlfn.IFS(#REF!="1",1,#REF!="2",2,#REF!="3",3,#REF!="1A",4,#REF!="1B",5,#REF!="2A",6,#REF!="2B",7,#REF!="3A",8,#REF!="3B",9,#REF!="4A",10,#REF!="","")</f>
        <v>#REF!</v>
      </c>
      <c r="J299">
        <f>VLOOKUP(F299,profesor!$G$2:$H$101,2,0)</f>
        <v>4</v>
      </c>
      <c r="K299">
        <f>VLOOKUP(H299,ar_predmet!A:C,3,0)</f>
        <v>2</v>
      </c>
      <c r="L299" s="3">
        <f>VLOOKUP(H299,ar_predmet!A:C,2,FALSE())</f>
        <v>5105</v>
      </c>
      <c r="M299">
        <f>+VLOOKUP(G299,tip_dogodka!$B$2:$C$10,2,0)</f>
        <v>2</v>
      </c>
      <c r="N299">
        <f>+VLOOKUP(E299,prostor!$F$1:$G$101,2,0)</f>
        <v>16</v>
      </c>
      <c r="O299">
        <f t="shared" si="16"/>
        <v>150</v>
      </c>
      <c r="P299">
        <f>VLOOKUP(O299,mi2hh!A$2:B$4261,2,FALSE())</f>
        <v>3</v>
      </c>
      <c r="Q299" t="str">
        <f t="shared" si="17"/>
        <v>Red</v>
      </c>
      <c r="R299" t="str">
        <f t="shared" si="18"/>
        <v>VS</v>
      </c>
      <c r="S299" s="24" t="s">
        <v>1145</v>
      </c>
      <c r="T299" t="str">
        <f t="shared" si="19"/>
        <v>3B</v>
      </c>
      <c r="U299">
        <f>VLOOKUP(S299,ar_skupina!L$2:M$136,2,FALSE())</f>
        <v>10</v>
      </c>
    </row>
    <row r="300" spans="1:21" ht="14.25" customHeight="1" x14ac:dyDescent="0.25">
      <c r="A300">
        <v>406</v>
      </c>
      <c r="B300" s="9">
        <v>45439.677083333299</v>
      </c>
      <c r="C300" s="9">
        <v>45439.78125</v>
      </c>
      <c r="D300" t="s">
        <v>1404</v>
      </c>
      <c r="E300" t="s">
        <v>16</v>
      </c>
      <c r="F300" t="s">
        <v>1400</v>
      </c>
      <c r="G300" t="s">
        <v>5</v>
      </c>
      <c r="H300" t="s">
        <v>1405</v>
      </c>
      <c r="I300" s="63" t="e">
        <f t="array" ref="I300">_xlfn.IFS(#REF!="1",1,#REF!="2",2,#REF!="3",3,#REF!="1A",4,#REF!="1B",5,#REF!="2A",6,#REF!="2B",7,#REF!="3A",8,#REF!="3B",9,#REF!="4A",10,#REF!="","")</f>
        <v>#REF!</v>
      </c>
      <c r="J300">
        <f>VLOOKUP(F300,profesor!$G$2:$H$101,2,0)</f>
        <v>4</v>
      </c>
      <c r="K300">
        <f>VLOOKUP(H300,ar_predmet!A:C,3,0)</f>
        <v>35</v>
      </c>
      <c r="L300" s="3">
        <f>VLOOKUP(H300,ar_predmet!A:C,2,FALSE())</f>
        <v>5237</v>
      </c>
      <c r="M300">
        <f>+VLOOKUP(G300,tip_dogodka!$B$2:$C$10,2,0)</f>
        <v>4</v>
      </c>
      <c r="N300">
        <f>+VLOOKUP(E300,prostor!$F$1:$G$101,2,0)</f>
        <v>54</v>
      </c>
      <c r="O300">
        <f t="shared" si="16"/>
        <v>150</v>
      </c>
      <c r="P300">
        <f>VLOOKUP(O300,mi2hh!A$2:B$4261,2,FALSE())</f>
        <v>3</v>
      </c>
      <c r="Q300" t="str">
        <f t="shared" si="17"/>
        <v>Red</v>
      </c>
      <c r="R300" t="str">
        <f t="shared" si="18"/>
        <v>VS</v>
      </c>
      <c r="S300" s="24" t="s">
        <v>1155</v>
      </c>
      <c r="T300" t="str">
        <f t="shared" si="19"/>
        <v/>
      </c>
      <c r="U300">
        <f>VLOOKUP(S300,ar_skupina!L$2:M$136,2,FALSE())</f>
        <v>18</v>
      </c>
    </row>
    <row r="301" spans="1:21" ht="14.25" customHeight="1" x14ac:dyDescent="0.25">
      <c r="A301">
        <v>407</v>
      </c>
      <c r="B301" s="9">
        <v>45309.375</v>
      </c>
      <c r="C301" s="9">
        <v>45309.479166666701</v>
      </c>
      <c r="D301" t="s">
        <v>1406</v>
      </c>
      <c r="E301">
        <v>412</v>
      </c>
      <c r="F301" t="s">
        <v>1400</v>
      </c>
      <c r="G301" t="s">
        <v>3</v>
      </c>
      <c r="H301" t="s">
        <v>1407</v>
      </c>
      <c r="I301" s="63" t="e">
        <f t="array" ref="I301">_xlfn.IFS(#REF!="1",1,#REF!="2",2,#REF!="3",3,#REF!="1A",4,#REF!="1B",5,#REF!="2A",6,#REF!="2B",7,#REF!="3A",8,#REF!="3B",9,#REF!="4A",10,#REF!="","")</f>
        <v>#REF!</v>
      </c>
      <c r="J301">
        <f>VLOOKUP(F301,profesor!$G$2:$H$101,2,0)</f>
        <v>4</v>
      </c>
      <c r="K301">
        <f>VLOOKUP(H301,ar_predmet!A:C,3,0)</f>
        <v>85</v>
      </c>
      <c r="L301" s="3">
        <f>VLOOKUP(H301,ar_predmet!A:C,2,FALSE())</f>
        <v>6201</v>
      </c>
      <c r="M301">
        <f>+VLOOKUP(G301,tip_dogodka!$B$2:$C$10,2,0)</f>
        <v>2</v>
      </c>
      <c r="N301">
        <f>+VLOOKUP(E301,prostor!$F$1:$G$101,2,0)</f>
        <v>15</v>
      </c>
      <c r="O301">
        <f t="shared" si="16"/>
        <v>150</v>
      </c>
      <c r="P301">
        <f>VLOOKUP(O301,mi2hh!A$2:B$4261,2,FALSE())</f>
        <v>3</v>
      </c>
      <c r="Q301" t="str">
        <f t="shared" si="17"/>
        <v>Red</v>
      </c>
      <c r="R301" t="str">
        <f t="shared" si="18"/>
        <v>UN</v>
      </c>
      <c r="S301" s="24" t="s">
        <v>1207</v>
      </c>
      <c r="T301" t="str">
        <f t="shared" si="19"/>
        <v/>
      </c>
      <c r="U301">
        <f>VLOOKUP(S301,ar_skupina!L$2:M$136,2,FALSE())</f>
        <v>64</v>
      </c>
    </row>
    <row r="302" spans="1:21" ht="14.25" customHeight="1" x14ac:dyDescent="0.25">
      <c r="A302">
        <v>408</v>
      </c>
      <c r="B302" s="9">
        <v>45219.791666666701</v>
      </c>
      <c r="C302" s="9">
        <v>45219.895833333299</v>
      </c>
      <c r="D302" t="s">
        <v>1408</v>
      </c>
      <c r="E302">
        <v>413</v>
      </c>
      <c r="F302" t="s">
        <v>1400</v>
      </c>
      <c r="G302" t="s">
        <v>3</v>
      </c>
      <c r="H302" t="s">
        <v>1409</v>
      </c>
      <c r="I302" s="63" t="e">
        <f t="array" ref="I302">_xlfn.IFS(#REF!="1",1,#REF!="2",2,#REF!="3",3,#REF!="1A",4,#REF!="1B",5,#REF!="2A",6,#REF!="2B",7,#REF!="3A",8,#REF!="3B",9,#REF!="4A",10,#REF!="","")</f>
        <v>#REF!</v>
      </c>
      <c r="J302">
        <f>VLOOKUP(F302,profesor!$G$2:$H$101,2,0)</f>
        <v>4</v>
      </c>
      <c r="K302">
        <f>VLOOKUP(H302,ar_predmet!A:C,3,0)</f>
        <v>53</v>
      </c>
      <c r="L302" s="3">
        <f>VLOOKUP(H302,ar_predmet!A:C,2,FALSE())</f>
        <v>5309</v>
      </c>
      <c r="M302">
        <f>+VLOOKUP(G302,tip_dogodka!$B$2:$C$10,2,0)</f>
        <v>2</v>
      </c>
      <c r="N302">
        <f>+VLOOKUP(E302,prostor!$F$1:$G$101,2,0)</f>
        <v>16</v>
      </c>
      <c r="O302">
        <f t="shared" si="16"/>
        <v>150</v>
      </c>
      <c r="P302">
        <f>VLOOKUP(O302,mi2hh!A$2:B$4261,2,FALSE())</f>
        <v>3</v>
      </c>
      <c r="Q302" t="str">
        <f t="shared" si="17"/>
        <v>Red</v>
      </c>
      <c r="R302" t="str">
        <f t="shared" si="18"/>
        <v>VS</v>
      </c>
      <c r="S302" s="24" t="s">
        <v>1178</v>
      </c>
      <c r="T302" t="str">
        <f t="shared" si="19"/>
        <v>2</v>
      </c>
      <c r="U302">
        <f>VLOOKUP(S302,ar_skupina!L$2:M$136,2,FALSE())</f>
        <v>38</v>
      </c>
    </row>
    <row r="303" spans="1:21" ht="14.25" customHeight="1" x14ac:dyDescent="0.25">
      <c r="A303">
        <v>409</v>
      </c>
      <c r="B303" s="9">
        <v>45377.375</v>
      </c>
      <c r="C303" s="9">
        <v>45377.479166666701</v>
      </c>
      <c r="D303" t="s">
        <v>1410</v>
      </c>
      <c r="E303">
        <v>410</v>
      </c>
      <c r="F303" t="s">
        <v>1400</v>
      </c>
      <c r="G303" t="s">
        <v>3</v>
      </c>
      <c r="H303" t="s">
        <v>1301</v>
      </c>
      <c r="I303" s="63" t="e">
        <f t="array" ref="I303">_xlfn.IFS(#REF!="1",1,#REF!="2",2,#REF!="3",3,#REF!="1A",4,#REF!="1B",5,#REF!="2A",6,#REF!="2B",7,#REF!="3A",8,#REF!="3B",9,#REF!="4A",10,#REF!="","")</f>
        <v>#REF!</v>
      </c>
      <c r="J303">
        <f>VLOOKUP(F303,profesor!$G$2:$H$101,2,0)</f>
        <v>4</v>
      </c>
      <c r="K303">
        <f>VLOOKUP(H303,ar_predmet!A:C,3,0)</f>
        <v>2</v>
      </c>
      <c r="L303" s="3">
        <f>VLOOKUP(H303,ar_predmet!A:C,2,FALSE())</f>
        <v>5105</v>
      </c>
      <c r="M303">
        <f>+VLOOKUP(G303,tip_dogodka!$B$2:$C$10,2,0)</f>
        <v>2</v>
      </c>
      <c r="N303">
        <f>+VLOOKUP(E303,prostor!$F$1:$G$101,2,0)</f>
        <v>13</v>
      </c>
      <c r="O303">
        <f t="shared" si="16"/>
        <v>150</v>
      </c>
      <c r="P303">
        <f>VLOOKUP(O303,mi2hh!A$2:B$4261,2,FALSE())</f>
        <v>3</v>
      </c>
      <c r="Q303" t="str">
        <f t="shared" si="17"/>
        <v>Red</v>
      </c>
      <c r="R303" t="str">
        <f t="shared" si="18"/>
        <v>VS</v>
      </c>
      <c r="S303" s="24" t="s">
        <v>1139</v>
      </c>
      <c r="T303" t="str">
        <f t="shared" si="19"/>
        <v>2A</v>
      </c>
      <c r="U303">
        <f>VLOOKUP(S303,ar_skupina!L$2:M$136,2,FALSE())</f>
        <v>7</v>
      </c>
    </row>
    <row r="304" spans="1:21" ht="14.25" customHeight="1" x14ac:dyDescent="0.25">
      <c r="A304">
        <v>410</v>
      </c>
      <c r="B304" s="9">
        <v>45405.791666666701</v>
      </c>
      <c r="C304" s="9">
        <v>45405.895833333299</v>
      </c>
      <c r="D304" t="s">
        <v>1403</v>
      </c>
      <c r="E304">
        <v>413</v>
      </c>
      <c r="F304" t="s">
        <v>1400</v>
      </c>
      <c r="G304" t="s">
        <v>3</v>
      </c>
      <c r="H304" t="s">
        <v>1301</v>
      </c>
      <c r="I304" s="63" t="e">
        <f t="array" ref="I304">_xlfn.IFS(#REF!="1",1,#REF!="2",2,#REF!="3",3,#REF!="1A",4,#REF!="1B",5,#REF!="2A",6,#REF!="2B",7,#REF!="3A",8,#REF!="3B",9,#REF!="4A",10,#REF!="","")</f>
        <v>#REF!</v>
      </c>
      <c r="J304">
        <f>VLOOKUP(F304,profesor!$G$2:$H$101,2,0)</f>
        <v>4</v>
      </c>
      <c r="K304">
        <f>VLOOKUP(H304,ar_predmet!A:C,3,0)</f>
        <v>2</v>
      </c>
      <c r="L304" s="3">
        <f>VLOOKUP(H304,ar_predmet!A:C,2,FALSE())</f>
        <v>5105</v>
      </c>
      <c r="M304">
        <f>+VLOOKUP(G304,tip_dogodka!$B$2:$C$10,2,0)</f>
        <v>2</v>
      </c>
      <c r="N304">
        <f>+VLOOKUP(E304,prostor!$F$1:$G$101,2,0)</f>
        <v>16</v>
      </c>
      <c r="O304">
        <f t="shared" si="16"/>
        <v>150</v>
      </c>
      <c r="P304">
        <f>VLOOKUP(O304,mi2hh!A$2:B$4261,2,FALSE())</f>
        <v>3</v>
      </c>
      <c r="Q304" t="str">
        <f t="shared" si="17"/>
        <v>Red</v>
      </c>
      <c r="R304" t="str">
        <f t="shared" si="18"/>
        <v>VS</v>
      </c>
      <c r="S304" s="24" t="s">
        <v>1145</v>
      </c>
      <c r="T304" t="str">
        <f t="shared" si="19"/>
        <v>3B</v>
      </c>
      <c r="U304">
        <f>VLOOKUP(S304,ar_skupina!L$2:M$136,2,FALSE())</f>
        <v>10</v>
      </c>
    </row>
    <row r="305" spans="1:21" ht="14.25" customHeight="1" x14ac:dyDescent="0.25">
      <c r="A305">
        <v>411</v>
      </c>
      <c r="B305" s="9">
        <v>45315.375</v>
      </c>
      <c r="C305" s="9">
        <v>45315.479166666701</v>
      </c>
      <c r="D305" t="s">
        <v>1411</v>
      </c>
      <c r="E305" t="s">
        <v>16</v>
      </c>
      <c r="F305" t="s">
        <v>1400</v>
      </c>
      <c r="G305" t="s">
        <v>5</v>
      </c>
      <c r="H305" t="s">
        <v>1412</v>
      </c>
      <c r="I305" s="63" t="e">
        <f t="array" ref="I305">_xlfn.IFS(#REF!="1",1,#REF!="2",2,#REF!="3",3,#REF!="1A",4,#REF!="1B",5,#REF!="2A",6,#REF!="2B",7,#REF!="3A",8,#REF!="3B",9,#REF!="4A",10,#REF!="","")</f>
        <v>#REF!</v>
      </c>
      <c r="J305">
        <f>VLOOKUP(F305,profesor!$G$2:$H$101,2,0)</f>
        <v>4</v>
      </c>
      <c r="K305">
        <f>VLOOKUP(H305,ar_predmet!A:C,3,0)</f>
        <v>34</v>
      </c>
      <c r="L305" s="3">
        <f>VLOOKUP(H305,ar_predmet!A:C,2,FALSE())</f>
        <v>5236</v>
      </c>
      <c r="M305">
        <f>+VLOOKUP(G305,tip_dogodka!$B$2:$C$10,2,0)</f>
        <v>4</v>
      </c>
      <c r="N305">
        <f>+VLOOKUP(E305,prostor!$F$1:$G$101,2,0)</f>
        <v>54</v>
      </c>
      <c r="O305">
        <f t="shared" si="16"/>
        <v>150</v>
      </c>
      <c r="P305">
        <f>VLOOKUP(O305,mi2hh!A$2:B$4261,2,FALSE())</f>
        <v>3</v>
      </c>
      <c r="Q305" t="str">
        <f t="shared" si="17"/>
        <v>Red</v>
      </c>
      <c r="R305" t="str">
        <f t="shared" si="18"/>
        <v>VS</v>
      </c>
      <c r="S305" s="24" t="s">
        <v>1163</v>
      </c>
      <c r="T305" t="str">
        <f t="shared" si="19"/>
        <v>1</v>
      </c>
      <c r="U305">
        <f>VLOOKUP(S305,ar_skupina!L$2:M$136,2,FALSE())</f>
        <v>25</v>
      </c>
    </row>
    <row r="306" spans="1:21" ht="14.25" customHeight="1" x14ac:dyDescent="0.25">
      <c r="A306">
        <v>412</v>
      </c>
      <c r="B306" s="9">
        <v>45268.489583333299</v>
      </c>
      <c r="C306" s="9">
        <v>45268.59375</v>
      </c>
      <c r="D306" t="s">
        <v>1413</v>
      </c>
      <c r="E306">
        <v>403</v>
      </c>
      <c r="F306" t="s">
        <v>1400</v>
      </c>
      <c r="G306" t="s">
        <v>3</v>
      </c>
      <c r="H306" t="s">
        <v>1412</v>
      </c>
      <c r="I306" s="63" t="e">
        <f t="array" ref="I306">_xlfn.IFS(#REF!="1",1,#REF!="2",2,#REF!="3",3,#REF!="1A",4,#REF!="1B",5,#REF!="2A",6,#REF!="2B",7,#REF!="3A",8,#REF!="3B",9,#REF!="4A",10,#REF!="","")</f>
        <v>#REF!</v>
      </c>
      <c r="J306">
        <f>VLOOKUP(F306,profesor!$G$2:$H$101,2,0)</f>
        <v>4</v>
      </c>
      <c r="K306">
        <f>VLOOKUP(H306,ar_predmet!A:C,3,0)</f>
        <v>34</v>
      </c>
      <c r="L306" s="3">
        <f>VLOOKUP(H306,ar_predmet!A:C,2,FALSE())</f>
        <v>5236</v>
      </c>
      <c r="M306">
        <f>+VLOOKUP(G306,tip_dogodka!$B$2:$C$10,2,0)</f>
        <v>2</v>
      </c>
      <c r="N306">
        <f>+VLOOKUP(E306,prostor!$F$1:$G$101,2,0)</f>
        <v>12</v>
      </c>
      <c r="O306">
        <f t="shared" si="16"/>
        <v>150</v>
      </c>
      <c r="P306">
        <f>VLOOKUP(O306,mi2hh!A$2:B$4261,2,FALSE())</f>
        <v>3</v>
      </c>
      <c r="Q306" t="str">
        <f t="shared" si="17"/>
        <v>Red</v>
      </c>
      <c r="R306" t="str">
        <f t="shared" si="18"/>
        <v>VS</v>
      </c>
      <c r="S306" s="24" t="s">
        <v>1164</v>
      </c>
      <c r="T306" t="str">
        <f t="shared" si="19"/>
        <v>2</v>
      </c>
      <c r="U306">
        <f>VLOOKUP(S306,ar_skupina!L$2:M$136,2,FALSE())</f>
        <v>26</v>
      </c>
    </row>
    <row r="307" spans="1:21" ht="14.25" customHeight="1" x14ac:dyDescent="0.25">
      <c r="A307">
        <v>413</v>
      </c>
      <c r="B307" s="9">
        <v>45407.791666666701</v>
      </c>
      <c r="C307" s="9">
        <v>45407.895833333299</v>
      </c>
      <c r="D307" t="s">
        <v>1414</v>
      </c>
      <c r="E307" t="s">
        <v>16</v>
      </c>
      <c r="F307" t="s">
        <v>1400</v>
      </c>
      <c r="G307" t="s">
        <v>5</v>
      </c>
      <c r="H307" t="s">
        <v>1301</v>
      </c>
      <c r="I307" s="63" t="e">
        <f t="array" ref="I307">_xlfn.IFS(#REF!="1",1,#REF!="2",2,#REF!="3",3,#REF!="1A",4,#REF!="1B",5,#REF!="2A",6,#REF!="2B",7,#REF!="3A",8,#REF!="3B",9,#REF!="4A",10,#REF!="","")</f>
        <v>#REF!</v>
      </c>
      <c r="J307">
        <f>VLOOKUP(F307,profesor!$G$2:$H$101,2,0)</f>
        <v>4</v>
      </c>
      <c r="K307">
        <f>VLOOKUP(H307,ar_predmet!A:C,3,0)</f>
        <v>2</v>
      </c>
      <c r="L307" s="3">
        <f>VLOOKUP(H307,ar_predmet!A:C,2,FALSE())</f>
        <v>5105</v>
      </c>
      <c r="M307">
        <f>+VLOOKUP(G307,tip_dogodka!$B$2:$C$10,2,0)</f>
        <v>4</v>
      </c>
      <c r="N307">
        <f>+VLOOKUP(E307,prostor!$F$1:$G$101,2,0)</f>
        <v>54</v>
      </c>
      <c r="O307">
        <f t="shared" si="16"/>
        <v>150</v>
      </c>
      <c r="P307">
        <f>VLOOKUP(O307,mi2hh!A$2:B$4261,2,FALSE())</f>
        <v>3</v>
      </c>
      <c r="Q307" t="str">
        <f t="shared" si="17"/>
        <v>Red</v>
      </c>
      <c r="R307" t="str">
        <f t="shared" si="18"/>
        <v>VS</v>
      </c>
      <c r="S307" s="24" t="s">
        <v>1145</v>
      </c>
      <c r="T307" t="str">
        <f t="shared" si="19"/>
        <v>3B</v>
      </c>
      <c r="U307">
        <f>VLOOKUP(S307,ar_skupina!L$2:M$136,2,FALSE())</f>
        <v>10</v>
      </c>
    </row>
    <row r="308" spans="1:21" ht="14.25" customHeight="1" x14ac:dyDescent="0.25">
      <c r="A308">
        <v>414</v>
      </c>
      <c r="B308" s="9">
        <v>45377.489583333299</v>
      </c>
      <c r="C308" s="9">
        <v>45377.59375</v>
      </c>
      <c r="D308" t="s">
        <v>1415</v>
      </c>
      <c r="E308">
        <v>413</v>
      </c>
      <c r="F308" t="s">
        <v>1400</v>
      </c>
      <c r="G308" t="s">
        <v>3</v>
      </c>
      <c r="H308" t="s">
        <v>1416</v>
      </c>
      <c r="I308" s="63" t="e">
        <f t="array" ref="I308">_xlfn.IFS(#REF!="1",1,#REF!="2",2,#REF!="3",3,#REF!="1A",4,#REF!="1B",5,#REF!="2A",6,#REF!="2B",7,#REF!="3A",8,#REF!="3B",9,#REF!="4A",10,#REF!="","")</f>
        <v>#REF!</v>
      </c>
      <c r="J308">
        <f>VLOOKUP(F308,profesor!$G$2:$H$101,2,0)</f>
        <v>4</v>
      </c>
      <c r="K308">
        <f>VLOOKUP(H308,ar_predmet!A:C,3,0)</f>
        <v>15</v>
      </c>
      <c r="L308" s="3">
        <f>VLOOKUP(H308,ar_predmet!A:C,2,FALSE())</f>
        <v>5207</v>
      </c>
      <c r="M308">
        <f>+VLOOKUP(G308,tip_dogodka!$B$2:$C$10,2,0)</f>
        <v>2</v>
      </c>
      <c r="N308">
        <f>+VLOOKUP(E308,prostor!$F$1:$G$101,2,0)</f>
        <v>16</v>
      </c>
      <c r="O308">
        <f t="shared" si="16"/>
        <v>150</v>
      </c>
      <c r="P308">
        <f>VLOOKUP(O308,mi2hh!A$2:B$4261,2,FALSE())</f>
        <v>3</v>
      </c>
      <c r="Q308" t="str">
        <f t="shared" si="17"/>
        <v>Red</v>
      </c>
      <c r="R308" t="str">
        <f t="shared" si="18"/>
        <v>VS</v>
      </c>
      <c r="S308" s="24" t="s">
        <v>1163</v>
      </c>
      <c r="T308" t="str">
        <f t="shared" si="19"/>
        <v>1</v>
      </c>
      <c r="U308">
        <f>VLOOKUP(S308,ar_skupina!L$2:M$136,2,FALSE())</f>
        <v>25</v>
      </c>
    </row>
    <row r="309" spans="1:21" ht="14.25" customHeight="1" x14ac:dyDescent="0.25">
      <c r="A309">
        <v>415</v>
      </c>
      <c r="B309" s="9">
        <v>45245.375</v>
      </c>
      <c r="C309" s="9">
        <v>45245.479166666701</v>
      </c>
      <c r="D309" t="s">
        <v>1401</v>
      </c>
      <c r="E309">
        <v>412</v>
      </c>
      <c r="F309" t="s">
        <v>1400</v>
      </c>
      <c r="G309" t="s">
        <v>3</v>
      </c>
      <c r="H309" t="s">
        <v>1402</v>
      </c>
      <c r="I309" s="63" t="e">
        <f t="array" ref="I309">_xlfn.IFS(#REF!="1",1,#REF!="2",2,#REF!="3",3,#REF!="1A",4,#REF!="1B",5,#REF!="2A",6,#REF!="2B",7,#REF!="3A",8,#REF!="3B",9,#REF!="4A",10,#REF!="","")</f>
        <v>#REF!</v>
      </c>
      <c r="J309">
        <f>VLOOKUP(F309,profesor!$G$2:$H$101,2,0)</f>
        <v>4</v>
      </c>
      <c r="K309">
        <f>VLOOKUP(H309,ar_predmet!A:C,3,0)</f>
        <v>87</v>
      </c>
      <c r="L309" s="3">
        <f>VLOOKUP(H309,ar_predmet!A:C,2,FALSE())</f>
        <v>6203</v>
      </c>
      <c r="M309">
        <f>+VLOOKUP(G309,tip_dogodka!$B$2:$C$10,2,0)</f>
        <v>2</v>
      </c>
      <c r="N309">
        <f>+VLOOKUP(E309,prostor!$F$1:$G$101,2,0)</f>
        <v>15</v>
      </c>
      <c r="O309">
        <f t="shared" si="16"/>
        <v>150</v>
      </c>
      <c r="P309">
        <f>VLOOKUP(O309,mi2hh!A$2:B$4261,2,FALSE())</f>
        <v>3</v>
      </c>
      <c r="Q309" t="str">
        <f t="shared" si="17"/>
        <v>Red</v>
      </c>
      <c r="R309" t="str">
        <f t="shared" si="18"/>
        <v>UN</v>
      </c>
      <c r="S309" s="24" t="s">
        <v>1207</v>
      </c>
      <c r="T309" t="str">
        <f t="shared" si="19"/>
        <v/>
      </c>
      <c r="U309">
        <f>VLOOKUP(S309,ar_skupina!L$2:M$136,2,FALSE())</f>
        <v>64</v>
      </c>
    </row>
    <row r="310" spans="1:21" ht="14.25" customHeight="1" x14ac:dyDescent="0.25">
      <c r="A310">
        <v>416</v>
      </c>
      <c r="B310" s="9">
        <v>45386.677083333299</v>
      </c>
      <c r="C310" s="9">
        <v>45386.78125</v>
      </c>
      <c r="D310" t="s">
        <v>1417</v>
      </c>
      <c r="E310">
        <v>412</v>
      </c>
      <c r="F310" t="s">
        <v>1400</v>
      </c>
      <c r="G310" t="s">
        <v>3</v>
      </c>
      <c r="H310" t="s">
        <v>1416</v>
      </c>
      <c r="I310" s="63" t="e">
        <f t="array" ref="I310">_xlfn.IFS(#REF!="1",1,#REF!="2",2,#REF!="3",3,#REF!="1A",4,#REF!="1B",5,#REF!="2A",6,#REF!="2B",7,#REF!="3A",8,#REF!="3B",9,#REF!="4A",10,#REF!="","")</f>
        <v>#REF!</v>
      </c>
      <c r="J310">
        <f>VLOOKUP(F310,profesor!$G$2:$H$101,2,0)</f>
        <v>4</v>
      </c>
      <c r="K310">
        <f>VLOOKUP(H310,ar_predmet!A:C,3,0)</f>
        <v>15</v>
      </c>
      <c r="L310" s="3">
        <f>VLOOKUP(H310,ar_predmet!A:C,2,FALSE())</f>
        <v>5207</v>
      </c>
      <c r="M310">
        <f>+VLOOKUP(G310,tip_dogodka!$B$2:$C$10,2,0)</f>
        <v>2</v>
      </c>
      <c r="N310">
        <f>+VLOOKUP(E310,prostor!$F$1:$G$101,2,0)</f>
        <v>15</v>
      </c>
      <c r="O310">
        <f t="shared" si="16"/>
        <v>150</v>
      </c>
      <c r="P310">
        <f>VLOOKUP(O310,mi2hh!A$2:B$4261,2,FALSE())</f>
        <v>3</v>
      </c>
      <c r="Q310" t="str">
        <f t="shared" si="17"/>
        <v>Red</v>
      </c>
      <c r="R310" t="str">
        <f t="shared" si="18"/>
        <v>VS</v>
      </c>
      <c r="S310" s="24" t="s">
        <v>1164</v>
      </c>
      <c r="T310" t="str">
        <f t="shared" si="19"/>
        <v>2</v>
      </c>
      <c r="U310">
        <f>VLOOKUP(S310,ar_skupina!L$2:M$136,2,FALSE())</f>
        <v>26</v>
      </c>
    </row>
    <row r="311" spans="1:21" ht="14.25" customHeight="1" x14ac:dyDescent="0.25">
      <c r="A311">
        <v>417</v>
      </c>
      <c r="B311" s="9">
        <v>45419.677083333299</v>
      </c>
      <c r="C311" s="9">
        <v>45419.78125</v>
      </c>
      <c r="D311" t="s">
        <v>1418</v>
      </c>
      <c r="E311">
        <v>412</v>
      </c>
      <c r="F311" t="s">
        <v>1400</v>
      </c>
      <c r="G311" t="s">
        <v>3</v>
      </c>
      <c r="H311" t="s">
        <v>1419</v>
      </c>
      <c r="I311" s="63" t="e">
        <f t="array" ref="I311">_xlfn.IFS(#REF!="1",1,#REF!="2",2,#REF!="3",3,#REF!="1A",4,#REF!="1B",5,#REF!="2A",6,#REF!="2B",7,#REF!="3A",8,#REF!="3B",9,#REF!="4A",10,#REF!="","")</f>
        <v>#REF!</v>
      </c>
      <c r="J311">
        <f>VLOOKUP(F311,profesor!$G$2:$H$101,2,0)</f>
        <v>4</v>
      </c>
      <c r="K311">
        <f>VLOOKUP(H311,ar_predmet!A:C,3,0)</f>
        <v>127</v>
      </c>
      <c r="L311" s="3">
        <f>VLOOKUP(H311,ar_predmet!A:C,2,FALSE())</f>
        <v>6321</v>
      </c>
      <c r="M311">
        <f>+VLOOKUP(G311,tip_dogodka!$B$2:$C$10,2,0)</f>
        <v>2</v>
      </c>
      <c r="N311">
        <f>+VLOOKUP(E311,prostor!$F$1:$G$101,2,0)</f>
        <v>15</v>
      </c>
      <c r="O311">
        <f t="shared" si="16"/>
        <v>150</v>
      </c>
      <c r="P311">
        <f>VLOOKUP(O311,mi2hh!A$2:B$4261,2,FALSE())</f>
        <v>3</v>
      </c>
      <c r="Q311" t="str">
        <f t="shared" si="17"/>
        <v>Red</v>
      </c>
      <c r="R311" t="str">
        <f t="shared" si="18"/>
        <v>UN</v>
      </c>
      <c r="S311" s="24" t="s">
        <v>1214</v>
      </c>
      <c r="T311" t="str">
        <f t="shared" si="19"/>
        <v/>
      </c>
      <c r="U311">
        <f>VLOOKUP(S311,ar_skupina!L$2:M$136,2,FALSE())</f>
        <v>71</v>
      </c>
    </row>
    <row r="312" spans="1:21" ht="14.25" customHeight="1" x14ac:dyDescent="0.25">
      <c r="A312">
        <v>418</v>
      </c>
      <c r="B312" s="9">
        <v>45218.53125</v>
      </c>
      <c r="C312" s="9">
        <v>45218.635416666701</v>
      </c>
      <c r="D312" t="s">
        <v>1420</v>
      </c>
      <c r="E312">
        <v>413</v>
      </c>
      <c r="F312" t="s">
        <v>1400</v>
      </c>
      <c r="G312" t="s">
        <v>3</v>
      </c>
      <c r="H312" t="s">
        <v>1409</v>
      </c>
      <c r="I312" s="63" t="e">
        <f t="array" ref="I312">_xlfn.IFS(#REF!="1",1,#REF!="2",2,#REF!="3",3,#REF!="1A",4,#REF!="1B",5,#REF!="2A",6,#REF!="2B",7,#REF!="3A",8,#REF!="3B",9,#REF!="4A",10,#REF!="","")</f>
        <v>#REF!</v>
      </c>
      <c r="J312">
        <f>VLOOKUP(F312,profesor!$G$2:$H$101,2,0)</f>
        <v>4</v>
      </c>
      <c r="K312">
        <f>VLOOKUP(H312,ar_predmet!A:C,3,0)</f>
        <v>53</v>
      </c>
      <c r="L312" s="3">
        <f>VLOOKUP(H312,ar_predmet!A:C,2,FALSE())</f>
        <v>5309</v>
      </c>
      <c r="M312">
        <f>+VLOOKUP(G312,tip_dogodka!$B$2:$C$10,2,0)</f>
        <v>2</v>
      </c>
      <c r="N312">
        <f>+VLOOKUP(E312,prostor!$F$1:$G$101,2,0)</f>
        <v>16</v>
      </c>
      <c r="O312">
        <f t="shared" si="16"/>
        <v>150</v>
      </c>
      <c r="P312">
        <f>VLOOKUP(O312,mi2hh!A$2:B$4261,2,FALSE())</f>
        <v>3</v>
      </c>
      <c r="Q312" t="str">
        <f t="shared" si="17"/>
        <v>Red</v>
      </c>
      <c r="R312" t="str">
        <f t="shared" si="18"/>
        <v>VS</v>
      </c>
      <c r="S312" s="24" t="s">
        <v>1177</v>
      </c>
      <c r="T312" t="str">
        <f t="shared" si="19"/>
        <v>1</v>
      </c>
      <c r="U312">
        <f>VLOOKUP(S312,ar_skupina!L$2:M$136,2,FALSE())</f>
        <v>37</v>
      </c>
    </row>
    <row r="313" spans="1:21" ht="14.25" customHeight="1" x14ac:dyDescent="0.25">
      <c r="A313">
        <v>419</v>
      </c>
      <c r="B313" s="9">
        <v>45379.489583333299</v>
      </c>
      <c r="C313" s="9">
        <v>45379.59375</v>
      </c>
      <c r="D313" t="s">
        <v>1415</v>
      </c>
      <c r="E313">
        <v>412</v>
      </c>
      <c r="F313" t="s">
        <v>1400</v>
      </c>
      <c r="G313" t="s">
        <v>3</v>
      </c>
      <c r="H313" t="s">
        <v>1416</v>
      </c>
      <c r="I313" s="63" t="e">
        <f t="array" ref="I313">_xlfn.IFS(#REF!="1",1,#REF!="2",2,#REF!="3",3,#REF!="1A",4,#REF!="1B",5,#REF!="2A",6,#REF!="2B",7,#REF!="3A",8,#REF!="3B",9,#REF!="4A",10,#REF!="","")</f>
        <v>#REF!</v>
      </c>
      <c r="J313">
        <f>VLOOKUP(F313,profesor!$G$2:$H$101,2,0)</f>
        <v>4</v>
      </c>
      <c r="K313">
        <f>VLOOKUP(H313,ar_predmet!A:C,3,0)</f>
        <v>15</v>
      </c>
      <c r="L313" s="3">
        <f>VLOOKUP(H313,ar_predmet!A:C,2,FALSE())</f>
        <v>5207</v>
      </c>
      <c r="M313">
        <f>+VLOOKUP(G313,tip_dogodka!$B$2:$C$10,2,0)</f>
        <v>2</v>
      </c>
      <c r="N313">
        <f>+VLOOKUP(E313,prostor!$F$1:$G$101,2,0)</f>
        <v>15</v>
      </c>
      <c r="O313">
        <f t="shared" si="16"/>
        <v>150</v>
      </c>
      <c r="P313">
        <f>VLOOKUP(O313,mi2hh!A$2:B$4261,2,FALSE())</f>
        <v>3</v>
      </c>
      <c r="Q313" t="str">
        <f t="shared" si="17"/>
        <v>Red</v>
      </c>
      <c r="R313" t="str">
        <f t="shared" si="18"/>
        <v>VS</v>
      </c>
      <c r="S313" s="24" t="s">
        <v>1163</v>
      </c>
      <c r="T313" t="str">
        <f t="shared" si="19"/>
        <v>1</v>
      </c>
      <c r="U313">
        <f>VLOOKUP(S313,ar_skupina!L$2:M$136,2,FALSE())</f>
        <v>25</v>
      </c>
    </row>
    <row r="314" spans="1:21" ht="14.25" customHeight="1" x14ac:dyDescent="0.25">
      <c r="A314">
        <v>420</v>
      </c>
      <c r="B314" s="9">
        <v>45275.635416666701</v>
      </c>
      <c r="C314" s="9">
        <v>45275.739583333299</v>
      </c>
      <c r="D314" t="s">
        <v>1413</v>
      </c>
      <c r="E314">
        <v>403</v>
      </c>
      <c r="F314" t="s">
        <v>1400</v>
      </c>
      <c r="G314" t="s">
        <v>3</v>
      </c>
      <c r="H314" t="s">
        <v>1412</v>
      </c>
      <c r="I314" s="63" t="e">
        <f t="array" ref="I314">_xlfn.IFS(#REF!="1",1,#REF!="2",2,#REF!="3",3,#REF!="1A",4,#REF!="1B",5,#REF!="2A",6,#REF!="2B",7,#REF!="3A",8,#REF!="3B",9,#REF!="4A",10,#REF!="","")</f>
        <v>#REF!</v>
      </c>
      <c r="J314">
        <f>VLOOKUP(F314,profesor!$G$2:$H$101,2,0)</f>
        <v>4</v>
      </c>
      <c r="K314">
        <f>VLOOKUP(H314,ar_predmet!A:C,3,0)</f>
        <v>34</v>
      </c>
      <c r="L314" s="3">
        <f>VLOOKUP(H314,ar_predmet!A:C,2,FALSE())</f>
        <v>5236</v>
      </c>
      <c r="M314">
        <f>+VLOOKUP(G314,tip_dogodka!$B$2:$C$10,2,0)</f>
        <v>2</v>
      </c>
      <c r="N314">
        <f>+VLOOKUP(E314,prostor!$F$1:$G$101,2,0)</f>
        <v>12</v>
      </c>
      <c r="O314">
        <f t="shared" si="16"/>
        <v>150</v>
      </c>
      <c r="P314">
        <f>VLOOKUP(O314,mi2hh!A$2:B$4261,2,FALSE())</f>
        <v>3</v>
      </c>
      <c r="Q314" t="str">
        <f t="shared" si="17"/>
        <v>Red</v>
      </c>
      <c r="R314" t="str">
        <f t="shared" si="18"/>
        <v>VS</v>
      </c>
      <c r="S314" s="24" t="s">
        <v>1164</v>
      </c>
      <c r="T314" t="str">
        <f t="shared" si="19"/>
        <v>2</v>
      </c>
      <c r="U314">
        <f>VLOOKUP(S314,ar_skupina!L$2:M$136,2,FALSE())</f>
        <v>26</v>
      </c>
    </row>
    <row r="315" spans="1:21" ht="14.25" customHeight="1" x14ac:dyDescent="0.25">
      <c r="A315">
        <v>421</v>
      </c>
      <c r="B315" s="9">
        <v>45385.416666666701</v>
      </c>
      <c r="C315" s="9">
        <v>45385.520833333299</v>
      </c>
      <c r="D315" t="s">
        <v>1410</v>
      </c>
      <c r="E315">
        <v>410</v>
      </c>
      <c r="F315" t="s">
        <v>1400</v>
      </c>
      <c r="G315" t="s">
        <v>3</v>
      </c>
      <c r="H315" t="s">
        <v>1301</v>
      </c>
      <c r="I315" s="63" t="e">
        <f t="array" ref="I315">_xlfn.IFS(#REF!="1",1,#REF!="2",2,#REF!="3",3,#REF!="1A",4,#REF!="1B",5,#REF!="2A",6,#REF!="2B",7,#REF!="3A",8,#REF!="3B",9,#REF!="4A",10,#REF!="","")</f>
        <v>#REF!</v>
      </c>
      <c r="J315">
        <f>VLOOKUP(F315,profesor!$G$2:$H$101,2,0)</f>
        <v>4</v>
      </c>
      <c r="K315">
        <f>VLOOKUP(H315,ar_predmet!A:C,3,0)</f>
        <v>2</v>
      </c>
      <c r="L315" s="3">
        <f>VLOOKUP(H315,ar_predmet!A:C,2,FALSE())</f>
        <v>5105</v>
      </c>
      <c r="M315">
        <f>+VLOOKUP(G315,tip_dogodka!$B$2:$C$10,2,0)</f>
        <v>2</v>
      </c>
      <c r="N315">
        <f>+VLOOKUP(E315,prostor!$F$1:$G$101,2,0)</f>
        <v>13</v>
      </c>
      <c r="O315">
        <f t="shared" si="16"/>
        <v>150</v>
      </c>
      <c r="P315">
        <f>VLOOKUP(O315,mi2hh!A$2:B$4261,2,FALSE())</f>
        <v>3</v>
      </c>
      <c r="Q315" t="str">
        <f t="shared" si="17"/>
        <v>Red</v>
      </c>
      <c r="R315" t="str">
        <f t="shared" si="18"/>
        <v>VS</v>
      </c>
      <c r="S315" s="24" t="s">
        <v>1139</v>
      </c>
      <c r="T315" t="str">
        <f t="shared" si="19"/>
        <v>2A</v>
      </c>
      <c r="U315">
        <f>VLOOKUP(S315,ar_skupina!L$2:M$136,2,FALSE())</f>
        <v>7</v>
      </c>
    </row>
    <row r="316" spans="1:21" ht="14.25" customHeight="1" x14ac:dyDescent="0.25">
      <c r="A316">
        <v>422</v>
      </c>
      <c r="B316" s="9">
        <v>45316.489583333299</v>
      </c>
      <c r="C316" s="9">
        <v>45316.59375</v>
      </c>
      <c r="D316" t="s">
        <v>1421</v>
      </c>
      <c r="E316" t="s">
        <v>16</v>
      </c>
      <c r="F316" t="s">
        <v>1400</v>
      </c>
      <c r="G316" t="s">
        <v>5</v>
      </c>
      <c r="H316" t="s">
        <v>1412</v>
      </c>
      <c r="I316" s="63" t="e">
        <f t="array" ref="I316">_xlfn.IFS(#REF!="1",1,#REF!="2",2,#REF!="3",3,#REF!="1A",4,#REF!="1B",5,#REF!="2A",6,#REF!="2B",7,#REF!="3A",8,#REF!="3B",9,#REF!="4A",10,#REF!="","")</f>
        <v>#REF!</v>
      </c>
      <c r="J316">
        <f>VLOOKUP(F316,profesor!$G$2:$H$101,2,0)</f>
        <v>4</v>
      </c>
      <c r="K316">
        <f>VLOOKUP(H316,ar_predmet!A:C,3,0)</f>
        <v>34</v>
      </c>
      <c r="L316" s="3">
        <f>VLOOKUP(H316,ar_predmet!A:C,2,FALSE())</f>
        <v>5236</v>
      </c>
      <c r="M316">
        <f>+VLOOKUP(G316,tip_dogodka!$B$2:$C$10,2,0)</f>
        <v>4</v>
      </c>
      <c r="N316">
        <f>+VLOOKUP(E316,prostor!$F$1:$G$101,2,0)</f>
        <v>54</v>
      </c>
      <c r="O316">
        <f t="shared" si="16"/>
        <v>150</v>
      </c>
      <c r="P316">
        <f>VLOOKUP(O316,mi2hh!A$2:B$4261,2,FALSE())</f>
        <v>3</v>
      </c>
      <c r="Q316" t="str">
        <f t="shared" si="17"/>
        <v>Red</v>
      </c>
      <c r="R316" t="str">
        <f t="shared" si="18"/>
        <v>VS</v>
      </c>
      <c r="S316" s="24" t="s">
        <v>1164</v>
      </c>
      <c r="T316" t="str">
        <f t="shared" si="19"/>
        <v>2</v>
      </c>
      <c r="U316">
        <f>VLOOKUP(S316,ar_skupina!L$2:M$136,2,FALSE())</f>
        <v>26</v>
      </c>
    </row>
    <row r="317" spans="1:21" ht="14.25" customHeight="1" x14ac:dyDescent="0.25">
      <c r="A317">
        <v>423</v>
      </c>
      <c r="B317" s="9">
        <v>45219.53125</v>
      </c>
      <c r="C317" s="9">
        <v>45219.635416666701</v>
      </c>
      <c r="D317" t="s">
        <v>1420</v>
      </c>
      <c r="E317">
        <v>413</v>
      </c>
      <c r="F317" t="s">
        <v>1400</v>
      </c>
      <c r="G317" t="s">
        <v>3</v>
      </c>
      <c r="H317" t="s">
        <v>1409</v>
      </c>
      <c r="I317" s="63" t="e">
        <f t="array" ref="I317">_xlfn.IFS(#REF!="1",1,#REF!="2",2,#REF!="3",3,#REF!="1A",4,#REF!="1B",5,#REF!="2A",6,#REF!="2B",7,#REF!="3A",8,#REF!="3B",9,#REF!="4A",10,#REF!="","")</f>
        <v>#REF!</v>
      </c>
      <c r="J317">
        <f>VLOOKUP(F317,profesor!$G$2:$H$101,2,0)</f>
        <v>4</v>
      </c>
      <c r="K317">
        <f>VLOOKUP(H317,ar_predmet!A:C,3,0)</f>
        <v>53</v>
      </c>
      <c r="L317" s="3">
        <f>VLOOKUP(H317,ar_predmet!A:C,2,FALSE())</f>
        <v>5309</v>
      </c>
      <c r="M317">
        <f>+VLOOKUP(G317,tip_dogodka!$B$2:$C$10,2,0)</f>
        <v>2</v>
      </c>
      <c r="N317">
        <f>+VLOOKUP(E317,prostor!$F$1:$G$101,2,0)</f>
        <v>16</v>
      </c>
      <c r="O317">
        <f t="shared" si="16"/>
        <v>150</v>
      </c>
      <c r="P317">
        <f>VLOOKUP(O317,mi2hh!A$2:B$4261,2,FALSE())</f>
        <v>3</v>
      </c>
      <c r="Q317" t="str">
        <f t="shared" si="17"/>
        <v>Red</v>
      </c>
      <c r="R317" t="str">
        <f t="shared" si="18"/>
        <v>VS</v>
      </c>
      <c r="S317" s="24" t="s">
        <v>1177</v>
      </c>
      <c r="T317" t="str">
        <f t="shared" si="19"/>
        <v>1</v>
      </c>
      <c r="U317">
        <f>VLOOKUP(S317,ar_skupina!L$2:M$136,2,FALSE())</f>
        <v>37</v>
      </c>
    </row>
    <row r="318" spans="1:21" ht="14.25" customHeight="1" x14ac:dyDescent="0.25">
      <c r="A318">
        <v>424</v>
      </c>
      <c r="B318" s="9">
        <v>45400.677083333299</v>
      </c>
      <c r="C318" s="9">
        <v>45400.78125</v>
      </c>
      <c r="D318" t="s">
        <v>1422</v>
      </c>
      <c r="E318">
        <v>403</v>
      </c>
      <c r="F318" t="s">
        <v>1400</v>
      </c>
      <c r="G318" t="s">
        <v>3</v>
      </c>
      <c r="H318" t="s">
        <v>1423</v>
      </c>
      <c r="I318" s="63" t="e">
        <f t="array" ref="I318">_xlfn.IFS(#REF!="1",1,#REF!="2",2,#REF!="3",3,#REF!="1A",4,#REF!="1B",5,#REF!="2A",6,#REF!="2B",7,#REF!="3A",8,#REF!="3B",9,#REF!="4A",10,#REF!="","")</f>
        <v>#REF!</v>
      </c>
      <c r="J318">
        <f>VLOOKUP(F318,profesor!$G$2:$H$101,2,0)</f>
        <v>4</v>
      </c>
      <c r="K318">
        <f>VLOOKUP(H318,ar_predmet!A:C,3,0)</f>
        <v>36</v>
      </c>
      <c r="L318" s="3">
        <f>VLOOKUP(H318,ar_predmet!A:C,2,FALSE())</f>
        <v>5238</v>
      </c>
      <c r="M318">
        <f>+VLOOKUP(G318,tip_dogodka!$B$2:$C$10,2,0)</f>
        <v>2</v>
      </c>
      <c r="N318">
        <f>+VLOOKUP(E318,prostor!$F$1:$G$101,2,0)</f>
        <v>12</v>
      </c>
      <c r="O318">
        <f t="shared" si="16"/>
        <v>150</v>
      </c>
      <c r="P318">
        <f>VLOOKUP(O318,mi2hh!A$2:B$4261,2,FALSE())</f>
        <v>3</v>
      </c>
      <c r="Q318" t="str">
        <f t="shared" si="17"/>
        <v>Red</v>
      </c>
      <c r="R318" t="str">
        <f t="shared" si="18"/>
        <v>VS</v>
      </c>
      <c r="S318" s="24" t="s">
        <v>1155</v>
      </c>
      <c r="T318" t="str">
        <f t="shared" si="19"/>
        <v/>
      </c>
      <c r="U318">
        <f>VLOOKUP(S318,ar_skupina!L$2:M$136,2,FALSE())</f>
        <v>18</v>
      </c>
    </row>
    <row r="319" spans="1:21" ht="14.25" customHeight="1" x14ac:dyDescent="0.25">
      <c r="A319">
        <v>425</v>
      </c>
      <c r="B319" s="9">
        <v>45404.791666666701</v>
      </c>
      <c r="C319" s="9">
        <v>45404.895833333299</v>
      </c>
      <c r="D319" t="s">
        <v>1403</v>
      </c>
      <c r="E319">
        <v>413</v>
      </c>
      <c r="F319" t="s">
        <v>1400</v>
      </c>
      <c r="G319" t="s">
        <v>3</v>
      </c>
      <c r="H319" t="s">
        <v>1301</v>
      </c>
      <c r="I319" s="63" t="e">
        <f t="array" ref="I319">_xlfn.IFS(#REF!="1",1,#REF!="2",2,#REF!="3",3,#REF!="1A",4,#REF!="1B",5,#REF!="2A",6,#REF!="2B",7,#REF!="3A",8,#REF!="3B",9,#REF!="4A",10,#REF!="","")</f>
        <v>#REF!</v>
      </c>
      <c r="J319">
        <f>VLOOKUP(F319,profesor!$G$2:$H$101,2,0)</f>
        <v>4</v>
      </c>
      <c r="K319">
        <f>VLOOKUP(H319,ar_predmet!A:C,3,0)</f>
        <v>2</v>
      </c>
      <c r="L319" s="3">
        <f>VLOOKUP(H319,ar_predmet!A:C,2,FALSE())</f>
        <v>5105</v>
      </c>
      <c r="M319">
        <f>+VLOOKUP(G319,tip_dogodka!$B$2:$C$10,2,0)</f>
        <v>2</v>
      </c>
      <c r="N319">
        <f>+VLOOKUP(E319,prostor!$F$1:$G$101,2,0)</f>
        <v>16</v>
      </c>
      <c r="O319">
        <f t="shared" si="16"/>
        <v>150</v>
      </c>
      <c r="P319">
        <f>VLOOKUP(O319,mi2hh!A$2:B$4261,2,FALSE())</f>
        <v>3</v>
      </c>
      <c r="Q319" t="str">
        <f t="shared" si="17"/>
        <v>Red</v>
      </c>
      <c r="R319" t="str">
        <f t="shared" si="18"/>
        <v>VS</v>
      </c>
      <c r="S319" s="24" t="s">
        <v>1145</v>
      </c>
      <c r="T319" t="str">
        <f t="shared" si="19"/>
        <v>3B</v>
      </c>
      <c r="U319">
        <f>VLOOKUP(S319,ar_skupina!L$2:M$136,2,FALSE())</f>
        <v>10</v>
      </c>
    </row>
    <row r="320" spans="1:21" ht="14.25" customHeight="1" x14ac:dyDescent="0.25">
      <c r="A320">
        <v>426</v>
      </c>
      <c r="B320" s="9">
        <v>45369.489583333299</v>
      </c>
      <c r="C320" s="9">
        <v>45369.59375</v>
      </c>
      <c r="D320" t="s">
        <v>1415</v>
      </c>
      <c r="E320">
        <v>413</v>
      </c>
      <c r="F320" t="s">
        <v>1400</v>
      </c>
      <c r="G320" t="s">
        <v>3</v>
      </c>
      <c r="H320" t="s">
        <v>1416</v>
      </c>
      <c r="I320" s="63" t="e">
        <f t="array" ref="I320">_xlfn.IFS(#REF!="1",1,#REF!="2",2,#REF!="3",3,#REF!="1A",4,#REF!="1B",5,#REF!="2A",6,#REF!="2B",7,#REF!="3A",8,#REF!="3B",9,#REF!="4A",10,#REF!="","")</f>
        <v>#REF!</v>
      </c>
      <c r="J320">
        <f>VLOOKUP(F320,profesor!$G$2:$H$101,2,0)</f>
        <v>4</v>
      </c>
      <c r="K320">
        <f>VLOOKUP(H320,ar_predmet!A:C,3,0)</f>
        <v>15</v>
      </c>
      <c r="L320" s="3">
        <f>VLOOKUP(H320,ar_predmet!A:C,2,FALSE())</f>
        <v>5207</v>
      </c>
      <c r="M320">
        <f>+VLOOKUP(G320,tip_dogodka!$B$2:$C$10,2,0)</f>
        <v>2</v>
      </c>
      <c r="N320">
        <f>+VLOOKUP(E320,prostor!$F$1:$G$101,2,0)</f>
        <v>16</v>
      </c>
      <c r="O320">
        <f t="shared" si="16"/>
        <v>150</v>
      </c>
      <c r="P320">
        <f>VLOOKUP(O320,mi2hh!A$2:B$4261,2,FALSE())</f>
        <v>3</v>
      </c>
      <c r="Q320" t="str">
        <f t="shared" si="17"/>
        <v>Red</v>
      </c>
      <c r="R320" t="str">
        <f t="shared" si="18"/>
        <v>VS</v>
      </c>
      <c r="S320" s="24" t="s">
        <v>1163</v>
      </c>
      <c r="T320" t="str">
        <f t="shared" si="19"/>
        <v>1</v>
      </c>
      <c r="U320">
        <f>VLOOKUP(S320,ar_skupina!L$2:M$136,2,FALSE())</f>
        <v>25</v>
      </c>
    </row>
    <row r="321" spans="1:21" ht="14.25" customHeight="1" x14ac:dyDescent="0.25">
      <c r="A321">
        <v>427</v>
      </c>
      <c r="B321" s="9">
        <v>45208.791666666701</v>
      </c>
      <c r="C321" s="9">
        <v>45208.857638888898</v>
      </c>
      <c r="D321" t="s">
        <v>1424</v>
      </c>
      <c r="E321" t="s">
        <v>17</v>
      </c>
      <c r="F321" t="s">
        <v>1400</v>
      </c>
      <c r="G321" t="s">
        <v>8</v>
      </c>
      <c r="H321" t="s">
        <v>1409</v>
      </c>
      <c r="I321" s="63" t="e">
        <f t="array" ref="I321">_xlfn.IFS(#REF!="1",1,#REF!="2",2,#REF!="3",3,#REF!="1A",4,#REF!="1B",5,#REF!="2A",6,#REF!="2B",7,#REF!="3A",8,#REF!="3B",9,#REF!="4A",10,#REF!="","")</f>
        <v>#REF!</v>
      </c>
      <c r="J321">
        <f>VLOOKUP(F321,profesor!$G$2:$H$101,2,0)</f>
        <v>4</v>
      </c>
      <c r="K321">
        <f>VLOOKUP(H321,ar_predmet!A:C,3,0)</f>
        <v>53</v>
      </c>
      <c r="L321" s="3">
        <f>VLOOKUP(H321,ar_predmet!A:C,2,FALSE())</f>
        <v>5309</v>
      </c>
      <c r="M321">
        <f>+VLOOKUP(G321,tip_dogodka!$B$2:$C$10,2,0)</f>
        <v>7</v>
      </c>
      <c r="N321">
        <f>+VLOOKUP(E321,prostor!$F$1:$G$101,2,0)</f>
        <v>55</v>
      </c>
      <c r="O321">
        <f t="shared" si="16"/>
        <v>95</v>
      </c>
      <c r="P321">
        <f>VLOOKUP(O321,mi2hh!A$2:B$4261,2,FALSE())</f>
        <v>2</v>
      </c>
      <c r="Q321" t="str">
        <f t="shared" si="17"/>
        <v>Izr</v>
      </c>
      <c r="R321" t="str">
        <f t="shared" si="18"/>
        <v>VS</v>
      </c>
      <c r="S321" s="24" t="s">
        <v>1257</v>
      </c>
      <c r="T321" t="str">
        <f t="shared" si="19"/>
        <v/>
      </c>
      <c r="U321">
        <f>VLOOKUP(S321,ar_skupina!L$2:M$136,2,FALSE())</f>
        <v>105</v>
      </c>
    </row>
    <row r="322" spans="1:21" ht="14.25" customHeight="1" x14ac:dyDescent="0.25">
      <c r="A322">
        <v>428</v>
      </c>
      <c r="B322" s="9">
        <v>45394.677083333299</v>
      </c>
      <c r="C322" s="9">
        <v>45394.78125</v>
      </c>
      <c r="D322" t="s">
        <v>1422</v>
      </c>
      <c r="E322">
        <v>403</v>
      </c>
      <c r="F322" t="s">
        <v>1400</v>
      </c>
      <c r="G322" t="s">
        <v>3</v>
      </c>
      <c r="H322" t="s">
        <v>1423</v>
      </c>
      <c r="I322" s="63" t="e">
        <f t="array" ref="I322">_xlfn.IFS(#REF!="1",1,#REF!="2",2,#REF!="3",3,#REF!="1A",4,#REF!="1B",5,#REF!="2A",6,#REF!="2B",7,#REF!="3A",8,#REF!="3B",9,#REF!="4A",10,#REF!="","")</f>
        <v>#REF!</v>
      </c>
      <c r="J322">
        <f>VLOOKUP(F322,profesor!$G$2:$H$101,2,0)</f>
        <v>4</v>
      </c>
      <c r="K322">
        <f>VLOOKUP(H322,ar_predmet!A:C,3,0)</f>
        <v>36</v>
      </c>
      <c r="L322" s="3">
        <f>VLOOKUP(H322,ar_predmet!A:C,2,FALSE())</f>
        <v>5238</v>
      </c>
      <c r="M322">
        <f>+VLOOKUP(G322,tip_dogodka!$B$2:$C$10,2,0)</f>
        <v>2</v>
      </c>
      <c r="N322">
        <f>+VLOOKUP(E322,prostor!$F$1:$G$101,2,0)</f>
        <v>12</v>
      </c>
      <c r="O322">
        <f t="shared" ref="O322:O385" si="20">+INT(TEXT(((C322-B322)*24*60),"000"))</f>
        <v>150</v>
      </c>
      <c r="P322">
        <f>VLOOKUP(O322,mi2hh!A$2:B$4261,2,FALSE())</f>
        <v>3</v>
      </c>
      <c r="Q322" t="str">
        <f t="shared" ref="Q322:Q385" si="21">IF(ISNUMBER(FIND("Redni",D322)),"Red", IF(ISNUMBER(FIND("Izredni",D322)),"Izr"))</f>
        <v>Red</v>
      </c>
      <c r="R322" t="str">
        <f t="shared" ref="R322:R385" si="22">IF(ISNUMBER(FIND("-VS-",D322)),"VS", IF(ISNUMBER(FIND("-UNI-",D322)),"UN",IF(ISNUMBER(FIND("-MAG-",D322)),"MA",IF(ISNUMBER(FIND("-DR-",D322)),"DO"))))</f>
        <v>VS</v>
      </c>
      <c r="S322" s="24" t="s">
        <v>1155</v>
      </c>
      <c r="T322" t="str">
        <f t="shared" ref="T322:T385" si="23">IF(ISNUMBER(FIND("1. skupina",D322)),"1",IF(ISNUMBER(FIND("2. skupina",D322)),"2",IF(ISNUMBER(FIND("3. skupina",D322)),"3",IF(ISNUMBER(FIND("1.a skupina",D322)),"1A",IF(ISNUMBER(FIND("1.b skupina",D322)),"1B",IF(ISNUMBER(FIND("2.a skupina",D322)),"2A",IF(ISNUMBER(FIND("2.b skupina",D322)),"2B",IF(ISNUMBER(FIND("3.a skupina",D322)),"3A",IF(ISNUMBER(FIND("3.b skupina",D322)),"3B",IF(ISNUMBER(FIND("4.a skupina",D322)),"4A",""))))))))))</f>
        <v/>
      </c>
      <c r="U322">
        <f>VLOOKUP(S322,ar_skupina!L$2:M$136,2,FALSE())</f>
        <v>18</v>
      </c>
    </row>
    <row r="323" spans="1:21" ht="14.25" customHeight="1" x14ac:dyDescent="0.25">
      <c r="A323">
        <v>429</v>
      </c>
      <c r="B323" s="9">
        <v>45264.375</v>
      </c>
      <c r="C323" s="9">
        <v>45264.479166666701</v>
      </c>
      <c r="D323" t="s">
        <v>1401</v>
      </c>
      <c r="E323">
        <v>412</v>
      </c>
      <c r="F323" t="s">
        <v>1400</v>
      </c>
      <c r="G323" t="s">
        <v>3</v>
      </c>
      <c r="H323" t="s">
        <v>1402</v>
      </c>
      <c r="I323" s="63" t="e">
        <f t="array" ref="I323">_xlfn.IFS(#REF!="1",1,#REF!="2",2,#REF!="3",3,#REF!="1A",4,#REF!="1B",5,#REF!="2A",6,#REF!="2B",7,#REF!="3A",8,#REF!="3B",9,#REF!="4A",10,#REF!="","")</f>
        <v>#REF!</v>
      </c>
      <c r="J323">
        <f>VLOOKUP(F323,profesor!$G$2:$H$101,2,0)</f>
        <v>4</v>
      </c>
      <c r="K323">
        <f>VLOOKUP(H323,ar_predmet!A:C,3,0)</f>
        <v>87</v>
      </c>
      <c r="L323" s="3">
        <f>VLOOKUP(H323,ar_predmet!A:C,2,FALSE())</f>
        <v>6203</v>
      </c>
      <c r="M323">
        <f>+VLOOKUP(G323,tip_dogodka!$B$2:$C$10,2,0)</f>
        <v>2</v>
      </c>
      <c r="N323">
        <f>+VLOOKUP(E323,prostor!$F$1:$G$101,2,0)</f>
        <v>15</v>
      </c>
      <c r="O323">
        <f t="shared" si="20"/>
        <v>150</v>
      </c>
      <c r="P323">
        <f>VLOOKUP(O323,mi2hh!A$2:B$4261,2,FALSE())</f>
        <v>3</v>
      </c>
      <c r="Q323" t="str">
        <f t="shared" si="21"/>
        <v>Red</v>
      </c>
      <c r="R323" t="str">
        <f t="shared" si="22"/>
        <v>UN</v>
      </c>
      <c r="S323" s="24" t="s">
        <v>1207</v>
      </c>
      <c r="T323" t="str">
        <f t="shared" si="23"/>
        <v/>
      </c>
      <c r="U323">
        <f>VLOOKUP(S323,ar_skupina!L$2:M$136,2,FALSE())</f>
        <v>64</v>
      </c>
    </row>
    <row r="324" spans="1:21" ht="14.25" customHeight="1" x14ac:dyDescent="0.25">
      <c r="A324">
        <v>430</v>
      </c>
      <c r="B324" s="9">
        <v>45369.375</v>
      </c>
      <c r="C324" s="9">
        <v>45369.479166666701</v>
      </c>
      <c r="D324" t="s">
        <v>1410</v>
      </c>
      <c r="E324">
        <v>410</v>
      </c>
      <c r="F324" t="s">
        <v>1400</v>
      </c>
      <c r="G324" t="s">
        <v>3</v>
      </c>
      <c r="H324" t="s">
        <v>1301</v>
      </c>
      <c r="I324" s="63" t="e">
        <f t="array" ref="I324">_xlfn.IFS(#REF!="1",1,#REF!="2",2,#REF!="3",3,#REF!="1A",4,#REF!="1B",5,#REF!="2A",6,#REF!="2B",7,#REF!="3A",8,#REF!="3B",9,#REF!="4A",10,#REF!="","")</f>
        <v>#REF!</v>
      </c>
      <c r="J324">
        <f>VLOOKUP(F324,profesor!$G$2:$H$101,2,0)</f>
        <v>4</v>
      </c>
      <c r="K324">
        <f>VLOOKUP(H324,ar_predmet!A:C,3,0)</f>
        <v>2</v>
      </c>
      <c r="L324" s="3">
        <f>VLOOKUP(H324,ar_predmet!A:C,2,FALSE())</f>
        <v>5105</v>
      </c>
      <c r="M324">
        <f>+VLOOKUP(G324,tip_dogodka!$B$2:$C$10,2,0)</f>
        <v>2</v>
      </c>
      <c r="N324">
        <f>+VLOOKUP(E324,prostor!$F$1:$G$101,2,0)</f>
        <v>13</v>
      </c>
      <c r="O324">
        <f t="shared" si="20"/>
        <v>150</v>
      </c>
      <c r="P324">
        <f>VLOOKUP(O324,mi2hh!A$2:B$4261,2,FALSE())</f>
        <v>3</v>
      </c>
      <c r="Q324" t="str">
        <f t="shared" si="21"/>
        <v>Red</v>
      </c>
      <c r="R324" t="str">
        <f t="shared" si="22"/>
        <v>VS</v>
      </c>
      <c r="S324" s="24" t="s">
        <v>1139</v>
      </c>
      <c r="T324" t="str">
        <f t="shared" si="23"/>
        <v>2A</v>
      </c>
      <c r="U324">
        <f>VLOOKUP(S324,ar_skupina!L$2:M$136,2,FALSE())</f>
        <v>7</v>
      </c>
    </row>
    <row r="325" spans="1:21" ht="14.25" customHeight="1" x14ac:dyDescent="0.25">
      <c r="A325">
        <v>431</v>
      </c>
      <c r="B325" s="9">
        <v>45366.489583333299</v>
      </c>
      <c r="C325" s="9">
        <v>45366.59375</v>
      </c>
      <c r="D325" t="s">
        <v>1417</v>
      </c>
      <c r="E325">
        <v>413</v>
      </c>
      <c r="F325" t="s">
        <v>1400</v>
      </c>
      <c r="G325" t="s">
        <v>3</v>
      </c>
      <c r="H325" t="s">
        <v>1416</v>
      </c>
      <c r="I325" s="63" t="e">
        <f t="array" ref="I325">_xlfn.IFS(#REF!="1",1,#REF!="2",2,#REF!="3",3,#REF!="1A",4,#REF!="1B",5,#REF!="2A",6,#REF!="2B",7,#REF!="3A",8,#REF!="3B",9,#REF!="4A",10,#REF!="","")</f>
        <v>#REF!</v>
      </c>
      <c r="J325">
        <f>VLOOKUP(F325,profesor!$G$2:$H$101,2,0)</f>
        <v>4</v>
      </c>
      <c r="K325">
        <f>VLOOKUP(H325,ar_predmet!A:C,3,0)</f>
        <v>15</v>
      </c>
      <c r="L325" s="3">
        <f>VLOOKUP(H325,ar_predmet!A:C,2,FALSE())</f>
        <v>5207</v>
      </c>
      <c r="M325">
        <f>+VLOOKUP(G325,tip_dogodka!$B$2:$C$10,2,0)</f>
        <v>2</v>
      </c>
      <c r="N325">
        <f>+VLOOKUP(E325,prostor!$F$1:$G$101,2,0)</f>
        <v>16</v>
      </c>
      <c r="O325">
        <f t="shared" si="20"/>
        <v>150</v>
      </c>
      <c r="P325">
        <f>VLOOKUP(O325,mi2hh!A$2:B$4261,2,FALSE())</f>
        <v>3</v>
      </c>
      <c r="Q325" t="str">
        <f t="shared" si="21"/>
        <v>Red</v>
      </c>
      <c r="R325" t="str">
        <f t="shared" si="22"/>
        <v>VS</v>
      </c>
      <c r="S325" s="24" t="s">
        <v>1164</v>
      </c>
      <c r="T325" t="str">
        <f t="shared" si="23"/>
        <v>2</v>
      </c>
      <c r="U325">
        <f>VLOOKUP(S325,ar_skupina!L$2:M$136,2,FALSE())</f>
        <v>26</v>
      </c>
    </row>
    <row r="326" spans="1:21" ht="14.25" customHeight="1" x14ac:dyDescent="0.25">
      <c r="A326">
        <v>432</v>
      </c>
      <c r="B326" s="9">
        <v>45225.53125</v>
      </c>
      <c r="C326" s="9">
        <v>45225.635416666701</v>
      </c>
      <c r="D326" t="s">
        <v>1420</v>
      </c>
      <c r="E326">
        <v>413</v>
      </c>
      <c r="F326" t="s">
        <v>1400</v>
      </c>
      <c r="G326" t="s">
        <v>3</v>
      </c>
      <c r="H326" t="s">
        <v>1409</v>
      </c>
      <c r="I326" s="63" t="e">
        <f t="array" ref="I326">_xlfn.IFS(#REF!="1",1,#REF!="2",2,#REF!="3",3,#REF!="1A",4,#REF!="1B",5,#REF!="2A",6,#REF!="2B",7,#REF!="3A",8,#REF!="3B",9,#REF!="4A",10,#REF!="","")</f>
        <v>#REF!</v>
      </c>
      <c r="J326">
        <f>VLOOKUP(F326,profesor!$G$2:$H$101,2,0)</f>
        <v>4</v>
      </c>
      <c r="K326">
        <f>VLOOKUP(H326,ar_predmet!A:C,3,0)</f>
        <v>53</v>
      </c>
      <c r="L326" s="3">
        <f>VLOOKUP(H326,ar_predmet!A:C,2,FALSE())</f>
        <v>5309</v>
      </c>
      <c r="M326">
        <f>+VLOOKUP(G326,tip_dogodka!$B$2:$C$10,2,0)</f>
        <v>2</v>
      </c>
      <c r="N326">
        <f>+VLOOKUP(E326,prostor!$F$1:$G$101,2,0)</f>
        <v>16</v>
      </c>
      <c r="O326">
        <f t="shared" si="20"/>
        <v>150</v>
      </c>
      <c r="P326">
        <f>VLOOKUP(O326,mi2hh!A$2:B$4261,2,FALSE())</f>
        <v>3</v>
      </c>
      <c r="Q326" t="str">
        <f t="shared" si="21"/>
        <v>Red</v>
      </c>
      <c r="R326" t="str">
        <f t="shared" si="22"/>
        <v>VS</v>
      </c>
      <c r="S326" s="24" t="s">
        <v>1177</v>
      </c>
      <c r="T326" t="str">
        <f t="shared" si="23"/>
        <v>1</v>
      </c>
      <c r="U326">
        <f>VLOOKUP(S326,ar_skupina!L$2:M$136,2,FALSE())</f>
        <v>37</v>
      </c>
    </row>
    <row r="327" spans="1:21" ht="14.25" customHeight="1" x14ac:dyDescent="0.25">
      <c r="A327">
        <v>433</v>
      </c>
      <c r="B327" s="9">
        <v>45224.53125</v>
      </c>
      <c r="C327" s="9">
        <v>45224.635416666701</v>
      </c>
      <c r="D327" t="s">
        <v>1420</v>
      </c>
      <c r="E327">
        <v>413</v>
      </c>
      <c r="F327" t="s">
        <v>1400</v>
      </c>
      <c r="G327" t="s">
        <v>3</v>
      </c>
      <c r="H327" t="s">
        <v>1409</v>
      </c>
      <c r="I327" s="63" t="e">
        <f t="array" ref="I327">_xlfn.IFS(#REF!="1",1,#REF!="2",2,#REF!="3",3,#REF!="1A",4,#REF!="1B",5,#REF!="2A",6,#REF!="2B",7,#REF!="3A",8,#REF!="3B",9,#REF!="4A",10,#REF!="","")</f>
        <v>#REF!</v>
      </c>
      <c r="J327">
        <f>VLOOKUP(F327,profesor!$G$2:$H$101,2,0)</f>
        <v>4</v>
      </c>
      <c r="K327">
        <f>VLOOKUP(H327,ar_predmet!A:C,3,0)</f>
        <v>53</v>
      </c>
      <c r="L327" s="3">
        <f>VLOOKUP(H327,ar_predmet!A:C,2,FALSE())</f>
        <v>5309</v>
      </c>
      <c r="M327">
        <f>+VLOOKUP(G327,tip_dogodka!$B$2:$C$10,2,0)</f>
        <v>2</v>
      </c>
      <c r="N327">
        <f>+VLOOKUP(E327,prostor!$F$1:$G$101,2,0)</f>
        <v>16</v>
      </c>
      <c r="O327">
        <f t="shared" si="20"/>
        <v>150</v>
      </c>
      <c r="P327">
        <f>VLOOKUP(O327,mi2hh!A$2:B$4261,2,FALSE())</f>
        <v>3</v>
      </c>
      <c r="Q327" t="str">
        <f t="shared" si="21"/>
        <v>Red</v>
      </c>
      <c r="R327" t="str">
        <f t="shared" si="22"/>
        <v>VS</v>
      </c>
      <c r="S327" s="24" t="s">
        <v>1177</v>
      </c>
      <c r="T327" t="str">
        <f t="shared" si="23"/>
        <v>1</v>
      </c>
      <c r="U327">
        <f>VLOOKUP(S327,ar_skupina!L$2:M$136,2,FALSE())</f>
        <v>37</v>
      </c>
    </row>
    <row r="328" spans="1:21" ht="14.25" customHeight="1" x14ac:dyDescent="0.25">
      <c r="A328">
        <v>434</v>
      </c>
      <c r="B328" s="9">
        <v>45302.375</v>
      </c>
      <c r="C328" s="9">
        <v>45302.479166666701</v>
      </c>
      <c r="D328" t="s">
        <v>1406</v>
      </c>
      <c r="E328">
        <v>412</v>
      </c>
      <c r="F328" t="s">
        <v>1400</v>
      </c>
      <c r="G328" t="s">
        <v>3</v>
      </c>
      <c r="H328" t="s">
        <v>1407</v>
      </c>
      <c r="I328" s="63" t="e">
        <f t="array" ref="I328">_xlfn.IFS(#REF!="1",1,#REF!="2",2,#REF!="3",3,#REF!="1A",4,#REF!="1B",5,#REF!="2A",6,#REF!="2B",7,#REF!="3A",8,#REF!="3B",9,#REF!="4A",10,#REF!="","")</f>
        <v>#REF!</v>
      </c>
      <c r="J328">
        <f>VLOOKUP(F328,profesor!$G$2:$H$101,2,0)</f>
        <v>4</v>
      </c>
      <c r="K328">
        <f>VLOOKUP(H328,ar_predmet!A:C,3,0)</f>
        <v>85</v>
      </c>
      <c r="L328" s="3">
        <f>VLOOKUP(H328,ar_predmet!A:C,2,FALSE())</f>
        <v>6201</v>
      </c>
      <c r="M328">
        <f>+VLOOKUP(G328,tip_dogodka!$B$2:$C$10,2,0)</f>
        <v>2</v>
      </c>
      <c r="N328">
        <f>+VLOOKUP(E328,prostor!$F$1:$G$101,2,0)</f>
        <v>15</v>
      </c>
      <c r="O328">
        <f t="shared" si="20"/>
        <v>150</v>
      </c>
      <c r="P328">
        <f>VLOOKUP(O328,mi2hh!A$2:B$4261,2,FALSE())</f>
        <v>3</v>
      </c>
      <c r="Q328" t="str">
        <f t="shared" si="21"/>
        <v>Red</v>
      </c>
      <c r="R328" t="str">
        <f t="shared" si="22"/>
        <v>UN</v>
      </c>
      <c r="S328" s="24" t="s">
        <v>1207</v>
      </c>
      <c r="T328" t="str">
        <f t="shared" si="23"/>
        <v/>
      </c>
      <c r="U328">
        <f>VLOOKUP(S328,ar_skupina!L$2:M$136,2,FALSE())</f>
        <v>64</v>
      </c>
    </row>
    <row r="329" spans="1:21" ht="14.25" customHeight="1" x14ac:dyDescent="0.25">
      <c r="A329">
        <v>435</v>
      </c>
      <c r="B329" s="9">
        <v>45302.489583333299</v>
      </c>
      <c r="C329" s="9">
        <v>45302.59375</v>
      </c>
      <c r="D329" t="s">
        <v>1421</v>
      </c>
      <c r="E329" t="s">
        <v>16</v>
      </c>
      <c r="F329" t="s">
        <v>1400</v>
      </c>
      <c r="G329" t="s">
        <v>5</v>
      </c>
      <c r="H329" t="s">
        <v>1412</v>
      </c>
      <c r="I329" s="63" t="e">
        <f t="array" ref="I329">_xlfn.IFS(#REF!="1",1,#REF!="2",2,#REF!="3",3,#REF!="1A",4,#REF!="1B",5,#REF!="2A",6,#REF!="2B",7,#REF!="3A",8,#REF!="3B",9,#REF!="4A",10,#REF!="","")</f>
        <v>#REF!</v>
      </c>
      <c r="J329">
        <f>VLOOKUP(F329,profesor!$G$2:$H$101,2,0)</f>
        <v>4</v>
      </c>
      <c r="K329">
        <f>VLOOKUP(H329,ar_predmet!A:C,3,0)</f>
        <v>34</v>
      </c>
      <c r="L329" s="3">
        <f>VLOOKUP(H329,ar_predmet!A:C,2,FALSE())</f>
        <v>5236</v>
      </c>
      <c r="M329">
        <f>+VLOOKUP(G329,tip_dogodka!$B$2:$C$10,2,0)</f>
        <v>4</v>
      </c>
      <c r="N329">
        <f>+VLOOKUP(E329,prostor!$F$1:$G$101,2,0)</f>
        <v>54</v>
      </c>
      <c r="O329">
        <f t="shared" si="20"/>
        <v>150</v>
      </c>
      <c r="P329">
        <f>VLOOKUP(O329,mi2hh!A$2:B$4261,2,FALSE())</f>
        <v>3</v>
      </c>
      <c r="Q329" t="str">
        <f t="shared" si="21"/>
        <v>Red</v>
      </c>
      <c r="R329" t="str">
        <f t="shared" si="22"/>
        <v>VS</v>
      </c>
      <c r="S329" s="24" t="s">
        <v>1164</v>
      </c>
      <c r="T329" t="str">
        <f t="shared" si="23"/>
        <v>2</v>
      </c>
      <c r="U329">
        <f>VLOOKUP(S329,ar_skupina!L$2:M$136,2,FALSE())</f>
        <v>26</v>
      </c>
    </row>
    <row r="330" spans="1:21" ht="14.25" customHeight="1" x14ac:dyDescent="0.25">
      <c r="A330">
        <v>436</v>
      </c>
      <c r="B330" s="9">
        <v>45273.75</v>
      </c>
      <c r="C330" s="9">
        <v>45273.885416666701</v>
      </c>
      <c r="D330" t="s">
        <v>1425</v>
      </c>
      <c r="E330">
        <v>401</v>
      </c>
      <c r="F330" t="s">
        <v>1400</v>
      </c>
      <c r="G330" t="s">
        <v>3</v>
      </c>
      <c r="H330" t="s">
        <v>1301</v>
      </c>
      <c r="I330" s="63" t="e">
        <f t="array" ref="I330">_xlfn.IFS(#REF!="1",1,#REF!="2",2,#REF!="3",3,#REF!="1A",4,#REF!="1B",5,#REF!="2A",6,#REF!="2B",7,#REF!="3A",8,#REF!="3B",9,#REF!="4A",10,#REF!="","")</f>
        <v>#REF!</v>
      </c>
      <c r="J330">
        <f>VLOOKUP(F330,profesor!$G$2:$H$101,2,0)</f>
        <v>4</v>
      </c>
      <c r="K330">
        <f>VLOOKUP(H330,ar_predmet!A:C,3,0)</f>
        <v>2</v>
      </c>
      <c r="L330" s="3">
        <f>VLOOKUP(H330,ar_predmet!A:C,2,FALSE())</f>
        <v>5105</v>
      </c>
      <c r="M330">
        <f>+VLOOKUP(G330,tip_dogodka!$B$2:$C$10,2,0)</f>
        <v>2</v>
      </c>
      <c r="N330">
        <f>+VLOOKUP(E330,prostor!$F$1:$G$101,2,0)</f>
        <v>10</v>
      </c>
      <c r="O330">
        <f t="shared" si="20"/>
        <v>195</v>
      </c>
      <c r="P330">
        <f>VLOOKUP(O330,mi2hh!A$2:B$4261,2,FALSE())</f>
        <v>4</v>
      </c>
      <c r="Q330" t="str">
        <f t="shared" si="21"/>
        <v>Izr</v>
      </c>
      <c r="R330" t="str">
        <f t="shared" si="22"/>
        <v>VS</v>
      </c>
      <c r="S330" s="24" t="s">
        <v>1241</v>
      </c>
      <c r="T330" t="str">
        <f t="shared" si="23"/>
        <v/>
      </c>
      <c r="U330">
        <f>VLOOKUP(S330,ar_skupina!L$2:M$136,2,FALSE())</f>
        <v>90</v>
      </c>
    </row>
    <row r="331" spans="1:21" ht="14.25" customHeight="1" x14ac:dyDescent="0.25">
      <c r="A331">
        <v>437</v>
      </c>
      <c r="B331" s="9">
        <v>45406.791666666701</v>
      </c>
      <c r="C331" s="9">
        <v>45406.895833333299</v>
      </c>
      <c r="D331" t="s">
        <v>1403</v>
      </c>
      <c r="E331">
        <v>413</v>
      </c>
      <c r="F331" t="s">
        <v>1400</v>
      </c>
      <c r="G331" t="s">
        <v>3</v>
      </c>
      <c r="H331" t="s">
        <v>1301</v>
      </c>
      <c r="I331" s="63" t="e">
        <f t="array" ref="I331">_xlfn.IFS(#REF!="1",1,#REF!="2",2,#REF!="3",3,#REF!="1A",4,#REF!="1B",5,#REF!="2A",6,#REF!="2B",7,#REF!="3A",8,#REF!="3B",9,#REF!="4A",10,#REF!="","")</f>
        <v>#REF!</v>
      </c>
      <c r="J331">
        <f>VLOOKUP(F331,profesor!$G$2:$H$101,2,0)</f>
        <v>4</v>
      </c>
      <c r="K331">
        <f>VLOOKUP(H331,ar_predmet!A:C,3,0)</f>
        <v>2</v>
      </c>
      <c r="L331" s="3">
        <f>VLOOKUP(H331,ar_predmet!A:C,2,FALSE())</f>
        <v>5105</v>
      </c>
      <c r="M331">
        <f>+VLOOKUP(G331,tip_dogodka!$B$2:$C$10,2,0)</f>
        <v>2</v>
      </c>
      <c r="N331">
        <f>+VLOOKUP(E331,prostor!$F$1:$G$101,2,0)</f>
        <v>16</v>
      </c>
      <c r="O331">
        <f t="shared" si="20"/>
        <v>150</v>
      </c>
      <c r="P331">
        <f>VLOOKUP(O331,mi2hh!A$2:B$4261,2,FALSE())</f>
        <v>3</v>
      </c>
      <c r="Q331" t="str">
        <f t="shared" si="21"/>
        <v>Red</v>
      </c>
      <c r="R331" t="str">
        <f t="shared" si="22"/>
        <v>VS</v>
      </c>
      <c r="S331" s="24" t="s">
        <v>1145</v>
      </c>
      <c r="T331" t="str">
        <f t="shared" si="23"/>
        <v>3B</v>
      </c>
      <c r="U331">
        <f>VLOOKUP(S331,ar_skupina!L$2:M$136,2,FALSE())</f>
        <v>10</v>
      </c>
    </row>
    <row r="332" spans="1:21" ht="14.25" customHeight="1" x14ac:dyDescent="0.25">
      <c r="A332">
        <v>438</v>
      </c>
      <c r="B332" s="9">
        <v>45222.53125</v>
      </c>
      <c r="C332" s="9">
        <v>45222.635416666701</v>
      </c>
      <c r="D332" t="s">
        <v>1426</v>
      </c>
      <c r="E332" t="s">
        <v>16</v>
      </c>
      <c r="F332" t="s">
        <v>1400</v>
      </c>
      <c r="G332" t="s">
        <v>5</v>
      </c>
      <c r="H332" t="s">
        <v>1409</v>
      </c>
      <c r="I332" s="63" t="e">
        <f t="array" ref="I332">_xlfn.IFS(#REF!="1",1,#REF!="2",2,#REF!="3",3,#REF!="1A",4,#REF!="1B",5,#REF!="2A",6,#REF!="2B",7,#REF!="3A",8,#REF!="3B",9,#REF!="4A",10,#REF!="","")</f>
        <v>#REF!</v>
      </c>
      <c r="J332">
        <f>VLOOKUP(F332,profesor!$G$2:$H$101,2,0)</f>
        <v>4</v>
      </c>
      <c r="K332">
        <f>VLOOKUP(H332,ar_predmet!A:C,3,0)</f>
        <v>53</v>
      </c>
      <c r="L332" s="3">
        <f>VLOOKUP(H332,ar_predmet!A:C,2,FALSE())</f>
        <v>5309</v>
      </c>
      <c r="M332">
        <f>+VLOOKUP(G332,tip_dogodka!$B$2:$C$10,2,0)</f>
        <v>4</v>
      </c>
      <c r="N332">
        <f>+VLOOKUP(E332,prostor!$F$1:$G$101,2,0)</f>
        <v>54</v>
      </c>
      <c r="O332">
        <f t="shared" si="20"/>
        <v>150</v>
      </c>
      <c r="P332">
        <f>VLOOKUP(O332,mi2hh!A$2:B$4261,2,FALSE())</f>
        <v>3</v>
      </c>
      <c r="Q332" t="str">
        <f t="shared" si="21"/>
        <v>Red</v>
      </c>
      <c r="R332" t="str">
        <f t="shared" si="22"/>
        <v>VS</v>
      </c>
      <c r="S332" s="24" t="s">
        <v>1177</v>
      </c>
      <c r="T332" t="str">
        <f t="shared" si="23"/>
        <v>1</v>
      </c>
      <c r="U332">
        <f>VLOOKUP(S332,ar_skupina!L$2:M$136,2,FALSE())</f>
        <v>37</v>
      </c>
    </row>
    <row r="333" spans="1:21" ht="14.25" customHeight="1" x14ac:dyDescent="0.25">
      <c r="A333">
        <v>439</v>
      </c>
      <c r="B333" s="9">
        <v>45399.791666666701</v>
      </c>
      <c r="C333" s="9">
        <v>45399.895833333299</v>
      </c>
      <c r="D333" t="s">
        <v>1403</v>
      </c>
      <c r="E333">
        <v>413</v>
      </c>
      <c r="F333" t="s">
        <v>1400</v>
      </c>
      <c r="G333" t="s">
        <v>3</v>
      </c>
      <c r="H333" t="s">
        <v>1301</v>
      </c>
      <c r="I333" s="63" t="e">
        <f t="array" ref="I333">_xlfn.IFS(#REF!="1",1,#REF!="2",2,#REF!="3",3,#REF!="1A",4,#REF!="1B",5,#REF!="2A",6,#REF!="2B",7,#REF!="3A",8,#REF!="3B",9,#REF!="4A",10,#REF!="","")</f>
        <v>#REF!</v>
      </c>
      <c r="J333">
        <f>VLOOKUP(F333,profesor!$G$2:$H$101,2,0)</f>
        <v>4</v>
      </c>
      <c r="K333">
        <f>VLOOKUP(H333,ar_predmet!A:C,3,0)</f>
        <v>2</v>
      </c>
      <c r="L333" s="3">
        <f>VLOOKUP(H333,ar_predmet!A:C,2,FALSE())</f>
        <v>5105</v>
      </c>
      <c r="M333">
        <f>+VLOOKUP(G333,tip_dogodka!$B$2:$C$10,2,0)</f>
        <v>2</v>
      </c>
      <c r="N333">
        <f>+VLOOKUP(E333,prostor!$F$1:$G$101,2,0)</f>
        <v>16</v>
      </c>
      <c r="O333">
        <f t="shared" si="20"/>
        <v>150</v>
      </c>
      <c r="P333">
        <f>VLOOKUP(O333,mi2hh!A$2:B$4261,2,FALSE())</f>
        <v>3</v>
      </c>
      <c r="Q333" t="str">
        <f t="shared" si="21"/>
        <v>Red</v>
      </c>
      <c r="R333" t="str">
        <f t="shared" si="22"/>
        <v>VS</v>
      </c>
      <c r="S333" s="24" t="s">
        <v>1145</v>
      </c>
      <c r="T333" t="str">
        <f t="shared" si="23"/>
        <v>3B</v>
      </c>
      <c r="U333">
        <f>VLOOKUP(S333,ar_skupina!L$2:M$136,2,FALSE())</f>
        <v>10</v>
      </c>
    </row>
    <row r="334" spans="1:21" ht="14.25" customHeight="1" x14ac:dyDescent="0.25">
      <c r="A334">
        <v>440</v>
      </c>
      <c r="B334" s="9">
        <v>45246.375</v>
      </c>
      <c r="C334" s="9">
        <v>45246.479166666701</v>
      </c>
      <c r="D334" t="s">
        <v>1399</v>
      </c>
      <c r="E334">
        <v>401</v>
      </c>
      <c r="F334" t="s">
        <v>1400</v>
      </c>
      <c r="G334" t="s">
        <v>3</v>
      </c>
      <c r="H334" t="s">
        <v>1301</v>
      </c>
      <c r="I334" s="63" t="e">
        <f t="array" ref="I334">_xlfn.IFS(#REF!="1",1,#REF!="2",2,#REF!="3",3,#REF!="1A",4,#REF!="1B",5,#REF!="2A",6,#REF!="2B",7,#REF!="3A",8,#REF!="3B",9,#REF!="4A",10,#REF!="","")</f>
        <v>#REF!</v>
      </c>
      <c r="J334">
        <f>VLOOKUP(F334,profesor!$G$2:$H$101,2,0)</f>
        <v>4</v>
      </c>
      <c r="K334">
        <f>VLOOKUP(H334,ar_predmet!A:C,3,0)</f>
        <v>2</v>
      </c>
      <c r="L334" s="3">
        <f>VLOOKUP(H334,ar_predmet!A:C,2,FALSE())</f>
        <v>5105</v>
      </c>
      <c r="M334">
        <f>+VLOOKUP(G334,tip_dogodka!$B$2:$C$10,2,0)</f>
        <v>2</v>
      </c>
      <c r="N334">
        <f>+VLOOKUP(E334,prostor!$F$1:$G$101,2,0)</f>
        <v>10</v>
      </c>
      <c r="O334">
        <f t="shared" si="20"/>
        <v>150</v>
      </c>
      <c r="P334">
        <f>VLOOKUP(O334,mi2hh!A$2:B$4261,2,FALSE())</f>
        <v>3</v>
      </c>
      <c r="Q334" t="str">
        <f t="shared" si="21"/>
        <v>Red</v>
      </c>
      <c r="R334" t="str">
        <f t="shared" si="22"/>
        <v>UN</v>
      </c>
      <c r="S334" s="24" t="s">
        <v>1199</v>
      </c>
      <c r="T334" t="str">
        <f t="shared" si="23"/>
        <v>2A</v>
      </c>
      <c r="U334">
        <f>VLOOKUP(S334,ar_skupina!L$2:M$136,2,FALSE())</f>
        <v>56</v>
      </c>
    </row>
    <row r="335" spans="1:21" ht="14.25" customHeight="1" x14ac:dyDescent="0.25">
      <c r="A335">
        <v>441</v>
      </c>
      <c r="B335" s="9">
        <v>45260.635416666701</v>
      </c>
      <c r="C335" s="9">
        <v>45260.739583333299</v>
      </c>
      <c r="D335" t="s">
        <v>1427</v>
      </c>
      <c r="E335">
        <v>403</v>
      </c>
      <c r="F335" t="s">
        <v>1400</v>
      </c>
      <c r="G335" t="s">
        <v>3</v>
      </c>
      <c r="H335" t="s">
        <v>1412</v>
      </c>
      <c r="I335" s="63" t="e">
        <f t="array" ref="I335">_xlfn.IFS(#REF!="1",1,#REF!="2",2,#REF!="3",3,#REF!="1A",4,#REF!="1B",5,#REF!="2A",6,#REF!="2B",7,#REF!="3A",8,#REF!="3B",9,#REF!="4A",10,#REF!="","")</f>
        <v>#REF!</v>
      </c>
      <c r="J335">
        <f>VLOOKUP(F335,profesor!$G$2:$H$101,2,0)</f>
        <v>4</v>
      </c>
      <c r="K335">
        <f>VLOOKUP(H335,ar_predmet!A:C,3,0)</f>
        <v>34</v>
      </c>
      <c r="L335" s="3">
        <f>VLOOKUP(H335,ar_predmet!A:C,2,FALSE())</f>
        <v>5236</v>
      </c>
      <c r="M335">
        <f>+VLOOKUP(G335,tip_dogodka!$B$2:$C$10,2,0)</f>
        <v>2</v>
      </c>
      <c r="N335">
        <f>+VLOOKUP(E335,prostor!$F$1:$G$101,2,0)</f>
        <v>12</v>
      </c>
      <c r="O335">
        <f t="shared" si="20"/>
        <v>150</v>
      </c>
      <c r="P335">
        <f>VLOOKUP(O335,mi2hh!A$2:B$4261,2,FALSE())</f>
        <v>3</v>
      </c>
      <c r="Q335" t="str">
        <f t="shared" si="21"/>
        <v>Red</v>
      </c>
      <c r="R335" t="str">
        <f t="shared" si="22"/>
        <v>VS</v>
      </c>
      <c r="S335" s="24" t="s">
        <v>1163</v>
      </c>
      <c r="T335" t="str">
        <f t="shared" si="23"/>
        <v>1</v>
      </c>
      <c r="U335">
        <f>VLOOKUP(S335,ar_skupina!L$2:M$136,2,FALSE())</f>
        <v>25</v>
      </c>
    </row>
    <row r="336" spans="1:21" ht="14.25" customHeight="1" x14ac:dyDescent="0.25">
      <c r="A336">
        <v>442</v>
      </c>
      <c r="B336" s="9">
        <v>45267.375</v>
      </c>
      <c r="C336" s="9">
        <v>45267.479166666701</v>
      </c>
      <c r="D336" t="s">
        <v>1428</v>
      </c>
      <c r="E336" t="s">
        <v>16</v>
      </c>
      <c r="F336" t="s">
        <v>1400</v>
      </c>
      <c r="G336" t="s">
        <v>5</v>
      </c>
      <c r="H336" t="s">
        <v>1402</v>
      </c>
      <c r="I336" s="63" t="e">
        <f t="array" ref="I336">_xlfn.IFS(#REF!="1",1,#REF!="2",2,#REF!="3",3,#REF!="1A",4,#REF!="1B",5,#REF!="2A",6,#REF!="2B",7,#REF!="3A",8,#REF!="3B",9,#REF!="4A",10,#REF!="","")</f>
        <v>#REF!</v>
      </c>
      <c r="J336">
        <f>VLOOKUP(F336,profesor!$G$2:$H$101,2,0)</f>
        <v>4</v>
      </c>
      <c r="K336">
        <f>VLOOKUP(H336,ar_predmet!A:C,3,0)</f>
        <v>87</v>
      </c>
      <c r="L336" s="3">
        <f>VLOOKUP(H336,ar_predmet!A:C,2,FALSE())</f>
        <v>6203</v>
      </c>
      <c r="M336">
        <f>+VLOOKUP(G336,tip_dogodka!$B$2:$C$10,2,0)</f>
        <v>4</v>
      </c>
      <c r="N336">
        <f>+VLOOKUP(E336,prostor!$F$1:$G$101,2,0)</f>
        <v>54</v>
      </c>
      <c r="O336">
        <f t="shared" si="20"/>
        <v>150</v>
      </c>
      <c r="P336">
        <f>VLOOKUP(O336,mi2hh!A$2:B$4261,2,FALSE())</f>
        <v>3</v>
      </c>
      <c r="Q336" t="str">
        <f t="shared" si="21"/>
        <v>Red</v>
      </c>
      <c r="R336" t="str">
        <f t="shared" si="22"/>
        <v>UN</v>
      </c>
      <c r="S336" s="24" t="s">
        <v>1207</v>
      </c>
      <c r="T336" t="str">
        <f t="shared" si="23"/>
        <v/>
      </c>
      <c r="U336">
        <f>VLOOKUP(S336,ar_skupina!L$2:M$136,2,FALSE())</f>
        <v>64</v>
      </c>
    </row>
    <row r="337" spans="1:21" ht="14.25" customHeight="1" x14ac:dyDescent="0.25">
      <c r="A337">
        <v>443</v>
      </c>
      <c r="B337" s="9">
        <v>45243.489583333299</v>
      </c>
      <c r="C337" s="9">
        <v>45243.59375</v>
      </c>
      <c r="D337" t="s">
        <v>1399</v>
      </c>
      <c r="E337">
        <v>401</v>
      </c>
      <c r="F337" t="s">
        <v>1400</v>
      </c>
      <c r="G337" t="s">
        <v>3</v>
      </c>
      <c r="H337" t="s">
        <v>1301</v>
      </c>
      <c r="I337" s="63" t="e">
        <f t="array" ref="I337">_xlfn.IFS(#REF!="1",1,#REF!="2",2,#REF!="3",3,#REF!="1A",4,#REF!="1B",5,#REF!="2A",6,#REF!="2B",7,#REF!="3A",8,#REF!="3B",9,#REF!="4A",10,#REF!="","")</f>
        <v>#REF!</v>
      </c>
      <c r="J337">
        <f>VLOOKUP(F337,profesor!$G$2:$H$101,2,0)</f>
        <v>4</v>
      </c>
      <c r="K337">
        <f>VLOOKUP(H337,ar_predmet!A:C,3,0)</f>
        <v>2</v>
      </c>
      <c r="L337" s="3">
        <f>VLOOKUP(H337,ar_predmet!A:C,2,FALSE())</f>
        <v>5105</v>
      </c>
      <c r="M337">
        <f>+VLOOKUP(G337,tip_dogodka!$B$2:$C$10,2,0)</f>
        <v>2</v>
      </c>
      <c r="N337">
        <f>+VLOOKUP(E337,prostor!$F$1:$G$101,2,0)</f>
        <v>10</v>
      </c>
      <c r="O337">
        <f t="shared" si="20"/>
        <v>150</v>
      </c>
      <c r="P337">
        <f>VLOOKUP(O337,mi2hh!A$2:B$4261,2,FALSE())</f>
        <v>3</v>
      </c>
      <c r="Q337" t="str">
        <f t="shared" si="21"/>
        <v>Red</v>
      </c>
      <c r="R337" t="str">
        <f t="shared" si="22"/>
        <v>UN</v>
      </c>
      <c r="S337" s="24" t="s">
        <v>1199</v>
      </c>
      <c r="T337" t="str">
        <f t="shared" si="23"/>
        <v>2A</v>
      </c>
      <c r="U337">
        <f>VLOOKUP(S337,ar_skupina!L$2:M$136,2,FALSE())</f>
        <v>56</v>
      </c>
    </row>
    <row r="338" spans="1:21" ht="14.25" customHeight="1" x14ac:dyDescent="0.25">
      <c r="A338">
        <v>444</v>
      </c>
      <c r="B338" s="9">
        <v>45384.53125</v>
      </c>
      <c r="C338" s="9">
        <v>45384.635416666701</v>
      </c>
      <c r="D338" t="s">
        <v>1415</v>
      </c>
      <c r="E338">
        <v>413</v>
      </c>
      <c r="F338" t="s">
        <v>1400</v>
      </c>
      <c r="G338" t="s">
        <v>3</v>
      </c>
      <c r="H338" t="s">
        <v>1416</v>
      </c>
      <c r="I338" s="63" t="e">
        <f t="array" ref="I338">_xlfn.IFS(#REF!="1",1,#REF!="2",2,#REF!="3",3,#REF!="1A",4,#REF!="1B",5,#REF!="2A",6,#REF!="2B",7,#REF!="3A",8,#REF!="3B",9,#REF!="4A",10,#REF!="","")</f>
        <v>#REF!</v>
      </c>
      <c r="J338">
        <f>VLOOKUP(F338,profesor!$G$2:$H$101,2,0)</f>
        <v>4</v>
      </c>
      <c r="K338">
        <f>VLOOKUP(H338,ar_predmet!A:C,3,0)</f>
        <v>15</v>
      </c>
      <c r="L338" s="3">
        <f>VLOOKUP(H338,ar_predmet!A:C,2,FALSE())</f>
        <v>5207</v>
      </c>
      <c r="M338">
        <f>+VLOOKUP(G338,tip_dogodka!$B$2:$C$10,2,0)</f>
        <v>2</v>
      </c>
      <c r="N338">
        <f>+VLOOKUP(E338,prostor!$F$1:$G$101,2,0)</f>
        <v>16</v>
      </c>
      <c r="O338">
        <f t="shared" si="20"/>
        <v>150</v>
      </c>
      <c r="P338">
        <f>VLOOKUP(O338,mi2hh!A$2:B$4261,2,FALSE())</f>
        <v>3</v>
      </c>
      <c r="Q338" t="str">
        <f t="shared" si="21"/>
        <v>Red</v>
      </c>
      <c r="R338" t="str">
        <f t="shared" si="22"/>
        <v>VS</v>
      </c>
      <c r="S338" s="24" t="s">
        <v>1163</v>
      </c>
      <c r="T338" t="str">
        <f t="shared" si="23"/>
        <v>1</v>
      </c>
      <c r="U338">
        <f>VLOOKUP(S338,ar_skupina!L$2:M$136,2,FALSE())</f>
        <v>25</v>
      </c>
    </row>
    <row r="339" spans="1:21" ht="14.25" customHeight="1" x14ac:dyDescent="0.25">
      <c r="A339">
        <v>445</v>
      </c>
      <c r="B339" s="9">
        <v>45243.75</v>
      </c>
      <c r="C339" s="9">
        <v>45243.854166666701</v>
      </c>
      <c r="D339" t="s">
        <v>1429</v>
      </c>
      <c r="E339" t="s">
        <v>17</v>
      </c>
      <c r="F339" t="s">
        <v>1400</v>
      </c>
      <c r="G339" t="s">
        <v>8</v>
      </c>
      <c r="H339" t="s">
        <v>1412</v>
      </c>
      <c r="I339" s="63" t="e">
        <f t="array" ref="I339">_xlfn.IFS(#REF!="1",1,#REF!="2",2,#REF!="3",3,#REF!="1A",4,#REF!="1B",5,#REF!="2A",6,#REF!="2B",7,#REF!="3A",8,#REF!="3B",9,#REF!="4A",10,#REF!="","")</f>
        <v>#REF!</v>
      </c>
      <c r="J339">
        <f>VLOOKUP(F339,profesor!$G$2:$H$101,2,0)</f>
        <v>4</v>
      </c>
      <c r="K339">
        <f>VLOOKUP(H339,ar_predmet!A:C,3,0)</f>
        <v>34</v>
      </c>
      <c r="L339" s="3">
        <f>VLOOKUP(H339,ar_predmet!A:C,2,FALSE())</f>
        <v>5236</v>
      </c>
      <c r="M339">
        <f>+VLOOKUP(G339,tip_dogodka!$B$2:$C$10,2,0)</f>
        <v>7</v>
      </c>
      <c r="N339">
        <f>+VLOOKUP(E339,prostor!$F$1:$G$101,2,0)</f>
        <v>55</v>
      </c>
      <c r="O339">
        <f t="shared" si="20"/>
        <v>150</v>
      </c>
      <c r="P339">
        <f>VLOOKUP(O339,mi2hh!A$2:B$4261,2,FALSE())</f>
        <v>3</v>
      </c>
      <c r="Q339" t="str">
        <f t="shared" si="21"/>
        <v>Izr</v>
      </c>
      <c r="R339" t="str">
        <f t="shared" si="22"/>
        <v>VS</v>
      </c>
      <c r="S339" s="24" t="s">
        <v>1243</v>
      </c>
      <c r="T339" t="str">
        <f t="shared" si="23"/>
        <v/>
      </c>
      <c r="U339">
        <f>VLOOKUP(S339,ar_skupina!L$2:M$136,2,FALSE())</f>
        <v>97</v>
      </c>
    </row>
    <row r="340" spans="1:21" ht="14.25" customHeight="1" x14ac:dyDescent="0.25">
      <c r="A340">
        <v>446</v>
      </c>
      <c r="B340" s="9">
        <v>45244.75</v>
      </c>
      <c r="C340" s="9">
        <v>45244.854166666701</v>
      </c>
      <c r="D340" t="s">
        <v>1430</v>
      </c>
      <c r="E340" t="s">
        <v>16</v>
      </c>
      <c r="F340" t="s">
        <v>1400</v>
      </c>
      <c r="G340" t="s">
        <v>5</v>
      </c>
      <c r="H340" t="s">
        <v>1301</v>
      </c>
      <c r="I340" s="63" t="e">
        <f t="array" ref="I340">_xlfn.IFS(#REF!="1",1,#REF!="2",2,#REF!="3",3,#REF!="1A",4,#REF!="1B",5,#REF!="2A",6,#REF!="2B",7,#REF!="3A",8,#REF!="3B",9,#REF!="4A",10,#REF!="","")</f>
        <v>#REF!</v>
      </c>
      <c r="J340">
        <f>VLOOKUP(F340,profesor!$G$2:$H$101,2,0)</f>
        <v>4</v>
      </c>
      <c r="K340">
        <f>VLOOKUP(H340,ar_predmet!A:C,3,0)</f>
        <v>2</v>
      </c>
      <c r="L340" s="3">
        <f>VLOOKUP(H340,ar_predmet!A:C,2,FALSE())</f>
        <v>5105</v>
      </c>
      <c r="M340">
        <f>+VLOOKUP(G340,tip_dogodka!$B$2:$C$10,2,0)</f>
        <v>4</v>
      </c>
      <c r="N340">
        <f>+VLOOKUP(E340,prostor!$F$1:$G$101,2,0)</f>
        <v>54</v>
      </c>
      <c r="O340">
        <f t="shared" si="20"/>
        <v>150</v>
      </c>
      <c r="P340">
        <f>VLOOKUP(O340,mi2hh!A$2:B$4261,2,FALSE())</f>
        <v>3</v>
      </c>
      <c r="Q340" t="str">
        <f t="shared" si="21"/>
        <v>Red</v>
      </c>
      <c r="R340" t="str">
        <f t="shared" si="22"/>
        <v>UN</v>
      </c>
      <c r="S340" s="24" t="s">
        <v>1199</v>
      </c>
      <c r="T340" t="str">
        <f t="shared" si="23"/>
        <v>2A</v>
      </c>
      <c r="U340">
        <f>VLOOKUP(S340,ar_skupina!L$2:M$136,2,FALSE())</f>
        <v>56</v>
      </c>
    </row>
    <row r="341" spans="1:21" ht="14.25" customHeight="1" x14ac:dyDescent="0.25">
      <c r="A341">
        <v>447</v>
      </c>
      <c r="B341" s="9">
        <v>45310.375</v>
      </c>
      <c r="C341" s="9">
        <v>45310.479166666701</v>
      </c>
      <c r="D341" t="s">
        <v>1406</v>
      </c>
      <c r="E341">
        <v>412</v>
      </c>
      <c r="F341" t="s">
        <v>1400</v>
      </c>
      <c r="G341" t="s">
        <v>3</v>
      </c>
      <c r="H341" t="s">
        <v>1407</v>
      </c>
      <c r="I341" s="63" t="e">
        <f t="array" ref="I341">_xlfn.IFS(#REF!="1",1,#REF!="2",2,#REF!="3",3,#REF!="1A",4,#REF!="1B",5,#REF!="2A",6,#REF!="2B",7,#REF!="3A",8,#REF!="3B",9,#REF!="4A",10,#REF!="","")</f>
        <v>#REF!</v>
      </c>
      <c r="J341">
        <f>VLOOKUP(F341,profesor!$G$2:$H$101,2,0)</f>
        <v>4</v>
      </c>
      <c r="K341">
        <f>VLOOKUP(H341,ar_predmet!A:C,3,0)</f>
        <v>85</v>
      </c>
      <c r="L341" s="3">
        <f>VLOOKUP(H341,ar_predmet!A:C,2,FALSE())</f>
        <v>6201</v>
      </c>
      <c r="M341">
        <f>+VLOOKUP(G341,tip_dogodka!$B$2:$C$10,2,0)</f>
        <v>2</v>
      </c>
      <c r="N341">
        <f>+VLOOKUP(E341,prostor!$F$1:$G$101,2,0)</f>
        <v>15</v>
      </c>
      <c r="O341">
        <f t="shared" si="20"/>
        <v>150</v>
      </c>
      <c r="P341">
        <f>VLOOKUP(O341,mi2hh!A$2:B$4261,2,FALSE())</f>
        <v>3</v>
      </c>
      <c r="Q341" t="str">
        <f t="shared" si="21"/>
        <v>Red</v>
      </c>
      <c r="R341" t="str">
        <f t="shared" si="22"/>
        <v>UN</v>
      </c>
      <c r="S341" s="24" t="s">
        <v>1207</v>
      </c>
      <c r="T341" t="str">
        <f t="shared" si="23"/>
        <v/>
      </c>
      <c r="U341">
        <f>VLOOKUP(S341,ar_skupina!L$2:M$136,2,FALSE())</f>
        <v>64</v>
      </c>
    </row>
    <row r="342" spans="1:21" ht="14.25" customHeight="1" x14ac:dyDescent="0.25">
      <c r="A342">
        <v>448</v>
      </c>
      <c r="B342" s="9">
        <v>45261.635416666701</v>
      </c>
      <c r="C342" s="9">
        <v>45261.739583333299</v>
      </c>
      <c r="D342" t="s">
        <v>1413</v>
      </c>
      <c r="E342">
        <v>403</v>
      </c>
      <c r="F342" t="s">
        <v>1400</v>
      </c>
      <c r="G342" t="s">
        <v>3</v>
      </c>
      <c r="H342" t="s">
        <v>1412</v>
      </c>
      <c r="I342" s="63" t="e">
        <f t="array" ref="I342">_xlfn.IFS(#REF!="1",1,#REF!="2",2,#REF!="3",3,#REF!="1A",4,#REF!="1B",5,#REF!="2A",6,#REF!="2B",7,#REF!="3A",8,#REF!="3B",9,#REF!="4A",10,#REF!="","")</f>
        <v>#REF!</v>
      </c>
      <c r="J342">
        <f>VLOOKUP(F342,profesor!$G$2:$H$101,2,0)</f>
        <v>4</v>
      </c>
      <c r="K342">
        <f>VLOOKUP(H342,ar_predmet!A:C,3,0)</f>
        <v>34</v>
      </c>
      <c r="L342" s="3">
        <f>VLOOKUP(H342,ar_predmet!A:C,2,FALSE())</f>
        <v>5236</v>
      </c>
      <c r="M342">
        <f>+VLOOKUP(G342,tip_dogodka!$B$2:$C$10,2,0)</f>
        <v>2</v>
      </c>
      <c r="N342">
        <f>+VLOOKUP(E342,prostor!$F$1:$G$101,2,0)</f>
        <v>12</v>
      </c>
      <c r="O342">
        <f t="shared" si="20"/>
        <v>150</v>
      </c>
      <c r="P342">
        <f>VLOOKUP(O342,mi2hh!A$2:B$4261,2,FALSE())</f>
        <v>3</v>
      </c>
      <c r="Q342" t="str">
        <f t="shared" si="21"/>
        <v>Red</v>
      </c>
      <c r="R342" t="str">
        <f t="shared" si="22"/>
        <v>VS</v>
      </c>
      <c r="S342" s="24" t="s">
        <v>1164</v>
      </c>
      <c r="T342" t="str">
        <f t="shared" si="23"/>
        <v>2</v>
      </c>
      <c r="U342">
        <f>VLOOKUP(S342,ar_skupina!L$2:M$136,2,FALSE())</f>
        <v>26</v>
      </c>
    </row>
    <row r="343" spans="1:21" ht="14.25" customHeight="1" x14ac:dyDescent="0.25">
      <c r="A343">
        <v>449</v>
      </c>
      <c r="B343" s="9">
        <v>45392.791666666701</v>
      </c>
      <c r="C343" s="9">
        <v>45392.895833333299</v>
      </c>
      <c r="D343" t="s">
        <v>1403</v>
      </c>
      <c r="E343">
        <v>413</v>
      </c>
      <c r="F343" t="s">
        <v>1400</v>
      </c>
      <c r="G343" t="s">
        <v>3</v>
      </c>
      <c r="H343" t="s">
        <v>1301</v>
      </c>
      <c r="I343" s="63" t="e">
        <f t="array" ref="I343">_xlfn.IFS(#REF!="1",1,#REF!="2",2,#REF!="3",3,#REF!="1A",4,#REF!="1B",5,#REF!="2A",6,#REF!="2B",7,#REF!="3A",8,#REF!="3B",9,#REF!="4A",10,#REF!="","")</f>
        <v>#REF!</v>
      </c>
      <c r="J343">
        <f>VLOOKUP(F343,profesor!$G$2:$H$101,2,0)</f>
        <v>4</v>
      </c>
      <c r="K343">
        <f>VLOOKUP(H343,ar_predmet!A:C,3,0)</f>
        <v>2</v>
      </c>
      <c r="L343" s="3">
        <f>VLOOKUP(H343,ar_predmet!A:C,2,FALSE())</f>
        <v>5105</v>
      </c>
      <c r="M343">
        <f>+VLOOKUP(G343,tip_dogodka!$B$2:$C$10,2,0)</f>
        <v>2</v>
      </c>
      <c r="N343">
        <f>+VLOOKUP(E343,prostor!$F$1:$G$101,2,0)</f>
        <v>16</v>
      </c>
      <c r="O343">
        <f t="shared" si="20"/>
        <v>150</v>
      </c>
      <c r="P343">
        <f>VLOOKUP(O343,mi2hh!A$2:B$4261,2,FALSE())</f>
        <v>3</v>
      </c>
      <c r="Q343" t="str">
        <f t="shared" si="21"/>
        <v>Red</v>
      </c>
      <c r="R343" t="str">
        <f t="shared" si="22"/>
        <v>VS</v>
      </c>
      <c r="S343" s="24" t="s">
        <v>1145</v>
      </c>
      <c r="T343" t="str">
        <f t="shared" si="23"/>
        <v>3B</v>
      </c>
      <c r="U343">
        <f>VLOOKUP(S343,ar_skupina!L$2:M$136,2,FALSE())</f>
        <v>10</v>
      </c>
    </row>
    <row r="344" spans="1:21" ht="14.25" customHeight="1" x14ac:dyDescent="0.25">
      <c r="A344">
        <v>450</v>
      </c>
      <c r="B344" s="9">
        <v>45365.489583333299</v>
      </c>
      <c r="C344" s="9">
        <v>45365.59375</v>
      </c>
      <c r="D344" t="s">
        <v>1417</v>
      </c>
      <c r="E344">
        <v>413</v>
      </c>
      <c r="F344" t="s">
        <v>1400</v>
      </c>
      <c r="G344" t="s">
        <v>3</v>
      </c>
      <c r="H344" t="s">
        <v>1416</v>
      </c>
      <c r="I344" s="63" t="e">
        <f t="array" ref="I344">_xlfn.IFS(#REF!="1",1,#REF!="2",2,#REF!="3",3,#REF!="1A",4,#REF!="1B",5,#REF!="2A",6,#REF!="2B",7,#REF!="3A",8,#REF!="3B",9,#REF!="4A",10,#REF!="","")</f>
        <v>#REF!</v>
      </c>
      <c r="J344">
        <f>VLOOKUP(F344,profesor!$G$2:$H$101,2,0)</f>
        <v>4</v>
      </c>
      <c r="K344">
        <f>VLOOKUP(H344,ar_predmet!A:C,3,0)</f>
        <v>15</v>
      </c>
      <c r="L344" s="3">
        <f>VLOOKUP(H344,ar_predmet!A:C,2,FALSE())</f>
        <v>5207</v>
      </c>
      <c r="M344">
        <f>+VLOOKUP(G344,tip_dogodka!$B$2:$C$10,2,0)</f>
        <v>2</v>
      </c>
      <c r="N344">
        <f>+VLOOKUP(E344,prostor!$F$1:$G$101,2,0)</f>
        <v>16</v>
      </c>
      <c r="O344">
        <f t="shared" si="20"/>
        <v>150</v>
      </c>
      <c r="P344">
        <f>VLOOKUP(O344,mi2hh!A$2:B$4261,2,FALSE())</f>
        <v>3</v>
      </c>
      <c r="Q344" t="str">
        <f t="shared" si="21"/>
        <v>Red</v>
      </c>
      <c r="R344" t="str">
        <f t="shared" si="22"/>
        <v>VS</v>
      </c>
      <c r="S344" s="24" t="s">
        <v>1164</v>
      </c>
      <c r="T344" t="str">
        <f t="shared" si="23"/>
        <v>2</v>
      </c>
      <c r="U344">
        <f>VLOOKUP(S344,ar_skupina!L$2:M$136,2,FALSE())</f>
        <v>26</v>
      </c>
    </row>
    <row r="345" spans="1:21" ht="14.25" customHeight="1" x14ac:dyDescent="0.25">
      <c r="A345">
        <v>451</v>
      </c>
      <c r="B345" s="9">
        <v>45226.791666666701</v>
      </c>
      <c r="C345" s="9">
        <v>45226.895833333299</v>
      </c>
      <c r="D345" t="s">
        <v>1426</v>
      </c>
      <c r="E345" t="s">
        <v>16</v>
      </c>
      <c r="F345" t="s">
        <v>1400</v>
      </c>
      <c r="G345" t="s">
        <v>5</v>
      </c>
      <c r="H345" t="s">
        <v>1409</v>
      </c>
      <c r="I345" s="63" t="e">
        <f t="array" ref="I345">_xlfn.IFS(#REF!="1",1,#REF!="2",2,#REF!="3",3,#REF!="1A",4,#REF!="1B",5,#REF!="2A",6,#REF!="2B",7,#REF!="3A",8,#REF!="3B",9,#REF!="4A",10,#REF!="","")</f>
        <v>#REF!</v>
      </c>
      <c r="J345">
        <f>VLOOKUP(F345,profesor!$G$2:$H$101,2,0)</f>
        <v>4</v>
      </c>
      <c r="K345">
        <f>VLOOKUP(H345,ar_predmet!A:C,3,0)</f>
        <v>53</v>
      </c>
      <c r="L345" s="3">
        <f>VLOOKUP(H345,ar_predmet!A:C,2,FALSE())</f>
        <v>5309</v>
      </c>
      <c r="M345">
        <f>+VLOOKUP(G345,tip_dogodka!$B$2:$C$10,2,0)</f>
        <v>4</v>
      </c>
      <c r="N345">
        <f>+VLOOKUP(E345,prostor!$F$1:$G$101,2,0)</f>
        <v>54</v>
      </c>
      <c r="O345">
        <f t="shared" si="20"/>
        <v>150</v>
      </c>
      <c r="P345">
        <f>VLOOKUP(O345,mi2hh!A$2:B$4261,2,FALSE())</f>
        <v>3</v>
      </c>
      <c r="Q345" t="str">
        <f t="shared" si="21"/>
        <v>Red</v>
      </c>
      <c r="R345" t="str">
        <f t="shared" si="22"/>
        <v>VS</v>
      </c>
      <c r="S345" s="24" t="s">
        <v>1177</v>
      </c>
      <c r="T345" t="str">
        <f t="shared" si="23"/>
        <v>1</v>
      </c>
      <c r="U345">
        <f>VLOOKUP(S345,ar_skupina!L$2:M$136,2,FALSE())</f>
        <v>37</v>
      </c>
    </row>
    <row r="346" spans="1:21" ht="14.25" customHeight="1" x14ac:dyDescent="0.25">
      <c r="A346">
        <v>452</v>
      </c>
      <c r="B346" s="9">
        <v>45384.416666666701</v>
      </c>
      <c r="C346" s="9">
        <v>45384.520833333299</v>
      </c>
      <c r="D346" t="s">
        <v>1410</v>
      </c>
      <c r="E346">
        <v>410</v>
      </c>
      <c r="F346" t="s">
        <v>1400</v>
      </c>
      <c r="G346" t="s">
        <v>3</v>
      </c>
      <c r="H346" t="s">
        <v>1301</v>
      </c>
      <c r="I346" s="63" t="e">
        <f t="array" ref="I346">_xlfn.IFS(#REF!="1",1,#REF!="2",2,#REF!="3",3,#REF!="1A",4,#REF!="1B",5,#REF!="2A",6,#REF!="2B",7,#REF!="3A",8,#REF!="3B",9,#REF!="4A",10,#REF!="","")</f>
        <v>#REF!</v>
      </c>
      <c r="J346">
        <f>VLOOKUP(F346,profesor!$G$2:$H$101,2,0)</f>
        <v>4</v>
      </c>
      <c r="K346">
        <f>VLOOKUP(H346,ar_predmet!A:C,3,0)</f>
        <v>2</v>
      </c>
      <c r="L346" s="3">
        <f>VLOOKUP(H346,ar_predmet!A:C,2,FALSE())</f>
        <v>5105</v>
      </c>
      <c r="M346">
        <f>+VLOOKUP(G346,tip_dogodka!$B$2:$C$10,2,0)</f>
        <v>2</v>
      </c>
      <c r="N346">
        <f>+VLOOKUP(E346,prostor!$F$1:$G$101,2,0)</f>
        <v>13</v>
      </c>
      <c r="O346">
        <f t="shared" si="20"/>
        <v>150</v>
      </c>
      <c r="P346">
        <f>VLOOKUP(O346,mi2hh!A$2:B$4261,2,FALSE())</f>
        <v>3</v>
      </c>
      <c r="Q346" t="str">
        <f t="shared" si="21"/>
        <v>Red</v>
      </c>
      <c r="R346" t="str">
        <f t="shared" si="22"/>
        <v>VS</v>
      </c>
      <c r="S346" s="24" t="s">
        <v>1139</v>
      </c>
      <c r="T346" t="str">
        <f t="shared" si="23"/>
        <v>2A</v>
      </c>
      <c r="U346">
        <f>VLOOKUP(S346,ar_skupina!L$2:M$136,2,FALSE())</f>
        <v>7</v>
      </c>
    </row>
    <row r="347" spans="1:21" ht="14.25" customHeight="1" x14ac:dyDescent="0.25">
      <c r="A347">
        <v>453</v>
      </c>
      <c r="B347" s="9">
        <v>45303.375</v>
      </c>
      <c r="C347" s="9">
        <v>45303.479166666701</v>
      </c>
      <c r="D347" t="s">
        <v>1406</v>
      </c>
      <c r="E347">
        <v>412</v>
      </c>
      <c r="F347" t="s">
        <v>1400</v>
      </c>
      <c r="G347" t="s">
        <v>3</v>
      </c>
      <c r="H347" t="s">
        <v>1407</v>
      </c>
      <c r="I347" s="63" t="e">
        <f t="array" ref="I347">_xlfn.IFS(#REF!="1",1,#REF!="2",2,#REF!="3",3,#REF!="1A",4,#REF!="1B",5,#REF!="2A",6,#REF!="2B",7,#REF!="3A",8,#REF!="3B",9,#REF!="4A",10,#REF!="","")</f>
        <v>#REF!</v>
      </c>
      <c r="J347">
        <f>VLOOKUP(F347,profesor!$G$2:$H$101,2,0)</f>
        <v>4</v>
      </c>
      <c r="K347">
        <f>VLOOKUP(H347,ar_predmet!A:C,3,0)</f>
        <v>85</v>
      </c>
      <c r="L347" s="3">
        <f>VLOOKUP(H347,ar_predmet!A:C,2,FALSE())</f>
        <v>6201</v>
      </c>
      <c r="M347">
        <f>+VLOOKUP(G347,tip_dogodka!$B$2:$C$10,2,0)</f>
        <v>2</v>
      </c>
      <c r="N347">
        <f>+VLOOKUP(E347,prostor!$F$1:$G$101,2,0)</f>
        <v>15</v>
      </c>
      <c r="O347">
        <f t="shared" si="20"/>
        <v>150</v>
      </c>
      <c r="P347">
        <f>VLOOKUP(O347,mi2hh!A$2:B$4261,2,FALSE())</f>
        <v>3</v>
      </c>
      <c r="Q347" t="str">
        <f t="shared" si="21"/>
        <v>Red</v>
      </c>
      <c r="R347" t="str">
        <f t="shared" si="22"/>
        <v>UN</v>
      </c>
      <c r="S347" s="24" t="s">
        <v>1207</v>
      </c>
      <c r="T347" t="str">
        <f t="shared" si="23"/>
        <v/>
      </c>
      <c r="U347">
        <f>VLOOKUP(S347,ar_skupina!L$2:M$136,2,FALSE())</f>
        <v>64</v>
      </c>
    </row>
    <row r="348" spans="1:21" ht="14.25" customHeight="1" x14ac:dyDescent="0.25">
      <c r="A348">
        <v>454</v>
      </c>
      <c r="B348" s="9">
        <v>45435.677083333299</v>
      </c>
      <c r="C348" s="9">
        <v>45435.78125</v>
      </c>
      <c r="D348" t="s">
        <v>1404</v>
      </c>
      <c r="E348" t="s">
        <v>16</v>
      </c>
      <c r="F348" t="s">
        <v>1400</v>
      </c>
      <c r="G348" t="s">
        <v>5</v>
      </c>
      <c r="H348" t="s">
        <v>1405</v>
      </c>
      <c r="I348" s="63" t="e">
        <f t="array" ref="I348">_xlfn.IFS(#REF!="1",1,#REF!="2",2,#REF!="3",3,#REF!="1A",4,#REF!="1B",5,#REF!="2A",6,#REF!="2B",7,#REF!="3A",8,#REF!="3B",9,#REF!="4A",10,#REF!="","")</f>
        <v>#REF!</v>
      </c>
      <c r="J348">
        <f>VLOOKUP(F348,profesor!$G$2:$H$101,2,0)</f>
        <v>4</v>
      </c>
      <c r="K348">
        <f>VLOOKUP(H348,ar_predmet!A:C,3,0)</f>
        <v>35</v>
      </c>
      <c r="L348" s="3">
        <f>VLOOKUP(H348,ar_predmet!A:C,2,FALSE())</f>
        <v>5237</v>
      </c>
      <c r="M348">
        <f>+VLOOKUP(G348,tip_dogodka!$B$2:$C$10,2,0)</f>
        <v>4</v>
      </c>
      <c r="N348">
        <f>+VLOOKUP(E348,prostor!$F$1:$G$101,2,0)</f>
        <v>54</v>
      </c>
      <c r="O348">
        <f t="shared" si="20"/>
        <v>150</v>
      </c>
      <c r="P348">
        <f>VLOOKUP(O348,mi2hh!A$2:B$4261,2,FALSE())</f>
        <v>3</v>
      </c>
      <c r="Q348" t="str">
        <f t="shared" si="21"/>
        <v>Red</v>
      </c>
      <c r="R348" t="str">
        <f t="shared" si="22"/>
        <v>VS</v>
      </c>
      <c r="S348" s="24" t="s">
        <v>1155</v>
      </c>
      <c r="T348" t="str">
        <f t="shared" si="23"/>
        <v/>
      </c>
      <c r="U348">
        <f>VLOOKUP(S348,ar_skupina!L$2:M$136,2,FALSE())</f>
        <v>18</v>
      </c>
    </row>
    <row r="349" spans="1:21" ht="14.25" customHeight="1" x14ac:dyDescent="0.25">
      <c r="A349">
        <v>455</v>
      </c>
      <c r="B349" s="9">
        <v>45378.489583333299</v>
      </c>
      <c r="C349" s="9">
        <v>45378.59375</v>
      </c>
      <c r="D349" t="s">
        <v>1415</v>
      </c>
      <c r="E349">
        <v>413</v>
      </c>
      <c r="F349" t="s">
        <v>1400</v>
      </c>
      <c r="G349" t="s">
        <v>3</v>
      </c>
      <c r="H349" t="s">
        <v>1416</v>
      </c>
      <c r="I349" s="63" t="e">
        <f t="array" ref="I349">_xlfn.IFS(#REF!="1",1,#REF!="2",2,#REF!="3",3,#REF!="1A",4,#REF!="1B",5,#REF!="2A",6,#REF!="2B",7,#REF!="3A",8,#REF!="3B",9,#REF!="4A",10,#REF!="","")</f>
        <v>#REF!</v>
      </c>
      <c r="J349">
        <f>VLOOKUP(F349,profesor!$G$2:$H$101,2,0)</f>
        <v>4</v>
      </c>
      <c r="K349">
        <f>VLOOKUP(H349,ar_predmet!A:C,3,0)</f>
        <v>15</v>
      </c>
      <c r="L349" s="3">
        <f>VLOOKUP(H349,ar_predmet!A:C,2,FALSE())</f>
        <v>5207</v>
      </c>
      <c r="M349">
        <f>+VLOOKUP(G349,tip_dogodka!$B$2:$C$10,2,0)</f>
        <v>2</v>
      </c>
      <c r="N349">
        <f>+VLOOKUP(E349,prostor!$F$1:$G$101,2,0)</f>
        <v>16</v>
      </c>
      <c r="O349">
        <f t="shared" si="20"/>
        <v>150</v>
      </c>
      <c r="P349">
        <f>VLOOKUP(O349,mi2hh!A$2:B$4261,2,FALSE())</f>
        <v>3</v>
      </c>
      <c r="Q349" t="str">
        <f t="shared" si="21"/>
        <v>Red</v>
      </c>
      <c r="R349" t="str">
        <f t="shared" si="22"/>
        <v>VS</v>
      </c>
      <c r="S349" s="24" t="s">
        <v>1163</v>
      </c>
      <c r="T349" t="str">
        <f t="shared" si="23"/>
        <v>1</v>
      </c>
      <c r="U349">
        <f>VLOOKUP(S349,ar_skupina!L$2:M$136,2,FALSE())</f>
        <v>25</v>
      </c>
    </row>
    <row r="350" spans="1:21" ht="14.25" customHeight="1" x14ac:dyDescent="0.25">
      <c r="A350">
        <v>456</v>
      </c>
      <c r="B350" s="9">
        <v>45266.375</v>
      </c>
      <c r="C350" s="9">
        <v>45266.479166666701</v>
      </c>
      <c r="D350" t="s">
        <v>1428</v>
      </c>
      <c r="E350" t="s">
        <v>16</v>
      </c>
      <c r="F350" t="s">
        <v>1400</v>
      </c>
      <c r="G350" t="s">
        <v>5</v>
      </c>
      <c r="H350" t="s">
        <v>1402</v>
      </c>
      <c r="I350" s="63" t="e">
        <f t="array" ref="I350">_xlfn.IFS(#REF!="1",1,#REF!="2",2,#REF!="3",3,#REF!="1A",4,#REF!="1B",5,#REF!="2A",6,#REF!="2B",7,#REF!="3A",8,#REF!="3B",9,#REF!="4A",10,#REF!="","")</f>
        <v>#REF!</v>
      </c>
      <c r="J350">
        <f>VLOOKUP(F350,profesor!$G$2:$H$101,2,0)</f>
        <v>4</v>
      </c>
      <c r="K350">
        <f>VLOOKUP(H350,ar_predmet!A:C,3,0)</f>
        <v>87</v>
      </c>
      <c r="L350" s="3">
        <f>VLOOKUP(H350,ar_predmet!A:C,2,FALSE())</f>
        <v>6203</v>
      </c>
      <c r="M350">
        <f>+VLOOKUP(G350,tip_dogodka!$B$2:$C$10,2,0)</f>
        <v>4</v>
      </c>
      <c r="N350">
        <f>+VLOOKUP(E350,prostor!$F$1:$G$101,2,0)</f>
        <v>54</v>
      </c>
      <c r="O350">
        <f t="shared" si="20"/>
        <v>150</v>
      </c>
      <c r="P350">
        <f>VLOOKUP(O350,mi2hh!A$2:B$4261,2,FALSE())</f>
        <v>3</v>
      </c>
      <c r="Q350" t="str">
        <f t="shared" si="21"/>
        <v>Red</v>
      </c>
      <c r="R350" t="str">
        <f t="shared" si="22"/>
        <v>UN</v>
      </c>
      <c r="S350" s="24" t="s">
        <v>1207</v>
      </c>
      <c r="T350" t="str">
        <f t="shared" si="23"/>
        <v/>
      </c>
      <c r="U350">
        <f>VLOOKUP(S350,ar_skupina!L$2:M$136,2,FALSE())</f>
        <v>64</v>
      </c>
    </row>
    <row r="351" spans="1:21" ht="14.25" customHeight="1" x14ac:dyDescent="0.25">
      <c r="A351">
        <v>457</v>
      </c>
      <c r="B351" s="9">
        <v>45405.677083333299</v>
      </c>
      <c r="C351" s="9">
        <v>45405.78125</v>
      </c>
      <c r="D351" t="s">
        <v>1418</v>
      </c>
      <c r="E351">
        <v>412</v>
      </c>
      <c r="F351" t="s">
        <v>1400</v>
      </c>
      <c r="G351" t="s">
        <v>3</v>
      </c>
      <c r="H351" t="s">
        <v>1419</v>
      </c>
      <c r="I351" s="63" t="e">
        <f t="array" ref="I351">_xlfn.IFS(#REF!="1",1,#REF!="2",2,#REF!="3",3,#REF!="1A",4,#REF!="1B",5,#REF!="2A",6,#REF!="2B",7,#REF!="3A",8,#REF!="3B",9,#REF!="4A",10,#REF!="","")</f>
        <v>#REF!</v>
      </c>
      <c r="J351">
        <f>VLOOKUP(F351,profesor!$G$2:$H$101,2,0)</f>
        <v>4</v>
      </c>
      <c r="K351">
        <f>VLOOKUP(H351,ar_predmet!A:C,3,0)</f>
        <v>127</v>
      </c>
      <c r="L351" s="3">
        <f>VLOOKUP(H351,ar_predmet!A:C,2,FALSE())</f>
        <v>6321</v>
      </c>
      <c r="M351">
        <f>+VLOOKUP(G351,tip_dogodka!$B$2:$C$10,2,0)</f>
        <v>2</v>
      </c>
      <c r="N351">
        <f>+VLOOKUP(E351,prostor!$F$1:$G$101,2,0)</f>
        <v>15</v>
      </c>
      <c r="O351">
        <f t="shared" si="20"/>
        <v>150</v>
      </c>
      <c r="P351">
        <f>VLOOKUP(O351,mi2hh!A$2:B$4261,2,FALSE())</f>
        <v>3</v>
      </c>
      <c r="Q351" t="str">
        <f t="shared" si="21"/>
        <v>Red</v>
      </c>
      <c r="R351" t="str">
        <f t="shared" si="22"/>
        <v>UN</v>
      </c>
      <c r="S351" s="24" t="s">
        <v>1214</v>
      </c>
      <c r="T351" t="str">
        <f t="shared" si="23"/>
        <v/>
      </c>
      <c r="U351">
        <f>VLOOKUP(S351,ar_skupina!L$2:M$136,2,FALSE())</f>
        <v>71</v>
      </c>
    </row>
    <row r="352" spans="1:21" ht="14.25" customHeight="1" x14ac:dyDescent="0.25">
      <c r="A352">
        <v>458</v>
      </c>
      <c r="B352" s="9">
        <v>45441.677083333299</v>
      </c>
      <c r="C352" s="9">
        <v>45441.78125</v>
      </c>
      <c r="D352" t="s">
        <v>1404</v>
      </c>
      <c r="E352" t="s">
        <v>16</v>
      </c>
      <c r="F352" t="s">
        <v>1400</v>
      </c>
      <c r="G352" t="s">
        <v>5</v>
      </c>
      <c r="H352" t="s">
        <v>1405</v>
      </c>
      <c r="I352" s="63" t="e">
        <f t="array" ref="I352">_xlfn.IFS(#REF!="1",1,#REF!="2",2,#REF!="3",3,#REF!="1A",4,#REF!="1B",5,#REF!="2A",6,#REF!="2B",7,#REF!="3A",8,#REF!="3B",9,#REF!="4A",10,#REF!="","")</f>
        <v>#REF!</v>
      </c>
      <c r="J352">
        <f>VLOOKUP(F352,profesor!$G$2:$H$101,2,0)</f>
        <v>4</v>
      </c>
      <c r="K352">
        <f>VLOOKUP(H352,ar_predmet!A:C,3,0)</f>
        <v>35</v>
      </c>
      <c r="L352" s="3">
        <f>VLOOKUP(H352,ar_predmet!A:C,2,FALSE())</f>
        <v>5237</v>
      </c>
      <c r="M352">
        <f>+VLOOKUP(G352,tip_dogodka!$B$2:$C$10,2,0)</f>
        <v>4</v>
      </c>
      <c r="N352">
        <f>+VLOOKUP(E352,prostor!$F$1:$G$101,2,0)</f>
        <v>54</v>
      </c>
      <c r="O352">
        <f t="shared" si="20"/>
        <v>150</v>
      </c>
      <c r="P352">
        <f>VLOOKUP(O352,mi2hh!A$2:B$4261,2,FALSE())</f>
        <v>3</v>
      </c>
      <c r="Q352" t="str">
        <f t="shared" si="21"/>
        <v>Red</v>
      </c>
      <c r="R352" t="str">
        <f t="shared" si="22"/>
        <v>VS</v>
      </c>
      <c r="S352" s="24" t="s">
        <v>1155</v>
      </c>
      <c r="T352" t="str">
        <f t="shared" si="23"/>
        <v/>
      </c>
      <c r="U352">
        <f>VLOOKUP(S352,ar_skupina!L$2:M$136,2,FALSE())</f>
        <v>18</v>
      </c>
    </row>
    <row r="353" spans="1:21" ht="14.25" customHeight="1" x14ac:dyDescent="0.25">
      <c r="A353">
        <v>459</v>
      </c>
      <c r="B353" s="9">
        <v>45398.791666666701</v>
      </c>
      <c r="C353" s="9">
        <v>45398.895833333299</v>
      </c>
      <c r="D353" t="s">
        <v>1403</v>
      </c>
      <c r="E353">
        <v>413</v>
      </c>
      <c r="F353" t="s">
        <v>1400</v>
      </c>
      <c r="G353" t="s">
        <v>3</v>
      </c>
      <c r="H353" t="s">
        <v>1301</v>
      </c>
      <c r="I353" s="63" t="e">
        <f t="array" ref="I353">_xlfn.IFS(#REF!="1",1,#REF!="2",2,#REF!="3",3,#REF!="1A",4,#REF!="1B",5,#REF!="2A",6,#REF!="2B",7,#REF!="3A",8,#REF!="3B",9,#REF!="4A",10,#REF!="","")</f>
        <v>#REF!</v>
      </c>
      <c r="J353">
        <f>VLOOKUP(F353,profesor!$G$2:$H$101,2,0)</f>
        <v>4</v>
      </c>
      <c r="K353">
        <f>VLOOKUP(H353,ar_predmet!A:C,3,0)</f>
        <v>2</v>
      </c>
      <c r="L353" s="3">
        <f>VLOOKUP(H353,ar_predmet!A:C,2,FALSE())</f>
        <v>5105</v>
      </c>
      <c r="M353">
        <f>+VLOOKUP(G353,tip_dogodka!$B$2:$C$10,2,0)</f>
        <v>2</v>
      </c>
      <c r="N353">
        <f>+VLOOKUP(E353,prostor!$F$1:$G$101,2,0)</f>
        <v>16</v>
      </c>
      <c r="O353">
        <f t="shared" si="20"/>
        <v>150</v>
      </c>
      <c r="P353">
        <f>VLOOKUP(O353,mi2hh!A$2:B$4261,2,FALSE())</f>
        <v>3</v>
      </c>
      <c r="Q353" t="str">
        <f t="shared" si="21"/>
        <v>Red</v>
      </c>
      <c r="R353" t="str">
        <f t="shared" si="22"/>
        <v>VS</v>
      </c>
      <c r="S353" s="24" t="s">
        <v>1145</v>
      </c>
      <c r="T353" t="str">
        <f t="shared" si="23"/>
        <v>3B</v>
      </c>
      <c r="U353">
        <f>VLOOKUP(S353,ar_skupina!L$2:M$136,2,FALSE())</f>
        <v>10</v>
      </c>
    </row>
    <row r="354" spans="1:21" ht="14.25" customHeight="1" x14ac:dyDescent="0.25">
      <c r="A354">
        <v>460</v>
      </c>
      <c r="B354" s="9">
        <v>45376.635416666701</v>
      </c>
      <c r="C354" s="9">
        <v>45376.739583333299</v>
      </c>
      <c r="D354" t="s">
        <v>1417</v>
      </c>
      <c r="E354">
        <v>413</v>
      </c>
      <c r="F354" t="s">
        <v>1400</v>
      </c>
      <c r="G354" t="s">
        <v>3</v>
      </c>
      <c r="H354" t="s">
        <v>1416</v>
      </c>
      <c r="I354" s="63" t="e">
        <f t="array" ref="I354">_xlfn.IFS(#REF!="1",1,#REF!="2",2,#REF!="3",3,#REF!="1A",4,#REF!="1B",5,#REF!="2A",6,#REF!="2B",7,#REF!="3A",8,#REF!="3B",9,#REF!="4A",10,#REF!="","")</f>
        <v>#REF!</v>
      </c>
      <c r="J354">
        <f>VLOOKUP(F354,profesor!$G$2:$H$101,2,0)</f>
        <v>4</v>
      </c>
      <c r="K354">
        <f>VLOOKUP(H354,ar_predmet!A:C,3,0)</f>
        <v>15</v>
      </c>
      <c r="L354" s="3">
        <f>VLOOKUP(H354,ar_predmet!A:C,2,FALSE())</f>
        <v>5207</v>
      </c>
      <c r="M354">
        <f>+VLOOKUP(G354,tip_dogodka!$B$2:$C$10,2,0)</f>
        <v>2</v>
      </c>
      <c r="N354">
        <f>+VLOOKUP(E354,prostor!$F$1:$G$101,2,0)</f>
        <v>16</v>
      </c>
      <c r="O354">
        <f t="shared" si="20"/>
        <v>150</v>
      </c>
      <c r="P354">
        <f>VLOOKUP(O354,mi2hh!A$2:B$4261,2,FALSE())</f>
        <v>3</v>
      </c>
      <c r="Q354" t="str">
        <f t="shared" si="21"/>
        <v>Red</v>
      </c>
      <c r="R354" t="str">
        <f t="shared" si="22"/>
        <v>VS</v>
      </c>
      <c r="S354" s="24" t="s">
        <v>1164</v>
      </c>
      <c r="T354" t="str">
        <f t="shared" si="23"/>
        <v>2</v>
      </c>
      <c r="U354">
        <f>VLOOKUP(S354,ar_skupina!L$2:M$136,2,FALSE())</f>
        <v>26</v>
      </c>
    </row>
    <row r="355" spans="1:21" ht="14.25" customHeight="1" x14ac:dyDescent="0.25">
      <c r="A355">
        <v>461</v>
      </c>
      <c r="B355" s="9">
        <v>45378.635416666701</v>
      </c>
      <c r="C355" s="9">
        <v>45378.739583333299</v>
      </c>
      <c r="D355" t="s">
        <v>1417</v>
      </c>
      <c r="E355">
        <v>413</v>
      </c>
      <c r="F355" t="s">
        <v>1400</v>
      </c>
      <c r="G355" t="s">
        <v>3</v>
      </c>
      <c r="H355" t="s">
        <v>1416</v>
      </c>
      <c r="I355" s="63" t="e">
        <f t="array" ref="I355">_xlfn.IFS(#REF!="1",1,#REF!="2",2,#REF!="3",3,#REF!="1A",4,#REF!="1B",5,#REF!="2A",6,#REF!="2B",7,#REF!="3A",8,#REF!="3B",9,#REF!="4A",10,#REF!="","")</f>
        <v>#REF!</v>
      </c>
      <c r="J355">
        <f>VLOOKUP(F355,profesor!$G$2:$H$101,2,0)</f>
        <v>4</v>
      </c>
      <c r="K355">
        <f>VLOOKUP(H355,ar_predmet!A:C,3,0)</f>
        <v>15</v>
      </c>
      <c r="L355" s="3">
        <f>VLOOKUP(H355,ar_predmet!A:C,2,FALSE())</f>
        <v>5207</v>
      </c>
      <c r="M355">
        <f>+VLOOKUP(G355,tip_dogodka!$B$2:$C$10,2,0)</f>
        <v>2</v>
      </c>
      <c r="N355">
        <f>+VLOOKUP(E355,prostor!$F$1:$G$101,2,0)</f>
        <v>16</v>
      </c>
      <c r="O355">
        <f t="shared" si="20"/>
        <v>150</v>
      </c>
      <c r="P355">
        <f>VLOOKUP(O355,mi2hh!A$2:B$4261,2,FALSE())</f>
        <v>3</v>
      </c>
      <c r="Q355" t="str">
        <f t="shared" si="21"/>
        <v>Red</v>
      </c>
      <c r="R355" t="str">
        <f t="shared" si="22"/>
        <v>VS</v>
      </c>
      <c r="S355" s="24" t="s">
        <v>1164</v>
      </c>
      <c r="T355" t="str">
        <f t="shared" si="23"/>
        <v>2</v>
      </c>
      <c r="U355">
        <f>VLOOKUP(S355,ar_skupina!L$2:M$136,2,FALSE())</f>
        <v>26</v>
      </c>
    </row>
    <row r="356" spans="1:21" ht="14.25" customHeight="1" x14ac:dyDescent="0.25">
      <c r="A356">
        <v>462</v>
      </c>
      <c r="B356" s="9">
        <v>45365.375</v>
      </c>
      <c r="C356" s="9">
        <v>45365.479166666701</v>
      </c>
      <c r="D356" t="s">
        <v>1410</v>
      </c>
      <c r="E356">
        <v>410</v>
      </c>
      <c r="F356" t="s">
        <v>1400</v>
      </c>
      <c r="G356" t="s">
        <v>3</v>
      </c>
      <c r="H356" t="s">
        <v>1301</v>
      </c>
      <c r="I356" s="63" t="e">
        <f t="array" ref="I356">_xlfn.IFS(#REF!="1",1,#REF!="2",2,#REF!="3",3,#REF!="1A",4,#REF!="1B",5,#REF!="2A",6,#REF!="2B",7,#REF!="3A",8,#REF!="3B",9,#REF!="4A",10,#REF!="","")</f>
        <v>#REF!</v>
      </c>
      <c r="J356">
        <f>VLOOKUP(F356,profesor!$G$2:$H$101,2,0)</f>
        <v>4</v>
      </c>
      <c r="K356">
        <f>VLOOKUP(H356,ar_predmet!A:C,3,0)</f>
        <v>2</v>
      </c>
      <c r="L356" s="3">
        <f>VLOOKUP(H356,ar_predmet!A:C,2,FALSE())</f>
        <v>5105</v>
      </c>
      <c r="M356">
        <f>+VLOOKUP(G356,tip_dogodka!$B$2:$C$10,2,0)</f>
        <v>2</v>
      </c>
      <c r="N356">
        <f>+VLOOKUP(E356,prostor!$F$1:$G$101,2,0)</f>
        <v>13</v>
      </c>
      <c r="O356">
        <f t="shared" si="20"/>
        <v>150</v>
      </c>
      <c r="P356">
        <f>VLOOKUP(O356,mi2hh!A$2:B$4261,2,FALSE())</f>
        <v>3</v>
      </c>
      <c r="Q356" t="str">
        <f t="shared" si="21"/>
        <v>Red</v>
      </c>
      <c r="R356" t="str">
        <f t="shared" si="22"/>
        <v>VS</v>
      </c>
      <c r="S356" s="24" t="s">
        <v>1139</v>
      </c>
      <c r="T356" t="str">
        <f t="shared" si="23"/>
        <v>2A</v>
      </c>
      <c r="U356">
        <f>VLOOKUP(S356,ar_skupina!L$2:M$136,2,FALSE())</f>
        <v>7</v>
      </c>
    </row>
    <row r="357" spans="1:21" ht="14.25" customHeight="1" x14ac:dyDescent="0.25">
      <c r="A357">
        <v>463</v>
      </c>
      <c r="B357" s="9">
        <v>45267.489583333299</v>
      </c>
      <c r="C357" s="9">
        <v>45267.59375</v>
      </c>
      <c r="D357" t="s">
        <v>1427</v>
      </c>
      <c r="E357">
        <v>403</v>
      </c>
      <c r="F357" t="s">
        <v>1400</v>
      </c>
      <c r="G357" t="s">
        <v>3</v>
      </c>
      <c r="H357" t="s">
        <v>1412</v>
      </c>
      <c r="I357" s="63" t="e">
        <f t="array" ref="I357">_xlfn.IFS(#REF!="1",1,#REF!="2",2,#REF!="3",3,#REF!="1A",4,#REF!="1B",5,#REF!="2A",6,#REF!="2B",7,#REF!="3A",8,#REF!="3B",9,#REF!="4A",10,#REF!="","")</f>
        <v>#REF!</v>
      </c>
      <c r="J357">
        <f>VLOOKUP(F357,profesor!$G$2:$H$101,2,0)</f>
        <v>4</v>
      </c>
      <c r="K357">
        <f>VLOOKUP(H357,ar_predmet!A:C,3,0)</f>
        <v>34</v>
      </c>
      <c r="L357" s="3">
        <f>VLOOKUP(H357,ar_predmet!A:C,2,FALSE())</f>
        <v>5236</v>
      </c>
      <c r="M357">
        <f>+VLOOKUP(G357,tip_dogodka!$B$2:$C$10,2,0)</f>
        <v>2</v>
      </c>
      <c r="N357">
        <f>+VLOOKUP(E357,prostor!$F$1:$G$101,2,0)</f>
        <v>12</v>
      </c>
      <c r="O357">
        <f t="shared" si="20"/>
        <v>150</v>
      </c>
      <c r="P357">
        <f>VLOOKUP(O357,mi2hh!A$2:B$4261,2,FALSE())</f>
        <v>3</v>
      </c>
      <c r="Q357" t="str">
        <f t="shared" si="21"/>
        <v>Red</v>
      </c>
      <c r="R357" t="str">
        <f t="shared" si="22"/>
        <v>VS</v>
      </c>
      <c r="S357" s="24" t="s">
        <v>1163</v>
      </c>
      <c r="T357" t="str">
        <f t="shared" si="23"/>
        <v>1</v>
      </c>
      <c r="U357">
        <f>VLOOKUP(S357,ar_skupina!L$2:M$136,2,FALSE())</f>
        <v>25</v>
      </c>
    </row>
    <row r="358" spans="1:21" ht="14.25" customHeight="1" x14ac:dyDescent="0.25">
      <c r="A358">
        <v>464</v>
      </c>
      <c r="B358" s="9">
        <v>45407.677083333299</v>
      </c>
      <c r="C358" s="9">
        <v>45407.78125</v>
      </c>
      <c r="D358" t="s">
        <v>1431</v>
      </c>
      <c r="E358" t="s">
        <v>16</v>
      </c>
      <c r="F358" t="s">
        <v>1400</v>
      </c>
      <c r="G358" t="s">
        <v>5</v>
      </c>
      <c r="H358" t="s">
        <v>1419</v>
      </c>
      <c r="I358" s="63" t="e">
        <f t="array" ref="I358">_xlfn.IFS(#REF!="1",1,#REF!="2",2,#REF!="3",3,#REF!="1A",4,#REF!="1B",5,#REF!="2A",6,#REF!="2B",7,#REF!="3A",8,#REF!="3B",9,#REF!="4A",10,#REF!="","")</f>
        <v>#REF!</v>
      </c>
      <c r="J358">
        <f>VLOOKUP(F358,profesor!$G$2:$H$101,2,0)</f>
        <v>4</v>
      </c>
      <c r="K358">
        <f>VLOOKUP(H358,ar_predmet!A:C,3,0)</f>
        <v>127</v>
      </c>
      <c r="L358" s="3">
        <f>VLOOKUP(H358,ar_predmet!A:C,2,FALSE())</f>
        <v>6321</v>
      </c>
      <c r="M358">
        <f>+VLOOKUP(G358,tip_dogodka!$B$2:$C$10,2,0)</f>
        <v>4</v>
      </c>
      <c r="N358">
        <f>+VLOOKUP(E358,prostor!$F$1:$G$101,2,0)</f>
        <v>54</v>
      </c>
      <c r="O358">
        <f t="shared" si="20"/>
        <v>150</v>
      </c>
      <c r="P358">
        <f>VLOOKUP(O358,mi2hh!A$2:B$4261,2,FALSE())</f>
        <v>3</v>
      </c>
      <c r="Q358" t="str">
        <f t="shared" si="21"/>
        <v>Red</v>
      </c>
      <c r="R358" t="str">
        <f t="shared" si="22"/>
        <v>UN</v>
      </c>
      <c r="S358" s="24" t="s">
        <v>1214</v>
      </c>
      <c r="T358" t="str">
        <f t="shared" si="23"/>
        <v/>
      </c>
      <c r="U358">
        <f>VLOOKUP(S358,ar_skupina!L$2:M$136,2,FALSE())</f>
        <v>71</v>
      </c>
    </row>
    <row r="359" spans="1:21" ht="14.25" customHeight="1" x14ac:dyDescent="0.25">
      <c r="A359">
        <v>465</v>
      </c>
      <c r="B359" s="9">
        <v>45391.791666666701</v>
      </c>
      <c r="C359" s="9">
        <v>45391.895833333299</v>
      </c>
      <c r="D359" t="s">
        <v>1432</v>
      </c>
      <c r="E359" t="s">
        <v>17</v>
      </c>
      <c r="F359" t="s">
        <v>1400</v>
      </c>
      <c r="G359" t="s">
        <v>8</v>
      </c>
      <c r="H359" t="s">
        <v>1416</v>
      </c>
      <c r="I359" s="63" t="e">
        <f t="array" ref="I359">_xlfn.IFS(#REF!="1",1,#REF!="2",2,#REF!="3",3,#REF!="1A",4,#REF!="1B",5,#REF!="2A",6,#REF!="2B",7,#REF!="3A",8,#REF!="3B",9,#REF!="4A",10,#REF!="","")</f>
        <v>#REF!</v>
      </c>
      <c r="J359">
        <f>VLOOKUP(F359,profesor!$G$2:$H$101,2,0)</f>
        <v>4</v>
      </c>
      <c r="K359">
        <f>VLOOKUP(H359,ar_predmet!A:C,3,0)</f>
        <v>15</v>
      </c>
      <c r="L359" s="3">
        <f>VLOOKUP(H359,ar_predmet!A:C,2,FALSE())</f>
        <v>5207</v>
      </c>
      <c r="M359">
        <f>+VLOOKUP(G359,tip_dogodka!$B$2:$C$10,2,0)</f>
        <v>7</v>
      </c>
      <c r="N359">
        <f>+VLOOKUP(E359,prostor!$F$1:$G$101,2,0)</f>
        <v>55</v>
      </c>
      <c r="O359">
        <f t="shared" si="20"/>
        <v>150</v>
      </c>
      <c r="P359">
        <f>VLOOKUP(O359,mi2hh!A$2:B$4261,2,FALSE())</f>
        <v>3</v>
      </c>
      <c r="Q359" t="str">
        <f t="shared" si="21"/>
        <v>Izr</v>
      </c>
      <c r="R359" t="str">
        <f t="shared" si="22"/>
        <v>VS</v>
      </c>
      <c r="S359" s="24" t="s">
        <v>1243</v>
      </c>
      <c r="T359" t="str">
        <f t="shared" si="23"/>
        <v/>
      </c>
      <c r="U359">
        <f>VLOOKUP(S359,ar_skupina!L$2:M$136,2,FALSE())</f>
        <v>97</v>
      </c>
    </row>
    <row r="360" spans="1:21" ht="14.25" customHeight="1" x14ac:dyDescent="0.25">
      <c r="A360">
        <v>466</v>
      </c>
      <c r="B360" s="9">
        <v>45224.416666666701</v>
      </c>
      <c r="C360" s="9">
        <v>45224.520833333299</v>
      </c>
      <c r="D360" t="s">
        <v>1426</v>
      </c>
      <c r="E360" t="s">
        <v>16</v>
      </c>
      <c r="F360" t="s">
        <v>1400</v>
      </c>
      <c r="G360" t="s">
        <v>5</v>
      </c>
      <c r="H360" t="s">
        <v>1409</v>
      </c>
      <c r="I360" s="63" t="e">
        <f t="array" ref="I360">_xlfn.IFS(#REF!="1",1,#REF!="2",2,#REF!="3",3,#REF!="1A",4,#REF!="1B",5,#REF!="2A",6,#REF!="2B",7,#REF!="3A",8,#REF!="3B",9,#REF!="4A",10,#REF!="","")</f>
        <v>#REF!</v>
      </c>
      <c r="J360">
        <f>VLOOKUP(F360,profesor!$G$2:$H$101,2,0)</f>
        <v>4</v>
      </c>
      <c r="K360">
        <f>VLOOKUP(H360,ar_predmet!A:C,3,0)</f>
        <v>53</v>
      </c>
      <c r="L360" s="3">
        <f>VLOOKUP(H360,ar_predmet!A:C,2,FALSE())</f>
        <v>5309</v>
      </c>
      <c r="M360">
        <f>+VLOOKUP(G360,tip_dogodka!$B$2:$C$10,2,0)</f>
        <v>4</v>
      </c>
      <c r="N360">
        <f>+VLOOKUP(E360,prostor!$F$1:$G$101,2,0)</f>
        <v>54</v>
      </c>
      <c r="O360">
        <f t="shared" si="20"/>
        <v>150</v>
      </c>
      <c r="P360">
        <f>VLOOKUP(O360,mi2hh!A$2:B$4261,2,FALSE())</f>
        <v>3</v>
      </c>
      <c r="Q360" t="str">
        <f t="shared" si="21"/>
        <v>Red</v>
      </c>
      <c r="R360" t="str">
        <f t="shared" si="22"/>
        <v>VS</v>
      </c>
      <c r="S360" s="24" t="s">
        <v>1177</v>
      </c>
      <c r="T360" t="str">
        <f t="shared" si="23"/>
        <v>1</v>
      </c>
      <c r="U360">
        <f>VLOOKUP(S360,ar_skupina!L$2:M$136,2,FALSE())</f>
        <v>37</v>
      </c>
    </row>
    <row r="361" spans="1:21" ht="14.25" customHeight="1" x14ac:dyDescent="0.25">
      <c r="A361">
        <v>467</v>
      </c>
      <c r="B361" s="9">
        <v>45252.75</v>
      </c>
      <c r="C361" s="9">
        <v>45252.815972222197</v>
      </c>
      <c r="D361" t="s">
        <v>1429</v>
      </c>
      <c r="E361" t="s">
        <v>17</v>
      </c>
      <c r="F361" t="s">
        <v>1400</v>
      </c>
      <c r="G361" t="s">
        <v>8</v>
      </c>
      <c r="H361" t="s">
        <v>1412</v>
      </c>
      <c r="I361" s="63" t="e">
        <f t="array" ref="I361">_xlfn.IFS(#REF!="1",1,#REF!="2",2,#REF!="3",3,#REF!="1A",4,#REF!="1B",5,#REF!="2A",6,#REF!="2B",7,#REF!="3A",8,#REF!="3B",9,#REF!="4A",10,#REF!="","")</f>
        <v>#REF!</v>
      </c>
      <c r="J361">
        <f>VLOOKUP(F361,profesor!$G$2:$H$101,2,0)</f>
        <v>4</v>
      </c>
      <c r="K361">
        <f>VLOOKUP(H361,ar_predmet!A:C,3,0)</f>
        <v>34</v>
      </c>
      <c r="L361" s="3">
        <f>VLOOKUP(H361,ar_predmet!A:C,2,FALSE())</f>
        <v>5236</v>
      </c>
      <c r="M361">
        <f>+VLOOKUP(G361,tip_dogodka!$B$2:$C$10,2,0)</f>
        <v>7</v>
      </c>
      <c r="N361">
        <f>+VLOOKUP(E361,prostor!$F$1:$G$101,2,0)</f>
        <v>55</v>
      </c>
      <c r="O361">
        <f t="shared" si="20"/>
        <v>95</v>
      </c>
      <c r="P361">
        <f>VLOOKUP(O361,mi2hh!A$2:B$4261,2,FALSE())</f>
        <v>2</v>
      </c>
      <c r="Q361" t="str">
        <f t="shared" si="21"/>
        <v>Izr</v>
      </c>
      <c r="R361" t="str">
        <f t="shared" si="22"/>
        <v>VS</v>
      </c>
      <c r="S361" s="24" t="s">
        <v>1243</v>
      </c>
      <c r="T361" t="str">
        <f t="shared" si="23"/>
        <v/>
      </c>
      <c r="U361">
        <f>VLOOKUP(S361,ar_skupina!L$2:M$136,2,FALSE())</f>
        <v>97</v>
      </c>
    </row>
    <row r="362" spans="1:21" ht="14.25" customHeight="1" x14ac:dyDescent="0.25">
      <c r="A362">
        <v>468</v>
      </c>
      <c r="B362" s="9">
        <v>45392.677083333299</v>
      </c>
      <c r="C362" s="9">
        <v>45392.78125</v>
      </c>
      <c r="D362" t="s">
        <v>1433</v>
      </c>
      <c r="E362" t="s">
        <v>16</v>
      </c>
      <c r="F362" t="s">
        <v>1400</v>
      </c>
      <c r="G362" t="s">
        <v>5</v>
      </c>
      <c r="H362" t="s">
        <v>1423</v>
      </c>
      <c r="I362" s="63" t="e">
        <f t="array" ref="I362">_xlfn.IFS(#REF!="1",1,#REF!="2",2,#REF!="3",3,#REF!="1A",4,#REF!="1B",5,#REF!="2A",6,#REF!="2B",7,#REF!="3A",8,#REF!="3B",9,#REF!="4A",10,#REF!="","")</f>
        <v>#REF!</v>
      </c>
      <c r="J362">
        <f>VLOOKUP(F362,profesor!$G$2:$H$101,2,0)</f>
        <v>4</v>
      </c>
      <c r="K362">
        <f>VLOOKUP(H362,ar_predmet!A:C,3,0)</f>
        <v>36</v>
      </c>
      <c r="L362" s="3">
        <f>VLOOKUP(H362,ar_predmet!A:C,2,FALSE())</f>
        <v>5238</v>
      </c>
      <c r="M362">
        <f>+VLOOKUP(G362,tip_dogodka!$B$2:$C$10,2,0)</f>
        <v>4</v>
      </c>
      <c r="N362">
        <f>+VLOOKUP(E362,prostor!$F$1:$G$101,2,0)</f>
        <v>54</v>
      </c>
      <c r="O362">
        <f t="shared" si="20"/>
        <v>150</v>
      </c>
      <c r="P362">
        <f>VLOOKUP(O362,mi2hh!A$2:B$4261,2,FALSE())</f>
        <v>3</v>
      </c>
      <c r="Q362" t="str">
        <f t="shared" si="21"/>
        <v>Red</v>
      </c>
      <c r="R362" t="str">
        <f t="shared" si="22"/>
        <v>VS</v>
      </c>
      <c r="S362" s="24" t="s">
        <v>1155</v>
      </c>
      <c r="T362" t="str">
        <f t="shared" si="23"/>
        <v/>
      </c>
      <c r="U362">
        <f>VLOOKUP(S362,ar_skupina!L$2:M$136,2,FALSE())</f>
        <v>18</v>
      </c>
    </row>
    <row r="363" spans="1:21" ht="14.25" customHeight="1" x14ac:dyDescent="0.25">
      <c r="A363">
        <v>469</v>
      </c>
      <c r="B363" s="9">
        <v>45306.375</v>
      </c>
      <c r="C363" s="9">
        <v>45306.479166666701</v>
      </c>
      <c r="D363" t="s">
        <v>1434</v>
      </c>
      <c r="E363" t="s">
        <v>16</v>
      </c>
      <c r="F363" t="s">
        <v>1400</v>
      </c>
      <c r="G363" t="s">
        <v>5</v>
      </c>
      <c r="H363" t="s">
        <v>1407</v>
      </c>
      <c r="I363" s="63" t="e">
        <f t="array" ref="I363">_xlfn.IFS(#REF!="1",1,#REF!="2",2,#REF!="3",3,#REF!="1A",4,#REF!="1B",5,#REF!="2A",6,#REF!="2B",7,#REF!="3A",8,#REF!="3B",9,#REF!="4A",10,#REF!="","")</f>
        <v>#REF!</v>
      </c>
      <c r="J363">
        <f>VLOOKUP(F363,profesor!$G$2:$H$101,2,0)</f>
        <v>4</v>
      </c>
      <c r="K363">
        <f>VLOOKUP(H363,ar_predmet!A:C,3,0)</f>
        <v>85</v>
      </c>
      <c r="L363" s="3">
        <f>VLOOKUP(H363,ar_predmet!A:C,2,FALSE())</f>
        <v>6201</v>
      </c>
      <c r="M363">
        <f>+VLOOKUP(G363,tip_dogodka!$B$2:$C$10,2,0)</f>
        <v>4</v>
      </c>
      <c r="N363">
        <f>+VLOOKUP(E363,prostor!$F$1:$G$101,2,0)</f>
        <v>54</v>
      </c>
      <c r="O363">
        <f t="shared" si="20"/>
        <v>150</v>
      </c>
      <c r="P363">
        <f>VLOOKUP(O363,mi2hh!A$2:B$4261,2,FALSE())</f>
        <v>3</v>
      </c>
      <c r="Q363" t="str">
        <f t="shared" si="21"/>
        <v>Red</v>
      </c>
      <c r="R363" t="str">
        <f t="shared" si="22"/>
        <v>UN</v>
      </c>
      <c r="S363" s="24" t="s">
        <v>1207</v>
      </c>
      <c r="T363" t="str">
        <f t="shared" si="23"/>
        <v/>
      </c>
      <c r="U363">
        <f>VLOOKUP(S363,ar_skupina!L$2:M$136,2,FALSE())</f>
        <v>64</v>
      </c>
    </row>
    <row r="364" spans="1:21" ht="14.25" customHeight="1" x14ac:dyDescent="0.25">
      <c r="A364">
        <v>470</v>
      </c>
      <c r="B364" s="9">
        <v>45300.489583333299</v>
      </c>
      <c r="C364" s="9">
        <v>45300.59375</v>
      </c>
      <c r="D364" t="s">
        <v>1413</v>
      </c>
      <c r="E364">
        <v>403</v>
      </c>
      <c r="F364" t="s">
        <v>1400</v>
      </c>
      <c r="G364" t="s">
        <v>3</v>
      </c>
      <c r="H364" t="s">
        <v>1412</v>
      </c>
      <c r="I364" s="63" t="e">
        <f t="array" ref="I364">_xlfn.IFS(#REF!="1",1,#REF!="2",2,#REF!="3",3,#REF!="1A",4,#REF!="1B",5,#REF!="2A",6,#REF!="2B",7,#REF!="3A",8,#REF!="3B",9,#REF!="4A",10,#REF!="","")</f>
        <v>#REF!</v>
      </c>
      <c r="J364">
        <f>VLOOKUP(F364,profesor!$G$2:$H$101,2,0)</f>
        <v>4</v>
      </c>
      <c r="K364">
        <f>VLOOKUP(H364,ar_predmet!A:C,3,0)</f>
        <v>34</v>
      </c>
      <c r="L364" s="3">
        <f>VLOOKUP(H364,ar_predmet!A:C,2,FALSE())</f>
        <v>5236</v>
      </c>
      <c r="M364">
        <f>+VLOOKUP(G364,tip_dogodka!$B$2:$C$10,2,0)</f>
        <v>2</v>
      </c>
      <c r="N364">
        <f>+VLOOKUP(E364,prostor!$F$1:$G$101,2,0)</f>
        <v>12</v>
      </c>
      <c r="O364">
        <f t="shared" si="20"/>
        <v>150</v>
      </c>
      <c r="P364">
        <f>VLOOKUP(O364,mi2hh!A$2:B$4261,2,FALSE())</f>
        <v>3</v>
      </c>
      <c r="Q364" t="str">
        <f t="shared" si="21"/>
        <v>Red</v>
      </c>
      <c r="R364" t="str">
        <f t="shared" si="22"/>
        <v>VS</v>
      </c>
      <c r="S364" s="24" t="s">
        <v>1164</v>
      </c>
      <c r="T364" t="str">
        <f t="shared" si="23"/>
        <v>2</v>
      </c>
      <c r="U364">
        <f>VLOOKUP(S364,ar_skupina!L$2:M$136,2,FALSE())</f>
        <v>26</v>
      </c>
    </row>
    <row r="365" spans="1:21" ht="14.25" customHeight="1" x14ac:dyDescent="0.25">
      <c r="A365">
        <v>471</v>
      </c>
      <c r="B365" s="9">
        <v>45398.677083333299</v>
      </c>
      <c r="C365" s="9">
        <v>45398.78125</v>
      </c>
      <c r="D365" t="s">
        <v>1433</v>
      </c>
      <c r="E365" t="s">
        <v>16</v>
      </c>
      <c r="F365" t="s">
        <v>1400</v>
      </c>
      <c r="G365" t="s">
        <v>5</v>
      </c>
      <c r="H365" t="s">
        <v>1423</v>
      </c>
      <c r="I365" s="63" t="e">
        <f t="array" ref="I365">_xlfn.IFS(#REF!="1",1,#REF!="2",2,#REF!="3",3,#REF!="1A",4,#REF!="1B",5,#REF!="2A",6,#REF!="2B",7,#REF!="3A",8,#REF!="3B",9,#REF!="4A",10,#REF!="","")</f>
        <v>#REF!</v>
      </c>
      <c r="J365">
        <f>VLOOKUP(F365,profesor!$G$2:$H$101,2,0)</f>
        <v>4</v>
      </c>
      <c r="K365">
        <f>VLOOKUP(H365,ar_predmet!A:C,3,0)</f>
        <v>36</v>
      </c>
      <c r="L365" s="3">
        <f>VLOOKUP(H365,ar_predmet!A:C,2,FALSE())</f>
        <v>5238</v>
      </c>
      <c r="M365">
        <f>+VLOOKUP(G365,tip_dogodka!$B$2:$C$10,2,0)</f>
        <v>4</v>
      </c>
      <c r="N365">
        <f>+VLOOKUP(E365,prostor!$F$1:$G$101,2,0)</f>
        <v>54</v>
      </c>
      <c r="O365">
        <f t="shared" si="20"/>
        <v>150</v>
      </c>
      <c r="P365">
        <f>VLOOKUP(O365,mi2hh!A$2:B$4261,2,FALSE())</f>
        <v>3</v>
      </c>
      <c r="Q365" t="str">
        <f t="shared" si="21"/>
        <v>Red</v>
      </c>
      <c r="R365" t="str">
        <f t="shared" si="22"/>
        <v>VS</v>
      </c>
      <c r="S365" s="24" t="s">
        <v>1155</v>
      </c>
      <c r="T365" t="str">
        <f t="shared" si="23"/>
        <v/>
      </c>
      <c r="U365">
        <f>VLOOKUP(S365,ar_skupina!L$2:M$136,2,FALSE())</f>
        <v>18</v>
      </c>
    </row>
    <row r="366" spans="1:21" ht="14.25" customHeight="1" x14ac:dyDescent="0.25">
      <c r="A366">
        <v>472</v>
      </c>
      <c r="B366" s="9">
        <v>45274.635416666701</v>
      </c>
      <c r="C366" s="9">
        <v>45274.739583333299</v>
      </c>
      <c r="D366" t="s">
        <v>1427</v>
      </c>
      <c r="E366">
        <v>403</v>
      </c>
      <c r="F366" t="s">
        <v>1400</v>
      </c>
      <c r="G366" t="s">
        <v>3</v>
      </c>
      <c r="H366" t="s">
        <v>1412</v>
      </c>
      <c r="I366" s="63" t="e">
        <f t="array" ref="I366">_xlfn.IFS(#REF!="1",1,#REF!="2",2,#REF!="3",3,#REF!="1A",4,#REF!="1B",5,#REF!="2A",6,#REF!="2B",7,#REF!="3A",8,#REF!="3B",9,#REF!="4A",10,#REF!="","")</f>
        <v>#REF!</v>
      </c>
      <c r="J366">
        <f>VLOOKUP(F366,profesor!$G$2:$H$101,2,0)</f>
        <v>4</v>
      </c>
      <c r="K366">
        <f>VLOOKUP(H366,ar_predmet!A:C,3,0)</f>
        <v>34</v>
      </c>
      <c r="L366" s="3">
        <f>VLOOKUP(H366,ar_predmet!A:C,2,FALSE())</f>
        <v>5236</v>
      </c>
      <c r="M366">
        <f>+VLOOKUP(G366,tip_dogodka!$B$2:$C$10,2,0)</f>
        <v>2</v>
      </c>
      <c r="N366">
        <f>+VLOOKUP(E366,prostor!$F$1:$G$101,2,0)</f>
        <v>12</v>
      </c>
      <c r="O366">
        <f t="shared" si="20"/>
        <v>150</v>
      </c>
      <c r="P366">
        <f>VLOOKUP(O366,mi2hh!A$2:B$4261,2,FALSE())</f>
        <v>3</v>
      </c>
      <c r="Q366" t="str">
        <f t="shared" si="21"/>
        <v>Red</v>
      </c>
      <c r="R366" t="str">
        <f t="shared" si="22"/>
        <v>VS</v>
      </c>
      <c r="S366" s="24" t="s">
        <v>1163</v>
      </c>
      <c r="T366" t="str">
        <f t="shared" si="23"/>
        <v>1</v>
      </c>
      <c r="U366">
        <f>VLOOKUP(S366,ar_skupina!L$2:M$136,2,FALSE())</f>
        <v>25</v>
      </c>
    </row>
    <row r="367" spans="1:21" ht="14.25" customHeight="1" x14ac:dyDescent="0.25">
      <c r="A367">
        <v>473</v>
      </c>
      <c r="B367" s="9">
        <v>45313.375</v>
      </c>
      <c r="C367" s="9">
        <v>45313.479166666701</v>
      </c>
      <c r="D367" t="s">
        <v>1406</v>
      </c>
      <c r="E367">
        <v>412</v>
      </c>
      <c r="F367" t="s">
        <v>1400</v>
      </c>
      <c r="G367" t="s">
        <v>3</v>
      </c>
      <c r="H367" t="s">
        <v>1407</v>
      </c>
      <c r="I367" s="63" t="e">
        <f t="array" ref="I367">_xlfn.IFS(#REF!="1",1,#REF!="2",2,#REF!="3",3,#REF!="1A",4,#REF!="1B",5,#REF!="2A",6,#REF!="2B",7,#REF!="3A",8,#REF!="3B",9,#REF!="4A",10,#REF!="","")</f>
        <v>#REF!</v>
      </c>
      <c r="J367">
        <f>VLOOKUP(F367,profesor!$G$2:$H$101,2,0)</f>
        <v>4</v>
      </c>
      <c r="K367">
        <f>VLOOKUP(H367,ar_predmet!A:C,3,0)</f>
        <v>85</v>
      </c>
      <c r="L367" s="3">
        <f>VLOOKUP(H367,ar_predmet!A:C,2,FALSE())</f>
        <v>6201</v>
      </c>
      <c r="M367">
        <f>+VLOOKUP(G367,tip_dogodka!$B$2:$C$10,2,0)</f>
        <v>2</v>
      </c>
      <c r="N367">
        <f>+VLOOKUP(E367,prostor!$F$1:$G$101,2,0)</f>
        <v>15</v>
      </c>
      <c r="O367">
        <f t="shared" si="20"/>
        <v>150</v>
      </c>
      <c r="P367">
        <f>VLOOKUP(O367,mi2hh!A$2:B$4261,2,FALSE())</f>
        <v>3</v>
      </c>
      <c r="Q367" t="str">
        <f t="shared" si="21"/>
        <v>Red</v>
      </c>
      <c r="R367" t="str">
        <f t="shared" si="22"/>
        <v>UN</v>
      </c>
      <c r="S367" s="24" t="s">
        <v>1207</v>
      </c>
      <c r="T367" t="str">
        <f t="shared" si="23"/>
        <v/>
      </c>
      <c r="U367">
        <f>VLOOKUP(S367,ar_skupina!L$2:M$136,2,FALSE())</f>
        <v>64</v>
      </c>
    </row>
    <row r="368" spans="1:21" ht="14.25" customHeight="1" x14ac:dyDescent="0.25">
      <c r="A368">
        <v>474</v>
      </c>
      <c r="B368" s="9">
        <v>45303.635416666701</v>
      </c>
      <c r="C368" s="9">
        <v>45303.739583333299</v>
      </c>
      <c r="D368" t="s">
        <v>1421</v>
      </c>
      <c r="E368" t="s">
        <v>16</v>
      </c>
      <c r="F368" t="s">
        <v>1400</v>
      </c>
      <c r="G368" t="s">
        <v>5</v>
      </c>
      <c r="H368" t="s">
        <v>1412</v>
      </c>
      <c r="I368" s="63" t="e">
        <f t="array" ref="I368">_xlfn.IFS(#REF!="1",1,#REF!="2",2,#REF!="3",3,#REF!="1A",4,#REF!="1B",5,#REF!="2A",6,#REF!="2B",7,#REF!="3A",8,#REF!="3B",9,#REF!="4A",10,#REF!="","")</f>
        <v>#REF!</v>
      </c>
      <c r="J368">
        <f>VLOOKUP(F368,profesor!$G$2:$H$101,2,0)</f>
        <v>4</v>
      </c>
      <c r="K368">
        <f>VLOOKUP(H368,ar_predmet!A:C,3,0)</f>
        <v>34</v>
      </c>
      <c r="L368" s="3">
        <f>VLOOKUP(H368,ar_predmet!A:C,2,FALSE())</f>
        <v>5236</v>
      </c>
      <c r="M368">
        <f>+VLOOKUP(G368,tip_dogodka!$B$2:$C$10,2,0)</f>
        <v>4</v>
      </c>
      <c r="N368">
        <f>+VLOOKUP(E368,prostor!$F$1:$G$101,2,0)</f>
        <v>54</v>
      </c>
      <c r="O368">
        <f t="shared" si="20"/>
        <v>150</v>
      </c>
      <c r="P368">
        <f>VLOOKUP(O368,mi2hh!A$2:B$4261,2,FALSE())</f>
        <v>3</v>
      </c>
      <c r="Q368" t="str">
        <f t="shared" si="21"/>
        <v>Red</v>
      </c>
      <c r="R368" t="str">
        <f t="shared" si="22"/>
        <v>VS</v>
      </c>
      <c r="S368" s="24" t="s">
        <v>1164</v>
      </c>
      <c r="T368" t="str">
        <f t="shared" si="23"/>
        <v>2</v>
      </c>
      <c r="U368">
        <f>VLOOKUP(S368,ar_skupina!L$2:M$136,2,FALSE())</f>
        <v>26</v>
      </c>
    </row>
    <row r="369" spans="1:21" ht="14.25" customHeight="1" x14ac:dyDescent="0.25">
      <c r="A369">
        <v>475</v>
      </c>
      <c r="B369" s="9">
        <v>45247.635416666701</v>
      </c>
      <c r="C369" s="9">
        <v>45247.739583333299</v>
      </c>
      <c r="D369" t="s">
        <v>1408</v>
      </c>
      <c r="E369">
        <v>402</v>
      </c>
      <c r="F369" t="s">
        <v>1400</v>
      </c>
      <c r="G369" t="s">
        <v>3</v>
      </c>
      <c r="H369" t="s">
        <v>1409</v>
      </c>
      <c r="I369" s="63" t="e">
        <f t="array" ref="I369">_xlfn.IFS(#REF!="1",1,#REF!="2",2,#REF!="3",3,#REF!="1A",4,#REF!="1B",5,#REF!="2A",6,#REF!="2B",7,#REF!="3A",8,#REF!="3B",9,#REF!="4A",10,#REF!="","")</f>
        <v>#REF!</v>
      </c>
      <c r="J369">
        <f>VLOOKUP(F369,profesor!$G$2:$H$101,2,0)</f>
        <v>4</v>
      </c>
      <c r="K369">
        <f>VLOOKUP(H369,ar_predmet!A:C,3,0)</f>
        <v>53</v>
      </c>
      <c r="L369" s="3">
        <f>VLOOKUP(H369,ar_predmet!A:C,2,FALSE())</f>
        <v>5309</v>
      </c>
      <c r="M369">
        <f>+VLOOKUP(G369,tip_dogodka!$B$2:$C$10,2,0)</f>
        <v>2</v>
      </c>
      <c r="N369">
        <f>+VLOOKUP(E369,prostor!$F$1:$G$101,2,0)</f>
        <v>11</v>
      </c>
      <c r="O369">
        <f t="shared" si="20"/>
        <v>150</v>
      </c>
      <c r="P369">
        <f>VLOOKUP(O369,mi2hh!A$2:B$4261,2,FALSE())</f>
        <v>3</v>
      </c>
      <c r="Q369" t="str">
        <f t="shared" si="21"/>
        <v>Red</v>
      </c>
      <c r="R369" t="str">
        <f t="shared" si="22"/>
        <v>VS</v>
      </c>
      <c r="S369" s="24" t="s">
        <v>1178</v>
      </c>
      <c r="T369" t="str">
        <f t="shared" si="23"/>
        <v>2</v>
      </c>
      <c r="U369">
        <f>VLOOKUP(S369,ar_skupina!L$2:M$136,2,FALSE())</f>
        <v>38</v>
      </c>
    </row>
    <row r="370" spans="1:21" ht="14.25" customHeight="1" x14ac:dyDescent="0.25">
      <c r="A370">
        <v>476</v>
      </c>
      <c r="B370" s="9">
        <v>45380.489583333299</v>
      </c>
      <c r="C370" s="9">
        <v>45380.59375</v>
      </c>
      <c r="D370" t="s">
        <v>1435</v>
      </c>
      <c r="E370" t="s">
        <v>16</v>
      </c>
      <c r="F370" t="s">
        <v>1400</v>
      </c>
      <c r="G370" t="s">
        <v>5</v>
      </c>
      <c r="H370" t="s">
        <v>1416</v>
      </c>
      <c r="I370" s="63" t="e">
        <f t="array" ref="I370">_xlfn.IFS(#REF!="1",1,#REF!="2",2,#REF!="3",3,#REF!="1A",4,#REF!="1B",5,#REF!="2A",6,#REF!="2B",7,#REF!="3A",8,#REF!="3B",9,#REF!="4A",10,#REF!="","")</f>
        <v>#REF!</v>
      </c>
      <c r="J370">
        <f>VLOOKUP(F370,profesor!$G$2:$H$101,2,0)</f>
        <v>4</v>
      </c>
      <c r="K370">
        <f>VLOOKUP(H370,ar_predmet!A:C,3,0)</f>
        <v>15</v>
      </c>
      <c r="L370" s="3">
        <f>VLOOKUP(H370,ar_predmet!A:C,2,FALSE())</f>
        <v>5207</v>
      </c>
      <c r="M370">
        <f>+VLOOKUP(G370,tip_dogodka!$B$2:$C$10,2,0)</f>
        <v>4</v>
      </c>
      <c r="N370">
        <f>+VLOOKUP(E370,prostor!$F$1:$G$101,2,0)</f>
        <v>54</v>
      </c>
      <c r="O370">
        <f t="shared" si="20"/>
        <v>150</v>
      </c>
      <c r="P370">
        <f>VLOOKUP(O370,mi2hh!A$2:B$4261,2,FALSE())</f>
        <v>3</v>
      </c>
      <c r="Q370" t="str">
        <f t="shared" si="21"/>
        <v>Red</v>
      </c>
      <c r="R370" t="str">
        <f t="shared" si="22"/>
        <v>VS</v>
      </c>
      <c r="S370" s="24" t="s">
        <v>1163</v>
      </c>
      <c r="T370" t="str">
        <f t="shared" si="23"/>
        <v>1</v>
      </c>
      <c r="U370">
        <f>VLOOKUP(S370,ar_skupina!L$2:M$136,2,FALSE())</f>
        <v>25</v>
      </c>
    </row>
    <row r="371" spans="1:21" ht="14.25" customHeight="1" x14ac:dyDescent="0.25">
      <c r="A371">
        <v>477</v>
      </c>
      <c r="B371" s="9">
        <v>45406.677083333299</v>
      </c>
      <c r="C371" s="9">
        <v>45406.78125</v>
      </c>
      <c r="D371" t="s">
        <v>1431</v>
      </c>
      <c r="E371" t="s">
        <v>16</v>
      </c>
      <c r="F371" t="s">
        <v>1400</v>
      </c>
      <c r="G371" t="s">
        <v>5</v>
      </c>
      <c r="H371" t="s">
        <v>1419</v>
      </c>
      <c r="I371" s="63" t="e">
        <f t="array" ref="I371">_xlfn.IFS(#REF!="1",1,#REF!="2",2,#REF!="3",3,#REF!="1A",4,#REF!="1B",5,#REF!="2A",6,#REF!="2B",7,#REF!="3A",8,#REF!="3B",9,#REF!="4A",10,#REF!="","")</f>
        <v>#REF!</v>
      </c>
      <c r="J371">
        <f>VLOOKUP(F371,profesor!$G$2:$H$101,2,0)</f>
        <v>4</v>
      </c>
      <c r="K371">
        <f>VLOOKUP(H371,ar_predmet!A:C,3,0)</f>
        <v>127</v>
      </c>
      <c r="L371" s="3">
        <f>VLOOKUP(H371,ar_predmet!A:C,2,FALSE())</f>
        <v>6321</v>
      </c>
      <c r="M371">
        <f>+VLOOKUP(G371,tip_dogodka!$B$2:$C$10,2,0)</f>
        <v>4</v>
      </c>
      <c r="N371">
        <f>+VLOOKUP(E371,prostor!$F$1:$G$101,2,0)</f>
        <v>54</v>
      </c>
      <c r="O371">
        <f t="shared" si="20"/>
        <v>150</v>
      </c>
      <c r="P371">
        <f>VLOOKUP(O371,mi2hh!A$2:B$4261,2,FALSE())</f>
        <v>3</v>
      </c>
      <c r="Q371" t="str">
        <f t="shared" si="21"/>
        <v>Red</v>
      </c>
      <c r="R371" t="str">
        <f t="shared" si="22"/>
        <v>UN</v>
      </c>
      <c r="S371" s="24" t="s">
        <v>1214</v>
      </c>
      <c r="T371" t="str">
        <f t="shared" si="23"/>
        <v/>
      </c>
      <c r="U371">
        <f>VLOOKUP(S371,ar_skupina!L$2:M$136,2,FALSE())</f>
        <v>71</v>
      </c>
    </row>
    <row r="372" spans="1:21" ht="14.25" customHeight="1" x14ac:dyDescent="0.25">
      <c r="A372">
        <v>478</v>
      </c>
      <c r="B372" s="9">
        <v>45387.677083333299</v>
      </c>
      <c r="C372" s="9">
        <v>45387.78125</v>
      </c>
      <c r="D372" t="s">
        <v>1417</v>
      </c>
      <c r="E372">
        <v>412</v>
      </c>
      <c r="F372" t="s">
        <v>1400</v>
      </c>
      <c r="G372" t="s">
        <v>3</v>
      </c>
      <c r="H372" t="s">
        <v>1416</v>
      </c>
      <c r="I372" s="63" t="e">
        <f t="array" ref="I372">_xlfn.IFS(#REF!="1",1,#REF!="2",2,#REF!="3",3,#REF!="1A",4,#REF!="1B",5,#REF!="2A",6,#REF!="2B",7,#REF!="3A",8,#REF!="3B",9,#REF!="4A",10,#REF!="","")</f>
        <v>#REF!</v>
      </c>
      <c r="J372">
        <f>VLOOKUP(F372,profesor!$G$2:$H$101,2,0)</f>
        <v>4</v>
      </c>
      <c r="K372">
        <f>VLOOKUP(H372,ar_predmet!A:C,3,0)</f>
        <v>15</v>
      </c>
      <c r="L372" s="3">
        <f>VLOOKUP(H372,ar_predmet!A:C,2,FALSE())</f>
        <v>5207</v>
      </c>
      <c r="M372">
        <f>+VLOOKUP(G372,tip_dogodka!$B$2:$C$10,2,0)</f>
        <v>2</v>
      </c>
      <c r="N372">
        <f>+VLOOKUP(E372,prostor!$F$1:$G$101,2,0)</f>
        <v>15</v>
      </c>
      <c r="O372">
        <f t="shared" si="20"/>
        <v>150</v>
      </c>
      <c r="P372">
        <f>VLOOKUP(O372,mi2hh!A$2:B$4261,2,FALSE())</f>
        <v>3</v>
      </c>
      <c r="Q372" t="str">
        <f t="shared" si="21"/>
        <v>Red</v>
      </c>
      <c r="R372" t="str">
        <f t="shared" si="22"/>
        <v>VS</v>
      </c>
      <c r="S372" s="24" t="s">
        <v>1164</v>
      </c>
      <c r="T372" t="str">
        <f t="shared" si="23"/>
        <v>2</v>
      </c>
      <c r="U372">
        <f>VLOOKUP(S372,ar_skupina!L$2:M$136,2,FALSE())</f>
        <v>26</v>
      </c>
    </row>
    <row r="373" spans="1:21" ht="14.25" customHeight="1" x14ac:dyDescent="0.25">
      <c r="A373">
        <v>479</v>
      </c>
      <c r="B373" s="9">
        <v>45215.791666666701</v>
      </c>
      <c r="C373" s="9">
        <v>45215.895833333299</v>
      </c>
      <c r="D373" t="s">
        <v>1424</v>
      </c>
      <c r="E373" t="s">
        <v>17</v>
      </c>
      <c r="F373" t="s">
        <v>1400</v>
      </c>
      <c r="G373" t="s">
        <v>8</v>
      </c>
      <c r="H373" t="s">
        <v>1409</v>
      </c>
      <c r="I373" s="63" t="e">
        <f t="array" ref="I373">_xlfn.IFS(#REF!="1",1,#REF!="2",2,#REF!="3",3,#REF!="1A",4,#REF!="1B",5,#REF!="2A",6,#REF!="2B",7,#REF!="3A",8,#REF!="3B",9,#REF!="4A",10,#REF!="","")</f>
        <v>#REF!</v>
      </c>
      <c r="J373">
        <f>VLOOKUP(F373,profesor!$G$2:$H$101,2,0)</f>
        <v>4</v>
      </c>
      <c r="K373">
        <f>VLOOKUP(H373,ar_predmet!A:C,3,0)</f>
        <v>53</v>
      </c>
      <c r="L373" s="3">
        <f>VLOOKUP(H373,ar_predmet!A:C,2,FALSE())</f>
        <v>5309</v>
      </c>
      <c r="M373">
        <f>+VLOOKUP(G373,tip_dogodka!$B$2:$C$10,2,0)</f>
        <v>7</v>
      </c>
      <c r="N373">
        <f>+VLOOKUP(E373,prostor!$F$1:$G$101,2,0)</f>
        <v>55</v>
      </c>
      <c r="O373">
        <f t="shared" si="20"/>
        <v>150</v>
      </c>
      <c r="P373">
        <f>VLOOKUP(O373,mi2hh!A$2:B$4261,2,FALSE())</f>
        <v>3</v>
      </c>
      <c r="Q373" t="str">
        <f t="shared" si="21"/>
        <v>Izr</v>
      </c>
      <c r="R373" t="str">
        <f t="shared" si="22"/>
        <v>VS</v>
      </c>
      <c r="S373" s="24" t="s">
        <v>1257</v>
      </c>
      <c r="T373" t="str">
        <f t="shared" si="23"/>
        <v/>
      </c>
      <c r="U373">
        <f>VLOOKUP(S373,ar_skupina!L$2:M$136,2,FALSE())</f>
        <v>105</v>
      </c>
    </row>
    <row r="374" spans="1:21" ht="14.25" customHeight="1" x14ac:dyDescent="0.25">
      <c r="A374">
        <v>480</v>
      </c>
      <c r="B374" s="9">
        <v>45384.791666666701</v>
      </c>
      <c r="C374" s="9">
        <v>45384.857638888898</v>
      </c>
      <c r="D374" t="s">
        <v>1432</v>
      </c>
      <c r="E374" t="s">
        <v>17</v>
      </c>
      <c r="F374" t="s">
        <v>1400</v>
      </c>
      <c r="G374" t="s">
        <v>8</v>
      </c>
      <c r="H374" t="s">
        <v>1416</v>
      </c>
      <c r="I374" s="63" t="e">
        <f t="array" ref="I374">_xlfn.IFS(#REF!="1",1,#REF!="2",2,#REF!="3",3,#REF!="1A",4,#REF!="1B",5,#REF!="2A",6,#REF!="2B",7,#REF!="3A",8,#REF!="3B",9,#REF!="4A",10,#REF!="","")</f>
        <v>#REF!</v>
      </c>
      <c r="J374">
        <f>VLOOKUP(F374,profesor!$G$2:$H$101,2,0)</f>
        <v>4</v>
      </c>
      <c r="K374">
        <f>VLOOKUP(H374,ar_predmet!A:C,3,0)</f>
        <v>15</v>
      </c>
      <c r="L374" s="3">
        <f>VLOOKUP(H374,ar_predmet!A:C,2,FALSE())</f>
        <v>5207</v>
      </c>
      <c r="M374">
        <f>+VLOOKUP(G374,tip_dogodka!$B$2:$C$10,2,0)</f>
        <v>7</v>
      </c>
      <c r="N374">
        <f>+VLOOKUP(E374,prostor!$F$1:$G$101,2,0)</f>
        <v>55</v>
      </c>
      <c r="O374">
        <f t="shared" si="20"/>
        <v>95</v>
      </c>
      <c r="P374">
        <f>VLOOKUP(O374,mi2hh!A$2:B$4261,2,FALSE())</f>
        <v>2</v>
      </c>
      <c r="Q374" t="str">
        <f t="shared" si="21"/>
        <v>Izr</v>
      </c>
      <c r="R374" t="str">
        <f t="shared" si="22"/>
        <v>VS</v>
      </c>
      <c r="S374" s="24" t="s">
        <v>1243</v>
      </c>
      <c r="T374" t="str">
        <f t="shared" si="23"/>
        <v/>
      </c>
      <c r="U374">
        <f>VLOOKUP(S374,ar_skupina!L$2:M$136,2,FALSE())</f>
        <v>97</v>
      </c>
    </row>
    <row r="375" spans="1:21" ht="14.25" customHeight="1" x14ac:dyDescent="0.25">
      <c r="A375">
        <v>481</v>
      </c>
      <c r="B375" s="9">
        <v>45380.375</v>
      </c>
      <c r="C375" s="9">
        <v>45380.479166666701</v>
      </c>
      <c r="D375" t="s">
        <v>1410</v>
      </c>
      <c r="E375">
        <v>410</v>
      </c>
      <c r="F375" t="s">
        <v>1400</v>
      </c>
      <c r="G375" t="s">
        <v>3</v>
      </c>
      <c r="H375" t="s">
        <v>1301</v>
      </c>
      <c r="I375" s="63" t="e">
        <f t="array" ref="I375">_xlfn.IFS(#REF!="1",1,#REF!="2",2,#REF!="3",3,#REF!="1A",4,#REF!="1B",5,#REF!="2A",6,#REF!="2B",7,#REF!="3A",8,#REF!="3B",9,#REF!="4A",10,#REF!="","")</f>
        <v>#REF!</v>
      </c>
      <c r="J375">
        <f>VLOOKUP(F375,profesor!$G$2:$H$101,2,0)</f>
        <v>4</v>
      </c>
      <c r="K375">
        <f>VLOOKUP(H375,ar_predmet!A:C,3,0)</f>
        <v>2</v>
      </c>
      <c r="L375" s="3">
        <f>VLOOKUP(H375,ar_predmet!A:C,2,FALSE())</f>
        <v>5105</v>
      </c>
      <c r="M375">
        <f>+VLOOKUP(G375,tip_dogodka!$B$2:$C$10,2,0)</f>
        <v>2</v>
      </c>
      <c r="N375">
        <f>+VLOOKUP(E375,prostor!$F$1:$G$101,2,0)</f>
        <v>13</v>
      </c>
      <c r="O375">
        <f t="shared" si="20"/>
        <v>150</v>
      </c>
      <c r="P375">
        <f>VLOOKUP(O375,mi2hh!A$2:B$4261,2,FALSE())</f>
        <v>3</v>
      </c>
      <c r="Q375" t="str">
        <f t="shared" si="21"/>
        <v>Red</v>
      </c>
      <c r="R375" t="str">
        <f t="shared" si="22"/>
        <v>VS</v>
      </c>
      <c r="S375" s="24" t="s">
        <v>1139</v>
      </c>
      <c r="T375" t="str">
        <f t="shared" si="23"/>
        <v>2A</v>
      </c>
      <c r="U375">
        <f>VLOOKUP(S375,ar_skupina!L$2:M$136,2,FALSE())</f>
        <v>7</v>
      </c>
    </row>
    <row r="376" spans="1:21" ht="14.25" customHeight="1" x14ac:dyDescent="0.25">
      <c r="A376">
        <v>482</v>
      </c>
      <c r="B376" s="9">
        <v>45390.677083333299</v>
      </c>
      <c r="C376" s="9">
        <v>45390.78125</v>
      </c>
      <c r="D376" t="s">
        <v>1422</v>
      </c>
      <c r="E376">
        <v>403</v>
      </c>
      <c r="F376" t="s">
        <v>1400</v>
      </c>
      <c r="G376" t="s">
        <v>3</v>
      </c>
      <c r="H376" t="s">
        <v>1423</v>
      </c>
      <c r="I376" s="63" t="e">
        <f t="array" ref="I376">_xlfn.IFS(#REF!="1",1,#REF!="2",2,#REF!="3",3,#REF!="1A",4,#REF!="1B",5,#REF!="2A",6,#REF!="2B",7,#REF!="3A",8,#REF!="3B",9,#REF!="4A",10,#REF!="","")</f>
        <v>#REF!</v>
      </c>
      <c r="J376">
        <f>VLOOKUP(F376,profesor!$G$2:$H$101,2,0)</f>
        <v>4</v>
      </c>
      <c r="K376">
        <f>VLOOKUP(H376,ar_predmet!A:C,3,0)</f>
        <v>36</v>
      </c>
      <c r="L376" s="3">
        <f>VLOOKUP(H376,ar_predmet!A:C,2,FALSE())</f>
        <v>5238</v>
      </c>
      <c r="M376">
        <f>+VLOOKUP(G376,tip_dogodka!$B$2:$C$10,2,0)</f>
        <v>2</v>
      </c>
      <c r="N376">
        <f>+VLOOKUP(E376,prostor!$F$1:$G$101,2,0)</f>
        <v>12</v>
      </c>
      <c r="O376">
        <f t="shared" si="20"/>
        <v>150</v>
      </c>
      <c r="P376">
        <f>VLOOKUP(O376,mi2hh!A$2:B$4261,2,FALSE())</f>
        <v>3</v>
      </c>
      <c r="Q376" t="str">
        <f t="shared" si="21"/>
        <v>Red</v>
      </c>
      <c r="R376" t="str">
        <f t="shared" si="22"/>
        <v>VS</v>
      </c>
      <c r="S376" s="24" t="s">
        <v>1155</v>
      </c>
      <c r="T376" t="str">
        <f t="shared" si="23"/>
        <v/>
      </c>
      <c r="U376">
        <f>VLOOKUP(S376,ar_skupina!L$2:M$136,2,FALSE())</f>
        <v>18</v>
      </c>
    </row>
    <row r="377" spans="1:21" ht="14.25" customHeight="1" x14ac:dyDescent="0.25">
      <c r="A377">
        <v>483</v>
      </c>
      <c r="B377" s="9">
        <v>45436.677083333299</v>
      </c>
      <c r="C377" s="9">
        <v>45436.78125</v>
      </c>
      <c r="D377" t="s">
        <v>1436</v>
      </c>
      <c r="E377">
        <v>413</v>
      </c>
      <c r="F377" t="s">
        <v>1400</v>
      </c>
      <c r="G377" t="s">
        <v>3</v>
      </c>
      <c r="H377" t="s">
        <v>1405</v>
      </c>
      <c r="I377" s="63" t="e">
        <f t="array" ref="I377">_xlfn.IFS(#REF!="1",1,#REF!="2",2,#REF!="3",3,#REF!="1A",4,#REF!="1B",5,#REF!="2A",6,#REF!="2B",7,#REF!="3A",8,#REF!="3B",9,#REF!="4A",10,#REF!="","")</f>
        <v>#REF!</v>
      </c>
      <c r="J377">
        <f>VLOOKUP(F377,profesor!$G$2:$H$101,2,0)</f>
        <v>4</v>
      </c>
      <c r="K377">
        <f>VLOOKUP(H377,ar_predmet!A:C,3,0)</f>
        <v>35</v>
      </c>
      <c r="L377" s="3">
        <f>VLOOKUP(H377,ar_predmet!A:C,2,FALSE())</f>
        <v>5237</v>
      </c>
      <c r="M377">
        <f>+VLOOKUP(G377,tip_dogodka!$B$2:$C$10,2,0)</f>
        <v>2</v>
      </c>
      <c r="N377">
        <f>+VLOOKUP(E377,prostor!$F$1:$G$101,2,0)</f>
        <v>16</v>
      </c>
      <c r="O377">
        <f t="shared" si="20"/>
        <v>150</v>
      </c>
      <c r="P377">
        <f>VLOOKUP(O377,mi2hh!A$2:B$4261,2,FALSE())</f>
        <v>3</v>
      </c>
      <c r="Q377" t="str">
        <f t="shared" si="21"/>
        <v>Red</v>
      </c>
      <c r="R377" t="str">
        <f t="shared" si="22"/>
        <v>VS</v>
      </c>
      <c r="S377" s="24" t="s">
        <v>1155</v>
      </c>
      <c r="T377" t="str">
        <f t="shared" si="23"/>
        <v/>
      </c>
      <c r="U377">
        <f>VLOOKUP(S377,ar_skupina!L$2:M$136,2,FALSE())</f>
        <v>18</v>
      </c>
    </row>
    <row r="378" spans="1:21" ht="14.25" customHeight="1" x14ac:dyDescent="0.25">
      <c r="A378">
        <v>484</v>
      </c>
      <c r="B378" s="9">
        <v>45301.489583333299</v>
      </c>
      <c r="C378" s="9">
        <v>45301.59375</v>
      </c>
      <c r="D378" t="s">
        <v>1411</v>
      </c>
      <c r="E378" t="s">
        <v>16</v>
      </c>
      <c r="F378" t="s">
        <v>1400</v>
      </c>
      <c r="G378" t="s">
        <v>5</v>
      </c>
      <c r="H378" t="s">
        <v>1412</v>
      </c>
      <c r="I378" s="63" t="e">
        <f t="array" ref="I378">_xlfn.IFS(#REF!="1",1,#REF!="2",2,#REF!="3",3,#REF!="1A",4,#REF!="1B",5,#REF!="2A",6,#REF!="2B",7,#REF!="3A",8,#REF!="3B",9,#REF!="4A",10,#REF!="","")</f>
        <v>#REF!</v>
      </c>
      <c r="J378">
        <f>VLOOKUP(F378,profesor!$G$2:$H$101,2,0)</f>
        <v>4</v>
      </c>
      <c r="K378">
        <f>VLOOKUP(H378,ar_predmet!A:C,3,0)</f>
        <v>34</v>
      </c>
      <c r="L378" s="3">
        <f>VLOOKUP(H378,ar_predmet!A:C,2,FALSE())</f>
        <v>5236</v>
      </c>
      <c r="M378">
        <f>+VLOOKUP(G378,tip_dogodka!$B$2:$C$10,2,0)</f>
        <v>4</v>
      </c>
      <c r="N378">
        <f>+VLOOKUP(E378,prostor!$F$1:$G$101,2,0)</f>
        <v>54</v>
      </c>
      <c r="O378">
        <f t="shared" si="20"/>
        <v>150</v>
      </c>
      <c r="P378">
        <f>VLOOKUP(O378,mi2hh!A$2:B$4261,2,FALSE())</f>
        <v>3</v>
      </c>
      <c r="Q378" t="str">
        <f t="shared" si="21"/>
        <v>Red</v>
      </c>
      <c r="R378" t="str">
        <f t="shared" si="22"/>
        <v>VS</v>
      </c>
      <c r="S378" s="24" t="s">
        <v>1163</v>
      </c>
      <c r="T378" t="str">
        <f t="shared" si="23"/>
        <v>1</v>
      </c>
      <c r="U378">
        <f>VLOOKUP(S378,ar_skupina!L$2:M$136,2,FALSE())</f>
        <v>25</v>
      </c>
    </row>
    <row r="379" spans="1:21" ht="14.25" customHeight="1" x14ac:dyDescent="0.25">
      <c r="A379">
        <v>485</v>
      </c>
      <c r="B379" s="9">
        <v>45275.375</v>
      </c>
      <c r="C379" s="9">
        <v>45275.479166666701</v>
      </c>
      <c r="D379" t="s">
        <v>1401</v>
      </c>
      <c r="E379">
        <v>412</v>
      </c>
      <c r="F379" t="s">
        <v>1400</v>
      </c>
      <c r="G379" t="s">
        <v>3</v>
      </c>
      <c r="H379" t="s">
        <v>1402</v>
      </c>
      <c r="I379" s="63" t="e">
        <f t="array" ref="I379">_xlfn.IFS(#REF!="1",1,#REF!="2",2,#REF!="3",3,#REF!="1A",4,#REF!="1B",5,#REF!="2A",6,#REF!="2B",7,#REF!="3A",8,#REF!="3B",9,#REF!="4A",10,#REF!="","")</f>
        <v>#REF!</v>
      </c>
      <c r="J379">
        <f>VLOOKUP(F379,profesor!$G$2:$H$101,2,0)</f>
        <v>4</v>
      </c>
      <c r="K379">
        <f>VLOOKUP(H379,ar_predmet!A:C,3,0)</f>
        <v>87</v>
      </c>
      <c r="L379" s="3">
        <f>VLOOKUP(H379,ar_predmet!A:C,2,FALSE())</f>
        <v>6203</v>
      </c>
      <c r="M379">
        <f>+VLOOKUP(G379,tip_dogodka!$B$2:$C$10,2,0)</f>
        <v>2</v>
      </c>
      <c r="N379">
        <f>+VLOOKUP(E379,prostor!$F$1:$G$101,2,0)</f>
        <v>15</v>
      </c>
      <c r="O379">
        <f t="shared" si="20"/>
        <v>150</v>
      </c>
      <c r="P379">
        <f>VLOOKUP(O379,mi2hh!A$2:B$4261,2,FALSE())</f>
        <v>3</v>
      </c>
      <c r="Q379" t="str">
        <f t="shared" si="21"/>
        <v>Red</v>
      </c>
      <c r="R379" t="str">
        <f t="shared" si="22"/>
        <v>UN</v>
      </c>
      <c r="S379" s="24" t="s">
        <v>1207</v>
      </c>
      <c r="T379" t="str">
        <f t="shared" si="23"/>
        <v/>
      </c>
      <c r="U379">
        <f>VLOOKUP(S379,ar_skupina!L$2:M$136,2,FALSE())</f>
        <v>64</v>
      </c>
    </row>
    <row r="380" spans="1:21" ht="14.25" customHeight="1" x14ac:dyDescent="0.25">
      <c r="A380">
        <v>486</v>
      </c>
      <c r="B380" s="9">
        <v>45378.375</v>
      </c>
      <c r="C380" s="9">
        <v>45378.479166666701</v>
      </c>
      <c r="D380" t="s">
        <v>1437</v>
      </c>
      <c r="E380" t="s">
        <v>16</v>
      </c>
      <c r="F380" t="s">
        <v>1400</v>
      </c>
      <c r="G380" t="s">
        <v>5</v>
      </c>
      <c r="H380" t="s">
        <v>1301</v>
      </c>
      <c r="I380" s="63" t="e">
        <f t="array" ref="I380">_xlfn.IFS(#REF!="1",1,#REF!="2",2,#REF!="3",3,#REF!="1A",4,#REF!="1B",5,#REF!="2A",6,#REF!="2B",7,#REF!="3A",8,#REF!="3B",9,#REF!="4A",10,#REF!="","")</f>
        <v>#REF!</v>
      </c>
      <c r="J380">
        <f>VLOOKUP(F380,profesor!$G$2:$H$101,2,0)</f>
        <v>4</v>
      </c>
      <c r="K380">
        <f>VLOOKUP(H380,ar_predmet!A:C,3,0)</f>
        <v>2</v>
      </c>
      <c r="L380" s="3">
        <f>VLOOKUP(H380,ar_predmet!A:C,2,FALSE())</f>
        <v>5105</v>
      </c>
      <c r="M380">
        <f>+VLOOKUP(G380,tip_dogodka!$B$2:$C$10,2,0)</f>
        <v>4</v>
      </c>
      <c r="N380">
        <f>+VLOOKUP(E380,prostor!$F$1:$G$101,2,0)</f>
        <v>54</v>
      </c>
      <c r="O380">
        <f t="shared" si="20"/>
        <v>150</v>
      </c>
      <c r="P380">
        <f>VLOOKUP(O380,mi2hh!A$2:B$4261,2,FALSE())</f>
        <v>3</v>
      </c>
      <c r="Q380" t="str">
        <f t="shared" si="21"/>
        <v>Red</v>
      </c>
      <c r="R380" t="str">
        <f t="shared" si="22"/>
        <v>VS</v>
      </c>
      <c r="S380" s="24" t="s">
        <v>1139</v>
      </c>
      <c r="T380" t="str">
        <f t="shared" si="23"/>
        <v>2A</v>
      </c>
      <c r="U380">
        <f>VLOOKUP(S380,ar_skupina!L$2:M$136,2,FALSE())</f>
        <v>7</v>
      </c>
    </row>
    <row r="381" spans="1:21" ht="14.25" customHeight="1" x14ac:dyDescent="0.25">
      <c r="A381">
        <v>487</v>
      </c>
      <c r="B381" s="9">
        <v>45295.489583333299</v>
      </c>
      <c r="C381" s="9">
        <v>45295.59375</v>
      </c>
      <c r="D381" t="s">
        <v>1413</v>
      </c>
      <c r="E381">
        <v>403</v>
      </c>
      <c r="F381" t="s">
        <v>1400</v>
      </c>
      <c r="G381" t="s">
        <v>3</v>
      </c>
      <c r="H381" t="s">
        <v>1412</v>
      </c>
      <c r="I381" s="63" t="e">
        <f t="array" ref="I381">_xlfn.IFS(#REF!="1",1,#REF!="2",2,#REF!="3",3,#REF!="1A",4,#REF!="1B",5,#REF!="2A",6,#REF!="2B",7,#REF!="3A",8,#REF!="3B",9,#REF!="4A",10,#REF!="","")</f>
        <v>#REF!</v>
      </c>
      <c r="J381">
        <f>VLOOKUP(F381,profesor!$G$2:$H$101,2,0)</f>
        <v>4</v>
      </c>
      <c r="K381">
        <f>VLOOKUP(H381,ar_predmet!A:C,3,0)</f>
        <v>34</v>
      </c>
      <c r="L381" s="3">
        <f>VLOOKUP(H381,ar_predmet!A:C,2,FALSE())</f>
        <v>5236</v>
      </c>
      <c r="M381">
        <f>+VLOOKUP(G381,tip_dogodka!$B$2:$C$10,2,0)</f>
        <v>2</v>
      </c>
      <c r="N381">
        <f>+VLOOKUP(E381,prostor!$F$1:$G$101,2,0)</f>
        <v>12</v>
      </c>
      <c r="O381">
        <f t="shared" si="20"/>
        <v>150</v>
      </c>
      <c r="P381">
        <f>VLOOKUP(O381,mi2hh!A$2:B$4261,2,FALSE())</f>
        <v>3</v>
      </c>
      <c r="Q381" t="str">
        <f t="shared" si="21"/>
        <v>Red</v>
      </c>
      <c r="R381" t="str">
        <f t="shared" si="22"/>
        <v>VS</v>
      </c>
      <c r="S381" s="24" t="s">
        <v>1164</v>
      </c>
      <c r="T381" t="str">
        <f t="shared" si="23"/>
        <v>2</v>
      </c>
      <c r="U381">
        <f>VLOOKUP(S381,ar_skupina!L$2:M$136,2,FALSE())</f>
        <v>26</v>
      </c>
    </row>
    <row r="382" spans="1:21" ht="14.25" customHeight="1" x14ac:dyDescent="0.25">
      <c r="A382">
        <v>488</v>
      </c>
      <c r="B382" s="9">
        <v>45379.375</v>
      </c>
      <c r="C382" s="9">
        <v>45379.479166666701</v>
      </c>
      <c r="D382" t="s">
        <v>1437</v>
      </c>
      <c r="E382" t="s">
        <v>16</v>
      </c>
      <c r="F382" t="s">
        <v>1400</v>
      </c>
      <c r="G382" t="s">
        <v>5</v>
      </c>
      <c r="H382" t="s">
        <v>1301</v>
      </c>
      <c r="I382" s="63" t="e">
        <f t="array" ref="I382">_xlfn.IFS(#REF!="1",1,#REF!="2",2,#REF!="3",3,#REF!="1A",4,#REF!="1B",5,#REF!="2A",6,#REF!="2B",7,#REF!="3A",8,#REF!="3B",9,#REF!="4A",10,#REF!="","")</f>
        <v>#REF!</v>
      </c>
      <c r="J382">
        <f>VLOOKUP(F382,profesor!$G$2:$H$101,2,0)</f>
        <v>4</v>
      </c>
      <c r="K382">
        <f>VLOOKUP(H382,ar_predmet!A:C,3,0)</f>
        <v>2</v>
      </c>
      <c r="L382" s="3">
        <f>VLOOKUP(H382,ar_predmet!A:C,2,FALSE())</f>
        <v>5105</v>
      </c>
      <c r="M382">
        <f>+VLOOKUP(G382,tip_dogodka!$B$2:$C$10,2,0)</f>
        <v>4</v>
      </c>
      <c r="N382">
        <f>+VLOOKUP(E382,prostor!$F$1:$G$101,2,0)</f>
        <v>54</v>
      </c>
      <c r="O382">
        <f t="shared" si="20"/>
        <v>150</v>
      </c>
      <c r="P382">
        <f>VLOOKUP(O382,mi2hh!A$2:B$4261,2,FALSE())</f>
        <v>3</v>
      </c>
      <c r="Q382" t="str">
        <f t="shared" si="21"/>
        <v>Red</v>
      </c>
      <c r="R382" t="str">
        <f t="shared" si="22"/>
        <v>VS</v>
      </c>
      <c r="S382" s="24" t="s">
        <v>1139</v>
      </c>
      <c r="T382" t="str">
        <f t="shared" si="23"/>
        <v>2A</v>
      </c>
      <c r="U382">
        <f>VLOOKUP(S382,ar_skupina!L$2:M$136,2,FALSE())</f>
        <v>7</v>
      </c>
    </row>
    <row r="383" spans="1:21" ht="14.25" customHeight="1" x14ac:dyDescent="0.25">
      <c r="A383">
        <v>489</v>
      </c>
      <c r="B383" s="9">
        <v>45387.416666666701</v>
      </c>
      <c r="C383" s="9">
        <v>45387.520833333299</v>
      </c>
      <c r="D383" t="s">
        <v>1410</v>
      </c>
      <c r="E383">
        <v>410</v>
      </c>
      <c r="F383" t="s">
        <v>1400</v>
      </c>
      <c r="G383" t="s">
        <v>3</v>
      </c>
      <c r="H383" t="s">
        <v>1301</v>
      </c>
      <c r="I383" s="63" t="e">
        <f t="array" ref="I383">_xlfn.IFS(#REF!="1",1,#REF!="2",2,#REF!="3",3,#REF!="1A",4,#REF!="1B",5,#REF!="2A",6,#REF!="2B",7,#REF!="3A",8,#REF!="3B",9,#REF!="4A",10,#REF!="","")</f>
        <v>#REF!</v>
      </c>
      <c r="J383">
        <f>VLOOKUP(F383,profesor!$G$2:$H$101,2,0)</f>
        <v>4</v>
      </c>
      <c r="K383">
        <f>VLOOKUP(H383,ar_predmet!A:C,3,0)</f>
        <v>2</v>
      </c>
      <c r="L383" s="3">
        <f>VLOOKUP(H383,ar_predmet!A:C,2,FALSE())</f>
        <v>5105</v>
      </c>
      <c r="M383">
        <f>+VLOOKUP(G383,tip_dogodka!$B$2:$C$10,2,0)</f>
        <v>2</v>
      </c>
      <c r="N383">
        <f>+VLOOKUP(E383,prostor!$F$1:$G$101,2,0)</f>
        <v>13</v>
      </c>
      <c r="O383">
        <f t="shared" si="20"/>
        <v>150</v>
      </c>
      <c r="P383">
        <f>VLOOKUP(O383,mi2hh!A$2:B$4261,2,FALSE())</f>
        <v>3</v>
      </c>
      <c r="Q383" t="str">
        <f t="shared" si="21"/>
        <v>Red</v>
      </c>
      <c r="R383" t="str">
        <f t="shared" si="22"/>
        <v>VS</v>
      </c>
      <c r="S383" s="24" t="s">
        <v>1139</v>
      </c>
      <c r="T383" t="str">
        <f t="shared" si="23"/>
        <v>2A</v>
      </c>
      <c r="U383">
        <f>VLOOKUP(S383,ar_skupina!L$2:M$136,2,FALSE())</f>
        <v>7</v>
      </c>
    </row>
    <row r="384" spans="1:21" ht="14.25" customHeight="1" x14ac:dyDescent="0.25">
      <c r="A384">
        <v>490</v>
      </c>
      <c r="B384" s="9">
        <v>45370.489583333299</v>
      </c>
      <c r="C384" s="9">
        <v>45370.59375</v>
      </c>
      <c r="D384" t="s">
        <v>1415</v>
      </c>
      <c r="E384">
        <v>413</v>
      </c>
      <c r="F384" t="s">
        <v>1400</v>
      </c>
      <c r="G384" t="s">
        <v>3</v>
      </c>
      <c r="H384" t="s">
        <v>1416</v>
      </c>
      <c r="I384" s="63" t="e">
        <f t="array" ref="I384">_xlfn.IFS(#REF!="1",1,#REF!="2",2,#REF!="3",3,#REF!="1A",4,#REF!="1B",5,#REF!="2A",6,#REF!="2B",7,#REF!="3A",8,#REF!="3B",9,#REF!="4A",10,#REF!="","")</f>
        <v>#REF!</v>
      </c>
      <c r="J384">
        <f>VLOOKUP(F384,profesor!$G$2:$H$101,2,0)</f>
        <v>4</v>
      </c>
      <c r="K384">
        <f>VLOOKUP(H384,ar_predmet!A:C,3,0)</f>
        <v>15</v>
      </c>
      <c r="L384" s="3">
        <f>VLOOKUP(H384,ar_predmet!A:C,2,FALSE())</f>
        <v>5207</v>
      </c>
      <c r="M384">
        <f>+VLOOKUP(G384,tip_dogodka!$B$2:$C$10,2,0)</f>
        <v>2</v>
      </c>
      <c r="N384">
        <f>+VLOOKUP(E384,prostor!$F$1:$G$101,2,0)</f>
        <v>16</v>
      </c>
      <c r="O384">
        <f t="shared" si="20"/>
        <v>150</v>
      </c>
      <c r="P384">
        <f>VLOOKUP(O384,mi2hh!A$2:B$4261,2,FALSE())</f>
        <v>3</v>
      </c>
      <c r="Q384" t="str">
        <f t="shared" si="21"/>
        <v>Red</v>
      </c>
      <c r="R384" t="str">
        <f t="shared" si="22"/>
        <v>VS</v>
      </c>
      <c r="S384" s="24" t="s">
        <v>1163</v>
      </c>
      <c r="T384" t="str">
        <f t="shared" si="23"/>
        <v>1</v>
      </c>
      <c r="U384">
        <f>VLOOKUP(S384,ar_skupina!L$2:M$136,2,FALSE())</f>
        <v>25</v>
      </c>
    </row>
    <row r="385" spans="1:21" ht="14.25" customHeight="1" x14ac:dyDescent="0.25">
      <c r="A385">
        <v>491</v>
      </c>
      <c r="B385" s="9">
        <v>45307.375</v>
      </c>
      <c r="C385" s="9">
        <v>45307.479166666701</v>
      </c>
      <c r="D385" t="s">
        <v>1406</v>
      </c>
      <c r="E385">
        <v>412</v>
      </c>
      <c r="F385" t="s">
        <v>1400</v>
      </c>
      <c r="G385" t="s">
        <v>3</v>
      </c>
      <c r="H385" t="s">
        <v>1407</v>
      </c>
      <c r="I385" s="63" t="e">
        <f t="array" ref="I385">_xlfn.IFS(#REF!="1",1,#REF!="2",2,#REF!="3",3,#REF!="1A",4,#REF!="1B",5,#REF!="2A",6,#REF!="2B",7,#REF!="3A",8,#REF!="3B",9,#REF!="4A",10,#REF!="","")</f>
        <v>#REF!</v>
      </c>
      <c r="J385">
        <f>VLOOKUP(F385,profesor!$G$2:$H$101,2,0)</f>
        <v>4</v>
      </c>
      <c r="K385">
        <f>VLOOKUP(H385,ar_predmet!A:C,3,0)</f>
        <v>85</v>
      </c>
      <c r="L385" s="3">
        <f>VLOOKUP(H385,ar_predmet!A:C,2,FALSE())</f>
        <v>6201</v>
      </c>
      <c r="M385">
        <f>+VLOOKUP(G385,tip_dogodka!$B$2:$C$10,2,0)</f>
        <v>2</v>
      </c>
      <c r="N385">
        <f>+VLOOKUP(E385,prostor!$F$1:$G$101,2,0)</f>
        <v>15</v>
      </c>
      <c r="O385">
        <f t="shared" si="20"/>
        <v>150</v>
      </c>
      <c r="P385">
        <f>VLOOKUP(O385,mi2hh!A$2:B$4261,2,FALSE())</f>
        <v>3</v>
      </c>
      <c r="Q385" t="str">
        <f t="shared" si="21"/>
        <v>Red</v>
      </c>
      <c r="R385" t="str">
        <f t="shared" si="22"/>
        <v>UN</v>
      </c>
      <c r="S385" s="24" t="s">
        <v>1207</v>
      </c>
      <c r="T385" t="str">
        <f t="shared" si="23"/>
        <v/>
      </c>
      <c r="U385">
        <f>VLOOKUP(S385,ar_skupina!L$2:M$136,2,FALSE())</f>
        <v>64</v>
      </c>
    </row>
    <row r="386" spans="1:21" ht="14.25" customHeight="1" x14ac:dyDescent="0.25">
      <c r="A386">
        <v>492</v>
      </c>
      <c r="B386" s="9">
        <v>45246.635416666701</v>
      </c>
      <c r="C386" s="9">
        <v>45246.739583333299</v>
      </c>
      <c r="D386" t="s">
        <v>1408</v>
      </c>
      <c r="E386">
        <v>402</v>
      </c>
      <c r="F386" t="s">
        <v>1400</v>
      </c>
      <c r="G386" t="s">
        <v>3</v>
      </c>
      <c r="H386" t="s">
        <v>1409</v>
      </c>
      <c r="I386" s="63" t="e">
        <f t="array" ref="I386">_xlfn.IFS(#REF!="1",1,#REF!="2",2,#REF!="3",3,#REF!="1A",4,#REF!="1B",5,#REF!="2A",6,#REF!="2B",7,#REF!="3A",8,#REF!="3B",9,#REF!="4A",10,#REF!="","")</f>
        <v>#REF!</v>
      </c>
      <c r="J386">
        <f>VLOOKUP(F386,profesor!$G$2:$H$101,2,0)</f>
        <v>4</v>
      </c>
      <c r="K386">
        <f>VLOOKUP(H386,ar_predmet!A:C,3,0)</f>
        <v>53</v>
      </c>
      <c r="L386" s="3">
        <f>VLOOKUP(H386,ar_predmet!A:C,2,FALSE())</f>
        <v>5309</v>
      </c>
      <c r="M386">
        <f>+VLOOKUP(G386,tip_dogodka!$B$2:$C$10,2,0)</f>
        <v>2</v>
      </c>
      <c r="N386">
        <f>+VLOOKUP(E386,prostor!$F$1:$G$101,2,0)</f>
        <v>11</v>
      </c>
      <c r="O386">
        <f t="shared" ref="O386:O449" si="24">+INT(TEXT(((C386-B386)*24*60),"000"))</f>
        <v>150</v>
      </c>
      <c r="P386">
        <f>VLOOKUP(O386,mi2hh!A$2:B$4261,2,FALSE())</f>
        <v>3</v>
      </c>
      <c r="Q386" t="str">
        <f t="shared" ref="Q386:Q449" si="25">IF(ISNUMBER(FIND("Redni",D386)),"Red", IF(ISNUMBER(FIND("Izredni",D386)),"Izr"))</f>
        <v>Red</v>
      </c>
      <c r="R386" t="str">
        <f t="shared" ref="R386:R449" si="26">IF(ISNUMBER(FIND("-VS-",D386)),"VS", IF(ISNUMBER(FIND("-UNI-",D386)),"UN",IF(ISNUMBER(FIND("-MAG-",D386)),"MA",IF(ISNUMBER(FIND("-DR-",D386)),"DO"))))</f>
        <v>VS</v>
      </c>
      <c r="S386" s="24" t="s">
        <v>1178</v>
      </c>
      <c r="T386" t="str">
        <f t="shared" ref="T386:T449" si="27">IF(ISNUMBER(FIND("1. skupina",D386)),"1",IF(ISNUMBER(FIND("2. skupina",D386)),"2",IF(ISNUMBER(FIND("3. skupina",D386)),"3",IF(ISNUMBER(FIND("1.a skupina",D386)),"1A",IF(ISNUMBER(FIND("1.b skupina",D386)),"1B",IF(ISNUMBER(FIND("2.a skupina",D386)),"2A",IF(ISNUMBER(FIND("2.b skupina",D386)),"2B",IF(ISNUMBER(FIND("3.a skupina",D386)),"3A",IF(ISNUMBER(FIND("3.b skupina",D386)),"3B",IF(ISNUMBER(FIND("4.a skupina",D386)),"4A",""))))))))))</f>
        <v>2</v>
      </c>
      <c r="U386">
        <f>VLOOKUP(S386,ar_skupina!L$2:M$136,2,FALSE())</f>
        <v>38</v>
      </c>
    </row>
    <row r="387" spans="1:21" ht="14.25" customHeight="1" x14ac:dyDescent="0.25">
      <c r="A387">
        <v>493</v>
      </c>
      <c r="B387" s="9">
        <v>45440.677083333299</v>
      </c>
      <c r="C387" s="9">
        <v>45440.78125</v>
      </c>
      <c r="D387" t="s">
        <v>1436</v>
      </c>
      <c r="E387">
        <v>413</v>
      </c>
      <c r="F387" t="s">
        <v>1400</v>
      </c>
      <c r="G387" t="s">
        <v>3</v>
      </c>
      <c r="H387" t="s">
        <v>1405</v>
      </c>
      <c r="I387" s="63" t="e">
        <f t="array" ref="I387">_xlfn.IFS(#REF!="1",1,#REF!="2",2,#REF!="3",3,#REF!="1A",4,#REF!="1B",5,#REF!="2A",6,#REF!="2B",7,#REF!="3A",8,#REF!="3B",9,#REF!="4A",10,#REF!="","")</f>
        <v>#REF!</v>
      </c>
      <c r="J387">
        <f>VLOOKUP(F387,profesor!$G$2:$H$101,2,0)</f>
        <v>4</v>
      </c>
      <c r="K387">
        <f>VLOOKUP(H387,ar_predmet!A:C,3,0)</f>
        <v>35</v>
      </c>
      <c r="L387" s="3">
        <f>VLOOKUP(H387,ar_predmet!A:C,2,FALSE())</f>
        <v>5237</v>
      </c>
      <c r="M387">
        <f>+VLOOKUP(G387,tip_dogodka!$B$2:$C$10,2,0)</f>
        <v>2</v>
      </c>
      <c r="N387">
        <f>+VLOOKUP(E387,prostor!$F$1:$G$101,2,0)</f>
        <v>16</v>
      </c>
      <c r="O387">
        <f t="shared" si="24"/>
        <v>150</v>
      </c>
      <c r="P387">
        <f>VLOOKUP(O387,mi2hh!A$2:B$4261,2,FALSE())</f>
        <v>3</v>
      </c>
      <c r="Q387" t="str">
        <f t="shared" si="25"/>
        <v>Red</v>
      </c>
      <c r="R387" t="str">
        <f t="shared" si="26"/>
        <v>VS</v>
      </c>
      <c r="S387" s="24" t="s">
        <v>1155</v>
      </c>
      <c r="T387" t="str">
        <f t="shared" si="27"/>
        <v/>
      </c>
      <c r="U387">
        <f>VLOOKUP(S387,ar_skupina!L$2:M$136,2,FALSE())</f>
        <v>18</v>
      </c>
    </row>
    <row r="388" spans="1:21" ht="14.25" customHeight="1" x14ac:dyDescent="0.25">
      <c r="A388">
        <v>494</v>
      </c>
      <c r="B388" s="9">
        <v>45366.375</v>
      </c>
      <c r="C388" s="9">
        <v>45366.479166666701</v>
      </c>
      <c r="D388" t="s">
        <v>1410</v>
      </c>
      <c r="E388">
        <v>410</v>
      </c>
      <c r="F388" t="s">
        <v>1400</v>
      </c>
      <c r="G388" t="s">
        <v>3</v>
      </c>
      <c r="H388" t="s">
        <v>1301</v>
      </c>
      <c r="I388" s="63" t="e">
        <f t="array" ref="I388">_xlfn.IFS(#REF!="1",1,#REF!="2",2,#REF!="3",3,#REF!="1A",4,#REF!="1B",5,#REF!="2A",6,#REF!="2B",7,#REF!="3A",8,#REF!="3B",9,#REF!="4A",10,#REF!="","")</f>
        <v>#REF!</v>
      </c>
      <c r="J388">
        <f>VLOOKUP(F388,profesor!$G$2:$H$101,2,0)</f>
        <v>4</v>
      </c>
      <c r="K388">
        <f>VLOOKUP(H388,ar_predmet!A:C,3,0)</f>
        <v>2</v>
      </c>
      <c r="L388" s="3">
        <f>VLOOKUP(H388,ar_predmet!A:C,2,FALSE())</f>
        <v>5105</v>
      </c>
      <c r="M388">
        <f>+VLOOKUP(G388,tip_dogodka!$B$2:$C$10,2,0)</f>
        <v>2</v>
      </c>
      <c r="N388">
        <f>+VLOOKUP(E388,prostor!$F$1:$G$101,2,0)</f>
        <v>13</v>
      </c>
      <c r="O388">
        <f t="shared" si="24"/>
        <v>150</v>
      </c>
      <c r="P388">
        <f>VLOOKUP(O388,mi2hh!A$2:B$4261,2,FALSE())</f>
        <v>3</v>
      </c>
      <c r="Q388" t="str">
        <f t="shared" si="25"/>
        <v>Red</v>
      </c>
      <c r="R388" t="str">
        <f t="shared" si="26"/>
        <v>VS</v>
      </c>
      <c r="S388" s="24" t="s">
        <v>1139</v>
      </c>
      <c r="T388" t="str">
        <f t="shared" si="27"/>
        <v>2A</v>
      </c>
      <c r="U388">
        <f>VLOOKUP(S388,ar_skupina!L$2:M$136,2,FALSE())</f>
        <v>7</v>
      </c>
    </row>
    <row r="389" spans="1:21" ht="14.25" customHeight="1" x14ac:dyDescent="0.25">
      <c r="A389">
        <v>495</v>
      </c>
      <c r="B389" s="9">
        <v>45401.791666666701</v>
      </c>
      <c r="C389" s="9">
        <v>45401.895833333299</v>
      </c>
      <c r="D389" t="s">
        <v>1403</v>
      </c>
      <c r="E389">
        <v>413</v>
      </c>
      <c r="F389" t="s">
        <v>1400</v>
      </c>
      <c r="G389" t="s">
        <v>3</v>
      </c>
      <c r="H389" t="s">
        <v>1301</v>
      </c>
      <c r="I389" s="63" t="e">
        <f t="array" ref="I389">_xlfn.IFS(#REF!="1",1,#REF!="2",2,#REF!="3",3,#REF!="1A",4,#REF!="1B",5,#REF!="2A",6,#REF!="2B",7,#REF!="3A",8,#REF!="3B",9,#REF!="4A",10,#REF!="","")</f>
        <v>#REF!</v>
      </c>
      <c r="J389">
        <f>VLOOKUP(F389,profesor!$G$2:$H$101,2,0)</f>
        <v>4</v>
      </c>
      <c r="K389">
        <f>VLOOKUP(H389,ar_predmet!A:C,3,0)</f>
        <v>2</v>
      </c>
      <c r="L389" s="3">
        <f>VLOOKUP(H389,ar_predmet!A:C,2,FALSE())</f>
        <v>5105</v>
      </c>
      <c r="M389">
        <f>+VLOOKUP(G389,tip_dogodka!$B$2:$C$10,2,0)</f>
        <v>2</v>
      </c>
      <c r="N389">
        <f>+VLOOKUP(E389,prostor!$F$1:$G$101,2,0)</f>
        <v>16</v>
      </c>
      <c r="O389">
        <f t="shared" si="24"/>
        <v>150</v>
      </c>
      <c r="P389">
        <f>VLOOKUP(O389,mi2hh!A$2:B$4261,2,FALSE())</f>
        <v>3</v>
      </c>
      <c r="Q389" t="str">
        <f t="shared" si="25"/>
        <v>Red</v>
      </c>
      <c r="R389" t="str">
        <f t="shared" si="26"/>
        <v>VS</v>
      </c>
      <c r="S389" s="24" t="s">
        <v>1145</v>
      </c>
      <c r="T389" t="str">
        <f t="shared" si="27"/>
        <v>3B</v>
      </c>
      <c r="U389">
        <f>VLOOKUP(S389,ar_skupina!L$2:M$136,2,FALSE())</f>
        <v>10</v>
      </c>
    </row>
    <row r="390" spans="1:21" ht="14.25" customHeight="1" x14ac:dyDescent="0.25">
      <c r="A390">
        <v>496</v>
      </c>
      <c r="B390" s="9">
        <v>45282.489583333299</v>
      </c>
      <c r="C390" s="9">
        <v>45282.59375</v>
      </c>
      <c r="D390" t="s">
        <v>1413</v>
      </c>
      <c r="E390">
        <v>403</v>
      </c>
      <c r="F390" t="s">
        <v>1400</v>
      </c>
      <c r="G390" t="s">
        <v>3</v>
      </c>
      <c r="H390" t="s">
        <v>1412</v>
      </c>
      <c r="I390" s="63" t="e">
        <f t="array" ref="I390">_xlfn.IFS(#REF!="1",1,#REF!="2",2,#REF!="3",3,#REF!="1A",4,#REF!="1B",5,#REF!="2A",6,#REF!="2B",7,#REF!="3A",8,#REF!="3B",9,#REF!="4A",10,#REF!="","")</f>
        <v>#REF!</v>
      </c>
      <c r="J390">
        <f>VLOOKUP(F390,profesor!$G$2:$H$101,2,0)</f>
        <v>4</v>
      </c>
      <c r="K390">
        <f>VLOOKUP(H390,ar_predmet!A:C,3,0)</f>
        <v>34</v>
      </c>
      <c r="L390" s="3">
        <f>VLOOKUP(H390,ar_predmet!A:C,2,FALSE())</f>
        <v>5236</v>
      </c>
      <c r="M390">
        <f>+VLOOKUP(G390,tip_dogodka!$B$2:$C$10,2,0)</f>
        <v>2</v>
      </c>
      <c r="N390">
        <f>+VLOOKUP(E390,prostor!$F$1:$G$101,2,0)</f>
        <v>12</v>
      </c>
      <c r="O390">
        <f t="shared" si="24"/>
        <v>150</v>
      </c>
      <c r="P390">
        <f>VLOOKUP(O390,mi2hh!A$2:B$4261,2,FALSE())</f>
        <v>3</v>
      </c>
      <c r="Q390" t="str">
        <f t="shared" si="25"/>
        <v>Red</v>
      </c>
      <c r="R390" t="str">
        <f t="shared" si="26"/>
        <v>VS</v>
      </c>
      <c r="S390" s="24" t="s">
        <v>1164</v>
      </c>
      <c r="T390" t="str">
        <f t="shared" si="27"/>
        <v>2</v>
      </c>
      <c r="U390">
        <f>VLOOKUP(S390,ar_skupina!L$2:M$136,2,FALSE())</f>
        <v>26</v>
      </c>
    </row>
    <row r="391" spans="1:21" ht="14.25" customHeight="1" x14ac:dyDescent="0.25">
      <c r="A391">
        <v>497</v>
      </c>
      <c r="B391" s="9">
        <v>45408.677083333299</v>
      </c>
      <c r="C391" s="9">
        <v>45408.78125</v>
      </c>
      <c r="D391" t="s">
        <v>1431</v>
      </c>
      <c r="E391" t="s">
        <v>16</v>
      </c>
      <c r="F391" t="s">
        <v>1400</v>
      </c>
      <c r="G391" t="s">
        <v>5</v>
      </c>
      <c r="H391" t="s">
        <v>1419</v>
      </c>
      <c r="I391" s="63" t="e">
        <f t="array" ref="I391">_xlfn.IFS(#REF!="1",1,#REF!="2",2,#REF!="3",3,#REF!="1A",4,#REF!="1B",5,#REF!="2A",6,#REF!="2B",7,#REF!="3A",8,#REF!="3B",9,#REF!="4A",10,#REF!="","")</f>
        <v>#REF!</v>
      </c>
      <c r="J391">
        <f>VLOOKUP(F391,profesor!$G$2:$H$101,2,0)</f>
        <v>4</v>
      </c>
      <c r="K391">
        <f>VLOOKUP(H391,ar_predmet!A:C,3,0)</f>
        <v>127</v>
      </c>
      <c r="L391" s="3">
        <f>VLOOKUP(H391,ar_predmet!A:C,2,FALSE())</f>
        <v>6321</v>
      </c>
      <c r="M391">
        <f>+VLOOKUP(G391,tip_dogodka!$B$2:$C$10,2,0)</f>
        <v>4</v>
      </c>
      <c r="N391">
        <f>+VLOOKUP(E391,prostor!$F$1:$G$101,2,0)</f>
        <v>54</v>
      </c>
      <c r="O391">
        <f t="shared" si="24"/>
        <v>150</v>
      </c>
      <c r="P391">
        <f>VLOOKUP(O391,mi2hh!A$2:B$4261,2,FALSE())</f>
        <v>3</v>
      </c>
      <c r="Q391" t="str">
        <f t="shared" si="25"/>
        <v>Red</v>
      </c>
      <c r="R391" t="str">
        <f t="shared" si="26"/>
        <v>UN</v>
      </c>
      <c r="S391" s="24" t="s">
        <v>1214</v>
      </c>
      <c r="T391" t="str">
        <f t="shared" si="27"/>
        <v/>
      </c>
      <c r="U391">
        <f>VLOOKUP(S391,ar_skupina!L$2:M$136,2,FALSE())</f>
        <v>71</v>
      </c>
    </row>
    <row r="392" spans="1:21" ht="14.25" customHeight="1" x14ac:dyDescent="0.25">
      <c r="A392">
        <v>498</v>
      </c>
      <c r="B392" s="9">
        <v>45370.375</v>
      </c>
      <c r="C392" s="9">
        <v>45370.479166666701</v>
      </c>
      <c r="D392" t="s">
        <v>1410</v>
      </c>
      <c r="E392">
        <v>410</v>
      </c>
      <c r="F392" t="s">
        <v>1400</v>
      </c>
      <c r="G392" t="s">
        <v>3</v>
      </c>
      <c r="H392" t="s">
        <v>1301</v>
      </c>
      <c r="I392" s="63" t="e">
        <f t="array" ref="I392">_xlfn.IFS(#REF!="1",1,#REF!="2",2,#REF!="3",3,#REF!="1A",4,#REF!="1B",5,#REF!="2A",6,#REF!="2B",7,#REF!="3A",8,#REF!="3B",9,#REF!="4A",10,#REF!="","")</f>
        <v>#REF!</v>
      </c>
      <c r="J392">
        <f>VLOOKUP(F392,profesor!$G$2:$H$101,2,0)</f>
        <v>4</v>
      </c>
      <c r="K392">
        <f>VLOOKUP(H392,ar_predmet!A:C,3,0)</f>
        <v>2</v>
      </c>
      <c r="L392" s="3">
        <f>VLOOKUP(H392,ar_predmet!A:C,2,FALSE())</f>
        <v>5105</v>
      </c>
      <c r="M392">
        <f>+VLOOKUP(G392,tip_dogodka!$B$2:$C$10,2,0)</f>
        <v>2</v>
      </c>
      <c r="N392">
        <f>+VLOOKUP(E392,prostor!$F$1:$G$101,2,0)</f>
        <v>13</v>
      </c>
      <c r="O392">
        <f t="shared" si="24"/>
        <v>150</v>
      </c>
      <c r="P392">
        <f>VLOOKUP(O392,mi2hh!A$2:B$4261,2,FALSE())</f>
        <v>3</v>
      </c>
      <c r="Q392" t="str">
        <f t="shared" si="25"/>
        <v>Red</v>
      </c>
      <c r="R392" t="str">
        <f t="shared" si="26"/>
        <v>VS</v>
      </c>
      <c r="S392" s="24" t="s">
        <v>1139</v>
      </c>
      <c r="T392" t="str">
        <f t="shared" si="27"/>
        <v>2A</v>
      </c>
      <c r="U392">
        <f>VLOOKUP(S392,ar_skupina!L$2:M$136,2,FALSE())</f>
        <v>7</v>
      </c>
    </row>
    <row r="393" spans="1:21" ht="14.25" customHeight="1" x14ac:dyDescent="0.25">
      <c r="A393">
        <v>499</v>
      </c>
      <c r="B393" s="9">
        <v>45386.416666666701</v>
      </c>
      <c r="C393" s="9">
        <v>45386.520833333299</v>
      </c>
      <c r="D393" t="s">
        <v>1410</v>
      </c>
      <c r="E393">
        <v>410</v>
      </c>
      <c r="F393" t="s">
        <v>1400</v>
      </c>
      <c r="G393" t="s">
        <v>3</v>
      </c>
      <c r="H393" t="s">
        <v>1301</v>
      </c>
      <c r="I393" s="63" t="e">
        <f t="array" ref="I393">_xlfn.IFS(#REF!="1",1,#REF!="2",2,#REF!="3",3,#REF!="1A",4,#REF!="1B",5,#REF!="2A",6,#REF!="2B",7,#REF!="3A",8,#REF!="3B",9,#REF!="4A",10,#REF!="","")</f>
        <v>#REF!</v>
      </c>
      <c r="J393">
        <f>VLOOKUP(F393,profesor!$G$2:$H$101,2,0)</f>
        <v>4</v>
      </c>
      <c r="K393">
        <f>VLOOKUP(H393,ar_predmet!A:C,3,0)</f>
        <v>2</v>
      </c>
      <c r="L393" s="3">
        <f>VLOOKUP(H393,ar_predmet!A:C,2,FALSE())</f>
        <v>5105</v>
      </c>
      <c r="M393">
        <f>+VLOOKUP(G393,tip_dogodka!$B$2:$C$10,2,0)</f>
        <v>2</v>
      </c>
      <c r="N393">
        <f>+VLOOKUP(E393,prostor!$F$1:$G$101,2,0)</f>
        <v>13</v>
      </c>
      <c r="O393">
        <f t="shared" si="24"/>
        <v>150</v>
      </c>
      <c r="P393">
        <f>VLOOKUP(O393,mi2hh!A$2:B$4261,2,FALSE())</f>
        <v>3</v>
      </c>
      <c r="Q393" t="str">
        <f t="shared" si="25"/>
        <v>Red</v>
      </c>
      <c r="R393" t="str">
        <f t="shared" si="26"/>
        <v>VS</v>
      </c>
      <c r="S393" s="24" t="s">
        <v>1139</v>
      </c>
      <c r="T393" t="str">
        <f t="shared" si="27"/>
        <v>2A</v>
      </c>
      <c r="U393">
        <f>VLOOKUP(S393,ar_skupina!L$2:M$136,2,FALSE())</f>
        <v>7</v>
      </c>
    </row>
    <row r="394" spans="1:21" ht="14.25" customHeight="1" x14ac:dyDescent="0.25">
      <c r="A394">
        <v>500</v>
      </c>
      <c r="B394" s="9">
        <v>45223.791666666701</v>
      </c>
      <c r="C394" s="9">
        <v>45223.895833333299</v>
      </c>
      <c r="D394" t="s">
        <v>1408</v>
      </c>
      <c r="E394">
        <v>413</v>
      </c>
      <c r="F394" t="s">
        <v>1400</v>
      </c>
      <c r="G394" t="s">
        <v>3</v>
      </c>
      <c r="H394" t="s">
        <v>1409</v>
      </c>
      <c r="I394" s="63" t="e">
        <f t="array" ref="I394">_xlfn.IFS(#REF!="1",1,#REF!="2",2,#REF!="3",3,#REF!="1A",4,#REF!="1B",5,#REF!="2A",6,#REF!="2B",7,#REF!="3A",8,#REF!="3B",9,#REF!="4A",10,#REF!="","")</f>
        <v>#REF!</v>
      </c>
      <c r="J394">
        <f>VLOOKUP(F394,profesor!$G$2:$H$101,2,0)</f>
        <v>4</v>
      </c>
      <c r="K394">
        <f>VLOOKUP(H394,ar_predmet!A:C,3,0)</f>
        <v>53</v>
      </c>
      <c r="L394" s="3">
        <f>VLOOKUP(H394,ar_predmet!A:C,2,FALSE())</f>
        <v>5309</v>
      </c>
      <c r="M394">
        <f>+VLOOKUP(G394,tip_dogodka!$B$2:$C$10,2,0)</f>
        <v>2</v>
      </c>
      <c r="N394">
        <f>+VLOOKUP(E394,prostor!$F$1:$G$101,2,0)</f>
        <v>16</v>
      </c>
      <c r="O394">
        <f t="shared" si="24"/>
        <v>150</v>
      </c>
      <c r="P394">
        <f>VLOOKUP(O394,mi2hh!A$2:B$4261,2,FALSE())</f>
        <v>3</v>
      </c>
      <c r="Q394" t="str">
        <f t="shared" si="25"/>
        <v>Red</v>
      </c>
      <c r="R394" t="str">
        <f t="shared" si="26"/>
        <v>VS</v>
      </c>
      <c r="S394" s="24" t="s">
        <v>1178</v>
      </c>
      <c r="T394" t="str">
        <f t="shared" si="27"/>
        <v>2</v>
      </c>
      <c r="U394">
        <f>VLOOKUP(S394,ar_skupina!L$2:M$136,2,FALSE())</f>
        <v>38</v>
      </c>
    </row>
    <row r="395" spans="1:21" ht="14.25" customHeight="1" x14ac:dyDescent="0.25">
      <c r="A395">
        <v>501</v>
      </c>
      <c r="B395" s="9">
        <v>45224.791666666701</v>
      </c>
      <c r="C395" s="9">
        <v>45224.895833333299</v>
      </c>
      <c r="D395" t="s">
        <v>1438</v>
      </c>
      <c r="E395" t="s">
        <v>16</v>
      </c>
      <c r="F395" t="s">
        <v>1400</v>
      </c>
      <c r="G395" t="s">
        <v>5</v>
      </c>
      <c r="H395" t="s">
        <v>1409</v>
      </c>
      <c r="I395" s="63" t="e">
        <f t="array" ref="I395">_xlfn.IFS(#REF!="1",1,#REF!="2",2,#REF!="3",3,#REF!="1A",4,#REF!="1B",5,#REF!="2A",6,#REF!="2B",7,#REF!="3A",8,#REF!="3B",9,#REF!="4A",10,#REF!="","")</f>
        <v>#REF!</v>
      </c>
      <c r="J395">
        <f>VLOOKUP(F395,profesor!$G$2:$H$101,2,0)</f>
        <v>4</v>
      </c>
      <c r="K395">
        <f>VLOOKUP(H395,ar_predmet!A:C,3,0)</f>
        <v>53</v>
      </c>
      <c r="L395" s="3">
        <f>VLOOKUP(H395,ar_predmet!A:C,2,FALSE())</f>
        <v>5309</v>
      </c>
      <c r="M395">
        <f>+VLOOKUP(G395,tip_dogodka!$B$2:$C$10,2,0)</f>
        <v>4</v>
      </c>
      <c r="N395">
        <f>+VLOOKUP(E395,prostor!$F$1:$G$101,2,0)</f>
        <v>54</v>
      </c>
      <c r="O395">
        <f t="shared" si="24"/>
        <v>150</v>
      </c>
      <c r="P395">
        <f>VLOOKUP(O395,mi2hh!A$2:B$4261,2,FALSE())</f>
        <v>3</v>
      </c>
      <c r="Q395" t="str">
        <f t="shared" si="25"/>
        <v>Red</v>
      </c>
      <c r="R395" t="str">
        <f t="shared" si="26"/>
        <v>VS</v>
      </c>
      <c r="S395" s="24" t="s">
        <v>1178</v>
      </c>
      <c r="T395" t="str">
        <f t="shared" si="27"/>
        <v>2</v>
      </c>
      <c r="U395">
        <f>VLOOKUP(S395,ar_skupina!L$2:M$136,2,FALSE())</f>
        <v>38</v>
      </c>
    </row>
    <row r="396" spans="1:21" ht="14.25" customHeight="1" x14ac:dyDescent="0.25">
      <c r="A396">
        <v>502</v>
      </c>
      <c r="B396" s="9">
        <v>45393.677083333299</v>
      </c>
      <c r="C396" s="9">
        <v>45393.78125</v>
      </c>
      <c r="D396" t="s">
        <v>1422</v>
      </c>
      <c r="E396">
        <v>403</v>
      </c>
      <c r="F396" t="s">
        <v>1400</v>
      </c>
      <c r="G396" t="s">
        <v>3</v>
      </c>
      <c r="H396" t="s">
        <v>1423</v>
      </c>
      <c r="I396" s="63" t="e">
        <f t="array" ref="I396">_xlfn.IFS(#REF!="1",1,#REF!="2",2,#REF!="3",3,#REF!="1A",4,#REF!="1B",5,#REF!="2A",6,#REF!="2B",7,#REF!="3A",8,#REF!="3B",9,#REF!="4A",10,#REF!="","")</f>
        <v>#REF!</v>
      </c>
      <c r="J396">
        <f>VLOOKUP(F396,profesor!$G$2:$H$101,2,0)</f>
        <v>4</v>
      </c>
      <c r="K396">
        <f>VLOOKUP(H396,ar_predmet!A:C,3,0)</f>
        <v>36</v>
      </c>
      <c r="L396" s="3">
        <f>VLOOKUP(H396,ar_predmet!A:C,2,FALSE())</f>
        <v>5238</v>
      </c>
      <c r="M396">
        <f>+VLOOKUP(G396,tip_dogodka!$B$2:$C$10,2,0)</f>
        <v>2</v>
      </c>
      <c r="N396">
        <f>+VLOOKUP(E396,prostor!$F$1:$G$101,2,0)</f>
        <v>12</v>
      </c>
      <c r="O396">
        <f t="shared" si="24"/>
        <v>150</v>
      </c>
      <c r="P396">
        <f>VLOOKUP(O396,mi2hh!A$2:B$4261,2,FALSE())</f>
        <v>3</v>
      </c>
      <c r="Q396" t="str">
        <f t="shared" si="25"/>
        <v>Red</v>
      </c>
      <c r="R396" t="str">
        <f t="shared" si="26"/>
        <v>VS</v>
      </c>
      <c r="S396" s="24" t="s">
        <v>1155</v>
      </c>
      <c r="T396" t="str">
        <f t="shared" si="27"/>
        <v/>
      </c>
      <c r="U396">
        <f>VLOOKUP(S396,ar_skupina!L$2:M$136,2,FALSE())</f>
        <v>18</v>
      </c>
    </row>
    <row r="397" spans="1:21" ht="14.25" customHeight="1" x14ac:dyDescent="0.25">
      <c r="A397">
        <v>503</v>
      </c>
      <c r="B397" s="9">
        <v>45391.677083333299</v>
      </c>
      <c r="C397" s="9">
        <v>45391.78125</v>
      </c>
      <c r="D397" t="s">
        <v>1422</v>
      </c>
      <c r="E397">
        <v>403</v>
      </c>
      <c r="F397" t="s">
        <v>1400</v>
      </c>
      <c r="G397" t="s">
        <v>3</v>
      </c>
      <c r="H397" t="s">
        <v>1423</v>
      </c>
      <c r="I397" s="63" t="e">
        <f t="array" ref="I397">_xlfn.IFS(#REF!="1",1,#REF!="2",2,#REF!="3",3,#REF!="1A",4,#REF!="1B",5,#REF!="2A",6,#REF!="2B",7,#REF!="3A",8,#REF!="3B",9,#REF!="4A",10,#REF!="","")</f>
        <v>#REF!</v>
      </c>
      <c r="J397">
        <f>VLOOKUP(F397,profesor!$G$2:$H$101,2,0)</f>
        <v>4</v>
      </c>
      <c r="K397">
        <f>VLOOKUP(H397,ar_predmet!A:C,3,0)</f>
        <v>36</v>
      </c>
      <c r="L397" s="3">
        <f>VLOOKUP(H397,ar_predmet!A:C,2,FALSE())</f>
        <v>5238</v>
      </c>
      <c r="M397">
        <f>+VLOOKUP(G397,tip_dogodka!$B$2:$C$10,2,0)</f>
        <v>2</v>
      </c>
      <c r="N397">
        <f>+VLOOKUP(E397,prostor!$F$1:$G$101,2,0)</f>
        <v>12</v>
      </c>
      <c r="O397">
        <f t="shared" si="24"/>
        <v>150</v>
      </c>
      <c r="P397">
        <f>VLOOKUP(O397,mi2hh!A$2:B$4261,2,FALSE())</f>
        <v>3</v>
      </c>
      <c r="Q397" t="str">
        <f t="shared" si="25"/>
        <v>Red</v>
      </c>
      <c r="R397" t="str">
        <f t="shared" si="26"/>
        <v>VS</v>
      </c>
      <c r="S397" s="24" t="s">
        <v>1155</v>
      </c>
      <c r="T397" t="str">
        <f t="shared" si="27"/>
        <v/>
      </c>
      <c r="U397">
        <f>VLOOKUP(S397,ar_skupina!L$2:M$136,2,FALSE())</f>
        <v>18</v>
      </c>
    </row>
    <row r="398" spans="1:21" ht="14.25" customHeight="1" x14ac:dyDescent="0.25">
      <c r="A398">
        <v>504</v>
      </c>
      <c r="B398" s="9">
        <v>45376.489583333299</v>
      </c>
      <c r="C398" s="9">
        <v>45376.59375</v>
      </c>
      <c r="D398" t="s">
        <v>1435</v>
      </c>
      <c r="E398" t="s">
        <v>16</v>
      </c>
      <c r="F398" t="s">
        <v>1400</v>
      </c>
      <c r="G398" t="s">
        <v>5</v>
      </c>
      <c r="H398" t="s">
        <v>1416</v>
      </c>
      <c r="I398" s="63" t="e">
        <f t="array" ref="I398">_xlfn.IFS(#REF!="1",1,#REF!="2",2,#REF!="3",3,#REF!="1A",4,#REF!="1B",5,#REF!="2A",6,#REF!="2B",7,#REF!="3A",8,#REF!="3B",9,#REF!="4A",10,#REF!="","")</f>
        <v>#REF!</v>
      </c>
      <c r="J398">
        <f>VLOOKUP(F398,profesor!$G$2:$H$101,2,0)</f>
        <v>4</v>
      </c>
      <c r="K398">
        <f>VLOOKUP(H398,ar_predmet!A:C,3,0)</f>
        <v>15</v>
      </c>
      <c r="L398" s="3">
        <f>VLOOKUP(H398,ar_predmet!A:C,2,FALSE())</f>
        <v>5207</v>
      </c>
      <c r="M398">
        <f>+VLOOKUP(G398,tip_dogodka!$B$2:$C$10,2,0)</f>
        <v>4</v>
      </c>
      <c r="N398">
        <f>+VLOOKUP(E398,prostor!$F$1:$G$101,2,0)</f>
        <v>54</v>
      </c>
      <c r="O398">
        <f t="shared" si="24"/>
        <v>150</v>
      </c>
      <c r="P398">
        <f>VLOOKUP(O398,mi2hh!A$2:B$4261,2,FALSE())</f>
        <v>3</v>
      </c>
      <c r="Q398" t="str">
        <f t="shared" si="25"/>
        <v>Red</v>
      </c>
      <c r="R398" t="str">
        <f t="shared" si="26"/>
        <v>VS</v>
      </c>
      <c r="S398" s="24" t="s">
        <v>1163</v>
      </c>
      <c r="T398" t="str">
        <f t="shared" si="27"/>
        <v>1</v>
      </c>
      <c r="U398">
        <f>VLOOKUP(S398,ar_skupina!L$2:M$136,2,FALSE())</f>
        <v>25</v>
      </c>
    </row>
    <row r="399" spans="1:21" ht="14.25" customHeight="1" x14ac:dyDescent="0.25">
      <c r="A399">
        <v>505</v>
      </c>
      <c r="B399" s="9">
        <v>45299.489583333299</v>
      </c>
      <c r="C399" s="9">
        <v>45299.59375</v>
      </c>
      <c r="D399" t="s">
        <v>1427</v>
      </c>
      <c r="E399">
        <v>403</v>
      </c>
      <c r="F399" t="s">
        <v>1400</v>
      </c>
      <c r="G399" t="s">
        <v>3</v>
      </c>
      <c r="H399" t="s">
        <v>1412</v>
      </c>
      <c r="I399" s="63" t="e">
        <f t="array" ref="I399">_xlfn.IFS(#REF!="1",1,#REF!="2",2,#REF!="3",3,#REF!="1A",4,#REF!="1B",5,#REF!="2A",6,#REF!="2B",7,#REF!="3A",8,#REF!="3B",9,#REF!="4A",10,#REF!="","")</f>
        <v>#REF!</v>
      </c>
      <c r="J399">
        <f>VLOOKUP(F399,profesor!$G$2:$H$101,2,0)</f>
        <v>4</v>
      </c>
      <c r="K399">
        <f>VLOOKUP(H399,ar_predmet!A:C,3,0)</f>
        <v>34</v>
      </c>
      <c r="L399" s="3">
        <f>VLOOKUP(H399,ar_predmet!A:C,2,FALSE())</f>
        <v>5236</v>
      </c>
      <c r="M399">
        <f>+VLOOKUP(G399,tip_dogodka!$B$2:$C$10,2,0)</f>
        <v>2</v>
      </c>
      <c r="N399">
        <f>+VLOOKUP(E399,prostor!$F$1:$G$101,2,0)</f>
        <v>12</v>
      </c>
      <c r="O399">
        <f t="shared" si="24"/>
        <v>150</v>
      </c>
      <c r="P399">
        <f>VLOOKUP(O399,mi2hh!A$2:B$4261,2,FALSE())</f>
        <v>3</v>
      </c>
      <c r="Q399" t="str">
        <f t="shared" si="25"/>
        <v>Red</v>
      </c>
      <c r="R399" t="str">
        <f t="shared" si="26"/>
        <v>VS</v>
      </c>
      <c r="S399" s="24" t="s">
        <v>1163</v>
      </c>
      <c r="T399" t="str">
        <f t="shared" si="27"/>
        <v>1</v>
      </c>
      <c r="U399">
        <f>VLOOKUP(S399,ar_skupina!L$2:M$136,2,FALSE())</f>
        <v>25</v>
      </c>
    </row>
    <row r="400" spans="1:21" ht="14.25" customHeight="1" x14ac:dyDescent="0.25">
      <c r="A400">
        <v>506</v>
      </c>
      <c r="B400" s="9">
        <v>45390.791666666701</v>
      </c>
      <c r="C400" s="9">
        <v>45390.895833333299</v>
      </c>
      <c r="D400" t="s">
        <v>1403</v>
      </c>
      <c r="E400">
        <v>413</v>
      </c>
      <c r="F400" t="s">
        <v>1400</v>
      </c>
      <c r="G400" t="s">
        <v>3</v>
      </c>
      <c r="H400" t="s">
        <v>1301</v>
      </c>
      <c r="I400" s="63" t="e">
        <f t="array" ref="I400">_xlfn.IFS(#REF!="1",1,#REF!="2",2,#REF!="3",3,#REF!="1A",4,#REF!="1B",5,#REF!="2A",6,#REF!="2B",7,#REF!="3A",8,#REF!="3B",9,#REF!="4A",10,#REF!="","")</f>
        <v>#REF!</v>
      </c>
      <c r="J400">
        <f>VLOOKUP(F400,profesor!$G$2:$H$101,2,0)</f>
        <v>4</v>
      </c>
      <c r="K400">
        <f>VLOOKUP(H400,ar_predmet!A:C,3,0)</f>
        <v>2</v>
      </c>
      <c r="L400" s="3">
        <f>VLOOKUP(H400,ar_predmet!A:C,2,FALSE())</f>
        <v>5105</v>
      </c>
      <c r="M400">
        <f>+VLOOKUP(G400,tip_dogodka!$B$2:$C$10,2,0)</f>
        <v>2</v>
      </c>
      <c r="N400">
        <f>+VLOOKUP(E400,prostor!$F$1:$G$101,2,0)</f>
        <v>16</v>
      </c>
      <c r="O400">
        <f t="shared" si="24"/>
        <v>150</v>
      </c>
      <c r="P400">
        <f>VLOOKUP(O400,mi2hh!A$2:B$4261,2,FALSE())</f>
        <v>3</v>
      </c>
      <c r="Q400" t="str">
        <f t="shared" si="25"/>
        <v>Red</v>
      </c>
      <c r="R400" t="str">
        <f t="shared" si="26"/>
        <v>VS</v>
      </c>
      <c r="S400" s="24" t="s">
        <v>1145</v>
      </c>
      <c r="T400" t="str">
        <f t="shared" si="27"/>
        <v>3B</v>
      </c>
      <c r="U400">
        <f>VLOOKUP(S400,ar_skupina!L$2:M$136,2,FALSE())</f>
        <v>10</v>
      </c>
    </row>
    <row r="401" spans="1:21" ht="14.25" customHeight="1" x14ac:dyDescent="0.25">
      <c r="A401">
        <v>507</v>
      </c>
      <c r="B401" s="9">
        <v>45257.375</v>
      </c>
      <c r="C401" s="9">
        <v>45257.479166666701</v>
      </c>
      <c r="D401" t="s">
        <v>1401</v>
      </c>
      <c r="E401">
        <v>412</v>
      </c>
      <c r="F401" t="s">
        <v>1400</v>
      </c>
      <c r="G401" t="s">
        <v>3</v>
      </c>
      <c r="H401" t="s">
        <v>1402</v>
      </c>
      <c r="I401" s="63" t="e">
        <f t="array" ref="I401">_xlfn.IFS(#REF!="1",1,#REF!="2",2,#REF!="3",3,#REF!="1A",4,#REF!="1B",5,#REF!="2A",6,#REF!="2B",7,#REF!="3A",8,#REF!="3B",9,#REF!="4A",10,#REF!="","")</f>
        <v>#REF!</v>
      </c>
      <c r="J401">
        <f>VLOOKUP(F401,profesor!$G$2:$H$101,2,0)</f>
        <v>4</v>
      </c>
      <c r="K401">
        <f>VLOOKUP(H401,ar_predmet!A:C,3,0)</f>
        <v>87</v>
      </c>
      <c r="L401" s="3">
        <f>VLOOKUP(H401,ar_predmet!A:C,2,FALSE())</f>
        <v>6203</v>
      </c>
      <c r="M401">
        <f>+VLOOKUP(G401,tip_dogodka!$B$2:$C$10,2,0)</f>
        <v>2</v>
      </c>
      <c r="N401">
        <f>+VLOOKUP(E401,prostor!$F$1:$G$101,2,0)</f>
        <v>15</v>
      </c>
      <c r="O401">
        <f t="shared" si="24"/>
        <v>150</v>
      </c>
      <c r="P401">
        <f>VLOOKUP(O401,mi2hh!A$2:B$4261,2,FALSE())</f>
        <v>3</v>
      </c>
      <c r="Q401" t="str">
        <f t="shared" si="25"/>
        <v>Red</v>
      </c>
      <c r="R401" t="str">
        <f t="shared" si="26"/>
        <v>UN</v>
      </c>
      <c r="S401" s="24" t="s">
        <v>1207</v>
      </c>
      <c r="T401" t="str">
        <f t="shared" si="27"/>
        <v/>
      </c>
      <c r="U401">
        <f>VLOOKUP(S401,ar_skupina!L$2:M$136,2,FALSE())</f>
        <v>64</v>
      </c>
    </row>
    <row r="402" spans="1:21" ht="14.25" customHeight="1" x14ac:dyDescent="0.25">
      <c r="A402">
        <v>508</v>
      </c>
      <c r="B402" s="9">
        <v>45379.635416666701</v>
      </c>
      <c r="C402" s="9">
        <v>45379.739583333299</v>
      </c>
      <c r="D402" t="s">
        <v>1417</v>
      </c>
      <c r="E402">
        <v>413</v>
      </c>
      <c r="F402" t="s">
        <v>1400</v>
      </c>
      <c r="G402" t="s">
        <v>3</v>
      </c>
      <c r="H402" t="s">
        <v>1416</v>
      </c>
      <c r="I402" s="63" t="e">
        <f t="array" ref="I402">_xlfn.IFS(#REF!="1",1,#REF!="2",2,#REF!="3",3,#REF!="1A",4,#REF!="1B",5,#REF!="2A",6,#REF!="2B",7,#REF!="3A",8,#REF!="3B",9,#REF!="4A",10,#REF!="","")</f>
        <v>#REF!</v>
      </c>
      <c r="J402">
        <f>VLOOKUP(F402,profesor!$G$2:$H$101,2,0)</f>
        <v>4</v>
      </c>
      <c r="K402">
        <f>VLOOKUP(H402,ar_predmet!A:C,3,0)</f>
        <v>15</v>
      </c>
      <c r="L402" s="3">
        <f>VLOOKUP(H402,ar_predmet!A:C,2,FALSE())</f>
        <v>5207</v>
      </c>
      <c r="M402">
        <f>+VLOOKUP(G402,tip_dogodka!$B$2:$C$10,2,0)</f>
        <v>2</v>
      </c>
      <c r="N402">
        <f>+VLOOKUP(E402,prostor!$F$1:$G$101,2,0)</f>
        <v>16</v>
      </c>
      <c r="O402">
        <f t="shared" si="24"/>
        <v>150</v>
      </c>
      <c r="P402">
        <f>VLOOKUP(O402,mi2hh!A$2:B$4261,2,FALSE())</f>
        <v>3</v>
      </c>
      <c r="Q402" t="str">
        <f t="shared" si="25"/>
        <v>Red</v>
      </c>
      <c r="R402" t="str">
        <f t="shared" si="26"/>
        <v>VS</v>
      </c>
      <c r="S402" s="24" t="s">
        <v>1164</v>
      </c>
      <c r="T402" t="str">
        <f t="shared" si="27"/>
        <v>2</v>
      </c>
      <c r="U402">
        <f>VLOOKUP(S402,ar_skupina!L$2:M$136,2,FALSE())</f>
        <v>26</v>
      </c>
    </row>
    <row r="403" spans="1:21" ht="14.25" customHeight="1" x14ac:dyDescent="0.25">
      <c r="A403">
        <v>509</v>
      </c>
      <c r="B403" s="9">
        <v>45294.489583333299</v>
      </c>
      <c r="C403" s="9">
        <v>45294.59375</v>
      </c>
      <c r="D403" t="s">
        <v>1427</v>
      </c>
      <c r="E403">
        <v>403</v>
      </c>
      <c r="F403" t="s">
        <v>1400</v>
      </c>
      <c r="G403" t="s">
        <v>3</v>
      </c>
      <c r="H403" t="s">
        <v>1412</v>
      </c>
      <c r="I403" s="63" t="e">
        <f t="array" ref="I403">_xlfn.IFS(#REF!="1",1,#REF!="2",2,#REF!="3",3,#REF!="1A",4,#REF!="1B",5,#REF!="2A",6,#REF!="2B",7,#REF!="3A",8,#REF!="3B",9,#REF!="4A",10,#REF!="","")</f>
        <v>#REF!</v>
      </c>
      <c r="J403">
        <f>VLOOKUP(F403,profesor!$G$2:$H$101,2,0)</f>
        <v>4</v>
      </c>
      <c r="K403">
        <f>VLOOKUP(H403,ar_predmet!A:C,3,0)</f>
        <v>34</v>
      </c>
      <c r="L403" s="3">
        <f>VLOOKUP(H403,ar_predmet!A:C,2,FALSE())</f>
        <v>5236</v>
      </c>
      <c r="M403">
        <f>+VLOOKUP(G403,tip_dogodka!$B$2:$C$10,2,0)</f>
        <v>2</v>
      </c>
      <c r="N403">
        <f>+VLOOKUP(E403,prostor!$F$1:$G$101,2,0)</f>
        <v>12</v>
      </c>
      <c r="O403">
        <f t="shared" si="24"/>
        <v>150</v>
      </c>
      <c r="P403">
        <f>VLOOKUP(O403,mi2hh!A$2:B$4261,2,FALSE())</f>
        <v>3</v>
      </c>
      <c r="Q403" t="str">
        <f t="shared" si="25"/>
        <v>Red</v>
      </c>
      <c r="R403" t="str">
        <f t="shared" si="26"/>
        <v>VS</v>
      </c>
      <c r="S403" s="24" t="s">
        <v>1163</v>
      </c>
      <c r="T403" t="str">
        <f t="shared" si="27"/>
        <v>1</v>
      </c>
      <c r="U403">
        <f>VLOOKUP(S403,ar_skupina!L$2:M$136,2,FALSE())</f>
        <v>25</v>
      </c>
    </row>
    <row r="404" spans="1:21" ht="14.25" customHeight="1" x14ac:dyDescent="0.25">
      <c r="A404">
        <v>510</v>
      </c>
      <c r="B404" s="9">
        <v>45442.677083333299</v>
      </c>
      <c r="C404" s="9">
        <v>45442.78125</v>
      </c>
      <c r="D404" t="s">
        <v>1436</v>
      </c>
      <c r="E404">
        <v>413</v>
      </c>
      <c r="F404" t="s">
        <v>1400</v>
      </c>
      <c r="G404" t="s">
        <v>3</v>
      </c>
      <c r="H404" t="s">
        <v>1405</v>
      </c>
      <c r="I404" s="63" t="e">
        <f t="array" ref="I404">_xlfn.IFS(#REF!="1",1,#REF!="2",2,#REF!="3",3,#REF!="1A",4,#REF!="1B",5,#REF!="2A",6,#REF!="2B",7,#REF!="3A",8,#REF!="3B",9,#REF!="4A",10,#REF!="","")</f>
        <v>#REF!</v>
      </c>
      <c r="J404">
        <f>VLOOKUP(F404,profesor!$G$2:$H$101,2,0)</f>
        <v>4</v>
      </c>
      <c r="K404">
        <f>VLOOKUP(H404,ar_predmet!A:C,3,0)</f>
        <v>35</v>
      </c>
      <c r="L404" s="3">
        <f>VLOOKUP(H404,ar_predmet!A:C,2,FALSE())</f>
        <v>5237</v>
      </c>
      <c r="M404">
        <f>+VLOOKUP(G404,tip_dogodka!$B$2:$C$10,2,0)</f>
        <v>2</v>
      </c>
      <c r="N404">
        <f>+VLOOKUP(E404,prostor!$F$1:$G$101,2,0)</f>
        <v>16</v>
      </c>
      <c r="O404">
        <f t="shared" si="24"/>
        <v>150</v>
      </c>
      <c r="P404">
        <f>VLOOKUP(O404,mi2hh!A$2:B$4261,2,FALSE())</f>
        <v>3</v>
      </c>
      <c r="Q404" t="str">
        <f t="shared" si="25"/>
        <v>Red</v>
      </c>
      <c r="R404" t="str">
        <f t="shared" si="26"/>
        <v>VS</v>
      </c>
      <c r="S404" s="24" t="s">
        <v>1155</v>
      </c>
      <c r="T404" t="str">
        <f t="shared" si="27"/>
        <v/>
      </c>
      <c r="U404">
        <f>VLOOKUP(S404,ar_skupina!L$2:M$136,2,FALSE())</f>
        <v>18</v>
      </c>
    </row>
    <row r="405" spans="1:21" ht="14.25" customHeight="1" x14ac:dyDescent="0.25">
      <c r="A405">
        <v>511</v>
      </c>
      <c r="B405" s="9">
        <v>45429.791666666701</v>
      </c>
      <c r="C405" s="9">
        <v>45429.857638888898</v>
      </c>
      <c r="D405" t="s">
        <v>1439</v>
      </c>
      <c r="E405" t="s">
        <v>17</v>
      </c>
      <c r="F405" t="s">
        <v>1400</v>
      </c>
      <c r="G405" t="s">
        <v>8</v>
      </c>
      <c r="H405" t="s">
        <v>1405</v>
      </c>
      <c r="I405" s="63" t="e">
        <f t="array" ref="I405">_xlfn.IFS(#REF!="1",1,#REF!="2",2,#REF!="3",3,#REF!="1A",4,#REF!="1B",5,#REF!="2A",6,#REF!="2B",7,#REF!="3A",8,#REF!="3B",9,#REF!="4A",10,#REF!="","")</f>
        <v>#REF!</v>
      </c>
      <c r="J405">
        <f>VLOOKUP(F405,profesor!$G$2:$H$101,2,0)</f>
        <v>4</v>
      </c>
      <c r="K405">
        <f>VLOOKUP(H405,ar_predmet!A:C,3,0)</f>
        <v>35</v>
      </c>
      <c r="L405" s="3">
        <f>VLOOKUP(H405,ar_predmet!A:C,2,FALSE())</f>
        <v>5237</v>
      </c>
      <c r="M405">
        <f>+VLOOKUP(G405,tip_dogodka!$B$2:$C$10,2,0)</f>
        <v>7</v>
      </c>
      <c r="N405">
        <f>+VLOOKUP(E405,prostor!$F$1:$G$101,2,0)</f>
        <v>55</v>
      </c>
      <c r="O405">
        <f t="shared" si="24"/>
        <v>95</v>
      </c>
      <c r="P405">
        <f>VLOOKUP(O405,mi2hh!A$2:B$4261,2,FALSE())</f>
        <v>2</v>
      </c>
      <c r="Q405" t="str">
        <f t="shared" si="25"/>
        <v>Izr</v>
      </c>
      <c r="R405" t="str">
        <f t="shared" si="26"/>
        <v>VS</v>
      </c>
      <c r="S405" s="24" t="s">
        <v>1243</v>
      </c>
      <c r="T405" t="str">
        <f t="shared" si="27"/>
        <v/>
      </c>
      <c r="U405">
        <f>VLOOKUP(S405,ar_skupina!L$2:M$136,2,FALSE())</f>
        <v>97</v>
      </c>
    </row>
    <row r="406" spans="1:21" ht="14.25" customHeight="1" x14ac:dyDescent="0.25">
      <c r="A406">
        <v>512</v>
      </c>
      <c r="B406" s="9">
        <v>45397.677083333299</v>
      </c>
      <c r="C406" s="9">
        <v>45397.78125</v>
      </c>
      <c r="D406" t="s">
        <v>1433</v>
      </c>
      <c r="E406" t="s">
        <v>16</v>
      </c>
      <c r="F406" t="s">
        <v>1400</v>
      </c>
      <c r="G406" t="s">
        <v>5</v>
      </c>
      <c r="H406" t="s">
        <v>1423</v>
      </c>
      <c r="I406" s="63" t="e">
        <f t="array" ref="I406">_xlfn.IFS(#REF!="1",1,#REF!="2",2,#REF!="3",3,#REF!="1A",4,#REF!="1B",5,#REF!="2A",6,#REF!="2B",7,#REF!="3A",8,#REF!="3B",9,#REF!="4A",10,#REF!="","")</f>
        <v>#REF!</v>
      </c>
      <c r="J406">
        <f>VLOOKUP(F406,profesor!$G$2:$H$101,2,0)</f>
        <v>4</v>
      </c>
      <c r="K406">
        <f>VLOOKUP(H406,ar_predmet!A:C,3,0)</f>
        <v>36</v>
      </c>
      <c r="L406" s="3">
        <f>VLOOKUP(H406,ar_predmet!A:C,2,FALSE())</f>
        <v>5238</v>
      </c>
      <c r="M406">
        <f>+VLOOKUP(G406,tip_dogodka!$B$2:$C$10,2,0)</f>
        <v>4</v>
      </c>
      <c r="N406">
        <f>+VLOOKUP(E406,prostor!$F$1:$G$101,2,0)</f>
        <v>54</v>
      </c>
      <c r="O406">
        <f t="shared" si="24"/>
        <v>150</v>
      </c>
      <c r="P406">
        <f>VLOOKUP(O406,mi2hh!A$2:B$4261,2,FALSE())</f>
        <v>3</v>
      </c>
      <c r="Q406" t="str">
        <f t="shared" si="25"/>
        <v>Red</v>
      </c>
      <c r="R406" t="str">
        <f t="shared" si="26"/>
        <v>VS</v>
      </c>
      <c r="S406" s="24" t="s">
        <v>1155</v>
      </c>
      <c r="T406" t="str">
        <f t="shared" si="27"/>
        <v/>
      </c>
      <c r="U406">
        <f>VLOOKUP(S406,ar_skupina!L$2:M$136,2,FALSE())</f>
        <v>18</v>
      </c>
    </row>
    <row r="407" spans="1:21" ht="14.25" customHeight="1" x14ac:dyDescent="0.25">
      <c r="A407">
        <v>513</v>
      </c>
      <c r="B407" s="9">
        <v>45401.677083333299</v>
      </c>
      <c r="C407" s="9">
        <v>45401.78125</v>
      </c>
      <c r="D407" t="s">
        <v>1418</v>
      </c>
      <c r="E407">
        <v>412</v>
      </c>
      <c r="F407" t="s">
        <v>1400</v>
      </c>
      <c r="G407" t="s">
        <v>3</v>
      </c>
      <c r="H407" t="s">
        <v>1419</v>
      </c>
      <c r="I407" s="63" t="e">
        <f t="array" ref="I407">_xlfn.IFS(#REF!="1",1,#REF!="2",2,#REF!="3",3,#REF!="1A",4,#REF!="1B",5,#REF!="2A",6,#REF!="2B",7,#REF!="3A",8,#REF!="3B",9,#REF!="4A",10,#REF!="","")</f>
        <v>#REF!</v>
      </c>
      <c r="J407">
        <f>VLOOKUP(F407,profesor!$G$2:$H$101,2,0)</f>
        <v>4</v>
      </c>
      <c r="K407">
        <f>VLOOKUP(H407,ar_predmet!A:C,3,0)</f>
        <v>127</v>
      </c>
      <c r="L407" s="3">
        <f>VLOOKUP(H407,ar_predmet!A:C,2,FALSE())</f>
        <v>6321</v>
      </c>
      <c r="M407">
        <f>+VLOOKUP(G407,tip_dogodka!$B$2:$C$10,2,0)</f>
        <v>2</v>
      </c>
      <c r="N407">
        <f>+VLOOKUP(E407,prostor!$F$1:$G$101,2,0)</f>
        <v>15</v>
      </c>
      <c r="O407">
        <f t="shared" si="24"/>
        <v>150</v>
      </c>
      <c r="P407">
        <f>VLOOKUP(O407,mi2hh!A$2:B$4261,2,FALSE())</f>
        <v>3</v>
      </c>
      <c r="Q407" t="str">
        <f t="shared" si="25"/>
        <v>Red</v>
      </c>
      <c r="R407" t="str">
        <f t="shared" si="26"/>
        <v>UN</v>
      </c>
      <c r="S407" s="24" t="s">
        <v>1214</v>
      </c>
      <c r="T407" t="str">
        <f t="shared" si="27"/>
        <v/>
      </c>
      <c r="U407">
        <f>VLOOKUP(S407,ar_skupina!L$2:M$136,2,FALSE())</f>
        <v>71</v>
      </c>
    </row>
    <row r="408" spans="1:21" ht="14.25" customHeight="1" x14ac:dyDescent="0.25">
      <c r="A408">
        <v>514</v>
      </c>
      <c r="B408" s="9">
        <v>45434.791666666701</v>
      </c>
      <c r="C408" s="9">
        <v>45434.895833333299</v>
      </c>
      <c r="D408" t="s">
        <v>1439</v>
      </c>
      <c r="E408" t="s">
        <v>17</v>
      </c>
      <c r="F408" t="s">
        <v>1400</v>
      </c>
      <c r="G408" t="s">
        <v>8</v>
      </c>
      <c r="H408" t="s">
        <v>1405</v>
      </c>
      <c r="I408" s="63" t="e">
        <f t="array" ref="I408">_xlfn.IFS(#REF!="1",1,#REF!="2",2,#REF!="3",3,#REF!="1A",4,#REF!="1B",5,#REF!="2A",6,#REF!="2B",7,#REF!="3A",8,#REF!="3B",9,#REF!="4A",10,#REF!="","")</f>
        <v>#REF!</v>
      </c>
      <c r="J408">
        <f>VLOOKUP(F408,profesor!$G$2:$H$101,2,0)</f>
        <v>4</v>
      </c>
      <c r="K408">
        <f>VLOOKUP(H408,ar_predmet!A:C,3,0)</f>
        <v>35</v>
      </c>
      <c r="L408" s="3">
        <f>VLOOKUP(H408,ar_predmet!A:C,2,FALSE())</f>
        <v>5237</v>
      </c>
      <c r="M408">
        <f>+VLOOKUP(G408,tip_dogodka!$B$2:$C$10,2,0)</f>
        <v>7</v>
      </c>
      <c r="N408">
        <f>+VLOOKUP(E408,prostor!$F$1:$G$101,2,0)</f>
        <v>55</v>
      </c>
      <c r="O408">
        <f t="shared" si="24"/>
        <v>150</v>
      </c>
      <c r="P408">
        <f>VLOOKUP(O408,mi2hh!A$2:B$4261,2,FALSE())</f>
        <v>3</v>
      </c>
      <c r="Q408" t="str">
        <f t="shared" si="25"/>
        <v>Izr</v>
      </c>
      <c r="R408" t="str">
        <f t="shared" si="26"/>
        <v>VS</v>
      </c>
      <c r="S408" s="24" t="s">
        <v>1243</v>
      </c>
      <c r="T408" t="str">
        <f t="shared" si="27"/>
        <v/>
      </c>
      <c r="U408">
        <f>VLOOKUP(S408,ar_skupina!L$2:M$136,2,FALSE())</f>
        <v>97</v>
      </c>
    </row>
    <row r="409" spans="1:21" ht="14.25" customHeight="1" x14ac:dyDescent="0.25">
      <c r="A409">
        <v>515</v>
      </c>
      <c r="B409" s="9">
        <v>45380.635416666701</v>
      </c>
      <c r="C409" s="9">
        <v>45380.739583333299</v>
      </c>
      <c r="D409" t="s">
        <v>1440</v>
      </c>
      <c r="E409" t="s">
        <v>16</v>
      </c>
      <c r="F409" t="s">
        <v>1400</v>
      </c>
      <c r="G409" t="s">
        <v>5</v>
      </c>
      <c r="H409" t="s">
        <v>1416</v>
      </c>
      <c r="I409" s="63" t="e">
        <f t="array" ref="I409">_xlfn.IFS(#REF!="1",1,#REF!="2",2,#REF!="3",3,#REF!="1A",4,#REF!="1B",5,#REF!="2A",6,#REF!="2B",7,#REF!="3A",8,#REF!="3B",9,#REF!="4A",10,#REF!="","")</f>
        <v>#REF!</v>
      </c>
      <c r="J409">
        <f>VLOOKUP(F409,profesor!$G$2:$H$101,2,0)</f>
        <v>4</v>
      </c>
      <c r="K409">
        <f>VLOOKUP(H409,ar_predmet!A:C,3,0)</f>
        <v>15</v>
      </c>
      <c r="L409" s="3">
        <f>VLOOKUP(H409,ar_predmet!A:C,2,FALSE())</f>
        <v>5207</v>
      </c>
      <c r="M409">
        <f>+VLOOKUP(G409,tip_dogodka!$B$2:$C$10,2,0)</f>
        <v>4</v>
      </c>
      <c r="N409">
        <f>+VLOOKUP(E409,prostor!$F$1:$G$101,2,0)</f>
        <v>54</v>
      </c>
      <c r="O409">
        <f t="shared" si="24"/>
        <v>150</v>
      </c>
      <c r="P409">
        <f>VLOOKUP(O409,mi2hh!A$2:B$4261,2,FALSE())</f>
        <v>3</v>
      </c>
      <c r="Q409" t="str">
        <f t="shared" si="25"/>
        <v>Red</v>
      </c>
      <c r="R409" t="str">
        <f t="shared" si="26"/>
        <v>VS</v>
      </c>
      <c r="S409" s="24" t="s">
        <v>1164</v>
      </c>
      <c r="T409" t="str">
        <f t="shared" si="27"/>
        <v>2</v>
      </c>
      <c r="U409">
        <f>VLOOKUP(S409,ar_skupina!L$2:M$136,2,FALSE())</f>
        <v>26</v>
      </c>
    </row>
    <row r="410" spans="1:21" ht="14.25" customHeight="1" x14ac:dyDescent="0.25">
      <c r="A410">
        <v>516</v>
      </c>
      <c r="B410" s="9">
        <v>45272.75</v>
      </c>
      <c r="C410" s="9">
        <v>45272.885416666701</v>
      </c>
      <c r="D410" t="s">
        <v>1425</v>
      </c>
      <c r="E410">
        <v>401</v>
      </c>
      <c r="F410" t="s">
        <v>1400</v>
      </c>
      <c r="G410" t="s">
        <v>3</v>
      </c>
      <c r="H410" t="s">
        <v>1301</v>
      </c>
      <c r="I410" s="63" t="e">
        <f t="array" ref="I410">_xlfn.IFS(#REF!="1",1,#REF!="2",2,#REF!="3",3,#REF!="1A",4,#REF!="1B",5,#REF!="2A",6,#REF!="2B",7,#REF!="3A",8,#REF!="3B",9,#REF!="4A",10,#REF!="","")</f>
        <v>#REF!</v>
      </c>
      <c r="J410">
        <f>VLOOKUP(F410,profesor!$G$2:$H$101,2,0)</f>
        <v>4</v>
      </c>
      <c r="K410">
        <f>VLOOKUP(H410,ar_predmet!A:C,3,0)</f>
        <v>2</v>
      </c>
      <c r="L410" s="3">
        <f>VLOOKUP(H410,ar_predmet!A:C,2,FALSE())</f>
        <v>5105</v>
      </c>
      <c r="M410">
        <f>+VLOOKUP(G410,tip_dogodka!$B$2:$C$10,2,0)</f>
        <v>2</v>
      </c>
      <c r="N410">
        <f>+VLOOKUP(E410,prostor!$F$1:$G$101,2,0)</f>
        <v>10</v>
      </c>
      <c r="O410">
        <f t="shared" si="24"/>
        <v>195</v>
      </c>
      <c r="P410">
        <f>VLOOKUP(O410,mi2hh!A$2:B$4261,2,FALSE())</f>
        <v>4</v>
      </c>
      <c r="Q410" t="str">
        <f t="shared" si="25"/>
        <v>Izr</v>
      </c>
      <c r="R410" t="str">
        <f t="shared" si="26"/>
        <v>VS</v>
      </c>
      <c r="S410" s="24" t="s">
        <v>1241</v>
      </c>
      <c r="T410" t="str">
        <f t="shared" si="27"/>
        <v/>
      </c>
      <c r="U410">
        <f>VLOOKUP(S410,ar_skupina!L$2:M$136,2,FALSE())</f>
        <v>90</v>
      </c>
    </row>
    <row r="411" spans="1:21" ht="14.25" customHeight="1" x14ac:dyDescent="0.25">
      <c r="A411">
        <v>517</v>
      </c>
      <c r="B411" s="9">
        <v>45222.791666666701</v>
      </c>
      <c r="C411" s="9">
        <v>45222.895833333299</v>
      </c>
      <c r="D411" t="s">
        <v>1438</v>
      </c>
      <c r="E411" t="s">
        <v>16</v>
      </c>
      <c r="F411" t="s">
        <v>1400</v>
      </c>
      <c r="G411" t="s">
        <v>5</v>
      </c>
      <c r="H411" t="s">
        <v>1409</v>
      </c>
      <c r="I411" s="63" t="e">
        <f t="array" ref="I411">_xlfn.IFS(#REF!="1",1,#REF!="2",2,#REF!="3",3,#REF!="1A",4,#REF!="1B",5,#REF!="2A",6,#REF!="2B",7,#REF!="3A",8,#REF!="3B",9,#REF!="4A",10,#REF!="","")</f>
        <v>#REF!</v>
      </c>
      <c r="J411">
        <f>VLOOKUP(F411,profesor!$G$2:$H$101,2,0)</f>
        <v>4</v>
      </c>
      <c r="K411">
        <f>VLOOKUP(H411,ar_predmet!A:C,3,0)</f>
        <v>53</v>
      </c>
      <c r="L411" s="3">
        <f>VLOOKUP(H411,ar_predmet!A:C,2,FALSE())</f>
        <v>5309</v>
      </c>
      <c r="M411">
        <f>+VLOOKUP(G411,tip_dogodka!$B$2:$C$10,2,0)</f>
        <v>4</v>
      </c>
      <c r="N411">
        <f>+VLOOKUP(E411,prostor!$F$1:$G$101,2,0)</f>
        <v>54</v>
      </c>
      <c r="O411">
        <f t="shared" si="24"/>
        <v>150</v>
      </c>
      <c r="P411">
        <f>VLOOKUP(O411,mi2hh!A$2:B$4261,2,FALSE())</f>
        <v>3</v>
      </c>
      <c r="Q411" t="str">
        <f t="shared" si="25"/>
        <v>Red</v>
      </c>
      <c r="R411" t="str">
        <f t="shared" si="26"/>
        <v>VS</v>
      </c>
      <c r="S411" s="24" t="s">
        <v>1178</v>
      </c>
      <c r="T411" t="str">
        <f t="shared" si="27"/>
        <v>2</v>
      </c>
      <c r="U411">
        <f>VLOOKUP(S411,ar_skupina!L$2:M$136,2,FALSE())</f>
        <v>38</v>
      </c>
    </row>
    <row r="412" spans="1:21" ht="14.25" customHeight="1" x14ac:dyDescent="0.25">
      <c r="A412">
        <v>519</v>
      </c>
      <c r="B412" s="9">
        <v>45433.677083333299</v>
      </c>
      <c r="C412" s="9">
        <v>45433.78125</v>
      </c>
      <c r="D412" t="s">
        <v>1436</v>
      </c>
      <c r="E412">
        <v>413</v>
      </c>
      <c r="F412" t="s">
        <v>1400</v>
      </c>
      <c r="G412" t="s">
        <v>3</v>
      </c>
      <c r="H412" t="s">
        <v>1405</v>
      </c>
      <c r="I412" s="63" t="e">
        <f t="array" ref="I412">_xlfn.IFS(#REF!="1",1,#REF!="2",2,#REF!="3",3,#REF!="1A",4,#REF!="1B",5,#REF!="2A",6,#REF!="2B",7,#REF!="3A",8,#REF!="3B",9,#REF!="4A",10,#REF!="","")</f>
        <v>#REF!</v>
      </c>
      <c r="J412">
        <f>VLOOKUP(F412,profesor!$G$2:$H$101,2,0)</f>
        <v>4</v>
      </c>
      <c r="K412">
        <f>VLOOKUP(H412,ar_predmet!A:C,3,0)</f>
        <v>35</v>
      </c>
      <c r="L412" s="3">
        <f>VLOOKUP(H412,ar_predmet!A:C,2,FALSE())</f>
        <v>5237</v>
      </c>
      <c r="M412">
        <f>+VLOOKUP(G412,tip_dogodka!$B$2:$C$10,2,0)</f>
        <v>2</v>
      </c>
      <c r="N412">
        <f>+VLOOKUP(E412,prostor!$F$1:$G$101,2,0)</f>
        <v>16</v>
      </c>
      <c r="O412">
        <f t="shared" si="24"/>
        <v>150</v>
      </c>
      <c r="P412">
        <f>VLOOKUP(O412,mi2hh!A$2:B$4261,2,FALSE())</f>
        <v>3</v>
      </c>
      <c r="Q412" t="str">
        <f t="shared" si="25"/>
        <v>Red</v>
      </c>
      <c r="R412" t="str">
        <f t="shared" si="26"/>
        <v>VS</v>
      </c>
      <c r="S412" s="24" t="s">
        <v>1155</v>
      </c>
      <c r="T412" t="str">
        <f t="shared" si="27"/>
        <v/>
      </c>
      <c r="U412">
        <f>VLOOKUP(S412,ar_skupina!L$2:M$136,2,FALSE())</f>
        <v>18</v>
      </c>
    </row>
    <row r="413" spans="1:21" ht="14.25" customHeight="1" x14ac:dyDescent="0.25">
      <c r="A413">
        <v>520</v>
      </c>
      <c r="B413" s="9">
        <v>45369.635416666701</v>
      </c>
      <c r="C413" s="9">
        <v>45369.739583333299</v>
      </c>
      <c r="D413" t="s">
        <v>1440</v>
      </c>
      <c r="E413" t="s">
        <v>16</v>
      </c>
      <c r="F413" t="s">
        <v>1400</v>
      </c>
      <c r="G413" t="s">
        <v>5</v>
      </c>
      <c r="H413" t="s">
        <v>1416</v>
      </c>
      <c r="I413" s="63" t="e">
        <f t="array" ref="I413">_xlfn.IFS(#REF!="1",1,#REF!="2",2,#REF!="3",3,#REF!="1A",4,#REF!="1B",5,#REF!="2A",6,#REF!="2B",7,#REF!="3A",8,#REF!="3B",9,#REF!="4A",10,#REF!="","")</f>
        <v>#REF!</v>
      </c>
      <c r="J413">
        <f>VLOOKUP(F413,profesor!$G$2:$H$101,2,0)</f>
        <v>4</v>
      </c>
      <c r="K413">
        <f>VLOOKUP(H413,ar_predmet!A:C,3,0)</f>
        <v>15</v>
      </c>
      <c r="L413" s="3">
        <f>VLOOKUP(H413,ar_predmet!A:C,2,FALSE())</f>
        <v>5207</v>
      </c>
      <c r="M413">
        <f>+VLOOKUP(G413,tip_dogodka!$B$2:$C$10,2,0)</f>
        <v>4</v>
      </c>
      <c r="N413">
        <f>+VLOOKUP(E413,prostor!$F$1:$G$101,2,0)</f>
        <v>54</v>
      </c>
      <c r="O413">
        <f t="shared" si="24"/>
        <v>150</v>
      </c>
      <c r="P413">
        <f>VLOOKUP(O413,mi2hh!A$2:B$4261,2,FALSE())</f>
        <v>3</v>
      </c>
      <c r="Q413" t="str">
        <f t="shared" si="25"/>
        <v>Red</v>
      </c>
      <c r="R413" t="str">
        <f t="shared" si="26"/>
        <v>VS</v>
      </c>
      <c r="S413" s="24" t="s">
        <v>1164</v>
      </c>
      <c r="T413" t="str">
        <f t="shared" si="27"/>
        <v>2</v>
      </c>
      <c r="U413">
        <f>VLOOKUP(S413,ar_skupina!L$2:M$136,2,FALSE())</f>
        <v>26</v>
      </c>
    </row>
    <row r="414" spans="1:21" ht="14.25" customHeight="1" x14ac:dyDescent="0.25">
      <c r="A414">
        <v>521</v>
      </c>
      <c r="B414" s="9">
        <v>45386.53125</v>
      </c>
      <c r="C414" s="9">
        <v>45386.635416666701</v>
      </c>
      <c r="D414" t="s">
        <v>1415</v>
      </c>
      <c r="E414">
        <v>412</v>
      </c>
      <c r="F414" t="s">
        <v>1400</v>
      </c>
      <c r="G414" t="s">
        <v>3</v>
      </c>
      <c r="H414" t="s">
        <v>1416</v>
      </c>
      <c r="I414" s="63" t="e">
        <f t="array" ref="I414">_xlfn.IFS(#REF!="1",1,#REF!="2",2,#REF!="3",3,#REF!="1A",4,#REF!="1B",5,#REF!="2A",6,#REF!="2B",7,#REF!="3A",8,#REF!="3B",9,#REF!="4A",10,#REF!="","")</f>
        <v>#REF!</v>
      </c>
      <c r="J414">
        <f>VLOOKUP(F414,profesor!$G$2:$H$101,2,0)</f>
        <v>4</v>
      </c>
      <c r="K414">
        <f>VLOOKUP(H414,ar_predmet!A:C,3,0)</f>
        <v>15</v>
      </c>
      <c r="L414" s="3">
        <f>VLOOKUP(H414,ar_predmet!A:C,2,FALSE())</f>
        <v>5207</v>
      </c>
      <c r="M414">
        <f>+VLOOKUP(G414,tip_dogodka!$B$2:$C$10,2,0)</f>
        <v>2</v>
      </c>
      <c r="N414">
        <f>+VLOOKUP(E414,prostor!$F$1:$G$101,2,0)</f>
        <v>15</v>
      </c>
      <c r="O414">
        <f t="shared" si="24"/>
        <v>150</v>
      </c>
      <c r="P414">
        <f>VLOOKUP(O414,mi2hh!A$2:B$4261,2,FALSE())</f>
        <v>3</v>
      </c>
      <c r="Q414" t="str">
        <f t="shared" si="25"/>
        <v>Red</v>
      </c>
      <c r="R414" t="str">
        <f t="shared" si="26"/>
        <v>VS</v>
      </c>
      <c r="S414" s="24" t="s">
        <v>1163</v>
      </c>
      <c r="T414" t="str">
        <f t="shared" si="27"/>
        <v>1</v>
      </c>
      <c r="U414">
        <f>VLOOKUP(S414,ar_skupina!L$2:M$136,2,FALSE())</f>
        <v>25</v>
      </c>
    </row>
    <row r="415" spans="1:21" ht="14.25" customHeight="1" x14ac:dyDescent="0.25">
      <c r="A415">
        <v>522</v>
      </c>
      <c r="B415" s="9">
        <v>45418.677083333299</v>
      </c>
      <c r="C415" s="9">
        <v>45418.78125</v>
      </c>
      <c r="D415" t="s">
        <v>1418</v>
      </c>
      <c r="E415">
        <v>412</v>
      </c>
      <c r="F415" t="s">
        <v>1400</v>
      </c>
      <c r="G415" t="s">
        <v>3</v>
      </c>
      <c r="H415" t="s">
        <v>1419</v>
      </c>
      <c r="I415" s="63" t="e">
        <f t="array" ref="I415">_xlfn.IFS(#REF!="1",1,#REF!="2",2,#REF!="3",3,#REF!="1A",4,#REF!="1B",5,#REF!="2A",6,#REF!="2B",7,#REF!="3A",8,#REF!="3B",9,#REF!="4A",10,#REF!="","")</f>
        <v>#REF!</v>
      </c>
      <c r="J415">
        <f>VLOOKUP(F415,profesor!$G$2:$H$101,2,0)</f>
        <v>4</v>
      </c>
      <c r="K415">
        <f>VLOOKUP(H415,ar_predmet!A:C,3,0)</f>
        <v>127</v>
      </c>
      <c r="L415" s="3">
        <f>VLOOKUP(H415,ar_predmet!A:C,2,FALSE())</f>
        <v>6321</v>
      </c>
      <c r="M415">
        <f>+VLOOKUP(G415,tip_dogodka!$B$2:$C$10,2,0)</f>
        <v>2</v>
      </c>
      <c r="N415">
        <f>+VLOOKUP(E415,prostor!$F$1:$G$101,2,0)</f>
        <v>15</v>
      </c>
      <c r="O415">
        <f t="shared" si="24"/>
        <v>150</v>
      </c>
      <c r="P415">
        <f>VLOOKUP(O415,mi2hh!A$2:B$4261,2,FALSE())</f>
        <v>3</v>
      </c>
      <c r="Q415" t="str">
        <f t="shared" si="25"/>
        <v>Red</v>
      </c>
      <c r="R415" t="str">
        <f t="shared" si="26"/>
        <v>UN</v>
      </c>
      <c r="S415" s="24" t="s">
        <v>1214</v>
      </c>
      <c r="T415" t="str">
        <f t="shared" si="27"/>
        <v/>
      </c>
      <c r="U415">
        <f>VLOOKUP(S415,ar_skupina!L$2:M$136,2,FALSE())</f>
        <v>71</v>
      </c>
    </row>
    <row r="416" spans="1:21" ht="14.25" customHeight="1" x14ac:dyDescent="0.25">
      <c r="A416">
        <v>523</v>
      </c>
      <c r="B416" s="9">
        <v>45223.53125</v>
      </c>
      <c r="C416" s="9">
        <v>45223.635416666701</v>
      </c>
      <c r="D416" t="s">
        <v>1420</v>
      </c>
      <c r="E416">
        <v>413</v>
      </c>
      <c r="F416" t="s">
        <v>1400</v>
      </c>
      <c r="G416" t="s">
        <v>3</v>
      </c>
      <c r="H416" t="s">
        <v>1409</v>
      </c>
      <c r="I416" s="63" t="e">
        <f t="array" ref="I416">_xlfn.IFS(#REF!="1",1,#REF!="2",2,#REF!="3",3,#REF!="1A",4,#REF!="1B",5,#REF!="2A",6,#REF!="2B",7,#REF!="3A",8,#REF!="3B",9,#REF!="4A",10,#REF!="","")</f>
        <v>#REF!</v>
      </c>
      <c r="J416">
        <f>VLOOKUP(F416,profesor!$G$2:$H$101,2,0)</f>
        <v>4</v>
      </c>
      <c r="K416">
        <f>VLOOKUP(H416,ar_predmet!A:C,3,0)</f>
        <v>53</v>
      </c>
      <c r="L416" s="3">
        <f>VLOOKUP(H416,ar_predmet!A:C,2,FALSE())</f>
        <v>5309</v>
      </c>
      <c r="M416">
        <f>+VLOOKUP(G416,tip_dogodka!$B$2:$C$10,2,0)</f>
        <v>2</v>
      </c>
      <c r="N416">
        <f>+VLOOKUP(E416,prostor!$F$1:$G$101,2,0)</f>
        <v>16</v>
      </c>
      <c r="O416">
        <f t="shared" si="24"/>
        <v>150</v>
      </c>
      <c r="P416">
        <f>VLOOKUP(O416,mi2hh!A$2:B$4261,2,FALSE())</f>
        <v>3</v>
      </c>
      <c r="Q416" t="str">
        <f t="shared" si="25"/>
        <v>Red</v>
      </c>
      <c r="R416" t="str">
        <f t="shared" si="26"/>
        <v>VS</v>
      </c>
      <c r="S416" s="24" t="s">
        <v>1177</v>
      </c>
      <c r="T416" t="str">
        <f t="shared" si="27"/>
        <v>1</v>
      </c>
      <c r="U416">
        <f>VLOOKUP(S416,ar_skupina!L$2:M$136,2,FALSE())</f>
        <v>37</v>
      </c>
    </row>
    <row r="417" spans="1:21" ht="14.25" customHeight="1" x14ac:dyDescent="0.25">
      <c r="A417">
        <v>524</v>
      </c>
      <c r="B417" s="9">
        <v>45226.53125</v>
      </c>
      <c r="C417" s="9">
        <v>45226.635416666701</v>
      </c>
      <c r="D417" t="s">
        <v>1408</v>
      </c>
      <c r="E417">
        <v>413</v>
      </c>
      <c r="F417" t="s">
        <v>1400</v>
      </c>
      <c r="G417" t="s">
        <v>3</v>
      </c>
      <c r="H417" t="s">
        <v>1409</v>
      </c>
      <c r="I417" s="63" t="e">
        <f t="array" ref="I417">_xlfn.IFS(#REF!="1",1,#REF!="2",2,#REF!="3",3,#REF!="1A",4,#REF!="1B",5,#REF!="2A",6,#REF!="2B",7,#REF!="3A",8,#REF!="3B",9,#REF!="4A",10,#REF!="","")</f>
        <v>#REF!</v>
      </c>
      <c r="J417">
        <f>VLOOKUP(F417,profesor!$G$2:$H$101,2,0)</f>
        <v>4</v>
      </c>
      <c r="K417">
        <f>VLOOKUP(H417,ar_predmet!A:C,3,0)</f>
        <v>53</v>
      </c>
      <c r="L417" s="3">
        <f>VLOOKUP(H417,ar_predmet!A:C,2,FALSE())</f>
        <v>5309</v>
      </c>
      <c r="M417">
        <f>+VLOOKUP(G417,tip_dogodka!$B$2:$C$10,2,0)</f>
        <v>2</v>
      </c>
      <c r="N417">
        <f>+VLOOKUP(E417,prostor!$F$1:$G$101,2,0)</f>
        <v>16</v>
      </c>
      <c r="O417">
        <f t="shared" si="24"/>
        <v>150</v>
      </c>
      <c r="P417">
        <f>VLOOKUP(O417,mi2hh!A$2:B$4261,2,FALSE())</f>
        <v>3</v>
      </c>
      <c r="Q417" t="str">
        <f t="shared" si="25"/>
        <v>Red</v>
      </c>
      <c r="R417" t="str">
        <f t="shared" si="26"/>
        <v>VS</v>
      </c>
      <c r="S417" s="24" t="s">
        <v>1178</v>
      </c>
      <c r="T417" t="str">
        <f t="shared" si="27"/>
        <v>2</v>
      </c>
      <c r="U417">
        <f>VLOOKUP(S417,ar_skupina!L$2:M$136,2,FALSE())</f>
        <v>38</v>
      </c>
    </row>
    <row r="418" spans="1:21" ht="14.25" customHeight="1" x14ac:dyDescent="0.25">
      <c r="A418">
        <v>525</v>
      </c>
      <c r="B418" s="9">
        <v>45279.75</v>
      </c>
      <c r="C418" s="9">
        <v>45279.854166666701</v>
      </c>
      <c r="D418" t="s">
        <v>1425</v>
      </c>
      <c r="E418">
        <v>401</v>
      </c>
      <c r="F418" t="s">
        <v>1400</v>
      </c>
      <c r="G418" t="s">
        <v>3</v>
      </c>
      <c r="H418" t="s">
        <v>1301</v>
      </c>
      <c r="I418" s="63" t="e">
        <f t="array" ref="I418">_xlfn.IFS(#REF!="1",1,#REF!="2",2,#REF!="3",3,#REF!="1A",4,#REF!="1B",5,#REF!="2A",6,#REF!="2B",7,#REF!="3A",8,#REF!="3B",9,#REF!="4A",10,#REF!="","")</f>
        <v>#REF!</v>
      </c>
      <c r="J418">
        <f>VLOOKUP(F418,profesor!$G$2:$H$101,2,0)</f>
        <v>4</v>
      </c>
      <c r="K418">
        <f>VLOOKUP(H418,ar_predmet!A:C,3,0)</f>
        <v>2</v>
      </c>
      <c r="L418" s="3">
        <f>VLOOKUP(H418,ar_predmet!A:C,2,FALSE())</f>
        <v>5105</v>
      </c>
      <c r="M418">
        <f>+VLOOKUP(G418,tip_dogodka!$B$2:$C$10,2,0)</f>
        <v>2</v>
      </c>
      <c r="N418">
        <f>+VLOOKUP(E418,prostor!$F$1:$G$101,2,0)</f>
        <v>10</v>
      </c>
      <c r="O418">
        <f t="shared" si="24"/>
        <v>150</v>
      </c>
      <c r="P418">
        <f>VLOOKUP(O418,mi2hh!A$2:B$4261,2,FALSE())</f>
        <v>3</v>
      </c>
      <c r="Q418" t="str">
        <f t="shared" si="25"/>
        <v>Izr</v>
      </c>
      <c r="R418" t="str">
        <f t="shared" si="26"/>
        <v>VS</v>
      </c>
      <c r="S418" s="24" t="s">
        <v>1241</v>
      </c>
      <c r="T418" t="str">
        <f t="shared" si="27"/>
        <v/>
      </c>
      <c r="U418">
        <f>VLOOKUP(S418,ar_skupina!L$2:M$136,2,FALSE())</f>
        <v>90</v>
      </c>
    </row>
    <row r="419" spans="1:21" ht="14.25" customHeight="1" x14ac:dyDescent="0.25">
      <c r="A419">
        <v>526</v>
      </c>
      <c r="B419" s="9">
        <v>45399.677083333299</v>
      </c>
      <c r="C419" s="9">
        <v>45399.78125</v>
      </c>
      <c r="D419" t="s">
        <v>1433</v>
      </c>
      <c r="E419" t="s">
        <v>16</v>
      </c>
      <c r="F419" t="s">
        <v>1400</v>
      </c>
      <c r="G419" t="s">
        <v>5</v>
      </c>
      <c r="H419" t="s">
        <v>1423</v>
      </c>
      <c r="I419" s="63" t="e">
        <f t="array" ref="I419">_xlfn.IFS(#REF!="1",1,#REF!="2",2,#REF!="3",3,#REF!="1A",4,#REF!="1B",5,#REF!="2A",6,#REF!="2B",7,#REF!="3A",8,#REF!="3B",9,#REF!="4A",10,#REF!="","")</f>
        <v>#REF!</v>
      </c>
      <c r="J419">
        <f>VLOOKUP(F419,profesor!$G$2:$H$101,2,0)</f>
        <v>4</v>
      </c>
      <c r="K419">
        <f>VLOOKUP(H419,ar_predmet!A:C,3,0)</f>
        <v>36</v>
      </c>
      <c r="L419" s="3">
        <f>VLOOKUP(H419,ar_predmet!A:C,2,FALSE())</f>
        <v>5238</v>
      </c>
      <c r="M419">
        <f>+VLOOKUP(G419,tip_dogodka!$B$2:$C$10,2,0)</f>
        <v>4</v>
      </c>
      <c r="N419">
        <f>+VLOOKUP(E419,prostor!$F$1:$G$101,2,0)</f>
        <v>54</v>
      </c>
      <c r="O419">
        <f t="shared" si="24"/>
        <v>150</v>
      </c>
      <c r="P419">
        <f>VLOOKUP(O419,mi2hh!A$2:B$4261,2,FALSE())</f>
        <v>3</v>
      </c>
      <c r="Q419" t="str">
        <f t="shared" si="25"/>
        <v>Red</v>
      </c>
      <c r="R419" t="str">
        <f t="shared" si="26"/>
        <v>VS</v>
      </c>
      <c r="S419" s="24" t="s">
        <v>1155</v>
      </c>
      <c r="T419" t="str">
        <f t="shared" si="27"/>
        <v/>
      </c>
      <c r="U419">
        <f>VLOOKUP(S419,ar_skupina!L$2:M$136,2,FALSE())</f>
        <v>18</v>
      </c>
    </row>
    <row r="420" spans="1:21" ht="14.25" customHeight="1" x14ac:dyDescent="0.25">
      <c r="A420">
        <v>527</v>
      </c>
      <c r="B420" s="9">
        <v>45308.375</v>
      </c>
      <c r="C420" s="9">
        <v>45308.479166666701</v>
      </c>
      <c r="D420" t="s">
        <v>1406</v>
      </c>
      <c r="E420">
        <v>412</v>
      </c>
      <c r="F420" t="s">
        <v>1400</v>
      </c>
      <c r="G420" t="s">
        <v>3</v>
      </c>
      <c r="H420" t="s">
        <v>1407</v>
      </c>
      <c r="I420" s="63" t="e">
        <f t="array" ref="I420">_xlfn.IFS(#REF!="1",1,#REF!="2",2,#REF!="3",3,#REF!="1A",4,#REF!="1B",5,#REF!="2A",6,#REF!="2B",7,#REF!="3A",8,#REF!="3B",9,#REF!="4A",10,#REF!="","")</f>
        <v>#REF!</v>
      </c>
      <c r="J420">
        <f>VLOOKUP(F420,profesor!$G$2:$H$101,2,0)</f>
        <v>4</v>
      </c>
      <c r="K420">
        <f>VLOOKUP(H420,ar_predmet!A:C,3,0)</f>
        <v>85</v>
      </c>
      <c r="L420" s="3">
        <f>VLOOKUP(H420,ar_predmet!A:C,2,FALSE())</f>
        <v>6201</v>
      </c>
      <c r="M420">
        <f>+VLOOKUP(G420,tip_dogodka!$B$2:$C$10,2,0)</f>
        <v>2</v>
      </c>
      <c r="N420">
        <f>+VLOOKUP(E420,prostor!$F$1:$G$101,2,0)</f>
        <v>15</v>
      </c>
      <c r="O420">
        <f t="shared" si="24"/>
        <v>150</v>
      </c>
      <c r="P420">
        <f>VLOOKUP(O420,mi2hh!A$2:B$4261,2,FALSE())</f>
        <v>3</v>
      </c>
      <c r="Q420" t="str">
        <f t="shared" si="25"/>
        <v>Red</v>
      </c>
      <c r="R420" t="str">
        <f t="shared" si="26"/>
        <v>UN</v>
      </c>
      <c r="S420" s="24" t="s">
        <v>1207</v>
      </c>
      <c r="T420" t="str">
        <f t="shared" si="27"/>
        <v/>
      </c>
      <c r="U420">
        <f>VLOOKUP(S420,ar_skupina!L$2:M$136,2,FALSE())</f>
        <v>64</v>
      </c>
    </row>
    <row r="421" spans="1:21" ht="14.25" customHeight="1" x14ac:dyDescent="0.25">
      <c r="A421">
        <v>528</v>
      </c>
      <c r="B421" s="9">
        <v>45281.635416666701</v>
      </c>
      <c r="C421" s="9">
        <v>45281.739583333299</v>
      </c>
      <c r="D421" t="s">
        <v>1427</v>
      </c>
      <c r="E421">
        <v>403</v>
      </c>
      <c r="F421" t="s">
        <v>1400</v>
      </c>
      <c r="G421" t="s">
        <v>3</v>
      </c>
      <c r="H421" t="s">
        <v>1412</v>
      </c>
      <c r="I421" s="63" t="e">
        <f t="array" ref="I421">_xlfn.IFS(#REF!="1",1,#REF!="2",2,#REF!="3",3,#REF!="1A",4,#REF!="1B",5,#REF!="2A",6,#REF!="2B",7,#REF!="3A",8,#REF!="3B",9,#REF!="4A",10,#REF!="","")</f>
        <v>#REF!</v>
      </c>
      <c r="J421">
        <f>VLOOKUP(F421,profesor!$G$2:$H$101,2,0)</f>
        <v>4</v>
      </c>
      <c r="K421">
        <f>VLOOKUP(H421,ar_predmet!A:C,3,0)</f>
        <v>34</v>
      </c>
      <c r="L421" s="3">
        <f>VLOOKUP(H421,ar_predmet!A:C,2,FALSE())</f>
        <v>5236</v>
      </c>
      <c r="M421">
        <f>+VLOOKUP(G421,tip_dogodka!$B$2:$C$10,2,0)</f>
        <v>2</v>
      </c>
      <c r="N421">
        <f>+VLOOKUP(E421,prostor!$F$1:$G$101,2,0)</f>
        <v>12</v>
      </c>
      <c r="O421">
        <f t="shared" si="24"/>
        <v>150</v>
      </c>
      <c r="P421">
        <f>VLOOKUP(O421,mi2hh!A$2:B$4261,2,FALSE())</f>
        <v>3</v>
      </c>
      <c r="Q421" t="str">
        <f t="shared" si="25"/>
        <v>Red</v>
      </c>
      <c r="R421" t="str">
        <f t="shared" si="26"/>
        <v>VS</v>
      </c>
      <c r="S421" s="24" t="s">
        <v>1163</v>
      </c>
      <c r="T421" t="str">
        <f t="shared" si="27"/>
        <v>1</v>
      </c>
      <c r="U421">
        <f>VLOOKUP(S421,ar_skupina!L$2:M$136,2,FALSE())</f>
        <v>25</v>
      </c>
    </row>
    <row r="422" spans="1:21" ht="14.25" customHeight="1" x14ac:dyDescent="0.25">
      <c r="A422">
        <v>530</v>
      </c>
      <c r="B422" s="9">
        <v>45434.677083333299</v>
      </c>
      <c r="C422" s="9">
        <v>45434.78125</v>
      </c>
      <c r="D422" t="s">
        <v>1436</v>
      </c>
      <c r="E422">
        <v>413</v>
      </c>
      <c r="F422" t="s">
        <v>1400</v>
      </c>
      <c r="G422" t="s">
        <v>3</v>
      </c>
      <c r="H422" t="s">
        <v>1405</v>
      </c>
      <c r="I422" s="63" t="e">
        <f t="array" ref="I422">_xlfn.IFS(#REF!="1",1,#REF!="2",2,#REF!="3",3,#REF!="1A",4,#REF!="1B",5,#REF!="2A",6,#REF!="2B",7,#REF!="3A",8,#REF!="3B",9,#REF!="4A",10,#REF!="","")</f>
        <v>#REF!</v>
      </c>
      <c r="J422">
        <f>VLOOKUP(F422,profesor!$G$2:$H$101,2,0)</f>
        <v>4</v>
      </c>
      <c r="K422">
        <f>VLOOKUP(H422,ar_predmet!A:C,3,0)</f>
        <v>35</v>
      </c>
      <c r="L422" s="3">
        <f>VLOOKUP(H422,ar_predmet!A:C,2,FALSE())</f>
        <v>5237</v>
      </c>
      <c r="M422">
        <f>+VLOOKUP(G422,tip_dogodka!$B$2:$C$10,2,0)</f>
        <v>2</v>
      </c>
      <c r="N422">
        <f>+VLOOKUP(E422,prostor!$F$1:$G$101,2,0)</f>
        <v>16</v>
      </c>
      <c r="O422">
        <f t="shared" si="24"/>
        <v>150</v>
      </c>
      <c r="P422">
        <f>VLOOKUP(O422,mi2hh!A$2:B$4261,2,FALSE())</f>
        <v>3</v>
      </c>
      <c r="Q422" t="str">
        <f t="shared" si="25"/>
        <v>Red</v>
      </c>
      <c r="R422" t="str">
        <f t="shared" si="26"/>
        <v>VS</v>
      </c>
      <c r="S422" s="24" t="s">
        <v>1155</v>
      </c>
      <c r="T422" t="str">
        <f t="shared" si="27"/>
        <v/>
      </c>
      <c r="U422">
        <f>VLOOKUP(S422,ar_skupina!L$2:M$136,2,FALSE())</f>
        <v>18</v>
      </c>
    </row>
    <row r="423" spans="1:21" ht="14.25" customHeight="1" x14ac:dyDescent="0.25">
      <c r="A423">
        <v>531</v>
      </c>
      <c r="B423" s="9">
        <v>45432.677083333299</v>
      </c>
      <c r="C423" s="9">
        <v>45432.78125</v>
      </c>
      <c r="D423" t="s">
        <v>1436</v>
      </c>
      <c r="E423">
        <v>413</v>
      </c>
      <c r="F423" t="s">
        <v>1400</v>
      </c>
      <c r="G423" t="s">
        <v>3</v>
      </c>
      <c r="H423" t="s">
        <v>1405</v>
      </c>
      <c r="I423" s="63" t="e">
        <f t="array" ref="I423">_xlfn.IFS(#REF!="1",1,#REF!="2",2,#REF!="3",3,#REF!="1A",4,#REF!="1B",5,#REF!="2A",6,#REF!="2B",7,#REF!="3A",8,#REF!="3B",9,#REF!="4A",10,#REF!="","")</f>
        <v>#REF!</v>
      </c>
      <c r="J423">
        <f>VLOOKUP(F423,profesor!$G$2:$H$101,2,0)</f>
        <v>4</v>
      </c>
      <c r="K423">
        <f>VLOOKUP(H423,ar_predmet!A:C,3,0)</f>
        <v>35</v>
      </c>
      <c r="L423" s="3">
        <f>VLOOKUP(H423,ar_predmet!A:C,2,FALSE())</f>
        <v>5237</v>
      </c>
      <c r="M423">
        <f>+VLOOKUP(G423,tip_dogodka!$B$2:$C$10,2,0)</f>
        <v>2</v>
      </c>
      <c r="N423">
        <f>+VLOOKUP(E423,prostor!$F$1:$G$101,2,0)</f>
        <v>16</v>
      </c>
      <c r="O423">
        <f t="shared" si="24"/>
        <v>150</v>
      </c>
      <c r="P423">
        <f>VLOOKUP(O423,mi2hh!A$2:B$4261,2,FALSE())</f>
        <v>3</v>
      </c>
      <c r="Q423" t="str">
        <f t="shared" si="25"/>
        <v>Red</v>
      </c>
      <c r="R423" t="str">
        <f t="shared" si="26"/>
        <v>VS</v>
      </c>
      <c r="S423" s="24" t="s">
        <v>1155</v>
      </c>
      <c r="T423" t="str">
        <f t="shared" si="27"/>
        <v/>
      </c>
      <c r="U423">
        <f>VLOOKUP(S423,ar_skupina!L$2:M$136,2,FALSE())</f>
        <v>18</v>
      </c>
    </row>
    <row r="424" spans="1:21" ht="14.25" customHeight="1" x14ac:dyDescent="0.25">
      <c r="A424">
        <v>532</v>
      </c>
      <c r="B424" s="9">
        <v>45225.791666666701</v>
      </c>
      <c r="C424" s="9">
        <v>45225.895833333299</v>
      </c>
      <c r="D424" t="s">
        <v>1438</v>
      </c>
      <c r="E424" t="s">
        <v>16</v>
      </c>
      <c r="F424" t="s">
        <v>1400</v>
      </c>
      <c r="G424" t="s">
        <v>5</v>
      </c>
      <c r="H424" t="s">
        <v>1409</v>
      </c>
      <c r="I424" s="63" t="e">
        <f t="array" ref="I424">_xlfn.IFS(#REF!="1",1,#REF!="2",2,#REF!="3",3,#REF!="1A",4,#REF!="1B",5,#REF!="2A",6,#REF!="2B",7,#REF!="3A",8,#REF!="3B",9,#REF!="4A",10,#REF!="","")</f>
        <v>#REF!</v>
      </c>
      <c r="J424">
        <f>VLOOKUP(F424,profesor!$G$2:$H$101,2,0)</f>
        <v>4</v>
      </c>
      <c r="K424">
        <f>VLOOKUP(H424,ar_predmet!A:C,3,0)</f>
        <v>53</v>
      </c>
      <c r="L424" s="3">
        <f>VLOOKUP(H424,ar_predmet!A:C,2,FALSE())</f>
        <v>5309</v>
      </c>
      <c r="M424">
        <f>+VLOOKUP(G424,tip_dogodka!$B$2:$C$10,2,0)</f>
        <v>4</v>
      </c>
      <c r="N424">
        <f>+VLOOKUP(E424,prostor!$F$1:$G$101,2,0)</f>
        <v>54</v>
      </c>
      <c r="O424">
        <f t="shared" si="24"/>
        <v>150</v>
      </c>
      <c r="P424">
        <f>VLOOKUP(O424,mi2hh!A$2:B$4261,2,FALSE())</f>
        <v>3</v>
      </c>
      <c r="Q424" t="str">
        <f t="shared" si="25"/>
        <v>Red</v>
      </c>
      <c r="R424" t="str">
        <f t="shared" si="26"/>
        <v>VS</v>
      </c>
      <c r="S424" s="24" t="s">
        <v>1178</v>
      </c>
      <c r="T424" t="str">
        <f t="shared" si="27"/>
        <v>2</v>
      </c>
      <c r="U424">
        <f>VLOOKUP(S424,ar_skupina!L$2:M$136,2,FALSE())</f>
        <v>38</v>
      </c>
    </row>
    <row r="425" spans="1:21" ht="14.25" customHeight="1" x14ac:dyDescent="0.25">
      <c r="A425">
        <v>533</v>
      </c>
      <c r="B425" s="9">
        <v>45261.375</v>
      </c>
      <c r="C425" s="9">
        <v>45261.479166666701</v>
      </c>
      <c r="D425" t="s">
        <v>1401</v>
      </c>
      <c r="E425">
        <v>412</v>
      </c>
      <c r="F425" t="s">
        <v>1400</v>
      </c>
      <c r="G425" t="s">
        <v>3</v>
      </c>
      <c r="H425" t="s">
        <v>1402</v>
      </c>
      <c r="I425" s="63" t="e">
        <f t="array" ref="I425">_xlfn.IFS(#REF!="1",1,#REF!="2",2,#REF!="3",3,#REF!="1A",4,#REF!="1B",5,#REF!="2A",6,#REF!="2B",7,#REF!="3A",8,#REF!="3B",9,#REF!="4A",10,#REF!="","")</f>
        <v>#REF!</v>
      </c>
      <c r="J425">
        <f>VLOOKUP(F425,profesor!$G$2:$H$101,2,0)</f>
        <v>4</v>
      </c>
      <c r="K425">
        <f>VLOOKUP(H425,ar_predmet!A:C,3,0)</f>
        <v>87</v>
      </c>
      <c r="L425" s="3">
        <f>VLOOKUP(H425,ar_predmet!A:C,2,FALSE())</f>
        <v>6203</v>
      </c>
      <c r="M425">
        <f>+VLOOKUP(G425,tip_dogodka!$B$2:$C$10,2,0)</f>
        <v>2</v>
      </c>
      <c r="N425">
        <f>+VLOOKUP(E425,prostor!$F$1:$G$101,2,0)</f>
        <v>15</v>
      </c>
      <c r="O425">
        <f t="shared" si="24"/>
        <v>150</v>
      </c>
      <c r="P425">
        <f>VLOOKUP(O425,mi2hh!A$2:B$4261,2,FALSE())</f>
        <v>3</v>
      </c>
      <c r="Q425" t="str">
        <f t="shared" si="25"/>
        <v>Red</v>
      </c>
      <c r="R425" t="str">
        <f t="shared" si="26"/>
        <v>UN</v>
      </c>
      <c r="S425" s="24" t="s">
        <v>1207</v>
      </c>
      <c r="T425" t="str">
        <f t="shared" si="27"/>
        <v/>
      </c>
      <c r="U425">
        <f>VLOOKUP(S425,ar_skupina!L$2:M$136,2,FALSE())</f>
        <v>64</v>
      </c>
    </row>
    <row r="426" spans="1:21" ht="14.25" customHeight="1" x14ac:dyDescent="0.25">
      <c r="A426">
        <v>534</v>
      </c>
      <c r="B426" s="9">
        <v>45376.375</v>
      </c>
      <c r="C426" s="9">
        <v>45376.479166666701</v>
      </c>
      <c r="D426" t="s">
        <v>1410</v>
      </c>
      <c r="E426">
        <v>410</v>
      </c>
      <c r="F426" t="s">
        <v>1400</v>
      </c>
      <c r="G426" t="s">
        <v>3</v>
      </c>
      <c r="H426" t="s">
        <v>1301</v>
      </c>
      <c r="I426" s="63" t="e">
        <f t="array" ref="I426">_xlfn.IFS(#REF!="1",1,#REF!="2",2,#REF!="3",3,#REF!="1A",4,#REF!="1B",5,#REF!="2A",6,#REF!="2B",7,#REF!="3A",8,#REF!="3B",9,#REF!="4A",10,#REF!="","")</f>
        <v>#REF!</v>
      </c>
      <c r="J426">
        <f>VLOOKUP(F426,profesor!$G$2:$H$101,2,0)</f>
        <v>4</v>
      </c>
      <c r="K426">
        <f>VLOOKUP(H426,ar_predmet!A:C,3,0)</f>
        <v>2</v>
      </c>
      <c r="L426" s="3">
        <f>VLOOKUP(H426,ar_predmet!A:C,2,FALSE())</f>
        <v>5105</v>
      </c>
      <c r="M426">
        <f>+VLOOKUP(G426,tip_dogodka!$B$2:$C$10,2,0)</f>
        <v>2</v>
      </c>
      <c r="N426">
        <f>+VLOOKUP(E426,prostor!$F$1:$G$101,2,0)</f>
        <v>13</v>
      </c>
      <c r="O426">
        <f t="shared" si="24"/>
        <v>150</v>
      </c>
      <c r="P426">
        <f>VLOOKUP(O426,mi2hh!A$2:B$4261,2,FALSE())</f>
        <v>3</v>
      </c>
      <c r="Q426" t="str">
        <f t="shared" si="25"/>
        <v>Red</v>
      </c>
      <c r="R426" t="str">
        <f t="shared" si="26"/>
        <v>VS</v>
      </c>
      <c r="S426" s="24" t="s">
        <v>1139</v>
      </c>
      <c r="T426" t="str">
        <f t="shared" si="27"/>
        <v>2A</v>
      </c>
      <c r="U426">
        <f>VLOOKUP(S426,ar_skupina!L$2:M$136,2,FALSE())</f>
        <v>7</v>
      </c>
    </row>
    <row r="427" spans="1:21" ht="14.25" customHeight="1" x14ac:dyDescent="0.25">
      <c r="A427">
        <v>535</v>
      </c>
      <c r="B427" s="9">
        <v>45303.489583333299</v>
      </c>
      <c r="C427" s="9">
        <v>45303.59375</v>
      </c>
      <c r="D427" t="s">
        <v>1411</v>
      </c>
      <c r="E427" t="s">
        <v>16</v>
      </c>
      <c r="F427" t="s">
        <v>1400</v>
      </c>
      <c r="G427" t="s">
        <v>5</v>
      </c>
      <c r="H427" t="s">
        <v>1412</v>
      </c>
      <c r="I427" s="63" t="e">
        <f t="array" ref="I427">_xlfn.IFS(#REF!="1",1,#REF!="2",2,#REF!="3",3,#REF!="1A",4,#REF!="1B",5,#REF!="2A",6,#REF!="2B",7,#REF!="3A",8,#REF!="3B",9,#REF!="4A",10,#REF!="","")</f>
        <v>#REF!</v>
      </c>
      <c r="J427">
        <f>VLOOKUP(F427,profesor!$G$2:$H$101,2,0)</f>
        <v>4</v>
      </c>
      <c r="K427">
        <f>VLOOKUP(H427,ar_predmet!A:C,3,0)</f>
        <v>34</v>
      </c>
      <c r="L427" s="3">
        <f>VLOOKUP(H427,ar_predmet!A:C,2,FALSE())</f>
        <v>5236</v>
      </c>
      <c r="M427">
        <f>+VLOOKUP(G427,tip_dogodka!$B$2:$C$10,2,0)</f>
        <v>4</v>
      </c>
      <c r="N427">
        <f>+VLOOKUP(E427,prostor!$F$1:$G$101,2,0)</f>
        <v>54</v>
      </c>
      <c r="O427">
        <f t="shared" si="24"/>
        <v>150</v>
      </c>
      <c r="P427">
        <f>VLOOKUP(O427,mi2hh!A$2:B$4261,2,FALSE())</f>
        <v>3</v>
      </c>
      <c r="Q427" t="str">
        <f t="shared" si="25"/>
        <v>Red</v>
      </c>
      <c r="R427" t="str">
        <f t="shared" si="26"/>
        <v>VS</v>
      </c>
      <c r="S427" s="24" t="s">
        <v>1163</v>
      </c>
      <c r="T427" t="str">
        <f t="shared" si="27"/>
        <v>1</v>
      </c>
      <c r="U427">
        <f>VLOOKUP(S427,ar_skupina!L$2:M$136,2,FALSE())</f>
        <v>25</v>
      </c>
    </row>
    <row r="428" spans="1:21" ht="14.25" customHeight="1" x14ac:dyDescent="0.25">
      <c r="A428">
        <v>536</v>
      </c>
      <c r="B428" s="9">
        <v>45408.791666666701</v>
      </c>
      <c r="C428" s="9">
        <v>45408.895833333299</v>
      </c>
      <c r="D428" t="s">
        <v>1403</v>
      </c>
      <c r="E428">
        <v>413</v>
      </c>
      <c r="F428" t="s">
        <v>1400</v>
      </c>
      <c r="G428" t="s">
        <v>3</v>
      </c>
      <c r="H428" t="s">
        <v>1301</v>
      </c>
      <c r="I428" s="63" t="e">
        <f t="array" ref="I428">_xlfn.IFS(#REF!="1",1,#REF!="2",2,#REF!="3",3,#REF!="1A",4,#REF!="1B",5,#REF!="2A",6,#REF!="2B",7,#REF!="3A",8,#REF!="3B",9,#REF!="4A",10,#REF!="","")</f>
        <v>#REF!</v>
      </c>
      <c r="J428">
        <f>VLOOKUP(F428,profesor!$G$2:$H$101,2,0)</f>
        <v>4</v>
      </c>
      <c r="K428">
        <f>VLOOKUP(H428,ar_predmet!A:C,3,0)</f>
        <v>2</v>
      </c>
      <c r="L428" s="3">
        <f>VLOOKUP(H428,ar_predmet!A:C,2,FALSE())</f>
        <v>5105</v>
      </c>
      <c r="M428">
        <f>+VLOOKUP(G428,tip_dogodka!$B$2:$C$10,2,0)</f>
        <v>2</v>
      </c>
      <c r="N428">
        <f>+VLOOKUP(E428,prostor!$F$1:$G$101,2,0)</f>
        <v>16</v>
      </c>
      <c r="O428">
        <f t="shared" si="24"/>
        <v>150</v>
      </c>
      <c r="P428">
        <f>VLOOKUP(O428,mi2hh!A$2:B$4261,2,FALSE())</f>
        <v>3</v>
      </c>
      <c r="Q428" t="str">
        <f t="shared" si="25"/>
        <v>Red</v>
      </c>
      <c r="R428" t="str">
        <f t="shared" si="26"/>
        <v>VS</v>
      </c>
      <c r="S428" s="24" t="s">
        <v>1145</v>
      </c>
      <c r="T428" t="str">
        <f t="shared" si="27"/>
        <v>3B</v>
      </c>
      <c r="U428">
        <f>VLOOKUP(S428,ar_skupina!L$2:M$136,2,FALSE())</f>
        <v>10</v>
      </c>
    </row>
    <row r="429" spans="1:21" ht="14.25" customHeight="1" x14ac:dyDescent="0.25">
      <c r="A429">
        <v>537</v>
      </c>
      <c r="B429" s="9">
        <v>45404.677083333299</v>
      </c>
      <c r="C429" s="9">
        <v>45404.78125</v>
      </c>
      <c r="D429" t="s">
        <v>1418</v>
      </c>
      <c r="E429">
        <v>412</v>
      </c>
      <c r="F429" t="s">
        <v>1400</v>
      </c>
      <c r="G429" t="s">
        <v>3</v>
      </c>
      <c r="H429" t="s">
        <v>1419</v>
      </c>
      <c r="I429" s="63" t="e">
        <f t="array" ref="I429">_xlfn.IFS(#REF!="1",1,#REF!="2",2,#REF!="3",3,#REF!="1A",4,#REF!="1B",5,#REF!="2A",6,#REF!="2B",7,#REF!="3A",8,#REF!="3B",9,#REF!="4A",10,#REF!="","")</f>
        <v>#REF!</v>
      </c>
      <c r="J429">
        <f>VLOOKUP(F429,profesor!$G$2:$H$101,2,0)</f>
        <v>4</v>
      </c>
      <c r="K429">
        <f>VLOOKUP(H429,ar_predmet!A:C,3,0)</f>
        <v>127</v>
      </c>
      <c r="L429" s="3">
        <f>VLOOKUP(H429,ar_predmet!A:C,2,FALSE())</f>
        <v>6321</v>
      </c>
      <c r="M429">
        <f>+VLOOKUP(G429,tip_dogodka!$B$2:$C$10,2,0)</f>
        <v>2</v>
      </c>
      <c r="N429">
        <f>+VLOOKUP(E429,prostor!$F$1:$G$101,2,0)</f>
        <v>15</v>
      </c>
      <c r="O429">
        <f t="shared" si="24"/>
        <v>150</v>
      </c>
      <c r="P429">
        <f>VLOOKUP(O429,mi2hh!A$2:B$4261,2,FALSE())</f>
        <v>3</v>
      </c>
      <c r="Q429" t="str">
        <f t="shared" si="25"/>
        <v>Red</v>
      </c>
      <c r="R429" t="str">
        <f t="shared" si="26"/>
        <v>UN</v>
      </c>
      <c r="S429" s="24" t="s">
        <v>1214</v>
      </c>
      <c r="T429" t="str">
        <f t="shared" si="27"/>
        <v/>
      </c>
      <c r="U429">
        <f>VLOOKUP(S429,ar_skupina!L$2:M$136,2,FALSE())</f>
        <v>71</v>
      </c>
    </row>
    <row r="430" spans="1:21" ht="14.25" customHeight="1" x14ac:dyDescent="0.25">
      <c r="A430">
        <v>538</v>
      </c>
      <c r="B430" s="9">
        <v>45245.75</v>
      </c>
      <c r="C430" s="9">
        <v>45245.854166666701</v>
      </c>
      <c r="D430" t="s">
        <v>1430</v>
      </c>
      <c r="E430" t="s">
        <v>16</v>
      </c>
      <c r="F430" t="s">
        <v>1400</v>
      </c>
      <c r="G430" t="s">
        <v>5</v>
      </c>
      <c r="H430" t="s">
        <v>1301</v>
      </c>
      <c r="I430" s="63" t="e">
        <f t="array" ref="I430">_xlfn.IFS(#REF!="1",1,#REF!="2",2,#REF!="3",3,#REF!="1A",4,#REF!="1B",5,#REF!="2A",6,#REF!="2B",7,#REF!="3A",8,#REF!="3B",9,#REF!="4A",10,#REF!="","")</f>
        <v>#REF!</v>
      </c>
      <c r="J430">
        <f>VLOOKUP(F430,profesor!$G$2:$H$101,2,0)</f>
        <v>4</v>
      </c>
      <c r="K430">
        <f>VLOOKUP(H430,ar_predmet!A:C,3,0)</f>
        <v>2</v>
      </c>
      <c r="L430" s="3">
        <f>VLOOKUP(H430,ar_predmet!A:C,2,FALSE())</f>
        <v>5105</v>
      </c>
      <c r="M430">
        <f>+VLOOKUP(G430,tip_dogodka!$B$2:$C$10,2,0)</f>
        <v>4</v>
      </c>
      <c r="N430">
        <f>+VLOOKUP(E430,prostor!$F$1:$G$101,2,0)</f>
        <v>54</v>
      </c>
      <c r="O430">
        <f t="shared" si="24"/>
        <v>150</v>
      </c>
      <c r="P430">
        <f>VLOOKUP(O430,mi2hh!A$2:B$4261,2,FALSE())</f>
        <v>3</v>
      </c>
      <c r="Q430" t="str">
        <f t="shared" si="25"/>
        <v>Red</v>
      </c>
      <c r="R430" t="str">
        <f t="shared" si="26"/>
        <v>UN</v>
      </c>
      <c r="S430" s="24" t="s">
        <v>1199</v>
      </c>
      <c r="T430" t="str">
        <f t="shared" si="27"/>
        <v>2A</v>
      </c>
      <c r="U430">
        <f>VLOOKUP(S430,ar_skupina!L$2:M$136,2,FALSE())</f>
        <v>56</v>
      </c>
    </row>
    <row r="431" spans="1:21" ht="14.25" customHeight="1" x14ac:dyDescent="0.25">
      <c r="A431">
        <v>539</v>
      </c>
      <c r="B431" s="9">
        <v>45400.791666666701</v>
      </c>
      <c r="C431" s="9">
        <v>45400.895833333299</v>
      </c>
      <c r="D431" t="s">
        <v>1414</v>
      </c>
      <c r="E431" t="s">
        <v>16</v>
      </c>
      <c r="F431" t="s">
        <v>1400</v>
      </c>
      <c r="G431" t="s">
        <v>5</v>
      </c>
      <c r="H431" t="s">
        <v>1301</v>
      </c>
      <c r="I431" s="63" t="e">
        <f t="array" ref="I431">_xlfn.IFS(#REF!="1",1,#REF!="2",2,#REF!="3",3,#REF!="1A",4,#REF!="1B",5,#REF!="2A",6,#REF!="2B",7,#REF!="3A",8,#REF!="3B",9,#REF!="4A",10,#REF!="","")</f>
        <v>#REF!</v>
      </c>
      <c r="J431">
        <f>VLOOKUP(F431,profesor!$G$2:$H$101,2,0)</f>
        <v>4</v>
      </c>
      <c r="K431">
        <f>VLOOKUP(H431,ar_predmet!A:C,3,0)</f>
        <v>2</v>
      </c>
      <c r="L431" s="3">
        <f>VLOOKUP(H431,ar_predmet!A:C,2,FALSE())</f>
        <v>5105</v>
      </c>
      <c r="M431">
        <f>+VLOOKUP(G431,tip_dogodka!$B$2:$C$10,2,0)</f>
        <v>4</v>
      </c>
      <c r="N431">
        <f>+VLOOKUP(E431,prostor!$F$1:$G$101,2,0)</f>
        <v>54</v>
      </c>
      <c r="O431">
        <f t="shared" si="24"/>
        <v>150</v>
      </c>
      <c r="P431">
        <f>VLOOKUP(O431,mi2hh!A$2:B$4261,2,FALSE())</f>
        <v>3</v>
      </c>
      <c r="Q431" t="str">
        <f t="shared" si="25"/>
        <v>Red</v>
      </c>
      <c r="R431" t="str">
        <f t="shared" si="26"/>
        <v>VS</v>
      </c>
      <c r="S431" s="24" t="s">
        <v>1145</v>
      </c>
      <c r="T431" t="str">
        <f t="shared" si="27"/>
        <v>3B</v>
      </c>
      <c r="U431">
        <f>VLOOKUP(S431,ar_skupina!L$2:M$136,2,FALSE())</f>
        <v>10</v>
      </c>
    </row>
    <row r="432" spans="1:21" ht="14.25" customHeight="1" x14ac:dyDescent="0.25">
      <c r="A432">
        <v>540</v>
      </c>
      <c r="B432" s="9">
        <v>45275.75</v>
      </c>
      <c r="C432" s="9">
        <v>45275.822916666701</v>
      </c>
      <c r="D432" t="s">
        <v>1441</v>
      </c>
      <c r="E432" t="s">
        <v>16</v>
      </c>
      <c r="F432" t="s">
        <v>1400</v>
      </c>
      <c r="G432" t="s">
        <v>5</v>
      </c>
      <c r="H432" t="s">
        <v>1301</v>
      </c>
      <c r="I432" s="63" t="e">
        <f t="array" ref="I432">_xlfn.IFS(#REF!="1",1,#REF!="2",2,#REF!="3",3,#REF!="1A",4,#REF!="1B",5,#REF!="2A",6,#REF!="2B",7,#REF!="3A",8,#REF!="3B",9,#REF!="4A",10,#REF!="","")</f>
        <v>#REF!</v>
      </c>
      <c r="J432">
        <f>VLOOKUP(F432,profesor!$G$2:$H$101,2,0)</f>
        <v>4</v>
      </c>
      <c r="K432">
        <f>VLOOKUP(H432,ar_predmet!A:C,3,0)</f>
        <v>2</v>
      </c>
      <c r="L432" s="3">
        <f>VLOOKUP(H432,ar_predmet!A:C,2,FALSE())</f>
        <v>5105</v>
      </c>
      <c r="M432">
        <f>+VLOOKUP(G432,tip_dogodka!$B$2:$C$10,2,0)</f>
        <v>4</v>
      </c>
      <c r="N432">
        <f>+VLOOKUP(E432,prostor!$F$1:$G$101,2,0)</f>
        <v>54</v>
      </c>
      <c r="O432">
        <f t="shared" si="24"/>
        <v>105</v>
      </c>
      <c r="P432">
        <f>VLOOKUP(O432,mi2hh!A$2:B$4261,2,FALSE())</f>
        <v>2</v>
      </c>
      <c r="Q432" t="str">
        <f t="shared" si="25"/>
        <v>Izr</v>
      </c>
      <c r="R432" t="str">
        <f t="shared" si="26"/>
        <v>VS</v>
      </c>
      <c r="S432" s="24" t="s">
        <v>1241</v>
      </c>
      <c r="T432" t="str">
        <f t="shared" si="27"/>
        <v/>
      </c>
      <c r="U432">
        <f>VLOOKUP(S432,ar_skupina!L$2:M$136,2,FALSE())</f>
        <v>90</v>
      </c>
    </row>
    <row r="433" spans="1:21" ht="14.25" customHeight="1" x14ac:dyDescent="0.25">
      <c r="A433">
        <v>541</v>
      </c>
      <c r="B433" s="9">
        <v>45377.375</v>
      </c>
      <c r="C433" s="9">
        <v>45377.479166666701</v>
      </c>
      <c r="D433" t="s">
        <v>1442</v>
      </c>
      <c r="E433">
        <v>402</v>
      </c>
      <c r="F433" t="s">
        <v>1443</v>
      </c>
      <c r="G433" t="s">
        <v>3</v>
      </c>
      <c r="H433" t="s">
        <v>1444</v>
      </c>
      <c r="I433" s="63" t="e">
        <f t="array" ref="I433">_xlfn.IFS(#REF!="1",1,#REF!="2",2,#REF!="3",3,#REF!="1A",4,#REF!="1B",5,#REF!="2A",6,#REF!="2B",7,#REF!="3A",8,#REF!="3B",9,#REF!="4A",10,#REF!="","")</f>
        <v>#REF!</v>
      </c>
      <c r="J433">
        <f>VLOOKUP(F433,profesor!$G$2:$H$101,2,0)</f>
        <v>6</v>
      </c>
      <c r="K433">
        <f>VLOOKUP(H433,ar_predmet!A:C,3,0)</f>
        <v>88</v>
      </c>
      <c r="L433" s="3">
        <f>VLOOKUP(H433,ar_predmet!A:C,2,FALSE())</f>
        <v>6205</v>
      </c>
      <c r="M433">
        <f>+VLOOKUP(G433,tip_dogodka!$B$2:$C$10,2,0)</f>
        <v>2</v>
      </c>
      <c r="N433">
        <f>+VLOOKUP(E433,prostor!$F$1:$G$101,2,0)</f>
        <v>11</v>
      </c>
      <c r="O433">
        <f t="shared" si="24"/>
        <v>150</v>
      </c>
      <c r="P433">
        <f>VLOOKUP(O433,mi2hh!A$2:B$4261,2,FALSE())</f>
        <v>3</v>
      </c>
      <c r="Q433" t="str">
        <f t="shared" si="25"/>
        <v>Red</v>
      </c>
      <c r="R433" t="str">
        <f t="shared" si="26"/>
        <v>UN</v>
      </c>
      <c r="S433" s="24" t="s">
        <v>1207</v>
      </c>
      <c r="T433" t="str">
        <f t="shared" si="27"/>
        <v/>
      </c>
      <c r="U433">
        <f>VLOOKUP(S433,ar_skupina!L$2:M$136,2,FALSE())</f>
        <v>64</v>
      </c>
    </row>
    <row r="434" spans="1:21" ht="14.25" customHeight="1" x14ac:dyDescent="0.25">
      <c r="A434">
        <v>542</v>
      </c>
      <c r="B434" s="9">
        <v>45418.53125</v>
      </c>
      <c r="C434" s="9">
        <v>45418.635416666701</v>
      </c>
      <c r="D434" t="s">
        <v>1445</v>
      </c>
      <c r="E434" t="s">
        <v>16</v>
      </c>
      <c r="F434" t="s">
        <v>1443</v>
      </c>
      <c r="G434" t="s">
        <v>5</v>
      </c>
      <c r="H434" t="s">
        <v>1446</v>
      </c>
      <c r="I434" s="63" t="e">
        <f t="array" ref="I434">_xlfn.IFS(#REF!="1",1,#REF!="2",2,#REF!="3",3,#REF!="1A",4,#REF!="1B",5,#REF!="2A",6,#REF!="2B",7,#REF!="3A",8,#REF!="3B",9,#REF!="4A",10,#REF!="","")</f>
        <v>#REF!</v>
      </c>
      <c r="J434">
        <f>VLOOKUP(F434,profesor!$G$2:$H$101,2,0)</f>
        <v>6</v>
      </c>
      <c r="K434">
        <f>VLOOKUP(H434,ar_predmet!A:C,3,0)</f>
        <v>61</v>
      </c>
      <c r="L434" s="3">
        <f>VLOOKUP(H434,ar_predmet!A:C,2,FALSE())</f>
        <v>5318</v>
      </c>
      <c r="M434">
        <f>+VLOOKUP(G434,tip_dogodka!$B$2:$C$10,2,0)</f>
        <v>4</v>
      </c>
      <c r="N434">
        <f>+VLOOKUP(E434,prostor!$F$1:$G$101,2,0)</f>
        <v>54</v>
      </c>
      <c r="O434">
        <f t="shared" si="24"/>
        <v>150</v>
      </c>
      <c r="P434">
        <f>VLOOKUP(O434,mi2hh!A$2:B$4261,2,FALSE())</f>
        <v>3</v>
      </c>
      <c r="Q434" t="str">
        <f t="shared" si="25"/>
        <v>Red</v>
      </c>
      <c r="R434" t="str">
        <f t="shared" si="26"/>
        <v>VS</v>
      </c>
      <c r="S434" s="24" t="s">
        <v>1190</v>
      </c>
      <c r="T434" t="str">
        <f t="shared" si="27"/>
        <v>1</v>
      </c>
      <c r="U434">
        <f>VLOOKUP(S434,ar_skupina!L$2:M$136,2,FALSE())</f>
        <v>48</v>
      </c>
    </row>
    <row r="435" spans="1:21" ht="14.25" customHeight="1" x14ac:dyDescent="0.25">
      <c r="A435">
        <v>543</v>
      </c>
      <c r="B435" s="9">
        <v>45407.416666666701</v>
      </c>
      <c r="C435" s="9">
        <v>45407.520833333299</v>
      </c>
      <c r="D435" t="s">
        <v>1447</v>
      </c>
      <c r="E435">
        <v>413</v>
      </c>
      <c r="F435" t="s">
        <v>1443</v>
      </c>
      <c r="G435" t="s">
        <v>3</v>
      </c>
      <c r="H435" t="s">
        <v>1446</v>
      </c>
      <c r="I435" s="63" t="e">
        <f t="array" ref="I435">_xlfn.IFS(#REF!="1",1,#REF!="2",2,#REF!="3",3,#REF!="1A",4,#REF!="1B",5,#REF!="2A",6,#REF!="2B",7,#REF!="3A",8,#REF!="3B",9,#REF!="4A",10,#REF!="","")</f>
        <v>#REF!</v>
      </c>
      <c r="J435">
        <f>VLOOKUP(F435,profesor!$G$2:$H$101,2,0)</f>
        <v>6</v>
      </c>
      <c r="K435">
        <f>VLOOKUP(H435,ar_predmet!A:C,3,0)</f>
        <v>61</v>
      </c>
      <c r="L435" s="3">
        <f>VLOOKUP(H435,ar_predmet!A:C,2,FALSE())</f>
        <v>5318</v>
      </c>
      <c r="M435">
        <f>+VLOOKUP(G435,tip_dogodka!$B$2:$C$10,2,0)</f>
        <v>2</v>
      </c>
      <c r="N435">
        <f>+VLOOKUP(E435,prostor!$F$1:$G$101,2,0)</f>
        <v>16</v>
      </c>
      <c r="O435">
        <f t="shared" si="24"/>
        <v>150</v>
      </c>
      <c r="P435">
        <f>VLOOKUP(O435,mi2hh!A$2:B$4261,2,FALSE())</f>
        <v>3</v>
      </c>
      <c r="Q435" t="str">
        <f t="shared" si="25"/>
        <v>Red</v>
      </c>
      <c r="R435" t="str">
        <f t="shared" si="26"/>
        <v>VS</v>
      </c>
      <c r="S435" s="24" t="s">
        <v>1190</v>
      </c>
      <c r="T435" t="str">
        <f t="shared" si="27"/>
        <v>1</v>
      </c>
      <c r="U435">
        <f>VLOOKUP(S435,ar_skupina!L$2:M$136,2,FALSE())</f>
        <v>48</v>
      </c>
    </row>
    <row r="436" spans="1:21" ht="14.25" customHeight="1" x14ac:dyDescent="0.25">
      <c r="A436">
        <v>544</v>
      </c>
      <c r="B436" s="9">
        <v>45406.53125</v>
      </c>
      <c r="C436" s="9">
        <v>45406.635416666701</v>
      </c>
      <c r="D436" t="s">
        <v>1448</v>
      </c>
      <c r="E436">
        <v>301</v>
      </c>
      <c r="F436" t="s">
        <v>1443</v>
      </c>
      <c r="G436" t="s">
        <v>3</v>
      </c>
      <c r="H436" t="s">
        <v>1449</v>
      </c>
      <c r="I436" s="63" t="e">
        <f t="array" ref="I436">_xlfn.IFS(#REF!="1",1,#REF!="2",2,#REF!="3",3,#REF!="1A",4,#REF!="1B",5,#REF!="2A",6,#REF!="2B",7,#REF!="3A",8,#REF!="3B",9,#REF!="4A",10,#REF!="","")</f>
        <v>#REF!</v>
      </c>
      <c r="J436">
        <f>VLOOKUP(F436,profesor!$G$2:$H$101,2,0)</f>
        <v>6</v>
      </c>
      <c r="K436">
        <f>VLOOKUP(H436,ar_predmet!A:C,3,0)</f>
        <v>83</v>
      </c>
      <c r="L436" s="3">
        <f>VLOOKUP(H436,ar_predmet!A:C,2,FALSE())</f>
        <v>6121</v>
      </c>
      <c r="M436">
        <f>+VLOOKUP(G436,tip_dogodka!$B$2:$C$10,2,0)</f>
        <v>2</v>
      </c>
      <c r="N436">
        <f>+VLOOKUP(E436,prostor!$F$1:$G$101,2,0)</f>
        <v>5</v>
      </c>
      <c r="O436">
        <f t="shared" si="24"/>
        <v>150</v>
      </c>
      <c r="P436">
        <f>VLOOKUP(O436,mi2hh!A$2:B$4261,2,FALSE())</f>
        <v>3</v>
      </c>
      <c r="Q436" t="str">
        <f t="shared" si="25"/>
        <v>Red</v>
      </c>
      <c r="R436" t="str">
        <f t="shared" si="26"/>
        <v>UN</v>
      </c>
      <c r="S436" s="24" t="s">
        <v>1201</v>
      </c>
      <c r="T436" t="str">
        <f t="shared" si="27"/>
        <v>1</v>
      </c>
      <c r="U436">
        <f>VLOOKUP(S436,ar_skupina!L$2:M$136,2,FALSE())</f>
        <v>58</v>
      </c>
    </row>
    <row r="437" spans="1:21" ht="14.25" customHeight="1" x14ac:dyDescent="0.25">
      <c r="A437">
        <v>545</v>
      </c>
      <c r="B437" s="9">
        <v>45420.416666666701</v>
      </c>
      <c r="C437" s="9">
        <v>45420.520833333299</v>
      </c>
      <c r="D437" t="s">
        <v>1450</v>
      </c>
      <c r="E437" t="s">
        <v>16</v>
      </c>
      <c r="F437" t="s">
        <v>1443</v>
      </c>
      <c r="G437" t="s">
        <v>5</v>
      </c>
      <c r="H437" t="s">
        <v>1449</v>
      </c>
      <c r="I437" s="63" t="e">
        <f t="array" ref="I437">_xlfn.IFS(#REF!="1",1,#REF!="2",2,#REF!="3",3,#REF!="1A",4,#REF!="1B",5,#REF!="2A",6,#REF!="2B",7,#REF!="3A",8,#REF!="3B",9,#REF!="4A",10,#REF!="","")</f>
        <v>#REF!</v>
      </c>
      <c r="J437">
        <f>VLOOKUP(F437,profesor!$G$2:$H$101,2,0)</f>
        <v>6</v>
      </c>
      <c r="K437">
        <f>VLOOKUP(H437,ar_predmet!A:C,3,0)</f>
        <v>83</v>
      </c>
      <c r="L437" s="3">
        <f>VLOOKUP(H437,ar_predmet!A:C,2,FALSE())</f>
        <v>6121</v>
      </c>
      <c r="M437">
        <f>+VLOOKUP(G437,tip_dogodka!$B$2:$C$10,2,0)</f>
        <v>4</v>
      </c>
      <c r="N437">
        <f>+VLOOKUP(E437,prostor!$F$1:$G$101,2,0)</f>
        <v>54</v>
      </c>
      <c r="O437">
        <f t="shared" si="24"/>
        <v>150</v>
      </c>
      <c r="P437">
        <f>VLOOKUP(O437,mi2hh!A$2:B$4261,2,FALSE())</f>
        <v>3</v>
      </c>
      <c r="Q437" t="str">
        <f t="shared" si="25"/>
        <v>Red</v>
      </c>
      <c r="R437" t="str">
        <f t="shared" si="26"/>
        <v>UN</v>
      </c>
      <c r="S437" s="24" t="s">
        <v>1201</v>
      </c>
      <c r="T437" t="str">
        <f t="shared" si="27"/>
        <v>1</v>
      </c>
      <c r="U437">
        <f>VLOOKUP(S437,ar_skupina!L$2:M$136,2,FALSE())</f>
        <v>58</v>
      </c>
    </row>
    <row r="438" spans="1:21" ht="14.25" customHeight="1" x14ac:dyDescent="0.25">
      <c r="A438">
        <v>546</v>
      </c>
      <c r="B438" s="9">
        <v>45404.53125</v>
      </c>
      <c r="C438" s="9">
        <v>45404.635416666701</v>
      </c>
      <c r="D438" t="s">
        <v>1451</v>
      </c>
      <c r="E438">
        <v>301</v>
      </c>
      <c r="F438" t="s">
        <v>1443</v>
      </c>
      <c r="G438" t="s">
        <v>3</v>
      </c>
      <c r="H438" t="s">
        <v>1449</v>
      </c>
      <c r="I438" s="63" t="e">
        <f t="array" ref="I438">_xlfn.IFS(#REF!="1",1,#REF!="2",2,#REF!="3",3,#REF!="1A",4,#REF!="1B",5,#REF!="2A",6,#REF!="2B",7,#REF!="3A",8,#REF!="3B",9,#REF!="4A",10,#REF!="","")</f>
        <v>#REF!</v>
      </c>
      <c r="J438">
        <f>VLOOKUP(F438,profesor!$G$2:$H$101,2,0)</f>
        <v>6</v>
      </c>
      <c r="K438">
        <f>VLOOKUP(H438,ar_predmet!A:C,3,0)</f>
        <v>83</v>
      </c>
      <c r="L438" s="3">
        <f>VLOOKUP(H438,ar_predmet!A:C,2,FALSE())</f>
        <v>6121</v>
      </c>
      <c r="M438">
        <f>+VLOOKUP(G438,tip_dogodka!$B$2:$C$10,2,0)</f>
        <v>2</v>
      </c>
      <c r="N438">
        <f>+VLOOKUP(E438,prostor!$F$1:$G$101,2,0)</f>
        <v>5</v>
      </c>
      <c r="O438">
        <f t="shared" si="24"/>
        <v>150</v>
      </c>
      <c r="P438">
        <f>VLOOKUP(O438,mi2hh!A$2:B$4261,2,FALSE())</f>
        <v>3</v>
      </c>
      <c r="Q438" t="str">
        <f t="shared" si="25"/>
        <v>Red</v>
      </c>
      <c r="R438" t="str">
        <f t="shared" si="26"/>
        <v>UN</v>
      </c>
      <c r="S438" s="24" t="s">
        <v>1202</v>
      </c>
      <c r="T438" t="str">
        <f t="shared" si="27"/>
        <v>2</v>
      </c>
      <c r="U438">
        <f>VLOOKUP(S438,ar_skupina!L$2:M$136,2,FALSE())</f>
        <v>59</v>
      </c>
    </row>
    <row r="439" spans="1:21" ht="14.25" customHeight="1" x14ac:dyDescent="0.25">
      <c r="A439">
        <v>547</v>
      </c>
      <c r="B439" s="9">
        <v>45420.53125</v>
      </c>
      <c r="C439" s="9">
        <v>45420.635416666701</v>
      </c>
      <c r="D439" t="s">
        <v>1445</v>
      </c>
      <c r="E439" t="s">
        <v>16</v>
      </c>
      <c r="F439" t="s">
        <v>1443</v>
      </c>
      <c r="G439" t="s">
        <v>5</v>
      </c>
      <c r="H439" t="s">
        <v>1446</v>
      </c>
      <c r="I439" s="63" t="e">
        <f t="array" ref="I439">_xlfn.IFS(#REF!="1",1,#REF!="2",2,#REF!="3",3,#REF!="1A",4,#REF!="1B",5,#REF!="2A",6,#REF!="2B",7,#REF!="3A",8,#REF!="3B",9,#REF!="4A",10,#REF!="","")</f>
        <v>#REF!</v>
      </c>
      <c r="J439">
        <f>VLOOKUP(F439,profesor!$G$2:$H$101,2,0)</f>
        <v>6</v>
      </c>
      <c r="K439">
        <f>VLOOKUP(H439,ar_predmet!A:C,3,0)</f>
        <v>61</v>
      </c>
      <c r="L439" s="3">
        <f>VLOOKUP(H439,ar_predmet!A:C,2,FALSE())</f>
        <v>5318</v>
      </c>
      <c r="M439">
        <f>+VLOOKUP(G439,tip_dogodka!$B$2:$C$10,2,0)</f>
        <v>4</v>
      </c>
      <c r="N439">
        <f>+VLOOKUP(E439,prostor!$F$1:$G$101,2,0)</f>
        <v>54</v>
      </c>
      <c r="O439">
        <f t="shared" si="24"/>
        <v>150</v>
      </c>
      <c r="P439">
        <f>VLOOKUP(O439,mi2hh!A$2:B$4261,2,FALSE())</f>
        <v>3</v>
      </c>
      <c r="Q439" t="str">
        <f t="shared" si="25"/>
        <v>Red</v>
      </c>
      <c r="R439" t="str">
        <f t="shared" si="26"/>
        <v>VS</v>
      </c>
      <c r="S439" s="24" t="s">
        <v>1190</v>
      </c>
      <c r="T439" t="str">
        <f t="shared" si="27"/>
        <v>1</v>
      </c>
      <c r="U439">
        <f>VLOOKUP(S439,ar_skupina!L$2:M$136,2,FALSE())</f>
        <v>48</v>
      </c>
    </row>
    <row r="440" spans="1:21" ht="14.25" customHeight="1" x14ac:dyDescent="0.25">
      <c r="A440">
        <v>548</v>
      </c>
      <c r="B440" s="9">
        <v>45384.416666666701</v>
      </c>
      <c r="C440" s="9">
        <v>45384.520833333299</v>
      </c>
      <c r="D440" t="s">
        <v>1452</v>
      </c>
      <c r="E440" t="s">
        <v>16</v>
      </c>
      <c r="F440" t="s">
        <v>1443</v>
      </c>
      <c r="G440" t="s">
        <v>5</v>
      </c>
      <c r="H440" t="s">
        <v>1444</v>
      </c>
      <c r="I440" s="63" t="e">
        <f t="array" ref="I440">_xlfn.IFS(#REF!="1",1,#REF!="2",2,#REF!="3",3,#REF!="1A",4,#REF!="1B",5,#REF!="2A",6,#REF!="2B",7,#REF!="3A",8,#REF!="3B",9,#REF!="4A",10,#REF!="","")</f>
        <v>#REF!</v>
      </c>
      <c r="J440">
        <f>VLOOKUP(F440,profesor!$G$2:$H$101,2,0)</f>
        <v>6</v>
      </c>
      <c r="K440">
        <f>VLOOKUP(H440,ar_predmet!A:C,3,0)</f>
        <v>88</v>
      </c>
      <c r="L440" s="3">
        <f>VLOOKUP(H440,ar_predmet!A:C,2,FALSE())</f>
        <v>6205</v>
      </c>
      <c r="M440">
        <f>+VLOOKUP(G440,tip_dogodka!$B$2:$C$10,2,0)</f>
        <v>4</v>
      </c>
      <c r="N440">
        <f>+VLOOKUP(E440,prostor!$F$1:$G$101,2,0)</f>
        <v>54</v>
      </c>
      <c r="O440">
        <f t="shared" si="24"/>
        <v>150</v>
      </c>
      <c r="P440">
        <f>VLOOKUP(O440,mi2hh!A$2:B$4261,2,FALSE())</f>
        <v>3</v>
      </c>
      <c r="Q440" t="str">
        <f t="shared" si="25"/>
        <v>Red</v>
      </c>
      <c r="R440" t="str">
        <f t="shared" si="26"/>
        <v>UN</v>
      </c>
      <c r="S440" s="24" t="s">
        <v>1207</v>
      </c>
      <c r="T440" t="str">
        <f t="shared" si="27"/>
        <v/>
      </c>
      <c r="U440">
        <f>VLOOKUP(S440,ar_skupina!L$2:M$136,2,FALSE())</f>
        <v>64</v>
      </c>
    </row>
    <row r="441" spans="1:21" ht="14.25" customHeight="1" x14ac:dyDescent="0.25">
      <c r="A441">
        <v>549</v>
      </c>
      <c r="B441" s="9">
        <v>45376.375</v>
      </c>
      <c r="C441" s="9">
        <v>45376.479166666701</v>
      </c>
      <c r="D441" t="s">
        <v>1442</v>
      </c>
      <c r="E441">
        <v>402</v>
      </c>
      <c r="F441" t="s">
        <v>1443</v>
      </c>
      <c r="G441" t="s">
        <v>3</v>
      </c>
      <c r="H441" t="s">
        <v>1444</v>
      </c>
      <c r="I441" s="63" t="e">
        <f t="array" ref="I441">_xlfn.IFS(#REF!="1",1,#REF!="2",2,#REF!="3",3,#REF!="1A",4,#REF!="1B",5,#REF!="2A",6,#REF!="2B",7,#REF!="3A",8,#REF!="3B",9,#REF!="4A",10,#REF!="","")</f>
        <v>#REF!</v>
      </c>
      <c r="J441">
        <f>VLOOKUP(F441,profesor!$G$2:$H$101,2,0)</f>
        <v>6</v>
      </c>
      <c r="K441">
        <f>VLOOKUP(H441,ar_predmet!A:C,3,0)</f>
        <v>88</v>
      </c>
      <c r="L441" s="3">
        <f>VLOOKUP(H441,ar_predmet!A:C,2,FALSE())</f>
        <v>6205</v>
      </c>
      <c r="M441">
        <f>+VLOOKUP(G441,tip_dogodka!$B$2:$C$10,2,0)</f>
        <v>2</v>
      </c>
      <c r="N441">
        <f>+VLOOKUP(E441,prostor!$F$1:$G$101,2,0)</f>
        <v>11</v>
      </c>
      <c r="O441">
        <f t="shared" si="24"/>
        <v>150</v>
      </c>
      <c r="P441">
        <f>VLOOKUP(O441,mi2hh!A$2:B$4261,2,FALSE())</f>
        <v>3</v>
      </c>
      <c r="Q441" t="str">
        <f t="shared" si="25"/>
        <v>Red</v>
      </c>
      <c r="R441" t="str">
        <f t="shared" si="26"/>
        <v>UN</v>
      </c>
      <c r="S441" s="24" t="s">
        <v>1207</v>
      </c>
      <c r="T441" t="str">
        <f t="shared" si="27"/>
        <v/>
      </c>
      <c r="U441">
        <f>VLOOKUP(S441,ar_skupina!L$2:M$136,2,FALSE())</f>
        <v>64</v>
      </c>
    </row>
    <row r="442" spans="1:21" ht="14.25" customHeight="1" x14ac:dyDescent="0.25">
      <c r="A442">
        <v>550</v>
      </c>
      <c r="B442" s="9">
        <v>45407.53125</v>
      </c>
      <c r="C442" s="9">
        <v>45407.635416666701</v>
      </c>
      <c r="D442" t="s">
        <v>1451</v>
      </c>
      <c r="E442">
        <v>301</v>
      </c>
      <c r="F442" t="s">
        <v>1443</v>
      </c>
      <c r="G442" t="s">
        <v>3</v>
      </c>
      <c r="H442" t="s">
        <v>1449</v>
      </c>
      <c r="I442" s="63" t="e">
        <f t="array" ref="I442">_xlfn.IFS(#REF!="1",1,#REF!="2",2,#REF!="3",3,#REF!="1A",4,#REF!="1B",5,#REF!="2A",6,#REF!="2B",7,#REF!="3A",8,#REF!="3B",9,#REF!="4A",10,#REF!="","")</f>
        <v>#REF!</v>
      </c>
      <c r="J442">
        <f>VLOOKUP(F442,profesor!$G$2:$H$101,2,0)</f>
        <v>6</v>
      </c>
      <c r="K442">
        <f>VLOOKUP(H442,ar_predmet!A:C,3,0)</f>
        <v>83</v>
      </c>
      <c r="L442" s="3">
        <f>VLOOKUP(H442,ar_predmet!A:C,2,FALSE())</f>
        <v>6121</v>
      </c>
      <c r="M442">
        <f>+VLOOKUP(G442,tip_dogodka!$B$2:$C$10,2,0)</f>
        <v>2</v>
      </c>
      <c r="N442">
        <f>+VLOOKUP(E442,prostor!$F$1:$G$101,2,0)</f>
        <v>5</v>
      </c>
      <c r="O442">
        <f t="shared" si="24"/>
        <v>150</v>
      </c>
      <c r="P442">
        <f>VLOOKUP(O442,mi2hh!A$2:B$4261,2,FALSE())</f>
        <v>3</v>
      </c>
      <c r="Q442" t="str">
        <f t="shared" si="25"/>
        <v>Red</v>
      </c>
      <c r="R442" t="str">
        <f t="shared" si="26"/>
        <v>UN</v>
      </c>
      <c r="S442" s="24" t="s">
        <v>1202</v>
      </c>
      <c r="T442" t="str">
        <f t="shared" si="27"/>
        <v>2</v>
      </c>
      <c r="U442">
        <f>VLOOKUP(S442,ar_skupina!L$2:M$136,2,FALSE())</f>
        <v>59</v>
      </c>
    </row>
    <row r="443" spans="1:21" ht="14.25" customHeight="1" x14ac:dyDescent="0.25">
      <c r="A443">
        <v>551</v>
      </c>
      <c r="B443" s="9">
        <v>45397.677083333299</v>
      </c>
      <c r="C443" s="9">
        <v>45397.78125</v>
      </c>
      <c r="D443" t="s">
        <v>1448</v>
      </c>
      <c r="E443">
        <v>301</v>
      </c>
      <c r="F443" t="s">
        <v>1443</v>
      </c>
      <c r="G443" t="s">
        <v>3</v>
      </c>
      <c r="H443" t="s">
        <v>1449</v>
      </c>
      <c r="I443" s="63" t="e">
        <f t="array" ref="I443">_xlfn.IFS(#REF!="1",1,#REF!="2",2,#REF!="3",3,#REF!="1A",4,#REF!="1B",5,#REF!="2A",6,#REF!="2B",7,#REF!="3A",8,#REF!="3B",9,#REF!="4A",10,#REF!="","")</f>
        <v>#REF!</v>
      </c>
      <c r="J443">
        <f>VLOOKUP(F443,profesor!$G$2:$H$101,2,0)</f>
        <v>6</v>
      </c>
      <c r="K443">
        <f>VLOOKUP(H443,ar_predmet!A:C,3,0)</f>
        <v>83</v>
      </c>
      <c r="L443" s="3">
        <f>VLOOKUP(H443,ar_predmet!A:C,2,FALSE())</f>
        <v>6121</v>
      </c>
      <c r="M443">
        <f>+VLOOKUP(G443,tip_dogodka!$B$2:$C$10,2,0)</f>
        <v>2</v>
      </c>
      <c r="N443">
        <f>+VLOOKUP(E443,prostor!$F$1:$G$101,2,0)</f>
        <v>5</v>
      </c>
      <c r="O443">
        <f t="shared" si="24"/>
        <v>150</v>
      </c>
      <c r="P443">
        <f>VLOOKUP(O443,mi2hh!A$2:B$4261,2,FALSE())</f>
        <v>3</v>
      </c>
      <c r="Q443" t="str">
        <f t="shared" si="25"/>
        <v>Red</v>
      </c>
      <c r="R443" t="str">
        <f t="shared" si="26"/>
        <v>UN</v>
      </c>
      <c r="S443" s="24" t="s">
        <v>1201</v>
      </c>
      <c r="T443" t="str">
        <f t="shared" si="27"/>
        <v>1</v>
      </c>
      <c r="U443">
        <f>VLOOKUP(S443,ar_skupina!L$2:M$136,2,FALSE())</f>
        <v>58</v>
      </c>
    </row>
    <row r="444" spans="1:21" ht="14.25" customHeight="1" x14ac:dyDescent="0.25">
      <c r="A444">
        <v>552</v>
      </c>
      <c r="B444" s="9">
        <v>45429.416666666701</v>
      </c>
      <c r="C444" s="9">
        <v>45429.520833333299</v>
      </c>
      <c r="D444" t="s">
        <v>1453</v>
      </c>
      <c r="E444" t="s">
        <v>16</v>
      </c>
      <c r="F444" t="s">
        <v>1443</v>
      </c>
      <c r="G444" t="s">
        <v>5</v>
      </c>
      <c r="H444" t="s">
        <v>1454</v>
      </c>
      <c r="I444" s="63" t="e">
        <f t="array" ref="I444">_xlfn.IFS(#REF!="1",1,#REF!="2",2,#REF!="3",3,#REF!="1A",4,#REF!="1B",5,#REF!="2A",6,#REF!="2B",7,#REF!="3A",8,#REF!="3B",9,#REF!="4A",10,#REF!="","")</f>
        <v>#REF!</v>
      </c>
      <c r="J444">
        <f>VLOOKUP(F444,profesor!$G$2:$H$101,2,0)</f>
        <v>6</v>
      </c>
      <c r="K444">
        <f>VLOOKUP(H444,ar_predmet!A:C,3,0)</f>
        <v>171</v>
      </c>
      <c r="L444" s="3">
        <f>VLOOKUP(H444,ar_predmet!A:C,2,FALSE())</f>
        <v>7130</v>
      </c>
      <c r="M444">
        <f>+VLOOKUP(G444,tip_dogodka!$B$2:$C$10,2,0)</f>
        <v>4</v>
      </c>
      <c r="N444">
        <f>+VLOOKUP(E444,prostor!$F$1:$G$101,2,0)</f>
        <v>54</v>
      </c>
      <c r="O444">
        <f t="shared" si="24"/>
        <v>150</v>
      </c>
      <c r="P444">
        <f>VLOOKUP(O444,mi2hh!A$2:B$4261,2,FALSE())</f>
        <v>3</v>
      </c>
      <c r="Q444" t="str">
        <f t="shared" si="25"/>
        <v>Red</v>
      </c>
      <c r="R444" t="str">
        <f t="shared" si="26"/>
        <v>MA</v>
      </c>
      <c r="S444" s="24" t="s">
        <v>1223</v>
      </c>
      <c r="T444" t="str">
        <f t="shared" si="27"/>
        <v/>
      </c>
      <c r="U444">
        <f>VLOOKUP(S444,ar_skupina!L$2:M$136,2,FALSE())</f>
        <v>79</v>
      </c>
    </row>
    <row r="445" spans="1:21" ht="14.25" customHeight="1" x14ac:dyDescent="0.25">
      <c r="A445">
        <v>553</v>
      </c>
      <c r="B445" s="9">
        <v>45427.416666666701</v>
      </c>
      <c r="C445" s="9">
        <v>45427.520833333299</v>
      </c>
      <c r="D445" t="s">
        <v>1453</v>
      </c>
      <c r="E445" t="s">
        <v>16</v>
      </c>
      <c r="F445" t="s">
        <v>1443</v>
      </c>
      <c r="G445" t="s">
        <v>5</v>
      </c>
      <c r="H445" t="s">
        <v>1454</v>
      </c>
      <c r="I445" s="63" t="e">
        <f t="array" ref="I445">_xlfn.IFS(#REF!="1",1,#REF!="2",2,#REF!="3",3,#REF!="1A",4,#REF!="1B",5,#REF!="2A",6,#REF!="2B",7,#REF!="3A",8,#REF!="3B",9,#REF!="4A",10,#REF!="","")</f>
        <v>#REF!</v>
      </c>
      <c r="J445">
        <f>VLOOKUP(F445,profesor!$G$2:$H$101,2,0)</f>
        <v>6</v>
      </c>
      <c r="K445">
        <f>VLOOKUP(H445,ar_predmet!A:C,3,0)</f>
        <v>171</v>
      </c>
      <c r="L445" s="3">
        <f>VLOOKUP(H445,ar_predmet!A:C,2,FALSE())</f>
        <v>7130</v>
      </c>
      <c r="M445">
        <f>+VLOOKUP(G445,tip_dogodka!$B$2:$C$10,2,0)</f>
        <v>4</v>
      </c>
      <c r="N445">
        <f>+VLOOKUP(E445,prostor!$F$1:$G$101,2,0)</f>
        <v>54</v>
      </c>
      <c r="O445">
        <f t="shared" si="24"/>
        <v>150</v>
      </c>
      <c r="P445">
        <f>VLOOKUP(O445,mi2hh!A$2:B$4261,2,FALSE())</f>
        <v>3</v>
      </c>
      <c r="Q445" t="str">
        <f t="shared" si="25"/>
        <v>Red</v>
      </c>
      <c r="R445" t="str">
        <f t="shared" si="26"/>
        <v>MA</v>
      </c>
      <c r="S445" s="24" t="s">
        <v>1223</v>
      </c>
      <c r="T445" t="str">
        <f t="shared" si="27"/>
        <v/>
      </c>
      <c r="U445">
        <f>VLOOKUP(S445,ar_skupina!L$2:M$136,2,FALSE())</f>
        <v>79</v>
      </c>
    </row>
    <row r="446" spans="1:21" ht="14.25" customHeight="1" x14ac:dyDescent="0.25">
      <c r="A446">
        <v>554</v>
      </c>
      <c r="B446" s="9">
        <v>45392.791666666701</v>
      </c>
      <c r="C446" s="9">
        <v>45392.895833333299</v>
      </c>
      <c r="D446" t="s">
        <v>1450</v>
      </c>
      <c r="E446" t="s">
        <v>16</v>
      </c>
      <c r="F446" t="s">
        <v>1443</v>
      </c>
      <c r="G446" t="s">
        <v>5</v>
      </c>
      <c r="H446" t="s">
        <v>1449</v>
      </c>
      <c r="I446" s="63" t="e">
        <f t="array" ref="I446">_xlfn.IFS(#REF!="1",1,#REF!="2",2,#REF!="3",3,#REF!="1A",4,#REF!="1B",5,#REF!="2A",6,#REF!="2B",7,#REF!="3A",8,#REF!="3B",9,#REF!="4A",10,#REF!="","")</f>
        <v>#REF!</v>
      </c>
      <c r="J446">
        <f>VLOOKUP(F446,profesor!$G$2:$H$101,2,0)</f>
        <v>6</v>
      </c>
      <c r="K446">
        <f>VLOOKUP(H446,ar_predmet!A:C,3,0)</f>
        <v>83</v>
      </c>
      <c r="L446" s="3">
        <f>VLOOKUP(H446,ar_predmet!A:C,2,FALSE())</f>
        <v>6121</v>
      </c>
      <c r="M446">
        <f>+VLOOKUP(G446,tip_dogodka!$B$2:$C$10,2,0)</f>
        <v>4</v>
      </c>
      <c r="N446">
        <f>+VLOOKUP(E446,prostor!$F$1:$G$101,2,0)</f>
        <v>54</v>
      </c>
      <c r="O446">
        <f t="shared" si="24"/>
        <v>150</v>
      </c>
      <c r="P446">
        <f>VLOOKUP(O446,mi2hh!A$2:B$4261,2,FALSE())</f>
        <v>3</v>
      </c>
      <c r="Q446" t="str">
        <f t="shared" si="25"/>
        <v>Red</v>
      </c>
      <c r="R446" t="str">
        <f t="shared" si="26"/>
        <v>UN</v>
      </c>
      <c r="S446" s="24" t="s">
        <v>1201</v>
      </c>
      <c r="T446" t="str">
        <f t="shared" si="27"/>
        <v>1</v>
      </c>
      <c r="U446">
        <f>VLOOKUP(S446,ar_skupina!L$2:M$136,2,FALSE())</f>
        <v>58</v>
      </c>
    </row>
    <row r="447" spans="1:21" ht="14.25" customHeight="1" x14ac:dyDescent="0.25">
      <c r="A447">
        <v>555</v>
      </c>
      <c r="B447" s="9">
        <v>45422.53125</v>
      </c>
      <c r="C447" s="9">
        <v>45422.635416666701</v>
      </c>
      <c r="D447" t="s">
        <v>1447</v>
      </c>
      <c r="E447">
        <v>413</v>
      </c>
      <c r="F447" t="s">
        <v>1443</v>
      </c>
      <c r="G447" t="s">
        <v>3</v>
      </c>
      <c r="H447" t="s">
        <v>1446</v>
      </c>
      <c r="I447" s="63" t="e">
        <f t="array" ref="I447">_xlfn.IFS(#REF!="1",1,#REF!="2",2,#REF!="3",3,#REF!="1A",4,#REF!="1B",5,#REF!="2A",6,#REF!="2B",7,#REF!="3A",8,#REF!="3B",9,#REF!="4A",10,#REF!="","")</f>
        <v>#REF!</v>
      </c>
      <c r="J447">
        <f>VLOOKUP(F447,profesor!$G$2:$H$101,2,0)</f>
        <v>6</v>
      </c>
      <c r="K447">
        <f>VLOOKUP(H447,ar_predmet!A:C,3,0)</f>
        <v>61</v>
      </c>
      <c r="L447" s="3">
        <f>VLOOKUP(H447,ar_predmet!A:C,2,FALSE())</f>
        <v>5318</v>
      </c>
      <c r="M447">
        <f>+VLOOKUP(G447,tip_dogodka!$B$2:$C$10,2,0)</f>
        <v>2</v>
      </c>
      <c r="N447">
        <f>+VLOOKUP(E447,prostor!$F$1:$G$101,2,0)</f>
        <v>16</v>
      </c>
      <c r="O447">
        <f t="shared" si="24"/>
        <v>150</v>
      </c>
      <c r="P447">
        <f>VLOOKUP(O447,mi2hh!A$2:B$4261,2,FALSE())</f>
        <v>3</v>
      </c>
      <c r="Q447" t="str">
        <f t="shared" si="25"/>
        <v>Red</v>
      </c>
      <c r="R447" t="str">
        <f t="shared" si="26"/>
        <v>VS</v>
      </c>
      <c r="S447" s="24" t="s">
        <v>1190</v>
      </c>
      <c r="T447" t="str">
        <f t="shared" si="27"/>
        <v>1</v>
      </c>
      <c r="U447">
        <f>VLOOKUP(S447,ar_skupina!L$2:M$136,2,FALSE())</f>
        <v>48</v>
      </c>
    </row>
    <row r="448" spans="1:21" ht="14.25" customHeight="1" x14ac:dyDescent="0.25">
      <c r="A448">
        <v>556</v>
      </c>
      <c r="B448" s="9">
        <v>45421.416666666701</v>
      </c>
      <c r="C448" s="9">
        <v>45421.520833333299</v>
      </c>
      <c r="D448" t="s">
        <v>1455</v>
      </c>
      <c r="E448">
        <v>303</v>
      </c>
      <c r="F448" t="s">
        <v>1443</v>
      </c>
      <c r="G448" t="s">
        <v>3</v>
      </c>
      <c r="H448" t="s">
        <v>1045</v>
      </c>
      <c r="I448" s="63" t="e">
        <f t="array" ref="I448">_xlfn.IFS(#REF!="1",1,#REF!="2",2,#REF!="3",3,#REF!="1A",4,#REF!="1B",5,#REF!="2A",6,#REF!="2B",7,#REF!="3A",8,#REF!="3B",9,#REF!="4A",10,#REF!="","")</f>
        <v>#REF!</v>
      </c>
      <c r="J448">
        <f>VLOOKUP(F448,profesor!$G$2:$H$101,2,0)</f>
        <v>6</v>
      </c>
      <c r="K448">
        <f>VLOOKUP(H448,ar_predmet!A:C,3,0)</f>
        <v>332</v>
      </c>
      <c r="L448" s="3" t="str">
        <f>VLOOKUP(H448,ar_predmet!A:C,2,FALSE())</f>
        <v>NA001</v>
      </c>
      <c r="M448">
        <f>+VLOOKUP(G448,tip_dogodka!$B$2:$C$10,2,0)</f>
        <v>2</v>
      </c>
      <c r="N448">
        <f>+VLOOKUP(E448,prostor!$F$1:$G$101,2,0)</f>
        <v>7</v>
      </c>
      <c r="O448">
        <f t="shared" si="24"/>
        <v>150</v>
      </c>
      <c r="P448">
        <f>VLOOKUP(O448,mi2hh!A$2:B$4261,2,FALSE())</f>
        <v>3</v>
      </c>
      <c r="Q448" t="str">
        <f t="shared" si="25"/>
        <v>Red</v>
      </c>
      <c r="R448" t="str">
        <f t="shared" si="26"/>
        <v>MA</v>
      </c>
      <c r="S448" s="24" t="s">
        <v>1228</v>
      </c>
      <c r="T448" t="str">
        <f t="shared" si="27"/>
        <v/>
      </c>
      <c r="U448">
        <f>VLOOKUP(S448,ar_skupina!L$2:M$136,2,FALSE())</f>
        <v>84</v>
      </c>
    </row>
    <row r="449" spans="1:21" ht="14.25" customHeight="1" x14ac:dyDescent="0.25">
      <c r="A449">
        <v>557</v>
      </c>
      <c r="B449" s="9">
        <v>45401.416666666701</v>
      </c>
      <c r="C449" s="9">
        <v>45401.520833333299</v>
      </c>
      <c r="D449" t="s">
        <v>1447</v>
      </c>
      <c r="E449">
        <v>413</v>
      </c>
      <c r="F449" t="s">
        <v>1443</v>
      </c>
      <c r="G449" t="s">
        <v>3</v>
      </c>
      <c r="H449" t="s">
        <v>1446</v>
      </c>
      <c r="I449" s="63" t="e">
        <f t="array" ref="I449">_xlfn.IFS(#REF!="1",1,#REF!="2",2,#REF!="3",3,#REF!="1A",4,#REF!="1B",5,#REF!="2A",6,#REF!="2B",7,#REF!="3A",8,#REF!="3B",9,#REF!="4A",10,#REF!="","")</f>
        <v>#REF!</v>
      </c>
      <c r="J449">
        <f>VLOOKUP(F449,profesor!$G$2:$H$101,2,0)</f>
        <v>6</v>
      </c>
      <c r="K449">
        <f>VLOOKUP(H449,ar_predmet!A:C,3,0)</f>
        <v>61</v>
      </c>
      <c r="L449" s="3">
        <f>VLOOKUP(H449,ar_predmet!A:C,2,FALSE())</f>
        <v>5318</v>
      </c>
      <c r="M449">
        <f>+VLOOKUP(G449,tip_dogodka!$B$2:$C$10,2,0)</f>
        <v>2</v>
      </c>
      <c r="N449">
        <f>+VLOOKUP(E449,prostor!$F$1:$G$101,2,0)</f>
        <v>16</v>
      </c>
      <c r="O449">
        <f t="shared" si="24"/>
        <v>150</v>
      </c>
      <c r="P449">
        <f>VLOOKUP(O449,mi2hh!A$2:B$4261,2,FALSE())</f>
        <v>3</v>
      </c>
      <c r="Q449" t="str">
        <f t="shared" si="25"/>
        <v>Red</v>
      </c>
      <c r="R449" t="str">
        <f t="shared" si="26"/>
        <v>VS</v>
      </c>
      <c r="S449" s="24" t="s">
        <v>1190</v>
      </c>
      <c r="T449" t="str">
        <f t="shared" si="27"/>
        <v>1</v>
      </c>
      <c r="U449">
        <f>VLOOKUP(S449,ar_skupina!L$2:M$136,2,FALSE())</f>
        <v>48</v>
      </c>
    </row>
    <row r="450" spans="1:21" ht="14.25" customHeight="1" x14ac:dyDescent="0.25">
      <c r="A450">
        <v>558</v>
      </c>
      <c r="B450" s="9">
        <v>45421.416666666701</v>
      </c>
      <c r="C450" s="9">
        <v>45421.520833333299</v>
      </c>
      <c r="D450" t="s">
        <v>1456</v>
      </c>
      <c r="E450">
        <v>303</v>
      </c>
      <c r="F450" t="s">
        <v>1443</v>
      </c>
      <c r="G450" t="s">
        <v>3</v>
      </c>
      <c r="H450" t="s">
        <v>1454</v>
      </c>
      <c r="I450" s="63" t="e">
        <f t="array" ref="I450">_xlfn.IFS(#REF!="1",1,#REF!="2",2,#REF!="3",3,#REF!="1A",4,#REF!="1B",5,#REF!="2A",6,#REF!="2B",7,#REF!="3A",8,#REF!="3B",9,#REF!="4A",10,#REF!="","")</f>
        <v>#REF!</v>
      </c>
      <c r="J450">
        <f>VLOOKUP(F450,profesor!$G$2:$H$101,2,0)</f>
        <v>6</v>
      </c>
      <c r="K450">
        <f>VLOOKUP(H450,ar_predmet!A:C,3,0)</f>
        <v>171</v>
      </c>
      <c r="L450" s="3">
        <f>VLOOKUP(H450,ar_predmet!A:C,2,FALSE())</f>
        <v>7130</v>
      </c>
      <c r="M450">
        <f>+VLOOKUP(G450,tip_dogodka!$B$2:$C$10,2,0)</f>
        <v>2</v>
      </c>
      <c r="N450">
        <f>+VLOOKUP(E450,prostor!$F$1:$G$101,2,0)</f>
        <v>7</v>
      </c>
      <c r="O450">
        <f t="shared" ref="O450:O513" si="28">+INT(TEXT(((C450-B450)*24*60),"000"))</f>
        <v>150</v>
      </c>
      <c r="P450">
        <f>VLOOKUP(O450,mi2hh!A$2:B$4261,2,FALSE())</f>
        <v>3</v>
      </c>
      <c r="Q450" t="str">
        <f t="shared" ref="Q450:Q513" si="29">IF(ISNUMBER(FIND("Redni",D450)),"Red", IF(ISNUMBER(FIND("Izredni",D450)),"Izr"))</f>
        <v>Red</v>
      </c>
      <c r="R450" t="str">
        <f t="shared" ref="R450:R513" si="30">IF(ISNUMBER(FIND("-VS-",D450)),"VS", IF(ISNUMBER(FIND("-UNI-",D450)),"UN",IF(ISNUMBER(FIND("-MAG-",D450)),"MA",IF(ISNUMBER(FIND("-DR-",D450)),"DO"))))</f>
        <v>MA</v>
      </c>
      <c r="S450" s="24" t="s">
        <v>1223</v>
      </c>
      <c r="T450" t="str">
        <f t="shared" ref="T450:T513" si="31">IF(ISNUMBER(FIND("1. skupina",D450)),"1",IF(ISNUMBER(FIND("2. skupina",D450)),"2",IF(ISNUMBER(FIND("3. skupina",D450)),"3",IF(ISNUMBER(FIND("1.a skupina",D450)),"1A",IF(ISNUMBER(FIND("1.b skupina",D450)),"1B",IF(ISNUMBER(FIND("2.a skupina",D450)),"2A",IF(ISNUMBER(FIND("2.b skupina",D450)),"2B",IF(ISNUMBER(FIND("3.a skupina",D450)),"3A",IF(ISNUMBER(FIND("3.b skupina",D450)),"3B",IF(ISNUMBER(FIND("4.a skupina",D450)),"4A",""))))))))))</f>
        <v/>
      </c>
      <c r="U450">
        <f>VLOOKUP(S450,ar_skupina!L$2:M$136,2,FALSE())</f>
        <v>79</v>
      </c>
    </row>
    <row r="451" spans="1:21" ht="14.25" customHeight="1" x14ac:dyDescent="0.25">
      <c r="A451">
        <v>559</v>
      </c>
      <c r="B451" s="9">
        <v>45429.416666666701</v>
      </c>
      <c r="C451" s="9">
        <v>45429.520833333299</v>
      </c>
      <c r="D451" t="s">
        <v>1457</v>
      </c>
      <c r="E451" t="s">
        <v>16</v>
      </c>
      <c r="F451" t="s">
        <v>1443</v>
      </c>
      <c r="G451" t="s">
        <v>5</v>
      </c>
      <c r="H451" t="s">
        <v>1045</v>
      </c>
      <c r="I451" s="63" t="e">
        <f t="array" ref="I451">_xlfn.IFS(#REF!="1",1,#REF!="2",2,#REF!="3",3,#REF!="1A",4,#REF!="1B",5,#REF!="2A",6,#REF!="2B",7,#REF!="3A",8,#REF!="3B",9,#REF!="4A",10,#REF!="","")</f>
        <v>#REF!</v>
      </c>
      <c r="J451">
        <f>VLOOKUP(F451,profesor!$G$2:$H$101,2,0)</f>
        <v>6</v>
      </c>
      <c r="K451">
        <f>VLOOKUP(H451,ar_predmet!A:C,3,0)</f>
        <v>332</v>
      </c>
      <c r="L451" s="3" t="str">
        <f>VLOOKUP(H451,ar_predmet!A:C,2,FALSE())</f>
        <v>NA001</v>
      </c>
      <c r="M451">
        <f>+VLOOKUP(G451,tip_dogodka!$B$2:$C$10,2,0)</f>
        <v>4</v>
      </c>
      <c r="N451">
        <f>+VLOOKUP(E451,prostor!$F$1:$G$101,2,0)</f>
        <v>54</v>
      </c>
      <c r="O451">
        <f t="shared" si="28"/>
        <v>150</v>
      </c>
      <c r="P451">
        <f>VLOOKUP(O451,mi2hh!A$2:B$4261,2,FALSE())</f>
        <v>3</v>
      </c>
      <c r="Q451" t="str">
        <f t="shared" si="29"/>
        <v>Red</v>
      </c>
      <c r="R451" t="str">
        <f t="shared" si="30"/>
        <v>MA</v>
      </c>
      <c r="S451" s="24" t="s">
        <v>1228</v>
      </c>
      <c r="T451" t="str">
        <f t="shared" si="31"/>
        <v/>
      </c>
      <c r="U451">
        <f>VLOOKUP(S451,ar_skupina!L$2:M$136,2,FALSE())</f>
        <v>84</v>
      </c>
    </row>
    <row r="452" spans="1:21" ht="14.25" customHeight="1" x14ac:dyDescent="0.25">
      <c r="A452">
        <v>560</v>
      </c>
      <c r="B452" s="9">
        <v>45448.791666666701</v>
      </c>
      <c r="C452" s="9">
        <v>45448.958333333299</v>
      </c>
      <c r="D452" t="s">
        <v>1458</v>
      </c>
      <c r="E452" t="s">
        <v>16</v>
      </c>
      <c r="F452" t="s">
        <v>1443</v>
      </c>
      <c r="G452" t="s">
        <v>5</v>
      </c>
      <c r="H452" t="s">
        <v>1459</v>
      </c>
      <c r="I452" s="63" t="e">
        <f t="array" ref="I452">_xlfn.IFS(#REF!="1",1,#REF!="2",2,#REF!="3",3,#REF!="1A",4,#REF!="1B",5,#REF!="2A",6,#REF!="2B",7,#REF!="3A",8,#REF!="3B",9,#REF!="4A",10,#REF!="","")</f>
        <v>#REF!</v>
      </c>
      <c r="J452">
        <f>VLOOKUP(F452,profesor!$G$2:$H$101,2,0)</f>
        <v>6</v>
      </c>
      <c r="K452">
        <f>VLOOKUP(H452,ar_predmet!A:C,3,0)</f>
        <v>238</v>
      </c>
      <c r="L452" s="3" t="str">
        <f>VLOOKUP(H452,ar_predmet!A:C,2,FALSE())</f>
        <v>S104</v>
      </c>
      <c r="M452">
        <f>+VLOOKUP(G452,tip_dogodka!$B$2:$C$10,2,0)</f>
        <v>4</v>
      </c>
      <c r="N452">
        <f>+VLOOKUP(E452,prostor!$F$1:$G$101,2,0)</f>
        <v>54</v>
      </c>
      <c r="O452">
        <f t="shared" si="28"/>
        <v>240</v>
      </c>
      <c r="P452">
        <f>VLOOKUP(O452,mi2hh!A$2:B$4261,2,FALSE())</f>
        <v>5</v>
      </c>
      <c r="Q452" t="str">
        <f t="shared" si="29"/>
        <v>Izr</v>
      </c>
      <c r="R452" t="str">
        <f t="shared" si="30"/>
        <v>VS</v>
      </c>
      <c r="S452" s="24" t="s">
        <v>1239</v>
      </c>
      <c r="T452" t="str">
        <f t="shared" si="31"/>
        <v/>
      </c>
      <c r="U452">
        <f>VLOOKUP(S452,ar_skupina!L$2:M$136,2,FALSE())</f>
        <v>93</v>
      </c>
    </row>
    <row r="453" spans="1:21" ht="14.25" customHeight="1" x14ac:dyDescent="0.25">
      <c r="A453">
        <v>561</v>
      </c>
      <c r="B453" s="9">
        <v>45394.53125</v>
      </c>
      <c r="C453" s="9">
        <v>45394.635416666701</v>
      </c>
      <c r="D453" t="s">
        <v>1448</v>
      </c>
      <c r="E453">
        <v>302</v>
      </c>
      <c r="F453" t="s">
        <v>1443</v>
      </c>
      <c r="G453" t="s">
        <v>3</v>
      </c>
      <c r="H453" t="s">
        <v>1449</v>
      </c>
      <c r="I453" s="63" t="e">
        <f t="array" ref="I453">_xlfn.IFS(#REF!="1",1,#REF!="2",2,#REF!="3",3,#REF!="1A",4,#REF!="1B",5,#REF!="2A",6,#REF!="2B",7,#REF!="3A",8,#REF!="3B",9,#REF!="4A",10,#REF!="","")</f>
        <v>#REF!</v>
      </c>
      <c r="J453">
        <f>VLOOKUP(F453,profesor!$G$2:$H$101,2,0)</f>
        <v>6</v>
      </c>
      <c r="K453">
        <f>VLOOKUP(H453,ar_predmet!A:C,3,0)</f>
        <v>83</v>
      </c>
      <c r="L453" s="3">
        <f>VLOOKUP(H453,ar_predmet!A:C,2,FALSE())</f>
        <v>6121</v>
      </c>
      <c r="M453">
        <f>+VLOOKUP(G453,tip_dogodka!$B$2:$C$10,2,0)</f>
        <v>2</v>
      </c>
      <c r="N453">
        <f>+VLOOKUP(E453,prostor!$F$1:$G$101,2,0)</f>
        <v>6</v>
      </c>
      <c r="O453">
        <f t="shared" si="28"/>
        <v>150</v>
      </c>
      <c r="P453">
        <f>VLOOKUP(O453,mi2hh!A$2:B$4261,2,FALSE())</f>
        <v>3</v>
      </c>
      <c r="Q453" t="str">
        <f t="shared" si="29"/>
        <v>Red</v>
      </c>
      <c r="R453" t="str">
        <f t="shared" si="30"/>
        <v>UN</v>
      </c>
      <c r="S453" s="24" t="s">
        <v>1201</v>
      </c>
      <c r="T453" t="str">
        <f t="shared" si="31"/>
        <v>1</v>
      </c>
      <c r="U453">
        <f>VLOOKUP(S453,ar_skupina!L$2:M$136,2,FALSE())</f>
        <v>58</v>
      </c>
    </row>
    <row r="454" spans="1:21" ht="14.25" customHeight="1" x14ac:dyDescent="0.25">
      <c r="A454">
        <v>562</v>
      </c>
      <c r="B454" s="9">
        <v>45428.416666666701</v>
      </c>
      <c r="C454" s="9">
        <v>45428.520833333299</v>
      </c>
      <c r="D454" t="s">
        <v>1453</v>
      </c>
      <c r="E454" t="s">
        <v>16</v>
      </c>
      <c r="F454" t="s">
        <v>1443</v>
      </c>
      <c r="G454" t="s">
        <v>5</v>
      </c>
      <c r="H454" t="s">
        <v>1454</v>
      </c>
      <c r="I454" s="63" t="e">
        <f t="array" ref="I454">_xlfn.IFS(#REF!="1",1,#REF!="2",2,#REF!="3",3,#REF!="1A",4,#REF!="1B",5,#REF!="2A",6,#REF!="2B",7,#REF!="3A",8,#REF!="3B",9,#REF!="4A",10,#REF!="","")</f>
        <v>#REF!</v>
      </c>
      <c r="J454">
        <f>VLOOKUP(F454,profesor!$G$2:$H$101,2,0)</f>
        <v>6</v>
      </c>
      <c r="K454">
        <f>VLOOKUP(H454,ar_predmet!A:C,3,0)</f>
        <v>171</v>
      </c>
      <c r="L454" s="3">
        <f>VLOOKUP(H454,ar_predmet!A:C,2,FALSE())</f>
        <v>7130</v>
      </c>
      <c r="M454">
        <f>+VLOOKUP(G454,tip_dogodka!$B$2:$C$10,2,0)</f>
        <v>4</v>
      </c>
      <c r="N454">
        <f>+VLOOKUP(E454,prostor!$F$1:$G$101,2,0)</f>
        <v>54</v>
      </c>
      <c r="O454">
        <f t="shared" si="28"/>
        <v>150</v>
      </c>
      <c r="P454">
        <f>VLOOKUP(O454,mi2hh!A$2:B$4261,2,FALSE())</f>
        <v>3</v>
      </c>
      <c r="Q454" t="str">
        <f t="shared" si="29"/>
        <v>Red</v>
      </c>
      <c r="R454" t="str">
        <f t="shared" si="30"/>
        <v>MA</v>
      </c>
      <c r="S454" s="24" t="s">
        <v>1223</v>
      </c>
      <c r="T454" t="str">
        <f t="shared" si="31"/>
        <v/>
      </c>
      <c r="U454">
        <f>VLOOKUP(S454,ar_skupina!L$2:M$136,2,FALSE())</f>
        <v>79</v>
      </c>
    </row>
    <row r="455" spans="1:21" ht="14.25" customHeight="1" x14ac:dyDescent="0.25">
      <c r="A455">
        <v>563</v>
      </c>
      <c r="B455" s="9">
        <v>45400.53125</v>
      </c>
      <c r="C455" s="9">
        <v>45400.635416666701</v>
      </c>
      <c r="D455" t="s">
        <v>1451</v>
      </c>
      <c r="E455">
        <v>307</v>
      </c>
      <c r="F455" t="s">
        <v>1443</v>
      </c>
      <c r="G455" t="s">
        <v>3</v>
      </c>
      <c r="H455" t="s">
        <v>1449</v>
      </c>
      <c r="I455" s="63" t="e">
        <f t="array" ref="I455">_xlfn.IFS(#REF!="1",1,#REF!="2",2,#REF!="3",3,#REF!="1A",4,#REF!="1B",5,#REF!="2A",6,#REF!="2B",7,#REF!="3A",8,#REF!="3B",9,#REF!="4A",10,#REF!="","")</f>
        <v>#REF!</v>
      </c>
      <c r="J455">
        <f>VLOOKUP(F455,profesor!$G$2:$H$101,2,0)</f>
        <v>6</v>
      </c>
      <c r="K455">
        <f>VLOOKUP(H455,ar_predmet!A:C,3,0)</f>
        <v>83</v>
      </c>
      <c r="L455" s="3">
        <f>VLOOKUP(H455,ar_predmet!A:C,2,FALSE())</f>
        <v>6121</v>
      </c>
      <c r="M455">
        <f>+VLOOKUP(G455,tip_dogodka!$B$2:$C$10,2,0)</f>
        <v>2</v>
      </c>
      <c r="N455">
        <f>+VLOOKUP(E455,prostor!$F$1:$G$101,2,0)</f>
        <v>9</v>
      </c>
      <c r="O455">
        <f t="shared" si="28"/>
        <v>150</v>
      </c>
      <c r="P455">
        <f>VLOOKUP(O455,mi2hh!A$2:B$4261,2,FALSE())</f>
        <v>3</v>
      </c>
      <c r="Q455" t="str">
        <f t="shared" si="29"/>
        <v>Red</v>
      </c>
      <c r="R455" t="str">
        <f t="shared" si="30"/>
        <v>UN</v>
      </c>
      <c r="S455" s="24" t="s">
        <v>1202</v>
      </c>
      <c r="T455" t="str">
        <f t="shared" si="31"/>
        <v>2</v>
      </c>
      <c r="U455">
        <f>VLOOKUP(S455,ar_skupina!L$2:M$136,2,FALSE())</f>
        <v>59</v>
      </c>
    </row>
    <row r="456" spans="1:21" ht="14.25" customHeight="1" x14ac:dyDescent="0.25">
      <c r="A456">
        <v>564</v>
      </c>
      <c r="B456" s="9">
        <v>45422.416666666701</v>
      </c>
      <c r="C456" s="9">
        <v>45422.520833333299</v>
      </c>
      <c r="D456" t="s">
        <v>1456</v>
      </c>
      <c r="E456" t="s">
        <v>17</v>
      </c>
      <c r="F456" t="s">
        <v>1443</v>
      </c>
      <c r="G456" t="s">
        <v>3</v>
      </c>
      <c r="H456" t="s">
        <v>1454</v>
      </c>
      <c r="I456" s="63" t="e">
        <f t="array" ref="I456">_xlfn.IFS(#REF!="1",1,#REF!="2",2,#REF!="3",3,#REF!="1A",4,#REF!="1B",5,#REF!="2A",6,#REF!="2B",7,#REF!="3A",8,#REF!="3B",9,#REF!="4A",10,#REF!="","")</f>
        <v>#REF!</v>
      </c>
      <c r="J456">
        <f>VLOOKUP(F456,profesor!$G$2:$H$101,2,0)</f>
        <v>6</v>
      </c>
      <c r="K456">
        <f>VLOOKUP(H456,ar_predmet!A:C,3,0)</f>
        <v>171</v>
      </c>
      <c r="L456" s="3">
        <f>VLOOKUP(H456,ar_predmet!A:C,2,FALSE())</f>
        <v>7130</v>
      </c>
      <c r="M456">
        <f>+VLOOKUP(G456,tip_dogodka!$B$2:$C$10,2,0)</f>
        <v>2</v>
      </c>
      <c r="N456">
        <f>+VLOOKUP(E456,prostor!$F$1:$G$101,2,0)</f>
        <v>55</v>
      </c>
      <c r="O456">
        <f t="shared" si="28"/>
        <v>150</v>
      </c>
      <c r="P456">
        <f>VLOOKUP(O456,mi2hh!A$2:B$4261,2,FALSE())</f>
        <v>3</v>
      </c>
      <c r="Q456" t="str">
        <f t="shared" si="29"/>
        <v>Red</v>
      </c>
      <c r="R456" t="str">
        <f t="shared" si="30"/>
        <v>MA</v>
      </c>
      <c r="S456" s="24" t="s">
        <v>1223</v>
      </c>
      <c r="T456" t="str">
        <f t="shared" si="31"/>
        <v/>
      </c>
      <c r="U456">
        <f>VLOOKUP(S456,ar_skupina!L$2:M$136,2,FALSE())</f>
        <v>79</v>
      </c>
    </row>
    <row r="457" spans="1:21" ht="14.25" customHeight="1" x14ac:dyDescent="0.25">
      <c r="A457">
        <v>565</v>
      </c>
      <c r="B457" s="9">
        <v>45428.53125</v>
      </c>
      <c r="C457" s="9">
        <v>45428.635416666701</v>
      </c>
      <c r="D457" t="s">
        <v>1460</v>
      </c>
      <c r="E457">
        <v>413</v>
      </c>
      <c r="F457" t="s">
        <v>1443</v>
      </c>
      <c r="G457" t="s">
        <v>3</v>
      </c>
      <c r="H457" t="s">
        <v>1446</v>
      </c>
      <c r="I457" s="63" t="e">
        <f t="array" ref="I457">_xlfn.IFS(#REF!="1",1,#REF!="2",2,#REF!="3",3,#REF!="1A",4,#REF!="1B",5,#REF!="2A",6,#REF!="2B",7,#REF!="3A",8,#REF!="3B",9,#REF!="4A",10,#REF!="","")</f>
        <v>#REF!</v>
      </c>
      <c r="J457">
        <f>VLOOKUP(F457,profesor!$G$2:$H$101,2,0)</f>
        <v>6</v>
      </c>
      <c r="K457">
        <f>VLOOKUP(H457,ar_predmet!A:C,3,0)</f>
        <v>61</v>
      </c>
      <c r="L457" s="3">
        <f>VLOOKUP(H457,ar_predmet!A:C,2,FALSE())</f>
        <v>5318</v>
      </c>
      <c r="M457">
        <f>+VLOOKUP(G457,tip_dogodka!$B$2:$C$10,2,0)</f>
        <v>2</v>
      </c>
      <c r="N457">
        <f>+VLOOKUP(E457,prostor!$F$1:$G$101,2,0)</f>
        <v>16</v>
      </c>
      <c r="O457">
        <f t="shared" si="28"/>
        <v>150</v>
      </c>
      <c r="P457">
        <f>VLOOKUP(O457,mi2hh!A$2:B$4261,2,FALSE())</f>
        <v>3</v>
      </c>
      <c r="Q457" t="str">
        <f t="shared" si="29"/>
        <v>Red</v>
      </c>
      <c r="R457" t="str">
        <f t="shared" si="30"/>
        <v>VS</v>
      </c>
      <c r="S457" s="24" t="s">
        <v>1191</v>
      </c>
      <c r="T457" t="str">
        <f t="shared" si="31"/>
        <v>2</v>
      </c>
      <c r="U457">
        <f>VLOOKUP(S457,ar_skupina!L$2:M$136,2,FALSE())</f>
        <v>49</v>
      </c>
    </row>
    <row r="458" spans="1:21" ht="14.25" customHeight="1" x14ac:dyDescent="0.25">
      <c r="A458">
        <v>566</v>
      </c>
      <c r="B458" s="9">
        <v>45434.416666666701</v>
      </c>
      <c r="C458" s="9">
        <v>45434.520833333299</v>
      </c>
      <c r="D458" t="s">
        <v>1455</v>
      </c>
      <c r="E458">
        <v>303</v>
      </c>
      <c r="F458" t="s">
        <v>1443</v>
      </c>
      <c r="G458" t="s">
        <v>3</v>
      </c>
      <c r="H458" t="s">
        <v>1045</v>
      </c>
      <c r="I458" s="63" t="e">
        <f t="array" ref="I458">_xlfn.IFS(#REF!="1",1,#REF!="2",2,#REF!="3",3,#REF!="1A",4,#REF!="1B",5,#REF!="2A",6,#REF!="2B",7,#REF!="3A",8,#REF!="3B",9,#REF!="4A",10,#REF!="","")</f>
        <v>#REF!</v>
      </c>
      <c r="J458">
        <f>VLOOKUP(F458,profesor!$G$2:$H$101,2,0)</f>
        <v>6</v>
      </c>
      <c r="K458">
        <f>VLOOKUP(H458,ar_predmet!A:C,3,0)</f>
        <v>332</v>
      </c>
      <c r="L458" s="3" t="str">
        <f>VLOOKUP(H458,ar_predmet!A:C,2,FALSE())</f>
        <v>NA001</v>
      </c>
      <c r="M458">
        <f>+VLOOKUP(G458,tip_dogodka!$B$2:$C$10,2,0)</f>
        <v>2</v>
      </c>
      <c r="N458">
        <f>+VLOOKUP(E458,prostor!$F$1:$G$101,2,0)</f>
        <v>7</v>
      </c>
      <c r="O458">
        <f t="shared" si="28"/>
        <v>150</v>
      </c>
      <c r="P458">
        <f>VLOOKUP(O458,mi2hh!A$2:B$4261,2,FALSE())</f>
        <v>3</v>
      </c>
      <c r="Q458" t="str">
        <f t="shared" si="29"/>
        <v>Red</v>
      </c>
      <c r="R458" t="str">
        <f t="shared" si="30"/>
        <v>MA</v>
      </c>
      <c r="S458" s="24" t="s">
        <v>1228</v>
      </c>
      <c r="T458" t="str">
        <f t="shared" si="31"/>
        <v/>
      </c>
      <c r="U458">
        <f>VLOOKUP(S458,ar_skupina!L$2:M$136,2,FALSE())</f>
        <v>84</v>
      </c>
    </row>
    <row r="459" spans="1:21" ht="14.25" customHeight="1" x14ac:dyDescent="0.25">
      <c r="A459">
        <v>567</v>
      </c>
      <c r="B459" s="9">
        <v>45404.416666666701</v>
      </c>
      <c r="C459" s="9">
        <v>45404.520833333299</v>
      </c>
      <c r="D459" t="s">
        <v>1460</v>
      </c>
      <c r="E459">
        <v>413</v>
      </c>
      <c r="F459" t="s">
        <v>1443</v>
      </c>
      <c r="G459" t="s">
        <v>3</v>
      </c>
      <c r="H459" t="s">
        <v>1446</v>
      </c>
      <c r="I459" s="63" t="e">
        <f t="array" ref="I459">_xlfn.IFS(#REF!="1",1,#REF!="2",2,#REF!="3",3,#REF!="1A",4,#REF!="1B",5,#REF!="2A",6,#REF!="2B",7,#REF!="3A",8,#REF!="3B",9,#REF!="4A",10,#REF!="","")</f>
        <v>#REF!</v>
      </c>
      <c r="J459">
        <f>VLOOKUP(F459,profesor!$G$2:$H$101,2,0)</f>
        <v>6</v>
      </c>
      <c r="K459">
        <f>VLOOKUP(H459,ar_predmet!A:C,3,0)</f>
        <v>61</v>
      </c>
      <c r="L459" s="3">
        <f>VLOOKUP(H459,ar_predmet!A:C,2,FALSE())</f>
        <v>5318</v>
      </c>
      <c r="M459">
        <f>+VLOOKUP(G459,tip_dogodka!$B$2:$C$10,2,0)</f>
        <v>2</v>
      </c>
      <c r="N459">
        <f>+VLOOKUP(E459,prostor!$F$1:$G$101,2,0)</f>
        <v>16</v>
      </c>
      <c r="O459">
        <f t="shared" si="28"/>
        <v>150</v>
      </c>
      <c r="P459">
        <f>VLOOKUP(O459,mi2hh!A$2:B$4261,2,FALSE())</f>
        <v>3</v>
      </c>
      <c r="Q459" t="str">
        <f t="shared" si="29"/>
        <v>Red</v>
      </c>
      <c r="R459" t="str">
        <f t="shared" si="30"/>
        <v>VS</v>
      </c>
      <c r="S459" s="24" t="s">
        <v>1191</v>
      </c>
      <c r="T459" t="str">
        <f t="shared" si="31"/>
        <v>2</v>
      </c>
      <c r="U459">
        <f>VLOOKUP(S459,ar_skupina!L$2:M$136,2,FALSE())</f>
        <v>49</v>
      </c>
    </row>
    <row r="460" spans="1:21" ht="14.25" customHeight="1" x14ac:dyDescent="0.25">
      <c r="A460">
        <v>568</v>
      </c>
      <c r="B460" s="9">
        <v>45447.791666666701</v>
      </c>
      <c r="C460" s="9">
        <v>45447.895833333299</v>
      </c>
      <c r="D460" t="s">
        <v>1461</v>
      </c>
      <c r="E460">
        <v>413</v>
      </c>
      <c r="F460" t="s">
        <v>1443</v>
      </c>
      <c r="G460" t="s">
        <v>3</v>
      </c>
      <c r="H460" t="s">
        <v>1459</v>
      </c>
      <c r="I460" s="63" t="e">
        <f t="array" ref="I460">_xlfn.IFS(#REF!="1",1,#REF!="2",2,#REF!="3",3,#REF!="1A",4,#REF!="1B",5,#REF!="2A",6,#REF!="2B",7,#REF!="3A",8,#REF!="3B",9,#REF!="4A",10,#REF!="","")</f>
        <v>#REF!</v>
      </c>
      <c r="J460">
        <f>VLOOKUP(F460,profesor!$G$2:$H$101,2,0)</f>
        <v>6</v>
      </c>
      <c r="K460">
        <f>VLOOKUP(H460,ar_predmet!A:C,3,0)</f>
        <v>238</v>
      </c>
      <c r="L460" s="3" t="str">
        <f>VLOOKUP(H460,ar_predmet!A:C,2,FALSE())</f>
        <v>S104</v>
      </c>
      <c r="M460">
        <f>+VLOOKUP(G460,tip_dogodka!$B$2:$C$10,2,0)</f>
        <v>2</v>
      </c>
      <c r="N460">
        <f>+VLOOKUP(E460,prostor!$F$1:$G$101,2,0)</f>
        <v>16</v>
      </c>
      <c r="O460">
        <f t="shared" si="28"/>
        <v>150</v>
      </c>
      <c r="P460">
        <f>VLOOKUP(O460,mi2hh!A$2:B$4261,2,FALSE())</f>
        <v>3</v>
      </c>
      <c r="Q460" t="str">
        <f t="shared" si="29"/>
        <v>Izr</v>
      </c>
      <c r="R460" t="str">
        <f t="shared" si="30"/>
        <v>VS</v>
      </c>
      <c r="S460" s="24" t="s">
        <v>1239</v>
      </c>
      <c r="T460" t="str">
        <f t="shared" si="31"/>
        <v/>
      </c>
      <c r="U460">
        <f>VLOOKUP(S460,ar_skupina!L$2:M$136,2,FALSE())</f>
        <v>93</v>
      </c>
    </row>
    <row r="461" spans="1:21" ht="14.25" customHeight="1" x14ac:dyDescent="0.25">
      <c r="A461">
        <v>569</v>
      </c>
      <c r="B461" s="9">
        <v>45427.416666666701</v>
      </c>
      <c r="C461" s="9">
        <v>45427.520833333299</v>
      </c>
      <c r="D461" t="s">
        <v>1457</v>
      </c>
      <c r="E461" t="s">
        <v>16</v>
      </c>
      <c r="F461" t="s">
        <v>1443</v>
      </c>
      <c r="G461" t="s">
        <v>5</v>
      </c>
      <c r="H461" t="s">
        <v>1045</v>
      </c>
      <c r="I461" s="63" t="e">
        <f t="array" ref="I461">_xlfn.IFS(#REF!="1",1,#REF!="2",2,#REF!="3",3,#REF!="1A",4,#REF!="1B",5,#REF!="2A",6,#REF!="2B",7,#REF!="3A",8,#REF!="3B",9,#REF!="4A",10,#REF!="","")</f>
        <v>#REF!</v>
      </c>
      <c r="J461">
        <f>VLOOKUP(F461,profesor!$G$2:$H$101,2,0)</f>
        <v>6</v>
      </c>
      <c r="K461">
        <f>VLOOKUP(H461,ar_predmet!A:C,3,0)</f>
        <v>332</v>
      </c>
      <c r="L461" s="3" t="str">
        <f>VLOOKUP(H461,ar_predmet!A:C,2,FALSE())</f>
        <v>NA001</v>
      </c>
      <c r="M461">
        <f>+VLOOKUP(G461,tip_dogodka!$B$2:$C$10,2,0)</f>
        <v>4</v>
      </c>
      <c r="N461">
        <f>+VLOOKUP(E461,prostor!$F$1:$G$101,2,0)</f>
        <v>54</v>
      </c>
      <c r="O461">
        <f t="shared" si="28"/>
        <v>150</v>
      </c>
      <c r="P461">
        <f>VLOOKUP(O461,mi2hh!A$2:B$4261,2,FALSE())</f>
        <v>3</v>
      </c>
      <c r="Q461" t="str">
        <f t="shared" si="29"/>
        <v>Red</v>
      </c>
      <c r="R461" t="str">
        <f t="shared" si="30"/>
        <v>MA</v>
      </c>
      <c r="S461" s="24" t="s">
        <v>1228</v>
      </c>
      <c r="T461" t="str">
        <f t="shared" si="31"/>
        <v/>
      </c>
      <c r="U461">
        <f>VLOOKUP(S461,ar_skupina!L$2:M$136,2,FALSE())</f>
        <v>84</v>
      </c>
    </row>
    <row r="462" spans="1:21" ht="14.25" customHeight="1" x14ac:dyDescent="0.25">
      <c r="A462">
        <v>570</v>
      </c>
      <c r="B462" s="9">
        <v>45399.677083333299</v>
      </c>
      <c r="C462" s="9">
        <v>45399.78125</v>
      </c>
      <c r="D462" t="s">
        <v>1448</v>
      </c>
      <c r="E462">
        <v>301</v>
      </c>
      <c r="F462" t="s">
        <v>1443</v>
      </c>
      <c r="G462" t="s">
        <v>3</v>
      </c>
      <c r="H462" t="s">
        <v>1449</v>
      </c>
      <c r="I462" s="63" t="e">
        <f t="array" ref="I462">_xlfn.IFS(#REF!="1",1,#REF!="2",2,#REF!="3",3,#REF!="1A",4,#REF!="1B",5,#REF!="2A",6,#REF!="2B",7,#REF!="3A",8,#REF!="3B",9,#REF!="4A",10,#REF!="","")</f>
        <v>#REF!</v>
      </c>
      <c r="J462">
        <f>VLOOKUP(F462,profesor!$G$2:$H$101,2,0)</f>
        <v>6</v>
      </c>
      <c r="K462">
        <f>VLOOKUP(H462,ar_predmet!A:C,3,0)</f>
        <v>83</v>
      </c>
      <c r="L462" s="3">
        <f>VLOOKUP(H462,ar_predmet!A:C,2,FALSE())</f>
        <v>6121</v>
      </c>
      <c r="M462">
        <f>+VLOOKUP(G462,tip_dogodka!$B$2:$C$10,2,0)</f>
        <v>2</v>
      </c>
      <c r="N462">
        <f>+VLOOKUP(E462,prostor!$F$1:$G$101,2,0)</f>
        <v>5</v>
      </c>
      <c r="O462">
        <f t="shared" si="28"/>
        <v>150</v>
      </c>
      <c r="P462">
        <f>VLOOKUP(O462,mi2hh!A$2:B$4261,2,FALSE())</f>
        <v>3</v>
      </c>
      <c r="Q462" t="str">
        <f t="shared" si="29"/>
        <v>Red</v>
      </c>
      <c r="R462" t="str">
        <f t="shared" si="30"/>
        <v>UN</v>
      </c>
      <c r="S462" s="24" t="s">
        <v>1201</v>
      </c>
      <c r="T462" t="str">
        <f t="shared" si="31"/>
        <v>1</v>
      </c>
      <c r="U462">
        <f>VLOOKUP(S462,ar_skupina!L$2:M$136,2,FALSE())</f>
        <v>58</v>
      </c>
    </row>
    <row r="463" spans="1:21" ht="14.25" customHeight="1" x14ac:dyDescent="0.25">
      <c r="A463">
        <v>571</v>
      </c>
      <c r="B463" s="9">
        <v>45428.416666666701</v>
      </c>
      <c r="C463" s="9">
        <v>45428.520833333299</v>
      </c>
      <c r="D463" t="s">
        <v>1457</v>
      </c>
      <c r="E463" t="s">
        <v>16</v>
      </c>
      <c r="F463" t="s">
        <v>1443</v>
      </c>
      <c r="G463" t="s">
        <v>5</v>
      </c>
      <c r="H463" t="s">
        <v>1045</v>
      </c>
      <c r="I463" s="63" t="e">
        <f t="array" ref="I463">_xlfn.IFS(#REF!="1",1,#REF!="2",2,#REF!="3",3,#REF!="1A",4,#REF!="1B",5,#REF!="2A",6,#REF!="2B",7,#REF!="3A",8,#REF!="3B",9,#REF!="4A",10,#REF!="","")</f>
        <v>#REF!</v>
      </c>
      <c r="J463">
        <f>VLOOKUP(F463,profesor!$G$2:$H$101,2,0)</f>
        <v>6</v>
      </c>
      <c r="K463">
        <f>VLOOKUP(H463,ar_predmet!A:C,3,0)</f>
        <v>332</v>
      </c>
      <c r="L463" s="3" t="str">
        <f>VLOOKUP(H463,ar_predmet!A:C,2,FALSE())</f>
        <v>NA001</v>
      </c>
      <c r="M463">
        <f>+VLOOKUP(G463,tip_dogodka!$B$2:$C$10,2,0)</f>
        <v>4</v>
      </c>
      <c r="N463">
        <f>+VLOOKUP(E463,prostor!$F$1:$G$101,2,0)</f>
        <v>54</v>
      </c>
      <c r="O463">
        <f t="shared" si="28"/>
        <v>150</v>
      </c>
      <c r="P463">
        <f>VLOOKUP(O463,mi2hh!A$2:B$4261,2,FALSE())</f>
        <v>3</v>
      </c>
      <c r="Q463" t="str">
        <f t="shared" si="29"/>
        <v>Red</v>
      </c>
      <c r="R463" t="str">
        <f t="shared" si="30"/>
        <v>MA</v>
      </c>
      <c r="S463" s="24" t="s">
        <v>1228</v>
      </c>
      <c r="T463" t="str">
        <f t="shared" si="31"/>
        <v/>
      </c>
      <c r="U463">
        <f>VLOOKUP(S463,ar_skupina!L$2:M$136,2,FALSE())</f>
        <v>84</v>
      </c>
    </row>
    <row r="464" spans="1:21" ht="14.25" customHeight="1" x14ac:dyDescent="0.25">
      <c r="A464">
        <v>572</v>
      </c>
      <c r="B464" s="9">
        <v>45425.416666666701</v>
      </c>
      <c r="C464" s="9">
        <v>45425.520833333299</v>
      </c>
      <c r="D464" t="s">
        <v>1457</v>
      </c>
      <c r="E464" t="s">
        <v>16</v>
      </c>
      <c r="F464" t="s">
        <v>1443</v>
      </c>
      <c r="G464" t="s">
        <v>5</v>
      </c>
      <c r="H464" t="s">
        <v>1045</v>
      </c>
      <c r="I464" s="63" t="e">
        <f t="array" ref="I464">_xlfn.IFS(#REF!="1",1,#REF!="2",2,#REF!="3",3,#REF!="1A",4,#REF!="1B",5,#REF!="2A",6,#REF!="2B",7,#REF!="3A",8,#REF!="3B",9,#REF!="4A",10,#REF!="","")</f>
        <v>#REF!</v>
      </c>
      <c r="J464">
        <f>VLOOKUP(F464,profesor!$G$2:$H$101,2,0)</f>
        <v>6</v>
      </c>
      <c r="K464">
        <f>VLOOKUP(H464,ar_predmet!A:C,3,0)</f>
        <v>332</v>
      </c>
      <c r="L464" s="3" t="str">
        <f>VLOOKUP(H464,ar_predmet!A:C,2,FALSE())</f>
        <v>NA001</v>
      </c>
      <c r="M464">
        <f>+VLOOKUP(G464,tip_dogodka!$B$2:$C$10,2,0)</f>
        <v>4</v>
      </c>
      <c r="N464">
        <f>+VLOOKUP(E464,prostor!$F$1:$G$101,2,0)</f>
        <v>54</v>
      </c>
      <c r="O464">
        <f t="shared" si="28"/>
        <v>150</v>
      </c>
      <c r="P464">
        <f>VLOOKUP(O464,mi2hh!A$2:B$4261,2,FALSE())</f>
        <v>3</v>
      </c>
      <c r="Q464" t="str">
        <f t="shared" si="29"/>
        <v>Red</v>
      </c>
      <c r="R464" t="str">
        <f t="shared" si="30"/>
        <v>MA</v>
      </c>
      <c r="S464" s="24" t="s">
        <v>1228</v>
      </c>
      <c r="T464" t="str">
        <f t="shared" si="31"/>
        <v/>
      </c>
      <c r="U464">
        <f>VLOOKUP(S464,ar_skupina!L$2:M$136,2,FALSE())</f>
        <v>84</v>
      </c>
    </row>
    <row r="465" spans="1:21" ht="14.25" customHeight="1" x14ac:dyDescent="0.25">
      <c r="A465">
        <v>573</v>
      </c>
      <c r="B465" s="9">
        <v>45363.75</v>
      </c>
      <c r="C465" s="9">
        <v>45363.920138888898</v>
      </c>
      <c r="D465" t="s">
        <v>1462</v>
      </c>
      <c r="E465" t="s">
        <v>17</v>
      </c>
      <c r="F465" t="s">
        <v>1443</v>
      </c>
      <c r="G465" t="s">
        <v>8</v>
      </c>
      <c r="H465" t="s">
        <v>701</v>
      </c>
      <c r="I465" s="63" t="e">
        <f t="array" ref="I465">_xlfn.IFS(#REF!="1",1,#REF!="2",2,#REF!="3",3,#REF!="1A",4,#REF!="1B",5,#REF!="2A",6,#REF!="2B",7,#REF!="3A",8,#REF!="3B",9,#REF!="4A",10,#REF!="","")</f>
        <v>#REF!</v>
      </c>
      <c r="J465">
        <f>VLOOKUP(F465,profesor!$G$2:$H$101,2,0)</f>
        <v>6</v>
      </c>
      <c r="K465">
        <f>VLOOKUP(H465,ar_predmet!A:C,3,0)</f>
        <v>27</v>
      </c>
      <c r="L465" s="3">
        <f>VLOOKUP(H465,ar_predmet!A:C,2,FALSE())</f>
        <v>5229</v>
      </c>
      <c r="M465">
        <f>+VLOOKUP(G465,tip_dogodka!$B$2:$C$10,2,0)</f>
        <v>7</v>
      </c>
      <c r="N465">
        <f>+VLOOKUP(E465,prostor!$F$1:$G$101,2,0)</f>
        <v>55</v>
      </c>
      <c r="O465">
        <f t="shared" si="28"/>
        <v>245</v>
      </c>
      <c r="P465">
        <f>VLOOKUP(O465,mi2hh!A$2:B$4261,2,FALSE())</f>
        <v>5</v>
      </c>
      <c r="Q465" t="str">
        <f t="shared" si="29"/>
        <v>Izr</v>
      </c>
      <c r="R465" t="str">
        <f t="shared" si="30"/>
        <v>VS</v>
      </c>
      <c r="S465" s="24" t="s">
        <v>1242</v>
      </c>
      <c r="T465" t="str">
        <f t="shared" si="31"/>
        <v/>
      </c>
      <c r="U465">
        <f>VLOOKUP(S465,ar_skupina!L$2:M$136,2,FALSE())</f>
        <v>96</v>
      </c>
    </row>
    <row r="466" spans="1:21" ht="14.25" customHeight="1" x14ac:dyDescent="0.25">
      <c r="A466">
        <v>574</v>
      </c>
      <c r="B466" s="9">
        <v>45394.677083333299</v>
      </c>
      <c r="C466" s="9">
        <v>45394.78125</v>
      </c>
      <c r="D466" t="s">
        <v>1451</v>
      </c>
      <c r="E466">
        <v>301</v>
      </c>
      <c r="F466" t="s">
        <v>1443</v>
      </c>
      <c r="G466" t="s">
        <v>3</v>
      </c>
      <c r="H466" t="s">
        <v>1449</v>
      </c>
      <c r="I466" s="63" t="e">
        <f t="array" ref="I466">_xlfn.IFS(#REF!="1",1,#REF!="2",2,#REF!="3",3,#REF!="1A",4,#REF!="1B",5,#REF!="2A",6,#REF!="2B",7,#REF!="3A",8,#REF!="3B",9,#REF!="4A",10,#REF!="","")</f>
        <v>#REF!</v>
      </c>
      <c r="J466">
        <f>VLOOKUP(F466,profesor!$G$2:$H$101,2,0)</f>
        <v>6</v>
      </c>
      <c r="K466">
        <f>VLOOKUP(H466,ar_predmet!A:C,3,0)</f>
        <v>83</v>
      </c>
      <c r="L466" s="3">
        <f>VLOOKUP(H466,ar_predmet!A:C,2,FALSE())</f>
        <v>6121</v>
      </c>
      <c r="M466">
        <f>+VLOOKUP(G466,tip_dogodka!$B$2:$C$10,2,0)</f>
        <v>2</v>
      </c>
      <c r="N466">
        <f>+VLOOKUP(E466,prostor!$F$1:$G$101,2,0)</f>
        <v>5</v>
      </c>
      <c r="O466">
        <f t="shared" si="28"/>
        <v>150</v>
      </c>
      <c r="P466">
        <f>VLOOKUP(O466,mi2hh!A$2:B$4261,2,FALSE())</f>
        <v>3</v>
      </c>
      <c r="Q466" t="str">
        <f t="shared" si="29"/>
        <v>Red</v>
      </c>
      <c r="R466" t="str">
        <f t="shared" si="30"/>
        <v>UN</v>
      </c>
      <c r="S466" s="24" t="s">
        <v>1202</v>
      </c>
      <c r="T466" t="str">
        <f t="shared" si="31"/>
        <v>2</v>
      </c>
      <c r="U466">
        <f>VLOOKUP(S466,ar_skupina!L$2:M$136,2,FALSE())</f>
        <v>59</v>
      </c>
    </row>
    <row r="467" spans="1:21" ht="14.25" customHeight="1" x14ac:dyDescent="0.25">
      <c r="A467">
        <v>575</v>
      </c>
      <c r="B467" s="9">
        <v>45390.53125</v>
      </c>
      <c r="C467" s="9">
        <v>45390.635416666701</v>
      </c>
      <c r="D467" t="s">
        <v>1448</v>
      </c>
      <c r="E467">
        <v>301</v>
      </c>
      <c r="F467" t="s">
        <v>1443</v>
      </c>
      <c r="G467" t="s">
        <v>3</v>
      </c>
      <c r="H467" t="s">
        <v>1449</v>
      </c>
      <c r="I467" s="63" t="e">
        <f t="array" ref="I467">_xlfn.IFS(#REF!="1",1,#REF!="2",2,#REF!="3",3,#REF!="1A",4,#REF!="1B",5,#REF!="2A",6,#REF!="2B",7,#REF!="3A",8,#REF!="3B",9,#REF!="4A",10,#REF!="","")</f>
        <v>#REF!</v>
      </c>
      <c r="J467">
        <f>VLOOKUP(F467,profesor!$G$2:$H$101,2,0)</f>
        <v>6</v>
      </c>
      <c r="K467">
        <f>VLOOKUP(H467,ar_predmet!A:C,3,0)</f>
        <v>83</v>
      </c>
      <c r="L467" s="3">
        <f>VLOOKUP(H467,ar_predmet!A:C,2,FALSE())</f>
        <v>6121</v>
      </c>
      <c r="M467">
        <f>+VLOOKUP(G467,tip_dogodka!$B$2:$C$10,2,0)</f>
        <v>2</v>
      </c>
      <c r="N467">
        <f>+VLOOKUP(E467,prostor!$F$1:$G$101,2,0)</f>
        <v>5</v>
      </c>
      <c r="O467">
        <f t="shared" si="28"/>
        <v>150</v>
      </c>
      <c r="P467">
        <f>VLOOKUP(O467,mi2hh!A$2:B$4261,2,FALSE())</f>
        <v>3</v>
      </c>
      <c r="Q467" t="str">
        <f t="shared" si="29"/>
        <v>Red</v>
      </c>
      <c r="R467" t="str">
        <f t="shared" si="30"/>
        <v>UN</v>
      </c>
      <c r="S467" s="24" t="s">
        <v>1201</v>
      </c>
      <c r="T467" t="str">
        <f t="shared" si="31"/>
        <v>1</v>
      </c>
      <c r="U467">
        <f>VLOOKUP(S467,ar_skupina!L$2:M$136,2,FALSE())</f>
        <v>58</v>
      </c>
    </row>
    <row r="468" spans="1:21" ht="14.25" customHeight="1" x14ac:dyDescent="0.25">
      <c r="A468">
        <v>576</v>
      </c>
      <c r="B468" s="9">
        <v>45378.375</v>
      </c>
      <c r="C468" s="9">
        <v>45378.479166666701</v>
      </c>
      <c r="D468" t="s">
        <v>1452</v>
      </c>
      <c r="E468" t="s">
        <v>16</v>
      </c>
      <c r="F468" t="s">
        <v>1443</v>
      </c>
      <c r="G468" t="s">
        <v>5</v>
      </c>
      <c r="H468" t="s">
        <v>1444</v>
      </c>
      <c r="I468" s="63" t="e">
        <f t="array" ref="I468">_xlfn.IFS(#REF!="1",1,#REF!="2",2,#REF!="3",3,#REF!="1A",4,#REF!="1B",5,#REF!="2A",6,#REF!="2B",7,#REF!="3A",8,#REF!="3B",9,#REF!="4A",10,#REF!="","")</f>
        <v>#REF!</v>
      </c>
      <c r="J468">
        <f>VLOOKUP(F468,profesor!$G$2:$H$101,2,0)</f>
        <v>6</v>
      </c>
      <c r="K468">
        <f>VLOOKUP(H468,ar_predmet!A:C,3,0)</f>
        <v>88</v>
      </c>
      <c r="L468" s="3">
        <f>VLOOKUP(H468,ar_predmet!A:C,2,FALSE())</f>
        <v>6205</v>
      </c>
      <c r="M468">
        <f>+VLOOKUP(G468,tip_dogodka!$B$2:$C$10,2,0)</f>
        <v>4</v>
      </c>
      <c r="N468">
        <f>+VLOOKUP(E468,prostor!$F$1:$G$101,2,0)</f>
        <v>54</v>
      </c>
      <c r="O468">
        <f t="shared" si="28"/>
        <v>150</v>
      </c>
      <c r="P468">
        <f>VLOOKUP(O468,mi2hh!A$2:B$4261,2,FALSE())</f>
        <v>3</v>
      </c>
      <c r="Q468" t="str">
        <f t="shared" si="29"/>
        <v>Red</v>
      </c>
      <c r="R468" t="str">
        <f t="shared" si="30"/>
        <v>UN</v>
      </c>
      <c r="S468" s="24" t="s">
        <v>1207</v>
      </c>
      <c r="T468" t="str">
        <f t="shared" si="31"/>
        <v/>
      </c>
      <c r="U468">
        <f>VLOOKUP(S468,ar_skupina!L$2:M$136,2,FALSE())</f>
        <v>64</v>
      </c>
    </row>
    <row r="469" spans="1:21" ht="14.25" customHeight="1" x14ac:dyDescent="0.25">
      <c r="A469">
        <v>577</v>
      </c>
      <c r="B469" s="9">
        <v>45306.75</v>
      </c>
      <c r="C469" s="9">
        <v>45306.916666666701</v>
      </c>
      <c r="D469" t="s">
        <v>1463</v>
      </c>
      <c r="E469" t="s">
        <v>17</v>
      </c>
      <c r="F469" t="s">
        <v>1443</v>
      </c>
      <c r="G469" t="s">
        <v>8</v>
      </c>
      <c r="H469" t="s">
        <v>1446</v>
      </c>
      <c r="I469" s="63" t="e">
        <f t="array" ref="I469">_xlfn.IFS(#REF!="1",1,#REF!="2",2,#REF!="3",3,#REF!="1A",4,#REF!="1B",5,#REF!="2A",6,#REF!="2B",7,#REF!="3A",8,#REF!="3B",9,#REF!="4A",10,#REF!="","")</f>
        <v>#REF!</v>
      </c>
      <c r="J469">
        <f>VLOOKUP(F469,profesor!$G$2:$H$101,2,0)</f>
        <v>6</v>
      </c>
      <c r="K469">
        <f>VLOOKUP(H469,ar_predmet!A:C,3,0)</f>
        <v>61</v>
      </c>
      <c r="L469" s="3">
        <f>VLOOKUP(H469,ar_predmet!A:C,2,FALSE())</f>
        <v>5318</v>
      </c>
      <c r="M469">
        <f>+VLOOKUP(G469,tip_dogodka!$B$2:$C$10,2,0)</f>
        <v>7</v>
      </c>
      <c r="N469">
        <f>+VLOOKUP(E469,prostor!$F$1:$G$101,2,0)</f>
        <v>55</v>
      </c>
      <c r="O469">
        <f t="shared" si="28"/>
        <v>240</v>
      </c>
      <c r="P469">
        <f>VLOOKUP(O469,mi2hh!A$2:B$4261,2,FALSE())</f>
        <v>5</v>
      </c>
      <c r="Q469" t="str">
        <f t="shared" si="29"/>
        <v>Izr</v>
      </c>
      <c r="R469" t="str">
        <f t="shared" si="30"/>
        <v>VS</v>
      </c>
      <c r="S469" s="24" t="s">
        <v>1261</v>
      </c>
      <c r="T469" t="str">
        <f t="shared" si="31"/>
        <v/>
      </c>
      <c r="U469">
        <f>VLOOKUP(S469,ar_skupina!L$2:M$136,2,FALSE())</f>
        <v>113</v>
      </c>
    </row>
    <row r="470" spans="1:21" ht="14.25" customHeight="1" x14ac:dyDescent="0.25">
      <c r="A470">
        <v>578</v>
      </c>
      <c r="B470" s="9">
        <v>45387.53125</v>
      </c>
      <c r="C470" s="9">
        <v>45387.635416666701</v>
      </c>
      <c r="D470" t="s">
        <v>1451</v>
      </c>
      <c r="E470">
        <v>301</v>
      </c>
      <c r="F470" t="s">
        <v>1443</v>
      </c>
      <c r="G470" t="s">
        <v>3</v>
      </c>
      <c r="H470" t="s">
        <v>1449</v>
      </c>
      <c r="I470" s="63" t="e">
        <f t="array" ref="I470">_xlfn.IFS(#REF!="1",1,#REF!="2",2,#REF!="3",3,#REF!="1A",4,#REF!="1B",5,#REF!="2A",6,#REF!="2B",7,#REF!="3A",8,#REF!="3B",9,#REF!="4A",10,#REF!="","")</f>
        <v>#REF!</v>
      </c>
      <c r="J470">
        <f>VLOOKUP(F470,profesor!$G$2:$H$101,2,0)</f>
        <v>6</v>
      </c>
      <c r="K470">
        <f>VLOOKUP(H470,ar_predmet!A:C,3,0)</f>
        <v>83</v>
      </c>
      <c r="L470" s="3">
        <f>VLOOKUP(H470,ar_predmet!A:C,2,FALSE())</f>
        <v>6121</v>
      </c>
      <c r="M470">
        <f>+VLOOKUP(G470,tip_dogodka!$B$2:$C$10,2,0)</f>
        <v>2</v>
      </c>
      <c r="N470">
        <f>+VLOOKUP(E470,prostor!$F$1:$G$101,2,0)</f>
        <v>5</v>
      </c>
      <c r="O470">
        <f t="shared" si="28"/>
        <v>150</v>
      </c>
      <c r="P470">
        <f>VLOOKUP(O470,mi2hh!A$2:B$4261,2,FALSE())</f>
        <v>3</v>
      </c>
      <c r="Q470" t="str">
        <f t="shared" si="29"/>
        <v>Red</v>
      </c>
      <c r="R470" t="str">
        <f t="shared" si="30"/>
        <v>UN</v>
      </c>
      <c r="S470" s="24" t="s">
        <v>1202</v>
      </c>
      <c r="T470" t="str">
        <f t="shared" si="31"/>
        <v>2</v>
      </c>
      <c r="U470">
        <f>VLOOKUP(S470,ar_skupina!L$2:M$136,2,FALSE())</f>
        <v>59</v>
      </c>
    </row>
    <row r="471" spans="1:21" ht="14.25" customHeight="1" x14ac:dyDescent="0.25">
      <c r="A471">
        <v>579</v>
      </c>
      <c r="B471" s="9">
        <v>45432.416666666701</v>
      </c>
      <c r="C471" s="9">
        <v>45432.520833333299</v>
      </c>
      <c r="D471" t="s">
        <v>1455</v>
      </c>
      <c r="E471">
        <v>303</v>
      </c>
      <c r="F471" t="s">
        <v>1443</v>
      </c>
      <c r="G471" t="s">
        <v>3</v>
      </c>
      <c r="H471" t="s">
        <v>1045</v>
      </c>
      <c r="I471" s="63" t="e">
        <f t="array" ref="I471">_xlfn.IFS(#REF!="1",1,#REF!="2",2,#REF!="3",3,#REF!="1A",4,#REF!="1B",5,#REF!="2A",6,#REF!="2B",7,#REF!="3A",8,#REF!="3B",9,#REF!="4A",10,#REF!="","")</f>
        <v>#REF!</v>
      </c>
      <c r="J471">
        <f>VLOOKUP(F471,profesor!$G$2:$H$101,2,0)</f>
        <v>6</v>
      </c>
      <c r="K471">
        <f>VLOOKUP(H471,ar_predmet!A:C,3,0)</f>
        <v>332</v>
      </c>
      <c r="L471" s="3" t="str">
        <f>VLOOKUP(H471,ar_predmet!A:C,2,FALSE())</f>
        <v>NA001</v>
      </c>
      <c r="M471">
        <f>+VLOOKUP(G471,tip_dogodka!$B$2:$C$10,2,0)</f>
        <v>2</v>
      </c>
      <c r="N471">
        <f>+VLOOKUP(E471,prostor!$F$1:$G$101,2,0)</f>
        <v>7</v>
      </c>
      <c r="O471">
        <f t="shared" si="28"/>
        <v>150</v>
      </c>
      <c r="P471">
        <f>VLOOKUP(O471,mi2hh!A$2:B$4261,2,FALSE())</f>
        <v>3</v>
      </c>
      <c r="Q471" t="str">
        <f t="shared" si="29"/>
        <v>Red</v>
      </c>
      <c r="R471" t="str">
        <f t="shared" si="30"/>
        <v>MA</v>
      </c>
      <c r="S471" s="24" t="s">
        <v>1228</v>
      </c>
      <c r="T471" t="str">
        <f t="shared" si="31"/>
        <v/>
      </c>
      <c r="U471">
        <f>VLOOKUP(S471,ar_skupina!L$2:M$136,2,FALSE())</f>
        <v>84</v>
      </c>
    </row>
    <row r="472" spans="1:21" ht="14.25" customHeight="1" x14ac:dyDescent="0.25">
      <c r="A472">
        <v>580</v>
      </c>
      <c r="B472" s="9">
        <v>45427.53125</v>
      </c>
      <c r="C472" s="9">
        <v>45427.635416666701</v>
      </c>
      <c r="D472" t="s">
        <v>1447</v>
      </c>
      <c r="E472">
        <v>413</v>
      </c>
      <c r="F472" t="s">
        <v>1443</v>
      </c>
      <c r="G472" t="s">
        <v>3</v>
      </c>
      <c r="H472" t="s">
        <v>1446</v>
      </c>
      <c r="I472" s="63" t="e">
        <f t="array" ref="I472">_xlfn.IFS(#REF!="1",1,#REF!="2",2,#REF!="3",3,#REF!="1A",4,#REF!="1B",5,#REF!="2A",6,#REF!="2B",7,#REF!="3A",8,#REF!="3B",9,#REF!="4A",10,#REF!="","")</f>
        <v>#REF!</v>
      </c>
      <c r="J472">
        <f>VLOOKUP(F472,profesor!$G$2:$H$101,2,0)</f>
        <v>6</v>
      </c>
      <c r="K472">
        <f>VLOOKUP(H472,ar_predmet!A:C,3,0)</f>
        <v>61</v>
      </c>
      <c r="L472" s="3">
        <f>VLOOKUP(H472,ar_predmet!A:C,2,FALSE())</f>
        <v>5318</v>
      </c>
      <c r="M472">
        <f>+VLOOKUP(G472,tip_dogodka!$B$2:$C$10,2,0)</f>
        <v>2</v>
      </c>
      <c r="N472">
        <f>+VLOOKUP(E472,prostor!$F$1:$G$101,2,0)</f>
        <v>16</v>
      </c>
      <c r="O472">
        <f t="shared" si="28"/>
        <v>150</v>
      </c>
      <c r="P472">
        <f>VLOOKUP(O472,mi2hh!A$2:B$4261,2,FALSE())</f>
        <v>3</v>
      </c>
      <c r="Q472" t="str">
        <f t="shared" si="29"/>
        <v>Red</v>
      </c>
      <c r="R472" t="str">
        <f t="shared" si="30"/>
        <v>VS</v>
      </c>
      <c r="S472" s="24" t="s">
        <v>1190</v>
      </c>
      <c r="T472" t="str">
        <f t="shared" si="31"/>
        <v>1</v>
      </c>
      <c r="U472">
        <f>VLOOKUP(S472,ar_skupina!L$2:M$136,2,FALSE())</f>
        <v>48</v>
      </c>
    </row>
    <row r="473" spans="1:21" ht="14.25" customHeight="1" x14ac:dyDescent="0.25">
      <c r="A473">
        <v>581</v>
      </c>
      <c r="B473" s="9">
        <v>45422.416666666701</v>
      </c>
      <c r="C473" s="9">
        <v>45422.520833333299</v>
      </c>
      <c r="D473" t="s">
        <v>1455</v>
      </c>
      <c r="E473" t="s">
        <v>17</v>
      </c>
      <c r="F473" t="s">
        <v>1443</v>
      </c>
      <c r="G473" t="s">
        <v>3</v>
      </c>
      <c r="H473" t="s">
        <v>1045</v>
      </c>
      <c r="I473" s="63" t="e">
        <f t="array" ref="I473">_xlfn.IFS(#REF!="1",1,#REF!="2",2,#REF!="3",3,#REF!="1A",4,#REF!="1B",5,#REF!="2A",6,#REF!="2B",7,#REF!="3A",8,#REF!="3B",9,#REF!="4A",10,#REF!="","")</f>
        <v>#REF!</v>
      </c>
      <c r="J473">
        <f>VLOOKUP(F473,profesor!$G$2:$H$101,2,0)</f>
        <v>6</v>
      </c>
      <c r="K473">
        <f>VLOOKUP(H473,ar_predmet!A:C,3,0)</f>
        <v>332</v>
      </c>
      <c r="L473" s="3" t="str">
        <f>VLOOKUP(H473,ar_predmet!A:C,2,FALSE())</f>
        <v>NA001</v>
      </c>
      <c r="M473">
        <f>+VLOOKUP(G473,tip_dogodka!$B$2:$C$10,2,0)</f>
        <v>2</v>
      </c>
      <c r="N473">
        <f>+VLOOKUP(E473,prostor!$F$1:$G$101,2,0)</f>
        <v>55</v>
      </c>
      <c r="O473">
        <f t="shared" si="28"/>
        <v>150</v>
      </c>
      <c r="P473">
        <f>VLOOKUP(O473,mi2hh!A$2:B$4261,2,FALSE())</f>
        <v>3</v>
      </c>
      <c r="Q473" t="str">
        <f t="shared" si="29"/>
        <v>Red</v>
      </c>
      <c r="R473" t="str">
        <f t="shared" si="30"/>
        <v>MA</v>
      </c>
      <c r="S473" s="24" t="s">
        <v>1228</v>
      </c>
      <c r="T473" t="str">
        <f t="shared" si="31"/>
        <v/>
      </c>
      <c r="U473">
        <f>VLOOKUP(S473,ar_skupina!L$2:M$136,2,FALSE())</f>
        <v>84</v>
      </c>
    </row>
    <row r="474" spans="1:21" ht="14.25" customHeight="1" x14ac:dyDescent="0.25">
      <c r="A474">
        <v>582</v>
      </c>
      <c r="B474" s="9">
        <v>45434.416666666701</v>
      </c>
      <c r="C474" s="9">
        <v>45434.520833333299</v>
      </c>
      <c r="D474" t="s">
        <v>1456</v>
      </c>
      <c r="E474">
        <v>303</v>
      </c>
      <c r="F474" t="s">
        <v>1443</v>
      </c>
      <c r="G474" t="s">
        <v>3</v>
      </c>
      <c r="H474" t="s">
        <v>1454</v>
      </c>
      <c r="I474" s="63" t="e">
        <f t="array" ref="I474">_xlfn.IFS(#REF!="1",1,#REF!="2",2,#REF!="3",3,#REF!="1A",4,#REF!="1B",5,#REF!="2A",6,#REF!="2B",7,#REF!="3A",8,#REF!="3B",9,#REF!="4A",10,#REF!="","")</f>
        <v>#REF!</v>
      </c>
      <c r="J474">
        <f>VLOOKUP(F474,profesor!$G$2:$H$101,2,0)</f>
        <v>6</v>
      </c>
      <c r="K474">
        <f>VLOOKUP(H474,ar_predmet!A:C,3,0)</f>
        <v>171</v>
      </c>
      <c r="L474" s="3">
        <f>VLOOKUP(H474,ar_predmet!A:C,2,FALSE())</f>
        <v>7130</v>
      </c>
      <c r="M474">
        <f>+VLOOKUP(G474,tip_dogodka!$B$2:$C$10,2,0)</f>
        <v>2</v>
      </c>
      <c r="N474">
        <f>+VLOOKUP(E474,prostor!$F$1:$G$101,2,0)</f>
        <v>7</v>
      </c>
      <c r="O474">
        <f t="shared" si="28"/>
        <v>150</v>
      </c>
      <c r="P474">
        <f>VLOOKUP(O474,mi2hh!A$2:B$4261,2,FALSE())</f>
        <v>3</v>
      </c>
      <c r="Q474" t="str">
        <f t="shared" si="29"/>
        <v>Red</v>
      </c>
      <c r="R474" t="str">
        <f t="shared" si="30"/>
        <v>MA</v>
      </c>
      <c r="S474" s="24" t="s">
        <v>1223</v>
      </c>
      <c r="T474" t="str">
        <f t="shared" si="31"/>
        <v/>
      </c>
      <c r="U474">
        <f>VLOOKUP(S474,ar_skupina!L$2:M$136,2,FALSE())</f>
        <v>79</v>
      </c>
    </row>
    <row r="475" spans="1:21" ht="14.25" customHeight="1" x14ac:dyDescent="0.25">
      <c r="A475">
        <v>583</v>
      </c>
      <c r="B475" s="9">
        <v>45405.53125</v>
      </c>
      <c r="C475" s="9">
        <v>45405.635416666701</v>
      </c>
      <c r="D475" t="s">
        <v>1448</v>
      </c>
      <c r="E475">
        <v>301</v>
      </c>
      <c r="F475" t="s">
        <v>1443</v>
      </c>
      <c r="G475" t="s">
        <v>3</v>
      </c>
      <c r="H475" t="s">
        <v>1449</v>
      </c>
      <c r="I475" s="63" t="e">
        <f t="array" ref="I475">_xlfn.IFS(#REF!="1",1,#REF!="2",2,#REF!="3",3,#REF!="1A",4,#REF!="1B",5,#REF!="2A",6,#REF!="2B",7,#REF!="3A",8,#REF!="3B",9,#REF!="4A",10,#REF!="","")</f>
        <v>#REF!</v>
      </c>
      <c r="J475">
        <f>VLOOKUP(F475,profesor!$G$2:$H$101,2,0)</f>
        <v>6</v>
      </c>
      <c r="K475">
        <f>VLOOKUP(H475,ar_predmet!A:C,3,0)</f>
        <v>83</v>
      </c>
      <c r="L475" s="3">
        <f>VLOOKUP(H475,ar_predmet!A:C,2,FALSE())</f>
        <v>6121</v>
      </c>
      <c r="M475">
        <f>+VLOOKUP(G475,tip_dogodka!$B$2:$C$10,2,0)</f>
        <v>2</v>
      </c>
      <c r="N475">
        <f>+VLOOKUP(E475,prostor!$F$1:$G$101,2,0)</f>
        <v>5</v>
      </c>
      <c r="O475">
        <f t="shared" si="28"/>
        <v>150</v>
      </c>
      <c r="P475">
        <f>VLOOKUP(O475,mi2hh!A$2:B$4261,2,FALSE())</f>
        <v>3</v>
      </c>
      <c r="Q475" t="str">
        <f t="shared" si="29"/>
        <v>Red</v>
      </c>
      <c r="R475" t="str">
        <f t="shared" si="30"/>
        <v>UN</v>
      </c>
      <c r="S475" s="24" t="s">
        <v>1201</v>
      </c>
      <c r="T475" t="str">
        <f t="shared" si="31"/>
        <v>1</v>
      </c>
      <c r="U475">
        <f>VLOOKUP(S475,ar_skupina!L$2:M$136,2,FALSE())</f>
        <v>58</v>
      </c>
    </row>
    <row r="476" spans="1:21" ht="14.25" customHeight="1" x14ac:dyDescent="0.25">
      <c r="A476">
        <v>584</v>
      </c>
      <c r="B476" s="9">
        <v>45379.375</v>
      </c>
      <c r="C476" s="9">
        <v>45379.479166666701</v>
      </c>
      <c r="D476" t="s">
        <v>1452</v>
      </c>
      <c r="E476" t="s">
        <v>16</v>
      </c>
      <c r="F476" t="s">
        <v>1443</v>
      </c>
      <c r="G476" t="s">
        <v>5</v>
      </c>
      <c r="H476" t="s">
        <v>1444</v>
      </c>
      <c r="I476" s="63" t="e">
        <f t="array" ref="I476">_xlfn.IFS(#REF!="1",1,#REF!="2",2,#REF!="3",3,#REF!="1A",4,#REF!="1B",5,#REF!="2A",6,#REF!="2B",7,#REF!="3A",8,#REF!="3B",9,#REF!="4A",10,#REF!="","")</f>
        <v>#REF!</v>
      </c>
      <c r="J476">
        <f>VLOOKUP(F476,profesor!$G$2:$H$101,2,0)</f>
        <v>6</v>
      </c>
      <c r="K476">
        <f>VLOOKUP(H476,ar_predmet!A:C,3,0)</f>
        <v>88</v>
      </c>
      <c r="L476" s="3">
        <f>VLOOKUP(H476,ar_predmet!A:C,2,FALSE())</f>
        <v>6205</v>
      </c>
      <c r="M476">
        <f>+VLOOKUP(G476,tip_dogodka!$B$2:$C$10,2,0)</f>
        <v>4</v>
      </c>
      <c r="N476">
        <f>+VLOOKUP(E476,prostor!$F$1:$G$101,2,0)</f>
        <v>54</v>
      </c>
      <c r="O476">
        <f t="shared" si="28"/>
        <v>150</v>
      </c>
      <c r="P476">
        <f>VLOOKUP(O476,mi2hh!A$2:B$4261,2,FALSE())</f>
        <v>3</v>
      </c>
      <c r="Q476" t="str">
        <f t="shared" si="29"/>
        <v>Red</v>
      </c>
      <c r="R476" t="str">
        <f t="shared" si="30"/>
        <v>UN</v>
      </c>
      <c r="S476" s="24" t="s">
        <v>1207</v>
      </c>
      <c r="T476" t="str">
        <f t="shared" si="31"/>
        <v/>
      </c>
      <c r="U476">
        <f>VLOOKUP(S476,ar_skupina!L$2:M$136,2,FALSE())</f>
        <v>64</v>
      </c>
    </row>
    <row r="477" spans="1:21" ht="14.25" customHeight="1" x14ac:dyDescent="0.25">
      <c r="A477">
        <v>585</v>
      </c>
      <c r="B477" s="9">
        <v>45418.677083333299</v>
      </c>
      <c r="C477" s="9">
        <v>45418.78125</v>
      </c>
      <c r="D477" t="s">
        <v>1448</v>
      </c>
      <c r="E477">
        <v>301</v>
      </c>
      <c r="F477" t="s">
        <v>1443</v>
      </c>
      <c r="G477" t="s">
        <v>3</v>
      </c>
      <c r="H477" t="s">
        <v>1449</v>
      </c>
      <c r="I477" s="63" t="e">
        <f t="array" ref="I477">_xlfn.IFS(#REF!="1",1,#REF!="2",2,#REF!="3",3,#REF!="1A",4,#REF!="1B",5,#REF!="2A",6,#REF!="2B",7,#REF!="3A",8,#REF!="3B",9,#REF!="4A",10,#REF!="","")</f>
        <v>#REF!</v>
      </c>
      <c r="J477">
        <f>VLOOKUP(F477,profesor!$G$2:$H$101,2,0)</f>
        <v>6</v>
      </c>
      <c r="K477">
        <f>VLOOKUP(H477,ar_predmet!A:C,3,0)</f>
        <v>83</v>
      </c>
      <c r="L477" s="3">
        <f>VLOOKUP(H477,ar_predmet!A:C,2,FALSE())</f>
        <v>6121</v>
      </c>
      <c r="M477">
        <f>+VLOOKUP(G477,tip_dogodka!$B$2:$C$10,2,0)</f>
        <v>2</v>
      </c>
      <c r="N477">
        <f>+VLOOKUP(E477,prostor!$F$1:$G$101,2,0)</f>
        <v>5</v>
      </c>
      <c r="O477">
        <f t="shared" si="28"/>
        <v>150</v>
      </c>
      <c r="P477">
        <f>VLOOKUP(O477,mi2hh!A$2:B$4261,2,FALSE())</f>
        <v>3</v>
      </c>
      <c r="Q477" t="str">
        <f t="shared" si="29"/>
        <v>Red</v>
      </c>
      <c r="R477" t="str">
        <f t="shared" si="30"/>
        <v>UN</v>
      </c>
      <c r="S477" s="24" t="s">
        <v>1201</v>
      </c>
      <c r="T477" t="str">
        <f t="shared" si="31"/>
        <v>1</v>
      </c>
      <c r="U477">
        <f>VLOOKUP(S477,ar_skupina!L$2:M$136,2,FALSE())</f>
        <v>58</v>
      </c>
    </row>
    <row r="478" spans="1:21" ht="14.25" customHeight="1" x14ac:dyDescent="0.25">
      <c r="A478">
        <v>586</v>
      </c>
      <c r="B478" s="9">
        <v>45419.53125</v>
      </c>
      <c r="C478" s="9">
        <v>45419.635416666701</v>
      </c>
      <c r="D478" t="s">
        <v>1464</v>
      </c>
      <c r="E478" t="s">
        <v>16</v>
      </c>
      <c r="F478" t="s">
        <v>1443</v>
      </c>
      <c r="G478" t="s">
        <v>5</v>
      </c>
      <c r="H478" t="s">
        <v>1446</v>
      </c>
      <c r="I478" s="63" t="e">
        <f t="array" ref="I478">_xlfn.IFS(#REF!="1",1,#REF!="2",2,#REF!="3",3,#REF!="1A",4,#REF!="1B",5,#REF!="2A",6,#REF!="2B",7,#REF!="3A",8,#REF!="3B",9,#REF!="4A",10,#REF!="","")</f>
        <v>#REF!</v>
      </c>
      <c r="J478">
        <f>VLOOKUP(F478,profesor!$G$2:$H$101,2,0)</f>
        <v>6</v>
      </c>
      <c r="K478">
        <f>VLOOKUP(H478,ar_predmet!A:C,3,0)</f>
        <v>61</v>
      </c>
      <c r="L478" s="3">
        <f>VLOOKUP(H478,ar_predmet!A:C,2,FALSE())</f>
        <v>5318</v>
      </c>
      <c r="M478">
        <f>+VLOOKUP(G478,tip_dogodka!$B$2:$C$10,2,0)</f>
        <v>4</v>
      </c>
      <c r="N478">
        <f>+VLOOKUP(E478,prostor!$F$1:$G$101,2,0)</f>
        <v>54</v>
      </c>
      <c r="O478">
        <f t="shared" si="28"/>
        <v>150</v>
      </c>
      <c r="P478">
        <f>VLOOKUP(O478,mi2hh!A$2:B$4261,2,FALSE())</f>
        <v>3</v>
      </c>
      <c r="Q478" t="str">
        <f t="shared" si="29"/>
        <v>Red</v>
      </c>
      <c r="R478" t="str">
        <f t="shared" si="30"/>
        <v>VS</v>
      </c>
      <c r="S478" s="24" t="s">
        <v>1191</v>
      </c>
      <c r="T478" t="str">
        <f t="shared" si="31"/>
        <v>2</v>
      </c>
      <c r="U478">
        <f>VLOOKUP(S478,ar_skupina!L$2:M$136,2,FALSE())</f>
        <v>49</v>
      </c>
    </row>
    <row r="479" spans="1:21" ht="14.25" customHeight="1" x14ac:dyDescent="0.25">
      <c r="A479">
        <v>587</v>
      </c>
      <c r="B479" s="9">
        <v>45385.416666666701</v>
      </c>
      <c r="C479" s="9">
        <v>45385.520833333299</v>
      </c>
      <c r="D479" t="s">
        <v>1442</v>
      </c>
      <c r="E479">
        <v>402</v>
      </c>
      <c r="F479" t="s">
        <v>1443</v>
      </c>
      <c r="G479" t="s">
        <v>3</v>
      </c>
      <c r="H479" t="s">
        <v>1444</v>
      </c>
      <c r="I479" s="63" t="e">
        <f t="array" ref="I479">_xlfn.IFS(#REF!="1",1,#REF!="2",2,#REF!="3",3,#REF!="1A",4,#REF!="1B",5,#REF!="2A",6,#REF!="2B",7,#REF!="3A",8,#REF!="3B",9,#REF!="4A",10,#REF!="","")</f>
        <v>#REF!</v>
      </c>
      <c r="J479">
        <f>VLOOKUP(F479,profesor!$G$2:$H$101,2,0)</f>
        <v>6</v>
      </c>
      <c r="K479">
        <f>VLOOKUP(H479,ar_predmet!A:C,3,0)</f>
        <v>88</v>
      </c>
      <c r="L479" s="3">
        <f>VLOOKUP(H479,ar_predmet!A:C,2,FALSE())</f>
        <v>6205</v>
      </c>
      <c r="M479">
        <f>+VLOOKUP(G479,tip_dogodka!$B$2:$C$10,2,0)</f>
        <v>2</v>
      </c>
      <c r="N479">
        <f>+VLOOKUP(E479,prostor!$F$1:$G$101,2,0)</f>
        <v>11</v>
      </c>
      <c r="O479">
        <f t="shared" si="28"/>
        <v>150</v>
      </c>
      <c r="P479">
        <f>VLOOKUP(O479,mi2hh!A$2:B$4261,2,FALSE())</f>
        <v>3</v>
      </c>
      <c r="Q479" t="str">
        <f t="shared" si="29"/>
        <v>Red</v>
      </c>
      <c r="R479" t="str">
        <f t="shared" si="30"/>
        <v>UN</v>
      </c>
      <c r="S479" s="24" t="s">
        <v>1207</v>
      </c>
      <c r="T479" t="str">
        <f t="shared" si="31"/>
        <v/>
      </c>
      <c r="U479">
        <f>VLOOKUP(S479,ar_skupina!L$2:M$136,2,FALSE())</f>
        <v>64</v>
      </c>
    </row>
    <row r="480" spans="1:21" ht="14.25" customHeight="1" x14ac:dyDescent="0.25">
      <c r="A480">
        <v>588</v>
      </c>
      <c r="B480" s="9">
        <v>45400.416666666701</v>
      </c>
      <c r="C480" s="9">
        <v>45400.520833333299</v>
      </c>
      <c r="D480" t="s">
        <v>1460</v>
      </c>
      <c r="E480">
        <v>413</v>
      </c>
      <c r="F480" t="s">
        <v>1443</v>
      </c>
      <c r="G480" t="s">
        <v>3</v>
      </c>
      <c r="H480" t="s">
        <v>1446</v>
      </c>
      <c r="I480" s="63" t="e">
        <f t="array" ref="I480">_xlfn.IFS(#REF!="1",1,#REF!="2",2,#REF!="3",3,#REF!="1A",4,#REF!="1B",5,#REF!="2A",6,#REF!="2B",7,#REF!="3A",8,#REF!="3B",9,#REF!="4A",10,#REF!="","")</f>
        <v>#REF!</v>
      </c>
      <c r="J480">
        <f>VLOOKUP(F480,profesor!$G$2:$H$101,2,0)</f>
        <v>6</v>
      </c>
      <c r="K480">
        <f>VLOOKUP(H480,ar_predmet!A:C,3,0)</f>
        <v>61</v>
      </c>
      <c r="L480" s="3">
        <f>VLOOKUP(H480,ar_predmet!A:C,2,FALSE())</f>
        <v>5318</v>
      </c>
      <c r="M480">
        <f>+VLOOKUP(G480,tip_dogodka!$B$2:$C$10,2,0)</f>
        <v>2</v>
      </c>
      <c r="N480">
        <f>+VLOOKUP(E480,prostor!$F$1:$G$101,2,0)</f>
        <v>16</v>
      </c>
      <c r="O480">
        <f t="shared" si="28"/>
        <v>150</v>
      </c>
      <c r="P480">
        <f>VLOOKUP(O480,mi2hh!A$2:B$4261,2,FALSE())</f>
        <v>3</v>
      </c>
      <c r="Q480" t="str">
        <f t="shared" si="29"/>
        <v>Red</v>
      </c>
      <c r="R480" t="str">
        <f t="shared" si="30"/>
        <v>VS</v>
      </c>
      <c r="S480" s="24" t="s">
        <v>1191</v>
      </c>
      <c r="T480" t="str">
        <f t="shared" si="31"/>
        <v>2</v>
      </c>
      <c r="U480">
        <f>VLOOKUP(S480,ar_skupina!L$2:M$136,2,FALSE())</f>
        <v>49</v>
      </c>
    </row>
    <row r="481" spans="1:21" ht="14.25" customHeight="1" x14ac:dyDescent="0.25">
      <c r="A481">
        <v>589</v>
      </c>
      <c r="B481" s="9">
        <v>45408.416666666701</v>
      </c>
      <c r="C481" s="9">
        <v>45408.520833333299</v>
      </c>
      <c r="D481" t="s">
        <v>1460</v>
      </c>
      <c r="E481">
        <v>413</v>
      </c>
      <c r="F481" t="s">
        <v>1443</v>
      </c>
      <c r="G481" t="s">
        <v>3</v>
      </c>
      <c r="H481" t="s">
        <v>1446</v>
      </c>
      <c r="I481" s="63" t="e">
        <f t="array" ref="I481">_xlfn.IFS(#REF!="1",1,#REF!="2",2,#REF!="3",3,#REF!="1A",4,#REF!="1B",5,#REF!="2A",6,#REF!="2B",7,#REF!="3A",8,#REF!="3B",9,#REF!="4A",10,#REF!="","")</f>
        <v>#REF!</v>
      </c>
      <c r="J481">
        <f>VLOOKUP(F481,profesor!$G$2:$H$101,2,0)</f>
        <v>6</v>
      </c>
      <c r="K481">
        <f>VLOOKUP(H481,ar_predmet!A:C,3,0)</f>
        <v>61</v>
      </c>
      <c r="L481" s="3">
        <f>VLOOKUP(H481,ar_predmet!A:C,2,FALSE())</f>
        <v>5318</v>
      </c>
      <c r="M481">
        <f>+VLOOKUP(G481,tip_dogodka!$B$2:$C$10,2,0)</f>
        <v>2</v>
      </c>
      <c r="N481">
        <f>+VLOOKUP(E481,prostor!$F$1:$G$101,2,0)</f>
        <v>16</v>
      </c>
      <c r="O481">
        <f t="shared" si="28"/>
        <v>150</v>
      </c>
      <c r="P481">
        <f>VLOOKUP(O481,mi2hh!A$2:B$4261,2,FALSE())</f>
        <v>3</v>
      </c>
      <c r="Q481" t="str">
        <f t="shared" si="29"/>
        <v>Red</v>
      </c>
      <c r="R481" t="str">
        <f t="shared" si="30"/>
        <v>VS</v>
      </c>
      <c r="S481" s="24" t="s">
        <v>1191</v>
      </c>
      <c r="T481" t="str">
        <f t="shared" si="31"/>
        <v>2</v>
      </c>
      <c r="U481">
        <f>VLOOKUP(S481,ar_skupina!L$2:M$136,2,FALSE())</f>
        <v>49</v>
      </c>
    </row>
    <row r="482" spans="1:21" ht="14.25" customHeight="1" x14ac:dyDescent="0.25">
      <c r="A482">
        <v>590</v>
      </c>
      <c r="B482" s="9">
        <v>45425.416666666701</v>
      </c>
      <c r="C482" s="9">
        <v>45425.520833333299</v>
      </c>
      <c r="D482" t="s">
        <v>1453</v>
      </c>
      <c r="E482" t="s">
        <v>16</v>
      </c>
      <c r="F482" t="s">
        <v>1443</v>
      </c>
      <c r="G482" t="s">
        <v>5</v>
      </c>
      <c r="H482" t="s">
        <v>1454</v>
      </c>
      <c r="I482" s="63" t="e">
        <f t="array" ref="I482">_xlfn.IFS(#REF!="1",1,#REF!="2",2,#REF!="3",3,#REF!="1A",4,#REF!="1B",5,#REF!="2A",6,#REF!="2B",7,#REF!="3A",8,#REF!="3B",9,#REF!="4A",10,#REF!="","")</f>
        <v>#REF!</v>
      </c>
      <c r="J482">
        <f>VLOOKUP(F482,profesor!$G$2:$H$101,2,0)</f>
        <v>6</v>
      </c>
      <c r="K482">
        <f>VLOOKUP(H482,ar_predmet!A:C,3,0)</f>
        <v>171</v>
      </c>
      <c r="L482" s="3">
        <f>VLOOKUP(H482,ar_predmet!A:C,2,FALSE())</f>
        <v>7130</v>
      </c>
      <c r="M482">
        <f>+VLOOKUP(G482,tip_dogodka!$B$2:$C$10,2,0)</f>
        <v>4</v>
      </c>
      <c r="N482">
        <f>+VLOOKUP(E482,prostor!$F$1:$G$101,2,0)</f>
        <v>54</v>
      </c>
      <c r="O482">
        <f t="shared" si="28"/>
        <v>150</v>
      </c>
      <c r="P482">
        <f>VLOOKUP(O482,mi2hh!A$2:B$4261,2,FALSE())</f>
        <v>3</v>
      </c>
      <c r="Q482" t="str">
        <f t="shared" si="29"/>
        <v>Red</v>
      </c>
      <c r="R482" t="str">
        <f t="shared" si="30"/>
        <v>MA</v>
      </c>
      <c r="S482" s="24" t="s">
        <v>1223</v>
      </c>
      <c r="T482" t="str">
        <f t="shared" si="31"/>
        <v/>
      </c>
      <c r="U482">
        <f>VLOOKUP(S482,ar_skupina!L$2:M$136,2,FALSE())</f>
        <v>79</v>
      </c>
    </row>
    <row r="483" spans="1:21" ht="14.25" customHeight="1" x14ac:dyDescent="0.25">
      <c r="A483">
        <v>591</v>
      </c>
      <c r="B483" s="9">
        <v>45391.791666666701</v>
      </c>
      <c r="C483" s="9">
        <v>45391.961805555598</v>
      </c>
      <c r="D483" t="s">
        <v>1465</v>
      </c>
      <c r="E483" t="s">
        <v>17</v>
      </c>
      <c r="F483" t="s">
        <v>1443</v>
      </c>
      <c r="G483" t="s">
        <v>8</v>
      </c>
      <c r="H483" t="s">
        <v>1454</v>
      </c>
      <c r="I483" s="63" t="e">
        <f t="array" ref="I483">_xlfn.IFS(#REF!="1",1,#REF!="2",2,#REF!="3",3,#REF!="1A",4,#REF!="1B",5,#REF!="2A",6,#REF!="2B",7,#REF!="3A",8,#REF!="3B",9,#REF!="4A",10,#REF!="","")</f>
        <v>#REF!</v>
      </c>
      <c r="J483">
        <f>VLOOKUP(F483,profesor!$G$2:$H$101,2,0)</f>
        <v>6</v>
      </c>
      <c r="K483">
        <f>VLOOKUP(H483,ar_predmet!A:C,3,0)</f>
        <v>171</v>
      </c>
      <c r="L483" s="3">
        <f>VLOOKUP(H483,ar_predmet!A:C,2,FALSE())</f>
        <v>7130</v>
      </c>
      <c r="M483">
        <f>+VLOOKUP(G483,tip_dogodka!$B$2:$C$10,2,0)</f>
        <v>7</v>
      </c>
      <c r="N483">
        <f>+VLOOKUP(E483,prostor!$F$1:$G$101,2,0)</f>
        <v>55</v>
      </c>
      <c r="O483">
        <f t="shared" si="28"/>
        <v>245</v>
      </c>
      <c r="P483">
        <f>VLOOKUP(O483,mi2hh!A$2:B$4261,2,FALSE())</f>
        <v>5</v>
      </c>
      <c r="Q483" t="str">
        <f t="shared" si="29"/>
        <v>Izr</v>
      </c>
      <c r="R483" t="str">
        <f t="shared" si="30"/>
        <v>MA</v>
      </c>
      <c r="S483" s="24" t="s">
        <v>1270</v>
      </c>
      <c r="T483" t="str">
        <f t="shared" si="31"/>
        <v/>
      </c>
      <c r="U483">
        <f>VLOOKUP(S483,ar_skupina!L$2:M$136,2,FALSE())</f>
        <v>121</v>
      </c>
    </row>
    <row r="484" spans="1:21" ht="14.25" customHeight="1" x14ac:dyDescent="0.25">
      <c r="A484">
        <v>592</v>
      </c>
      <c r="B484" s="9">
        <v>45425.53125</v>
      </c>
      <c r="C484" s="9">
        <v>45425.635416666701</v>
      </c>
      <c r="D484" t="s">
        <v>1460</v>
      </c>
      <c r="E484">
        <v>413</v>
      </c>
      <c r="F484" t="s">
        <v>1443</v>
      </c>
      <c r="G484" t="s">
        <v>3</v>
      </c>
      <c r="H484" t="s">
        <v>1446</v>
      </c>
      <c r="I484" s="63" t="e">
        <f t="array" ref="I484">_xlfn.IFS(#REF!="1",1,#REF!="2",2,#REF!="3",3,#REF!="1A",4,#REF!="1B",5,#REF!="2A",6,#REF!="2B",7,#REF!="3A",8,#REF!="3B",9,#REF!="4A",10,#REF!="","")</f>
        <v>#REF!</v>
      </c>
      <c r="J484">
        <f>VLOOKUP(F484,profesor!$G$2:$H$101,2,0)</f>
        <v>6</v>
      </c>
      <c r="K484">
        <f>VLOOKUP(H484,ar_predmet!A:C,3,0)</f>
        <v>61</v>
      </c>
      <c r="L484" s="3">
        <f>VLOOKUP(H484,ar_predmet!A:C,2,FALSE())</f>
        <v>5318</v>
      </c>
      <c r="M484">
        <f>+VLOOKUP(G484,tip_dogodka!$B$2:$C$10,2,0)</f>
        <v>2</v>
      </c>
      <c r="N484">
        <f>+VLOOKUP(E484,prostor!$F$1:$G$101,2,0)</f>
        <v>16</v>
      </c>
      <c r="O484">
        <f t="shared" si="28"/>
        <v>150</v>
      </c>
      <c r="P484">
        <f>VLOOKUP(O484,mi2hh!A$2:B$4261,2,FALSE())</f>
        <v>3</v>
      </c>
      <c r="Q484" t="str">
        <f t="shared" si="29"/>
        <v>Red</v>
      </c>
      <c r="R484" t="str">
        <f t="shared" si="30"/>
        <v>VS</v>
      </c>
      <c r="S484" s="24" t="s">
        <v>1191</v>
      </c>
      <c r="T484" t="str">
        <f t="shared" si="31"/>
        <v>2</v>
      </c>
      <c r="U484">
        <f>VLOOKUP(S484,ar_skupina!L$2:M$136,2,FALSE())</f>
        <v>49</v>
      </c>
    </row>
    <row r="485" spans="1:21" ht="14.25" customHeight="1" x14ac:dyDescent="0.25">
      <c r="A485">
        <v>593</v>
      </c>
      <c r="B485" s="9">
        <v>45405.416666666701</v>
      </c>
      <c r="C485" s="9">
        <v>45405.520833333299</v>
      </c>
      <c r="D485" t="s">
        <v>1447</v>
      </c>
      <c r="E485">
        <v>413</v>
      </c>
      <c r="F485" t="s">
        <v>1443</v>
      </c>
      <c r="G485" t="s">
        <v>3</v>
      </c>
      <c r="H485" t="s">
        <v>1446</v>
      </c>
      <c r="I485" s="63" t="e">
        <f t="array" ref="I485">_xlfn.IFS(#REF!="1",1,#REF!="2",2,#REF!="3",3,#REF!="1A",4,#REF!="1B",5,#REF!="2A",6,#REF!="2B",7,#REF!="3A",8,#REF!="3B",9,#REF!="4A",10,#REF!="","")</f>
        <v>#REF!</v>
      </c>
      <c r="J485">
        <f>VLOOKUP(F485,profesor!$G$2:$H$101,2,0)</f>
        <v>6</v>
      </c>
      <c r="K485">
        <f>VLOOKUP(H485,ar_predmet!A:C,3,0)</f>
        <v>61</v>
      </c>
      <c r="L485" s="3">
        <f>VLOOKUP(H485,ar_predmet!A:C,2,FALSE())</f>
        <v>5318</v>
      </c>
      <c r="M485">
        <f>+VLOOKUP(G485,tip_dogodka!$B$2:$C$10,2,0)</f>
        <v>2</v>
      </c>
      <c r="N485">
        <f>+VLOOKUP(E485,prostor!$F$1:$G$101,2,0)</f>
        <v>16</v>
      </c>
      <c r="O485">
        <f t="shared" si="28"/>
        <v>150</v>
      </c>
      <c r="P485">
        <f>VLOOKUP(O485,mi2hh!A$2:B$4261,2,FALSE())</f>
        <v>3</v>
      </c>
      <c r="Q485" t="str">
        <f t="shared" si="29"/>
        <v>Red</v>
      </c>
      <c r="R485" t="str">
        <f t="shared" si="30"/>
        <v>VS</v>
      </c>
      <c r="S485" s="24" t="s">
        <v>1190</v>
      </c>
      <c r="T485" t="str">
        <f t="shared" si="31"/>
        <v>1</v>
      </c>
      <c r="U485">
        <f>VLOOKUP(S485,ar_skupina!L$2:M$136,2,FALSE())</f>
        <v>48</v>
      </c>
    </row>
    <row r="486" spans="1:21" ht="14.25" customHeight="1" x14ac:dyDescent="0.25">
      <c r="A486">
        <v>594</v>
      </c>
      <c r="B486" s="9">
        <v>45449.791666666701</v>
      </c>
      <c r="C486" s="9">
        <v>45449.958333333299</v>
      </c>
      <c r="D486" t="s">
        <v>1458</v>
      </c>
      <c r="E486" t="s">
        <v>16</v>
      </c>
      <c r="F486" t="s">
        <v>1443</v>
      </c>
      <c r="G486" t="s">
        <v>5</v>
      </c>
      <c r="H486" t="s">
        <v>1459</v>
      </c>
      <c r="I486" s="63" t="e">
        <f t="array" ref="I486">_xlfn.IFS(#REF!="1",1,#REF!="2",2,#REF!="3",3,#REF!="1A",4,#REF!="1B",5,#REF!="2A",6,#REF!="2B",7,#REF!="3A",8,#REF!="3B",9,#REF!="4A",10,#REF!="","")</f>
        <v>#REF!</v>
      </c>
      <c r="J486">
        <f>VLOOKUP(F486,profesor!$G$2:$H$101,2,0)</f>
        <v>6</v>
      </c>
      <c r="K486">
        <f>VLOOKUP(H486,ar_predmet!A:C,3,0)</f>
        <v>238</v>
      </c>
      <c r="L486" s="3" t="str">
        <f>VLOOKUP(H486,ar_predmet!A:C,2,FALSE())</f>
        <v>S104</v>
      </c>
      <c r="M486">
        <f>+VLOOKUP(G486,tip_dogodka!$B$2:$C$10,2,0)</f>
        <v>4</v>
      </c>
      <c r="N486">
        <f>+VLOOKUP(E486,prostor!$F$1:$G$101,2,0)</f>
        <v>54</v>
      </c>
      <c r="O486">
        <f t="shared" si="28"/>
        <v>240</v>
      </c>
      <c r="P486">
        <f>VLOOKUP(O486,mi2hh!A$2:B$4261,2,FALSE())</f>
        <v>5</v>
      </c>
      <c r="Q486" t="str">
        <f t="shared" si="29"/>
        <v>Izr</v>
      </c>
      <c r="R486" t="str">
        <f t="shared" si="30"/>
        <v>VS</v>
      </c>
      <c r="S486" s="24" t="s">
        <v>1239</v>
      </c>
      <c r="T486" t="str">
        <f t="shared" si="31"/>
        <v/>
      </c>
      <c r="U486">
        <f>VLOOKUP(S486,ar_skupina!L$2:M$136,2,FALSE())</f>
        <v>93</v>
      </c>
    </row>
    <row r="487" spans="1:21" ht="14.25" customHeight="1" x14ac:dyDescent="0.25">
      <c r="A487">
        <v>595</v>
      </c>
      <c r="B487" s="9">
        <v>45399.416666666701</v>
      </c>
      <c r="C487" s="9">
        <v>45399.520833333299</v>
      </c>
      <c r="D487" t="s">
        <v>1447</v>
      </c>
      <c r="E487">
        <v>413</v>
      </c>
      <c r="F487" t="s">
        <v>1443</v>
      </c>
      <c r="G487" t="s">
        <v>3</v>
      </c>
      <c r="H487" t="s">
        <v>1446</v>
      </c>
      <c r="I487" s="63" t="e">
        <f t="array" ref="I487">_xlfn.IFS(#REF!="1",1,#REF!="2",2,#REF!="3",3,#REF!="1A",4,#REF!="1B",5,#REF!="2A",6,#REF!="2B",7,#REF!="3A",8,#REF!="3B",9,#REF!="4A",10,#REF!="","")</f>
        <v>#REF!</v>
      </c>
      <c r="J487">
        <f>VLOOKUP(F487,profesor!$G$2:$H$101,2,0)</f>
        <v>6</v>
      </c>
      <c r="K487">
        <f>VLOOKUP(H487,ar_predmet!A:C,3,0)</f>
        <v>61</v>
      </c>
      <c r="L487" s="3">
        <f>VLOOKUP(H487,ar_predmet!A:C,2,FALSE())</f>
        <v>5318</v>
      </c>
      <c r="M487">
        <f>+VLOOKUP(G487,tip_dogodka!$B$2:$C$10,2,0)</f>
        <v>2</v>
      </c>
      <c r="N487">
        <f>+VLOOKUP(E487,prostor!$F$1:$G$101,2,0)</f>
        <v>16</v>
      </c>
      <c r="O487">
        <f t="shared" si="28"/>
        <v>150</v>
      </c>
      <c r="P487">
        <f>VLOOKUP(O487,mi2hh!A$2:B$4261,2,FALSE())</f>
        <v>3</v>
      </c>
      <c r="Q487" t="str">
        <f t="shared" si="29"/>
        <v>Red</v>
      </c>
      <c r="R487" t="str">
        <f t="shared" si="30"/>
        <v>VS</v>
      </c>
      <c r="S487" s="24" t="s">
        <v>1190</v>
      </c>
      <c r="T487" t="str">
        <f t="shared" si="31"/>
        <v>1</v>
      </c>
      <c r="U487">
        <f>VLOOKUP(S487,ar_skupina!L$2:M$136,2,FALSE())</f>
        <v>48</v>
      </c>
    </row>
    <row r="488" spans="1:21" ht="14.25" customHeight="1" x14ac:dyDescent="0.25">
      <c r="A488">
        <v>596</v>
      </c>
      <c r="B488" s="9">
        <v>45391.53125</v>
      </c>
      <c r="C488" s="9">
        <v>45391.635416666701</v>
      </c>
      <c r="D488" t="s">
        <v>1466</v>
      </c>
      <c r="E488" t="s">
        <v>16</v>
      </c>
      <c r="F488" t="s">
        <v>1443</v>
      </c>
      <c r="G488" t="s">
        <v>5</v>
      </c>
      <c r="H488" t="s">
        <v>1449</v>
      </c>
      <c r="I488" s="63" t="e">
        <f t="array" ref="I488">_xlfn.IFS(#REF!="1",1,#REF!="2",2,#REF!="3",3,#REF!="1A",4,#REF!="1B",5,#REF!="2A",6,#REF!="2B",7,#REF!="3A",8,#REF!="3B",9,#REF!="4A",10,#REF!="","")</f>
        <v>#REF!</v>
      </c>
      <c r="J488">
        <f>VLOOKUP(F488,profesor!$G$2:$H$101,2,0)</f>
        <v>6</v>
      </c>
      <c r="K488">
        <f>VLOOKUP(H488,ar_predmet!A:C,3,0)</f>
        <v>83</v>
      </c>
      <c r="L488" s="3">
        <f>VLOOKUP(H488,ar_predmet!A:C,2,FALSE())</f>
        <v>6121</v>
      </c>
      <c r="M488">
        <f>+VLOOKUP(G488,tip_dogodka!$B$2:$C$10,2,0)</f>
        <v>4</v>
      </c>
      <c r="N488">
        <f>+VLOOKUP(E488,prostor!$F$1:$G$101,2,0)</f>
        <v>54</v>
      </c>
      <c r="O488">
        <f t="shared" si="28"/>
        <v>150</v>
      </c>
      <c r="P488">
        <f>VLOOKUP(O488,mi2hh!A$2:B$4261,2,FALSE())</f>
        <v>3</v>
      </c>
      <c r="Q488" t="str">
        <f t="shared" si="29"/>
        <v>Red</v>
      </c>
      <c r="R488" t="str">
        <f t="shared" si="30"/>
        <v>UN</v>
      </c>
      <c r="S488" s="24" t="s">
        <v>1202</v>
      </c>
      <c r="T488" t="str">
        <f t="shared" si="31"/>
        <v>2</v>
      </c>
      <c r="U488">
        <f>VLOOKUP(S488,ar_skupina!L$2:M$136,2,FALSE())</f>
        <v>59</v>
      </c>
    </row>
    <row r="489" spans="1:21" ht="14.25" customHeight="1" x14ac:dyDescent="0.25">
      <c r="A489">
        <v>597</v>
      </c>
      <c r="B489" s="9">
        <v>45450.791666666701</v>
      </c>
      <c r="C489" s="9">
        <v>45450.958333333299</v>
      </c>
      <c r="D489" t="s">
        <v>1458</v>
      </c>
      <c r="E489" t="s">
        <v>16</v>
      </c>
      <c r="F489" t="s">
        <v>1443</v>
      </c>
      <c r="G489" t="s">
        <v>5</v>
      </c>
      <c r="H489" t="s">
        <v>1459</v>
      </c>
      <c r="I489" s="63" t="e">
        <f t="array" ref="I489">_xlfn.IFS(#REF!="1",1,#REF!="2",2,#REF!="3",3,#REF!="1A",4,#REF!="1B",5,#REF!="2A",6,#REF!="2B",7,#REF!="3A",8,#REF!="3B",9,#REF!="4A",10,#REF!="","")</f>
        <v>#REF!</v>
      </c>
      <c r="J489">
        <f>VLOOKUP(F489,profesor!$G$2:$H$101,2,0)</f>
        <v>6</v>
      </c>
      <c r="K489">
        <f>VLOOKUP(H489,ar_predmet!A:C,3,0)</f>
        <v>238</v>
      </c>
      <c r="L489" s="3" t="str">
        <f>VLOOKUP(H489,ar_predmet!A:C,2,FALSE())</f>
        <v>S104</v>
      </c>
      <c r="M489">
        <f>+VLOOKUP(G489,tip_dogodka!$B$2:$C$10,2,0)</f>
        <v>4</v>
      </c>
      <c r="N489">
        <f>+VLOOKUP(E489,prostor!$F$1:$G$101,2,0)</f>
        <v>54</v>
      </c>
      <c r="O489">
        <f t="shared" si="28"/>
        <v>240</v>
      </c>
      <c r="P489">
        <f>VLOOKUP(O489,mi2hh!A$2:B$4261,2,FALSE())</f>
        <v>5</v>
      </c>
      <c r="Q489" t="str">
        <f t="shared" si="29"/>
        <v>Izr</v>
      </c>
      <c r="R489" t="str">
        <f t="shared" si="30"/>
        <v>VS</v>
      </c>
      <c r="S489" s="24" t="s">
        <v>1239</v>
      </c>
      <c r="T489" t="str">
        <f t="shared" si="31"/>
        <v/>
      </c>
      <c r="U489">
        <f>VLOOKUP(S489,ar_skupina!L$2:M$136,2,FALSE())</f>
        <v>93</v>
      </c>
    </row>
    <row r="490" spans="1:21" ht="14.25" customHeight="1" x14ac:dyDescent="0.25">
      <c r="A490">
        <v>598</v>
      </c>
      <c r="B490" s="9">
        <v>45397.53125</v>
      </c>
      <c r="C490" s="9">
        <v>45397.635416666701</v>
      </c>
      <c r="D490" t="s">
        <v>1451</v>
      </c>
      <c r="E490">
        <v>302</v>
      </c>
      <c r="F490" t="s">
        <v>1443</v>
      </c>
      <c r="G490" t="s">
        <v>3</v>
      </c>
      <c r="H490" t="s">
        <v>1449</v>
      </c>
      <c r="I490" s="63" t="e">
        <f t="array" ref="I490">_xlfn.IFS(#REF!="1",1,#REF!="2",2,#REF!="3",3,#REF!="1A",4,#REF!="1B",5,#REF!="2A",6,#REF!="2B",7,#REF!="3A",8,#REF!="3B",9,#REF!="4A",10,#REF!="","")</f>
        <v>#REF!</v>
      </c>
      <c r="J490">
        <f>VLOOKUP(F490,profesor!$G$2:$H$101,2,0)</f>
        <v>6</v>
      </c>
      <c r="K490">
        <f>VLOOKUP(H490,ar_predmet!A:C,3,0)</f>
        <v>83</v>
      </c>
      <c r="L490" s="3">
        <f>VLOOKUP(H490,ar_predmet!A:C,2,FALSE())</f>
        <v>6121</v>
      </c>
      <c r="M490">
        <f>+VLOOKUP(G490,tip_dogodka!$B$2:$C$10,2,0)</f>
        <v>2</v>
      </c>
      <c r="N490">
        <f>+VLOOKUP(E490,prostor!$F$1:$G$101,2,0)</f>
        <v>6</v>
      </c>
      <c r="O490">
        <f t="shared" si="28"/>
        <v>150</v>
      </c>
      <c r="P490">
        <f>VLOOKUP(O490,mi2hh!A$2:B$4261,2,FALSE())</f>
        <v>3</v>
      </c>
      <c r="Q490" t="str">
        <f t="shared" si="29"/>
        <v>Red</v>
      </c>
      <c r="R490" t="str">
        <f t="shared" si="30"/>
        <v>UN</v>
      </c>
      <c r="S490" s="24" t="s">
        <v>1202</v>
      </c>
      <c r="T490" t="str">
        <f t="shared" si="31"/>
        <v>2</v>
      </c>
      <c r="U490">
        <f>VLOOKUP(S490,ar_skupina!L$2:M$136,2,FALSE())</f>
        <v>59</v>
      </c>
    </row>
    <row r="491" spans="1:21" ht="14.25" customHeight="1" x14ac:dyDescent="0.25">
      <c r="A491">
        <v>599</v>
      </c>
      <c r="B491" s="9">
        <v>45386.416666666701</v>
      </c>
      <c r="C491" s="9">
        <v>45386.520833333299</v>
      </c>
      <c r="D491" t="s">
        <v>1442</v>
      </c>
      <c r="E491">
        <v>402</v>
      </c>
      <c r="F491" t="s">
        <v>1443</v>
      </c>
      <c r="G491" t="s">
        <v>3</v>
      </c>
      <c r="H491" t="s">
        <v>1444</v>
      </c>
      <c r="I491" s="63" t="e">
        <f t="array" ref="I491">_xlfn.IFS(#REF!="1",1,#REF!="2",2,#REF!="3",3,#REF!="1A",4,#REF!="1B",5,#REF!="2A",6,#REF!="2B",7,#REF!="3A",8,#REF!="3B",9,#REF!="4A",10,#REF!="","")</f>
        <v>#REF!</v>
      </c>
      <c r="J491">
        <f>VLOOKUP(F491,profesor!$G$2:$H$101,2,0)</f>
        <v>6</v>
      </c>
      <c r="K491">
        <f>VLOOKUP(H491,ar_predmet!A:C,3,0)</f>
        <v>88</v>
      </c>
      <c r="L491" s="3">
        <f>VLOOKUP(H491,ar_predmet!A:C,2,FALSE())</f>
        <v>6205</v>
      </c>
      <c r="M491">
        <f>+VLOOKUP(G491,tip_dogodka!$B$2:$C$10,2,0)</f>
        <v>2</v>
      </c>
      <c r="N491">
        <f>+VLOOKUP(E491,prostor!$F$1:$G$101,2,0)</f>
        <v>11</v>
      </c>
      <c r="O491">
        <f t="shared" si="28"/>
        <v>150</v>
      </c>
      <c r="P491">
        <f>VLOOKUP(O491,mi2hh!A$2:B$4261,2,FALSE())</f>
        <v>3</v>
      </c>
      <c r="Q491" t="str">
        <f t="shared" si="29"/>
        <v>Red</v>
      </c>
      <c r="R491" t="str">
        <f t="shared" si="30"/>
        <v>UN</v>
      </c>
      <c r="S491" s="24" t="s">
        <v>1207</v>
      </c>
      <c r="T491" t="str">
        <f t="shared" si="31"/>
        <v/>
      </c>
      <c r="U491">
        <f>VLOOKUP(S491,ar_skupina!L$2:M$136,2,FALSE())</f>
        <v>64</v>
      </c>
    </row>
    <row r="492" spans="1:21" ht="14.25" customHeight="1" x14ac:dyDescent="0.25">
      <c r="A492">
        <v>600</v>
      </c>
      <c r="B492" s="9">
        <v>45421.53125</v>
      </c>
      <c r="C492" s="9">
        <v>45421.635416666701</v>
      </c>
      <c r="D492" t="s">
        <v>1464</v>
      </c>
      <c r="E492" t="s">
        <v>16</v>
      </c>
      <c r="F492" t="s">
        <v>1443</v>
      </c>
      <c r="G492" t="s">
        <v>5</v>
      </c>
      <c r="H492" t="s">
        <v>1446</v>
      </c>
      <c r="I492" s="63" t="e">
        <f t="array" ref="I492">_xlfn.IFS(#REF!="1",1,#REF!="2",2,#REF!="3",3,#REF!="1A",4,#REF!="1B",5,#REF!="2A",6,#REF!="2B",7,#REF!="3A",8,#REF!="3B",9,#REF!="4A",10,#REF!="","")</f>
        <v>#REF!</v>
      </c>
      <c r="J492">
        <f>VLOOKUP(F492,profesor!$G$2:$H$101,2,0)</f>
        <v>6</v>
      </c>
      <c r="K492">
        <f>VLOOKUP(H492,ar_predmet!A:C,3,0)</f>
        <v>61</v>
      </c>
      <c r="L492" s="3">
        <f>VLOOKUP(H492,ar_predmet!A:C,2,FALSE())</f>
        <v>5318</v>
      </c>
      <c r="M492">
        <f>+VLOOKUP(G492,tip_dogodka!$B$2:$C$10,2,0)</f>
        <v>4</v>
      </c>
      <c r="N492">
        <f>+VLOOKUP(E492,prostor!$F$1:$G$101,2,0)</f>
        <v>54</v>
      </c>
      <c r="O492">
        <f t="shared" si="28"/>
        <v>150</v>
      </c>
      <c r="P492">
        <f>VLOOKUP(O492,mi2hh!A$2:B$4261,2,FALSE())</f>
        <v>3</v>
      </c>
      <c r="Q492" t="str">
        <f t="shared" si="29"/>
        <v>Red</v>
      </c>
      <c r="R492" t="str">
        <f t="shared" si="30"/>
        <v>VS</v>
      </c>
      <c r="S492" s="24" t="s">
        <v>1191</v>
      </c>
      <c r="T492" t="str">
        <f t="shared" si="31"/>
        <v>2</v>
      </c>
      <c r="U492">
        <f>VLOOKUP(S492,ar_skupina!L$2:M$136,2,FALSE())</f>
        <v>49</v>
      </c>
    </row>
    <row r="493" spans="1:21" ht="14.25" customHeight="1" x14ac:dyDescent="0.25">
      <c r="A493">
        <v>601</v>
      </c>
      <c r="B493" s="9">
        <v>45432.416666666701</v>
      </c>
      <c r="C493" s="9">
        <v>45432.520833333299</v>
      </c>
      <c r="D493" t="s">
        <v>1456</v>
      </c>
      <c r="E493">
        <v>303</v>
      </c>
      <c r="F493" t="s">
        <v>1443</v>
      </c>
      <c r="G493" t="s">
        <v>3</v>
      </c>
      <c r="H493" t="s">
        <v>1454</v>
      </c>
      <c r="I493" s="63" t="e">
        <f t="array" ref="I493">_xlfn.IFS(#REF!="1",1,#REF!="2",2,#REF!="3",3,#REF!="1A",4,#REF!="1B",5,#REF!="2A",6,#REF!="2B",7,#REF!="3A",8,#REF!="3B",9,#REF!="4A",10,#REF!="","")</f>
        <v>#REF!</v>
      </c>
      <c r="J493">
        <f>VLOOKUP(F493,profesor!$G$2:$H$101,2,0)</f>
        <v>6</v>
      </c>
      <c r="K493">
        <f>VLOOKUP(H493,ar_predmet!A:C,3,0)</f>
        <v>171</v>
      </c>
      <c r="L493" s="3">
        <f>VLOOKUP(H493,ar_predmet!A:C,2,FALSE())</f>
        <v>7130</v>
      </c>
      <c r="M493">
        <f>+VLOOKUP(G493,tip_dogodka!$B$2:$C$10,2,0)</f>
        <v>2</v>
      </c>
      <c r="N493">
        <f>+VLOOKUP(E493,prostor!$F$1:$G$101,2,0)</f>
        <v>7</v>
      </c>
      <c r="O493">
        <f t="shared" si="28"/>
        <v>150</v>
      </c>
      <c r="P493">
        <f>VLOOKUP(O493,mi2hh!A$2:B$4261,2,FALSE())</f>
        <v>3</v>
      </c>
      <c r="Q493" t="str">
        <f t="shared" si="29"/>
        <v>Red</v>
      </c>
      <c r="R493" t="str">
        <f t="shared" si="30"/>
        <v>MA</v>
      </c>
      <c r="S493" s="24" t="s">
        <v>1223</v>
      </c>
      <c r="T493" t="str">
        <f t="shared" si="31"/>
        <v/>
      </c>
      <c r="U493">
        <f>VLOOKUP(S493,ar_skupina!L$2:M$136,2,FALSE())</f>
        <v>79</v>
      </c>
    </row>
    <row r="494" spans="1:21" ht="14.25" customHeight="1" x14ac:dyDescent="0.25">
      <c r="A494">
        <v>602</v>
      </c>
      <c r="B494" s="9">
        <v>45454.75</v>
      </c>
      <c r="C494" s="9">
        <v>45454.958333333299</v>
      </c>
      <c r="D494" t="s">
        <v>1458</v>
      </c>
      <c r="E494" t="s">
        <v>16</v>
      </c>
      <c r="F494" t="s">
        <v>1443</v>
      </c>
      <c r="G494" t="s">
        <v>5</v>
      </c>
      <c r="H494" t="s">
        <v>1459</v>
      </c>
      <c r="I494" s="63" t="e">
        <f t="array" ref="I494">_xlfn.IFS(#REF!="1",1,#REF!="2",2,#REF!="3",3,#REF!="1A",4,#REF!="1B",5,#REF!="2A",6,#REF!="2B",7,#REF!="3A",8,#REF!="3B",9,#REF!="4A",10,#REF!="","")</f>
        <v>#REF!</v>
      </c>
      <c r="J494">
        <f>VLOOKUP(F494,profesor!$G$2:$H$101,2,0)</f>
        <v>6</v>
      </c>
      <c r="K494">
        <f>VLOOKUP(H494,ar_predmet!A:C,3,0)</f>
        <v>238</v>
      </c>
      <c r="L494" s="3" t="str">
        <f>VLOOKUP(H494,ar_predmet!A:C,2,FALSE())</f>
        <v>S104</v>
      </c>
      <c r="M494">
        <f>+VLOOKUP(G494,tip_dogodka!$B$2:$C$10,2,0)</f>
        <v>4</v>
      </c>
      <c r="N494">
        <f>+VLOOKUP(E494,prostor!$F$1:$G$101,2,0)</f>
        <v>54</v>
      </c>
      <c r="O494">
        <f t="shared" si="28"/>
        <v>300</v>
      </c>
      <c r="P494">
        <f>VLOOKUP(O494,mi2hh!A$2:B$4261,2,FALSE())</f>
        <v>6</v>
      </c>
      <c r="Q494" t="str">
        <f t="shared" si="29"/>
        <v>Izr</v>
      </c>
      <c r="R494" t="str">
        <f t="shared" si="30"/>
        <v>VS</v>
      </c>
      <c r="S494" s="24" t="s">
        <v>1239</v>
      </c>
      <c r="T494" t="str">
        <f t="shared" si="31"/>
        <v/>
      </c>
      <c r="U494">
        <f>VLOOKUP(S494,ar_skupina!L$2:M$136,2,FALSE())</f>
        <v>93</v>
      </c>
    </row>
    <row r="495" spans="1:21" ht="14.25" customHeight="1" x14ac:dyDescent="0.25">
      <c r="A495">
        <v>603</v>
      </c>
      <c r="B495" s="9">
        <v>45406.416666666701</v>
      </c>
      <c r="C495" s="9">
        <v>45406.520833333299</v>
      </c>
      <c r="D495" t="s">
        <v>1460</v>
      </c>
      <c r="E495">
        <v>413</v>
      </c>
      <c r="F495" t="s">
        <v>1443</v>
      </c>
      <c r="G495" t="s">
        <v>3</v>
      </c>
      <c r="H495" t="s">
        <v>1446</v>
      </c>
      <c r="I495" s="63" t="e">
        <f t="array" ref="I495">_xlfn.IFS(#REF!="1",1,#REF!="2",2,#REF!="3",3,#REF!="1A",4,#REF!="1B",5,#REF!="2A",6,#REF!="2B",7,#REF!="3A",8,#REF!="3B",9,#REF!="4A",10,#REF!="","")</f>
        <v>#REF!</v>
      </c>
      <c r="J495">
        <f>VLOOKUP(F495,profesor!$G$2:$H$101,2,0)</f>
        <v>6</v>
      </c>
      <c r="K495">
        <f>VLOOKUP(H495,ar_predmet!A:C,3,0)</f>
        <v>61</v>
      </c>
      <c r="L495" s="3">
        <f>VLOOKUP(H495,ar_predmet!A:C,2,FALSE())</f>
        <v>5318</v>
      </c>
      <c r="M495">
        <f>+VLOOKUP(G495,tip_dogodka!$B$2:$C$10,2,0)</f>
        <v>2</v>
      </c>
      <c r="N495">
        <f>+VLOOKUP(E495,prostor!$F$1:$G$101,2,0)</f>
        <v>16</v>
      </c>
      <c r="O495">
        <f t="shared" si="28"/>
        <v>150</v>
      </c>
      <c r="P495">
        <f>VLOOKUP(O495,mi2hh!A$2:B$4261,2,FALSE())</f>
        <v>3</v>
      </c>
      <c r="Q495" t="str">
        <f t="shared" si="29"/>
        <v>Red</v>
      </c>
      <c r="R495" t="str">
        <f t="shared" si="30"/>
        <v>VS</v>
      </c>
      <c r="S495" s="24" t="s">
        <v>1191</v>
      </c>
      <c r="T495" t="str">
        <f t="shared" si="31"/>
        <v>2</v>
      </c>
      <c r="U495">
        <f>VLOOKUP(S495,ar_skupina!L$2:M$136,2,FALSE())</f>
        <v>49</v>
      </c>
    </row>
    <row r="496" spans="1:21" ht="14.25" customHeight="1" x14ac:dyDescent="0.25">
      <c r="A496">
        <v>604</v>
      </c>
      <c r="B496" s="9">
        <v>45391.791666666701</v>
      </c>
      <c r="C496" s="9">
        <v>45391.961805555598</v>
      </c>
      <c r="D496" t="s">
        <v>1467</v>
      </c>
      <c r="E496" t="s">
        <v>17</v>
      </c>
      <c r="F496" t="s">
        <v>1443</v>
      </c>
      <c r="G496" t="s">
        <v>8</v>
      </c>
      <c r="H496" t="s">
        <v>1045</v>
      </c>
      <c r="I496" s="63" t="e">
        <f t="array" ref="I496">_xlfn.IFS(#REF!="1",1,#REF!="2",2,#REF!="3",3,#REF!="1A",4,#REF!="1B",5,#REF!="2A",6,#REF!="2B",7,#REF!="3A",8,#REF!="3B",9,#REF!="4A",10,#REF!="","")</f>
        <v>#REF!</v>
      </c>
      <c r="J496">
        <f>VLOOKUP(F496,profesor!$G$2:$H$101,2,0)</f>
        <v>6</v>
      </c>
      <c r="K496">
        <f>VLOOKUP(H496,ar_predmet!A:C,3,0)</f>
        <v>332</v>
      </c>
      <c r="L496" s="3" t="str">
        <f>VLOOKUP(H496,ar_predmet!A:C,2,FALSE())</f>
        <v>NA001</v>
      </c>
      <c r="M496">
        <f>+VLOOKUP(G496,tip_dogodka!$B$2:$C$10,2,0)</f>
        <v>7</v>
      </c>
      <c r="N496">
        <f>+VLOOKUP(E496,prostor!$F$1:$G$101,2,0)</f>
        <v>55</v>
      </c>
      <c r="O496">
        <f t="shared" si="28"/>
        <v>245</v>
      </c>
      <c r="P496">
        <f>VLOOKUP(O496,mi2hh!A$2:B$4261,2,FALSE())</f>
        <v>5</v>
      </c>
      <c r="Q496" t="str">
        <f t="shared" si="29"/>
        <v>Izr</v>
      </c>
      <c r="R496" t="str">
        <f t="shared" si="30"/>
        <v>MA</v>
      </c>
      <c r="S496" s="24" t="s">
        <v>1270</v>
      </c>
      <c r="T496" t="str">
        <f t="shared" si="31"/>
        <v/>
      </c>
      <c r="U496">
        <f>VLOOKUP(S496,ar_skupina!L$2:M$136,2,FALSE())</f>
        <v>121</v>
      </c>
    </row>
    <row r="497" spans="1:21" ht="14.25" customHeight="1" x14ac:dyDescent="0.25">
      <c r="A497">
        <v>605</v>
      </c>
      <c r="B497" s="9">
        <v>45419.416666666701</v>
      </c>
      <c r="C497" s="9">
        <v>45419.520833333299</v>
      </c>
      <c r="D497" t="s">
        <v>1451</v>
      </c>
      <c r="E497">
        <v>301</v>
      </c>
      <c r="F497" t="s">
        <v>1443</v>
      </c>
      <c r="G497" t="s">
        <v>3</v>
      </c>
      <c r="H497" t="s">
        <v>1449</v>
      </c>
      <c r="I497" s="63" t="e">
        <f t="array" ref="I497">_xlfn.IFS(#REF!="1",1,#REF!="2",2,#REF!="3",3,#REF!="1A",4,#REF!="1B",5,#REF!="2A",6,#REF!="2B",7,#REF!="3A",8,#REF!="3B",9,#REF!="4A",10,#REF!="","")</f>
        <v>#REF!</v>
      </c>
      <c r="J497">
        <f>VLOOKUP(F497,profesor!$G$2:$H$101,2,0)</f>
        <v>6</v>
      </c>
      <c r="K497">
        <f>VLOOKUP(H497,ar_predmet!A:C,3,0)</f>
        <v>83</v>
      </c>
      <c r="L497" s="3">
        <f>VLOOKUP(H497,ar_predmet!A:C,2,FALSE())</f>
        <v>6121</v>
      </c>
      <c r="M497">
        <f>+VLOOKUP(G497,tip_dogodka!$B$2:$C$10,2,0)</f>
        <v>2</v>
      </c>
      <c r="N497">
        <f>+VLOOKUP(E497,prostor!$F$1:$G$101,2,0)</f>
        <v>5</v>
      </c>
      <c r="O497">
        <f t="shared" si="28"/>
        <v>150</v>
      </c>
      <c r="P497">
        <f>VLOOKUP(O497,mi2hh!A$2:B$4261,2,FALSE())</f>
        <v>3</v>
      </c>
      <c r="Q497" t="str">
        <f t="shared" si="29"/>
        <v>Red</v>
      </c>
      <c r="R497" t="str">
        <f t="shared" si="30"/>
        <v>UN</v>
      </c>
      <c r="S497" s="24" t="s">
        <v>1202</v>
      </c>
      <c r="T497" t="str">
        <f t="shared" si="31"/>
        <v>2</v>
      </c>
      <c r="U497">
        <f>VLOOKUP(S497,ar_skupina!L$2:M$136,2,FALSE())</f>
        <v>59</v>
      </c>
    </row>
    <row r="498" spans="1:21" ht="14.25" customHeight="1" x14ac:dyDescent="0.25">
      <c r="A498">
        <v>606</v>
      </c>
      <c r="B498" s="9">
        <v>45380.375</v>
      </c>
      <c r="C498" s="9">
        <v>45380.479166666701</v>
      </c>
      <c r="D498" t="s">
        <v>1452</v>
      </c>
      <c r="E498" t="s">
        <v>16</v>
      </c>
      <c r="F498" t="s">
        <v>1443</v>
      </c>
      <c r="G498" t="s">
        <v>5</v>
      </c>
      <c r="H498" t="s">
        <v>1444</v>
      </c>
      <c r="I498" s="63" t="e">
        <f t="array" ref="I498">_xlfn.IFS(#REF!="1",1,#REF!="2",2,#REF!="3",3,#REF!="1A",4,#REF!="1B",5,#REF!="2A",6,#REF!="2B",7,#REF!="3A",8,#REF!="3B",9,#REF!="4A",10,#REF!="","")</f>
        <v>#REF!</v>
      </c>
      <c r="J498">
        <f>VLOOKUP(F498,profesor!$G$2:$H$101,2,0)</f>
        <v>6</v>
      </c>
      <c r="K498">
        <f>VLOOKUP(H498,ar_predmet!A:C,3,0)</f>
        <v>88</v>
      </c>
      <c r="L498" s="3">
        <f>VLOOKUP(H498,ar_predmet!A:C,2,FALSE())</f>
        <v>6205</v>
      </c>
      <c r="M498">
        <f>+VLOOKUP(G498,tip_dogodka!$B$2:$C$10,2,0)</f>
        <v>4</v>
      </c>
      <c r="N498">
        <f>+VLOOKUP(E498,prostor!$F$1:$G$101,2,0)</f>
        <v>54</v>
      </c>
      <c r="O498">
        <f t="shared" si="28"/>
        <v>150</v>
      </c>
      <c r="P498">
        <f>VLOOKUP(O498,mi2hh!A$2:B$4261,2,FALSE())</f>
        <v>3</v>
      </c>
      <c r="Q498" t="str">
        <f t="shared" si="29"/>
        <v>Red</v>
      </c>
      <c r="R498" t="str">
        <f t="shared" si="30"/>
        <v>UN</v>
      </c>
      <c r="S498" s="24" t="s">
        <v>1207</v>
      </c>
      <c r="T498" t="str">
        <f t="shared" si="31"/>
        <v/>
      </c>
      <c r="U498">
        <f>VLOOKUP(S498,ar_skupina!L$2:M$136,2,FALSE())</f>
        <v>64</v>
      </c>
    </row>
    <row r="499" spans="1:21" ht="14.25" customHeight="1" x14ac:dyDescent="0.25">
      <c r="A499">
        <v>607</v>
      </c>
      <c r="B499" s="9">
        <v>45456.791666666701</v>
      </c>
      <c r="C499" s="9">
        <v>45456.895833333299</v>
      </c>
      <c r="D499" t="s">
        <v>1461</v>
      </c>
      <c r="E499" t="s">
        <v>17</v>
      </c>
      <c r="F499" t="s">
        <v>1443</v>
      </c>
      <c r="G499" t="s">
        <v>3</v>
      </c>
      <c r="H499" t="s">
        <v>1459</v>
      </c>
      <c r="I499" s="63" t="e">
        <f t="array" ref="I499">_xlfn.IFS(#REF!="1",1,#REF!="2",2,#REF!="3",3,#REF!="1A",4,#REF!="1B",5,#REF!="2A",6,#REF!="2B",7,#REF!="3A",8,#REF!="3B",9,#REF!="4A",10,#REF!="","")</f>
        <v>#REF!</v>
      </c>
      <c r="J499">
        <f>VLOOKUP(F499,profesor!$G$2:$H$101,2,0)</f>
        <v>6</v>
      </c>
      <c r="K499">
        <f>VLOOKUP(H499,ar_predmet!A:C,3,0)</f>
        <v>238</v>
      </c>
      <c r="L499" s="3" t="str">
        <f>VLOOKUP(H499,ar_predmet!A:C,2,FALSE())</f>
        <v>S104</v>
      </c>
      <c r="M499">
        <f>+VLOOKUP(G499,tip_dogodka!$B$2:$C$10,2,0)</f>
        <v>2</v>
      </c>
      <c r="N499">
        <f>+VLOOKUP(E499,prostor!$F$1:$G$101,2,0)</f>
        <v>55</v>
      </c>
      <c r="O499">
        <f t="shared" si="28"/>
        <v>150</v>
      </c>
      <c r="P499">
        <f>VLOOKUP(O499,mi2hh!A$2:B$4261,2,FALSE())</f>
        <v>3</v>
      </c>
      <c r="Q499" t="str">
        <f t="shared" si="29"/>
        <v>Izr</v>
      </c>
      <c r="R499" t="str">
        <f t="shared" si="30"/>
        <v>VS</v>
      </c>
      <c r="S499" s="24" t="s">
        <v>1239</v>
      </c>
      <c r="T499" t="str">
        <f t="shared" si="31"/>
        <v/>
      </c>
      <c r="U499">
        <f>VLOOKUP(S499,ar_skupina!L$2:M$136,2,FALSE())</f>
        <v>93</v>
      </c>
    </row>
    <row r="500" spans="1:21" ht="14.25" customHeight="1" x14ac:dyDescent="0.25">
      <c r="A500">
        <v>608</v>
      </c>
      <c r="B500" s="9">
        <v>45376.75</v>
      </c>
      <c r="C500" s="9">
        <v>45376.920138888898</v>
      </c>
      <c r="D500" t="s">
        <v>1468</v>
      </c>
      <c r="E500" t="s">
        <v>17</v>
      </c>
      <c r="F500" t="s">
        <v>1469</v>
      </c>
      <c r="G500" t="s">
        <v>10</v>
      </c>
      <c r="H500" t="s">
        <v>1470</v>
      </c>
      <c r="I500" s="63" t="e">
        <f t="array" ref="I500">_xlfn.IFS(#REF!="1",1,#REF!="2",2,#REF!="3",3,#REF!="1A",4,#REF!="1B",5,#REF!="2A",6,#REF!="2B",7,#REF!="3A",8,#REF!="3B",9,#REF!="4A",10,#REF!="","")</f>
        <v>#REF!</v>
      </c>
      <c r="J500">
        <f>VLOOKUP(F500,profesor!$G$2:$H$101,2,0)</f>
        <v>7</v>
      </c>
      <c r="K500">
        <f>VLOOKUP(H500,ar_predmet!A:C,3,0)</f>
        <v>33</v>
      </c>
      <c r="L500" s="3">
        <f>VLOOKUP(H500,ar_predmet!A:C,2,FALSE())</f>
        <v>5235</v>
      </c>
      <c r="M500">
        <f>+VLOOKUP(G500,tip_dogodka!$B$2:$C$10,2,0)</f>
        <v>9</v>
      </c>
      <c r="N500">
        <f>+VLOOKUP(E500,prostor!$F$1:$G$101,2,0)</f>
        <v>55</v>
      </c>
      <c r="O500">
        <f t="shared" si="28"/>
        <v>245</v>
      </c>
      <c r="P500">
        <f>VLOOKUP(O500,mi2hh!A$2:B$4261,2,FALSE())</f>
        <v>5</v>
      </c>
      <c r="Q500" t="str">
        <f t="shared" si="29"/>
        <v>Izr</v>
      </c>
      <c r="R500" t="str">
        <f t="shared" si="30"/>
        <v>VS</v>
      </c>
      <c r="S500" s="24" t="s">
        <v>1243</v>
      </c>
      <c r="T500" t="str">
        <f t="shared" si="31"/>
        <v/>
      </c>
      <c r="U500">
        <f>VLOOKUP(S500,ar_skupina!L$2:M$136,2,FALSE())</f>
        <v>97</v>
      </c>
    </row>
    <row r="501" spans="1:21" ht="14.25" customHeight="1" x14ac:dyDescent="0.25">
      <c r="A501">
        <v>609</v>
      </c>
      <c r="B501" s="9">
        <v>45398.53125</v>
      </c>
      <c r="C501" s="9">
        <v>45398.635416666701</v>
      </c>
      <c r="D501" t="s">
        <v>1471</v>
      </c>
      <c r="E501">
        <v>302</v>
      </c>
      <c r="F501" t="s">
        <v>1469</v>
      </c>
      <c r="G501" t="s">
        <v>2</v>
      </c>
      <c r="H501" t="s">
        <v>1472</v>
      </c>
      <c r="I501" s="63" t="e">
        <f t="array" ref="I501">_xlfn.IFS(#REF!="1",1,#REF!="2",2,#REF!="3",3,#REF!="1A",4,#REF!="1B",5,#REF!="2A",6,#REF!="2B",7,#REF!="3A",8,#REF!="3B",9,#REF!="4A",10,#REF!="","")</f>
        <v>#REF!</v>
      </c>
      <c r="J501">
        <f>VLOOKUP(F501,profesor!$G$2:$H$101,2,0)</f>
        <v>7</v>
      </c>
      <c r="K501">
        <f>VLOOKUP(H501,ar_predmet!A:C,3,0)</f>
        <v>100</v>
      </c>
      <c r="L501" s="3">
        <f>VLOOKUP(H501,ar_predmet!A:C,2,FALSE())</f>
        <v>6226</v>
      </c>
      <c r="M501">
        <f>+VLOOKUP(G501,tip_dogodka!$B$2:$C$10,2,0)</f>
        <v>1</v>
      </c>
      <c r="N501">
        <f>+VLOOKUP(E501,prostor!$F$1:$G$101,2,0)</f>
        <v>6</v>
      </c>
      <c r="O501">
        <f t="shared" si="28"/>
        <v>150</v>
      </c>
      <c r="P501">
        <f>VLOOKUP(O501,mi2hh!A$2:B$4261,2,FALSE())</f>
        <v>3</v>
      </c>
      <c r="Q501" t="str">
        <f t="shared" si="29"/>
        <v>Red</v>
      </c>
      <c r="R501" t="str">
        <f t="shared" si="30"/>
        <v>UN</v>
      </c>
      <c r="S501" s="24" t="s">
        <v>1204</v>
      </c>
      <c r="T501" t="str">
        <f t="shared" si="31"/>
        <v/>
      </c>
      <c r="U501">
        <f>VLOOKUP(S501,ar_skupina!L$2:M$136,2,FALSE())</f>
        <v>55</v>
      </c>
    </row>
    <row r="502" spans="1:21" ht="14.25" customHeight="1" x14ac:dyDescent="0.25">
      <c r="A502">
        <v>610</v>
      </c>
      <c r="B502" s="9">
        <v>45240.375</v>
      </c>
      <c r="C502" s="9">
        <v>45240.479166666701</v>
      </c>
      <c r="D502" t="s">
        <v>1473</v>
      </c>
      <c r="E502">
        <v>302</v>
      </c>
      <c r="F502" t="s">
        <v>1469</v>
      </c>
      <c r="G502" t="s">
        <v>2</v>
      </c>
      <c r="H502" t="s">
        <v>1474</v>
      </c>
      <c r="I502" s="63" t="e">
        <f t="array" ref="I502">_xlfn.IFS(#REF!="1",1,#REF!="2",2,#REF!="3",3,#REF!="1A",4,#REF!="1B",5,#REF!="2A",6,#REF!="2B",7,#REF!="3A",8,#REF!="3B",9,#REF!="4A",10,#REF!="","")</f>
        <v>#REF!</v>
      </c>
      <c r="J502">
        <f>VLOOKUP(F502,profesor!$G$2:$H$101,2,0)</f>
        <v>7</v>
      </c>
      <c r="K502">
        <f>VLOOKUP(H502,ar_predmet!A:C,3,0)</f>
        <v>48</v>
      </c>
      <c r="L502" s="3">
        <f>VLOOKUP(H502,ar_predmet!A:C,2,FALSE())</f>
        <v>5302</v>
      </c>
      <c r="M502">
        <f>+VLOOKUP(G502,tip_dogodka!$B$2:$C$10,2,0)</f>
        <v>1</v>
      </c>
      <c r="N502">
        <f>+VLOOKUP(E502,prostor!$F$1:$G$101,2,0)</f>
        <v>6</v>
      </c>
      <c r="O502">
        <f t="shared" si="28"/>
        <v>150</v>
      </c>
      <c r="P502">
        <f>VLOOKUP(O502,mi2hh!A$2:B$4261,2,FALSE())</f>
        <v>3</v>
      </c>
      <c r="Q502" t="str">
        <f t="shared" si="29"/>
        <v>Red</v>
      </c>
      <c r="R502" t="str">
        <f t="shared" si="30"/>
        <v>VS</v>
      </c>
      <c r="S502" s="24" t="s">
        <v>1180</v>
      </c>
      <c r="T502" t="str">
        <f t="shared" si="31"/>
        <v/>
      </c>
      <c r="U502">
        <f>VLOOKUP(S502,ar_skupina!L$2:M$136,2,FALSE())</f>
        <v>40</v>
      </c>
    </row>
    <row r="503" spans="1:21" ht="14.25" customHeight="1" x14ac:dyDescent="0.25">
      <c r="A503">
        <v>612</v>
      </c>
      <c r="B503" s="9">
        <v>45420.53125</v>
      </c>
      <c r="C503" s="9">
        <v>45420.635416666701</v>
      </c>
      <c r="D503" t="s">
        <v>1471</v>
      </c>
      <c r="E503">
        <v>307</v>
      </c>
      <c r="F503" t="s">
        <v>1469</v>
      </c>
      <c r="G503" t="s">
        <v>2</v>
      </c>
      <c r="H503" t="s">
        <v>1472</v>
      </c>
      <c r="I503" s="63" t="e">
        <f t="array" ref="I503">_xlfn.IFS(#REF!="1",1,#REF!="2",2,#REF!="3",3,#REF!="1A",4,#REF!="1B",5,#REF!="2A",6,#REF!="2B",7,#REF!="3A",8,#REF!="3B",9,#REF!="4A",10,#REF!="","")</f>
        <v>#REF!</v>
      </c>
      <c r="J503">
        <f>VLOOKUP(F503,profesor!$G$2:$H$101,2,0)</f>
        <v>7</v>
      </c>
      <c r="K503">
        <f>VLOOKUP(H503,ar_predmet!A:C,3,0)</f>
        <v>100</v>
      </c>
      <c r="L503" s="3">
        <f>VLOOKUP(H503,ar_predmet!A:C,2,FALSE())</f>
        <v>6226</v>
      </c>
      <c r="M503">
        <f>+VLOOKUP(G503,tip_dogodka!$B$2:$C$10,2,0)</f>
        <v>1</v>
      </c>
      <c r="N503">
        <f>+VLOOKUP(E503,prostor!$F$1:$G$101,2,0)</f>
        <v>9</v>
      </c>
      <c r="O503">
        <f t="shared" si="28"/>
        <v>150</v>
      </c>
      <c r="P503">
        <f>VLOOKUP(O503,mi2hh!A$2:B$4261,2,FALSE())</f>
        <v>3</v>
      </c>
      <c r="Q503" t="str">
        <f t="shared" si="29"/>
        <v>Red</v>
      </c>
      <c r="R503" t="str">
        <f t="shared" si="30"/>
        <v>UN</v>
      </c>
      <c r="S503" s="24" t="s">
        <v>1204</v>
      </c>
      <c r="T503" t="str">
        <f t="shared" si="31"/>
        <v/>
      </c>
      <c r="U503">
        <f>VLOOKUP(S503,ar_skupina!L$2:M$136,2,FALSE())</f>
        <v>55</v>
      </c>
    </row>
    <row r="504" spans="1:21" ht="14.25" customHeight="1" x14ac:dyDescent="0.25">
      <c r="A504">
        <v>614</v>
      </c>
      <c r="B504" s="9">
        <v>45294.489583333299</v>
      </c>
      <c r="C504" s="9">
        <v>45294.59375</v>
      </c>
      <c r="D504" t="s">
        <v>1475</v>
      </c>
      <c r="E504">
        <v>303</v>
      </c>
      <c r="F504" t="s">
        <v>1469</v>
      </c>
      <c r="G504" t="s">
        <v>2</v>
      </c>
      <c r="H504" t="s">
        <v>1476</v>
      </c>
      <c r="I504" s="63" t="e">
        <f t="array" ref="I504">_xlfn.IFS(#REF!="1",1,#REF!="2",2,#REF!="3",3,#REF!="1A",4,#REF!="1B",5,#REF!="2A",6,#REF!="2B",7,#REF!="3A",8,#REF!="3B",9,#REF!="4A",10,#REF!="","")</f>
        <v>#REF!</v>
      </c>
      <c r="J504">
        <f>VLOOKUP(F504,profesor!$G$2:$H$101,2,0)</f>
        <v>7</v>
      </c>
      <c r="K504">
        <f>VLOOKUP(H504,ar_predmet!A:C,3,0)</f>
        <v>137</v>
      </c>
      <c r="L504" s="3">
        <f>VLOOKUP(H504,ar_predmet!A:C,2,FALSE())</f>
        <v>6331</v>
      </c>
      <c r="M504">
        <f>+VLOOKUP(G504,tip_dogodka!$B$2:$C$10,2,0)</f>
        <v>1</v>
      </c>
      <c r="N504">
        <f>+VLOOKUP(E504,prostor!$F$1:$G$101,2,0)</f>
        <v>7</v>
      </c>
      <c r="O504">
        <f t="shared" si="28"/>
        <v>150</v>
      </c>
      <c r="P504">
        <f>VLOOKUP(O504,mi2hh!A$2:B$4261,2,FALSE())</f>
        <v>3</v>
      </c>
      <c r="Q504" t="str">
        <f t="shared" si="29"/>
        <v>Red</v>
      </c>
      <c r="R504" t="str">
        <f t="shared" si="30"/>
        <v>UN</v>
      </c>
      <c r="S504" s="24" t="s">
        <v>1214</v>
      </c>
      <c r="T504" t="str">
        <f t="shared" si="31"/>
        <v/>
      </c>
      <c r="U504">
        <f>VLOOKUP(S504,ar_skupina!L$2:M$136,2,FALSE())</f>
        <v>71</v>
      </c>
    </row>
    <row r="505" spans="1:21" ht="14.25" customHeight="1" x14ac:dyDescent="0.25">
      <c r="A505">
        <v>615</v>
      </c>
      <c r="B505" s="9">
        <v>45419.53125</v>
      </c>
      <c r="C505" s="9">
        <v>45419.635416666701</v>
      </c>
      <c r="D505" t="s">
        <v>1471</v>
      </c>
      <c r="E505">
        <v>307</v>
      </c>
      <c r="F505" t="s">
        <v>1469</v>
      </c>
      <c r="G505" t="s">
        <v>2</v>
      </c>
      <c r="H505" t="s">
        <v>1472</v>
      </c>
      <c r="I505" s="63" t="e">
        <f t="array" ref="I505">_xlfn.IFS(#REF!="1",1,#REF!="2",2,#REF!="3",3,#REF!="1A",4,#REF!="1B",5,#REF!="2A",6,#REF!="2B",7,#REF!="3A",8,#REF!="3B",9,#REF!="4A",10,#REF!="","")</f>
        <v>#REF!</v>
      </c>
      <c r="J505">
        <f>VLOOKUP(F505,profesor!$G$2:$H$101,2,0)</f>
        <v>7</v>
      </c>
      <c r="K505">
        <f>VLOOKUP(H505,ar_predmet!A:C,3,0)</f>
        <v>100</v>
      </c>
      <c r="L505" s="3">
        <f>VLOOKUP(H505,ar_predmet!A:C,2,FALSE())</f>
        <v>6226</v>
      </c>
      <c r="M505">
        <f>+VLOOKUP(G505,tip_dogodka!$B$2:$C$10,2,0)</f>
        <v>1</v>
      </c>
      <c r="N505">
        <f>+VLOOKUP(E505,prostor!$F$1:$G$101,2,0)</f>
        <v>9</v>
      </c>
      <c r="O505">
        <f t="shared" si="28"/>
        <v>150</v>
      </c>
      <c r="P505">
        <f>VLOOKUP(O505,mi2hh!A$2:B$4261,2,FALSE())</f>
        <v>3</v>
      </c>
      <c r="Q505" t="str">
        <f t="shared" si="29"/>
        <v>Red</v>
      </c>
      <c r="R505" t="str">
        <f t="shared" si="30"/>
        <v>UN</v>
      </c>
      <c r="S505" s="24" t="s">
        <v>1204</v>
      </c>
      <c r="T505" t="str">
        <f t="shared" si="31"/>
        <v/>
      </c>
      <c r="U505">
        <f>VLOOKUP(S505,ar_skupina!L$2:M$136,2,FALSE())</f>
        <v>55</v>
      </c>
    </row>
    <row r="506" spans="1:21" ht="14.25" customHeight="1" x14ac:dyDescent="0.25">
      <c r="A506">
        <v>616</v>
      </c>
      <c r="B506" s="9">
        <v>45252.375</v>
      </c>
      <c r="C506" s="9">
        <v>45252.479166666701</v>
      </c>
      <c r="D506" t="s">
        <v>1473</v>
      </c>
      <c r="E506">
        <v>303</v>
      </c>
      <c r="F506" t="s">
        <v>1469</v>
      </c>
      <c r="G506" t="s">
        <v>2</v>
      </c>
      <c r="H506" t="s">
        <v>1474</v>
      </c>
      <c r="I506" s="63" t="e">
        <f t="array" ref="I506">_xlfn.IFS(#REF!="1",1,#REF!="2",2,#REF!="3",3,#REF!="1A",4,#REF!="1B",5,#REF!="2A",6,#REF!="2B",7,#REF!="3A",8,#REF!="3B",9,#REF!="4A",10,#REF!="","")</f>
        <v>#REF!</v>
      </c>
      <c r="J506">
        <f>VLOOKUP(F506,profesor!$G$2:$H$101,2,0)</f>
        <v>7</v>
      </c>
      <c r="K506">
        <f>VLOOKUP(H506,ar_predmet!A:C,3,0)</f>
        <v>48</v>
      </c>
      <c r="L506" s="3">
        <f>VLOOKUP(H506,ar_predmet!A:C,2,FALSE())</f>
        <v>5302</v>
      </c>
      <c r="M506">
        <f>+VLOOKUP(G506,tip_dogodka!$B$2:$C$10,2,0)</f>
        <v>1</v>
      </c>
      <c r="N506">
        <f>+VLOOKUP(E506,prostor!$F$1:$G$101,2,0)</f>
        <v>7</v>
      </c>
      <c r="O506">
        <f t="shared" si="28"/>
        <v>150</v>
      </c>
      <c r="P506">
        <f>VLOOKUP(O506,mi2hh!A$2:B$4261,2,FALSE())</f>
        <v>3</v>
      </c>
      <c r="Q506" t="str">
        <f t="shared" si="29"/>
        <v>Red</v>
      </c>
      <c r="R506" t="str">
        <f t="shared" si="30"/>
        <v>VS</v>
      </c>
      <c r="S506" s="24" t="s">
        <v>1180</v>
      </c>
      <c r="T506" t="str">
        <f t="shared" si="31"/>
        <v/>
      </c>
      <c r="U506">
        <f>VLOOKUP(S506,ar_skupina!L$2:M$136,2,FALSE())</f>
        <v>40</v>
      </c>
    </row>
    <row r="507" spans="1:21" ht="14.25" customHeight="1" x14ac:dyDescent="0.25">
      <c r="A507">
        <v>617</v>
      </c>
      <c r="B507" s="9">
        <v>45299.75</v>
      </c>
      <c r="C507" s="9">
        <v>45299.916666666701</v>
      </c>
      <c r="D507" t="s">
        <v>1477</v>
      </c>
      <c r="E507">
        <v>303</v>
      </c>
      <c r="F507" t="s">
        <v>1469</v>
      </c>
      <c r="G507" t="s">
        <v>8</v>
      </c>
      <c r="H507" t="s">
        <v>1474</v>
      </c>
      <c r="I507" s="63" t="e">
        <f t="array" ref="I507">_xlfn.IFS(#REF!="1",1,#REF!="2",2,#REF!="3",3,#REF!="1A",4,#REF!="1B",5,#REF!="2A",6,#REF!="2B",7,#REF!="3A",8,#REF!="3B",9,#REF!="4A",10,#REF!="","")</f>
        <v>#REF!</v>
      </c>
      <c r="J507">
        <f>VLOOKUP(F507,profesor!$G$2:$H$101,2,0)</f>
        <v>7</v>
      </c>
      <c r="K507">
        <f>VLOOKUP(H507,ar_predmet!A:C,3,0)</f>
        <v>48</v>
      </c>
      <c r="L507" s="3">
        <f>VLOOKUP(H507,ar_predmet!A:C,2,FALSE())</f>
        <v>5302</v>
      </c>
      <c r="M507">
        <f>+VLOOKUP(G507,tip_dogodka!$B$2:$C$10,2,0)</f>
        <v>7</v>
      </c>
      <c r="N507">
        <f>+VLOOKUP(E507,prostor!$F$1:$G$101,2,0)</f>
        <v>7</v>
      </c>
      <c r="O507">
        <f t="shared" si="28"/>
        <v>240</v>
      </c>
      <c r="P507">
        <f>VLOOKUP(O507,mi2hh!A$2:B$4261,2,FALSE())</f>
        <v>5</v>
      </c>
      <c r="Q507" t="str">
        <f t="shared" si="29"/>
        <v>Izr</v>
      </c>
      <c r="R507" t="str">
        <f t="shared" si="30"/>
        <v>VS</v>
      </c>
      <c r="S507" s="24" t="s">
        <v>1253</v>
      </c>
      <c r="T507" t="str">
        <f t="shared" si="31"/>
        <v/>
      </c>
      <c r="U507">
        <f>VLOOKUP(S507,ar_skupina!L$2:M$136,2,FALSE())</f>
        <v>106</v>
      </c>
    </row>
    <row r="508" spans="1:21" ht="14.25" customHeight="1" x14ac:dyDescent="0.25">
      <c r="A508">
        <v>619</v>
      </c>
      <c r="B508" s="9">
        <v>45247.375</v>
      </c>
      <c r="C508" s="9">
        <v>45247.479166666701</v>
      </c>
      <c r="D508" t="s">
        <v>1473</v>
      </c>
      <c r="E508">
        <v>302</v>
      </c>
      <c r="F508" t="s">
        <v>1469</v>
      </c>
      <c r="G508" t="s">
        <v>2</v>
      </c>
      <c r="H508" t="s">
        <v>1474</v>
      </c>
      <c r="I508" s="63" t="e">
        <f t="array" ref="I508">_xlfn.IFS(#REF!="1",1,#REF!="2",2,#REF!="3",3,#REF!="1A",4,#REF!="1B",5,#REF!="2A",6,#REF!="2B",7,#REF!="3A",8,#REF!="3B",9,#REF!="4A",10,#REF!="","")</f>
        <v>#REF!</v>
      </c>
      <c r="J508">
        <f>VLOOKUP(F508,profesor!$G$2:$H$101,2,0)</f>
        <v>7</v>
      </c>
      <c r="K508">
        <f>VLOOKUP(H508,ar_predmet!A:C,3,0)</f>
        <v>48</v>
      </c>
      <c r="L508" s="3">
        <f>VLOOKUP(H508,ar_predmet!A:C,2,FALSE())</f>
        <v>5302</v>
      </c>
      <c r="M508">
        <f>+VLOOKUP(G508,tip_dogodka!$B$2:$C$10,2,0)</f>
        <v>1</v>
      </c>
      <c r="N508">
        <f>+VLOOKUP(E508,prostor!$F$1:$G$101,2,0)</f>
        <v>6</v>
      </c>
      <c r="O508">
        <f t="shared" si="28"/>
        <v>150</v>
      </c>
      <c r="P508">
        <f>VLOOKUP(O508,mi2hh!A$2:B$4261,2,FALSE())</f>
        <v>3</v>
      </c>
      <c r="Q508" t="str">
        <f t="shared" si="29"/>
        <v>Red</v>
      </c>
      <c r="R508" t="str">
        <f t="shared" si="30"/>
        <v>VS</v>
      </c>
      <c r="S508" s="24" t="s">
        <v>1180</v>
      </c>
      <c r="T508" t="str">
        <f t="shared" si="31"/>
        <v/>
      </c>
      <c r="U508">
        <f>VLOOKUP(S508,ar_skupina!L$2:M$136,2,FALSE())</f>
        <v>40</v>
      </c>
    </row>
    <row r="509" spans="1:21" ht="14.25" customHeight="1" x14ac:dyDescent="0.25">
      <c r="A509">
        <v>620</v>
      </c>
      <c r="B509" s="9">
        <v>45280.489583333299</v>
      </c>
      <c r="C509" s="9">
        <v>45280.59375</v>
      </c>
      <c r="D509" t="s">
        <v>1478</v>
      </c>
      <c r="E509" t="s">
        <v>16</v>
      </c>
      <c r="F509" t="s">
        <v>1469</v>
      </c>
      <c r="G509" t="s">
        <v>4</v>
      </c>
      <c r="H509" t="s">
        <v>1476</v>
      </c>
      <c r="I509" s="63" t="e">
        <f t="array" ref="I509">_xlfn.IFS(#REF!="1",1,#REF!="2",2,#REF!="3",3,#REF!="1A",4,#REF!="1B",5,#REF!="2A",6,#REF!="2B",7,#REF!="3A",8,#REF!="3B",9,#REF!="4A",10,#REF!="","")</f>
        <v>#REF!</v>
      </c>
      <c r="J509">
        <f>VLOOKUP(F509,profesor!$G$2:$H$101,2,0)</f>
        <v>7</v>
      </c>
      <c r="K509">
        <f>VLOOKUP(H509,ar_predmet!A:C,3,0)</f>
        <v>137</v>
      </c>
      <c r="L509" s="3">
        <f>VLOOKUP(H509,ar_predmet!A:C,2,FALSE())</f>
        <v>6331</v>
      </c>
      <c r="M509">
        <f>+VLOOKUP(G509,tip_dogodka!$B$2:$C$10,2,0)</f>
        <v>3</v>
      </c>
      <c r="N509">
        <f>+VLOOKUP(E509,prostor!$F$1:$G$101,2,0)</f>
        <v>54</v>
      </c>
      <c r="O509">
        <f t="shared" si="28"/>
        <v>150</v>
      </c>
      <c r="P509">
        <f>VLOOKUP(O509,mi2hh!A$2:B$4261,2,FALSE())</f>
        <v>3</v>
      </c>
      <c r="Q509" t="str">
        <f t="shared" si="29"/>
        <v>Red</v>
      </c>
      <c r="R509" t="str">
        <f t="shared" si="30"/>
        <v>UN</v>
      </c>
      <c r="S509" s="24" t="s">
        <v>1214</v>
      </c>
      <c r="T509" t="str">
        <f t="shared" si="31"/>
        <v/>
      </c>
      <c r="U509">
        <f>VLOOKUP(S509,ar_skupina!L$2:M$136,2,FALSE())</f>
        <v>71</v>
      </c>
    </row>
    <row r="510" spans="1:21" ht="14.25" customHeight="1" x14ac:dyDescent="0.25">
      <c r="A510">
        <v>621</v>
      </c>
      <c r="B510" s="9">
        <v>45259.489583333299</v>
      </c>
      <c r="C510" s="9">
        <v>45259.59375</v>
      </c>
      <c r="D510" t="s">
        <v>1479</v>
      </c>
      <c r="E510">
        <v>301</v>
      </c>
      <c r="F510" t="s">
        <v>1469</v>
      </c>
      <c r="G510" t="s">
        <v>2</v>
      </c>
      <c r="H510" t="s">
        <v>1480</v>
      </c>
      <c r="I510" s="63" t="e">
        <f t="array" ref="I510">_xlfn.IFS(#REF!="1",1,#REF!="2",2,#REF!="3",3,#REF!="1A",4,#REF!="1B",5,#REF!="2A",6,#REF!="2B",7,#REF!="3A",8,#REF!="3B",9,#REF!="4A",10,#REF!="","")</f>
        <v>#REF!</v>
      </c>
      <c r="J510">
        <f>VLOOKUP(F510,profesor!$G$2:$H$101,2,0)</f>
        <v>7</v>
      </c>
      <c r="K510">
        <f>VLOOKUP(H510,ar_predmet!A:C,3,0)</f>
        <v>25</v>
      </c>
      <c r="L510" s="3">
        <f>VLOOKUP(H510,ar_predmet!A:C,2,FALSE())</f>
        <v>5227</v>
      </c>
      <c r="M510">
        <f>+VLOOKUP(G510,tip_dogodka!$B$2:$C$10,2,0)</f>
        <v>1</v>
      </c>
      <c r="N510">
        <f>+VLOOKUP(E510,prostor!$F$1:$G$101,2,0)</f>
        <v>5</v>
      </c>
      <c r="O510">
        <f t="shared" si="28"/>
        <v>150</v>
      </c>
      <c r="P510">
        <f>VLOOKUP(O510,mi2hh!A$2:B$4261,2,FALSE())</f>
        <v>3</v>
      </c>
      <c r="Q510" t="str">
        <f t="shared" si="29"/>
        <v>Red</v>
      </c>
      <c r="R510" t="str">
        <f t="shared" si="30"/>
        <v>VS</v>
      </c>
      <c r="S510" s="24" t="s">
        <v>1171</v>
      </c>
      <c r="T510" t="str">
        <f t="shared" si="31"/>
        <v/>
      </c>
      <c r="U510">
        <f>VLOOKUP(S510,ar_skupina!L$2:M$136,2,FALSE())</f>
        <v>32</v>
      </c>
    </row>
    <row r="511" spans="1:21" ht="14.25" customHeight="1" x14ac:dyDescent="0.25">
      <c r="A511">
        <v>622</v>
      </c>
      <c r="B511" s="9">
        <v>45282.375</v>
      </c>
      <c r="C511" s="9">
        <v>45282.479166666701</v>
      </c>
      <c r="D511" t="s">
        <v>1481</v>
      </c>
      <c r="E511">
        <v>302</v>
      </c>
      <c r="F511" t="s">
        <v>1469</v>
      </c>
      <c r="G511" t="s">
        <v>3</v>
      </c>
      <c r="H511" t="s">
        <v>1474</v>
      </c>
      <c r="I511" s="63" t="e">
        <f t="array" ref="I511">_xlfn.IFS(#REF!="1",1,#REF!="2",2,#REF!="3",3,#REF!="1A",4,#REF!="1B",5,#REF!="2A",6,#REF!="2B",7,#REF!="3A",8,#REF!="3B",9,#REF!="4A",10,#REF!="","")</f>
        <v>#REF!</v>
      </c>
      <c r="J511">
        <f>VLOOKUP(F511,profesor!$G$2:$H$101,2,0)</f>
        <v>7</v>
      </c>
      <c r="K511">
        <f>VLOOKUP(H511,ar_predmet!A:C,3,0)</f>
        <v>48</v>
      </c>
      <c r="L511" s="3">
        <f>VLOOKUP(H511,ar_predmet!A:C,2,FALSE())</f>
        <v>5302</v>
      </c>
      <c r="M511">
        <f>+VLOOKUP(G511,tip_dogodka!$B$2:$C$10,2,0)</f>
        <v>2</v>
      </c>
      <c r="N511">
        <f>+VLOOKUP(E511,prostor!$F$1:$G$101,2,0)</f>
        <v>6</v>
      </c>
      <c r="O511">
        <f t="shared" si="28"/>
        <v>150</v>
      </c>
      <c r="P511">
        <f>VLOOKUP(O511,mi2hh!A$2:B$4261,2,FALSE())</f>
        <v>3</v>
      </c>
      <c r="Q511" t="str">
        <f t="shared" si="29"/>
        <v>Red</v>
      </c>
      <c r="R511" t="str">
        <f t="shared" si="30"/>
        <v>VS</v>
      </c>
      <c r="S511" s="24" t="s">
        <v>1180</v>
      </c>
      <c r="T511" t="str">
        <f t="shared" si="31"/>
        <v/>
      </c>
      <c r="U511">
        <f>VLOOKUP(S511,ar_skupina!L$2:M$136,2,FALSE())</f>
        <v>40</v>
      </c>
    </row>
    <row r="512" spans="1:21" ht="14.25" customHeight="1" x14ac:dyDescent="0.25">
      <c r="A512">
        <v>623</v>
      </c>
      <c r="B512" s="9">
        <v>45268.489583333299</v>
      </c>
      <c r="C512" s="9">
        <v>45268.59375</v>
      </c>
      <c r="D512" t="s">
        <v>1475</v>
      </c>
      <c r="E512" t="s">
        <v>17</v>
      </c>
      <c r="F512" t="s">
        <v>1469</v>
      </c>
      <c r="G512" t="s">
        <v>2</v>
      </c>
      <c r="H512" t="s">
        <v>1476</v>
      </c>
      <c r="I512" s="63" t="e">
        <f t="array" ref="I512">_xlfn.IFS(#REF!="1",1,#REF!="2",2,#REF!="3",3,#REF!="1A",4,#REF!="1B",5,#REF!="2A",6,#REF!="2B",7,#REF!="3A",8,#REF!="3B",9,#REF!="4A",10,#REF!="","")</f>
        <v>#REF!</v>
      </c>
      <c r="J512">
        <f>VLOOKUP(F512,profesor!$G$2:$H$101,2,0)</f>
        <v>7</v>
      </c>
      <c r="K512">
        <f>VLOOKUP(H512,ar_predmet!A:C,3,0)</f>
        <v>137</v>
      </c>
      <c r="L512" s="3">
        <f>VLOOKUP(H512,ar_predmet!A:C,2,FALSE())</f>
        <v>6331</v>
      </c>
      <c r="M512">
        <f>+VLOOKUP(G512,tip_dogodka!$B$2:$C$10,2,0)</f>
        <v>1</v>
      </c>
      <c r="N512">
        <f>+VLOOKUP(E512,prostor!$F$1:$G$101,2,0)</f>
        <v>55</v>
      </c>
      <c r="O512">
        <f t="shared" si="28"/>
        <v>150</v>
      </c>
      <c r="P512">
        <f>VLOOKUP(O512,mi2hh!A$2:B$4261,2,FALSE())</f>
        <v>3</v>
      </c>
      <c r="Q512" t="str">
        <f t="shared" si="29"/>
        <v>Red</v>
      </c>
      <c r="R512" t="str">
        <f t="shared" si="30"/>
        <v>UN</v>
      </c>
      <c r="S512" s="24" t="s">
        <v>1214</v>
      </c>
      <c r="T512" t="str">
        <f t="shared" si="31"/>
        <v/>
      </c>
      <c r="U512">
        <f>VLOOKUP(S512,ar_skupina!L$2:M$136,2,FALSE())</f>
        <v>71</v>
      </c>
    </row>
    <row r="513" spans="1:21" ht="14.25" customHeight="1" x14ac:dyDescent="0.25">
      <c r="A513">
        <v>624</v>
      </c>
      <c r="B513" s="9">
        <v>45258.489583333299</v>
      </c>
      <c r="C513" s="9">
        <v>45258.59375</v>
      </c>
      <c r="D513" t="s">
        <v>1479</v>
      </c>
      <c r="E513">
        <v>111</v>
      </c>
      <c r="F513" t="s">
        <v>1469</v>
      </c>
      <c r="G513" t="s">
        <v>2</v>
      </c>
      <c r="H513" t="s">
        <v>1480</v>
      </c>
      <c r="I513" s="63" t="e">
        <f t="array" ref="I513">_xlfn.IFS(#REF!="1",1,#REF!="2",2,#REF!="3",3,#REF!="1A",4,#REF!="1B",5,#REF!="2A",6,#REF!="2B",7,#REF!="3A",8,#REF!="3B",9,#REF!="4A",10,#REF!="","")</f>
        <v>#REF!</v>
      </c>
      <c r="J513">
        <f>VLOOKUP(F513,profesor!$G$2:$H$101,2,0)</f>
        <v>7</v>
      </c>
      <c r="K513">
        <f>VLOOKUP(H513,ar_predmet!A:C,3,0)</f>
        <v>25</v>
      </c>
      <c r="L513" s="3">
        <f>VLOOKUP(H513,ar_predmet!A:C,2,FALSE())</f>
        <v>5227</v>
      </c>
      <c r="M513">
        <f>+VLOOKUP(G513,tip_dogodka!$B$2:$C$10,2,0)</f>
        <v>1</v>
      </c>
      <c r="N513">
        <f>+VLOOKUP(E513,prostor!$F$1:$G$101,2,0)</f>
        <v>4</v>
      </c>
      <c r="O513">
        <f t="shared" si="28"/>
        <v>150</v>
      </c>
      <c r="P513">
        <f>VLOOKUP(O513,mi2hh!A$2:B$4261,2,FALSE())</f>
        <v>3</v>
      </c>
      <c r="Q513" t="str">
        <f t="shared" si="29"/>
        <v>Red</v>
      </c>
      <c r="R513" t="str">
        <f t="shared" si="30"/>
        <v>VS</v>
      </c>
      <c r="S513" s="24" t="s">
        <v>1171</v>
      </c>
      <c r="T513" t="str">
        <f t="shared" si="31"/>
        <v/>
      </c>
      <c r="U513">
        <f>VLOOKUP(S513,ar_skupina!L$2:M$136,2,FALSE())</f>
        <v>32</v>
      </c>
    </row>
    <row r="514" spans="1:21" ht="14.25" customHeight="1" x14ac:dyDescent="0.25">
      <c r="A514">
        <v>625</v>
      </c>
      <c r="B514" s="9">
        <v>45257.375</v>
      </c>
      <c r="C514" s="9">
        <v>45257.479166666701</v>
      </c>
      <c r="D514" t="s">
        <v>1473</v>
      </c>
      <c r="E514">
        <v>302</v>
      </c>
      <c r="F514" t="s">
        <v>1469</v>
      </c>
      <c r="G514" t="s">
        <v>2</v>
      </c>
      <c r="H514" t="s">
        <v>1474</v>
      </c>
      <c r="I514" s="63" t="e">
        <f t="array" ref="I514">_xlfn.IFS(#REF!="1",1,#REF!="2",2,#REF!="3",3,#REF!="1A",4,#REF!="1B",5,#REF!="2A",6,#REF!="2B",7,#REF!="3A",8,#REF!="3B",9,#REF!="4A",10,#REF!="","")</f>
        <v>#REF!</v>
      </c>
      <c r="J514">
        <f>VLOOKUP(F514,profesor!$G$2:$H$101,2,0)</f>
        <v>7</v>
      </c>
      <c r="K514">
        <f>VLOOKUP(H514,ar_predmet!A:C,3,0)</f>
        <v>48</v>
      </c>
      <c r="L514" s="3">
        <f>VLOOKUP(H514,ar_predmet!A:C,2,FALSE())</f>
        <v>5302</v>
      </c>
      <c r="M514">
        <f>+VLOOKUP(G514,tip_dogodka!$B$2:$C$10,2,0)</f>
        <v>1</v>
      </c>
      <c r="N514">
        <f>+VLOOKUP(E514,prostor!$F$1:$G$101,2,0)</f>
        <v>6</v>
      </c>
      <c r="O514">
        <f t="shared" ref="O514:O577" si="32">+INT(TEXT(((C514-B514)*24*60),"000"))</f>
        <v>150</v>
      </c>
      <c r="P514">
        <f>VLOOKUP(O514,mi2hh!A$2:B$4261,2,FALSE())</f>
        <v>3</v>
      </c>
      <c r="Q514" t="str">
        <f t="shared" ref="Q514:Q577" si="33">IF(ISNUMBER(FIND("Redni",D514)),"Red", IF(ISNUMBER(FIND("Izredni",D514)),"Izr"))</f>
        <v>Red</v>
      </c>
      <c r="R514" t="str">
        <f t="shared" ref="R514:R577" si="34">IF(ISNUMBER(FIND("-VS-",D514)),"VS", IF(ISNUMBER(FIND("-UNI-",D514)),"UN",IF(ISNUMBER(FIND("-MAG-",D514)),"MA",IF(ISNUMBER(FIND("-DR-",D514)),"DO"))))</f>
        <v>VS</v>
      </c>
      <c r="S514" s="24" t="s">
        <v>1180</v>
      </c>
      <c r="T514" t="str">
        <f t="shared" ref="T514:T577" si="35">IF(ISNUMBER(FIND("1. skupina",D514)),"1",IF(ISNUMBER(FIND("2. skupina",D514)),"2",IF(ISNUMBER(FIND("3. skupina",D514)),"3",IF(ISNUMBER(FIND("1.a skupina",D514)),"1A",IF(ISNUMBER(FIND("1.b skupina",D514)),"1B",IF(ISNUMBER(FIND("2.a skupina",D514)),"2A",IF(ISNUMBER(FIND("2.b skupina",D514)),"2B",IF(ISNUMBER(FIND("3.a skupina",D514)),"3A",IF(ISNUMBER(FIND("3.b skupina",D514)),"3B",IF(ISNUMBER(FIND("4.a skupina",D514)),"4A",""))))))))))</f>
        <v/>
      </c>
      <c r="U514">
        <f>VLOOKUP(S514,ar_skupina!L$2:M$136,2,FALSE())</f>
        <v>40</v>
      </c>
    </row>
    <row r="515" spans="1:21" ht="14.25" customHeight="1" x14ac:dyDescent="0.25">
      <c r="A515">
        <v>626</v>
      </c>
      <c r="B515" s="9">
        <v>45281.375</v>
      </c>
      <c r="C515" s="9">
        <v>45281.479166666701</v>
      </c>
      <c r="D515" t="s">
        <v>1481</v>
      </c>
      <c r="E515">
        <v>302</v>
      </c>
      <c r="F515" t="s">
        <v>1469</v>
      </c>
      <c r="G515" t="s">
        <v>3</v>
      </c>
      <c r="H515" t="s">
        <v>1474</v>
      </c>
      <c r="I515" s="63" t="e">
        <f t="array" ref="I515">_xlfn.IFS(#REF!="1",1,#REF!="2",2,#REF!="3",3,#REF!="1A",4,#REF!="1B",5,#REF!="2A",6,#REF!="2B",7,#REF!="3A",8,#REF!="3B",9,#REF!="4A",10,#REF!="","")</f>
        <v>#REF!</v>
      </c>
      <c r="J515">
        <f>VLOOKUP(F515,profesor!$G$2:$H$101,2,0)</f>
        <v>7</v>
      </c>
      <c r="K515">
        <f>VLOOKUP(H515,ar_predmet!A:C,3,0)</f>
        <v>48</v>
      </c>
      <c r="L515" s="3">
        <f>VLOOKUP(H515,ar_predmet!A:C,2,FALSE())</f>
        <v>5302</v>
      </c>
      <c r="M515">
        <f>+VLOOKUP(G515,tip_dogodka!$B$2:$C$10,2,0)</f>
        <v>2</v>
      </c>
      <c r="N515">
        <f>+VLOOKUP(E515,prostor!$F$1:$G$101,2,0)</f>
        <v>6</v>
      </c>
      <c r="O515">
        <f t="shared" si="32"/>
        <v>150</v>
      </c>
      <c r="P515">
        <f>VLOOKUP(O515,mi2hh!A$2:B$4261,2,FALSE())</f>
        <v>3</v>
      </c>
      <c r="Q515" t="str">
        <f t="shared" si="33"/>
        <v>Red</v>
      </c>
      <c r="R515" t="str">
        <f t="shared" si="34"/>
        <v>VS</v>
      </c>
      <c r="S515" s="24" t="s">
        <v>1180</v>
      </c>
      <c r="T515" t="str">
        <f t="shared" si="35"/>
        <v/>
      </c>
      <c r="U515">
        <f>VLOOKUP(S515,ar_skupina!L$2:M$136,2,FALSE())</f>
        <v>40</v>
      </c>
    </row>
    <row r="516" spans="1:21" ht="14.25" customHeight="1" x14ac:dyDescent="0.25">
      <c r="A516">
        <v>627</v>
      </c>
      <c r="B516" s="9">
        <v>45261.489583333299</v>
      </c>
      <c r="C516" s="9">
        <v>45261.59375</v>
      </c>
      <c r="D516" t="s">
        <v>1479</v>
      </c>
      <c r="E516">
        <v>306</v>
      </c>
      <c r="F516" t="s">
        <v>1469</v>
      </c>
      <c r="G516" t="s">
        <v>2</v>
      </c>
      <c r="H516" t="s">
        <v>1480</v>
      </c>
      <c r="I516" s="63" t="e">
        <f t="array" ref="I516">_xlfn.IFS(#REF!="1",1,#REF!="2",2,#REF!="3",3,#REF!="1A",4,#REF!="1B",5,#REF!="2A",6,#REF!="2B",7,#REF!="3A",8,#REF!="3B",9,#REF!="4A",10,#REF!="","")</f>
        <v>#REF!</v>
      </c>
      <c r="J516">
        <f>VLOOKUP(F516,profesor!$G$2:$H$101,2,0)</f>
        <v>7</v>
      </c>
      <c r="K516">
        <f>VLOOKUP(H516,ar_predmet!A:C,3,0)</f>
        <v>25</v>
      </c>
      <c r="L516" s="3">
        <f>VLOOKUP(H516,ar_predmet!A:C,2,FALSE())</f>
        <v>5227</v>
      </c>
      <c r="M516">
        <f>+VLOOKUP(G516,tip_dogodka!$B$2:$C$10,2,0)</f>
        <v>1</v>
      </c>
      <c r="N516">
        <f>+VLOOKUP(E516,prostor!$F$1:$G$101,2,0)</f>
        <v>8</v>
      </c>
      <c r="O516">
        <f t="shared" si="32"/>
        <v>150</v>
      </c>
      <c r="P516">
        <f>VLOOKUP(O516,mi2hh!A$2:B$4261,2,FALSE())</f>
        <v>3</v>
      </c>
      <c r="Q516" t="str">
        <f t="shared" si="33"/>
        <v>Red</v>
      </c>
      <c r="R516" t="str">
        <f t="shared" si="34"/>
        <v>VS</v>
      </c>
      <c r="S516" s="24" t="s">
        <v>1171</v>
      </c>
      <c r="T516" t="str">
        <f t="shared" si="35"/>
        <v/>
      </c>
      <c r="U516">
        <f>VLOOKUP(S516,ar_skupina!L$2:M$136,2,FALSE())</f>
        <v>32</v>
      </c>
    </row>
    <row r="517" spans="1:21" ht="14.25" customHeight="1" x14ac:dyDescent="0.25">
      <c r="A517">
        <v>629</v>
      </c>
      <c r="B517" s="9">
        <v>45250.375</v>
      </c>
      <c r="C517" s="9">
        <v>45250.479166666701</v>
      </c>
      <c r="D517" t="s">
        <v>1473</v>
      </c>
      <c r="E517">
        <v>302</v>
      </c>
      <c r="F517" t="s">
        <v>1469</v>
      </c>
      <c r="G517" t="s">
        <v>2</v>
      </c>
      <c r="H517" t="s">
        <v>1474</v>
      </c>
      <c r="I517" s="63" t="e">
        <f t="array" ref="I517">_xlfn.IFS(#REF!="1",1,#REF!="2",2,#REF!="3",3,#REF!="1A",4,#REF!="1B",5,#REF!="2A",6,#REF!="2B",7,#REF!="3A",8,#REF!="3B",9,#REF!="4A",10,#REF!="","")</f>
        <v>#REF!</v>
      </c>
      <c r="J517">
        <f>VLOOKUP(F517,profesor!$G$2:$H$101,2,0)</f>
        <v>7</v>
      </c>
      <c r="K517">
        <f>VLOOKUP(H517,ar_predmet!A:C,3,0)</f>
        <v>48</v>
      </c>
      <c r="L517" s="3">
        <f>VLOOKUP(H517,ar_predmet!A:C,2,FALSE())</f>
        <v>5302</v>
      </c>
      <c r="M517">
        <f>+VLOOKUP(G517,tip_dogodka!$B$2:$C$10,2,0)</f>
        <v>1</v>
      </c>
      <c r="N517">
        <f>+VLOOKUP(E517,prostor!$F$1:$G$101,2,0)</f>
        <v>6</v>
      </c>
      <c r="O517">
        <f t="shared" si="32"/>
        <v>150</v>
      </c>
      <c r="P517">
        <f>VLOOKUP(O517,mi2hh!A$2:B$4261,2,FALSE())</f>
        <v>3</v>
      </c>
      <c r="Q517" t="str">
        <f t="shared" si="33"/>
        <v>Red</v>
      </c>
      <c r="R517" t="str">
        <f t="shared" si="34"/>
        <v>VS</v>
      </c>
      <c r="S517" s="24" t="s">
        <v>1180</v>
      </c>
      <c r="T517" t="str">
        <f t="shared" si="35"/>
        <v/>
      </c>
      <c r="U517">
        <f>VLOOKUP(S517,ar_skupina!L$2:M$136,2,FALSE())</f>
        <v>40</v>
      </c>
    </row>
    <row r="518" spans="1:21" ht="14.25" customHeight="1" x14ac:dyDescent="0.25">
      <c r="A518">
        <v>630</v>
      </c>
      <c r="B518" s="9">
        <v>45281.489583333299</v>
      </c>
      <c r="C518" s="9">
        <v>45281.59375</v>
      </c>
      <c r="D518" t="s">
        <v>1475</v>
      </c>
      <c r="E518">
        <v>301</v>
      </c>
      <c r="F518" t="s">
        <v>1469</v>
      </c>
      <c r="G518" t="s">
        <v>2</v>
      </c>
      <c r="H518" t="s">
        <v>1476</v>
      </c>
      <c r="I518" s="63" t="e">
        <f t="array" ref="I518">_xlfn.IFS(#REF!="1",1,#REF!="2",2,#REF!="3",3,#REF!="1A",4,#REF!="1B",5,#REF!="2A",6,#REF!="2B",7,#REF!="3A",8,#REF!="3B",9,#REF!="4A",10,#REF!="","")</f>
        <v>#REF!</v>
      </c>
      <c r="J518">
        <f>VLOOKUP(F518,profesor!$G$2:$H$101,2,0)</f>
        <v>7</v>
      </c>
      <c r="K518">
        <f>VLOOKUP(H518,ar_predmet!A:C,3,0)</f>
        <v>137</v>
      </c>
      <c r="L518" s="3">
        <f>VLOOKUP(H518,ar_predmet!A:C,2,FALSE())</f>
        <v>6331</v>
      </c>
      <c r="M518">
        <f>+VLOOKUP(G518,tip_dogodka!$B$2:$C$10,2,0)</f>
        <v>1</v>
      </c>
      <c r="N518">
        <f>+VLOOKUP(E518,prostor!$F$1:$G$101,2,0)</f>
        <v>5</v>
      </c>
      <c r="O518">
        <f t="shared" si="32"/>
        <v>150</v>
      </c>
      <c r="P518">
        <f>VLOOKUP(O518,mi2hh!A$2:B$4261,2,FALSE())</f>
        <v>3</v>
      </c>
      <c r="Q518" t="str">
        <f t="shared" si="33"/>
        <v>Red</v>
      </c>
      <c r="R518" t="str">
        <f t="shared" si="34"/>
        <v>UN</v>
      </c>
      <c r="S518" s="24" t="s">
        <v>1214</v>
      </c>
      <c r="T518" t="str">
        <f t="shared" si="35"/>
        <v/>
      </c>
      <c r="U518">
        <f>VLOOKUP(S518,ar_skupina!L$2:M$136,2,FALSE())</f>
        <v>71</v>
      </c>
    </row>
    <row r="519" spans="1:21" ht="14.25" customHeight="1" x14ac:dyDescent="0.25">
      <c r="A519">
        <v>631</v>
      </c>
      <c r="B519" s="9">
        <v>45268.75</v>
      </c>
      <c r="C519" s="9">
        <v>45268.815972222197</v>
      </c>
      <c r="D519" t="s">
        <v>1482</v>
      </c>
      <c r="E519" t="s">
        <v>17</v>
      </c>
      <c r="F519" t="s">
        <v>1469</v>
      </c>
      <c r="G519" t="s">
        <v>4</v>
      </c>
      <c r="H519" t="s">
        <v>1480</v>
      </c>
      <c r="I519" s="63" t="e">
        <f t="array" ref="I519">_xlfn.IFS(#REF!="1",1,#REF!="2",2,#REF!="3",3,#REF!="1A",4,#REF!="1B",5,#REF!="2A",6,#REF!="2B",7,#REF!="3A",8,#REF!="3B",9,#REF!="4A",10,#REF!="","")</f>
        <v>#REF!</v>
      </c>
      <c r="J519">
        <f>VLOOKUP(F519,profesor!$G$2:$H$101,2,0)</f>
        <v>7</v>
      </c>
      <c r="K519">
        <f>VLOOKUP(H519,ar_predmet!A:C,3,0)</f>
        <v>25</v>
      </c>
      <c r="L519" s="3">
        <f>VLOOKUP(H519,ar_predmet!A:C,2,FALSE())</f>
        <v>5227</v>
      </c>
      <c r="M519">
        <f>+VLOOKUP(G519,tip_dogodka!$B$2:$C$10,2,0)</f>
        <v>3</v>
      </c>
      <c r="N519">
        <f>+VLOOKUP(E519,prostor!$F$1:$G$101,2,0)</f>
        <v>55</v>
      </c>
      <c r="O519">
        <f t="shared" si="32"/>
        <v>95</v>
      </c>
      <c r="P519">
        <f>VLOOKUP(O519,mi2hh!A$2:B$4261,2,FALSE())</f>
        <v>2</v>
      </c>
      <c r="Q519" t="str">
        <f t="shared" si="33"/>
        <v>Red</v>
      </c>
      <c r="R519" t="str">
        <f t="shared" si="34"/>
        <v>VS</v>
      </c>
      <c r="S519" s="24" t="s">
        <v>1171</v>
      </c>
      <c r="T519" t="str">
        <f t="shared" si="35"/>
        <v/>
      </c>
      <c r="U519">
        <f>VLOOKUP(S519,ar_skupina!L$2:M$136,2,FALSE())</f>
        <v>32</v>
      </c>
    </row>
    <row r="520" spans="1:21" ht="14.25" customHeight="1" x14ac:dyDescent="0.25">
      <c r="A520">
        <v>632</v>
      </c>
      <c r="B520" s="9">
        <v>45303.75</v>
      </c>
      <c r="C520" s="9">
        <v>45303.78125</v>
      </c>
      <c r="D520" t="s">
        <v>1483</v>
      </c>
      <c r="E520" t="s">
        <v>16</v>
      </c>
      <c r="F520" t="s">
        <v>1469</v>
      </c>
      <c r="G520" t="s">
        <v>4</v>
      </c>
      <c r="H520" t="s">
        <v>1480</v>
      </c>
      <c r="I520" s="63" t="e">
        <f t="array" ref="I520">_xlfn.IFS(#REF!="1",1,#REF!="2",2,#REF!="3",3,#REF!="1A",4,#REF!="1B",5,#REF!="2A",6,#REF!="2B",7,#REF!="3A",8,#REF!="3B",9,#REF!="4A",10,#REF!="","")</f>
        <v>#REF!</v>
      </c>
      <c r="J520">
        <f>VLOOKUP(F520,profesor!$G$2:$H$101,2,0)</f>
        <v>7</v>
      </c>
      <c r="K520">
        <f>VLOOKUP(H520,ar_predmet!A:C,3,0)</f>
        <v>25</v>
      </c>
      <c r="L520" s="3">
        <f>VLOOKUP(H520,ar_predmet!A:C,2,FALSE())</f>
        <v>5227</v>
      </c>
      <c r="M520">
        <f>+VLOOKUP(G520,tip_dogodka!$B$2:$C$10,2,0)</f>
        <v>3</v>
      </c>
      <c r="N520">
        <f>+VLOOKUP(E520,prostor!$F$1:$G$101,2,0)</f>
        <v>54</v>
      </c>
      <c r="O520">
        <f t="shared" si="32"/>
        <v>45</v>
      </c>
      <c r="P520">
        <f>VLOOKUP(O520,mi2hh!A$2:B$4261,2,FALSE())</f>
        <v>1</v>
      </c>
      <c r="Q520" t="str">
        <f t="shared" si="33"/>
        <v>Izr</v>
      </c>
      <c r="R520" t="str">
        <f t="shared" si="34"/>
        <v>VS</v>
      </c>
      <c r="S520" s="24" t="s">
        <v>1249</v>
      </c>
      <c r="T520" t="str">
        <f t="shared" si="35"/>
        <v/>
      </c>
      <c r="U520">
        <f>VLOOKUP(S520,ar_skupina!L$2:M$136,2,FALSE())</f>
        <v>103</v>
      </c>
    </row>
    <row r="521" spans="1:21" ht="14.25" customHeight="1" x14ac:dyDescent="0.25">
      <c r="A521">
        <v>633</v>
      </c>
      <c r="B521" s="9">
        <v>45260.375</v>
      </c>
      <c r="C521" s="9">
        <v>45260.479166666701</v>
      </c>
      <c r="D521" t="s">
        <v>1473</v>
      </c>
      <c r="E521">
        <v>302</v>
      </c>
      <c r="F521" t="s">
        <v>1469</v>
      </c>
      <c r="G521" t="s">
        <v>2</v>
      </c>
      <c r="H521" t="s">
        <v>1474</v>
      </c>
      <c r="I521" s="63" t="e">
        <f t="array" ref="I521">_xlfn.IFS(#REF!="1",1,#REF!="2",2,#REF!="3",3,#REF!="1A",4,#REF!="1B",5,#REF!="2A",6,#REF!="2B",7,#REF!="3A",8,#REF!="3B",9,#REF!="4A",10,#REF!="","")</f>
        <v>#REF!</v>
      </c>
      <c r="J521">
        <f>VLOOKUP(F521,profesor!$G$2:$H$101,2,0)</f>
        <v>7</v>
      </c>
      <c r="K521">
        <f>VLOOKUP(H521,ar_predmet!A:C,3,0)</f>
        <v>48</v>
      </c>
      <c r="L521" s="3">
        <f>VLOOKUP(H521,ar_predmet!A:C,2,FALSE())</f>
        <v>5302</v>
      </c>
      <c r="M521">
        <f>+VLOOKUP(G521,tip_dogodka!$B$2:$C$10,2,0)</f>
        <v>1</v>
      </c>
      <c r="N521">
        <f>+VLOOKUP(E521,prostor!$F$1:$G$101,2,0)</f>
        <v>6</v>
      </c>
      <c r="O521">
        <f t="shared" si="32"/>
        <v>150</v>
      </c>
      <c r="P521">
        <f>VLOOKUP(O521,mi2hh!A$2:B$4261,2,FALSE())</f>
        <v>3</v>
      </c>
      <c r="Q521" t="str">
        <f t="shared" si="33"/>
        <v>Red</v>
      </c>
      <c r="R521" t="str">
        <f t="shared" si="34"/>
        <v>VS</v>
      </c>
      <c r="S521" s="24" t="s">
        <v>1180</v>
      </c>
      <c r="T521" t="str">
        <f t="shared" si="35"/>
        <v/>
      </c>
      <c r="U521">
        <f>VLOOKUP(S521,ar_skupina!L$2:M$136,2,FALSE())</f>
        <v>40</v>
      </c>
    </row>
    <row r="522" spans="1:21" ht="14.25" customHeight="1" x14ac:dyDescent="0.25">
      <c r="A522">
        <v>634</v>
      </c>
      <c r="B522" s="9">
        <v>45385.53125</v>
      </c>
      <c r="C522" s="9">
        <v>45385.635416666701</v>
      </c>
      <c r="D522" t="s">
        <v>1471</v>
      </c>
      <c r="E522">
        <v>307</v>
      </c>
      <c r="F522" t="s">
        <v>1469</v>
      </c>
      <c r="G522" t="s">
        <v>2</v>
      </c>
      <c r="H522" t="s">
        <v>1472</v>
      </c>
      <c r="I522" s="63" t="e">
        <f t="array" ref="I522">_xlfn.IFS(#REF!="1",1,#REF!="2",2,#REF!="3",3,#REF!="1A",4,#REF!="1B",5,#REF!="2A",6,#REF!="2B",7,#REF!="3A",8,#REF!="3B",9,#REF!="4A",10,#REF!="","")</f>
        <v>#REF!</v>
      </c>
      <c r="J522">
        <f>VLOOKUP(F522,profesor!$G$2:$H$101,2,0)</f>
        <v>7</v>
      </c>
      <c r="K522">
        <f>VLOOKUP(H522,ar_predmet!A:C,3,0)</f>
        <v>100</v>
      </c>
      <c r="L522" s="3">
        <f>VLOOKUP(H522,ar_predmet!A:C,2,FALSE())</f>
        <v>6226</v>
      </c>
      <c r="M522">
        <f>+VLOOKUP(G522,tip_dogodka!$B$2:$C$10,2,0)</f>
        <v>1</v>
      </c>
      <c r="N522">
        <f>+VLOOKUP(E522,prostor!$F$1:$G$101,2,0)</f>
        <v>9</v>
      </c>
      <c r="O522">
        <f t="shared" si="32"/>
        <v>150</v>
      </c>
      <c r="P522">
        <f>VLOOKUP(O522,mi2hh!A$2:B$4261,2,FALSE())</f>
        <v>3</v>
      </c>
      <c r="Q522" t="str">
        <f t="shared" si="33"/>
        <v>Red</v>
      </c>
      <c r="R522" t="str">
        <f t="shared" si="34"/>
        <v>UN</v>
      </c>
      <c r="S522" s="24" t="s">
        <v>1204</v>
      </c>
      <c r="T522" t="str">
        <f t="shared" si="35"/>
        <v/>
      </c>
      <c r="U522">
        <f>VLOOKUP(S522,ar_skupina!L$2:M$136,2,FALSE())</f>
        <v>55</v>
      </c>
    </row>
    <row r="523" spans="1:21" ht="14.25" customHeight="1" x14ac:dyDescent="0.25">
      <c r="A523">
        <v>635</v>
      </c>
      <c r="B523" s="9">
        <v>45391.53125</v>
      </c>
      <c r="C523" s="9">
        <v>45391.635416666701</v>
      </c>
      <c r="D523" t="s">
        <v>1471</v>
      </c>
      <c r="E523">
        <v>301</v>
      </c>
      <c r="F523" t="s">
        <v>1469</v>
      </c>
      <c r="G523" t="s">
        <v>2</v>
      </c>
      <c r="H523" t="s">
        <v>1472</v>
      </c>
      <c r="I523" s="63" t="e">
        <f t="array" ref="I523">_xlfn.IFS(#REF!="1",1,#REF!="2",2,#REF!="3",3,#REF!="1A",4,#REF!="1B",5,#REF!="2A",6,#REF!="2B",7,#REF!="3A",8,#REF!="3B",9,#REF!="4A",10,#REF!="","")</f>
        <v>#REF!</v>
      </c>
      <c r="J523">
        <f>VLOOKUP(F523,profesor!$G$2:$H$101,2,0)</f>
        <v>7</v>
      </c>
      <c r="K523">
        <f>VLOOKUP(H523,ar_predmet!A:C,3,0)</f>
        <v>100</v>
      </c>
      <c r="L523" s="3">
        <f>VLOOKUP(H523,ar_predmet!A:C,2,FALSE())</f>
        <v>6226</v>
      </c>
      <c r="M523">
        <f>+VLOOKUP(G523,tip_dogodka!$B$2:$C$10,2,0)</f>
        <v>1</v>
      </c>
      <c r="N523">
        <f>+VLOOKUP(E523,prostor!$F$1:$G$101,2,0)</f>
        <v>5</v>
      </c>
      <c r="O523">
        <f t="shared" si="32"/>
        <v>150</v>
      </c>
      <c r="P523">
        <f>VLOOKUP(O523,mi2hh!A$2:B$4261,2,FALSE())</f>
        <v>3</v>
      </c>
      <c r="Q523" t="str">
        <f t="shared" si="33"/>
        <v>Red</v>
      </c>
      <c r="R523" t="str">
        <f t="shared" si="34"/>
        <v>UN</v>
      </c>
      <c r="S523" s="24" t="s">
        <v>1204</v>
      </c>
      <c r="T523" t="str">
        <f t="shared" si="35"/>
        <v/>
      </c>
      <c r="U523">
        <f>VLOOKUP(S523,ar_skupina!L$2:M$136,2,FALSE())</f>
        <v>55</v>
      </c>
    </row>
    <row r="524" spans="1:21" ht="14.25" customHeight="1" x14ac:dyDescent="0.25">
      <c r="A524">
        <v>636</v>
      </c>
      <c r="B524" s="9">
        <v>45275.489583333299</v>
      </c>
      <c r="C524" s="9">
        <v>45275.59375</v>
      </c>
      <c r="D524" t="s">
        <v>1478</v>
      </c>
      <c r="E524" t="s">
        <v>16</v>
      </c>
      <c r="F524" t="s">
        <v>1469</v>
      </c>
      <c r="G524" t="s">
        <v>4</v>
      </c>
      <c r="H524" t="s">
        <v>1476</v>
      </c>
      <c r="I524" s="63" t="e">
        <f t="array" ref="I524">_xlfn.IFS(#REF!="1",1,#REF!="2",2,#REF!="3",3,#REF!="1A",4,#REF!="1B",5,#REF!="2A",6,#REF!="2B",7,#REF!="3A",8,#REF!="3B",9,#REF!="4A",10,#REF!="","")</f>
        <v>#REF!</v>
      </c>
      <c r="J524">
        <f>VLOOKUP(F524,profesor!$G$2:$H$101,2,0)</f>
        <v>7</v>
      </c>
      <c r="K524">
        <f>VLOOKUP(H524,ar_predmet!A:C,3,0)</f>
        <v>137</v>
      </c>
      <c r="L524" s="3">
        <f>VLOOKUP(H524,ar_predmet!A:C,2,FALSE())</f>
        <v>6331</v>
      </c>
      <c r="M524">
        <f>+VLOOKUP(G524,tip_dogodka!$B$2:$C$10,2,0)</f>
        <v>3</v>
      </c>
      <c r="N524">
        <f>+VLOOKUP(E524,prostor!$F$1:$G$101,2,0)</f>
        <v>54</v>
      </c>
      <c r="O524">
        <f t="shared" si="32"/>
        <v>150</v>
      </c>
      <c r="P524">
        <f>VLOOKUP(O524,mi2hh!A$2:B$4261,2,FALSE())</f>
        <v>3</v>
      </c>
      <c r="Q524" t="str">
        <f t="shared" si="33"/>
        <v>Red</v>
      </c>
      <c r="R524" t="str">
        <f t="shared" si="34"/>
        <v>UN</v>
      </c>
      <c r="S524" s="24" t="s">
        <v>1214</v>
      </c>
      <c r="T524" t="str">
        <f t="shared" si="35"/>
        <v/>
      </c>
      <c r="U524">
        <f>VLOOKUP(S524,ar_skupina!L$2:M$136,2,FALSE())</f>
        <v>71</v>
      </c>
    </row>
    <row r="525" spans="1:21" ht="14.25" customHeight="1" x14ac:dyDescent="0.25">
      <c r="A525">
        <v>638</v>
      </c>
      <c r="B525" s="9">
        <v>45385.416666666701</v>
      </c>
      <c r="C525" s="9">
        <v>45385.520833333299</v>
      </c>
      <c r="D525" t="s">
        <v>1484</v>
      </c>
      <c r="E525">
        <v>303</v>
      </c>
      <c r="F525" t="s">
        <v>1469</v>
      </c>
      <c r="G525" t="s">
        <v>2</v>
      </c>
      <c r="H525" t="s">
        <v>1470</v>
      </c>
      <c r="I525" s="63" t="e">
        <f t="array" ref="I525">_xlfn.IFS(#REF!="1",1,#REF!="2",2,#REF!="3",3,#REF!="1A",4,#REF!="1B",5,#REF!="2A",6,#REF!="2B",7,#REF!="3A",8,#REF!="3B",9,#REF!="4A",10,#REF!="","")</f>
        <v>#REF!</v>
      </c>
      <c r="J525">
        <f>VLOOKUP(F525,profesor!$G$2:$H$101,2,0)</f>
        <v>7</v>
      </c>
      <c r="K525">
        <f>VLOOKUP(H525,ar_predmet!A:C,3,0)</f>
        <v>33</v>
      </c>
      <c r="L525" s="3">
        <f>VLOOKUP(H525,ar_predmet!A:C,2,FALSE())</f>
        <v>5235</v>
      </c>
      <c r="M525">
        <f>+VLOOKUP(G525,tip_dogodka!$B$2:$C$10,2,0)</f>
        <v>1</v>
      </c>
      <c r="N525">
        <f>+VLOOKUP(E525,prostor!$F$1:$G$101,2,0)</f>
        <v>7</v>
      </c>
      <c r="O525">
        <f t="shared" si="32"/>
        <v>150</v>
      </c>
      <c r="P525">
        <f>VLOOKUP(O525,mi2hh!A$2:B$4261,2,FALSE())</f>
        <v>3</v>
      </c>
      <c r="Q525" t="str">
        <f t="shared" si="33"/>
        <v>Red</v>
      </c>
      <c r="R525" t="str">
        <f t="shared" si="34"/>
        <v>VS</v>
      </c>
      <c r="S525" s="24" t="s">
        <v>1155</v>
      </c>
      <c r="T525" t="str">
        <f t="shared" si="35"/>
        <v/>
      </c>
      <c r="U525">
        <f>VLOOKUP(S525,ar_skupina!L$2:M$136,2,FALSE())</f>
        <v>18</v>
      </c>
    </row>
    <row r="526" spans="1:21" ht="14.25" customHeight="1" x14ac:dyDescent="0.25">
      <c r="A526">
        <v>639</v>
      </c>
      <c r="B526" s="9">
        <v>45295.375</v>
      </c>
      <c r="C526" s="9">
        <v>45295.479166666701</v>
      </c>
      <c r="D526" t="s">
        <v>1481</v>
      </c>
      <c r="E526">
        <v>303</v>
      </c>
      <c r="F526" t="s">
        <v>1469</v>
      </c>
      <c r="G526" t="s">
        <v>3</v>
      </c>
      <c r="H526" t="s">
        <v>1474</v>
      </c>
      <c r="I526" s="63" t="e">
        <f t="array" ref="I526">_xlfn.IFS(#REF!="1",1,#REF!="2",2,#REF!="3",3,#REF!="1A",4,#REF!="1B",5,#REF!="2A",6,#REF!="2B",7,#REF!="3A",8,#REF!="3B",9,#REF!="4A",10,#REF!="","")</f>
        <v>#REF!</v>
      </c>
      <c r="J526">
        <f>VLOOKUP(F526,profesor!$G$2:$H$101,2,0)</f>
        <v>7</v>
      </c>
      <c r="K526">
        <f>VLOOKUP(H526,ar_predmet!A:C,3,0)</f>
        <v>48</v>
      </c>
      <c r="L526" s="3">
        <f>VLOOKUP(H526,ar_predmet!A:C,2,FALSE())</f>
        <v>5302</v>
      </c>
      <c r="M526">
        <f>+VLOOKUP(G526,tip_dogodka!$B$2:$C$10,2,0)</f>
        <v>2</v>
      </c>
      <c r="N526">
        <f>+VLOOKUP(E526,prostor!$F$1:$G$101,2,0)</f>
        <v>7</v>
      </c>
      <c r="O526">
        <f t="shared" si="32"/>
        <v>150</v>
      </c>
      <c r="P526">
        <f>VLOOKUP(O526,mi2hh!A$2:B$4261,2,FALSE())</f>
        <v>3</v>
      </c>
      <c r="Q526" t="str">
        <f t="shared" si="33"/>
        <v>Red</v>
      </c>
      <c r="R526" t="str">
        <f t="shared" si="34"/>
        <v>VS</v>
      </c>
      <c r="S526" s="24" t="s">
        <v>1180</v>
      </c>
      <c r="T526" t="str">
        <f t="shared" si="35"/>
        <v/>
      </c>
      <c r="U526">
        <f>VLOOKUP(S526,ar_skupina!L$2:M$136,2,FALSE())</f>
        <v>40</v>
      </c>
    </row>
    <row r="527" spans="1:21" ht="14.25" customHeight="1" x14ac:dyDescent="0.25">
      <c r="A527">
        <v>640</v>
      </c>
      <c r="B527" s="9">
        <v>45401.53125</v>
      </c>
      <c r="C527" s="9">
        <v>45401.635416666701</v>
      </c>
      <c r="D527" t="s">
        <v>1484</v>
      </c>
      <c r="E527">
        <v>301</v>
      </c>
      <c r="F527" t="s">
        <v>1469</v>
      </c>
      <c r="G527" t="s">
        <v>2</v>
      </c>
      <c r="H527" t="s">
        <v>1470</v>
      </c>
      <c r="I527" s="63" t="e">
        <f t="array" ref="I527">_xlfn.IFS(#REF!="1",1,#REF!="2",2,#REF!="3",3,#REF!="1A",4,#REF!="1B",5,#REF!="2A",6,#REF!="2B",7,#REF!="3A",8,#REF!="3B",9,#REF!="4A",10,#REF!="","")</f>
        <v>#REF!</v>
      </c>
      <c r="J527">
        <f>VLOOKUP(F527,profesor!$G$2:$H$101,2,0)</f>
        <v>7</v>
      </c>
      <c r="K527">
        <f>VLOOKUP(H527,ar_predmet!A:C,3,0)</f>
        <v>33</v>
      </c>
      <c r="L527" s="3">
        <f>VLOOKUP(H527,ar_predmet!A:C,2,FALSE())</f>
        <v>5235</v>
      </c>
      <c r="M527">
        <f>+VLOOKUP(G527,tip_dogodka!$B$2:$C$10,2,0)</f>
        <v>1</v>
      </c>
      <c r="N527">
        <f>+VLOOKUP(E527,prostor!$F$1:$G$101,2,0)</f>
        <v>5</v>
      </c>
      <c r="O527">
        <f t="shared" si="32"/>
        <v>150</v>
      </c>
      <c r="P527">
        <f>VLOOKUP(O527,mi2hh!A$2:B$4261,2,FALSE())</f>
        <v>3</v>
      </c>
      <c r="Q527" t="str">
        <f t="shared" si="33"/>
        <v>Red</v>
      </c>
      <c r="R527" t="str">
        <f t="shared" si="34"/>
        <v>VS</v>
      </c>
      <c r="S527" s="24" t="s">
        <v>1155</v>
      </c>
      <c r="T527" t="str">
        <f t="shared" si="35"/>
        <v/>
      </c>
      <c r="U527">
        <f>VLOOKUP(S527,ar_skupina!L$2:M$136,2,FALSE())</f>
        <v>18</v>
      </c>
    </row>
    <row r="528" spans="1:21" ht="14.25" customHeight="1" x14ac:dyDescent="0.25">
      <c r="A528">
        <v>641</v>
      </c>
      <c r="B528" s="9">
        <v>45244.375</v>
      </c>
      <c r="C528" s="9">
        <v>45244.479166666701</v>
      </c>
      <c r="D528" t="s">
        <v>1473</v>
      </c>
      <c r="E528">
        <v>302</v>
      </c>
      <c r="F528" t="s">
        <v>1469</v>
      </c>
      <c r="G528" t="s">
        <v>2</v>
      </c>
      <c r="H528" t="s">
        <v>1474</v>
      </c>
      <c r="I528" s="63" t="e">
        <f t="array" ref="I528">_xlfn.IFS(#REF!="1",1,#REF!="2",2,#REF!="3",3,#REF!="1A",4,#REF!="1B",5,#REF!="2A",6,#REF!="2B",7,#REF!="3A",8,#REF!="3B",9,#REF!="4A",10,#REF!="","")</f>
        <v>#REF!</v>
      </c>
      <c r="J528">
        <f>VLOOKUP(F528,profesor!$G$2:$H$101,2,0)</f>
        <v>7</v>
      </c>
      <c r="K528">
        <f>VLOOKUP(H528,ar_predmet!A:C,3,0)</f>
        <v>48</v>
      </c>
      <c r="L528" s="3">
        <f>VLOOKUP(H528,ar_predmet!A:C,2,FALSE())</f>
        <v>5302</v>
      </c>
      <c r="M528">
        <f>+VLOOKUP(G528,tip_dogodka!$B$2:$C$10,2,0)</f>
        <v>1</v>
      </c>
      <c r="N528">
        <f>+VLOOKUP(E528,prostor!$F$1:$G$101,2,0)</f>
        <v>6</v>
      </c>
      <c r="O528">
        <f t="shared" si="32"/>
        <v>150</v>
      </c>
      <c r="P528">
        <f>VLOOKUP(O528,mi2hh!A$2:B$4261,2,FALSE())</f>
        <v>3</v>
      </c>
      <c r="Q528" t="str">
        <f t="shared" si="33"/>
        <v>Red</v>
      </c>
      <c r="R528" t="str">
        <f t="shared" si="34"/>
        <v>VS</v>
      </c>
      <c r="S528" s="24" t="s">
        <v>1180</v>
      </c>
      <c r="T528" t="str">
        <f t="shared" si="35"/>
        <v/>
      </c>
      <c r="U528">
        <f>VLOOKUP(S528,ar_skupina!L$2:M$136,2,FALSE())</f>
        <v>40</v>
      </c>
    </row>
    <row r="529" spans="1:21" ht="14.25" customHeight="1" x14ac:dyDescent="0.25">
      <c r="A529">
        <v>642</v>
      </c>
      <c r="B529" s="9">
        <v>45296.375</v>
      </c>
      <c r="C529" s="9">
        <v>45296.479166666701</v>
      </c>
      <c r="D529" t="s">
        <v>1481</v>
      </c>
      <c r="E529">
        <v>302</v>
      </c>
      <c r="F529" t="s">
        <v>1469</v>
      </c>
      <c r="G529" t="s">
        <v>3</v>
      </c>
      <c r="H529" t="s">
        <v>1474</v>
      </c>
      <c r="I529" s="63" t="e">
        <f t="array" ref="I529">_xlfn.IFS(#REF!="1",1,#REF!="2",2,#REF!="3",3,#REF!="1A",4,#REF!="1B",5,#REF!="2A",6,#REF!="2B",7,#REF!="3A",8,#REF!="3B",9,#REF!="4A",10,#REF!="","")</f>
        <v>#REF!</v>
      </c>
      <c r="J529">
        <f>VLOOKUP(F529,profesor!$G$2:$H$101,2,0)</f>
        <v>7</v>
      </c>
      <c r="K529">
        <f>VLOOKUP(H529,ar_predmet!A:C,3,0)</f>
        <v>48</v>
      </c>
      <c r="L529" s="3">
        <f>VLOOKUP(H529,ar_predmet!A:C,2,FALSE())</f>
        <v>5302</v>
      </c>
      <c r="M529">
        <f>+VLOOKUP(G529,tip_dogodka!$B$2:$C$10,2,0)</f>
        <v>2</v>
      </c>
      <c r="N529">
        <f>+VLOOKUP(E529,prostor!$F$1:$G$101,2,0)</f>
        <v>6</v>
      </c>
      <c r="O529">
        <f t="shared" si="32"/>
        <v>150</v>
      </c>
      <c r="P529">
        <f>VLOOKUP(O529,mi2hh!A$2:B$4261,2,FALSE())</f>
        <v>3</v>
      </c>
      <c r="Q529" t="str">
        <f t="shared" si="33"/>
        <v>Red</v>
      </c>
      <c r="R529" t="str">
        <f t="shared" si="34"/>
        <v>VS</v>
      </c>
      <c r="S529" s="24" t="s">
        <v>1180</v>
      </c>
      <c r="T529" t="str">
        <f t="shared" si="35"/>
        <v/>
      </c>
      <c r="U529">
        <f>VLOOKUP(S529,ar_skupina!L$2:M$136,2,FALSE())</f>
        <v>40</v>
      </c>
    </row>
    <row r="530" spans="1:21" ht="14.25" customHeight="1" x14ac:dyDescent="0.25">
      <c r="A530">
        <v>644</v>
      </c>
      <c r="B530" s="9">
        <v>45299.489583333299</v>
      </c>
      <c r="C530" s="9">
        <v>45299.59375</v>
      </c>
      <c r="D530" t="s">
        <v>1475</v>
      </c>
      <c r="E530">
        <v>303</v>
      </c>
      <c r="F530" t="s">
        <v>1469</v>
      </c>
      <c r="G530" t="s">
        <v>2</v>
      </c>
      <c r="H530" t="s">
        <v>1476</v>
      </c>
      <c r="I530" s="63" t="e">
        <f t="array" ref="I530">_xlfn.IFS(#REF!="1",1,#REF!="2",2,#REF!="3",3,#REF!="1A",4,#REF!="1B",5,#REF!="2A",6,#REF!="2B",7,#REF!="3A",8,#REF!="3B",9,#REF!="4A",10,#REF!="","")</f>
        <v>#REF!</v>
      </c>
      <c r="J530">
        <f>VLOOKUP(F530,profesor!$G$2:$H$101,2,0)</f>
        <v>7</v>
      </c>
      <c r="K530">
        <f>VLOOKUP(H530,ar_predmet!A:C,3,0)</f>
        <v>137</v>
      </c>
      <c r="L530" s="3">
        <f>VLOOKUP(H530,ar_predmet!A:C,2,FALSE())</f>
        <v>6331</v>
      </c>
      <c r="M530">
        <f>+VLOOKUP(G530,tip_dogodka!$B$2:$C$10,2,0)</f>
        <v>1</v>
      </c>
      <c r="N530">
        <f>+VLOOKUP(E530,prostor!$F$1:$G$101,2,0)</f>
        <v>7</v>
      </c>
      <c r="O530">
        <f t="shared" si="32"/>
        <v>150</v>
      </c>
      <c r="P530">
        <f>VLOOKUP(O530,mi2hh!A$2:B$4261,2,FALSE())</f>
        <v>3</v>
      </c>
      <c r="Q530" t="str">
        <f t="shared" si="33"/>
        <v>Red</v>
      </c>
      <c r="R530" t="str">
        <f t="shared" si="34"/>
        <v>UN</v>
      </c>
      <c r="S530" s="24" t="s">
        <v>1214</v>
      </c>
      <c r="T530" t="str">
        <f t="shared" si="35"/>
        <v/>
      </c>
      <c r="U530">
        <f>VLOOKUP(S530,ar_skupina!L$2:M$136,2,FALSE())</f>
        <v>71</v>
      </c>
    </row>
    <row r="531" spans="1:21" ht="14.25" customHeight="1" x14ac:dyDescent="0.25">
      <c r="A531">
        <v>645</v>
      </c>
      <c r="B531" s="9">
        <v>45427.53125</v>
      </c>
      <c r="C531" s="9">
        <v>45427.635416666701</v>
      </c>
      <c r="D531" t="s">
        <v>1471</v>
      </c>
      <c r="E531">
        <v>307</v>
      </c>
      <c r="F531" t="s">
        <v>1469</v>
      </c>
      <c r="G531" t="s">
        <v>2</v>
      </c>
      <c r="H531" t="s">
        <v>1472</v>
      </c>
      <c r="I531" s="63" t="e">
        <f t="array" ref="I531">_xlfn.IFS(#REF!="1",1,#REF!="2",2,#REF!="3",3,#REF!="1A",4,#REF!="1B",5,#REF!="2A",6,#REF!="2B",7,#REF!="3A",8,#REF!="3B",9,#REF!="4A",10,#REF!="","")</f>
        <v>#REF!</v>
      </c>
      <c r="J531">
        <f>VLOOKUP(F531,profesor!$G$2:$H$101,2,0)</f>
        <v>7</v>
      </c>
      <c r="K531">
        <f>VLOOKUP(H531,ar_predmet!A:C,3,0)</f>
        <v>100</v>
      </c>
      <c r="L531" s="3">
        <f>VLOOKUP(H531,ar_predmet!A:C,2,FALSE())</f>
        <v>6226</v>
      </c>
      <c r="M531">
        <f>+VLOOKUP(G531,tip_dogodka!$B$2:$C$10,2,0)</f>
        <v>1</v>
      </c>
      <c r="N531">
        <f>+VLOOKUP(E531,prostor!$F$1:$G$101,2,0)</f>
        <v>9</v>
      </c>
      <c r="O531">
        <f t="shared" si="32"/>
        <v>150</v>
      </c>
      <c r="P531">
        <f>VLOOKUP(O531,mi2hh!A$2:B$4261,2,FALSE())</f>
        <v>3</v>
      </c>
      <c r="Q531" t="str">
        <f t="shared" si="33"/>
        <v>Red</v>
      </c>
      <c r="R531" t="str">
        <f t="shared" si="34"/>
        <v>UN</v>
      </c>
      <c r="S531" s="24" t="s">
        <v>1204</v>
      </c>
      <c r="T531" t="str">
        <f t="shared" si="35"/>
        <v/>
      </c>
      <c r="U531">
        <f>VLOOKUP(S531,ar_skupina!L$2:M$136,2,FALSE())</f>
        <v>55</v>
      </c>
    </row>
    <row r="532" spans="1:21" ht="14.25" customHeight="1" x14ac:dyDescent="0.25">
      <c r="A532">
        <v>646</v>
      </c>
      <c r="B532" s="9">
        <v>45250.489583333299</v>
      </c>
      <c r="C532" s="9">
        <v>45250.59375</v>
      </c>
      <c r="D532" t="s">
        <v>1479</v>
      </c>
      <c r="E532">
        <v>301</v>
      </c>
      <c r="F532" t="s">
        <v>1469</v>
      </c>
      <c r="G532" t="s">
        <v>2</v>
      </c>
      <c r="H532" t="s">
        <v>1480</v>
      </c>
      <c r="I532" s="63" t="e">
        <f t="array" ref="I532">_xlfn.IFS(#REF!="1",1,#REF!="2",2,#REF!="3",3,#REF!="1A",4,#REF!="1B",5,#REF!="2A",6,#REF!="2B",7,#REF!="3A",8,#REF!="3B",9,#REF!="4A",10,#REF!="","")</f>
        <v>#REF!</v>
      </c>
      <c r="J532">
        <f>VLOOKUP(F532,profesor!$G$2:$H$101,2,0)</f>
        <v>7</v>
      </c>
      <c r="K532">
        <f>VLOOKUP(H532,ar_predmet!A:C,3,0)</f>
        <v>25</v>
      </c>
      <c r="L532" s="3">
        <f>VLOOKUP(H532,ar_predmet!A:C,2,FALSE())</f>
        <v>5227</v>
      </c>
      <c r="M532">
        <f>+VLOOKUP(G532,tip_dogodka!$B$2:$C$10,2,0)</f>
        <v>1</v>
      </c>
      <c r="N532">
        <f>+VLOOKUP(E532,prostor!$F$1:$G$101,2,0)</f>
        <v>5</v>
      </c>
      <c r="O532">
        <f t="shared" si="32"/>
        <v>150</v>
      </c>
      <c r="P532">
        <f>VLOOKUP(O532,mi2hh!A$2:B$4261,2,FALSE())</f>
        <v>3</v>
      </c>
      <c r="Q532" t="str">
        <f t="shared" si="33"/>
        <v>Red</v>
      </c>
      <c r="R532" t="str">
        <f t="shared" si="34"/>
        <v>VS</v>
      </c>
      <c r="S532" s="24" t="s">
        <v>1171</v>
      </c>
      <c r="T532" t="str">
        <f t="shared" si="35"/>
        <v/>
      </c>
      <c r="U532">
        <f>VLOOKUP(S532,ar_skupina!L$2:M$136,2,FALSE())</f>
        <v>32</v>
      </c>
    </row>
    <row r="533" spans="1:21" ht="14.25" customHeight="1" x14ac:dyDescent="0.25">
      <c r="A533">
        <v>647</v>
      </c>
      <c r="B533" s="9">
        <v>45378.489583333299</v>
      </c>
      <c r="C533" s="9">
        <v>45378.59375</v>
      </c>
      <c r="D533" t="s">
        <v>1471</v>
      </c>
      <c r="E533">
        <v>301</v>
      </c>
      <c r="F533" t="s">
        <v>1469</v>
      </c>
      <c r="G533" t="s">
        <v>2</v>
      </c>
      <c r="H533" t="s">
        <v>1472</v>
      </c>
      <c r="I533" s="63" t="e">
        <f t="array" ref="I533">_xlfn.IFS(#REF!="1",1,#REF!="2",2,#REF!="3",3,#REF!="1A",4,#REF!="1B",5,#REF!="2A",6,#REF!="2B",7,#REF!="3A",8,#REF!="3B",9,#REF!="4A",10,#REF!="","")</f>
        <v>#REF!</v>
      </c>
      <c r="J533">
        <f>VLOOKUP(F533,profesor!$G$2:$H$101,2,0)</f>
        <v>7</v>
      </c>
      <c r="K533">
        <f>VLOOKUP(H533,ar_predmet!A:C,3,0)</f>
        <v>100</v>
      </c>
      <c r="L533" s="3">
        <f>VLOOKUP(H533,ar_predmet!A:C,2,FALSE())</f>
        <v>6226</v>
      </c>
      <c r="M533">
        <f>+VLOOKUP(G533,tip_dogodka!$B$2:$C$10,2,0)</f>
        <v>1</v>
      </c>
      <c r="N533">
        <f>+VLOOKUP(E533,prostor!$F$1:$G$101,2,0)</f>
        <v>5</v>
      </c>
      <c r="O533">
        <f t="shared" si="32"/>
        <v>150</v>
      </c>
      <c r="P533">
        <f>VLOOKUP(O533,mi2hh!A$2:B$4261,2,FALSE())</f>
        <v>3</v>
      </c>
      <c r="Q533" t="str">
        <f t="shared" si="33"/>
        <v>Red</v>
      </c>
      <c r="R533" t="str">
        <f t="shared" si="34"/>
        <v>UN</v>
      </c>
      <c r="S533" s="24" t="s">
        <v>1204</v>
      </c>
      <c r="T533" t="str">
        <f t="shared" si="35"/>
        <v/>
      </c>
      <c r="U533">
        <f>VLOOKUP(S533,ar_skupina!L$2:M$136,2,FALSE())</f>
        <v>55</v>
      </c>
    </row>
    <row r="534" spans="1:21" ht="14.25" customHeight="1" x14ac:dyDescent="0.25">
      <c r="A534">
        <v>648</v>
      </c>
      <c r="B534" s="9">
        <v>45271.375</v>
      </c>
      <c r="C534" s="9">
        <v>45271.479166666701</v>
      </c>
      <c r="D534" t="s">
        <v>1473</v>
      </c>
      <c r="E534">
        <v>302</v>
      </c>
      <c r="F534" t="s">
        <v>1469</v>
      </c>
      <c r="G534" t="s">
        <v>2</v>
      </c>
      <c r="H534" t="s">
        <v>1474</v>
      </c>
      <c r="I534" s="63" t="e">
        <f t="array" ref="I534">_xlfn.IFS(#REF!="1",1,#REF!="2",2,#REF!="3",3,#REF!="1A",4,#REF!="1B",5,#REF!="2A",6,#REF!="2B",7,#REF!="3A",8,#REF!="3B",9,#REF!="4A",10,#REF!="","")</f>
        <v>#REF!</v>
      </c>
      <c r="J534">
        <f>VLOOKUP(F534,profesor!$G$2:$H$101,2,0)</f>
        <v>7</v>
      </c>
      <c r="K534">
        <f>VLOOKUP(H534,ar_predmet!A:C,3,0)</f>
        <v>48</v>
      </c>
      <c r="L534" s="3">
        <f>VLOOKUP(H534,ar_predmet!A:C,2,FALSE())</f>
        <v>5302</v>
      </c>
      <c r="M534">
        <f>+VLOOKUP(G534,tip_dogodka!$B$2:$C$10,2,0)</f>
        <v>1</v>
      </c>
      <c r="N534">
        <f>+VLOOKUP(E534,prostor!$F$1:$G$101,2,0)</f>
        <v>6</v>
      </c>
      <c r="O534">
        <f t="shared" si="32"/>
        <v>150</v>
      </c>
      <c r="P534">
        <f>VLOOKUP(O534,mi2hh!A$2:B$4261,2,FALSE())</f>
        <v>3</v>
      </c>
      <c r="Q534" t="str">
        <f t="shared" si="33"/>
        <v>Red</v>
      </c>
      <c r="R534" t="str">
        <f t="shared" si="34"/>
        <v>VS</v>
      </c>
      <c r="S534" s="24" t="s">
        <v>1180</v>
      </c>
      <c r="T534" t="str">
        <f t="shared" si="35"/>
        <v/>
      </c>
      <c r="U534">
        <f>VLOOKUP(S534,ar_skupina!L$2:M$136,2,FALSE())</f>
        <v>40</v>
      </c>
    </row>
    <row r="535" spans="1:21" ht="14.25" customHeight="1" x14ac:dyDescent="0.25">
      <c r="A535">
        <v>649</v>
      </c>
      <c r="B535" s="9">
        <v>45251.375</v>
      </c>
      <c r="C535" s="9">
        <v>45251.479166666701</v>
      </c>
      <c r="D535" t="s">
        <v>1485</v>
      </c>
      <c r="E535" t="s">
        <v>16</v>
      </c>
      <c r="F535" t="s">
        <v>1469</v>
      </c>
      <c r="G535" t="s">
        <v>4</v>
      </c>
      <c r="H535" t="s">
        <v>1474</v>
      </c>
      <c r="I535" s="63" t="e">
        <f t="array" ref="I535">_xlfn.IFS(#REF!="1",1,#REF!="2",2,#REF!="3",3,#REF!="1A",4,#REF!="1B",5,#REF!="2A",6,#REF!="2B",7,#REF!="3A",8,#REF!="3B",9,#REF!="4A",10,#REF!="","")</f>
        <v>#REF!</v>
      </c>
      <c r="J535">
        <f>VLOOKUP(F535,profesor!$G$2:$H$101,2,0)</f>
        <v>7</v>
      </c>
      <c r="K535">
        <f>VLOOKUP(H535,ar_predmet!A:C,3,0)</f>
        <v>48</v>
      </c>
      <c r="L535" s="3">
        <f>VLOOKUP(H535,ar_predmet!A:C,2,FALSE())</f>
        <v>5302</v>
      </c>
      <c r="M535">
        <f>+VLOOKUP(G535,tip_dogodka!$B$2:$C$10,2,0)</f>
        <v>3</v>
      </c>
      <c r="N535">
        <f>+VLOOKUP(E535,prostor!$F$1:$G$101,2,0)</f>
        <v>54</v>
      </c>
      <c r="O535">
        <f t="shared" si="32"/>
        <v>150</v>
      </c>
      <c r="P535">
        <f>VLOOKUP(O535,mi2hh!A$2:B$4261,2,FALSE())</f>
        <v>3</v>
      </c>
      <c r="Q535" t="str">
        <f t="shared" si="33"/>
        <v>Red</v>
      </c>
      <c r="R535" t="str">
        <f t="shared" si="34"/>
        <v>VS</v>
      </c>
      <c r="S535" s="24" t="s">
        <v>1180</v>
      </c>
      <c r="T535" t="str">
        <f t="shared" si="35"/>
        <v/>
      </c>
      <c r="U535">
        <f>VLOOKUP(S535,ar_skupina!L$2:M$136,2,FALSE())</f>
        <v>40</v>
      </c>
    </row>
    <row r="536" spans="1:21" ht="14.25" customHeight="1" x14ac:dyDescent="0.25">
      <c r="A536">
        <v>650</v>
      </c>
      <c r="B536" s="9">
        <v>45432.53125</v>
      </c>
      <c r="C536" s="9">
        <v>45432.635416666701</v>
      </c>
      <c r="D536" t="s">
        <v>1471</v>
      </c>
      <c r="E536">
        <v>307</v>
      </c>
      <c r="F536" t="s">
        <v>1469</v>
      </c>
      <c r="G536" t="s">
        <v>2</v>
      </c>
      <c r="H536" t="s">
        <v>1472</v>
      </c>
      <c r="I536" s="63" t="e">
        <f t="array" ref="I536">_xlfn.IFS(#REF!="1",1,#REF!="2",2,#REF!="3",3,#REF!="1A",4,#REF!="1B",5,#REF!="2A",6,#REF!="2B",7,#REF!="3A",8,#REF!="3B",9,#REF!="4A",10,#REF!="","")</f>
        <v>#REF!</v>
      </c>
      <c r="J536">
        <f>VLOOKUP(F536,profesor!$G$2:$H$101,2,0)</f>
        <v>7</v>
      </c>
      <c r="K536">
        <f>VLOOKUP(H536,ar_predmet!A:C,3,0)</f>
        <v>100</v>
      </c>
      <c r="L536" s="3">
        <f>VLOOKUP(H536,ar_predmet!A:C,2,FALSE())</f>
        <v>6226</v>
      </c>
      <c r="M536">
        <f>+VLOOKUP(G536,tip_dogodka!$B$2:$C$10,2,0)</f>
        <v>1</v>
      </c>
      <c r="N536">
        <f>+VLOOKUP(E536,prostor!$F$1:$G$101,2,0)</f>
        <v>9</v>
      </c>
      <c r="O536">
        <f t="shared" si="32"/>
        <v>150</v>
      </c>
      <c r="P536">
        <f>VLOOKUP(O536,mi2hh!A$2:B$4261,2,FALSE())</f>
        <v>3</v>
      </c>
      <c r="Q536" t="str">
        <f t="shared" si="33"/>
        <v>Red</v>
      </c>
      <c r="R536" t="str">
        <f t="shared" si="34"/>
        <v>UN</v>
      </c>
      <c r="S536" s="24" t="s">
        <v>1204</v>
      </c>
      <c r="T536" t="str">
        <f t="shared" si="35"/>
        <v/>
      </c>
      <c r="U536">
        <f>VLOOKUP(S536,ar_skupina!L$2:M$136,2,FALSE())</f>
        <v>55</v>
      </c>
    </row>
    <row r="537" spans="1:21" ht="14.25" customHeight="1" x14ac:dyDescent="0.25">
      <c r="A537">
        <v>651</v>
      </c>
      <c r="B537" s="9">
        <v>45306.489583333299</v>
      </c>
      <c r="C537" s="9">
        <v>45306.59375</v>
      </c>
      <c r="D537" t="s">
        <v>1475</v>
      </c>
      <c r="E537">
        <v>301</v>
      </c>
      <c r="F537" t="s">
        <v>1469</v>
      </c>
      <c r="G537" t="s">
        <v>2</v>
      </c>
      <c r="H537" t="s">
        <v>1476</v>
      </c>
      <c r="I537" s="63" t="e">
        <f t="array" ref="I537">_xlfn.IFS(#REF!="1",1,#REF!="2",2,#REF!="3",3,#REF!="1A",4,#REF!="1B",5,#REF!="2A",6,#REF!="2B",7,#REF!="3A",8,#REF!="3B",9,#REF!="4A",10,#REF!="","")</f>
        <v>#REF!</v>
      </c>
      <c r="J537">
        <f>VLOOKUP(F537,profesor!$G$2:$H$101,2,0)</f>
        <v>7</v>
      </c>
      <c r="K537">
        <f>VLOOKUP(H537,ar_predmet!A:C,3,0)</f>
        <v>137</v>
      </c>
      <c r="L537" s="3">
        <f>VLOOKUP(H537,ar_predmet!A:C,2,FALSE())</f>
        <v>6331</v>
      </c>
      <c r="M537">
        <f>+VLOOKUP(G537,tip_dogodka!$B$2:$C$10,2,0)</f>
        <v>1</v>
      </c>
      <c r="N537">
        <f>+VLOOKUP(E537,prostor!$F$1:$G$101,2,0)</f>
        <v>5</v>
      </c>
      <c r="O537">
        <f t="shared" si="32"/>
        <v>150</v>
      </c>
      <c r="P537">
        <f>VLOOKUP(O537,mi2hh!A$2:B$4261,2,FALSE())</f>
        <v>3</v>
      </c>
      <c r="Q537" t="str">
        <f t="shared" si="33"/>
        <v>Red</v>
      </c>
      <c r="R537" t="str">
        <f t="shared" si="34"/>
        <v>UN</v>
      </c>
      <c r="S537" s="24" t="s">
        <v>1214</v>
      </c>
      <c r="T537" t="str">
        <f t="shared" si="35"/>
        <v/>
      </c>
      <c r="U537">
        <f>VLOOKUP(S537,ar_skupina!L$2:M$136,2,FALSE())</f>
        <v>71</v>
      </c>
    </row>
    <row r="538" spans="1:21" ht="14.25" customHeight="1" x14ac:dyDescent="0.25">
      <c r="A538">
        <v>652</v>
      </c>
      <c r="B538" s="9">
        <v>45273.489583333299</v>
      </c>
      <c r="C538" s="9">
        <v>45273.59375</v>
      </c>
      <c r="D538" t="s">
        <v>1475</v>
      </c>
      <c r="E538">
        <v>303</v>
      </c>
      <c r="F538" t="s">
        <v>1469</v>
      </c>
      <c r="G538" t="s">
        <v>2</v>
      </c>
      <c r="H538" t="s">
        <v>1476</v>
      </c>
      <c r="I538" s="63" t="e">
        <f t="array" ref="I538">_xlfn.IFS(#REF!="1",1,#REF!="2",2,#REF!="3",3,#REF!="1A",4,#REF!="1B",5,#REF!="2A",6,#REF!="2B",7,#REF!="3A",8,#REF!="3B",9,#REF!="4A",10,#REF!="","")</f>
        <v>#REF!</v>
      </c>
      <c r="J538">
        <f>VLOOKUP(F538,profesor!$G$2:$H$101,2,0)</f>
        <v>7</v>
      </c>
      <c r="K538">
        <f>VLOOKUP(H538,ar_predmet!A:C,3,0)</f>
        <v>137</v>
      </c>
      <c r="L538" s="3">
        <f>VLOOKUP(H538,ar_predmet!A:C,2,FALSE())</f>
        <v>6331</v>
      </c>
      <c r="M538">
        <f>+VLOOKUP(G538,tip_dogodka!$B$2:$C$10,2,0)</f>
        <v>1</v>
      </c>
      <c r="N538">
        <f>+VLOOKUP(E538,prostor!$F$1:$G$101,2,0)</f>
        <v>7</v>
      </c>
      <c r="O538">
        <f t="shared" si="32"/>
        <v>150</v>
      </c>
      <c r="P538">
        <f>VLOOKUP(O538,mi2hh!A$2:B$4261,2,FALSE())</f>
        <v>3</v>
      </c>
      <c r="Q538" t="str">
        <f t="shared" si="33"/>
        <v>Red</v>
      </c>
      <c r="R538" t="str">
        <f t="shared" si="34"/>
        <v>UN</v>
      </c>
      <c r="S538" s="24" t="s">
        <v>1214</v>
      </c>
      <c r="T538" t="str">
        <f t="shared" si="35"/>
        <v/>
      </c>
      <c r="U538">
        <f>VLOOKUP(S538,ar_skupina!L$2:M$136,2,FALSE())</f>
        <v>71</v>
      </c>
    </row>
    <row r="539" spans="1:21" ht="14.25" customHeight="1" x14ac:dyDescent="0.25">
      <c r="A539">
        <v>653</v>
      </c>
      <c r="B539" s="9">
        <v>45278.489583333299</v>
      </c>
      <c r="C539" s="9">
        <v>45278.59375</v>
      </c>
      <c r="D539" t="s">
        <v>1478</v>
      </c>
      <c r="E539" t="s">
        <v>16</v>
      </c>
      <c r="F539" t="s">
        <v>1469</v>
      </c>
      <c r="G539" t="s">
        <v>4</v>
      </c>
      <c r="H539" t="s">
        <v>1476</v>
      </c>
      <c r="I539" s="63" t="e">
        <f t="array" ref="I539">_xlfn.IFS(#REF!="1",1,#REF!="2",2,#REF!="3",3,#REF!="1A",4,#REF!="1B",5,#REF!="2A",6,#REF!="2B",7,#REF!="3A",8,#REF!="3B",9,#REF!="4A",10,#REF!="","")</f>
        <v>#REF!</v>
      </c>
      <c r="J539">
        <f>VLOOKUP(F539,profesor!$G$2:$H$101,2,0)</f>
        <v>7</v>
      </c>
      <c r="K539">
        <f>VLOOKUP(H539,ar_predmet!A:C,3,0)</f>
        <v>137</v>
      </c>
      <c r="L539" s="3">
        <f>VLOOKUP(H539,ar_predmet!A:C,2,FALSE())</f>
        <v>6331</v>
      </c>
      <c r="M539">
        <f>+VLOOKUP(G539,tip_dogodka!$B$2:$C$10,2,0)</f>
        <v>3</v>
      </c>
      <c r="N539">
        <f>+VLOOKUP(E539,prostor!$F$1:$G$101,2,0)</f>
        <v>54</v>
      </c>
      <c r="O539">
        <f t="shared" si="32"/>
        <v>150</v>
      </c>
      <c r="P539">
        <f>VLOOKUP(O539,mi2hh!A$2:B$4261,2,FALSE())</f>
        <v>3</v>
      </c>
      <c r="Q539" t="str">
        <f t="shared" si="33"/>
        <v>Red</v>
      </c>
      <c r="R539" t="str">
        <f t="shared" si="34"/>
        <v>UN</v>
      </c>
      <c r="S539" s="24" t="s">
        <v>1214</v>
      </c>
      <c r="T539" t="str">
        <f t="shared" si="35"/>
        <v/>
      </c>
      <c r="U539">
        <f>VLOOKUP(S539,ar_skupina!L$2:M$136,2,FALSE())</f>
        <v>71</v>
      </c>
    </row>
    <row r="540" spans="1:21" ht="14.25" customHeight="1" x14ac:dyDescent="0.25">
      <c r="A540">
        <v>654</v>
      </c>
      <c r="B540" s="9">
        <v>45392.53125</v>
      </c>
      <c r="C540" s="9">
        <v>45392.635416666701</v>
      </c>
      <c r="D540" t="s">
        <v>1484</v>
      </c>
      <c r="E540">
        <v>301</v>
      </c>
      <c r="F540" t="s">
        <v>1469</v>
      </c>
      <c r="G540" t="s">
        <v>2</v>
      </c>
      <c r="H540" t="s">
        <v>1470</v>
      </c>
      <c r="I540" s="63" t="e">
        <f t="array" ref="I540">_xlfn.IFS(#REF!="1",1,#REF!="2",2,#REF!="3",3,#REF!="1A",4,#REF!="1B",5,#REF!="2A",6,#REF!="2B",7,#REF!="3A",8,#REF!="3B",9,#REF!="4A",10,#REF!="","")</f>
        <v>#REF!</v>
      </c>
      <c r="J540">
        <f>VLOOKUP(F540,profesor!$G$2:$H$101,2,0)</f>
        <v>7</v>
      </c>
      <c r="K540">
        <f>VLOOKUP(H540,ar_predmet!A:C,3,0)</f>
        <v>33</v>
      </c>
      <c r="L540" s="3">
        <f>VLOOKUP(H540,ar_predmet!A:C,2,FALSE())</f>
        <v>5235</v>
      </c>
      <c r="M540">
        <f>+VLOOKUP(G540,tip_dogodka!$B$2:$C$10,2,0)</f>
        <v>1</v>
      </c>
      <c r="N540">
        <f>+VLOOKUP(E540,prostor!$F$1:$G$101,2,0)</f>
        <v>5</v>
      </c>
      <c r="O540">
        <f t="shared" si="32"/>
        <v>150</v>
      </c>
      <c r="P540">
        <f>VLOOKUP(O540,mi2hh!A$2:B$4261,2,FALSE())</f>
        <v>3</v>
      </c>
      <c r="Q540" t="str">
        <f t="shared" si="33"/>
        <v>Red</v>
      </c>
      <c r="R540" t="str">
        <f t="shared" si="34"/>
        <v>VS</v>
      </c>
      <c r="S540" s="24" t="s">
        <v>1155</v>
      </c>
      <c r="T540" t="str">
        <f t="shared" si="35"/>
        <v/>
      </c>
      <c r="U540">
        <f>VLOOKUP(S540,ar_skupina!L$2:M$136,2,FALSE())</f>
        <v>18</v>
      </c>
    </row>
    <row r="541" spans="1:21" ht="14.25" customHeight="1" x14ac:dyDescent="0.25">
      <c r="A541">
        <v>656</v>
      </c>
      <c r="B541" s="9">
        <v>45393.416666666701</v>
      </c>
      <c r="C541" s="9">
        <v>45393.520833333299</v>
      </c>
      <c r="D541" t="s">
        <v>1484</v>
      </c>
      <c r="E541">
        <v>306</v>
      </c>
      <c r="F541" t="s">
        <v>1469</v>
      </c>
      <c r="G541" t="s">
        <v>2</v>
      </c>
      <c r="H541" t="s">
        <v>1470</v>
      </c>
      <c r="I541" s="63" t="e">
        <f t="array" ref="I541">_xlfn.IFS(#REF!="1",1,#REF!="2",2,#REF!="3",3,#REF!="1A",4,#REF!="1B",5,#REF!="2A",6,#REF!="2B",7,#REF!="3A",8,#REF!="3B",9,#REF!="4A",10,#REF!="","")</f>
        <v>#REF!</v>
      </c>
      <c r="J541">
        <f>VLOOKUP(F541,profesor!$G$2:$H$101,2,0)</f>
        <v>7</v>
      </c>
      <c r="K541">
        <f>VLOOKUP(H541,ar_predmet!A:C,3,0)</f>
        <v>33</v>
      </c>
      <c r="L541" s="3">
        <f>VLOOKUP(H541,ar_predmet!A:C,2,FALSE())</f>
        <v>5235</v>
      </c>
      <c r="M541">
        <f>+VLOOKUP(G541,tip_dogodka!$B$2:$C$10,2,0)</f>
        <v>1</v>
      </c>
      <c r="N541">
        <f>+VLOOKUP(E541,prostor!$F$1:$G$101,2,0)</f>
        <v>8</v>
      </c>
      <c r="O541">
        <f t="shared" si="32"/>
        <v>150</v>
      </c>
      <c r="P541">
        <f>VLOOKUP(O541,mi2hh!A$2:B$4261,2,FALSE())</f>
        <v>3</v>
      </c>
      <c r="Q541" t="str">
        <f t="shared" si="33"/>
        <v>Red</v>
      </c>
      <c r="R541" t="str">
        <f t="shared" si="34"/>
        <v>VS</v>
      </c>
      <c r="S541" s="24" t="s">
        <v>1155</v>
      </c>
      <c r="T541" t="str">
        <f t="shared" si="35"/>
        <v/>
      </c>
      <c r="U541">
        <f>VLOOKUP(S541,ar_skupina!L$2:M$136,2,FALSE())</f>
        <v>18</v>
      </c>
    </row>
    <row r="542" spans="1:21" ht="14.25" customHeight="1" x14ac:dyDescent="0.25">
      <c r="A542">
        <v>657</v>
      </c>
      <c r="B542" s="9">
        <v>45245.375</v>
      </c>
      <c r="C542" s="9">
        <v>45245.479166666701</v>
      </c>
      <c r="D542" t="s">
        <v>1473</v>
      </c>
      <c r="E542">
        <v>302</v>
      </c>
      <c r="F542" t="s">
        <v>1469</v>
      </c>
      <c r="G542" t="s">
        <v>2</v>
      </c>
      <c r="H542" t="s">
        <v>1474</v>
      </c>
      <c r="I542" s="63" t="e">
        <f t="array" ref="I542">_xlfn.IFS(#REF!="1",1,#REF!="2",2,#REF!="3",3,#REF!="1A",4,#REF!="1B",5,#REF!="2A",6,#REF!="2B",7,#REF!="3A",8,#REF!="3B",9,#REF!="4A",10,#REF!="","")</f>
        <v>#REF!</v>
      </c>
      <c r="J542">
        <f>VLOOKUP(F542,profesor!$G$2:$H$101,2,0)</f>
        <v>7</v>
      </c>
      <c r="K542">
        <f>VLOOKUP(H542,ar_predmet!A:C,3,0)</f>
        <v>48</v>
      </c>
      <c r="L542" s="3">
        <f>VLOOKUP(H542,ar_predmet!A:C,2,FALSE())</f>
        <v>5302</v>
      </c>
      <c r="M542">
        <f>+VLOOKUP(G542,tip_dogodka!$B$2:$C$10,2,0)</f>
        <v>1</v>
      </c>
      <c r="N542">
        <f>+VLOOKUP(E542,prostor!$F$1:$G$101,2,0)</f>
        <v>6</v>
      </c>
      <c r="O542">
        <f t="shared" si="32"/>
        <v>150</v>
      </c>
      <c r="P542">
        <f>VLOOKUP(O542,mi2hh!A$2:B$4261,2,FALSE())</f>
        <v>3</v>
      </c>
      <c r="Q542" t="str">
        <f t="shared" si="33"/>
        <v>Red</v>
      </c>
      <c r="R542" t="str">
        <f t="shared" si="34"/>
        <v>VS</v>
      </c>
      <c r="S542" s="24" t="s">
        <v>1180</v>
      </c>
      <c r="T542" t="str">
        <f t="shared" si="35"/>
        <v/>
      </c>
      <c r="U542">
        <f>VLOOKUP(S542,ar_skupina!L$2:M$136,2,FALSE())</f>
        <v>40</v>
      </c>
    </row>
    <row r="543" spans="1:21" ht="14.25" customHeight="1" x14ac:dyDescent="0.25">
      <c r="A543">
        <v>659</v>
      </c>
      <c r="B543" s="9">
        <v>45425.791666666701</v>
      </c>
      <c r="C543" s="9">
        <v>45425.822916666701</v>
      </c>
      <c r="D543" t="s">
        <v>1486</v>
      </c>
      <c r="E543" t="s">
        <v>16</v>
      </c>
      <c r="F543" t="s">
        <v>1469</v>
      </c>
      <c r="G543" t="s">
        <v>4</v>
      </c>
      <c r="H543" t="s">
        <v>1472</v>
      </c>
      <c r="I543" s="63" t="e">
        <f t="array" ref="I543">_xlfn.IFS(#REF!="1",1,#REF!="2",2,#REF!="3",3,#REF!="1A",4,#REF!="1B",5,#REF!="2A",6,#REF!="2B",7,#REF!="3A",8,#REF!="3B",9,#REF!="4A",10,#REF!="","")</f>
        <v>#REF!</v>
      </c>
      <c r="J543">
        <f>VLOOKUP(F543,profesor!$G$2:$H$101,2,0)</f>
        <v>7</v>
      </c>
      <c r="K543">
        <f>VLOOKUP(H543,ar_predmet!A:C,3,0)</f>
        <v>100</v>
      </c>
      <c r="L543" s="3">
        <f>VLOOKUP(H543,ar_predmet!A:C,2,FALSE())</f>
        <v>6226</v>
      </c>
      <c r="M543">
        <f>+VLOOKUP(G543,tip_dogodka!$B$2:$C$10,2,0)</f>
        <v>3</v>
      </c>
      <c r="N543">
        <f>+VLOOKUP(E543,prostor!$F$1:$G$101,2,0)</f>
        <v>54</v>
      </c>
      <c r="O543">
        <f t="shared" si="32"/>
        <v>45</v>
      </c>
      <c r="P543">
        <f>VLOOKUP(O543,mi2hh!A$2:B$4261,2,FALSE())</f>
        <v>1</v>
      </c>
      <c r="Q543" t="str">
        <f t="shared" si="33"/>
        <v>Red</v>
      </c>
      <c r="R543" t="str">
        <f t="shared" si="34"/>
        <v>UN</v>
      </c>
      <c r="S543" s="24" t="s">
        <v>1204</v>
      </c>
      <c r="T543" t="str">
        <f t="shared" si="35"/>
        <v/>
      </c>
      <c r="U543">
        <f>VLOOKUP(S543,ar_skupina!L$2:M$136,2,FALSE())</f>
        <v>55</v>
      </c>
    </row>
    <row r="544" spans="1:21" ht="14.25" customHeight="1" x14ac:dyDescent="0.25">
      <c r="A544">
        <v>661</v>
      </c>
      <c r="B544" s="9">
        <v>45398.416666666701</v>
      </c>
      <c r="C544" s="9">
        <v>45398.520833333299</v>
      </c>
      <c r="D544" t="s">
        <v>1484</v>
      </c>
      <c r="E544">
        <v>306</v>
      </c>
      <c r="F544" t="s">
        <v>1469</v>
      </c>
      <c r="G544" t="s">
        <v>2</v>
      </c>
      <c r="H544" t="s">
        <v>1470</v>
      </c>
      <c r="I544" s="63" t="e">
        <f t="array" ref="I544">_xlfn.IFS(#REF!="1",1,#REF!="2",2,#REF!="3",3,#REF!="1A",4,#REF!="1B",5,#REF!="2A",6,#REF!="2B",7,#REF!="3A",8,#REF!="3B",9,#REF!="4A",10,#REF!="","")</f>
        <v>#REF!</v>
      </c>
      <c r="J544">
        <f>VLOOKUP(F544,profesor!$G$2:$H$101,2,0)</f>
        <v>7</v>
      </c>
      <c r="K544">
        <f>VLOOKUP(H544,ar_predmet!A:C,3,0)</f>
        <v>33</v>
      </c>
      <c r="L544" s="3">
        <f>VLOOKUP(H544,ar_predmet!A:C,2,FALSE())</f>
        <v>5235</v>
      </c>
      <c r="M544">
        <f>+VLOOKUP(G544,tip_dogodka!$B$2:$C$10,2,0)</f>
        <v>1</v>
      </c>
      <c r="N544">
        <f>+VLOOKUP(E544,prostor!$F$1:$G$101,2,0)</f>
        <v>8</v>
      </c>
      <c r="O544">
        <f t="shared" si="32"/>
        <v>150</v>
      </c>
      <c r="P544">
        <f>VLOOKUP(O544,mi2hh!A$2:B$4261,2,FALSE())</f>
        <v>3</v>
      </c>
      <c r="Q544" t="str">
        <f t="shared" si="33"/>
        <v>Red</v>
      </c>
      <c r="R544" t="str">
        <f t="shared" si="34"/>
        <v>VS</v>
      </c>
      <c r="S544" s="24" t="s">
        <v>1155</v>
      </c>
      <c r="T544" t="str">
        <f t="shared" si="35"/>
        <v/>
      </c>
      <c r="U544">
        <f>VLOOKUP(S544,ar_skupina!L$2:M$136,2,FALSE())</f>
        <v>18</v>
      </c>
    </row>
    <row r="545" spans="1:21" ht="14.25" customHeight="1" x14ac:dyDescent="0.25">
      <c r="A545">
        <v>662</v>
      </c>
      <c r="B545" s="9">
        <v>45271.489583333299</v>
      </c>
      <c r="C545" s="9">
        <v>45271.59375</v>
      </c>
      <c r="D545" t="s">
        <v>1475</v>
      </c>
      <c r="E545">
        <v>303</v>
      </c>
      <c r="F545" t="s">
        <v>1469</v>
      </c>
      <c r="G545" t="s">
        <v>2</v>
      </c>
      <c r="H545" t="s">
        <v>1476</v>
      </c>
      <c r="I545" s="63" t="e">
        <f t="array" ref="I545">_xlfn.IFS(#REF!="1",1,#REF!="2",2,#REF!="3",3,#REF!="1A",4,#REF!="1B",5,#REF!="2A",6,#REF!="2B",7,#REF!="3A",8,#REF!="3B",9,#REF!="4A",10,#REF!="","")</f>
        <v>#REF!</v>
      </c>
      <c r="J545">
        <f>VLOOKUP(F545,profesor!$G$2:$H$101,2,0)</f>
        <v>7</v>
      </c>
      <c r="K545">
        <f>VLOOKUP(H545,ar_predmet!A:C,3,0)</f>
        <v>137</v>
      </c>
      <c r="L545" s="3">
        <f>VLOOKUP(H545,ar_predmet!A:C,2,FALSE())</f>
        <v>6331</v>
      </c>
      <c r="M545">
        <f>+VLOOKUP(G545,tip_dogodka!$B$2:$C$10,2,0)</f>
        <v>1</v>
      </c>
      <c r="N545">
        <f>+VLOOKUP(E545,prostor!$F$1:$G$101,2,0)</f>
        <v>7</v>
      </c>
      <c r="O545">
        <f t="shared" si="32"/>
        <v>150</v>
      </c>
      <c r="P545">
        <f>VLOOKUP(O545,mi2hh!A$2:B$4261,2,FALSE())</f>
        <v>3</v>
      </c>
      <c r="Q545" t="str">
        <f t="shared" si="33"/>
        <v>Red</v>
      </c>
      <c r="R545" t="str">
        <f t="shared" si="34"/>
        <v>UN</v>
      </c>
      <c r="S545" s="24" t="s">
        <v>1214</v>
      </c>
      <c r="T545" t="str">
        <f t="shared" si="35"/>
        <v/>
      </c>
      <c r="U545">
        <f>VLOOKUP(S545,ar_skupina!L$2:M$136,2,FALSE())</f>
        <v>71</v>
      </c>
    </row>
    <row r="546" spans="1:21" ht="14.25" customHeight="1" x14ac:dyDescent="0.25">
      <c r="A546">
        <v>663</v>
      </c>
      <c r="B546" s="9">
        <v>45377.489583333299</v>
      </c>
      <c r="C546" s="9">
        <v>45377.59375</v>
      </c>
      <c r="D546" t="s">
        <v>1471</v>
      </c>
      <c r="E546">
        <v>306</v>
      </c>
      <c r="F546" t="s">
        <v>1469</v>
      </c>
      <c r="G546" t="s">
        <v>2</v>
      </c>
      <c r="H546" t="s">
        <v>1472</v>
      </c>
      <c r="I546" s="63" t="e">
        <f t="array" ref="I546">_xlfn.IFS(#REF!="1",1,#REF!="2",2,#REF!="3",3,#REF!="1A",4,#REF!="1B",5,#REF!="2A",6,#REF!="2B",7,#REF!="3A",8,#REF!="3B",9,#REF!="4A",10,#REF!="","")</f>
        <v>#REF!</v>
      </c>
      <c r="J546">
        <f>VLOOKUP(F546,profesor!$G$2:$H$101,2,0)</f>
        <v>7</v>
      </c>
      <c r="K546">
        <f>VLOOKUP(H546,ar_predmet!A:C,3,0)</f>
        <v>100</v>
      </c>
      <c r="L546" s="3">
        <f>VLOOKUP(H546,ar_predmet!A:C,2,FALSE())</f>
        <v>6226</v>
      </c>
      <c r="M546">
        <f>+VLOOKUP(G546,tip_dogodka!$B$2:$C$10,2,0)</f>
        <v>1</v>
      </c>
      <c r="N546">
        <f>+VLOOKUP(E546,prostor!$F$1:$G$101,2,0)</f>
        <v>8</v>
      </c>
      <c r="O546">
        <f t="shared" si="32"/>
        <v>150</v>
      </c>
      <c r="P546">
        <f>VLOOKUP(O546,mi2hh!A$2:B$4261,2,FALSE())</f>
        <v>3</v>
      </c>
      <c r="Q546" t="str">
        <f t="shared" si="33"/>
        <v>Red</v>
      </c>
      <c r="R546" t="str">
        <f t="shared" si="34"/>
        <v>UN</v>
      </c>
      <c r="S546" s="24" t="s">
        <v>1204</v>
      </c>
      <c r="T546" t="str">
        <f t="shared" si="35"/>
        <v/>
      </c>
      <c r="U546">
        <f>VLOOKUP(S546,ar_skupina!L$2:M$136,2,FALSE())</f>
        <v>55</v>
      </c>
    </row>
    <row r="547" spans="1:21" ht="14.25" customHeight="1" x14ac:dyDescent="0.25">
      <c r="A547">
        <v>664</v>
      </c>
      <c r="B547" s="9">
        <v>45275.375</v>
      </c>
      <c r="C547" s="9">
        <v>45275.479166666701</v>
      </c>
      <c r="D547" t="s">
        <v>1473</v>
      </c>
      <c r="E547">
        <v>302</v>
      </c>
      <c r="F547" t="s">
        <v>1469</v>
      </c>
      <c r="G547" t="s">
        <v>2</v>
      </c>
      <c r="H547" t="s">
        <v>1474</v>
      </c>
      <c r="I547" s="63" t="e">
        <f t="array" ref="I547">_xlfn.IFS(#REF!="1",1,#REF!="2",2,#REF!="3",3,#REF!="1A",4,#REF!="1B",5,#REF!="2A",6,#REF!="2B",7,#REF!="3A",8,#REF!="3B",9,#REF!="4A",10,#REF!="","")</f>
        <v>#REF!</v>
      </c>
      <c r="J547">
        <f>VLOOKUP(F547,profesor!$G$2:$H$101,2,0)</f>
        <v>7</v>
      </c>
      <c r="K547">
        <f>VLOOKUP(H547,ar_predmet!A:C,3,0)</f>
        <v>48</v>
      </c>
      <c r="L547" s="3">
        <f>VLOOKUP(H547,ar_predmet!A:C,2,FALSE())</f>
        <v>5302</v>
      </c>
      <c r="M547">
        <f>+VLOOKUP(G547,tip_dogodka!$B$2:$C$10,2,0)</f>
        <v>1</v>
      </c>
      <c r="N547">
        <f>+VLOOKUP(E547,prostor!$F$1:$G$101,2,0)</f>
        <v>6</v>
      </c>
      <c r="O547">
        <f t="shared" si="32"/>
        <v>150</v>
      </c>
      <c r="P547">
        <f>VLOOKUP(O547,mi2hh!A$2:B$4261,2,FALSE())</f>
        <v>3</v>
      </c>
      <c r="Q547" t="str">
        <f t="shared" si="33"/>
        <v>Red</v>
      </c>
      <c r="R547" t="str">
        <f t="shared" si="34"/>
        <v>VS</v>
      </c>
      <c r="S547" s="24" t="s">
        <v>1180</v>
      </c>
      <c r="T547" t="str">
        <f t="shared" si="35"/>
        <v/>
      </c>
      <c r="U547">
        <f>VLOOKUP(S547,ar_skupina!L$2:M$136,2,FALSE())</f>
        <v>40</v>
      </c>
    </row>
    <row r="548" spans="1:21" ht="14.25" customHeight="1" x14ac:dyDescent="0.25">
      <c r="A548">
        <v>665</v>
      </c>
      <c r="B548" s="9">
        <v>45425.53125</v>
      </c>
      <c r="C548" s="9">
        <v>45425.635416666701</v>
      </c>
      <c r="D548" t="s">
        <v>1471</v>
      </c>
      <c r="E548">
        <v>307</v>
      </c>
      <c r="F548" t="s">
        <v>1469</v>
      </c>
      <c r="G548" t="s">
        <v>2</v>
      </c>
      <c r="H548" t="s">
        <v>1472</v>
      </c>
      <c r="I548" s="63" t="e">
        <f t="array" ref="I548">_xlfn.IFS(#REF!="1",1,#REF!="2",2,#REF!="3",3,#REF!="1A",4,#REF!="1B",5,#REF!="2A",6,#REF!="2B",7,#REF!="3A",8,#REF!="3B",9,#REF!="4A",10,#REF!="","")</f>
        <v>#REF!</v>
      </c>
      <c r="J548">
        <f>VLOOKUP(F548,profesor!$G$2:$H$101,2,0)</f>
        <v>7</v>
      </c>
      <c r="K548">
        <f>VLOOKUP(H548,ar_predmet!A:C,3,0)</f>
        <v>100</v>
      </c>
      <c r="L548" s="3">
        <f>VLOOKUP(H548,ar_predmet!A:C,2,FALSE())</f>
        <v>6226</v>
      </c>
      <c r="M548">
        <f>+VLOOKUP(G548,tip_dogodka!$B$2:$C$10,2,0)</f>
        <v>1</v>
      </c>
      <c r="N548">
        <f>+VLOOKUP(E548,prostor!$F$1:$G$101,2,0)</f>
        <v>9</v>
      </c>
      <c r="O548">
        <f t="shared" si="32"/>
        <v>150</v>
      </c>
      <c r="P548">
        <f>VLOOKUP(O548,mi2hh!A$2:B$4261,2,FALSE())</f>
        <v>3</v>
      </c>
      <c r="Q548" t="str">
        <f t="shared" si="33"/>
        <v>Red</v>
      </c>
      <c r="R548" t="str">
        <f t="shared" si="34"/>
        <v>UN</v>
      </c>
      <c r="S548" s="24" t="s">
        <v>1204</v>
      </c>
      <c r="T548" t="str">
        <f t="shared" si="35"/>
        <v/>
      </c>
      <c r="U548">
        <f>VLOOKUP(S548,ar_skupina!L$2:M$136,2,FALSE())</f>
        <v>55</v>
      </c>
    </row>
    <row r="549" spans="1:21" ht="14.25" customHeight="1" x14ac:dyDescent="0.25">
      <c r="A549">
        <v>666</v>
      </c>
      <c r="B549" s="9">
        <v>45258.75</v>
      </c>
      <c r="C549" s="9">
        <v>45258.78125</v>
      </c>
      <c r="D549" t="s">
        <v>1482</v>
      </c>
      <c r="E549" t="s">
        <v>16</v>
      </c>
      <c r="F549" t="s">
        <v>1469</v>
      </c>
      <c r="G549" t="s">
        <v>4</v>
      </c>
      <c r="H549" t="s">
        <v>1480</v>
      </c>
      <c r="I549" s="63" t="e">
        <f t="array" ref="I549">_xlfn.IFS(#REF!="1",1,#REF!="2",2,#REF!="3",3,#REF!="1A",4,#REF!="1B",5,#REF!="2A",6,#REF!="2B",7,#REF!="3A",8,#REF!="3B",9,#REF!="4A",10,#REF!="","")</f>
        <v>#REF!</v>
      </c>
      <c r="J549">
        <f>VLOOKUP(F549,profesor!$G$2:$H$101,2,0)</f>
        <v>7</v>
      </c>
      <c r="K549">
        <f>VLOOKUP(H549,ar_predmet!A:C,3,0)</f>
        <v>25</v>
      </c>
      <c r="L549" s="3">
        <f>VLOOKUP(H549,ar_predmet!A:C,2,FALSE())</f>
        <v>5227</v>
      </c>
      <c r="M549">
        <f>+VLOOKUP(G549,tip_dogodka!$B$2:$C$10,2,0)</f>
        <v>3</v>
      </c>
      <c r="N549">
        <f>+VLOOKUP(E549,prostor!$F$1:$G$101,2,0)</f>
        <v>54</v>
      </c>
      <c r="O549">
        <f t="shared" si="32"/>
        <v>45</v>
      </c>
      <c r="P549">
        <f>VLOOKUP(O549,mi2hh!A$2:B$4261,2,FALSE())</f>
        <v>1</v>
      </c>
      <c r="Q549" t="str">
        <f t="shared" si="33"/>
        <v>Red</v>
      </c>
      <c r="R549" t="str">
        <f t="shared" si="34"/>
        <v>VS</v>
      </c>
      <c r="S549" s="24" t="s">
        <v>1171</v>
      </c>
      <c r="T549" t="str">
        <f t="shared" si="35"/>
        <v/>
      </c>
      <c r="U549">
        <f>VLOOKUP(S549,ar_skupina!L$2:M$136,2,FALSE())</f>
        <v>32</v>
      </c>
    </row>
    <row r="550" spans="1:21" ht="14.25" customHeight="1" x14ac:dyDescent="0.25">
      <c r="A550">
        <v>667</v>
      </c>
      <c r="B550" s="9">
        <v>45236.75</v>
      </c>
      <c r="C550" s="9">
        <v>45236.916666666701</v>
      </c>
      <c r="D550" t="s">
        <v>1487</v>
      </c>
      <c r="E550" t="s">
        <v>17</v>
      </c>
      <c r="F550" t="s">
        <v>1469</v>
      </c>
      <c r="G550" t="s">
        <v>10</v>
      </c>
      <c r="H550" t="s">
        <v>1474</v>
      </c>
      <c r="I550" s="63" t="e">
        <f t="array" ref="I550">_xlfn.IFS(#REF!="1",1,#REF!="2",2,#REF!="3",3,#REF!="1A",4,#REF!="1B",5,#REF!="2A",6,#REF!="2B",7,#REF!="3A",8,#REF!="3B",9,#REF!="4A",10,#REF!="","")</f>
        <v>#REF!</v>
      </c>
      <c r="J550">
        <f>VLOOKUP(F550,profesor!$G$2:$H$101,2,0)</f>
        <v>7</v>
      </c>
      <c r="K550">
        <f>VLOOKUP(H550,ar_predmet!A:C,3,0)</f>
        <v>48</v>
      </c>
      <c r="L550" s="3">
        <f>VLOOKUP(H550,ar_predmet!A:C,2,FALSE())</f>
        <v>5302</v>
      </c>
      <c r="M550">
        <f>+VLOOKUP(G550,tip_dogodka!$B$2:$C$10,2,0)</f>
        <v>9</v>
      </c>
      <c r="N550">
        <f>+VLOOKUP(E550,prostor!$F$1:$G$101,2,0)</f>
        <v>55</v>
      </c>
      <c r="O550">
        <f t="shared" si="32"/>
        <v>240</v>
      </c>
      <c r="P550">
        <f>VLOOKUP(O550,mi2hh!A$2:B$4261,2,FALSE())</f>
        <v>5</v>
      </c>
      <c r="Q550" t="str">
        <f t="shared" si="33"/>
        <v>Izr</v>
      </c>
      <c r="R550" t="str">
        <f t="shared" si="34"/>
        <v>VS</v>
      </c>
      <c r="S550" s="24" t="s">
        <v>1253</v>
      </c>
      <c r="T550" t="str">
        <f t="shared" si="35"/>
        <v/>
      </c>
      <c r="U550">
        <f>VLOOKUP(S550,ar_skupina!L$2:M$136,2,FALSE())</f>
        <v>106</v>
      </c>
    </row>
    <row r="551" spans="1:21" ht="14.25" customHeight="1" x14ac:dyDescent="0.25">
      <c r="A551">
        <v>668</v>
      </c>
      <c r="B551" s="9">
        <v>45384.416666666701</v>
      </c>
      <c r="C551" s="9">
        <v>45384.520833333299</v>
      </c>
      <c r="D551" t="s">
        <v>1484</v>
      </c>
      <c r="E551">
        <v>301</v>
      </c>
      <c r="F551" t="s">
        <v>1469</v>
      </c>
      <c r="G551" t="s">
        <v>2</v>
      </c>
      <c r="H551" t="s">
        <v>1470</v>
      </c>
      <c r="I551" s="63" t="e">
        <f t="array" ref="I551">_xlfn.IFS(#REF!="1",1,#REF!="2",2,#REF!="3",3,#REF!="1A",4,#REF!="1B",5,#REF!="2A",6,#REF!="2B",7,#REF!="3A",8,#REF!="3B",9,#REF!="4A",10,#REF!="","")</f>
        <v>#REF!</v>
      </c>
      <c r="J551">
        <f>VLOOKUP(F551,profesor!$G$2:$H$101,2,0)</f>
        <v>7</v>
      </c>
      <c r="K551">
        <f>VLOOKUP(H551,ar_predmet!A:C,3,0)</f>
        <v>33</v>
      </c>
      <c r="L551" s="3">
        <f>VLOOKUP(H551,ar_predmet!A:C,2,FALSE())</f>
        <v>5235</v>
      </c>
      <c r="M551">
        <f>+VLOOKUP(G551,tip_dogodka!$B$2:$C$10,2,0)</f>
        <v>1</v>
      </c>
      <c r="N551">
        <f>+VLOOKUP(E551,prostor!$F$1:$G$101,2,0)</f>
        <v>5</v>
      </c>
      <c r="O551">
        <f t="shared" si="32"/>
        <v>150</v>
      </c>
      <c r="P551">
        <f>VLOOKUP(O551,mi2hh!A$2:B$4261,2,FALSE())</f>
        <v>3</v>
      </c>
      <c r="Q551" t="str">
        <f t="shared" si="33"/>
        <v>Red</v>
      </c>
      <c r="R551" t="str">
        <f t="shared" si="34"/>
        <v>VS</v>
      </c>
      <c r="S551" s="24" t="s">
        <v>1155</v>
      </c>
      <c r="T551" t="str">
        <f t="shared" si="35"/>
        <v/>
      </c>
      <c r="U551">
        <f>VLOOKUP(S551,ar_skupina!L$2:M$136,2,FALSE())</f>
        <v>18</v>
      </c>
    </row>
    <row r="552" spans="1:21" ht="14.25" customHeight="1" x14ac:dyDescent="0.25">
      <c r="A552">
        <v>669</v>
      </c>
      <c r="B552" s="9">
        <v>45433.53125</v>
      </c>
      <c r="C552" s="9">
        <v>45433.635416666701</v>
      </c>
      <c r="D552" t="s">
        <v>1471</v>
      </c>
      <c r="E552">
        <v>307</v>
      </c>
      <c r="F552" t="s">
        <v>1469</v>
      </c>
      <c r="G552" t="s">
        <v>2</v>
      </c>
      <c r="H552" t="s">
        <v>1472</v>
      </c>
      <c r="I552" s="63" t="e">
        <f t="array" ref="I552">_xlfn.IFS(#REF!="1",1,#REF!="2",2,#REF!="3",3,#REF!="1A",4,#REF!="1B",5,#REF!="2A",6,#REF!="2B",7,#REF!="3A",8,#REF!="3B",9,#REF!="4A",10,#REF!="","")</f>
        <v>#REF!</v>
      </c>
      <c r="J552">
        <f>VLOOKUP(F552,profesor!$G$2:$H$101,2,0)</f>
        <v>7</v>
      </c>
      <c r="K552">
        <f>VLOOKUP(H552,ar_predmet!A:C,3,0)</f>
        <v>100</v>
      </c>
      <c r="L552" s="3">
        <f>VLOOKUP(H552,ar_predmet!A:C,2,FALSE())</f>
        <v>6226</v>
      </c>
      <c r="M552">
        <f>+VLOOKUP(G552,tip_dogodka!$B$2:$C$10,2,0)</f>
        <v>1</v>
      </c>
      <c r="N552">
        <f>+VLOOKUP(E552,prostor!$F$1:$G$101,2,0)</f>
        <v>9</v>
      </c>
      <c r="O552">
        <f t="shared" si="32"/>
        <v>150</v>
      </c>
      <c r="P552">
        <f>VLOOKUP(O552,mi2hh!A$2:B$4261,2,FALSE())</f>
        <v>3</v>
      </c>
      <c r="Q552" t="str">
        <f t="shared" si="33"/>
        <v>Red</v>
      </c>
      <c r="R552" t="str">
        <f t="shared" si="34"/>
        <v>UN</v>
      </c>
      <c r="S552" s="24" t="s">
        <v>1204</v>
      </c>
      <c r="T552" t="str">
        <f t="shared" si="35"/>
        <v/>
      </c>
      <c r="U552">
        <f>VLOOKUP(S552,ar_skupina!L$2:M$136,2,FALSE())</f>
        <v>55</v>
      </c>
    </row>
    <row r="553" spans="1:21" ht="14.25" customHeight="1" x14ac:dyDescent="0.25">
      <c r="A553">
        <v>670</v>
      </c>
      <c r="B553" s="9">
        <v>45387.53125</v>
      </c>
      <c r="C553" s="9">
        <v>45387.635416666701</v>
      </c>
      <c r="D553" t="s">
        <v>1471</v>
      </c>
      <c r="E553">
        <v>307</v>
      </c>
      <c r="F553" t="s">
        <v>1469</v>
      </c>
      <c r="G553" t="s">
        <v>2</v>
      </c>
      <c r="H553" t="s">
        <v>1472</v>
      </c>
      <c r="I553" s="63" t="e">
        <f t="array" ref="I553">_xlfn.IFS(#REF!="1",1,#REF!="2",2,#REF!="3",3,#REF!="1A",4,#REF!="1B",5,#REF!="2A",6,#REF!="2B",7,#REF!="3A",8,#REF!="3B",9,#REF!="4A",10,#REF!="","")</f>
        <v>#REF!</v>
      </c>
      <c r="J553">
        <f>VLOOKUP(F553,profesor!$G$2:$H$101,2,0)</f>
        <v>7</v>
      </c>
      <c r="K553">
        <f>VLOOKUP(H553,ar_predmet!A:C,3,0)</f>
        <v>100</v>
      </c>
      <c r="L553" s="3">
        <f>VLOOKUP(H553,ar_predmet!A:C,2,FALSE())</f>
        <v>6226</v>
      </c>
      <c r="M553">
        <f>+VLOOKUP(G553,tip_dogodka!$B$2:$C$10,2,0)</f>
        <v>1</v>
      </c>
      <c r="N553">
        <f>+VLOOKUP(E553,prostor!$F$1:$G$101,2,0)</f>
        <v>9</v>
      </c>
      <c r="O553">
        <f t="shared" si="32"/>
        <v>150</v>
      </c>
      <c r="P553">
        <f>VLOOKUP(O553,mi2hh!A$2:B$4261,2,FALSE())</f>
        <v>3</v>
      </c>
      <c r="Q553" t="str">
        <f t="shared" si="33"/>
        <v>Red</v>
      </c>
      <c r="R553" t="str">
        <f t="shared" si="34"/>
        <v>UN</v>
      </c>
      <c r="S553" s="24" t="s">
        <v>1204</v>
      </c>
      <c r="T553" t="str">
        <f t="shared" si="35"/>
        <v/>
      </c>
      <c r="U553">
        <f>VLOOKUP(S553,ar_skupina!L$2:M$136,2,FALSE())</f>
        <v>55</v>
      </c>
    </row>
    <row r="554" spans="1:21" ht="14.25" customHeight="1" x14ac:dyDescent="0.25">
      <c r="A554">
        <v>671</v>
      </c>
      <c r="B554" s="9">
        <v>45294.375</v>
      </c>
      <c r="C554" s="9">
        <v>45294.479166666701</v>
      </c>
      <c r="D554" t="s">
        <v>1481</v>
      </c>
      <c r="E554">
        <v>306</v>
      </c>
      <c r="F554" t="s">
        <v>1469</v>
      </c>
      <c r="G554" t="s">
        <v>3</v>
      </c>
      <c r="H554" t="s">
        <v>1474</v>
      </c>
      <c r="I554" s="63" t="e">
        <f t="array" ref="I554">_xlfn.IFS(#REF!="1",1,#REF!="2",2,#REF!="3",3,#REF!="1A",4,#REF!="1B",5,#REF!="2A",6,#REF!="2B",7,#REF!="3A",8,#REF!="3B",9,#REF!="4A",10,#REF!="","")</f>
        <v>#REF!</v>
      </c>
      <c r="J554">
        <f>VLOOKUP(F554,profesor!$G$2:$H$101,2,0)</f>
        <v>7</v>
      </c>
      <c r="K554">
        <f>VLOOKUP(H554,ar_predmet!A:C,3,0)</f>
        <v>48</v>
      </c>
      <c r="L554" s="3">
        <f>VLOOKUP(H554,ar_predmet!A:C,2,FALSE())</f>
        <v>5302</v>
      </c>
      <c r="M554">
        <f>+VLOOKUP(G554,tip_dogodka!$B$2:$C$10,2,0)</f>
        <v>2</v>
      </c>
      <c r="N554">
        <f>+VLOOKUP(E554,prostor!$F$1:$G$101,2,0)</f>
        <v>8</v>
      </c>
      <c r="O554">
        <f t="shared" si="32"/>
        <v>150</v>
      </c>
      <c r="P554">
        <f>VLOOKUP(O554,mi2hh!A$2:B$4261,2,FALSE())</f>
        <v>3</v>
      </c>
      <c r="Q554" t="str">
        <f t="shared" si="33"/>
        <v>Red</v>
      </c>
      <c r="R554" t="str">
        <f t="shared" si="34"/>
        <v>VS</v>
      </c>
      <c r="S554" s="24" t="s">
        <v>1180</v>
      </c>
      <c r="T554" t="str">
        <f t="shared" si="35"/>
        <v/>
      </c>
      <c r="U554">
        <f>VLOOKUP(S554,ar_skupina!L$2:M$136,2,FALSE())</f>
        <v>40</v>
      </c>
    </row>
    <row r="555" spans="1:21" ht="14.25" customHeight="1" x14ac:dyDescent="0.25">
      <c r="A555">
        <v>672</v>
      </c>
      <c r="B555" s="9">
        <v>45400.416666666701</v>
      </c>
      <c r="C555" s="9">
        <v>45400.520833333299</v>
      </c>
      <c r="D555" t="s">
        <v>1484</v>
      </c>
      <c r="E555">
        <v>301</v>
      </c>
      <c r="F555" t="s">
        <v>1469</v>
      </c>
      <c r="G555" t="s">
        <v>2</v>
      </c>
      <c r="H555" t="s">
        <v>1470</v>
      </c>
      <c r="I555" s="63" t="e">
        <f t="array" ref="I555">_xlfn.IFS(#REF!="1",1,#REF!="2",2,#REF!="3",3,#REF!="1A",4,#REF!="1B",5,#REF!="2A",6,#REF!="2B",7,#REF!="3A",8,#REF!="3B",9,#REF!="4A",10,#REF!="","")</f>
        <v>#REF!</v>
      </c>
      <c r="J555">
        <f>VLOOKUP(F555,profesor!$G$2:$H$101,2,0)</f>
        <v>7</v>
      </c>
      <c r="K555">
        <f>VLOOKUP(H555,ar_predmet!A:C,3,0)</f>
        <v>33</v>
      </c>
      <c r="L555" s="3">
        <f>VLOOKUP(H555,ar_predmet!A:C,2,FALSE())</f>
        <v>5235</v>
      </c>
      <c r="M555">
        <f>+VLOOKUP(G555,tip_dogodka!$B$2:$C$10,2,0)</f>
        <v>1</v>
      </c>
      <c r="N555">
        <f>+VLOOKUP(E555,prostor!$F$1:$G$101,2,0)</f>
        <v>5</v>
      </c>
      <c r="O555">
        <f t="shared" si="32"/>
        <v>150</v>
      </c>
      <c r="P555">
        <f>VLOOKUP(O555,mi2hh!A$2:B$4261,2,FALSE())</f>
        <v>3</v>
      </c>
      <c r="Q555" t="str">
        <f t="shared" si="33"/>
        <v>Red</v>
      </c>
      <c r="R555" t="str">
        <f t="shared" si="34"/>
        <v>VS</v>
      </c>
      <c r="S555" s="24" t="s">
        <v>1155</v>
      </c>
      <c r="T555" t="str">
        <f t="shared" si="35"/>
        <v/>
      </c>
      <c r="U555">
        <f>VLOOKUP(S555,ar_skupina!L$2:M$136,2,FALSE())</f>
        <v>18</v>
      </c>
    </row>
    <row r="556" spans="1:21" ht="14.25" customHeight="1" x14ac:dyDescent="0.25">
      <c r="A556">
        <v>673</v>
      </c>
      <c r="B556" s="9">
        <v>45385.791666666701</v>
      </c>
      <c r="C556" s="9">
        <v>45385.857638888898</v>
      </c>
      <c r="D556" t="s">
        <v>1486</v>
      </c>
      <c r="E556" t="s">
        <v>16</v>
      </c>
      <c r="F556" t="s">
        <v>1469</v>
      </c>
      <c r="G556" t="s">
        <v>4</v>
      </c>
      <c r="H556" t="s">
        <v>1472</v>
      </c>
      <c r="I556" s="63" t="e">
        <f t="array" ref="I556">_xlfn.IFS(#REF!="1",1,#REF!="2",2,#REF!="3",3,#REF!="1A",4,#REF!="1B",5,#REF!="2A",6,#REF!="2B",7,#REF!="3A",8,#REF!="3B",9,#REF!="4A",10,#REF!="","")</f>
        <v>#REF!</v>
      </c>
      <c r="J556">
        <f>VLOOKUP(F556,profesor!$G$2:$H$101,2,0)</f>
        <v>7</v>
      </c>
      <c r="K556">
        <f>VLOOKUP(H556,ar_predmet!A:C,3,0)</f>
        <v>100</v>
      </c>
      <c r="L556" s="3">
        <f>VLOOKUP(H556,ar_predmet!A:C,2,FALSE())</f>
        <v>6226</v>
      </c>
      <c r="M556">
        <f>+VLOOKUP(G556,tip_dogodka!$B$2:$C$10,2,0)</f>
        <v>3</v>
      </c>
      <c r="N556">
        <f>+VLOOKUP(E556,prostor!$F$1:$G$101,2,0)</f>
        <v>54</v>
      </c>
      <c r="O556">
        <f t="shared" si="32"/>
        <v>95</v>
      </c>
      <c r="P556">
        <f>VLOOKUP(O556,mi2hh!A$2:B$4261,2,FALSE())</f>
        <v>2</v>
      </c>
      <c r="Q556" t="str">
        <f t="shared" si="33"/>
        <v>Red</v>
      </c>
      <c r="R556" t="str">
        <f t="shared" si="34"/>
        <v>UN</v>
      </c>
      <c r="S556" s="24" t="s">
        <v>1204</v>
      </c>
      <c r="T556" t="str">
        <f t="shared" si="35"/>
        <v/>
      </c>
      <c r="U556">
        <f>VLOOKUP(S556,ar_skupina!L$2:M$136,2,FALSE())</f>
        <v>55</v>
      </c>
    </row>
    <row r="557" spans="1:21" ht="14.25" customHeight="1" x14ac:dyDescent="0.25">
      <c r="A557">
        <v>674</v>
      </c>
      <c r="B557" s="9">
        <v>45300.375</v>
      </c>
      <c r="C557" s="9">
        <v>45300.479166666701</v>
      </c>
      <c r="D557" t="s">
        <v>1488</v>
      </c>
      <c r="E557" t="s">
        <v>16</v>
      </c>
      <c r="F557" t="s">
        <v>1469</v>
      </c>
      <c r="G557" t="s">
        <v>5</v>
      </c>
      <c r="H557" t="s">
        <v>1474</v>
      </c>
      <c r="I557" s="63" t="e">
        <f t="array" ref="I557">_xlfn.IFS(#REF!="1",1,#REF!="2",2,#REF!="3",3,#REF!="1A",4,#REF!="1B",5,#REF!="2A",6,#REF!="2B",7,#REF!="3A",8,#REF!="3B",9,#REF!="4A",10,#REF!="","")</f>
        <v>#REF!</v>
      </c>
      <c r="J557">
        <f>VLOOKUP(F557,profesor!$G$2:$H$101,2,0)</f>
        <v>7</v>
      </c>
      <c r="K557">
        <f>VLOOKUP(H557,ar_predmet!A:C,3,0)</f>
        <v>48</v>
      </c>
      <c r="L557" s="3">
        <f>VLOOKUP(H557,ar_predmet!A:C,2,FALSE())</f>
        <v>5302</v>
      </c>
      <c r="M557">
        <f>+VLOOKUP(G557,tip_dogodka!$B$2:$C$10,2,0)</f>
        <v>4</v>
      </c>
      <c r="N557">
        <f>+VLOOKUP(E557,prostor!$F$1:$G$101,2,0)</f>
        <v>54</v>
      </c>
      <c r="O557">
        <f t="shared" si="32"/>
        <v>150</v>
      </c>
      <c r="P557">
        <f>VLOOKUP(O557,mi2hh!A$2:B$4261,2,FALSE())</f>
        <v>3</v>
      </c>
      <c r="Q557" t="str">
        <f t="shared" si="33"/>
        <v>Red</v>
      </c>
      <c r="R557" t="str">
        <f t="shared" si="34"/>
        <v>VS</v>
      </c>
      <c r="S557" s="24" t="s">
        <v>1180</v>
      </c>
      <c r="T557" t="str">
        <f t="shared" si="35"/>
        <v/>
      </c>
      <c r="U557">
        <f>VLOOKUP(S557,ar_skupina!L$2:M$136,2,FALSE())</f>
        <v>40</v>
      </c>
    </row>
    <row r="558" spans="1:21" ht="14.25" customHeight="1" x14ac:dyDescent="0.25">
      <c r="A558">
        <v>675</v>
      </c>
      <c r="B558" s="9">
        <v>45279.489583333299</v>
      </c>
      <c r="C558" s="9">
        <v>45279.59375</v>
      </c>
      <c r="D558" t="s">
        <v>1475</v>
      </c>
      <c r="E558">
        <v>303</v>
      </c>
      <c r="F558" t="s">
        <v>1469</v>
      </c>
      <c r="G558" t="s">
        <v>2</v>
      </c>
      <c r="H558" t="s">
        <v>1476</v>
      </c>
      <c r="I558" s="63" t="e">
        <f t="array" ref="I558">_xlfn.IFS(#REF!="1",1,#REF!="2",2,#REF!="3",3,#REF!="1A",4,#REF!="1B",5,#REF!="2A",6,#REF!="2B",7,#REF!="3A",8,#REF!="3B",9,#REF!="4A",10,#REF!="","")</f>
        <v>#REF!</v>
      </c>
      <c r="J558">
        <f>VLOOKUP(F558,profesor!$G$2:$H$101,2,0)</f>
        <v>7</v>
      </c>
      <c r="K558">
        <f>VLOOKUP(H558,ar_predmet!A:C,3,0)</f>
        <v>137</v>
      </c>
      <c r="L558" s="3">
        <f>VLOOKUP(H558,ar_predmet!A:C,2,FALSE())</f>
        <v>6331</v>
      </c>
      <c r="M558">
        <f>+VLOOKUP(G558,tip_dogodka!$B$2:$C$10,2,0)</f>
        <v>1</v>
      </c>
      <c r="N558">
        <f>+VLOOKUP(E558,prostor!$F$1:$G$101,2,0)</f>
        <v>7</v>
      </c>
      <c r="O558">
        <f t="shared" si="32"/>
        <v>150</v>
      </c>
      <c r="P558">
        <f>VLOOKUP(O558,mi2hh!A$2:B$4261,2,FALSE())</f>
        <v>3</v>
      </c>
      <c r="Q558" t="str">
        <f t="shared" si="33"/>
        <v>Red</v>
      </c>
      <c r="R558" t="str">
        <f t="shared" si="34"/>
        <v>UN</v>
      </c>
      <c r="S558" s="24" t="s">
        <v>1214</v>
      </c>
      <c r="T558" t="str">
        <f t="shared" si="35"/>
        <v/>
      </c>
      <c r="U558">
        <f>VLOOKUP(S558,ar_skupina!L$2:M$136,2,FALSE())</f>
        <v>71</v>
      </c>
    </row>
    <row r="559" spans="1:21" ht="14.25" customHeight="1" x14ac:dyDescent="0.25">
      <c r="A559">
        <v>676</v>
      </c>
      <c r="B559" s="9">
        <v>45251.489583333299</v>
      </c>
      <c r="C559" s="9">
        <v>45251.59375</v>
      </c>
      <c r="D559" t="s">
        <v>1479</v>
      </c>
      <c r="E559">
        <v>306</v>
      </c>
      <c r="F559" t="s">
        <v>1469</v>
      </c>
      <c r="G559" t="s">
        <v>2</v>
      </c>
      <c r="H559" t="s">
        <v>1480</v>
      </c>
      <c r="I559" s="63" t="e">
        <f t="array" ref="I559">_xlfn.IFS(#REF!="1",1,#REF!="2",2,#REF!="3",3,#REF!="1A",4,#REF!="1B",5,#REF!="2A",6,#REF!="2B",7,#REF!="3A",8,#REF!="3B",9,#REF!="4A",10,#REF!="","")</f>
        <v>#REF!</v>
      </c>
      <c r="J559">
        <f>VLOOKUP(F559,profesor!$G$2:$H$101,2,0)</f>
        <v>7</v>
      </c>
      <c r="K559">
        <f>VLOOKUP(H559,ar_predmet!A:C,3,0)</f>
        <v>25</v>
      </c>
      <c r="L559" s="3">
        <f>VLOOKUP(H559,ar_predmet!A:C,2,FALSE())</f>
        <v>5227</v>
      </c>
      <c r="M559">
        <f>+VLOOKUP(G559,tip_dogodka!$B$2:$C$10,2,0)</f>
        <v>1</v>
      </c>
      <c r="N559">
        <f>+VLOOKUP(E559,prostor!$F$1:$G$101,2,0)</f>
        <v>8</v>
      </c>
      <c r="O559">
        <f t="shared" si="32"/>
        <v>150</v>
      </c>
      <c r="P559">
        <f>VLOOKUP(O559,mi2hh!A$2:B$4261,2,FALSE())</f>
        <v>3</v>
      </c>
      <c r="Q559" t="str">
        <f t="shared" si="33"/>
        <v>Red</v>
      </c>
      <c r="R559" t="str">
        <f t="shared" si="34"/>
        <v>VS</v>
      </c>
      <c r="S559" s="24" t="s">
        <v>1171</v>
      </c>
      <c r="T559" t="str">
        <f t="shared" si="35"/>
        <v/>
      </c>
      <c r="U559">
        <f>VLOOKUP(S559,ar_skupina!L$2:M$136,2,FALSE())</f>
        <v>32</v>
      </c>
    </row>
    <row r="560" spans="1:21" ht="14.25" customHeight="1" x14ac:dyDescent="0.25">
      <c r="A560">
        <v>677</v>
      </c>
      <c r="B560" s="9">
        <v>45246.375</v>
      </c>
      <c r="C560" s="9">
        <v>45246.479166666701</v>
      </c>
      <c r="D560" t="s">
        <v>1485</v>
      </c>
      <c r="E560" t="s">
        <v>16</v>
      </c>
      <c r="F560" t="s">
        <v>1469</v>
      </c>
      <c r="G560" t="s">
        <v>4</v>
      </c>
      <c r="H560" t="s">
        <v>1474</v>
      </c>
      <c r="I560" s="63" t="e">
        <f t="array" ref="I560">_xlfn.IFS(#REF!="1",1,#REF!="2",2,#REF!="3",3,#REF!="1A",4,#REF!="1B",5,#REF!="2A",6,#REF!="2B",7,#REF!="3A",8,#REF!="3B",9,#REF!="4A",10,#REF!="","")</f>
        <v>#REF!</v>
      </c>
      <c r="J560">
        <f>VLOOKUP(F560,profesor!$G$2:$H$101,2,0)</f>
        <v>7</v>
      </c>
      <c r="K560">
        <f>VLOOKUP(H560,ar_predmet!A:C,3,0)</f>
        <v>48</v>
      </c>
      <c r="L560" s="3">
        <f>VLOOKUP(H560,ar_predmet!A:C,2,FALSE())</f>
        <v>5302</v>
      </c>
      <c r="M560">
        <f>+VLOOKUP(G560,tip_dogodka!$B$2:$C$10,2,0)</f>
        <v>3</v>
      </c>
      <c r="N560">
        <f>+VLOOKUP(E560,prostor!$F$1:$G$101,2,0)</f>
        <v>54</v>
      </c>
      <c r="O560">
        <f t="shared" si="32"/>
        <v>150</v>
      </c>
      <c r="P560">
        <f>VLOOKUP(O560,mi2hh!A$2:B$4261,2,FALSE())</f>
        <v>3</v>
      </c>
      <c r="Q560" t="str">
        <f t="shared" si="33"/>
        <v>Red</v>
      </c>
      <c r="R560" t="str">
        <f t="shared" si="34"/>
        <v>VS</v>
      </c>
      <c r="S560" s="24" t="s">
        <v>1180</v>
      </c>
      <c r="T560" t="str">
        <f t="shared" si="35"/>
        <v/>
      </c>
      <c r="U560">
        <f>VLOOKUP(S560,ar_skupina!L$2:M$136,2,FALSE())</f>
        <v>40</v>
      </c>
    </row>
    <row r="561" spans="1:21" ht="14.25" customHeight="1" x14ac:dyDescent="0.25">
      <c r="A561">
        <v>678</v>
      </c>
      <c r="B561" s="9">
        <v>45422.53125</v>
      </c>
      <c r="C561" s="9">
        <v>45422.635416666701</v>
      </c>
      <c r="D561" t="s">
        <v>1471</v>
      </c>
      <c r="E561">
        <v>307</v>
      </c>
      <c r="F561" t="s">
        <v>1469</v>
      </c>
      <c r="G561" t="s">
        <v>2</v>
      </c>
      <c r="H561" t="s">
        <v>1472</v>
      </c>
      <c r="I561" s="63" t="e">
        <f t="array" ref="I561">_xlfn.IFS(#REF!="1",1,#REF!="2",2,#REF!="3",3,#REF!="1A",4,#REF!="1B",5,#REF!="2A",6,#REF!="2B",7,#REF!="3A",8,#REF!="3B",9,#REF!="4A",10,#REF!="","")</f>
        <v>#REF!</v>
      </c>
      <c r="J561">
        <f>VLOOKUP(F561,profesor!$G$2:$H$101,2,0)</f>
        <v>7</v>
      </c>
      <c r="K561">
        <f>VLOOKUP(H561,ar_predmet!A:C,3,0)</f>
        <v>100</v>
      </c>
      <c r="L561" s="3">
        <f>VLOOKUP(H561,ar_predmet!A:C,2,FALSE())</f>
        <v>6226</v>
      </c>
      <c r="M561">
        <f>+VLOOKUP(G561,tip_dogodka!$B$2:$C$10,2,0)</f>
        <v>1</v>
      </c>
      <c r="N561">
        <f>+VLOOKUP(E561,prostor!$F$1:$G$101,2,0)</f>
        <v>9</v>
      </c>
      <c r="O561">
        <f t="shared" si="32"/>
        <v>150</v>
      </c>
      <c r="P561">
        <f>VLOOKUP(O561,mi2hh!A$2:B$4261,2,FALSE())</f>
        <v>3</v>
      </c>
      <c r="Q561" t="str">
        <f t="shared" si="33"/>
        <v>Red</v>
      </c>
      <c r="R561" t="str">
        <f t="shared" si="34"/>
        <v>UN</v>
      </c>
      <c r="S561" s="24" t="s">
        <v>1204</v>
      </c>
      <c r="T561" t="str">
        <f t="shared" si="35"/>
        <v/>
      </c>
      <c r="U561">
        <f>VLOOKUP(S561,ar_skupina!L$2:M$136,2,FALSE())</f>
        <v>55</v>
      </c>
    </row>
    <row r="562" spans="1:21" ht="14.25" customHeight="1" x14ac:dyDescent="0.25">
      <c r="A562">
        <v>679</v>
      </c>
      <c r="B562" s="9">
        <v>45405.416666666701</v>
      </c>
      <c r="C562" s="9">
        <v>45405.520833333299</v>
      </c>
      <c r="D562" t="s">
        <v>1484</v>
      </c>
      <c r="E562">
        <v>306</v>
      </c>
      <c r="F562" t="s">
        <v>1469</v>
      </c>
      <c r="G562" t="s">
        <v>2</v>
      </c>
      <c r="H562" t="s">
        <v>1470</v>
      </c>
      <c r="I562" s="63" t="e">
        <f t="array" ref="I562">_xlfn.IFS(#REF!="1",1,#REF!="2",2,#REF!="3",3,#REF!="1A",4,#REF!="1B",5,#REF!="2A",6,#REF!="2B",7,#REF!="3A",8,#REF!="3B",9,#REF!="4A",10,#REF!="","")</f>
        <v>#REF!</v>
      </c>
      <c r="J562">
        <f>VLOOKUP(F562,profesor!$G$2:$H$101,2,0)</f>
        <v>7</v>
      </c>
      <c r="K562">
        <f>VLOOKUP(H562,ar_predmet!A:C,3,0)</f>
        <v>33</v>
      </c>
      <c r="L562" s="3">
        <f>VLOOKUP(H562,ar_predmet!A:C,2,FALSE())</f>
        <v>5235</v>
      </c>
      <c r="M562">
        <f>+VLOOKUP(G562,tip_dogodka!$B$2:$C$10,2,0)</f>
        <v>1</v>
      </c>
      <c r="N562">
        <f>+VLOOKUP(E562,prostor!$F$1:$G$101,2,0)</f>
        <v>8</v>
      </c>
      <c r="O562">
        <f t="shared" si="32"/>
        <v>150</v>
      </c>
      <c r="P562">
        <f>VLOOKUP(O562,mi2hh!A$2:B$4261,2,FALSE())</f>
        <v>3</v>
      </c>
      <c r="Q562" t="str">
        <f t="shared" si="33"/>
        <v>Red</v>
      </c>
      <c r="R562" t="str">
        <f t="shared" si="34"/>
        <v>VS</v>
      </c>
      <c r="S562" s="24" t="s">
        <v>1155</v>
      </c>
      <c r="T562" t="str">
        <f t="shared" si="35"/>
        <v/>
      </c>
      <c r="U562">
        <f>VLOOKUP(S562,ar_skupina!L$2:M$136,2,FALSE())</f>
        <v>18</v>
      </c>
    </row>
    <row r="563" spans="1:21" ht="14.25" customHeight="1" x14ac:dyDescent="0.25">
      <c r="A563">
        <v>680</v>
      </c>
      <c r="B563" s="9">
        <v>45397.53125</v>
      </c>
      <c r="C563" s="9">
        <v>45397.635416666701</v>
      </c>
      <c r="D563" t="s">
        <v>1471</v>
      </c>
      <c r="E563">
        <v>301</v>
      </c>
      <c r="F563" t="s">
        <v>1469</v>
      </c>
      <c r="G563" t="s">
        <v>2</v>
      </c>
      <c r="H563" t="s">
        <v>1472</v>
      </c>
      <c r="I563" s="63" t="e">
        <f t="array" ref="I563">_xlfn.IFS(#REF!="1",1,#REF!="2",2,#REF!="3",3,#REF!="1A",4,#REF!="1B",5,#REF!="2A",6,#REF!="2B",7,#REF!="3A",8,#REF!="3B",9,#REF!="4A",10,#REF!="","")</f>
        <v>#REF!</v>
      </c>
      <c r="J563">
        <f>VLOOKUP(F563,profesor!$G$2:$H$101,2,0)</f>
        <v>7</v>
      </c>
      <c r="K563">
        <f>VLOOKUP(H563,ar_predmet!A:C,3,0)</f>
        <v>100</v>
      </c>
      <c r="L563" s="3">
        <f>VLOOKUP(H563,ar_predmet!A:C,2,FALSE())</f>
        <v>6226</v>
      </c>
      <c r="M563">
        <f>+VLOOKUP(G563,tip_dogodka!$B$2:$C$10,2,0)</f>
        <v>1</v>
      </c>
      <c r="N563">
        <f>+VLOOKUP(E563,prostor!$F$1:$G$101,2,0)</f>
        <v>5</v>
      </c>
      <c r="O563">
        <f t="shared" si="32"/>
        <v>150</v>
      </c>
      <c r="P563">
        <f>VLOOKUP(O563,mi2hh!A$2:B$4261,2,FALSE())</f>
        <v>3</v>
      </c>
      <c r="Q563" t="str">
        <f t="shared" si="33"/>
        <v>Red</v>
      </c>
      <c r="R563" t="str">
        <f t="shared" si="34"/>
        <v>UN</v>
      </c>
      <c r="S563" s="24" t="s">
        <v>1204</v>
      </c>
      <c r="T563" t="str">
        <f t="shared" si="35"/>
        <v/>
      </c>
      <c r="U563">
        <f>VLOOKUP(S563,ar_skupina!L$2:M$136,2,FALSE())</f>
        <v>55</v>
      </c>
    </row>
    <row r="564" spans="1:21" ht="14.25" customHeight="1" x14ac:dyDescent="0.25">
      <c r="A564">
        <v>681</v>
      </c>
      <c r="B564" s="9">
        <v>45301.375</v>
      </c>
      <c r="C564" s="9">
        <v>45301.479166666701</v>
      </c>
      <c r="D564" t="s">
        <v>1481</v>
      </c>
      <c r="E564">
        <v>303</v>
      </c>
      <c r="F564" t="s">
        <v>1469</v>
      </c>
      <c r="G564" t="s">
        <v>3</v>
      </c>
      <c r="H564" t="s">
        <v>1474</v>
      </c>
      <c r="I564" s="63" t="e">
        <f t="array" ref="I564">_xlfn.IFS(#REF!="1",1,#REF!="2",2,#REF!="3",3,#REF!="1A",4,#REF!="1B",5,#REF!="2A",6,#REF!="2B",7,#REF!="3A",8,#REF!="3B",9,#REF!="4A",10,#REF!="","")</f>
        <v>#REF!</v>
      </c>
      <c r="J564">
        <f>VLOOKUP(F564,profesor!$G$2:$H$101,2,0)</f>
        <v>7</v>
      </c>
      <c r="K564">
        <f>VLOOKUP(H564,ar_predmet!A:C,3,0)</f>
        <v>48</v>
      </c>
      <c r="L564" s="3">
        <f>VLOOKUP(H564,ar_predmet!A:C,2,FALSE())</f>
        <v>5302</v>
      </c>
      <c r="M564">
        <f>+VLOOKUP(G564,tip_dogodka!$B$2:$C$10,2,0)</f>
        <v>2</v>
      </c>
      <c r="N564">
        <f>+VLOOKUP(E564,prostor!$F$1:$G$101,2,0)</f>
        <v>7</v>
      </c>
      <c r="O564">
        <f t="shared" si="32"/>
        <v>150</v>
      </c>
      <c r="P564">
        <f>VLOOKUP(O564,mi2hh!A$2:B$4261,2,FALSE())</f>
        <v>3</v>
      </c>
      <c r="Q564" t="str">
        <f t="shared" si="33"/>
        <v>Red</v>
      </c>
      <c r="R564" t="str">
        <f t="shared" si="34"/>
        <v>VS</v>
      </c>
      <c r="S564" s="24" t="s">
        <v>1180</v>
      </c>
      <c r="T564" t="str">
        <f t="shared" si="35"/>
        <v/>
      </c>
      <c r="U564">
        <f>VLOOKUP(S564,ar_skupina!L$2:M$136,2,FALSE())</f>
        <v>40</v>
      </c>
    </row>
    <row r="565" spans="1:21" ht="14.25" customHeight="1" x14ac:dyDescent="0.25">
      <c r="A565">
        <v>682</v>
      </c>
      <c r="B565" s="9">
        <v>45280.375</v>
      </c>
      <c r="C565" s="9">
        <v>45280.479166666701</v>
      </c>
      <c r="D565" t="s">
        <v>1481</v>
      </c>
      <c r="E565">
        <v>302</v>
      </c>
      <c r="F565" t="s">
        <v>1469</v>
      </c>
      <c r="G565" t="s">
        <v>3</v>
      </c>
      <c r="H565" t="s">
        <v>1474</v>
      </c>
      <c r="I565" s="63" t="e">
        <f t="array" ref="I565">_xlfn.IFS(#REF!="1",1,#REF!="2",2,#REF!="3",3,#REF!="1A",4,#REF!="1B",5,#REF!="2A",6,#REF!="2B",7,#REF!="3A",8,#REF!="3B",9,#REF!="4A",10,#REF!="","")</f>
        <v>#REF!</v>
      </c>
      <c r="J565">
        <f>VLOOKUP(F565,profesor!$G$2:$H$101,2,0)</f>
        <v>7</v>
      </c>
      <c r="K565">
        <f>VLOOKUP(H565,ar_predmet!A:C,3,0)</f>
        <v>48</v>
      </c>
      <c r="L565" s="3">
        <f>VLOOKUP(H565,ar_predmet!A:C,2,FALSE())</f>
        <v>5302</v>
      </c>
      <c r="M565">
        <f>+VLOOKUP(G565,tip_dogodka!$B$2:$C$10,2,0)</f>
        <v>2</v>
      </c>
      <c r="N565">
        <f>+VLOOKUP(E565,prostor!$F$1:$G$101,2,0)</f>
        <v>6</v>
      </c>
      <c r="O565">
        <f t="shared" si="32"/>
        <v>150</v>
      </c>
      <c r="P565">
        <f>VLOOKUP(O565,mi2hh!A$2:B$4261,2,FALSE())</f>
        <v>3</v>
      </c>
      <c r="Q565" t="str">
        <f t="shared" si="33"/>
        <v>Red</v>
      </c>
      <c r="R565" t="str">
        <f t="shared" si="34"/>
        <v>VS</v>
      </c>
      <c r="S565" s="24" t="s">
        <v>1180</v>
      </c>
      <c r="T565" t="str">
        <f t="shared" si="35"/>
        <v/>
      </c>
      <c r="U565">
        <f>VLOOKUP(S565,ar_skupina!L$2:M$136,2,FALSE())</f>
        <v>40</v>
      </c>
    </row>
    <row r="566" spans="1:21" ht="14.25" customHeight="1" x14ac:dyDescent="0.25">
      <c r="A566">
        <v>683</v>
      </c>
      <c r="B566" s="9">
        <v>45394.416666666701</v>
      </c>
      <c r="C566" s="9">
        <v>45394.520833333299</v>
      </c>
      <c r="D566" t="s">
        <v>1484</v>
      </c>
      <c r="E566">
        <v>301</v>
      </c>
      <c r="F566" t="s">
        <v>1469</v>
      </c>
      <c r="G566" t="s">
        <v>2</v>
      </c>
      <c r="H566" t="s">
        <v>1470</v>
      </c>
      <c r="I566" s="63" t="e">
        <f t="array" ref="I566">_xlfn.IFS(#REF!="1",1,#REF!="2",2,#REF!="3",3,#REF!="1A",4,#REF!="1B",5,#REF!="2A",6,#REF!="2B",7,#REF!="3A",8,#REF!="3B",9,#REF!="4A",10,#REF!="","")</f>
        <v>#REF!</v>
      </c>
      <c r="J566">
        <f>VLOOKUP(F566,profesor!$G$2:$H$101,2,0)</f>
        <v>7</v>
      </c>
      <c r="K566">
        <f>VLOOKUP(H566,ar_predmet!A:C,3,0)</f>
        <v>33</v>
      </c>
      <c r="L566" s="3">
        <f>VLOOKUP(H566,ar_predmet!A:C,2,FALSE())</f>
        <v>5235</v>
      </c>
      <c r="M566">
        <f>+VLOOKUP(G566,tip_dogodka!$B$2:$C$10,2,0)</f>
        <v>1</v>
      </c>
      <c r="N566">
        <f>+VLOOKUP(E566,prostor!$F$1:$G$101,2,0)</f>
        <v>5</v>
      </c>
      <c r="O566">
        <f t="shared" si="32"/>
        <v>150</v>
      </c>
      <c r="P566">
        <f>VLOOKUP(O566,mi2hh!A$2:B$4261,2,FALSE())</f>
        <v>3</v>
      </c>
      <c r="Q566" t="str">
        <f t="shared" si="33"/>
        <v>Red</v>
      </c>
      <c r="R566" t="str">
        <f t="shared" si="34"/>
        <v>VS</v>
      </c>
      <c r="S566" s="24" t="s">
        <v>1155</v>
      </c>
      <c r="T566" t="str">
        <f t="shared" si="35"/>
        <v/>
      </c>
      <c r="U566">
        <f>VLOOKUP(S566,ar_skupina!L$2:M$136,2,FALSE())</f>
        <v>18</v>
      </c>
    </row>
    <row r="567" spans="1:21" ht="14.25" customHeight="1" x14ac:dyDescent="0.25">
      <c r="A567">
        <v>684</v>
      </c>
      <c r="B567" s="9">
        <v>45302.75</v>
      </c>
      <c r="C567" s="9">
        <v>45302.854166666701</v>
      </c>
      <c r="D567" t="s">
        <v>1489</v>
      </c>
      <c r="E567" t="s">
        <v>17</v>
      </c>
      <c r="F567" t="s">
        <v>1469</v>
      </c>
      <c r="G567" t="s">
        <v>2</v>
      </c>
      <c r="H567" t="s">
        <v>1480</v>
      </c>
      <c r="I567" s="63" t="e">
        <f t="array" ref="I567">_xlfn.IFS(#REF!="1",1,#REF!="2",2,#REF!="3",3,#REF!="1A",4,#REF!="1B",5,#REF!="2A",6,#REF!="2B",7,#REF!="3A",8,#REF!="3B",9,#REF!="4A",10,#REF!="","")</f>
        <v>#REF!</v>
      </c>
      <c r="J567">
        <f>VLOOKUP(F567,profesor!$G$2:$H$101,2,0)</f>
        <v>7</v>
      </c>
      <c r="K567">
        <f>VLOOKUP(H567,ar_predmet!A:C,3,0)</f>
        <v>25</v>
      </c>
      <c r="L567" s="3">
        <f>VLOOKUP(H567,ar_predmet!A:C,2,FALSE())</f>
        <v>5227</v>
      </c>
      <c r="M567">
        <f>+VLOOKUP(G567,tip_dogodka!$B$2:$C$10,2,0)</f>
        <v>1</v>
      </c>
      <c r="N567">
        <f>+VLOOKUP(E567,prostor!$F$1:$G$101,2,0)</f>
        <v>55</v>
      </c>
      <c r="O567">
        <f t="shared" si="32"/>
        <v>150</v>
      </c>
      <c r="P567">
        <f>VLOOKUP(O567,mi2hh!A$2:B$4261,2,FALSE())</f>
        <v>3</v>
      </c>
      <c r="Q567" t="str">
        <f t="shared" si="33"/>
        <v>Izr</v>
      </c>
      <c r="R567" t="str">
        <f t="shared" si="34"/>
        <v>VS</v>
      </c>
      <c r="S567" s="24" t="s">
        <v>1249</v>
      </c>
      <c r="T567" t="str">
        <f t="shared" si="35"/>
        <v/>
      </c>
      <c r="U567">
        <f>VLOOKUP(S567,ar_skupina!L$2:M$136,2,FALSE())</f>
        <v>103</v>
      </c>
    </row>
    <row r="568" spans="1:21" ht="14.25" customHeight="1" x14ac:dyDescent="0.25">
      <c r="A568">
        <v>685</v>
      </c>
      <c r="B568" s="9">
        <v>45433.677083333299</v>
      </c>
      <c r="C568" s="9">
        <v>45433.708333333299</v>
      </c>
      <c r="D568" t="s">
        <v>1486</v>
      </c>
      <c r="E568" t="s">
        <v>16</v>
      </c>
      <c r="F568" t="s">
        <v>1469</v>
      </c>
      <c r="G568" t="s">
        <v>4</v>
      </c>
      <c r="H568" t="s">
        <v>1472</v>
      </c>
      <c r="I568" s="63" t="e">
        <f t="array" ref="I568">_xlfn.IFS(#REF!="1",1,#REF!="2",2,#REF!="3",3,#REF!="1A",4,#REF!="1B",5,#REF!="2A",6,#REF!="2B",7,#REF!="3A",8,#REF!="3B",9,#REF!="4A",10,#REF!="","")</f>
        <v>#REF!</v>
      </c>
      <c r="J568">
        <f>VLOOKUP(F568,profesor!$G$2:$H$101,2,0)</f>
        <v>7</v>
      </c>
      <c r="K568">
        <f>VLOOKUP(H568,ar_predmet!A:C,3,0)</f>
        <v>100</v>
      </c>
      <c r="L568" s="3">
        <f>VLOOKUP(H568,ar_predmet!A:C,2,FALSE())</f>
        <v>6226</v>
      </c>
      <c r="M568">
        <f>+VLOOKUP(G568,tip_dogodka!$B$2:$C$10,2,0)</f>
        <v>3</v>
      </c>
      <c r="N568">
        <f>+VLOOKUP(E568,prostor!$F$1:$G$101,2,0)</f>
        <v>54</v>
      </c>
      <c r="O568">
        <f t="shared" si="32"/>
        <v>45</v>
      </c>
      <c r="P568">
        <f>VLOOKUP(O568,mi2hh!A$2:B$4261,2,FALSE())</f>
        <v>1</v>
      </c>
      <c r="Q568" t="str">
        <f t="shared" si="33"/>
        <v>Red</v>
      </c>
      <c r="R568" t="str">
        <f t="shared" si="34"/>
        <v>UN</v>
      </c>
      <c r="S568" s="24" t="s">
        <v>1204</v>
      </c>
      <c r="T568" t="str">
        <f t="shared" si="35"/>
        <v/>
      </c>
      <c r="U568">
        <f>VLOOKUP(S568,ar_skupina!L$2:M$136,2,FALSE())</f>
        <v>55</v>
      </c>
    </row>
    <row r="569" spans="1:21" ht="14.25" customHeight="1" x14ac:dyDescent="0.25">
      <c r="A569">
        <v>686</v>
      </c>
      <c r="B569" s="9">
        <v>45295.489583333299</v>
      </c>
      <c r="C569" s="9">
        <v>45295.59375</v>
      </c>
      <c r="D569" t="s">
        <v>1475</v>
      </c>
      <c r="E569">
        <v>303</v>
      </c>
      <c r="F569" t="s">
        <v>1469</v>
      </c>
      <c r="G569" t="s">
        <v>2</v>
      </c>
      <c r="H569" t="s">
        <v>1476</v>
      </c>
      <c r="I569" s="63" t="e">
        <f t="array" ref="I569">_xlfn.IFS(#REF!="1",1,#REF!="2",2,#REF!="3",3,#REF!="1A",4,#REF!="1B",5,#REF!="2A",6,#REF!="2B",7,#REF!="3A",8,#REF!="3B",9,#REF!="4A",10,#REF!="","")</f>
        <v>#REF!</v>
      </c>
      <c r="J569">
        <f>VLOOKUP(F569,profesor!$G$2:$H$101,2,0)</f>
        <v>7</v>
      </c>
      <c r="K569">
        <f>VLOOKUP(H569,ar_predmet!A:C,3,0)</f>
        <v>137</v>
      </c>
      <c r="L569" s="3">
        <f>VLOOKUP(H569,ar_predmet!A:C,2,FALSE())</f>
        <v>6331</v>
      </c>
      <c r="M569">
        <f>+VLOOKUP(G569,tip_dogodka!$B$2:$C$10,2,0)</f>
        <v>1</v>
      </c>
      <c r="N569">
        <f>+VLOOKUP(E569,prostor!$F$1:$G$101,2,0)</f>
        <v>7</v>
      </c>
      <c r="O569">
        <f t="shared" si="32"/>
        <v>150</v>
      </c>
      <c r="P569">
        <f>VLOOKUP(O569,mi2hh!A$2:B$4261,2,FALSE())</f>
        <v>3</v>
      </c>
      <c r="Q569" t="str">
        <f t="shared" si="33"/>
        <v>Red</v>
      </c>
      <c r="R569" t="str">
        <f t="shared" si="34"/>
        <v>UN</v>
      </c>
      <c r="S569" s="24" t="s">
        <v>1214</v>
      </c>
      <c r="T569" t="str">
        <f t="shared" si="35"/>
        <v/>
      </c>
      <c r="U569">
        <f>VLOOKUP(S569,ar_skupina!L$2:M$136,2,FALSE())</f>
        <v>71</v>
      </c>
    </row>
    <row r="570" spans="1:21" ht="14.25" customHeight="1" x14ac:dyDescent="0.25">
      <c r="A570">
        <v>688</v>
      </c>
      <c r="B570" s="9">
        <v>45407.791666666701</v>
      </c>
      <c r="C570" s="9">
        <v>45407.895833333299</v>
      </c>
      <c r="D570" t="s">
        <v>1471</v>
      </c>
      <c r="E570">
        <v>401</v>
      </c>
      <c r="F570" t="s">
        <v>1469</v>
      </c>
      <c r="G570" t="s">
        <v>2</v>
      </c>
      <c r="H570" t="s">
        <v>1472</v>
      </c>
      <c r="I570" s="63" t="e">
        <f t="array" ref="I570">_xlfn.IFS(#REF!="1",1,#REF!="2",2,#REF!="3",3,#REF!="1A",4,#REF!="1B",5,#REF!="2A",6,#REF!="2B",7,#REF!="3A",8,#REF!="3B",9,#REF!="4A",10,#REF!="","")</f>
        <v>#REF!</v>
      </c>
      <c r="J570">
        <f>VLOOKUP(F570,profesor!$G$2:$H$101,2,0)</f>
        <v>7</v>
      </c>
      <c r="K570">
        <f>VLOOKUP(H570,ar_predmet!A:C,3,0)</f>
        <v>100</v>
      </c>
      <c r="L570" s="3">
        <f>VLOOKUP(H570,ar_predmet!A:C,2,FALSE())</f>
        <v>6226</v>
      </c>
      <c r="M570">
        <f>+VLOOKUP(G570,tip_dogodka!$B$2:$C$10,2,0)</f>
        <v>1</v>
      </c>
      <c r="N570">
        <f>+VLOOKUP(E570,prostor!$F$1:$G$101,2,0)</f>
        <v>10</v>
      </c>
      <c r="O570">
        <f t="shared" si="32"/>
        <v>150</v>
      </c>
      <c r="P570">
        <f>VLOOKUP(O570,mi2hh!A$2:B$4261,2,FALSE())</f>
        <v>3</v>
      </c>
      <c r="Q570" t="str">
        <f t="shared" si="33"/>
        <v>Red</v>
      </c>
      <c r="R570" t="str">
        <f t="shared" si="34"/>
        <v>UN</v>
      </c>
      <c r="S570" s="24" t="s">
        <v>1204</v>
      </c>
      <c r="T570" t="str">
        <f t="shared" si="35"/>
        <v/>
      </c>
      <c r="U570">
        <f>VLOOKUP(S570,ar_skupina!L$2:M$136,2,FALSE())</f>
        <v>55</v>
      </c>
    </row>
    <row r="571" spans="1:21" ht="14.25" customHeight="1" x14ac:dyDescent="0.25">
      <c r="A571">
        <v>689</v>
      </c>
      <c r="B571" s="9">
        <v>45274.375</v>
      </c>
      <c r="C571" s="9">
        <v>45274.479166666701</v>
      </c>
      <c r="D571" t="s">
        <v>1473</v>
      </c>
      <c r="E571">
        <v>302</v>
      </c>
      <c r="F571" t="s">
        <v>1469</v>
      </c>
      <c r="G571" t="s">
        <v>2</v>
      </c>
      <c r="H571" t="s">
        <v>1474</v>
      </c>
      <c r="I571" s="63" t="e">
        <f t="array" ref="I571">_xlfn.IFS(#REF!="1",1,#REF!="2",2,#REF!="3",3,#REF!="1A",4,#REF!="1B",5,#REF!="2A",6,#REF!="2B",7,#REF!="3A",8,#REF!="3B",9,#REF!="4A",10,#REF!="","")</f>
        <v>#REF!</v>
      </c>
      <c r="J571">
        <f>VLOOKUP(F571,profesor!$G$2:$H$101,2,0)</f>
        <v>7</v>
      </c>
      <c r="K571">
        <f>VLOOKUP(H571,ar_predmet!A:C,3,0)</f>
        <v>48</v>
      </c>
      <c r="L571" s="3">
        <f>VLOOKUP(H571,ar_predmet!A:C,2,FALSE())</f>
        <v>5302</v>
      </c>
      <c r="M571">
        <f>+VLOOKUP(G571,tip_dogodka!$B$2:$C$10,2,0)</f>
        <v>1</v>
      </c>
      <c r="N571">
        <f>+VLOOKUP(E571,prostor!$F$1:$G$101,2,0)</f>
        <v>6</v>
      </c>
      <c r="O571">
        <f t="shared" si="32"/>
        <v>150</v>
      </c>
      <c r="P571">
        <f>VLOOKUP(O571,mi2hh!A$2:B$4261,2,FALSE())</f>
        <v>3</v>
      </c>
      <c r="Q571" t="str">
        <f t="shared" si="33"/>
        <v>Red</v>
      </c>
      <c r="R571" t="str">
        <f t="shared" si="34"/>
        <v>VS</v>
      </c>
      <c r="S571" s="24" t="s">
        <v>1180</v>
      </c>
      <c r="T571" t="str">
        <f t="shared" si="35"/>
        <v/>
      </c>
      <c r="U571">
        <f>VLOOKUP(S571,ar_skupina!L$2:M$136,2,FALSE())</f>
        <v>40</v>
      </c>
    </row>
    <row r="572" spans="1:21" ht="14.25" customHeight="1" x14ac:dyDescent="0.25">
      <c r="A572">
        <v>690</v>
      </c>
      <c r="B572" s="9">
        <v>45398.791666666701</v>
      </c>
      <c r="C572" s="9">
        <v>45398.857638888898</v>
      </c>
      <c r="D572" t="s">
        <v>1486</v>
      </c>
      <c r="E572" t="s">
        <v>16</v>
      </c>
      <c r="F572" t="s">
        <v>1469</v>
      </c>
      <c r="G572" t="s">
        <v>4</v>
      </c>
      <c r="H572" t="s">
        <v>1472</v>
      </c>
      <c r="I572" s="63" t="e">
        <f t="array" ref="I572">_xlfn.IFS(#REF!="1",1,#REF!="2",2,#REF!="3",3,#REF!="1A",4,#REF!="1B",5,#REF!="2A",6,#REF!="2B",7,#REF!="3A",8,#REF!="3B",9,#REF!="4A",10,#REF!="","")</f>
        <v>#REF!</v>
      </c>
      <c r="J572">
        <f>VLOOKUP(F572,profesor!$G$2:$H$101,2,0)</f>
        <v>7</v>
      </c>
      <c r="K572">
        <f>VLOOKUP(H572,ar_predmet!A:C,3,0)</f>
        <v>100</v>
      </c>
      <c r="L572" s="3">
        <f>VLOOKUP(H572,ar_predmet!A:C,2,FALSE())</f>
        <v>6226</v>
      </c>
      <c r="M572">
        <f>+VLOOKUP(G572,tip_dogodka!$B$2:$C$10,2,0)</f>
        <v>3</v>
      </c>
      <c r="N572">
        <f>+VLOOKUP(E572,prostor!$F$1:$G$101,2,0)</f>
        <v>54</v>
      </c>
      <c r="O572">
        <f t="shared" si="32"/>
        <v>95</v>
      </c>
      <c r="P572">
        <f>VLOOKUP(O572,mi2hh!A$2:B$4261,2,FALSE())</f>
        <v>2</v>
      </c>
      <c r="Q572" t="str">
        <f t="shared" si="33"/>
        <v>Red</v>
      </c>
      <c r="R572" t="str">
        <f t="shared" si="34"/>
        <v>UN</v>
      </c>
      <c r="S572" s="24" t="s">
        <v>1204</v>
      </c>
      <c r="T572" t="str">
        <f t="shared" si="35"/>
        <v/>
      </c>
      <c r="U572">
        <f>VLOOKUP(S572,ar_skupina!L$2:M$136,2,FALSE())</f>
        <v>55</v>
      </c>
    </row>
    <row r="573" spans="1:21" ht="14.25" customHeight="1" x14ac:dyDescent="0.25">
      <c r="A573">
        <v>691</v>
      </c>
      <c r="B573" s="9">
        <v>45274.489583333299</v>
      </c>
      <c r="C573" s="9">
        <v>45274.59375</v>
      </c>
      <c r="D573" t="s">
        <v>1475</v>
      </c>
      <c r="E573">
        <v>303</v>
      </c>
      <c r="F573" t="s">
        <v>1469</v>
      </c>
      <c r="G573" t="s">
        <v>2</v>
      </c>
      <c r="H573" t="s">
        <v>1476</v>
      </c>
      <c r="I573" s="63" t="e">
        <f t="array" ref="I573">_xlfn.IFS(#REF!="1",1,#REF!="2",2,#REF!="3",3,#REF!="1A",4,#REF!="1B",5,#REF!="2A",6,#REF!="2B",7,#REF!="3A",8,#REF!="3B",9,#REF!="4A",10,#REF!="","")</f>
        <v>#REF!</v>
      </c>
      <c r="J573">
        <f>VLOOKUP(F573,profesor!$G$2:$H$101,2,0)</f>
        <v>7</v>
      </c>
      <c r="K573">
        <f>VLOOKUP(H573,ar_predmet!A:C,3,0)</f>
        <v>137</v>
      </c>
      <c r="L573" s="3">
        <f>VLOOKUP(H573,ar_predmet!A:C,2,FALSE())</f>
        <v>6331</v>
      </c>
      <c r="M573">
        <f>+VLOOKUP(G573,tip_dogodka!$B$2:$C$10,2,0)</f>
        <v>1</v>
      </c>
      <c r="N573">
        <f>+VLOOKUP(E573,prostor!$F$1:$G$101,2,0)</f>
        <v>7</v>
      </c>
      <c r="O573">
        <f t="shared" si="32"/>
        <v>150</v>
      </c>
      <c r="P573">
        <f>VLOOKUP(O573,mi2hh!A$2:B$4261,2,FALSE())</f>
        <v>3</v>
      </c>
      <c r="Q573" t="str">
        <f t="shared" si="33"/>
        <v>Red</v>
      </c>
      <c r="R573" t="str">
        <f t="shared" si="34"/>
        <v>UN</v>
      </c>
      <c r="S573" s="24" t="s">
        <v>1214</v>
      </c>
      <c r="T573" t="str">
        <f t="shared" si="35"/>
        <v/>
      </c>
      <c r="U573">
        <f>VLOOKUP(S573,ar_skupina!L$2:M$136,2,FALSE())</f>
        <v>71</v>
      </c>
    </row>
    <row r="574" spans="1:21" ht="14.25" customHeight="1" x14ac:dyDescent="0.25">
      <c r="A574">
        <v>693</v>
      </c>
      <c r="B574" s="9">
        <v>45307.75</v>
      </c>
      <c r="C574" s="9">
        <v>45307.819444444402</v>
      </c>
      <c r="D574" t="s">
        <v>1489</v>
      </c>
      <c r="E574" t="s">
        <v>17</v>
      </c>
      <c r="F574" t="s">
        <v>1469</v>
      </c>
      <c r="G574" t="s">
        <v>2</v>
      </c>
      <c r="H574" t="s">
        <v>1480</v>
      </c>
      <c r="I574" s="63" t="e">
        <f t="array" ref="I574">_xlfn.IFS(#REF!="1",1,#REF!="2",2,#REF!="3",3,#REF!="1A",4,#REF!="1B",5,#REF!="2A",6,#REF!="2B",7,#REF!="3A",8,#REF!="3B",9,#REF!="4A",10,#REF!="","")</f>
        <v>#REF!</v>
      </c>
      <c r="J574">
        <f>VLOOKUP(F574,profesor!$G$2:$H$101,2,0)</f>
        <v>7</v>
      </c>
      <c r="K574">
        <f>VLOOKUP(H574,ar_predmet!A:C,3,0)</f>
        <v>25</v>
      </c>
      <c r="L574" s="3">
        <f>VLOOKUP(H574,ar_predmet!A:C,2,FALSE())</f>
        <v>5227</v>
      </c>
      <c r="M574">
        <f>+VLOOKUP(G574,tip_dogodka!$B$2:$C$10,2,0)</f>
        <v>1</v>
      </c>
      <c r="N574">
        <f>+VLOOKUP(E574,prostor!$F$1:$G$101,2,0)</f>
        <v>55</v>
      </c>
      <c r="O574">
        <f t="shared" si="32"/>
        <v>100</v>
      </c>
      <c r="P574">
        <f>VLOOKUP(O574,mi2hh!A$2:B$4261,2,FALSE())</f>
        <v>2</v>
      </c>
      <c r="Q574" t="str">
        <f t="shared" si="33"/>
        <v>Izr</v>
      </c>
      <c r="R574" t="str">
        <f t="shared" si="34"/>
        <v>VS</v>
      </c>
      <c r="S574" s="24" t="s">
        <v>1249</v>
      </c>
      <c r="T574" t="str">
        <f t="shared" si="35"/>
        <v/>
      </c>
      <c r="U574">
        <f>VLOOKUP(S574,ar_skupina!L$2:M$136,2,FALSE())</f>
        <v>103</v>
      </c>
    </row>
    <row r="575" spans="1:21" ht="14.25" customHeight="1" x14ac:dyDescent="0.25">
      <c r="A575">
        <v>695</v>
      </c>
      <c r="B575" s="9">
        <v>45399.416666666701</v>
      </c>
      <c r="C575" s="9">
        <v>45399.520833333299</v>
      </c>
      <c r="D575" t="s">
        <v>1484</v>
      </c>
      <c r="E575">
        <v>306</v>
      </c>
      <c r="F575" t="s">
        <v>1469</v>
      </c>
      <c r="G575" t="s">
        <v>2</v>
      </c>
      <c r="H575" t="s">
        <v>1470</v>
      </c>
      <c r="I575" s="63" t="e">
        <f t="array" ref="I575">_xlfn.IFS(#REF!="1",1,#REF!="2",2,#REF!="3",3,#REF!="1A",4,#REF!="1B",5,#REF!="2A",6,#REF!="2B",7,#REF!="3A",8,#REF!="3B",9,#REF!="4A",10,#REF!="","")</f>
        <v>#REF!</v>
      </c>
      <c r="J575">
        <f>VLOOKUP(F575,profesor!$G$2:$H$101,2,0)</f>
        <v>7</v>
      </c>
      <c r="K575">
        <f>VLOOKUP(H575,ar_predmet!A:C,3,0)</f>
        <v>33</v>
      </c>
      <c r="L575" s="3">
        <f>VLOOKUP(H575,ar_predmet!A:C,2,FALSE())</f>
        <v>5235</v>
      </c>
      <c r="M575">
        <f>+VLOOKUP(G575,tip_dogodka!$B$2:$C$10,2,0)</f>
        <v>1</v>
      </c>
      <c r="N575">
        <f>+VLOOKUP(E575,prostor!$F$1:$G$101,2,0)</f>
        <v>8</v>
      </c>
      <c r="O575">
        <f t="shared" si="32"/>
        <v>150</v>
      </c>
      <c r="P575">
        <f>VLOOKUP(O575,mi2hh!A$2:B$4261,2,FALSE())</f>
        <v>3</v>
      </c>
      <c r="Q575" t="str">
        <f t="shared" si="33"/>
        <v>Red</v>
      </c>
      <c r="R575" t="str">
        <f t="shared" si="34"/>
        <v>VS</v>
      </c>
      <c r="S575" s="24" t="s">
        <v>1155</v>
      </c>
      <c r="T575" t="str">
        <f t="shared" si="35"/>
        <v/>
      </c>
      <c r="U575">
        <f>VLOOKUP(S575,ar_skupina!L$2:M$136,2,FALSE())</f>
        <v>18</v>
      </c>
    </row>
    <row r="576" spans="1:21" ht="14.25" customHeight="1" x14ac:dyDescent="0.25">
      <c r="A576">
        <v>697</v>
      </c>
      <c r="B576" s="9">
        <v>45268.635416666701</v>
      </c>
      <c r="C576" s="9">
        <v>45268.704861111102</v>
      </c>
      <c r="D576" t="s">
        <v>1479</v>
      </c>
      <c r="E576" t="s">
        <v>17</v>
      </c>
      <c r="F576" t="s">
        <v>1469</v>
      </c>
      <c r="G576" t="s">
        <v>2</v>
      </c>
      <c r="H576" t="s">
        <v>1480</v>
      </c>
      <c r="I576" s="63" t="e">
        <f t="array" ref="I576">_xlfn.IFS(#REF!="1",1,#REF!="2",2,#REF!="3",3,#REF!="1A",4,#REF!="1B",5,#REF!="2A",6,#REF!="2B",7,#REF!="3A",8,#REF!="3B",9,#REF!="4A",10,#REF!="","")</f>
        <v>#REF!</v>
      </c>
      <c r="J576">
        <f>VLOOKUP(F576,profesor!$G$2:$H$101,2,0)</f>
        <v>7</v>
      </c>
      <c r="K576">
        <f>VLOOKUP(H576,ar_predmet!A:C,3,0)</f>
        <v>25</v>
      </c>
      <c r="L576" s="3">
        <f>VLOOKUP(H576,ar_predmet!A:C,2,FALSE())</f>
        <v>5227</v>
      </c>
      <c r="M576">
        <f>+VLOOKUP(G576,tip_dogodka!$B$2:$C$10,2,0)</f>
        <v>1</v>
      </c>
      <c r="N576">
        <f>+VLOOKUP(E576,prostor!$F$1:$G$101,2,0)</f>
        <v>55</v>
      </c>
      <c r="O576">
        <f t="shared" si="32"/>
        <v>100</v>
      </c>
      <c r="P576">
        <f>VLOOKUP(O576,mi2hh!A$2:B$4261,2,FALSE())</f>
        <v>2</v>
      </c>
      <c r="Q576" t="str">
        <f t="shared" si="33"/>
        <v>Red</v>
      </c>
      <c r="R576" t="str">
        <f t="shared" si="34"/>
        <v>VS</v>
      </c>
      <c r="S576" s="24" t="s">
        <v>1171</v>
      </c>
      <c r="T576" t="str">
        <f t="shared" si="35"/>
        <v/>
      </c>
      <c r="U576">
        <f>VLOOKUP(S576,ar_skupina!L$2:M$136,2,FALSE())</f>
        <v>32</v>
      </c>
    </row>
    <row r="577" spans="1:21" ht="14.25" customHeight="1" x14ac:dyDescent="0.25">
      <c r="A577">
        <v>698</v>
      </c>
      <c r="B577" s="9">
        <v>45366.489583333299</v>
      </c>
      <c r="C577" s="9">
        <v>45366.59375</v>
      </c>
      <c r="D577" t="s">
        <v>1490</v>
      </c>
      <c r="E577" t="s">
        <v>16</v>
      </c>
      <c r="F577" t="s">
        <v>1491</v>
      </c>
      <c r="G577" t="s">
        <v>5</v>
      </c>
      <c r="H577" t="s">
        <v>1492</v>
      </c>
      <c r="I577" s="63" t="e">
        <f t="array" ref="I577">_xlfn.IFS(#REF!="1",1,#REF!="2",2,#REF!="3",3,#REF!="1A",4,#REF!="1B",5,#REF!="2A",6,#REF!="2B",7,#REF!="3A",8,#REF!="3B",9,#REF!="4A",10,#REF!="","")</f>
        <v>#REF!</v>
      </c>
      <c r="J577">
        <f>VLOOKUP(F577,profesor!$G$2:$H$101,2,0)</f>
        <v>8</v>
      </c>
      <c r="K577">
        <f>VLOOKUP(H577,ar_predmet!A:C,3,0)</f>
        <v>18</v>
      </c>
      <c r="L577" s="3">
        <f>VLOOKUP(H577,ar_predmet!A:C,2,FALSE())</f>
        <v>5217</v>
      </c>
      <c r="M577">
        <f>+VLOOKUP(G577,tip_dogodka!$B$2:$C$10,2,0)</f>
        <v>4</v>
      </c>
      <c r="N577">
        <f>+VLOOKUP(E577,prostor!$F$1:$G$101,2,0)</f>
        <v>54</v>
      </c>
      <c r="O577">
        <f t="shared" si="32"/>
        <v>150</v>
      </c>
      <c r="P577">
        <f>VLOOKUP(O577,mi2hh!A$2:B$4261,2,FALSE())</f>
        <v>3</v>
      </c>
      <c r="Q577" t="str">
        <f t="shared" si="33"/>
        <v>Red</v>
      </c>
      <c r="R577" t="str">
        <f t="shared" si="34"/>
        <v>VS</v>
      </c>
      <c r="S577" s="24" t="s">
        <v>1157</v>
      </c>
      <c r="T577" t="str">
        <f t="shared" si="35"/>
        <v/>
      </c>
      <c r="U577">
        <f>VLOOKUP(S577,ar_skupina!L$2:M$136,2,FALSE())</f>
        <v>20</v>
      </c>
    </row>
    <row r="578" spans="1:21" ht="14.25" customHeight="1" x14ac:dyDescent="0.25">
      <c r="A578">
        <v>699</v>
      </c>
      <c r="B578" s="9">
        <v>45366.375</v>
      </c>
      <c r="C578" s="9">
        <v>45366.479166666701</v>
      </c>
      <c r="D578" t="s">
        <v>1493</v>
      </c>
      <c r="E578" t="s">
        <v>16</v>
      </c>
      <c r="F578" t="s">
        <v>1491</v>
      </c>
      <c r="G578" t="s">
        <v>5</v>
      </c>
      <c r="H578" t="s">
        <v>1297</v>
      </c>
      <c r="I578" s="63" t="e">
        <f t="array" ref="I578">_xlfn.IFS(#REF!="1",1,#REF!="2",2,#REF!="3",3,#REF!="1A",4,#REF!="1B",5,#REF!="2A",6,#REF!="2B",7,#REF!="3A",8,#REF!="3B",9,#REF!="4A",10,#REF!="","")</f>
        <v>#REF!</v>
      </c>
      <c r="J578">
        <f>VLOOKUP(F578,profesor!$G$2:$H$101,2,0)</f>
        <v>8</v>
      </c>
      <c r="K578">
        <f>VLOOKUP(H578,ar_predmet!A:C,3,0)</f>
        <v>102</v>
      </c>
      <c r="L578" s="3">
        <f>VLOOKUP(H578,ar_predmet!A:C,2,FALSE())</f>
        <v>6228</v>
      </c>
      <c r="M578">
        <f>+VLOOKUP(G578,tip_dogodka!$B$2:$C$10,2,0)</f>
        <v>4</v>
      </c>
      <c r="N578">
        <f>+VLOOKUP(E578,prostor!$F$1:$G$101,2,0)</f>
        <v>54</v>
      </c>
      <c r="O578">
        <f t="shared" ref="O578:O641" si="36">+INT(TEXT(((C578-B578)*24*60),"000"))</f>
        <v>150</v>
      </c>
      <c r="P578">
        <f>VLOOKUP(O578,mi2hh!A$2:B$4261,2,FALSE())</f>
        <v>3</v>
      </c>
      <c r="Q578" t="str">
        <f t="shared" ref="Q578:Q641" si="37">IF(ISNUMBER(FIND("Redni",D578)),"Red", IF(ISNUMBER(FIND("Izredni",D578)),"Izr"))</f>
        <v>Red</v>
      </c>
      <c r="R578" t="str">
        <f t="shared" ref="R578:R641" si="38">IF(ISNUMBER(FIND("-VS-",D578)),"VS", IF(ISNUMBER(FIND("-UNI-",D578)),"UN",IF(ISNUMBER(FIND("-MAG-",D578)),"MA",IF(ISNUMBER(FIND("-DR-",D578)),"DO"))))</f>
        <v>UN</v>
      </c>
      <c r="S578" s="24" t="s">
        <v>1209</v>
      </c>
      <c r="T578" t="str">
        <f t="shared" ref="T578:T641" si="39">IF(ISNUMBER(FIND("1. skupina",D578)),"1",IF(ISNUMBER(FIND("2. skupina",D578)),"2",IF(ISNUMBER(FIND("3. skupina",D578)),"3",IF(ISNUMBER(FIND("1.a skupina",D578)),"1A",IF(ISNUMBER(FIND("1.b skupina",D578)),"1B",IF(ISNUMBER(FIND("2.a skupina",D578)),"2A",IF(ISNUMBER(FIND("2.b skupina",D578)),"2B",IF(ISNUMBER(FIND("3.a skupina",D578)),"3A",IF(ISNUMBER(FIND("3.b skupina",D578)),"3B",IF(ISNUMBER(FIND("4.a skupina",D578)),"4A",""))))))))))</f>
        <v/>
      </c>
      <c r="U578">
        <f>VLOOKUP(S578,ar_skupina!L$2:M$136,2,FALSE())</f>
        <v>66</v>
      </c>
    </row>
    <row r="579" spans="1:21" ht="14.25" customHeight="1" x14ac:dyDescent="0.25">
      <c r="A579">
        <v>700</v>
      </c>
      <c r="B579" s="9">
        <v>45232.375</v>
      </c>
      <c r="C579" s="9">
        <v>45232.479166666701</v>
      </c>
      <c r="D579" t="s">
        <v>1494</v>
      </c>
      <c r="E579">
        <v>307</v>
      </c>
      <c r="F579" t="s">
        <v>1491</v>
      </c>
      <c r="G579" t="s">
        <v>3</v>
      </c>
      <c r="H579" t="s">
        <v>1492</v>
      </c>
      <c r="I579" s="63" t="e">
        <f t="array" ref="I579">_xlfn.IFS(#REF!="1",1,#REF!="2",2,#REF!="3",3,#REF!="1A",4,#REF!="1B",5,#REF!="2A",6,#REF!="2B",7,#REF!="3A",8,#REF!="3B",9,#REF!="4A",10,#REF!="","")</f>
        <v>#REF!</v>
      </c>
      <c r="J579">
        <f>VLOOKUP(F579,profesor!$G$2:$H$101,2,0)</f>
        <v>8</v>
      </c>
      <c r="K579">
        <f>VLOOKUP(H579,ar_predmet!A:C,3,0)</f>
        <v>18</v>
      </c>
      <c r="L579" s="3">
        <f>VLOOKUP(H579,ar_predmet!A:C,2,FALSE())</f>
        <v>5217</v>
      </c>
      <c r="M579">
        <f>+VLOOKUP(G579,tip_dogodka!$B$2:$C$10,2,0)</f>
        <v>2</v>
      </c>
      <c r="N579">
        <f>+VLOOKUP(E579,prostor!$F$1:$G$101,2,0)</f>
        <v>9</v>
      </c>
      <c r="O579">
        <f t="shared" si="36"/>
        <v>150</v>
      </c>
      <c r="P579">
        <f>VLOOKUP(O579,mi2hh!A$2:B$4261,2,FALSE())</f>
        <v>3</v>
      </c>
      <c r="Q579" t="str">
        <f t="shared" si="37"/>
        <v>Red</v>
      </c>
      <c r="R579" t="str">
        <f t="shared" si="38"/>
        <v>UN</v>
      </c>
      <c r="S579" s="24" t="s">
        <v>1211</v>
      </c>
      <c r="T579" t="str">
        <f t="shared" si="39"/>
        <v>1</v>
      </c>
      <c r="U579">
        <f>VLOOKUP(S579,ar_skupina!L$2:M$136,2,FALSE())</f>
        <v>68</v>
      </c>
    </row>
    <row r="580" spans="1:21" ht="14.25" customHeight="1" x14ac:dyDescent="0.25">
      <c r="A580">
        <v>701</v>
      </c>
      <c r="B580" s="9">
        <v>45370.489583333299</v>
      </c>
      <c r="C580" s="9">
        <v>45370.59375</v>
      </c>
      <c r="D580" t="s">
        <v>1490</v>
      </c>
      <c r="E580" t="s">
        <v>16</v>
      </c>
      <c r="F580" t="s">
        <v>1491</v>
      </c>
      <c r="G580" t="s">
        <v>5</v>
      </c>
      <c r="H580" t="s">
        <v>1492</v>
      </c>
      <c r="I580" s="63" t="e">
        <f t="array" ref="I580">_xlfn.IFS(#REF!="1",1,#REF!="2",2,#REF!="3",3,#REF!="1A",4,#REF!="1B",5,#REF!="2A",6,#REF!="2B",7,#REF!="3A",8,#REF!="3B",9,#REF!="4A",10,#REF!="","")</f>
        <v>#REF!</v>
      </c>
      <c r="J580">
        <f>VLOOKUP(F580,profesor!$G$2:$H$101,2,0)</f>
        <v>8</v>
      </c>
      <c r="K580">
        <f>VLOOKUP(H580,ar_predmet!A:C,3,0)</f>
        <v>18</v>
      </c>
      <c r="L580" s="3">
        <f>VLOOKUP(H580,ar_predmet!A:C,2,FALSE())</f>
        <v>5217</v>
      </c>
      <c r="M580">
        <f>+VLOOKUP(G580,tip_dogodka!$B$2:$C$10,2,0)</f>
        <v>4</v>
      </c>
      <c r="N580">
        <f>+VLOOKUP(E580,prostor!$F$1:$G$101,2,0)</f>
        <v>54</v>
      </c>
      <c r="O580">
        <f t="shared" si="36"/>
        <v>150</v>
      </c>
      <c r="P580">
        <f>VLOOKUP(O580,mi2hh!A$2:B$4261,2,FALSE())</f>
        <v>3</v>
      </c>
      <c r="Q580" t="str">
        <f t="shared" si="37"/>
        <v>Red</v>
      </c>
      <c r="R580" t="str">
        <f t="shared" si="38"/>
        <v>VS</v>
      </c>
      <c r="S580" s="24" t="s">
        <v>1157</v>
      </c>
      <c r="T580" t="str">
        <f t="shared" si="39"/>
        <v/>
      </c>
      <c r="U580">
        <f>VLOOKUP(S580,ar_skupina!L$2:M$136,2,FALSE())</f>
        <v>20</v>
      </c>
    </row>
    <row r="581" spans="1:21" ht="14.25" customHeight="1" x14ac:dyDescent="0.25">
      <c r="A581">
        <v>702</v>
      </c>
      <c r="B581" s="9">
        <v>45441.53125</v>
      </c>
      <c r="C581" s="9">
        <v>45441.635416666701</v>
      </c>
      <c r="D581" t="s">
        <v>1495</v>
      </c>
      <c r="E581" t="s">
        <v>16</v>
      </c>
      <c r="F581" t="s">
        <v>1491</v>
      </c>
      <c r="G581" t="s">
        <v>5</v>
      </c>
      <c r="H581" t="s">
        <v>1496</v>
      </c>
      <c r="I581" s="63" t="e">
        <f t="array" ref="I581">_xlfn.IFS(#REF!="1",1,#REF!="2",2,#REF!="3",3,#REF!="1A",4,#REF!="1B",5,#REF!="2A",6,#REF!="2B",7,#REF!="3A",8,#REF!="3B",9,#REF!="4A",10,#REF!="","")</f>
        <v>#REF!</v>
      </c>
      <c r="J581">
        <f>VLOOKUP(F581,profesor!$G$2:$H$101,2,0)</f>
        <v>8</v>
      </c>
      <c r="K581">
        <f>VLOOKUP(H581,ar_predmet!A:C,3,0)</f>
        <v>157</v>
      </c>
      <c r="L581" s="3">
        <f>VLOOKUP(H581,ar_predmet!A:C,2,FALSE())</f>
        <v>7117</v>
      </c>
      <c r="M581">
        <f>+VLOOKUP(G581,tip_dogodka!$B$2:$C$10,2,0)</f>
        <v>4</v>
      </c>
      <c r="N581">
        <f>+VLOOKUP(E581,prostor!$F$1:$G$101,2,0)</f>
        <v>54</v>
      </c>
      <c r="O581">
        <f t="shared" si="36"/>
        <v>150</v>
      </c>
      <c r="P581">
        <f>VLOOKUP(O581,mi2hh!A$2:B$4261,2,FALSE())</f>
        <v>3</v>
      </c>
      <c r="Q581" t="str">
        <f t="shared" si="37"/>
        <v>Red</v>
      </c>
      <c r="R581" t="str">
        <f t="shared" si="38"/>
        <v>MA</v>
      </c>
      <c r="S581" s="24" t="s">
        <v>1225</v>
      </c>
      <c r="T581" t="str">
        <f t="shared" si="39"/>
        <v/>
      </c>
      <c r="U581">
        <f>VLOOKUP(S581,ar_skupina!L$2:M$136,2,FALSE())</f>
        <v>81</v>
      </c>
    </row>
    <row r="582" spans="1:21" ht="14.25" customHeight="1" x14ac:dyDescent="0.25">
      <c r="A582">
        <v>703</v>
      </c>
      <c r="B582" s="9">
        <v>45218.416666666701</v>
      </c>
      <c r="C582" s="9">
        <v>45218.520833333299</v>
      </c>
      <c r="D582" t="s">
        <v>1494</v>
      </c>
      <c r="E582">
        <v>402</v>
      </c>
      <c r="F582" t="s">
        <v>1491</v>
      </c>
      <c r="G582" t="s">
        <v>3</v>
      </c>
      <c r="H582" t="s">
        <v>1492</v>
      </c>
      <c r="I582" s="63" t="e">
        <f t="array" ref="I582">_xlfn.IFS(#REF!="1",1,#REF!="2",2,#REF!="3",3,#REF!="1A",4,#REF!="1B",5,#REF!="2A",6,#REF!="2B",7,#REF!="3A",8,#REF!="3B",9,#REF!="4A",10,#REF!="","")</f>
        <v>#REF!</v>
      </c>
      <c r="J582">
        <f>VLOOKUP(F582,profesor!$G$2:$H$101,2,0)</f>
        <v>8</v>
      </c>
      <c r="K582">
        <f>VLOOKUP(H582,ar_predmet!A:C,3,0)</f>
        <v>18</v>
      </c>
      <c r="L582" s="3">
        <f>VLOOKUP(H582,ar_predmet!A:C,2,FALSE())</f>
        <v>5217</v>
      </c>
      <c r="M582">
        <f>+VLOOKUP(G582,tip_dogodka!$B$2:$C$10,2,0)</f>
        <v>2</v>
      </c>
      <c r="N582">
        <f>+VLOOKUP(E582,prostor!$F$1:$G$101,2,0)</f>
        <v>11</v>
      </c>
      <c r="O582">
        <f t="shared" si="36"/>
        <v>150</v>
      </c>
      <c r="P582">
        <f>VLOOKUP(O582,mi2hh!A$2:B$4261,2,FALSE())</f>
        <v>3</v>
      </c>
      <c r="Q582" t="str">
        <f t="shared" si="37"/>
        <v>Red</v>
      </c>
      <c r="R582" t="str">
        <f t="shared" si="38"/>
        <v>UN</v>
      </c>
      <c r="S582" s="24" t="s">
        <v>1211</v>
      </c>
      <c r="T582" t="str">
        <f t="shared" si="39"/>
        <v>1</v>
      </c>
      <c r="U582">
        <f>VLOOKUP(S582,ar_skupina!L$2:M$136,2,FALSE())</f>
        <v>68</v>
      </c>
    </row>
    <row r="583" spans="1:21" ht="14.25" customHeight="1" x14ac:dyDescent="0.25">
      <c r="A583">
        <v>704</v>
      </c>
      <c r="B583" s="9">
        <v>45398.416666666701</v>
      </c>
      <c r="C583" s="9">
        <v>45398.520833333299</v>
      </c>
      <c r="D583" t="s">
        <v>1497</v>
      </c>
      <c r="E583" t="s">
        <v>16</v>
      </c>
      <c r="F583" t="s">
        <v>1491</v>
      </c>
      <c r="G583" t="s">
        <v>5</v>
      </c>
      <c r="H583" t="s">
        <v>1498</v>
      </c>
      <c r="I583" s="63" t="e">
        <f t="array" ref="I583">_xlfn.IFS(#REF!="1",1,#REF!="2",2,#REF!="3",3,#REF!="1A",4,#REF!="1B",5,#REF!="2A",6,#REF!="2B",7,#REF!="3A",8,#REF!="3B",9,#REF!="4A",10,#REF!="","")</f>
        <v>#REF!</v>
      </c>
      <c r="J583">
        <f>VLOOKUP(F583,profesor!$G$2:$H$101,2,0)</f>
        <v>8</v>
      </c>
      <c r="K583">
        <f>VLOOKUP(H583,ar_predmet!A:C,3,0)</f>
        <v>179</v>
      </c>
      <c r="L583" s="3">
        <f>VLOOKUP(H583,ar_predmet!A:C,2,FALSE())</f>
        <v>7203</v>
      </c>
      <c r="M583">
        <f>+VLOOKUP(G583,tip_dogodka!$B$2:$C$10,2,0)</f>
        <v>4</v>
      </c>
      <c r="N583">
        <f>+VLOOKUP(E583,prostor!$F$1:$G$101,2,0)</f>
        <v>54</v>
      </c>
      <c r="O583">
        <f t="shared" si="36"/>
        <v>150</v>
      </c>
      <c r="P583">
        <f>VLOOKUP(O583,mi2hh!A$2:B$4261,2,FALSE())</f>
        <v>3</v>
      </c>
      <c r="Q583" t="str">
        <f t="shared" si="37"/>
        <v>Red</v>
      </c>
      <c r="R583" t="str">
        <f t="shared" si="38"/>
        <v>MA</v>
      </c>
      <c r="S583" s="24" t="s">
        <v>1230</v>
      </c>
      <c r="T583" t="str">
        <f t="shared" si="39"/>
        <v/>
      </c>
      <c r="U583">
        <f>VLOOKUP(S583,ar_skupina!L$2:M$136,2,FALSE())</f>
        <v>86</v>
      </c>
    </row>
    <row r="584" spans="1:21" ht="14.25" customHeight="1" x14ac:dyDescent="0.25">
      <c r="A584">
        <v>705</v>
      </c>
      <c r="B584" s="9">
        <v>45398.53125</v>
      </c>
      <c r="C584" s="9">
        <v>45398.635416666701</v>
      </c>
      <c r="D584" t="s">
        <v>1499</v>
      </c>
      <c r="E584" t="s">
        <v>17</v>
      </c>
      <c r="F584" t="s">
        <v>1491</v>
      </c>
      <c r="G584" t="s">
        <v>3</v>
      </c>
      <c r="H584" t="s">
        <v>1500</v>
      </c>
      <c r="I584" s="63" t="e">
        <f t="array" ref="I584">_xlfn.IFS(#REF!="1",1,#REF!="2",2,#REF!="3",3,#REF!="1A",4,#REF!="1B",5,#REF!="2A",6,#REF!="2B",7,#REF!="3A",8,#REF!="3B",9,#REF!="4A",10,#REF!="","")</f>
        <v>#REF!</v>
      </c>
      <c r="J584">
        <f>VLOOKUP(F584,profesor!$G$2:$H$101,2,0)</f>
        <v>8</v>
      </c>
      <c r="K584">
        <f>VLOOKUP(H584,ar_predmet!A:C,3,0)</f>
        <v>150</v>
      </c>
      <c r="L584" s="3">
        <f>VLOOKUP(H584,ar_predmet!A:C,2,FALSE())</f>
        <v>7109</v>
      </c>
      <c r="M584">
        <f>+VLOOKUP(G584,tip_dogodka!$B$2:$C$10,2,0)</f>
        <v>2</v>
      </c>
      <c r="N584">
        <f>+VLOOKUP(E584,prostor!$F$1:$G$101,2,0)</f>
        <v>55</v>
      </c>
      <c r="O584">
        <f t="shared" si="36"/>
        <v>150</v>
      </c>
      <c r="P584">
        <f>VLOOKUP(O584,mi2hh!A$2:B$4261,2,FALSE())</f>
        <v>3</v>
      </c>
      <c r="Q584" t="str">
        <f t="shared" si="37"/>
        <v>Red</v>
      </c>
      <c r="R584" t="str">
        <f t="shared" si="38"/>
        <v>MA</v>
      </c>
      <c r="S584" s="24" t="s">
        <v>1225</v>
      </c>
      <c r="T584" t="str">
        <f t="shared" si="39"/>
        <v/>
      </c>
      <c r="U584">
        <f>VLOOKUP(S584,ar_skupina!L$2:M$136,2,FALSE())</f>
        <v>81</v>
      </c>
    </row>
    <row r="585" spans="1:21" ht="14.25" customHeight="1" x14ac:dyDescent="0.25">
      <c r="A585">
        <v>706</v>
      </c>
      <c r="B585" s="9">
        <v>45219.53125</v>
      </c>
      <c r="C585" s="9">
        <v>45219.635416666701</v>
      </c>
      <c r="D585" t="s">
        <v>1501</v>
      </c>
      <c r="E585" t="s">
        <v>16</v>
      </c>
      <c r="F585" t="s">
        <v>1491</v>
      </c>
      <c r="G585" t="s">
        <v>5</v>
      </c>
      <c r="H585" t="s">
        <v>1492</v>
      </c>
      <c r="I585" s="63" t="e">
        <f t="array" ref="I585">_xlfn.IFS(#REF!="1",1,#REF!="2",2,#REF!="3",3,#REF!="1A",4,#REF!="1B",5,#REF!="2A",6,#REF!="2B",7,#REF!="3A",8,#REF!="3B",9,#REF!="4A",10,#REF!="","")</f>
        <v>#REF!</v>
      </c>
      <c r="J585">
        <f>VLOOKUP(F585,profesor!$G$2:$H$101,2,0)</f>
        <v>8</v>
      </c>
      <c r="K585">
        <f>VLOOKUP(H585,ar_predmet!A:C,3,0)</f>
        <v>18</v>
      </c>
      <c r="L585" s="3">
        <f>VLOOKUP(H585,ar_predmet!A:C,2,FALSE())</f>
        <v>5217</v>
      </c>
      <c r="M585">
        <f>+VLOOKUP(G585,tip_dogodka!$B$2:$C$10,2,0)</f>
        <v>4</v>
      </c>
      <c r="N585">
        <f>+VLOOKUP(E585,prostor!$F$1:$G$101,2,0)</f>
        <v>54</v>
      </c>
      <c r="O585">
        <f t="shared" si="36"/>
        <v>150</v>
      </c>
      <c r="P585">
        <f>VLOOKUP(O585,mi2hh!A$2:B$4261,2,FALSE())</f>
        <v>3</v>
      </c>
      <c r="Q585" t="str">
        <f t="shared" si="37"/>
        <v>Red</v>
      </c>
      <c r="R585" t="str">
        <f t="shared" si="38"/>
        <v>UN</v>
      </c>
      <c r="S585" s="24" t="s">
        <v>1212</v>
      </c>
      <c r="T585" t="str">
        <f t="shared" si="39"/>
        <v>2</v>
      </c>
      <c r="U585">
        <f>VLOOKUP(S585,ar_skupina!L$2:M$136,2,FALSE())</f>
        <v>69</v>
      </c>
    </row>
    <row r="586" spans="1:21" ht="14.25" customHeight="1" x14ac:dyDescent="0.25">
      <c r="A586">
        <v>707</v>
      </c>
      <c r="B586" s="9">
        <v>45376.375</v>
      </c>
      <c r="C586" s="9">
        <v>45376.479166666701</v>
      </c>
      <c r="D586" t="s">
        <v>1493</v>
      </c>
      <c r="E586" t="s">
        <v>16</v>
      </c>
      <c r="F586" t="s">
        <v>1491</v>
      </c>
      <c r="G586" t="s">
        <v>5</v>
      </c>
      <c r="H586" t="s">
        <v>1297</v>
      </c>
      <c r="I586" s="63" t="e">
        <f t="array" ref="I586">_xlfn.IFS(#REF!="1",1,#REF!="2",2,#REF!="3",3,#REF!="1A",4,#REF!="1B",5,#REF!="2A",6,#REF!="2B",7,#REF!="3A",8,#REF!="3B",9,#REF!="4A",10,#REF!="","")</f>
        <v>#REF!</v>
      </c>
      <c r="J586">
        <f>VLOOKUP(F586,profesor!$G$2:$H$101,2,0)</f>
        <v>8</v>
      </c>
      <c r="K586">
        <f>VLOOKUP(H586,ar_predmet!A:C,3,0)</f>
        <v>102</v>
      </c>
      <c r="L586" s="3">
        <f>VLOOKUP(H586,ar_predmet!A:C,2,FALSE())</f>
        <v>6228</v>
      </c>
      <c r="M586">
        <f>+VLOOKUP(G586,tip_dogodka!$B$2:$C$10,2,0)</f>
        <v>4</v>
      </c>
      <c r="N586">
        <f>+VLOOKUP(E586,prostor!$F$1:$G$101,2,0)</f>
        <v>54</v>
      </c>
      <c r="O586">
        <f t="shared" si="36"/>
        <v>150</v>
      </c>
      <c r="P586">
        <f>VLOOKUP(O586,mi2hh!A$2:B$4261,2,FALSE())</f>
        <v>3</v>
      </c>
      <c r="Q586" t="str">
        <f t="shared" si="37"/>
        <v>Red</v>
      </c>
      <c r="R586" t="str">
        <f t="shared" si="38"/>
        <v>UN</v>
      </c>
      <c r="S586" s="24" t="s">
        <v>1209</v>
      </c>
      <c r="T586" t="str">
        <f t="shared" si="39"/>
        <v/>
      </c>
      <c r="U586">
        <f>VLOOKUP(S586,ar_skupina!L$2:M$136,2,FALSE())</f>
        <v>66</v>
      </c>
    </row>
    <row r="587" spans="1:21" ht="14.25" customHeight="1" x14ac:dyDescent="0.25">
      <c r="A587">
        <v>708</v>
      </c>
      <c r="B587" s="9">
        <v>45369.489583333299</v>
      </c>
      <c r="C587" s="9">
        <v>45369.59375</v>
      </c>
      <c r="D587" t="s">
        <v>1502</v>
      </c>
      <c r="E587">
        <v>301</v>
      </c>
      <c r="F587" t="s">
        <v>1491</v>
      </c>
      <c r="G587" t="s">
        <v>3</v>
      </c>
      <c r="H587" t="s">
        <v>1492</v>
      </c>
      <c r="I587" s="63" t="e">
        <f t="array" ref="I587">_xlfn.IFS(#REF!="1",1,#REF!="2",2,#REF!="3",3,#REF!="1A",4,#REF!="1B",5,#REF!="2A",6,#REF!="2B",7,#REF!="3A",8,#REF!="3B",9,#REF!="4A",10,#REF!="","")</f>
        <v>#REF!</v>
      </c>
      <c r="J587">
        <f>VLOOKUP(F587,profesor!$G$2:$H$101,2,0)</f>
        <v>8</v>
      </c>
      <c r="K587">
        <f>VLOOKUP(H587,ar_predmet!A:C,3,0)</f>
        <v>18</v>
      </c>
      <c r="L587" s="3">
        <f>VLOOKUP(H587,ar_predmet!A:C,2,FALSE())</f>
        <v>5217</v>
      </c>
      <c r="M587">
        <f>+VLOOKUP(G587,tip_dogodka!$B$2:$C$10,2,0)</f>
        <v>2</v>
      </c>
      <c r="N587">
        <f>+VLOOKUP(E587,prostor!$F$1:$G$101,2,0)</f>
        <v>5</v>
      </c>
      <c r="O587">
        <f t="shared" si="36"/>
        <v>150</v>
      </c>
      <c r="P587">
        <f>VLOOKUP(O587,mi2hh!A$2:B$4261,2,FALSE())</f>
        <v>3</v>
      </c>
      <c r="Q587" t="str">
        <f t="shared" si="37"/>
        <v>Red</v>
      </c>
      <c r="R587" t="str">
        <f t="shared" si="38"/>
        <v>VS</v>
      </c>
      <c r="S587" s="24" t="s">
        <v>1157</v>
      </c>
      <c r="T587" t="str">
        <f t="shared" si="39"/>
        <v/>
      </c>
      <c r="U587">
        <f>VLOOKUP(S587,ar_skupina!L$2:M$136,2,FALSE())</f>
        <v>20</v>
      </c>
    </row>
    <row r="588" spans="1:21" ht="14.25" customHeight="1" x14ac:dyDescent="0.25">
      <c r="A588">
        <v>709</v>
      </c>
      <c r="B588" s="9">
        <v>45265.489583333299</v>
      </c>
      <c r="C588" s="9">
        <v>45265.59375</v>
      </c>
      <c r="D588" t="s">
        <v>1503</v>
      </c>
      <c r="E588">
        <v>403</v>
      </c>
      <c r="F588" t="s">
        <v>1491</v>
      </c>
      <c r="G588" t="s">
        <v>3</v>
      </c>
      <c r="H588" t="s">
        <v>1504</v>
      </c>
      <c r="I588" s="63" t="e">
        <f t="array" ref="I588">_xlfn.IFS(#REF!="1",1,#REF!="2",2,#REF!="3",3,#REF!="1A",4,#REF!="1B",5,#REF!="2A",6,#REF!="2B",7,#REF!="3A",8,#REF!="3B",9,#REF!="4A",10,#REF!="","")</f>
        <v>#REF!</v>
      </c>
      <c r="J588">
        <f>VLOOKUP(F588,profesor!$G$2:$H$101,2,0)</f>
        <v>8</v>
      </c>
      <c r="K588">
        <f>VLOOKUP(H588,ar_predmet!A:C,3,0)</f>
        <v>121</v>
      </c>
      <c r="L588" s="3">
        <f>VLOOKUP(H588,ar_predmet!A:C,2,FALSE())</f>
        <v>6314</v>
      </c>
      <c r="M588">
        <f>+VLOOKUP(G588,tip_dogodka!$B$2:$C$10,2,0)</f>
        <v>2</v>
      </c>
      <c r="N588">
        <f>+VLOOKUP(E588,prostor!$F$1:$G$101,2,0)</f>
        <v>12</v>
      </c>
      <c r="O588">
        <f t="shared" si="36"/>
        <v>150</v>
      </c>
      <c r="P588">
        <f>VLOOKUP(O588,mi2hh!A$2:B$4261,2,FALSE())</f>
        <v>3</v>
      </c>
      <c r="Q588" t="str">
        <f t="shared" si="37"/>
        <v>Red</v>
      </c>
      <c r="R588" t="str">
        <f t="shared" si="38"/>
        <v>UN</v>
      </c>
      <c r="S588" s="24" t="s">
        <v>1216</v>
      </c>
      <c r="T588" t="str">
        <f t="shared" si="39"/>
        <v/>
      </c>
      <c r="U588">
        <f>VLOOKUP(S588,ar_skupina!L$2:M$136,2,FALSE())</f>
        <v>73</v>
      </c>
    </row>
    <row r="589" spans="1:21" ht="14.25" customHeight="1" x14ac:dyDescent="0.25">
      <c r="A589">
        <v>710</v>
      </c>
      <c r="B589" s="9">
        <v>45439.53125</v>
      </c>
      <c r="C589" s="9">
        <v>45439.635416666701</v>
      </c>
      <c r="D589" t="s">
        <v>1495</v>
      </c>
      <c r="E589" t="s">
        <v>16</v>
      </c>
      <c r="F589" t="s">
        <v>1491</v>
      </c>
      <c r="G589" t="s">
        <v>5</v>
      </c>
      <c r="H589" t="s">
        <v>1496</v>
      </c>
      <c r="I589" s="63" t="e">
        <f t="array" ref="I589">_xlfn.IFS(#REF!="1",1,#REF!="2",2,#REF!="3",3,#REF!="1A",4,#REF!="1B",5,#REF!="2A",6,#REF!="2B",7,#REF!="3A",8,#REF!="3B",9,#REF!="4A",10,#REF!="","")</f>
        <v>#REF!</v>
      </c>
      <c r="J589">
        <f>VLOOKUP(F589,profesor!$G$2:$H$101,2,0)</f>
        <v>8</v>
      </c>
      <c r="K589">
        <f>VLOOKUP(H589,ar_predmet!A:C,3,0)</f>
        <v>157</v>
      </c>
      <c r="L589" s="3">
        <f>VLOOKUP(H589,ar_predmet!A:C,2,FALSE())</f>
        <v>7117</v>
      </c>
      <c r="M589">
        <f>+VLOOKUP(G589,tip_dogodka!$B$2:$C$10,2,0)</f>
        <v>4</v>
      </c>
      <c r="N589">
        <f>+VLOOKUP(E589,prostor!$F$1:$G$101,2,0)</f>
        <v>54</v>
      </c>
      <c r="O589">
        <f t="shared" si="36"/>
        <v>150</v>
      </c>
      <c r="P589">
        <f>VLOOKUP(O589,mi2hh!A$2:B$4261,2,FALSE())</f>
        <v>3</v>
      </c>
      <c r="Q589" t="str">
        <f t="shared" si="37"/>
        <v>Red</v>
      </c>
      <c r="R589" t="str">
        <f t="shared" si="38"/>
        <v>MA</v>
      </c>
      <c r="S589" s="24" t="s">
        <v>1225</v>
      </c>
      <c r="T589" t="str">
        <f t="shared" si="39"/>
        <v/>
      </c>
      <c r="U589">
        <f>VLOOKUP(S589,ar_skupina!L$2:M$136,2,FALSE())</f>
        <v>81</v>
      </c>
    </row>
    <row r="590" spans="1:21" ht="14.25" customHeight="1" x14ac:dyDescent="0.25">
      <c r="A590">
        <v>711</v>
      </c>
      <c r="B590" s="9">
        <v>45378.489583333299</v>
      </c>
      <c r="C590" s="9">
        <v>45378.59375</v>
      </c>
      <c r="D590" t="s">
        <v>1490</v>
      </c>
      <c r="E590" t="s">
        <v>16</v>
      </c>
      <c r="F590" t="s">
        <v>1491</v>
      </c>
      <c r="G590" t="s">
        <v>5</v>
      </c>
      <c r="H590" t="s">
        <v>1492</v>
      </c>
      <c r="I590" s="63" t="e">
        <f t="array" ref="I590">_xlfn.IFS(#REF!="1",1,#REF!="2",2,#REF!="3",3,#REF!="1A",4,#REF!="1B",5,#REF!="2A",6,#REF!="2B",7,#REF!="3A",8,#REF!="3B",9,#REF!="4A",10,#REF!="","")</f>
        <v>#REF!</v>
      </c>
      <c r="J590">
        <f>VLOOKUP(F590,profesor!$G$2:$H$101,2,0)</f>
        <v>8</v>
      </c>
      <c r="K590">
        <f>VLOOKUP(H590,ar_predmet!A:C,3,0)</f>
        <v>18</v>
      </c>
      <c r="L590" s="3">
        <f>VLOOKUP(H590,ar_predmet!A:C,2,FALSE())</f>
        <v>5217</v>
      </c>
      <c r="M590">
        <f>+VLOOKUP(G590,tip_dogodka!$B$2:$C$10,2,0)</f>
        <v>4</v>
      </c>
      <c r="N590">
        <f>+VLOOKUP(E590,prostor!$F$1:$G$101,2,0)</f>
        <v>54</v>
      </c>
      <c r="O590">
        <f t="shared" si="36"/>
        <v>150</v>
      </c>
      <c r="P590">
        <f>VLOOKUP(O590,mi2hh!A$2:B$4261,2,FALSE())</f>
        <v>3</v>
      </c>
      <c r="Q590" t="str">
        <f t="shared" si="37"/>
        <v>Red</v>
      </c>
      <c r="R590" t="str">
        <f t="shared" si="38"/>
        <v>VS</v>
      </c>
      <c r="S590" s="24" t="s">
        <v>1157</v>
      </c>
      <c r="T590" t="str">
        <f t="shared" si="39"/>
        <v/>
      </c>
      <c r="U590">
        <f>VLOOKUP(S590,ar_skupina!L$2:M$136,2,FALSE())</f>
        <v>20</v>
      </c>
    </row>
    <row r="591" spans="1:21" ht="14.25" customHeight="1" x14ac:dyDescent="0.25">
      <c r="A591">
        <v>712</v>
      </c>
      <c r="B591" s="9">
        <v>45274.375</v>
      </c>
      <c r="C591" s="9">
        <v>45274.479166666701</v>
      </c>
      <c r="D591" t="s">
        <v>1503</v>
      </c>
      <c r="E591">
        <v>402</v>
      </c>
      <c r="F591" t="s">
        <v>1491</v>
      </c>
      <c r="G591" t="s">
        <v>3</v>
      </c>
      <c r="H591" t="s">
        <v>1504</v>
      </c>
      <c r="I591" s="63" t="e">
        <f t="array" ref="I591">_xlfn.IFS(#REF!="1",1,#REF!="2",2,#REF!="3",3,#REF!="1A",4,#REF!="1B",5,#REF!="2A",6,#REF!="2B",7,#REF!="3A",8,#REF!="3B",9,#REF!="4A",10,#REF!="","")</f>
        <v>#REF!</v>
      </c>
      <c r="J591">
        <f>VLOOKUP(F591,profesor!$G$2:$H$101,2,0)</f>
        <v>8</v>
      </c>
      <c r="K591">
        <f>VLOOKUP(H591,ar_predmet!A:C,3,0)</f>
        <v>121</v>
      </c>
      <c r="L591" s="3">
        <f>VLOOKUP(H591,ar_predmet!A:C,2,FALSE())</f>
        <v>6314</v>
      </c>
      <c r="M591">
        <f>+VLOOKUP(G591,tip_dogodka!$B$2:$C$10,2,0)</f>
        <v>2</v>
      </c>
      <c r="N591">
        <f>+VLOOKUP(E591,prostor!$F$1:$G$101,2,0)</f>
        <v>11</v>
      </c>
      <c r="O591">
        <f t="shared" si="36"/>
        <v>150</v>
      </c>
      <c r="P591">
        <f>VLOOKUP(O591,mi2hh!A$2:B$4261,2,FALSE())</f>
        <v>3</v>
      </c>
      <c r="Q591" t="str">
        <f t="shared" si="37"/>
        <v>Red</v>
      </c>
      <c r="R591" t="str">
        <f t="shared" si="38"/>
        <v>UN</v>
      </c>
      <c r="S591" s="24" t="s">
        <v>1216</v>
      </c>
      <c r="T591" t="str">
        <f t="shared" si="39"/>
        <v/>
      </c>
      <c r="U591">
        <f>VLOOKUP(S591,ar_skupina!L$2:M$136,2,FALSE())</f>
        <v>73</v>
      </c>
    </row>
    <row r="592" spans="1:21" ht="14.25" customHeight="1" x14ac:dyDescent="0.25">
      <c r="A592">
        <v>713</v>
      </c>
      <c r="B592" s="9">
        <v>45222.53125</v>
      </c>
      <c r="C592" s="9">
        <v>45222.635416666701</v>
      </c>
      <c r="D592" t="s">
        <v>1505</v>
      </c>
      <c r="E592">
        <v>402</v>
      </c>
      <c r="F592" t="s">
        <v>1491</v>
      </c>
      <c r="G592" t="s">
        <v>3</v>
      </c>
      <c r="H592" t="s">
        <v>1492</v>
      </c>
      <c r="I592" s="63" t="e">
        <f t="array" ref="I592">_xlfn.IFS(#REF!="1",1,#REF!="2",2,#REF!="3",3,#REF!="1A",4,#REF!="1B",5,#REF!="2A",6,#REF!="2B",7,#REF!="3A",8,#REF!="3B",9,#REF!="4A",10,#REF!="","")</f>
        <v>#REF!</v>
      </c>
      <c r="J592">
        <f>VLOOKUP(F592,profesor!$G$2:$H$101,2,0)</f>
        <v>8</v>
      </c>
      <c r="K592">
        <f>VLOOKUP(H592,ar_predmet!A:C,3,0)</f>
        <v>18</v>
      </c>
      <c r="L592" s="3">
        <f>VLOOKUP(H592,ar_predmet!A:C,2,FALSE())</f>
        <v>5217</v>
      </c>
      <c r="M592">
        <f>+VLOOKUP(G592,tip_dogodka!$B$2:$C$10,2,0)</f>
        <v>2</v>
      </c>
      <c r="N592">
        <f>+VLOOKUP(E592,prostor!$F$1:$G$101,2,0)</f>
        <v>11</v>
      </c>
      <c r="O592">
        <f t="shared" si="36"/>
        <v>150</v>
      </c>
      <c r="P592">
        <f>VLOOKUP(O592,mi2hh!A$2:B$4261,2,FALSE())</f>
        <v>3</v>
      </c>
      <c r="Q592" t="str">
        <f t="shared" si="37"/>
        <v>Red</v>
      </c>
      <c r="R592" t="str">
        <f t="shared" si="38"/>
        <v>UN</v>
      </c>
      <c r="S592" s="24" t="s">
        <v>1212</v>
      </c>
      <c r="T592" t="str">
        <f t="shared" si="39"/>
        <v>2</v>
      </c>
      <c r="U592">
        <f>VLOOKUP(S592,ar_skupina!L$2:M$136,2,FALSE())</f>
        <v>69</v>
      </c>
    </row>
    <row r="593" spans="1:21" ht="14.25" customHeight="1" x14ac:dyDescent="0.25">
      <c r="A593">
        <v>714</v>
      </c>
      <c r="B593" s="9">
        <v>45392.416666666701</v>
      </c>
      <c r="C593" s="9">
        <v>45392.520833333299</v>
      </c>
      <c r="D593" t="s">
        <v>1506</v>
      </c>
      <c r="E593">
        <v>401</v>
      </c>
      <c r="F593" t="s">
        <v>1491</v>
      </c>
      <c r="G593" t="s">
        <v>3</v>
      </c>
      <c r="H593" t="s">
        <v>1498</v>
      </c>
      <c r="I593" s="63" t="e">
        <f t="array" ref="I593">_xlfn.IFS(#REF!="1",1,#REF!="2",2,#REF!="3",3,#REF!="1A",4,#REF!="1B",5,#REF!="2A",6,#REF!="2B",7,#REF!="3A",8,#REF!="3B",9,#REF!="4A",10,#REF!="","")</f>
        <v>#REF!</v>
      </c>
      <c r="J593">
        <f>VLOOKUP(F593,profesor!$G$2:$H$101,2,0)</f>
        <v>8</v>
      </c>
      <c r="K593">
        <f>VLOOKUP(H593,ar_predmet!A:C,3,0)</f>
        <v>179</v>
      </c>
      <c r="L593" s="3">
        <f>VLOOKUP(H593,ar_predmet!A:C,2,FALSE())</f>
        <v>7203</v>
      </c>
      <c r="M593">
        <f>+VLOOKUP(G593,tip_dogodka!$B$2:$C$10,2,0)</f>
        <v>2</v>
      </c>
      <c r="N593">
        <f>+VLOOKUP(E593,prostor!$F$1:$G$101,2,0)</f>
        <v>10</v>
      </c>
      <c r="O593">
        <f t="shared" si="36"/>
        <v>150</v>
      </c>
      <c r="P593">
        <f>VLOOKUP(O593,mi2hh!A$2:B$4261,2,FALSE())</f>
        <v>3</v>
      </c>
      <c r="Q593" t="str">
        <f t="shared" si="37"/>
        <v>Red</v>
      </c>
      <c r="R593" t="str">
        <f t="shared" si="38"/>
        <v>MA</v>
      </c>
      <c r="S593" s="24" t="s">
        <v>1230</v>
      </c>
      <c r="T593" t="str">
        <f t="shared" si="39"/>
        <v/>
      </c>
      <c r="U593">
        <f>VLOOKUP(S593,ar_skupina!L$2:M$136,2,FALSE())</f>
        <v>86</v>
      </c>
    </row>
    <row r="594" spans="1:21" ht="14.25" customHeight="1" x14ac:dyDescent="0.25">
      <c r="A594">
        <v>715</v>
      </c>
      <c r="B594" s="9">
        <v>45379.489583333299</v>
      </c>
      <c r="C594" s="9">
        <v>45379.59375</v>
      </c>
      <c r="D594" t="s">
        <v>1502</v>
      </c>
      <c r="E594">
        <v>306</v>
      </c>
      <c r="F594" t="s">
        <v>1491</v>
      </c>
      <c r="G594" t="s">
        <v>3</v>
      </c>
      <c r="H594" t="s">
        <v>1492</v>
      </c>
      <c r="I594" s="63" t="e">
        <f t="array" ref="I594">_xlfn.IFS(#REF!="1",1,#REF!="2",2,#REF!="3",3,#REF!="1A",4,#REF!="1B",5,#REF!="2A",6,#REF!="2B",7,#REF!="3A",8,#REF!="3B",9,#REF!="4A",10,#REF!="","")</f>
        <v>#REF!</v>
      </c>
      <c r="J594">
        <f>VLOOKUP(F594,profesor!$G$2:$H$101,2,0)</f>
        <v>8</v>
      </c>
      <c r="K594">
        <f>VLOOKUP(H594,ar_predmet!A:C,3,0)</f>
        <v>18</v>
      </c>
      <c r="L594" s="3">
        <f>VLOOKUP(H594,ar_predmet!A:C,2,FALSE())</f>
        <v>5217</v>
      </c>
      <c r="M594">
        <f>+VLOOKUP(G594,tip_dogodka!$B$2:$C$10,2,0)</f>
        <v>2</v>
      </c>
      <c r="N594">
        <f>+VLOOKUP(E594,prostor!$F$1:$G$101,2,0)</f>
        <v>8</v>
      </c>
      <c r="O594">
        <f t="shared" si="36"/>
        <v>150</v>
      </c>
      <c r="P594">
        <f>VLOOKUP(O594,mi2hh!A$2:B$4261,2,FALSE())</f>
        <v>3</v>
      </c>
      <c r="Q594" t="str">
        <f t="shared" si="37"/>
        <v>Red</v>
      </c>
      <c r="R594" t="str">
        <f t="shared" si="38"/>
        <v>VS</v>
      </c>
      <c r="S594" s="24" t="s">
        <v>1157</v>
      </c>
      <c r="T594" t="str">
        <f t="shared" si="39"/>
        <v/>
      </c>
      <c r="U594">
        <f>VLOOKUP(S594,ar_skupina!L$2:M$136,2,FALSE())</f>
        <v>20</v>
      </c>
    </row>
    <row r="595" spans="1:21" ht="14.25" customHeight="1" x14ac:dyDescent="0.25">
      <c r="A595">
        <v>716</v>
      </c>
      <c r="B595" s="9">
        <v>45397.53125</v>
      </c>
      <c r="C595" s="9">
        <v>45397.635416666701</v>
      </c>
      <c r="D595" t="s">
        <v>1507</v>
      </c>
      <c r="E595" t="s">
        <v>16</v>
      </c>
      <c r="F595" t="s">
        <v>1491</v>
      </c>
      <c r="G595" t="s">
        <v>5</v>
      </c>
      <c r="H595" t="s">
        <v>1500</v>
      </c>
      <c r="I595" s="63" t="e">
        <f t="array" ref="I595">_xlfn.IFS(#REF!="1",1,#REF!="2",2,#REF!="3",3,#REF!="1A",4,#REF!="1B",5,#REF!="2A",6,#REF!="2B",7,#REF!="3A",8,#REF!="3B",9,#REF!="4A",10,#REF!="","")</f>
        <v>#REF!</v>
      </c>
      <c r="J595">
        <f>VLOOKUP(F595,profesor!$G$2:$H$101,2,0)</f>
        <v>8</v>
      </c>
      <c r="K595">
        <f>VLOOKUP(H595,ar_predmet!A:C,3,0)</f>
        <v>150</v>
      </c>
      <c r="L595" s="3">
        <f>VLOOKUP(H595,ar_predmet!A:C,2,FALSE())</f>
        <v>7109</v>
      </c>
      <c r="M595">
        <f>+VLOOKUP(G595,tip_dogodka!$B$2:$C$10,2,0)</f>
        <v>4</v>
      </c>
      <c r="N595">
        <f>+VLOOKUP(E595,prostor!$F$1:$G$101,2,0)</f>
        <v>54</v>
      </c>
      <c r="O595">
        <f t="shared" si="36"/>
        <v>150</v>
      </c>
      <c r="P595">
        <f>VLOOKUP(O595,mi2hh!A$2:B$4261,2,FALSE())</f>
        <v>3</v>
      </c>
      <c r="Q595" t="str">
        <f t="shared" si="37"/>
        <v>Red</v>
      </c>
      <c r="R595" t="str">
        <f t="shared" si="38"/>
        <v>MA</v>
      </c>
      <c r="S595" s="24" t="s">
        <v>1225</v>
      </c>
      <c r="T595" t="str">
        <f t="shared" si="39"/>
        <v/>
      </c>
      <c r="U595">
        <f>VLOOKUP(S595,ar_skupina!L$2:M$136,2,FALSE())</f>
        <v>81</v>
      </c>
    </row>
    <row r="596" spans="1:21" ht="14.25" customHeight="1" x14ac:dyDescent="0.25">
      <c r="A596">
        <v>717</v>
      </c>
      <c r="B596" s="9">
        <v>45232.489583333299</v>
      </c>
      <c r="C596" s="9">
        <v>45232.59375</v>
      </c>
      <c r="D596" t="s">
        <v>1505</v>
      </c>
      <c r="E596">
        <v>307</v>
      </c>
      <c r="F596" t="s">
        <v>1491</v>
      </c>
      <c r="G596" t="s">
        <v>3</v>
      </c>
      <c r="H596" t="s">
        <v>1492</v>
      </c>
      <c r="I596" s="63" t="e">
        <f t="array" ref="I596">_xlfn.IFS(#REF!="1",1,#REF!="2",2,#REF!="3",3,#REF!="1A",4,#REF!="1B",5,#REF!="2A",6,#REF!="2B",7,#REF!="3A",8,#REF!="3B",9,#REF!="4A",10,#REF!="","")</f>
        <v>#REF!</v>
      </c>
      <c r="J596">
        <f>VLOOKUP(F596,profesor!$G$2:$H$101,2,0)</f>
        <v>8</v>
      </c>
      <c r="K596">
        <f>VLOOKUP(H596,ar_predmet!A:C,3,0)</f>
        <v>18</v>
      </c>
      <c r="L596" s="3">
        <f>VLOOKUP(H596,ar_predmet!A:C,2,FALSE())</f>
        <v>5217</v>
      </c>
      <c r="M596">
        <f>+VLOOKUP(G596,tip_dogodka!$B$2:$C$10,2,0)</f>
        <v>2</v>
      </c>
      <c r="N596">
        <f>+VLOOKUP(E596,prostor!$F$1:$G$101,2,0)</f>
        <v>9</v>
      </c>
      <c r="O596">
        <f t="shared" si="36"/>
        <v>150</v>
      </c>
      <c r="P596">
        <f>VLOOKUP(O596,mi2hh!A$2:B$4261,2,FALSE())</f>
        <v>3</v>
      </c>
      <c r="Q596" t="str">
        <f t="shared" si="37"/>
        <v>Red</v>
      </c>
      <c r="R596" t="str">
        <f t="shared" si="38"/>
        <v>UN</v>
      </c>
      <c r="S596" s="24" t="s">
        <v>1212</v>
      </c>
      <c r="T596" t="str">
        <f t="shared" si="39"/>
        <v>2</v>
      </c>
      <c r="U596">
        <f>VLOOKUP(S596,ar_skupina!L$2:M$136,2,FALSE())</f>
        <v>69</v>
      </c>
    </row>
    <row r="597" spans="1:21" ht="14.25" customHeight="1" x14ac:dyDescent="0.25">
      <c r="A597">
        <v>718</v>
      </c>
      <c r="B597" s="9">
        <v>45401.416666666701</v>
      </c>
      <c r="C597" s="9">
        <v>45401.520833333299</v>
      </c>
      <c r="D597" t="s">
        <v>1506</v>
      </c>
      <c r="E597" t="s">
        <v>17</v>
      </c>
      <c r="F597" t="s">
        <v>1491</v>
      </c>
      <c r="G597" t="s">
        <v>3</v>
      </c>
      <c r="H597" t="s">
        <v>1498</v>
      </c>
      <c r="I597" s="63" t="e">
        <f t="array" ref="I597">_xlfn.IFS(#REF!="1",1,#REF!="2",2,#REF!="3",3,#REF!="1A",4,#REF!="1B",5,#REF!="2A",6,#REF!="2B",7,#REF!="3A",8,#REF!="3B",9,#REF!="4A",10,#REF!="","")</f>
        <v>#REF!</v>
      </c>
      <c r="J597">
        <f>VLOOKUP(F597,profesor!$G$2:$H$101,2,0)</f>
        <v>8</v>
      </c>
      <c r="K597">
        <f>VLOOKUP(H597,ar_predmet!A:C,3,0)</f>
        <v>179</v>
      </c>
      <c r="L597" s="3">
        <f>VLOOKUP(H597,ar_predmet!A:C,2,FALSE())</f>
        <v>7203</v>
      </c>
      <c r="M597">
        <f>+VLOOKUP(G597,tip_dogodka!$B$2:$C$10,2,0)</f>
        <v>2</v>
      </c>
      <c r="N597">
        <f>+VLOOKUP(E597,prostor!$F$1:$G$101,2,0)</f>
        <v>55</v>
      </c>
      <c r="O597">
        <f t="shared" si="36"/>
        <v>150</v>
      </c>
      <c r="P597">
        <f>VLOOKUP(O597,mi2hh!A$2:B$4261,2,FALSE())</f>
        <v>3</v>
      </c>
      <c r="Q597" t="str">
        <f t="shared" si="37"/>
        <v>Red</v>
      </c>
      <c r="R597" t="str">
        <f t="shared" si="38"/>
        <v>MA</v>
      </c>
      <c r="S597" s="24" t="s">
        <v>1230</v>
      </c>
      <c r="T597" t="str">
        <f t="shared" si="39"/>
        <v/>
      </c>
      <c r="U597">
        <f>VLOOKUP(S597,ar_skupina!L$2:M$136,2,FALSE())</f>
        <v>86</v>
      </c>
    </row>
    <row r="598" spans="1:21" ht="14.25" customHeight="1" x14ac:dyDescent="0.25">
      <c r="A598">
        <v>719</v>
      </c>
      <c r="B598" s="9">
        <v>45223.53125</v>
      </c>
      <c r="C598" s="9">
        <v>45223.635416666701</v>
      </c>
      <c r="D598" t="s">
        <v>1501</v>
      </c>
      <c r="E598" t="s">
        <v>16</v>
      </c>
      <c r="F598" t="s">
        <v>1491</v>
      </c>
      <c r="G598" t="s">
        <v>5</v>
      </c>
      <c r="H598" t="s">
        <v>1492</v>
      </c>
      <c r="I598" s="63" t="e">
        <f t="array" ref="I598">_xlfn.IFS(#REF!="1",1,#REF!="2",2,#REF!="3",3,#REF!="1A",4,#REF!="1B",5,#REF!="2A",6,#REF!="2B",7,#REF!="3A",8,#REF!="3B",9,#REF!="4A",10,#REF!="","")</f>
        <v>#REF!</v>
      </c>
      <c r="J598">
        <f>VLOOKUP(F598,profesor!$G$2:$H$101,2,0)</f>
        <v>8</v>
      </c>
      <c r="K598">
        <f>VLOOKUP(H598,ar_predmet!A:C,3,0)</f>
        <v>18</v>
      </c>
      <c r="L598" s="3">
        <f>VLOOKUP(H598,ar_predmet!A:C,2,FALSE())</f>
        <v>5217</v>
      </c>
      <c r="M598">
        <f>+VLOOKUP(G598,tip_dogodka!$B$2:$C$10,2,0)</f>
        <v>4</v>
      </c>
      <c r="N598">
        <f>+VLOOKUP(E598,prostor!$F$1:$G$101,2,0)</f>
        <v>54</v>
      </c>
      <c r="O598">
        <f t="shared" si="36"/>
        <v>150</v>
      </c>
      <c r="P598">
        <f>VLOOKUP(O598,mi2hh!A$2:B$4261,2,FALSE())</f>
        <v>3</v>
      </c>
      <c r="Q598" t="str">
        <f t="shared" si="37"/>
        <v>Red</v>
      </c>
      <c r="R598" t="str">
        <f t="shared" si="38"/>
        <v>UN</v>
      </c>
      <c r="S598" s="24" t="s">
        <v>1212</v>
      </c>
      <c r="T598" t="str">
        <f t="shared" si="39"/>
        <v>2</v>
      </c>
      <c r="U598">
        <f>VLOOKUP(S598,ar_skupina!L$2:M$136,2,FALSE())</f>
        <v>69</v>
      </c>
    </row>
    <row r="599" spans="1:21" ht="14.25" customHeight="1" x14ac:dyDescent="0.25">
      <c r="A599">
        <v>720</v>
      </c>
      <c r="B599" s="9">
        <v>45397.416666666701</v>
      </c>
      <c r="C599" s="9">
        <v>45397.520833333299</v>
      </c>
      <c r="D599" t="s">
        <v>1506</v>
      </c>
      <c r="E599">
        <v>401</v>
      </c>
      <c r="F599" t="s">
        <v>1491</v>
      </c>
      <c r="G599" t="s">
        <v>3</v>
      </c>
      <c r="H599" t="s">
        <v>1498</v>
      </c>
      <c r="I599" s="63" t="e">
        <f t="array" ref="I599">_xlfn.IFS(#REF!="1",1,#REF!="2",2,#REF!="3",3,#REF!="1A",4,#REF!="1B",5,#REF!="2A",6,#REF!="2B",7,#REF!="3A",8,#REF!="3B",9,#REF!="4A",10,#REF!="","")</f>
        <v>#REF!</v>
      </c>
      <c r="J599">
        <f>VLOOKUP(F599,profesor!$G$2:$H$101,2,0)</f>
        <v>8</v>
      </c>
      <c r="K599">
        <f>VLOOKUP(H599,ar_predmet!A:C,3,0)</f>
        <v>179</v>
      </c>
      <c r="L599" s="3">
        <f>VLOOKUP(H599,ar_predmet!A:C,2,FALSE())</f>
        <v>7203</v>
      </c>
      <c r="M599">
        <f>+VLOOKUP(G599,tip_dogodka!$B$2:$C$10,2,0)</f>
        <v>2</v>
      </c>
      <c r="N599">
        <f>+VLOOKUP(E599,prostor!$F$1:$G$101,2,0)</f>
        <v>10</v>
      </c>
      <c r="O599">
        <f t="shared" si="36"/>
        <v>150</v>
      </c>
      <c r="P599">
        <f>VLOOKUP(O599,mi2hh!A$2:B$4261,2,FALSE())</f>
        <v>3</v>
      </c>
      <c r="Q599" t="str">
        <f t="shared" si="37"/>
        <v>Red</v>
      </c>
      <c r="R599" t="str">
        <f t="shared" si="38"/>
        <v>MA</v>
      </c>
      <c r="S599" s="24" t="s">
        <v>1230</v>
      </c>
      <c r="T599" t="str">
        <f t="shared" si="39"/>
        <v/>
      </c>
      <c r="U599">
        <f>VLOOKUP(S599,ar_skupina!L$2:M$136,2,FALSE())</f>
        <v>86</v>
      </c>
    </row>
    <row r="600" spans="1:21" ht="14.25" customHeight="1" x14ac:dyDescent="0.25">
      <c r="A600">
        <v>721</v>
      </c>
      <c r="B600" s="9">
        <v>45380.489583333299</v>
      </c>
      <c r="C600" s="9">
        <v>45380.59375</v>
      </c>
      <c r="D600" t="s">
        <v>1502</v>
      </c>
      <c r="E600">
        <v>401</v>
      </c>
      <c r="F600" t="s">
        <v>1491</v>
      </c>
      <c r="G600" t="s">
        <v>3</v>
      </c>
      <c r="H600" t="s">
        <v>1492</v>
      </c>
      <c r="I600" s="63" t="e">
        <f t="array" ref="I600">_xlfn.IFS(#REF!="1",1,#REF!="2",2,#REF!="3",3,#REF!="1A",4,#REF!="1B",5,#REF!="2A",6,#REF!="2B",7,#REF!="3A",8,#REF!="3B",9,#REF!="4A",10,#REF!="","")</f>
        <v>#REF!</v>
      </c>
      <c r="J600">
        <f>VLOOKUP(F600,profesor!$G$2:$H$101,2,0)</f>
        <v>8</v>
      </c>
      <c r="K600">
        <f>VLOOKUP(H600,ar_predmet!A:C,3,0)</f>
        <v>18</v>
      </c>
      <c r="L600" s="3">
        <f>VLOOKUP(H600,ar_predmet!A:C,2,FALSE())</f>
        <v>5217</v>
      </c>
      <c r="M600">
        <f>+VLOOKUP(G600,tip_dogodka!$B$2:$C$10,2,0)</f>
        <v>2</v>
      </c>
      <c r="N600">
        <f>+VLOOKUP(E600,prostor!$F$1:$G$101,2,0)</f>
        <v>10</v>
      </c>
      <c r="O600">
        <f t="shared" si="36"/>
        <v>150</v>
      </c>
      <c r="P600">
        <f>VLOOKUP(O600,mi2hh!A$2:B$4261,2,FALSE())</f>
        <v>3</v>
      </c>
      <c r="Q600" t="str">
        <f t="shared" si="37"/>
        <v>Red</v>
      </c>
      <c r="R600" t="str">
        <f t="shared" si="38"/>
        <v>VS</v>
      </c>
      <c r="S600" s="24" t="s">
        <v>1157</v>
      </c>
      <c r="T600" t="str">
        <f t="shared" si="39"/>
        <v/>
      </c>
      <c r="U600">
        <f>VLOOKUP(S600,ar_skupina!L$2:M$136,2,FALSE())</f>
        <v>20</v>
      </c>
    </row>
    <row r="601" spans="1:21" ht="14.25" customHeight="1" x14ac:dyDescent="0.25">
      <c r="A601">
        <v>722</v>
      </c>
      <c r="B601" s="9">
        <v>45250.375</v>
      </c>
      <c r="C601" s="9">
        <v>45250.545138888898</v>
      </c>
      <c r="D601" t="s">
        <v>1508</v>
      </c>
      <c r="E601">
        <v>15</v>
      </c>
      <c r="F601" t="s">
        <v>1491</v>
      </c>
      <c r="G601" t="s">
        <v>8</v>
      </c>
      <c r="H601" t="s">
        <v>1509</v>
      </c>
      <c r="I601" s="63" t="e">
        <f t="array" ref="I601">_xlfn.IFS(#REF!="1",1,#REF!="2",2,#REF!="3",3,#REF!="1A",4,#REF!="1B",5,#REF!="2A",6,#REF!="2B",7,#REF!="3A",8,#REF!="3B",9,#REF!="4A",10,#REF!="","")</f>
        <v>#REF!</v>
      </c>
      <c r="J601">
        <f>VLOOKUP(F601,profesor!$G$2:$H$101,2,0)</f>
        <v>8</v>
      </c>
      <c r="K601">
        <f>VLOOKUP(H601,ar_predmet!A:C,3,0)</f>
        <v>192</v>
      </c>
      <c r="L601" s="3">
        <f>VLOOKUP(H601,ar_predmet!A:C,2,FALSE())</f>
        <v>7235</v>
      </c>
      <c r="M601">
        <f>+VLOOKUP(G601,tip_dogodka!$B$2:$C$10,2,0)</f>
        <v>7</v>
      </c>
      <c r="N601">
        <f>+VLOOKUP(E601,prostor!$F$1:$G$101,2,0)</f>
        <v>2</v>
      </c>
      <c r="O601">
        <f t="shared" si="36"/>
        <v>245</v>
      </c>
      <c r="P601">
        <f>VLOOKUP(O601,mi2hh!A$2:B$4261,2,FALSE())</f>
        <v>5</v>
      </c>
      <c r="Q601" t="str">
        <f t="shared" si="37"/>
        <v>Red</v>
      </c>
      <c r="R601" t="str">
        <f t="shared" si="38"/>
        <v>MA</v>
      </c>
      <c r="S601" s="24" t="s">
        <v>1229</v>
      </c>
      <c r="T601" t="str">
        <f t="shared" si="39"/>
        <v/>
      </c>
      <c r="U601">
        <f>VLOOKUP(S601,ar_skupina!L$2:M$136,2,FALSE())</f>
        <v>85</v>
      </c>
    </row>
    <row r="602" spans="1:21" ht="14.25" customHeight="1" x14ac:dyDescent="0.25">
      <c r="A602">
        <v>723</v>
      </c>
      <c r="B602" s="9">
        <v>45365.489583333299</v>
      </c>
      <c r="C602" s="9">
        <v>45365.59375</v>
      </c>
      <c r="D602" t="s">
        <v>1502</v>
      </c>
      <c r="E602">
        <v>307</v>
      </c>
      <c r="F602" t="s">
        <v>1491</v>
      </c>
      <c r="G602" t="s">
        <v>3</v>
      </c>
      <c r="H602" t="s">
        <v>1492</v>
      </c>
      <c r="I602" s="63" t="e">
        <f t="array" ref="I602">_xlfn.IFS(#REF!="1",1,#REF!="2",2,#REF!="3",3,#REF!="1A",4,#REF!="1B",5,#REF!="2A",6,#REF!="2B",7,#REF!="3A",8,#REF!="3B",9,#REF!="4A",10,#REF!="","")</f>
        <v>#REF!</v>
      </c>
      <c r="J602">
        <f>VLOOKUP(F602,profesor!$G$2:$H$101,2,0)</f>
        <v>8</v>
      </c>
      <c r="K602">
        <f>VLOOKUP(H602,ar_predmet!A:C,3,0)</f>
        <v>18</v>
      </c>
      <c r="L602" s="3">
        <f>VLOOKUP(H602,ar_predmet!A:C,2,FALSE())</f>
        <v>5217</v>
      </c>
      <c r="M602">
        <f>+VLOOKUP(G602,tip_dogodka!$B$2:$C$10,2,0)</f>
        <v>2</v>
      </c>
      <c r="N602">
        <f>+VLOOKUP(E602,prostor!$F$1:$G$101,2,0)</f>
        <v>9</v>
      </c>
      <c r="O602">
        <f t="shared" si="36"/>
        <v>150</v>
      </c>
      <c r="P602">
        <f>VLOOKUP(O602,mi2hh!A$2:B$4261,2,FALSE())</f>
        <v>3</v>
      </c>
      <c r="Q602" t="str">
        <f t="shared" si="37"/>
        <v>Red</v>
      </c>
      <c r="R602" t="str">
        <f t="shared" si="38"/>
        <v>VS</v>
      </c>
      <c r="S602" s="24" t="s">
        <v>1157</v>
      </c>
      <c r="T602" t="str">
        <f t="shared" si="39"/>
        <v/>
      </c>
      <c r="U602">
        <f>VLOOKUP(S602,ar_skupina!L$2:M$136,2,FALSE())</f>
        <v>20</v>
      </c>
    </row>
    <row r="603" spans="1:21" ht="14.25" customHeight="1" x14ac:dyDescent="0.25">
      <c r="A603">
        <v>724</v>
      </c>
      <c r="B603" s="9">
        <v>45223.416666666701</v>
      </c>
      <c r="C603" s="9">
        <v>45223.520833333299</v>
      </c>
      <c r="D603" t="s">
        <v>1510</v>
      </c>
      <c r="E603" t="s">
        <v>16</v>
      </c>
      <c r="F603" t="s">
        <v>1491</v>
      </c>
      <c r="G603" t="s">
        <v>5</v>
      </c>
      <c r="H603" t="s">
        <v>1492</v>
      </c>
      <c r="I603" s="63" t="e">
        <f t="array" ref="I603">_xlfn.IFS(#REF!="1",1,#REF!="2",2,#REF!="3",3,#REF!="1A",4,#REF!="1B",5,#REF!="2A",6,#REF!="2B",7,#REF!="3A",8,#REF!="3B",9,#REF!="4A",10,#REF!="","")</f>
        <v>#REF!</v>
      </c>
      <c r="J603">
        <f>VLOOKUP(F603,profesor!$G$2:$H$101,2,0)</f>
        <v>8</v>
      </c>
      <c r="K603">
        <f>VLOOKUP(H603,ar_predmet!A:C,3,0)</f>
        <v>18</v>
      </c>
      <c r="L603" s="3">
        <f>VLOOKUP(H603,ar_predmet!A:C,2,FALSE())</f>
        <v>5217</v>
      </c>
      <c r="M603">
        <f>+VLOOKUP(G603,tip_dogodka!$B$2:$C$10,2,0)</f>
        <v>4</v>
      </c>
      <c r="N603">
        <f>+VLOOKUP(E603,prostor!$F$1:$G$101,2,0)</f>
        <v>54</v>
      </c>
      <c r="O603">
        <f t="shared" si="36"/>
        <v>150</v>
      </c>
      <c r="P603">
        <f>VLOOKUP(O603,mi2hh!A$2:B$4261,2,FALSE())</f>
        <v>3</v>
      </c>
      <c r="Q603" t="str">
        <f t="shared" si="37"/>
        <v>Red</v>
      </c>
      <c r="R603" t="str">
        <f t="shared" si="38"/>
        <v>UN</v>
      </c>
      <c r="S603" s="24" t="s">
        <v>1211</v>
      </c>
      <c r="T603" t="str">
        <f t="shared" si="39"/>
        <v>1</v>
      </c>
      <c r="U603">
        <f>VLOOKUP(S603,ar_skupina!L$2:M$136,2,FALSE())</f>
        <v>68</v>
      </c>
    </row>
    <row r="604" spans="1:21" ht="14.25" customHeight="1" x14ac:dyDescent="0.25">
      <c r="A604">
        <v>725</v>
      </c>
      <c r="B604" s="9">
        <v>45271.489583333299</v>
      </c>
      <c r="C604" s="9">
        <v>45271.59375</v>
      </c>
      <c r="D604" t="s">
        <v>1511</v>
      </c>
      <c r="E604" t="s">
        <v>16</v>
      </c>
      <c r="F604" t="s">
        <v>1491</v>
      </c>
      <c r="G604" t="s">
        <v>5</v>
      </c>
      <c r="H604" t="s">
        <v>1504</v>
      </c>
      <c r="I604" s="63" t="e">
        <f t="array" ref="I604">_xlfn.IFS(#REF!="1",1,#REF!="2",2,#REF!="3",3,#REF!="1A",4,#REF!="1B",5,#REF!="2A",6,#REF!="2B",7,#REF!="3A",8,#REF!="3B",9,#REF!="4A",10,#REF!="","")</f>
        <v>#REF!</v>
      </c>
      <c r="J604">
        <f>VLOOKUP(F604,profesor!$G$2:$H$101,2,0)</f>
        <v>8</v>
      </c>
      <c r="K604">
        <f>VLOOKUP(H604,ar_predmet!A:C,3,0)</f>
        <v>121</v>
      </c>
      <c r="L604" s="3">
        <f>VLOOKUP(H604,ar_predmet!A:C,2,FALSE())</f>
        <v>6314</v>
      </c>
      <c r="M604">
        <f>+VLOOKUP(G604,tip_dogodka!$B$2:$C$10,2,0)</f>
        <v>4</v>
      </c>
      <c r="N604">
        <f>+VLOOKUP(E604,prostor!$F$1:$G$101,2,0)</f>
        <v>54</v>
      </c>
      <c r="O604">
        <f t="shared" si="36"/>
        <v>150</v>
      </c>
      <c r="P604">
        <f>VLOOKUP(O604,mi2hh!A$2:B$4261,2,FALSE())</f>
        <v>3</v>
      </c>
      <c r="Q604" t="str">
        <f t="shared" si="37"/>
        <v>Red</v>
      </c>
      <c r="R604" t="str">
        <f t="shared" si="38"/>
        <v>UN</v>
      </c>
      <c r="S604" s="24" t="s">
        <v>1216</v>
      </c>
      <c r="T604" t="str">
        <f t="shared" si="39"/>
        <v/>
      </c>
      <c r="U604">
        <f>VLOOKUP(S604,ar_skupina!L$2:M$136,2,FALSE())</f>
        <v>73</v>
      </c>
    </row>
    <row r="605" spans="1:21" ht="14.25" customHeight="1" x14ac:dyDescent="0.25">
      <c r="A605">
        <v>726</v>
      </c>
      <c r="B605" s="9">
        <v>45224.416666666701</v>
      </c>
      <c r="C605" s="9">
        <v>45224.520833333299</v>
      </c>
      <c r="D605" t="s">
        <v>1494</v>
      </c>
      <c r="E605">
        <v>402</v>
      </c>
      <c r="F605" t="s">
        <v>1491</v>
      </c>
      <c r="G605" t="s">
        <v>3</v>
      </c>
      <c r="H605" t="s">
        <v>1492</v>
      </c>
      <c r="I605" s="63" t="e">
        <f t="array" ref="I605">_xlfn.IFS(#REF!="1",1,#REF!="2",2,#REF!="3",3,#REF!="1A",4,#REF!="1B",5,#REF!="2A",6,#REF!="2B",7,#REF!="3A",8,#REF!="3B",9,#REF!="4A",10,#REF!="","")</f>
        <v>#REF!</v>
      </c>
      <c r="J605">
        <f>VLOOKUP(F605,profesor!$G$2:$H$101,2,0)</f>
        <v>8</v>
      </c>
      <c r="K605">
        <f>VLOOKUP(H605,ar_predmet!A:C,3,0)</f>
        <v>18</v>
      </c>
      <c r="L605" s="3">
        <f>VLOOKUP(H605,ar_predmet!A:C,2,FALSE())</f>
        <v>5217</v>
      </c>
      <c r="M605">
        <f>+VLOOKUP(G605,tip_dogodka!$B$2:$C$10,2,0)</f>
        <v>2</v>
      </c>
      <c r="N605">
        <f>+VLOOKUP(E605,prostor!$F$1:$G$101,2,0)</f>
        <v>11</v>
      </c>
      <c r="O605">
        <f t="shared" si="36"/>
        <v>150</v>
      </c>
      <c r="P605">
        <f>VLOOKUP(O605,mi2hh!A$2:B$4261,2,FALSE())</f>
        <v>3</v>
      </c>
      <c r="Q605" t="str">
        <f t="shared" si="37"/>
        <v>Red</v>
      </c>
      <c r="R605" t="str">
        <f t="shared" si="38"/>
        <v>UN</v>
      </c>
      <c r="S605" s="24" t="s">
        <v>1211</v>
      </c>
      <c r="T605" t="str">
        <f t="shared" si="39"/>
        <v>1</v>
      </c>
      <c r="U605">
        <f>VLOOKUP(S605,ar_skupina!L$2:M$136,2,FALSE())</f>
        <v>68</v>
      </c>
    </row>
    <row r="606" spans="1:21" ht="14.25" customHeight="1" x14ac:dyDescent="0.25">
      <c r="A606">
        <v>727</v>
      </c>
      <c r="B606" s="9">
        <v>45398.53125</v>
      </c>
      <c r="C606" s="9">
        <v>45398.635416666701</v>
      </c>
      <c r="D606" t="s">
        <v>1499</v>
      </c>
      <c r="E606" t="s">
        <v>17</v>
      </c>
      <c r="F606" t="s">
        <v>1491</v>
      </c>
      <c r="G606" t="s">
        <v>3</v>
      </c>
      <c r="H606" t="s">
        <v>1500</v>
      </c>
      <c r="I606" s="63" t="e">
        <f t="array" ref="I606">_xlfn.IFS(#REF!="1",1,#REF!="2",2,#REF!="3",3,#REF!="1A",4,#REF!="1B",5,#REF!="2A",6,#REF!="2B",7,#REF!="3A",8,#REF!="3B",9,#REF!="4A",10,#REF!="","")</f>
        <v>#REF!</v>
      </c>
      <c r="J606">
        <f>VLOOKUP(F606,profesor!$G$2:$H$101,2,0)</f>
        <v>8</v>
      </c>
      <c r="K606">
        <f>VLOOKUP(H606,ar_predmet!A:C,3,0)</f>
        <v>150</v>
      </c>
      <c r="L606" s="3">
        <f>VLOOKUP(H606,ar_predmet!A:C,2,FALSE())</f>
        <v>7109</v>
      </c>
      <c r="M606">
        <f>+VLOOKUP(G606,tip_dogodka!$B$2:$C$10,2,0)</f>
        <v>2</v>
      </c>
      <c r="N606">
        <f>+VLOOKUP(E606,prostor!$F$1:$G$101,2,0)</f>
        <v>55</v>
      </c>
      <c r="O606">
        <f t="shared" si="36"/>
        <v>150</v>
      </c>
      <c r="P606">
        <f>VLOOKUP(O606,mi2hh!A$2:B$4261,2,FALSE())</f>
        <v>3</v>
      </c>
      <c r="Q606" t="str">
        <f t="shared" si="37"/>
        <v>Red</v>
      </c>
      <c r="R606" t="str">
        <f t="shared" si="38"/>
        <v>MA</v>
      </c>
      <c r="S606" s="24" t="s">
        <v>1225</v>
      </c>
      <c r="T606" t="str">
        <f t="shared" si="39"/>
        <v/>
      </c>
      <c r="U606">
        <f>VLOOKUP(S606,ar_skupina!L$2:M$136,2,FALSE())</f>
        <v>81</v>
      </c>
    </row>
    <row r="607" spans="1:21" ht="14.25" customHeight="1" x14ac:dyDescent="0.25">
      <c r="A607">
        <v>728</v>
      </c>
      <c r="B607" s="9">
        <v>45362.489583333299</v>
      </c>
      <c r="C607" s="9">
        <v>45362.625</v>
      </c>
      <c r="D607" t="s">
        <v>1512</v>
      </c>
      <c r="E607">
        <v>401</v>
      </c>
      <c r="F607" t="s">
        <v>1491</v>
      </c>
      <c r="G607" t="s">
        <v>3</v>
      </c>
      <c r="H607" t="s">
        <v>1513</v>
      </c>
      <c r="I607" s="63" t="e">
        <f t="array" ref="I607">_xlfn.IFS(#REF!="1",1,#REF!="2",2,#REF!="3",3,#REF!="1A",4,#REF!="1B",5,#REF!="2A",6,#REF!="2B",7,#REF!="3A",8,#REF!="3B",9,#REF!="4A",10,#REF!="","")</f>
        <v>#REF!</v>
      </c>
      <c r="J607">
        <f>VLOOKUP(F607,profesor!$G$2:$H$101,2,0)</f>
        <v>8</v>
      </c>
      <c r="K607">
        <f>VLOOKUP(H607,ar_predmet!A:C,3,0)</f>
        <v>187</v>
      </c>
      <c r="L607" s="3">
        <f>VLOOKUP(H607,ar_predmet!A:C,2,FALSE())</f>
        <v>7229</v>
      </c>
      <c r="M607">
        <f>+VLOOKUP(G607,tip_dogodka!$B$2:$C$10,2,0)</f>
        <v>2</v>
      </c>
      <c r="N607">
        <f>+VLOOKUP(E607,prostor!$F$1:$G$101,2,0)</f>
        <v>10</v>
      </c>
      <c r="O607">
        <f t="shared" si="36"/>
        <v>195</v>
      </c>
      <c r="P607">
        <f>VLOOKUP(O607,mi2hh!A$2:B$4261,2,FALSE())</f>
        <v>4</v>
      </c>
      <c r="Q607" t="str">
        <f t="shared" si="37"/>
        <v>Red</v>
      </c>
      <c r="R607" t="str">
        <f t="shared" si="38"/>
        <v>MA</v>
      </c>
      <c r="S607" s="24" t="s">
        <v>1230</v>
      </c>
      <c r="T607" t="str">
        <f t="shared" si="39"/>
        <v/>
      </c>
      <c r="U607">
        <f>VLOOKUP(S607,ar_skupina!L$2:M$136,2,FALSE())</f>
        <v>86</v>
      </c>
    </row>
    <row r="608" spans="1:21" ht="14.25" customHeight="1" x14ac:dyDescent="0.25">
      <c r="A608">
        <v>729</v>
      </c>
      <c r="B608" s="9">
        <v>45219.416666666701</v>
      </c>
      <c r="C608" s="9">
        <v>45219.520833333299</v>
      </c>
      <c r="D608" t="s">
        <v>1510</v>
      </c>
      <c r="E608" t="s">
        <v>16</v>
      </c>
      <c r="F608" t="s">
        <v>1491</v>
      </c>
      <c r="G608" t="s">
        <v>5</v>
      </c>
      <c r="H608" t="s">
        <v>1492</v>
      </c>
      <c r="I608" s="63" t="e">
        <f t="array" ref="I608">_xlfn.IFS(#REF!="1",1,#REF!="2",2,#REF!="3",3,#REF!="1A",4,#REF!="1B",5,#REF!="2A",6,#REF!="2B",7,#REF!="3A",8,#REF!="3B",9,#REF!="4A",10,#REF!="","")</f>
        <v>#REF!</v>
      </c>
      <c r="J608">
        <f>VLOOKUP(F608,profesor!$G$2:$H$101,2,0)</f>
        <v>8</v>
      </c>
      <c r="K608">
        <f>VLOOKUP(H608,ar_predmet!A:C,3,0)</f>
        <v>18</v>
      </c>
      <c r="L608" s="3">
        <f>VLOOKUP(H608,ar_predmet!A:C,2,FALSE())</f>
        <v>5217</v>
      </c>
      <c r="M608">
        <f>+VLOOKUP(G608,tip_dogodka!$B$2:$C$10,2,0)</f>
        <v>4</v>
      </c>
      <c r="N608">
        <f>+VLOOKUP(E608,prostor!$F$1:$G$101,2,0)</f>
        <v>54</v>
      </c>
      <c r="O608">
        <f t="shared" si="36"/>
        <v>150</v>
      </c>
      <c r="P608">
        <f>VLOOKUP(O608,mi2hh!A$2:B$4261,2,FALSE())</f>
        <v>3</v>
      </c>
      <c r="Q608" t="str">
        <f t="shared" si="37"/>
        <v>Red</v>
      </c>
      <c r="R608" t="str">
        <f t="shared" si="38"/>
        <v>UN</v>
      </c>
      <c r="S608" s="24" t="s">
        <v>1211</v>
      </c>
      <c r="T608" t="str">
        <f t="shared" si="39"/>
        <v>1</v>
      </c>
      <c r="U608">
        <f>VLOOKUP(S608,ar_skupina!L$2:M$136,2,FALSE())</f>
        <v>68</v>
      </c>
    </row>
    <row r="609" spans="1:21" ht="14.25" customHeight="1" x14ac:dyDescent="0.25">
      <c r="A609">
        <v>730</v>
      </c>
      <c r="B609" s="9">
        <v>45365.375</v>
      </c>
      <c r="C609" s="9">
        <v>45365.479166666701</v>
      </c>
      <c r="D609" t="s">
        <v>1514</v>
      </c>
      <c r="E609">
        <v>302</v>
      </c>
      <c r="F609" t="s">
        <v>1491</v>
      </c>
      <c r="G609" t="s">
        <v>3</v>
      </c>
      <c r="H609" t="s">
        <v>1297</v>
      </c>
      <c r="I609" s="63" t="e">
        <f t="array" ref="I609">_xlfn.IFS(#REF!="1",1,#REF!="2",2,#REF!="3",3,#REF!="1A",4,#REF!="1B",5,#REF!="2A",6,#REF!="2B",7,#REF!="3A",8,#REF!="3B",9,#REF!="4A",10,#REF!="","")</f>
        <v>#REF!</v>
      </c>
      <c r="J609">
        <f>VLOOKUP(F609,profesor!$G$2:$H$101,2,0)</f>
        <v>8</v>
      </c>
      <c r="K609">
        <f>VLOOKUP(H609,ar_predmet!A:C,3,0)</f>
        <v>102</v>
      </c>
      <c r="L609" s="3">
        <f>VLOOKUP(H609,ar_predmet!A:C,2,FALSE())</f>
        <v>6228</v>
      </c>
      <c r="M609">
        <f>+VLOOKUP(G609,tip_dogodka!$B$2:$C$10,2,0)</f>
        <v>2</v>
      </c>
      <c r="N609">
        <f>+VLOOKUP(E609,prostor!$F$1:$G$101,2,0)</f>
        <v>6</v>
      </c>
      <c r="O609">
        <f t="shared" si="36"/>
        <v>150</v>
      </c>
      <c r="P609">
        <f>VLOOKUP(O609,mi2hh!A$2:B$4261,2,FALSE())</f>
        <v>3</v>
      </c>
      <c r="Q609" t="str">
        <f t="shared" si="37"/>
        <v>Red</v>
      </c>
      <c r="R609" t="str">
        <f t="shared" si="38"/>
        <v>UN</v>
      </c>
      <c r="S609" s="24" t="s">
        <v>1209</v>
      </c>
      <c r="T609" t="str">
        <f t="shared" si="39"/>
        <v/>
      </c>
      <c r="U609">
        <f>VLOOKUP(S609,ar_skupina!L$2:M$136,2,FALSE())</f>
        <v>66</v>
      </c>
    </row>
    <row r="610" spans="1:21" ht="14.25" customHeight="1" x14ac:dyDescent="0.25">
      <c r="A610">
        <v>731</v>
      </c>
      <c r="B610" s="9">
        <v>45436.53125</v>
      </c>
      <c r="C610" s="9">
        <v>45436.635416666701</v>
      </c>
      <c r="D610" t="s">
        <v>1515</v>
      </c>
      <c r="E610" t="s">
        <v>17</v>
      </c>
      <c r="F610" t="s">
        <v>1491</v>
      </c>
      <c r="G610" t="s">
        <v>3</v>
      </c>
      <c r="H610" t="s">
        <v>1496</v>
      </c>
      <c r="I610" s="63" t="e">
        <f t="array" ref="I610">_xlfn.IFS(#REF!="1",1,#REF!="2",2,#REF!="3",3,#REF!="1A",4,#REF!="1B",5,#REF!="2A",6,#REF!="2B",7,#REF!="3A",8,#REF!="3B",9,#REF!="4A",10,#REF!="","")</f>
        <v>#REF!</v>
      </c>
      <c r="J610">
        <f>VLOOKUP(F610,profesor!$G$2:$H$101,2,0)</f>
        <v>8</v>
      </c>
      <c r="K610">
        <f>VLOOKUP(H610,ar_predmet!A:C,3,0)</f>
        <v>157</v>
      </c>
      <c r="L610" s="3">
        <f>VLOOKUP(H610,ar_predmet!A:C,2,FALSE())</f>
        <v>7117</v>
      </c>
      <c r="M610">
        <f>+VLOOKUP(G610,tip_dogodka!$B$2:$C$10,2,0)</f>
        <v>2</v>
      </c>
      <c r="N610">
        <f>+VLOOKUP(E610,prostor!$F$1:$G$101,2,0)</f>
        <v>55</v>
      </c>
      <c r="O610">
        <f t="shared" si="36"/>
        <v>150</v>
      </c>
      <c r="P610">
        <f>VLOOKUP(O610,mi2hh!A$2:B$4261,2,FALSE())</f>
        <v>3</v>
      </c>
      <c r="Q610" t="str">
        <f t="shared" si="37"/>
        <v>Red</v>
      </c>
      <c r="R610" t="str">
        <f t="shared" si="38"/>
        <v>MA</v>
      </c>
      <c r="S610" s="24" t="s">
        <v>1225</v>
      </c>
      <c r="T610" t="str">
        <f t="shared" si="39"/>
        <v/>
      </c>
      <c r="U610">
        <f>VLOOKUP(S610,ar_skupina!L$2:M$136,2,FALSE())</f>
        <v>81</v>
      </c>
    </row>
    <row r="611" spans="1:21" ht="14.25" customHeight="1" x14ac:dyDescent="0.25">
      <c r="A611">
        <v>732</v>
      </c>
      <c r="B611" s="9">
        <v>45392.677083333299</v>
      </c>
      <c r="C611" s="9">
        <v>45392.78125</v>
      </c>
      <c r="D611" t="s">
        <v>1516</v>
      </c>
      <c r="E611" t="s">
        <v>16</v>
      </c>
      <c r="F611" t="s">
        <v>1491</v>
      </c>
      <c r="G611" t="s">
        <v>5</v>
      </c>
      <c r="H611" t="s">
        <v>1517</v>
      </c>
      <c r="I611" s="63" t="e">
        <f t="array" ref="I611">_xlfn.IFS(#REF!="1",1,#REF!="2",2,#REF!="3",3,#REF!="1A",4,#REF!="1B",5,#REF!="2A",6,#REF!="2B",7,#REF!="3A",8,#REF!="3B",9,#REF!="4A",10,#REF!="","")</f>
        <v>#REF!</v>
      </c>
      <c r="J611">
        <f>VLOOKUP(F611,profesor!$G$2:$H$101,2,0)</f>
        <v>8</v>
      </c>
      <c r="K611">
        <f>VLOOKUP(H611,ar_predmet!A:C,3,0)</f>
        <v>153</v>
      </c>
      <c r="L611" s="3">
        <f>VLOOKUP(H611,ar_predmet!A:C,2,FALSE())</f>
        <v>7113</v>
      </c>
      <c r="M611">
        <f>+VLOOKUP(G611,tip_dogodka!$B$2:$C$10,2,0)</f>
        <v>4</v>
      </c>
      <c r="N611">
        <f>+VLOOKUP(E611,prostor!$F$1:$G$101,2,0)</f>
        <v>54</v>
      </c>
      <c r="O611">
        <f t="shared" si="36"/>
        <v>150</v>
      </c>
      <c r="P611">
        <f>VLOOKUP(O611,mi2hh!A$2:B$4261,2,FALSE())</f>
        <v>3</v>
      </c>
      <c r="Q611" t="str">
        <f t="shared" si="37"/>
        <v>Red</v>
      </c>
      <c r="R611" t="str">
        <f t="shared" si="38"/>
        <v>MA</v>
      </c>
      <c r="S611" s="24" t="s">
        <v>1225</v>
      </c>
      <c r="T611" t="str">
        <f t="shared" si="39"/>
        <v/>
      </c>
      <c r="U611">
        <f>VLOOKUP(S611,ar_skupina!L$2:M$136,2,FALSE())</f>
        <v>81</v>
      </c>
    </row>
    <row r="612" spans="1:21" ht="14.25" customHeight="1" x14ac:dyDescent="0.25">
      <c r="A612">
        <v>733</v>
      </c>
      <c r="B612" s="9">
        <v>45266.489583333299</v>
      </c>
      <c r="C612" s="9">
        <v>45266.59375</v>
      </c>
      <c r="D612" t="s">
        <v>1503</v>
      </c>
      <c r="E612">
        <v>412</v>
      </c>
      <c r="F612" t="s">
        <v>1491</v>
      </c>
      <c r="G612" t="s">
        <v>3</v>
      </c>
      <c r="H612" t="s">
        <v>1504</v>
      </c>
      <c r="I612" s="63" t="e">
        <f t="array" ref="I612">_xlfn.IFS(#REF!="1",1,#REF!="2",2,#REF!="3",3,#REF!="1A",4,#REF!="1B",5,#REF!="2A",6,#REF!="2B",7,#REF!="3A",8,#REF!="3B",9,#REF!="4A",10,#REF!="","")</f>
        <v>#REF!</v>
      </c>
      <c r="J612">
        <f>VLOOKUP(F612,profesor!$G$2:$H$101,2,0)</f>
        <v>8</v>
      </c>
      <c r="K612">
        <f>VLOOKUP(H612,ar_predmet!A:C,3,0)</f>
        <v>121</v>
      </c>
      <c r="L612" s="3">
        <f>VLOOKUP(H612,ar_predmet!A:C,2,FALSE())</f>
        <v>6314</v>
      </c>
      <c r="M612">
        <f>+VLOOKUP(G612,tip_dogodka!$B$2:$C$10,2,0)</f>
        <v>2</v>
      </c>
      <c r="N612">
        <f>+VLOOKUP(E612,prostor!$F$1:$G$101,2,0)</f>
        <v>15</v>
      </c>
      <c r="O612">
        <f t="shared" si="36"/>
        <v>150</v>
      </c>
      <c r="P612">
        <f>VLOOKUP(O612,mi2hh!A$2:B$4261,2,FALSE())</f>
        <v>3</v>
      </c>
      <c r="Q612" t="str">
        <f t="shared" si="37"/>
        <v>Red</v>
      </c>
      <c r="R612" t="str">
        <f t="shared" si="38"/>
        <v>UN</v>
      </c>
      <c r="S612" s="24" t="s">
        <v>1216</v>
      </c>
      <c r="T612" t="str">
        <f t="shared" si="39"/>
        <v/>
      </c>
      <c r="U612">
        <f>VLOOKUP(S612,ar_skupina!L$2:M$136,2,FALSE())</f>
        <v>73</v>
      </c>
    </row>
    <row r="613" spans="1:21" ht="14.25" customHeight="1" x14ac:dyDescent="0.25">
      <c r="A613">
        <v>734</v>
      </c>
      <c r="B613" s="9">
        <v>45397.53125</v>
      </c>
      <c r="C613" s="9">
        <v>45397.635416666701</v>
      </c>
      <c r="D613" t="s">
        <v>1507</v>
      </c>
      <c r="E613" t="s">
        <v>16</v>
      </c>
      <c r="F613" t="s">
        <v>1491</v>
      </c>
      <c r="G613" t="s">
        <v>5</v>
      </c>
      <c r="H613" t="s">
        <v>1500</v>
      </c>
      <c r="I613" s="63" t="e">
        <f t="array" ref="I613">_xlfn.IFS(#REF!="1",1,#REF!="2",2,#REF!="3",3,#REF!="1A",4,#REF!="1B",5,#REF!="2A",6,#REF!="2B",7,#REF!="3A",8,#REF!="3B",9,#REF!="4A",10,#REF!="","")</f>
        <v>#REF!</v>
      </c>
      <c r="J613">
        <f>VLOOKUP(F613,profesor!$G$2:$H$101,2,0)</f>
        <v>8</v>
      </c>
      <c r="K613">
        <f>VLOOKUP(H613,ar_predmet!A:C,3,0)</f>
        <v>150</v>
      </c>
      <c r="L613" s="3">
        <f>VLOOKUP(H613,ar_predmet!A:C,2,FALSE())</f>
        <v>7109</v>
      </c>
      <c r="M613">
        <f>+VLOOKUP(G613,tip_dogodka!$B$2:$C$10,2,0)</f>
        <v>4</v>
      </c>
      <c r="N613">
        <f>+VLOOKUP(E613,prostor!$F$1:$G$101,2,0)</f>
        <v>54</v>
      </c>
      <c r="O613">
        <f t="shared" si="36"/>
        <v>150</v>
      </c>
      <c r="P613">
        <f>VLOOKUP(O613,mi2hh!A$2:B$4261,2,FALSE())</f>
        <v>3</v>
      </c>
      <c r="Q613" t="str">
        <f t="shared" si="37"/>
        <v>Red</v>
      </c>
      <c r="R613" t="str">
        <f t="shared" si="38"/>
        <v>MA</v>
      </c>
      <c r="S613" s="24" t="s">
        <v>1225</v>
      </c>
      <c r="T613" t="str">
        <f t="shared" si="39"/>
        <v/>
      </c>
      <c r="U613">
        <f>VLOOKUP(S613,ar_skupina!L$2:M$136,2,FALSE())</f>
        <v>81</v>
      </c>
    </row>
    <row r="614" spans="1:21" ht="14.25" customHeight="1" x14ac:dyDescent="0.25">
      <c r="A614">
        <v>735</v>
      </c>
      <c r="B614" s="9">
        <v>45393.53125</v>
      </c>
      <c r="C614" s="9">
        <v>45393.635416666701</v>
      </c>
      <c r="D614" t="s">
        <v>1499</v>
      </c>
      <c r="E614">
        <v>302</v>
      </c>
      <c r="F614" t="s">
        <v>1491</v>
      </c>
      <c r="G614" t="s">
        <v>3</v>
      </c>
      <c r="H614" t="s">
        <v>1500</v>
      </c>
      <c r="I614" s="63" t="e">
        <f t="array" ref="I614">_xlfn.IFS(#REF!="1",1,#REF!="2",2,#REF!="3",3,#REF!="1A",4,#REF!="1B",5,#REF!="2A",6,#REF!="2B",7,#REF!="3A",8,#REF!="3B",9,#REF!="4A",10,#REF!="","")</f>
        <v>#REF!</v>
      </c>
      <c r="J614">
        <f>VLOOKUP(F614,profesor!$G$2:$H$101,2,0)</f>
        <v>8</v>
      </c>
      <c r="K614">
        <f>VLOOKUP(H614,ar_predmet!A:C,3,0)</f>
        <v>150</v>
      </c>
      <c r="L614" s="3">
        <f>VLOOKUP(H614,ar_predmet!A:C,2,FALSE())</f>
        <v>7109</v>
      </c>
      <c r="M614">
        <f>+VLOOKUP(G614,tip_dogodka!$B$2:$C$10,2,0)</f>
        <v>2</v>
      </c>
      <c r="N614">
        <f>+VLOOKUP(E614,prostor!$F$1:$G$101,2,0)</f>
        <v>6</v>
      </c>
      <c r="O614">
        <f t="shared" si="36"/>
        <v>150</v>
      </c>
      <c r="P614">
        <f>VLOOKUP(O614,mi2hh!A$2:B$4261,2,FALSE())</f>
        <v>3</v>
      </c>
      <c r="Q614" t="str">
        <f t="shared" si="37"/>
        <v>Red</v>
      </c>
      <c r="R614" t="str">
        <f t="shared" si="38"/>
        <v>MA</v>
      </c>
      <c r="S614" s="24" t="s">
        <v>1225</v>
      </c>
      <c r="T614" t="str">
        <f t="shared" si="39"/>
        <v/>
      </c>
      <c r="U614">
        <f>VLOOKUP(S614,ar_skupina!L$2:M$136,2,FALSE())</f>
        <v>81</v>
      </c>
    </row>
    <row r="615" spans="1:21" ht="14.25" customHeight="1" x14ac:dyDescent="0.25">
      <c r="A615">
        <v>736</v>
      </c>
      <c r="B615" s="9">
        <v>45225.416666666701</v>
      </c>
      <c r="C615" s="9">
        <v>45225.520833333299</v>
      </c>
      <c r="D615" t="s">
        <v>1494</v>
      </c>
      <c r="E615">
        <v>402</v>
      </c>
      <c r="F615" t="s">
        <v>1491</v>
      </c>
      <c r="G615" t="s">
        <v>3</v>
      </c>
      <c r="H615" t="s">
        <v>1492</v>
      </c>
      <c r="I615" s="63" t="e">
        <f t="array" ref="I615">_xlfn.IFS(#REF!="1",1,#REF!="2",2,#REF!="3",3,#REF!="1A",4,#REF!="1B",5,#REF!="2A",6,#REF!="2B",7,#REF!="3A",8,#REF!="3B",9,#REF!="4A",10,#REF!="","")</f>
        <v>#REF!</v>
      </c>
      <c r="J615">
        <f>VLOOKUP(F615,profesor!$G$2:$H$101,2,0)</f>
        <v>8</v>
      </c>
      <c r="K615">
        <f>VLOOKUP(H615,ar_predmet!A:C,3,0)</f>
        <v>18</v>
      </c>
      <c r="L615" s="3">
        <f>VLOOKUP(H615,ar_predmet!A:C,2,FALSE())</f>
        <v>5217</v>
      </c>
      <c r="M615">
        <f>+VLOOKUP(G615,tip_dogodka!$B$2:$C$10,2,0)</f>
        <v>2</v>
      </c>
      <c r="N615">
        <f>+VLOOKUP(E615,prostor!$F$1:$G$101,2,0)</f>
        <v>11</v>
      </c>
      <c r="O615">
        <f t="shared" si="36"/>
        <v>150</v>
      </c>
      <c r="P615">
        <f>VLOOKUP(O615,mi2hh!A$2:B$4261,2,FALSE())</f>
        <v>3</v>
      </c>
      <c r="Q615" t="str">
        <f t="shared" si="37"/>
        <v>Red</v>
      </c>
      <c r="R615" t="str">
        <f t="shared" si="38"/>
        <v>UN</v>
      </c>
      <c r="S615" s="24" t="s">
        <v>1211</v>
      </c>
      <c r="T615" t="str">
        <f t="shared" si="39"/>
        <v>1</v>
      </c>
      <c r="U615">
        <f>VLOOKUP(S615,ar_skupina!L$2:M$136,2,FALSE())</f>
        <v>68</v>
      </c>
    </row>
    <row r="616" spans="1:21" ht="14.25" customHeight="1" x14ac:dyDescent="0.25">
      <c r="A616">
        <v>737</v>
      </c>
      <c r="B616" s="9">
        <v>45364.59375</v>
      </c>
      <c r="C616" s="9">
        <v>45364.625</v>
      </c>
      <c r="D616" t="s">
        <v>1518</v>
      </c>
      <c r="E616" t="s">
        <v>16</v>
      </c>
      <c r="F616" t="s">
        <v>1491</v>
      </c>
      <c r="G616" t="s">
        <v>5</v>
      </c>
      <c r="H616" t="s">
        <v>1513</v>
      </c>
      <c r="I616" s="63" t="e">
        <f t="array" ref="I616">_xlfn.IFS(#REF!="1",1,#REF!="2",2,#REF!="3",3,#REF!="1A",4,#REF!="1B",5,#REF!="2A",6,#REF!="2B",7,#REF!="3A",8,#REF!="3B",9,#REF!="4A",10,#REF!="","")</f>
        <v>#REF!</v>
      </c>
      <c r="J616">
        <f>VLOOKUP(F616,profesor!$G$2:$H$101,2,0)</f>
        <v>8</v>
      </c>
      <c r="K616">
        <f>VLOOKUP(H616,ar_predmet!A:C,3,0)</f>
        <v>187</v>
      </c>
      <c r="L616" s="3">
        <f>VLOOKUP(H616,ar_predmet!A:C,2,FALSE())</f>
        <v>7229</v>
      </c>
      <c r="M616">
        <f>+VLOOKUP(G616,tip_dogodka!$B$2:$C$10,2,0)</f>
        <v>4</v>
      </c>
      <c r="N616">
        <f>+VLOOKUP(E616,prostor!$F$1:$G$101,2,0)</f>
        <v>54</v>
      </c>
      <c r="O616">
        <f t="shared" si="36"/>
        <v>45</v>
      </c>
      <c r="P616">
        <f>VLOOKUP(O616,mi2hh!A$2:B$4261,2,FALSE())</f>
        <v>1</v>
      </c>
      <c r="Q616" t="str">
        <f t="shared" si="37"/>
        <v>Red</v>
      </c>
      <c r="R616" t="str">
        <f t="shared" si="38"/>
        <v>MA</v>
      </c>
      <c r="S616" s="24" t="s">
        <v>1230</v>
      </c>
      <c r="T616" t="str">
        <f t="shared" si="39"/>
        <v/>
      </c>
      <c r="U616">
        <f>VLOOKUP(S616,ar_skupina!L$2:M$136,2,FALSE())</f>
        <v>86</v>
      </c>
    </row>
    <row r="617" spans="1:21" ht="14.25" customHeight="1" x14ac:dyDescent="0.25">
      <c r="A617">
        <v>738</v>
      </c>
      <c r="B617" s="9">
        <v>45393.416666666701</v>
      </c>
      <c r="C617" s="9">
        <v>45393.520833333299</v>
      </c>
      <c r="D617" t="s">
        <v>1497</v>
      </c>
      <c r="E617" t="s">
        <v>16</v>
      </c>
      <c r="F617" t="s">
        <v>1491</v>
      </c>
      <c r="G617" t="s">
        <v>5</v>
      </c>
      <c r="H617" t="s">
        <v>1498</v>
      </c>
      <c r="I617" s="63" t="e">
        <f t="array" ref="I617">_xlfn.IFS(#REF!="1",1,#REF!="2",2,#REF!="3",3,#REF!="1A",4,#REF!="1B",5,#REF!="2A",6,#REF!="2B",7,#REF!="3A",8,#REF!="3B",9,#REF!="4A",10,#REF!="","")</f>
        <v>#REF!</v>
      </c>
      <c r="J617">
        <f>VLOOKUP(F617,profesor!$G$2:$H$101,2,0)</f>
        <v>8</v>
      </c>
      <c r="K617">
        <f>VLOOKUP(H617,ar_predmet!A:C,3,0)</f>
        <v>179</v>
      </c>
      <c r="L617" s="3">
        <f>VLOOKUP(H617,ar_predmet!A:C,2,FALSE())</f>
        <v>7203</v>
      </c>
      <c r="M617">
        <f>+VLOOKUP(G617,tip_dogodka!$B$2:$C$10,2,0)</f>
        <v>4</v>
      </c>
      <c r="N617">
        <f>+VLOOKUP(E617,prostor!$F$1:$G$101,2,0)</f>
        <v>54</v>
      </c>
      <c r="O617">
        <f t="shared" si="36"/>
        <v>150</v>
      </c>
      <c r="P617">
        <f>VLOOKUP(O617,mi2hh!A$2:B$4261,2,FALSE())</f>
        <v>3</v>
      </c>
      <c r="Q617" t="str">
        <f t="shared" si="37"/>
        <v>Red</v>
      </c>
      <c r="R617" t="str">
        <f t="shared" si="38"/>
        <v>MA</v>
      </c>
      <c r="S617" s="24" t="s">
        <v>1230</v>
      </c>
      <c r="T617" t="str">
        <f t="shared" si="39"/>
        <v/>
      </c>
      <c r="U617">
        <f>VLOOKUP(S617,ar_skupina!L$2:M$136,2,FALSE())</f>
        <v>86</v>
      </c>
    </row>
    <row r="618" spans="1:21" ht="14.25" customHeight="1" x14ac:dyDescent="0.25">
      <c r="A618">
        <v>739</v>
      </c>
      <c r="B618" s="9">
        <v>45385.677083333299</v>
      </c>
      <c r="C618" s="9">
        <v>45385.78125</v>
      </c>
      <c r="D618" t="s">
        <v>1516</v>
      </c>
      <c r="E618" t="s">
        <v>16</v>
      </c>
      <c r="F618" t="s">
        <v>1491</v>
      </c>
      <c r="G618" t="s">
        <v>5</v>
      </c>
      <c r="H618" t="s">
        <v>1517</v>
      </c>
      <c r="I618" s="63" t="e">
        <f t="array" ref="I618">_xlfn.IFS(#REF!="1",1,#REF!="2",2,#REF!="3",3,#REF!="1A",4,#REF!="1B",5,#REF!="2A",6,#REF!="2B",7,#REF!="3A",8,#REF!="3B",9,#REF!="4A",10,#REF!="","")</f>
        <v>#REF!</v>
      </c>
      <c r="J618">
        <f>VLOOKUP(F618,profesor!$G$2:$H$101,2,0)</f>
        <v>8</v>
      </c>
      <c r="K618">
        <f>VLOOKUP(H618,ar_predmet!A:C,3,0)</f>
        <v>153</v>
      </c>
      <c r="L618" s="3">
        <f>VLOOKUP(H618,ar_predmet!A:C,2,FALSE())</f>
        <v>7113</v>
      </c>
      <c r="M618">
        <f>+VLOOKUP(G618,tip_dogodka!$B$2:$C$10,2,0)</f>
        <v>4</v>
      </c>
      <c r="N618">
        <f>+VLOOKUP(E618,prostor!$F$1:$G$101,2,0)</f>
        <v>54</v>
      </c>
      <c r="O618">
        <f t="shared" si="36"/>
        <v>150</v>
      </c>
      <c r="P618">
        <f>VLOOKUP(O618,mi2hh!A$2:B$4261,2,FALSE())</f>
        <v>3</v>
      </c>
      <c r="Q618" t="str">
        <f t="shared" si="37"/>
        <v>Red</v>
      </c>
      <c r="R618" t="str">
        <f t="shared" si="38"/>
        <v>MA</v>
      </c>
      <c r="S618" s="24" t="s">
        <v>1225</v>
      </c>
      <c r="T618" t="str">
        <f t="shared" si="39"/>
        <v/>
      </c>
      <c r="U618">
        <f>VLOOKUP(S618,ar_skupina!L$2:M$136,2,FALSE())</f>
        <v>81</v>
      </c>
    </row>
    <row r="619" spans="1:21" ht="14.25" customHeight="1" x14ac:dyDescent="0.25">
      <c r="A619">
        <v>740</v>
      </c>
      <c r="B619" s="9">
        <v>45394.416666666701</v>
      </c>
      <c r="C619" s="9">
        <v>45394.520833333299</v>
      </c>
      <c r="D619" t="s">
        <v>1497</v>
      </c>
      <c r="E619" t="s">
        <v>16</v>
      </c>
      <c r="F619" t="s">
        <v>1491</v>
      </c>
      <c r="G619" t="s">
        <v>5</v>
      </c>
      <c r="H619" t="s">
        <v>1498</v>
      </c>
      <c r="I619" s="63" t="e">
        <f t="array" ref="I619">_xlfn.IFS(#REF!="1",1,#REF!="2",2,#REF!="3",3,#REF!="1A",4,#REF!="1B",5,#REF!="2A",6,#REF!="2B",7,#REF!="3A",8,#REF!="3B",9,#REF!="4A",10,#REF!="","")</f>
        <v>#REF!</v>
      </c>
      <c r="J619">
        <f>VLOOKUP(F619,profesor!$G$2:$H$101,2,0)</f>
        <v>8</v>
      </c>
      <c r="K619">
        <f>VLOOKUP(H619,ar_predmet!A:C,3,0)</f>
        <v>179</v>
      </c>
      <c r="L619" s="3">
        <f>VLOOKUP(H619,ar_predmet!A:C,2,FALSE())</f>
        <v>7203</v>
      </c>
      <c r="M619">
        <f>+VLOOKUP(G619,tip_dogodka!$B$2:$C$10,2,0)</f>
        <v>4</v>
      </c>
      <c r="N619">
        <f>+VLOOKUP(E619,prostor!$F$1:$G$101,2,0)</f>
        <v>54</v>
      </c>
      <c r="O619">
        <f t="shared" si="36"/>
        <v>150</v>
      </c>
      <c r="P619">
        <f>VLOOKUP(O619,mi2hh!A$2:B$4261,2,FALSE())</f>
        <v>3</v>
      </c>
      <c r="Q619" t="str">
        <f t="shared" si="37"/>
        <v>Red</v>
      </c>
      <c r="R619" t="str">
        <f t="shared" si="38"/>
        <v>MA</v>
      </c>
      <c r="S619" s="24" t="s">
        <v>1230</v>
      </c>
      <c r="T619" t="str">
        <f t="shared" si="39"/>
        <v/>
      </c>
      <c r="U619">
        <f>VLOOKUP(S619,ar_skupina!L$2:M$136,2,FALSE())</f>
        <v>86</v>
      </c>
    </row>
    <row r="620" spans="1:21" ht="14.25" customHeight="1" x14ac:dyDescent="0.25">
      <c r="A620">
        <v>741</v>
      </c>
      <c r="B620" s="9">
        <v>45394.53125</v>
      </c>
      <c r="C620" s="9">
        <v>45394.635416666701</v>
      </c>
      <c r="D620" t="s">
        <v>1499</v>
      </c>
      <c r="E620" t="s">
        <v>17</v>
      </c>
      <c r="F620" t="s">
        <v>1491</v>
      </c>
      <c r="G620" t="s">
        <v>3</v>
      </c>
      <c r="H620" t="s">
        <v>1500</v>
      </c>
      <c r="I620" s="63" t="e">
        <f t="array" ref="I620">_xlfn.IFS(#REF!="1",1,#REF!="2",2,#REF!="3",3,#REF!="1A",4,#REF!="1B",5,#REF!="2A",6,#REF!="2B",7,#REF!="3A",8,#REF!="3B",9,#REF!="4A",10,#REF!="","")</f>
        <v>#REF!</v>
      </c>
      <c r="J620">
        <f>VLOOKUP(F620,profesor!$G$2:$H$101,2,0)</f>
        <v>8</v>
      </c>
      <c r="K620">
        <f>VLOOKUP(H620,ar_predmet!A:C,3,0)</f>
        <v>150</v>
      </c>
      <c r="L620" s="3">
        <f>VLOOKUP(H620,ar_predmet!A:C,2,FALSE())</f>
        <v>7109</v>
      </c>
      <c r="M620">
        <f>+VLOOKUP(G620,tip_dogodka!$B$2:$C$10,2,0)</f>
        <v>2</v>
      </c>
      <c r="N620">
        <f>+VLOOKUP(E620,prostor!$F$1:$G$101,2,0)</f>
        <v>55</v>
      </c>
      <c r="O620">
        <f t="shared" si="36"/>
        <v>150</v>
      </c>
      <c r="P620">
        <f>VLOOKUP(O620,mi2hh!A$2:B$4261,2,FALSE())</f>
        <v>3</v>
      </c>
      <c r="Q620" t="str">
        <f t="shared" si="37"/>
        <v>Red</v>
      </c>
      <c r="R620" t="str">
        <f t="shared" si="38"/>
        <v>MA</v>
      </c>
      <c r="S620" s="24" t="s">
        <v>1225</v>
      </c>
      <c r="T620" t="str">
        <f t="shared" si="39"/>
        <v/>
      </c>
      <c r="U620">
        <f>VLOOKUP(S620,ar_skupina!L$2:M$136,2,FALSE())</f>
        <v>81</v>
      </c>
    </row>
    <row r="621" spans="1:21" ht="14.25" customHeight="1" x14ac:dyDescent="0.25">
      <c r="A621">
        <v>742</v>
      </c>
      <c r="B621" s="9">
        <v>45378.375</v>
      </c>
      <c r="C621" s="9">
        <v>45378.479166666701</v>
      </c>
      <c r="D621" t="s">
        <v>1514</v>
      </c>
      <c r="E621">
        <v>302</v>
      </c>
      <c r="F621" t="s">
        <v>1491</v>
      </c>
      <c r="G621" t="s">
        <v>3</v>
      </c>
      <c r="H621" t="s">
        <v>1297</v>
      </c>
      <c r="I621" s="63" t="e">
        <f t="array" ref="I621">_xlfn.IFS(#REF!="1",1,#REF!="2",2,#REF!="3",3,#REF!="1A",4,#REF!="1B",5,#REF!="2A",6,#REF!="2B",7,#REF!="3A",8,#REF!="3B",9,#REF!="4A",10,#REF!="","")</f>
        <v>#REF!</v>
      </c>
      <c r="J621">
        <f>VLOOKUP(F621,profesor!$G$2:$H$101,2,0)</f>
        <v>8</v>
      </c>
      <c r="K621">
        <f>VLOOKUP(H621,ar_predmet!A:C,3,0)</f>
        <v>102</v>
      </c>
      <c r="L621" s="3">
        <f>VLOOKUP(H621,ar_predmet!A:C,2,FALSE())</f>
        <v>6228</v>
      </c>
      <c r="M621">
        <f>+VLOOKUP(G621,tip_dogodka!$B$2:$C$10,2,0)</f>
        <v>2</v>
      </c>
      <c r="N621">
        <f>+VLOOKUP(E621,prostor!$F$1:$G$101,2,0)</f>
        <v>6</v>
      </c>
      <c r="O621">
        <f t="shared" si="36"/>
        <v>150</v>
      </c>
      <c r="P621">
        <f>VLOOKUP(O621,mi2hh!A$2:B$4261,2,FALSE())</f>
        <v>3</v>
      </c>
      <c r="Q621" t="str">
        <f t="shared" si="37"/>
        <v>Red</v>
      </c>
      <c r="R621" t="str">
        <f t="shared" si="38"/>
        <v>UN</v>
      </c>
      <c r="S621" s="24" t="s">
        <v>1209</v>
      </c>
      <c r="T621" t="str">
        <f t="shared" si="39"/>
        <v/>
      </c>
      <c r="U621">
        <f>VLOOKUP(S621,ar_skupina!L$2:M$136,2,FALSE())</f>
        <v>66</v>
      </c>
    </row>
    <row r="622" spans="1:21" ht="14.25" customHeight="1" x14ac:dyDescent="0.25">
      <c r="A622">
        <v>743</v>
      </c>
      <c r="B622" s="9">
        <v>45226.416666666701</v>
      </c>
      <c r="C622" s="9">
        <v>45226.520833333299</v>
      </c>
      <c r="D622" t="s">
        <v>1510</v>
      </c>
      <c r="E622" t="s">
        <v>16</v>
      </c>
      <c r="F622" t="s">
        <v>1491</v>
      </c>
      <c r="G622" t="s">
        <v>5</v>
      </c>
      <c r="H622" t="s">
        <v>1492</v>
      </c>
      <c r="I622" s="63" t="e">
        <f t="array" ref="I622">_xlfn.IFS(#REF!="1",1,#REF!="2",2,#REF!="3",3,#REF!="1A",4,#REF!="1B",5,#REF!="2A",6,#REF!="2B",7,#REF!="3A",8,#REF!="3B",9,#REF!="4A",10,#REF!="","")</f>
        <v>#REF!</v>
      </c>
      <c r="J622">
        <f>VLOOKUP(F622,profesor!$G$2:$H$101,2,0)</f>
        <v>8</v>
      </c>
      <c r="K622">
        <f>VLOOKUP(H622,ar_predmet!A:C,3,0)</f>
        <v>18</v>
      </c>
      <c r="L622" s="3">
        <f>VLOOKUP(H622,ar_predmet!A:C,2,FALSE())</f>
        <v>5217</v>
      </c>
      <c r="M622">
        <f>+VLOOKUP(G622,tip_dogodka!$B$2:$C$10,2,0)</f>
        <v>4</v>
      </c>
      <c r="N622">
        <f>+VLOOKUP(E622,prostor!$F$1:$G$101,2,0)</f>
        <v>54</v>
      </c>
      <c r="O622">
        <f t="shared" si="36"/>
        <v>150</v>
      </c>
      <c r="P622">
        <f>VLOOKUP(O622,mi2hh!A$2:B$4261,2,FALSE())</f>
        <v>3</v>
      </c>
      <c r="Q622" t="str">
        <f t="shared" si="37"/>
        <v>Red</v>
      </c>
      <c r="R622" t="str">
        <f t="shared" si="38"/>
        <v>UN</v>
      </c>
      <c r="S622" s="24" t="s">
        <v>1211</v>
      </c>
      <c r="T622" t="str">
        <f t="shared" si="39"/>
        <v>1</v>
      </c>
      <c r="U622">
        <f>VLOOKUP(S622,ar_skupina!L$2:M$136,2,FALSE())</f>
        <v>68</v>
      </c>
    </row>
    <row r="623" spans="1:21" ht="14.25" customHeight="1" x14ac:dyDescent="0.25">
      <c r="A623">
        <v>744</v>
      </c>
      <c r="B623" s="9">
        <v>45370.375</v>
      </c>
      <c r="C623" s="9">
        <v>45370.479166666701</v>
      </c>
      <c r="D623" t="s">
        <v>1514</v>
      </c>
      <c r="E623">
        <v>302</v>
      </c>
      <c r="F623" t="s">
        <v>1491</v>
      </c>
      <c r="G623" t="s">
        <v>3</v>
      </c>
      <c r="H623" t="s">
        <v>1297</v>
      </c>
      <c r="I623" s="63" t="e">
        <f t="array" ref="I623">_xlfn.IFS(#REF!="1",1,#REF!="2",2,#REF!="3",3,#REF!="1A",4,#REF!="1B",5,#REF!="2A",6,#REF!="2B",7,#REF!="3A",8,#REF!="3B",9,#REF!="4A",10,#REF!="","")</f>
        <v>#REF!</v>
      </c>
      <c r="J623">
        <f>VLOOKUP(F623,profesor!$G$2:$H$101,2,0)</f>
        <v>8</v>
      </c>
      <c r="K623">
        <f>VLOOKUP(H623,ar_predmet!A:C,3,0)</f>
        <v>102</v>
      </c>
      <c r="L623" s="3">
        <f>VLOOKUP(H623,ar_predmet!A:C,2,FALSE())</f>
        <v>6228</v>
      </c>
      <c r="M623">
        <f>+VLOOKUP(G623,tip_dogodka!$B$2:$C$10,2,0)</f>
        <v>2</v>
      </c>
      <c r="N623">
        <f>+VLOOKUP(E623,prostor!$F$1:$G$101,2,0)</f>
        <v>6</v>
      </c>
      <c r="O623">
        <f t="shared" si="36"/>
        <v>150</v>
      </c>
      <c r="P623">
        <f>VLOOKUP(O623,mi2hh!A$2:B$4261,2,FALSE())</f>
        <v>3</v>
      </c>
      <c r="Q623" t="str">
        <f t="shared" si="37"/>
        <v>Red</v>
      </c>
      <c r="R623" t="str">
        <f t="shared" si="38"/>
        <v>UN</v>
      </c>
      <c r="S623" s="24" t="s">
        <v>1209</v>
      </c>
      <c r="T623" t="str">
        <f t="shared" si="39"/>
        <v/>
      </c>
      <c r="U623">
        <f>VLOOKUP(S623,ar_skupina!L$2:M$136,2,FALSE())</f>
        <v>66</v>
      </c>
    </row>
    <row r="624" spans="1:21" ht="14.25" customHeight="1" x14ac:dyDescent="0.25">
      <c r="A624">
        <v>745</v>
      </c>
      <c r="B624" s="9">
        <v>45442.53125</v>
      </c>
      <c r="C624" s="9">
        <v>45442.635416666701</v>
      </c>
      <c r="D624" t="s">
        <v>1495</v>
      </c>
      <c r="E624" t="s">
        <v>16</v>
      </c>
      <c r="F624" t="s">
        <v>1491</v>
      </c>
      <c r="G624" t="s">
        <v>5</v>
      </c>
      <c r="H624" t="s">
        <v>1496</v>
      </c>
      <c r="I624" s="63" t="e">
        <f t="array" ref="I624">_xlfn.IFS(#REF!="1",1,#REF!="2",2,#REF!="3",3,#REF!="1A",4,#REF!="1B",5,#REF!="2A",6,#REF!="2B",7,#REF!="3A",8,#REF!="3B",9,#REF!="4A",10,#REF!="","")</f>
        <v>#REF!</v>
      </c>
      <c r="J624">
        <f>VLOOKUP(F624,profesor!$G$2:$H$101,2,0)</f>
        <v>8</v>
      </c>
      <c r="K624">
        <f>VLOOKUP(H624,ar_predmet!A:C,3,0)</f>
        <v>157</v>
      </c>
      <c r="L624" s="3">
        <f>VLOOKUP(H624,ar_predmet!A:C,2,FALSE())</f>
        <v>7117</v>
      </c>
      <c r="M624">
        <f>+VLOOKUP(G624,tip_dogodka!$B$2:$C$10,2,0)</f>
        <v>4</v>
      </c>
      <c r="N624">
        <f>+VLOOKUP(E624,prostor!$F$1:$G$101,2,0)</f>
        <v>54</v>
      </c>
      <c r="O624">
        <f t="shared" si="36"/>
        <v>150</v>
      </c>
      <c r="P624">
        <f>VLOOKUP(O624,mi2hh!A$2:B$4261,2,FALSE())</f>
        <v>3</v>
      </c>
      <c r="Q624" t="str">
        <f t="shared" si="37"/>
        <v>Red</v>
      </c>
      <c r="R624" t="str">
        <f t="shared" si="38"/>
        <v>MA</v>
      </c>
      <c r="S624" s="24" t="s">
        <v>1225</v>
      </c>
      <c r="T624" t="str">
        <f t="shared" si="39"/>
        <v/>
      </c>
      <c r="U624">
        <f>VLOOKUP(S624,ar_skupina!L$2:M$136,2,FALSE())</f>
        <v>81</v>
      </c>
    </row>
    <row r="625" spans="1:21" ht="14.25" customHeight="1" x14ac:dyDescent="0.25">
      <c r="A625">
        <v>746</v>
      </c>
      <c r="B625" s="9">
        <v>45377.375</v>
      </c>
      <c r="C625" s="9">
        <v>45377.479166666701</v>
      </c>
      <c r="D625" t="s">
        <v>1493</v>
      </c>
      <c r="E625" t="s">
        <v>16</v>
      </c>
      <c r="F625" t="s">
        <v>1491</v>
      </c>
      <c r="G625" t="s">
        <v>5</v>
      </c>
      <c r="H625" t="s">
        <v>1297</v>
      </c>
      <c r="I625" s="63" t="e">
        <f t="array" ref="I625">_xlfn.IFS(#REF!="1",1,#REF!="2",2,#REF!="3",3,#REF!="1A",4,#REF!="1B",5,#REF!="2A",6,#REF!="2B",7,#REF!="3A",8,#REF!="3B",9,#REF!="4A",10,#REF!="","")</f>
        <v>#REF!</v>
      </c>
      <c r="J625">
        <f>VLOOKUP(F625,profesor!$G$2:$H$101,2,0)</f>
        <v>8</v>
      </c>
      <c r="K625">
        <f>VLOOKUP(H625,ar_predmet!A:C,3,0)</f>
        <v>102</v>
      </c>
      <c r="L625" s="3">
        <f>VLOOKUP(H625,ar_predmet!A:C,2,FALSE())</f>
        <v>6228</v>
      </c>
      <c r="M625">
        <f>+VLOOKUP(G625,tip_dogodka!$B$2:$C$10,2,0)</f>
        <v>4</v>
      </c>
      <c r="N625">
        <f>+VLOOKUP(E625,prostor!$F$1:$G$101,2,0)</f>
        <v>54</v>
      </c>
      <c r="O625">
        <f t="shared" si="36"/>
        <v>150</v>
      </c>
      <c r="P625">
        <f>VLOOKUP(O625,mi2hh!A$2:B$4261,2,FALSE())</f>
        <v>3</v>
      </c>
      <c r="Q625" t="str">
        <f t="shared" si="37"/>
        <v>Red</v>
      </c>
      <c r="R625" t="str">
        <f t="shared" si="38"/>
        <v>UN</v>
      </c>
      <c r="S625" s="24" t="s">
        <v>1209</v>
      </c>
      <c r="T625" t="str">
        <f t="shared" si="39"/>
        <v/>
      </c>
      <c r="U625">
        <f>VLOOKUP(S625,ar_skupina!L$2:M$136,2,FALSE())</f>
        <v>66</v>
      </c>
    </row>
    <row r="626" spans="1:21" ht="14.25" customHeight="1" x14ac:dyDescent="0.25">
      <c r="A626">
        <v>747</v>
      </c>
      <c r="B626" s="9">
        <v>45224.53125</v>
      </c>
      <c r="C626" s="9">
        <v>45224.635416666701</v>
      </c>
      <c r="D626" t="s">
        <v>1505</v>
      </c>
      <c r="E626">
        <v>402</v>
      </c>
      <c r="F626" t="s">
        <v>1491</v>
      </c>
      <c r="G626" t="s">
        <v>3</v>
      </c>
      <c r="H626" t="s">
        <v>1492</v>
      </c>
      <c r="I626" s="63" t="e">
        <f t="array" ref="I626">_xlfn.IFS(#REF!="1",1,#REF!="2",2,#REF!="3",3,#REF!="1A",4,#REF!="1B",5,#REF!="2A",6,#REF!="2B",7,#REF!="3A",8,#REF!="3B",9,#REF!="4A",10,#REF!="","")</f>
        <v>#REF!</v>
      </c>
      <c r="J626">
        <f>VLOOKUP(F626,profesor!$G$2:$H$101,2,0)</f>
        <v>8</v>
      </c>
      <c r="K626">
        <f>VLOOKUP(H626,ar_predmet!A:C,3,0)</f>
        <v>18</v>
      </c>
      <c r="L626" s="3">
        <f>VLOOKUP(H626,ar_predmet!A:C,2,FALSE())</f>
        <v>5217</v>
      </c>
      <c r="M626">
        <f>+VLOOKUP(G626,tip_dogodka!$B$2:$C$10,2,0)</f>
        <v>2</v>
      </c>
      <c r="N626">
        <f>+VLOOKUP(E626,prostor!$F$1:$G$101,2,0)</f>
        <v>11</v>
      </c>
      <c r="O626">
        <f t="shared" si="36"/>
        <v>150</v>
      </c>
      <c r="P626">
        <f>VLOOKUP(O626,mi2hh!A$2:B$4261,2,FALSE())</f>
        <v>3</v>
      </c>
      <c r="Q626" t="str">
        <f t="shared" si="37"/>
        <v>Red</v>
      </c>
      <c r="R626" t="str">
        <f t="shared" si="38"/>
        <v>UN</v>
      </c>
      <c r="S626" s="24" t="s">
        <v>1212</v>
      </c>
      <c r="T626" t="str">
        <f t="shared" si="39"/>
        <v>2</v>
      </c>
      <c r="U626">
        <f>VLOOKUP(S626,ar_skupina!L$2:M$136,2,FALSE())</f>
        <v>69</v>
      </c>
    </row>
    <row r="627" spans="1:21" ht="14.25" customHeight="1" x14ac:dyDescent="0.25">
      <c r="A627">
        <v>748</v>
      </c>
      <c r="B627" s="9">
        <v>45391.677083333299</v>
      </c>
      <c r="C627" s="9">
        <v>45391.78125</v>
      </c>
      <c r="D627" t="s">
        <v>1519</v>
      </c>
      <c r="E627" t="s">
        <v>17</v>
      </c>
      <c r="F627" t="s">
        <v>1491</v>
      </c>
      <c r="G627" t="s">
        <v>3</v>
      </c>
      <c r="H627" t="s">
        <v>1517</v>
      </c>
      <c r="I627" s="63" t="e">
        <f t="array" ref="I627">_xlfn.IFS(#REF!="1",1,#REF!="2",2,#REF!="3",3,#REF!="1A",4,#REF!="1B",5,#REF!="2A",6,#REF!="2B",7,#REF!="3A",8,#REF!="3B",9,#REF!="4A",10,#REF!="","")</f>
        <v>#REF!</v>
      </c>
      <c r="J627">
        <f>VLOOKUP(F627,profesor!$G$2:$H$101,2,0)</f>
        <v>8</v>
      </c>
      <c r="K627">
        <f>VLOOKUP(H627,ar_predmet!A:C,3,0)</f>
        <v>153</v>
      </c>
      <c r="L627" s="3">
        <f>VLOOKUP(H627,ar_predmet!A:C,2,FALSE())</f>
        <v>7113</v>
      </c>
      <c r="M627">
        <f>+VLOOKUP(G627,tip_dogodka!$B$2:$C$10,2,0)</f>
        <v>2</v>
      </c>
      <c r="N627">
        <f>+VLOOKUP(E627,prostor!$F$1:$G$101,2,0)</f>
        <v>55</v>
      </c>
      <c r="O627">
        <f t="shared" si="36"/>
        <v>150</v>
      </c>
      <c r="P627">
        <f>VLOOKUP(O627,mi2hh!A$2:B$4261,2,FALSE())</f>
        <v>3</v>
      </c>
      <c r="Q627" t="str">
        <f t="shared" si="37"/>
        <v>Red</v>
      </c>
      <c r="R627" t="str">
        <f t="shared" si="38"/>
        <v>MA</v>
      </c>
      <c r="S627" s="24" t="s">
        <v>1225</v>
      </c>
      <c r="T627" t="str">
        <f t="shared" si="39"/>
        <v/>
      </c>
      <c r="U627">
        <f>VLOOKUP(S627,ar_skupina!L$2:M$136,2,FALSE())</f>
        <v>81</v>
      </c>
    </row>
    <row r="628" spans="1:21" ht="14.25" customHeight="1" x14ac:dyDescent="0.25">
      <c r="A628">
        <v>749</v>
      </c>
      <c r="B628" s="9">
        <v>45393.53125</v>
      </c>
      <c r="C628" s="9">
        <v>45393.635416666701</v>
      </c>
      <c r="D628" t="s">
        <v>1499</v>
      </c>
      <c r="E628">
        <v>302</v>
      </c>
      <c r="F628" t="s">
        <v>1491</v>
      </c>
      <c r="G628" t="s">
        <v>3</v>
      </c>
      <c r="H628" t="s">
        <v>1500</v>
      </c>
      <c r="I628" s="63" t="e">
        <f t="array" ref="I628">_xlfn.IFS(#REF!="1",1,#REF!="2",2,#REF!="3",3,#REF!="1A",4,#REF!="1B",5,#REF!="2A",6,#REF!="2B",7,#REF!="3A",8,#REF!="3B",9,#REF!="4A",10,#REF!="","")</f>
        <v>#REF!</v>
      </c>
      <c r="J628">
        <f>VLOOKUP(F628,profesor!$G$2:$H$101,2,0)</f>
        <v>8</v>
      </c>
      <c r="K628">
        <f>VLOOKUP(H628,ar_predmet!A:C,3,0)</f>
        <v>150</v>
      </c>
      <c r="L628" s="3">
        <f>VLOOKUP(H628,ar_predmet!A:C,2,FALSE())</f>
        <v>7109</v>
      </c>
      <c r="M628">
        <f>+VLOOKUP(G628,tip_dogodka!$B$2:$C$10,2,0)</f>
        <v>2</v>
      </c>
      <c r="N628">
        <f>+VLOOKUP(E628,prostor!$F$1:$G$101,2,0)</f>
        <v>6</v>
      </c>
      <c r="O628">
        <f t="shared" si="36"/>
        <v>150</v>
      </c>
      <c r="P628">
        <f>VLOOKUP(O628,mi2hh!A$2:B$4261,2,FALSE())</f>
        <v>3</v>
      </c>
      <c r="Q628" t="str">
        <f t="shared" si="37"/>
        <v>Red</v>
      </c>
      <c r="R628" t="str">
        <f t="shared" si="38"/>
        <v>MA</v>
      </c>
      <c r="S628" s="24" t="s">
        <v>1225</v>
      </c>
      <c r="T628" t="str">
        <f t="shared" si="39"/>
        <v/>
      </c>
      <c r="U628">
        <f>VLOOKUP(S628,ar_skupina!L$2:M$136,2,FALSE())</f>
        <v>81</v>
      </c>
    </row>
    <row r="629" spans="1:21" ht="14.25" customHeight="1" x14ac:dyDescent="0.25">
      <c r="A629">
        <v>750</v>
      </c>
      <c r="B629" s="9">
        <v>45273.635416666701</v>
      </c>
      <c r="C629" s="9">
        <v>45273.739583333299</v>
      </c>
      <c r="D629" t="s">
        <v>1511</v>
      </c>
      <c r="E629" t="s">
        <v>16</v>
      </c>
      <c r="F629" t="s">
        <v>1491</v>
      </c>
      <c r="G629" t="s">
        <v>5</v>
      </c>
      <c r="H629" t="s">
        <v>1504</v>
      </c>
      <c r="I629" s="63" t="e">
        <f t="array" ref="I629">_xlfn.IFS(#REF!="1",1,#REF!="2",2,#REF!="3",3,#REF!="1A",4,#REF!="1B",5,#REF!="2A",6,#REF!="2B",7,#REF!="3A",8,#REF!="3B",9,#REF!="4A",10,#REF!="","")</f>
        <v>#REF!</v>
      </c>
      <c r="J629">
        <f>VLOOKUP(F629,profesor!$G$2:$H$101,2,0)</f>
        <v>8</v>
      </c>
      <c r="K629">
        <f>VLOOKUP(H629,ar_predmet!A:C,3,0)</f>
        <v>121</v>
      </c>
      <c r="L629" s="3">
        <f>VLOOKUP(H629,ar_predmet!A:C,2,FALSE())</f>
        <v>6314</v>
      </c>
      <c r="M629">
        <f>+VLOOKUP(G629,tip_dogodka!$B$2:$C$10,2,0)</f>
        <v>4</v>
      </c>
      <c r="N629">
        <f>+VLOOKUP(E629,prostor!$F$1:$G$101,2,0)</f>
        <v>54</v>
      </c>
      <c r="O629">
        <f t="shared" si="36"/>
        <v>150</v>
      </c>
      <c r="P629">
        <f>VLOOKUP(O629,mi2hh!A$2:B$4261,2,FALSE())</f>
        <v>3</v>
      </c>
      <c r="Q629" t="str">
        <f t="shared" si="37"/>
        <v>Red</v>
      </c>
      <c r="R629" t="str">
        <f t="shared" si="38"/>
        <v>UN</v>
      </c>
      <c r="S629" s="24" t="s">
        <v>1216</v>
      </c>
      <c r="T629" t="str">
        <f t="shared" si="39"/>
        <v/>
      </c>
      <c r="U629">
        <f>VLOOKUP(S629,ar_skupina!L$2:M$136,2,FALSE())</f>
        <v>73</v>
      </c>
    </row>
    <row r="630" spans="1:21" ht="14.25" customHeight="1" x14ac:dyDescent="0.25">
      <c r="A630">
        <v>751</v>
      </c>
      <c r="B630" s="9">
        <v>45443.53125</v>
      </c>
      <c r="C630" s="9">
        <v>45443.635416666701</v>
      </c>
      <c r="D630" t="s">
        <v>1495</v>
      </c>
      <c r="E630" t="s">
        <v>16</v>
      </c>
      <c r="F630" t="s">
        <v>1491</v>
      </c>
      <c r="G630" t="s">
        <v>5</v>
      </c>
      <c r="H630" t="s">
        <v>1496</v>
      </c>
      <c r="I630" s="63" t="e">
        <f t="array" ref="I630">_xlfn.IFS(#REF!="1",1,#REF!="2",2,#REF!="3",3,#REF!="1A",4,#REF!="1B",5,#REF!="2A",6,#REF!="2B",7,#REF!="3A",8,#REF!="3B",9,#REF!="4A",10,#REF!="","")</f>
        <v>#REF!</v>
      </c>
      <c r="J630">
        <f>VLOOKUP(F630,profesor!$G$2:$H$101,2,0)</f>
        <v>8</v>
      </c>
      <c r="K630">
        <f>VLOOKUP(H630,ar_predmet!A:C,3,0)</f>
        <v>157</v>
      </c>
      <c r="L630" s="3">
        <f>VLOOKUP(H630,ar_predmet!A:C,2,FALSE())</f>
        <v>7117</v>
      </c>
      <c r="M630">
        <f>+VLOOKUP(G630,tip_dogodka!$B$2:$C$10,2,0)</f>
        <v>4</v>
      </c>
      <c r="N630">
        <f>+VLOOKUP(E630,prostor!$F$1:$G$101,2,0)</f>
        <v>54</v>
      </c>
      <c r="O630">
        <f t="shared" si="36"/>
        <v>150</v>
      </c>
      <c r="P630">
        <f>VLOOKUP(O630,mi2hh!A$2:B$4261,2,FALSE())</f>
        <v>3</v>
      </c>
      <c r="Q630" t="str">
        <f t="shared" si="37"/>
        <v>Red</v>
      </c>
      <c r="R630" t="str">
        <f t="shared" si="38"/>
        <v>MA</v>
      </c>
      <c r="S630" s="24" t="s">
        <v>1225</v>
      </c>
      <c r="T630" t="str">
        <f t="shared" si="39"/>
        <v/>
      </c>
      <c r="U630">
        <f>VLOOKUP(S630,ar_skupina!L$2:M$136,2,FALSE())</f>
        <v>81</v>
      </c>
    </row>
    <row r="631" spans="1:21" ht="14.25" customHeight="1" x14ac:dyDescent="0.25">
      <c r="A631">
        <v>752</v>
      </c>
      <c r="B631" s="9">
        <v>45369.375</v>
      </c>
      <c r="C631" s="9">
        <v>45369.479166666701</v>
      </c>
      <c r="D631" t="s">
        <v>1493</v>
      </c>
      <c r="E631" t="s">
        <v>16</v>
      </c>
      <c r="F631" t="s">
        <v>1491</v>
      </c>
      <c r="G631" t="s">
        <v>5</v>
      </c>
      <c r="H631" t="s">
        <v>1297</v>
      </c>
      <c r="I631" s="63" t="e">
        <f t="array" ref="I631">_xlfn.IFS(#REF!="1",1,#REF!="2",2,#REF!="3",3,#REF!="1A",4,#REF!="1B",5,#REF!="2A",6,#REF!="2B",7,#REF!="3A",8,#REF!="3B",9,#REF!="4A",10,#REF!="","")</f>
        <v>#REF!</v>
      </c>
      <c r="J631">
        <f>VLOOKUP(F631,profesor!$G$2:$H$101,2,0)</f>
        <v>8</v>
      </c>
      <c r="K631">
        <f>VLOOKUP(H631,ar_predmet!A:C,3,0)</f>
        <v>102</v>
      </c>
      <c r="L631" s="3">
        <f>VLOOKUP(H631,ar_predmet!A:C,2,FALSE())</f>
        <v>6228</v>
      </c>
      <c r="M631">
        <f>+VLOOKUP(G631,tip_dogodka!$B$2:$C$10,2,0)</f>
        <v>4</v>
      </c>
      <c r="N631">
        <f>+VLOOKUP(E631,prostor!$F$1:$G$101,2,0)</f>
        <v>54</v>
      </c>
      <c r="O631">
        <f t="shared" si="36"/>
        <v>150</v>
      </c>
      <c r="P631">
        <f>VLOOKUP(O631,mi2hh!A$2:B$4261,2,FALSE())</f>
        <v>3</v>
      </c>
      <c r="Q631" t="str">
        <f t="shared" si="37"/>
        <v>Red</v>
      </c>
      <c r="R631" t="str">
        <f t="shared" si="38"/>
        <v>UN</v>
      </c>
      <c r="S631" s="24" t="s">
        <v>1209</v>
      </c>
      <c r="T631" t="str">
        <f t="shared" si="39"/>
        <v/>
      </c>
      <c r="U631">
        <f>VLOOKUP(S631,ar_skupina!L$2:M$136,2,FALSE())</f>
        <v>66</v>
      </c>
    </row>
    <row r="632" spans="1:21" ht="14.25" customHeight="1" x14ac:dyDescent="0.25">
      <c r="A632">
        <v>753</v>
      </c>
      <c r="B632" s="9">
        <v>45225.53125</v>
      </c>
      <c r="C632" s="9">
        <v>45225.635416666701</v>
      </c>
      <c r="D632" t="s">
        <v>1505</v>
      </c>
      <c r="E632">
        <v>402</v>
      </c>
      <c r="F632" t="s">
        <v>1491</v>
      </c>
      <c r="G632" t="s">
        <v>3</v>
      </c>
      <c r="H632" t="s">
        <v>1492</v>
      </c>
      <c r="I632" s="63" t="e">
        <f t="array" ref="I632">_xlfn.IFS(#REF!="1",1,#REF!="2",2,#REF!="3",3,#REF!="1A",4,#REF!="1B",5,#REF!="2A",6,#REF!="2B",7,#REF!="3A",8,#REF!="3B",9,#REF!="4A",10,#REF!="","")</f>
        <v>#REF!</v>
      </c>
      <c r="J632">
        <f>VLOOKUP(F632,profesor!$G$2:$H$101,2,0)</f>
        <v>8</v>
      </c>
      <c r="K632">
        <f>VLOOKUP(H632,ar_predmet!A:C,3,0)</f>
        <v>18</v>
      </c>
      <c r="L632" s="3">
        <f>VLOOKUP(H632,ar_predmet!A:C,2,FALSE())</f>
        <v>5217</v>
      </c>
      <c r="M632">
        <f>+VLOOKUP(G632,tip_dogodka!$B$2:$C$10,2,0)</f>
        <v>2</v>
      </c>
      <c r="N632">
        <f>+VLOOKUP(E632,prostor!$F$1:$G$101,2,0)</f>
        <v>11</v>
      </c>
      <c r="O632">
        <f t="shared" si="36"/>
        <v>150</v>
      </c>
      <c r="P632">
        <f>VLOOKUP(O632,mi2hh!A$2:B$4261,2,FALSE())</f>
        <v>3</v>
      </c>
      <c r="Q632" t="str">
        <f t="shared" si="37"/>
        <v>Red</v>
      </c>
      <c r="R632" t="str">
        <f t="shared" si="38"/>
        <v>UN</v>
      </c>
      <c r="S632" s="24" t="s">
        <v>1212</v>
      </c>
      <c r="T632" t="str">
        <f t="shared" si="39"/>
        <v>2</v>
      </c>
      <c r="U632">
        <f>VLOOKUP(S632,ar_skupina!L$2:M$136,2,FALSE())</f>
        <v>69</v>
      </c>
    </row>
    <row r="633" spans="1:21" ht="14.25" customHeight="1" x14ac:dyDescent="0.25">
      <c r="A633">
        <v>754</v>
      </c>
      <c r="B633" s="9">
        <v>45435.53125</v>
      </c>
      <c r="C633" s="9">
        <v>45435.635416666701</v>
      </c>
      <c r="D633" t="s">
        <v>1515</v>
      </c>
      <c r="E633">
        <v>302</v>
      </c>
      <c r="F633" t="s">
        <v>1491</v>
      </c>
      <c r="G633" t="s">
        <v>3</v>
      </c>
      <c r="H633" t="s">
        <v>1496</v>
      </c>
      <c r="I633" s="63" t="e">
        <f t="array" ref="I633">_xlfn.IFS(#REF!="1",1,#REF!="2",2,#REF!="3",3,#REF!="1A",4,#REF!="1B",5,#REF!="2A",6,#REF!="2B",7,#REF!="3A",8,#REF!="3B",9,#REF!="4A",10,#REF!="","")</f>
        <v>#REF!</v>
      </c>
      <c r="J633">
        <f>VLOOKUP(F633,profesor!$G$2:$H$101,2,0)</f>
        <v>8</v>
      </c>
      <c r="K633">
        <f>VLOOKUP(H633,ar_predmet!A:C,3,0)</f>
        <v>157</v>
      </c>
      <c r="L633" s="3">
        <f>VLOOKUP(H633,ar_predmet!A:C,2,FALSE())</f>
        <v>7117</v>
      </c>
      <c r="M633">
        <f>+VLOOKUP(G633,tip_dogodka!$B$2:$C$10,2,0)</f>
        <v>2</v>
      </c>
      <c r="N633">
        <f>+VLOOKUP(E633,prostor!$F$1:$G$101,2,0)</f>
        <v>6</v>
      </c>
      <c r="O633">
        <f t="shared" si="36"/>
        <v>150</v>
      </c>
      <c r="P633">
        <f>VLOOKUP(O633,mi2hh!A$2:B$4261,2,FALSE())</f>
        <v>3</v>
      </c>
      <c r="Q633" t="str">
        <f t="shared" si="37"/>
        <v>Red</v>
      </c>
      <c r="R633" t="str">
        <f t="shared" si="38"/>
        <v>MA</v>
      </c>
      <c r="S633" s="24" t="s">
        <v>1225</v>
      </c>
      <c r="T633" t="str">
        <f t="shared" si="39"/>
        <v/>
      </c>
      <c r="U633">
        <f>VLOOKUP(S633,ar_skupina!L$2:M$136,2,FALSE())</f>
        <v>81</v>
      </c>
    </row>
    <row r="634" spans="1:21" ht="14.25" customHeight="1" x14ac:dyDescent="0.25">
      <c r="A634">
        <v>755</v>
      </c>
      <c r="B634" s="9">
        <v>45439.791666666701</v>
      </c>
      <c r="C634" s="9">
        <v>45439.961805555598</v>
      </c>
      <c r="D634" t="s">
        <v>1520</v>
      </c>
      <c r="E634" t="s">
        <v>17</v>
      </c>
      <c r="F634" t="s">
        <v>1491</v>
      </c>
      <c r="G634" t="s">
        <v>8</v>
      </c>
      <c r="H634" t="s">
        <v>1496</v>
      </c>
      <c r="I634" s="63" t="e">
        <f t="array" ref="I634">_xlfn.IFS(#REF!="1",1,#REF!="2",2,#REF!="3",3,#REF!="1A",4,#REF!="1B",5,#REF!="2A",6,#REF!="2B",7,#REF!="3A",8,#REF!="3B",9,#REF!="4A",10,#REF!="","")</f>
        <v>#REF!</v>
      </c>
      <c r="J634">
        <f>VLOOKUP(F634,profesor!$G$2:$H$101,2,0)</f>
        <v>8</v>
      </c>
      <c r="K634">
        <f>VLOOKUP(H634,ar_predmet!A:C,3,0)</f>
        <v>157</v>
      </c>
      <c r="L634" s="3">
        <f>VLOOKUP(H634,ar_predmet!A:C,2,FALSE())</f>
        <v>7117</v>
      </c>
      <c r="M634">
        <f>+VLOOKUP(G634,tip_dogodka!$B$2:$C$10,2,0)</f>
        <v>7</v>
      </c>
      <c r="N634">
        <f>+VLOOKUP(E634,prostor!$F$1:$G$101,2,0)</f>
        <v>55</v>
      </c>
      <c r="O634">
        <f t="shared" si="36"/>
        <v>245</v>
      </c>
      <c r="P634">
        <f>VLOOKUP(O634,mi2hh!A$2:B$4261,2,FALSE())</f>
        <v>5</v>
      </c>
      <c r="Q634" t="str">
        <f t="shared" si="37"/>
        <v>Izr</v>
      </c>
      <c r="R634" t="str">
        <f t="shared" si="38"/>
        <v>MA</v>
      </c>
      <c r="S634" s="24" t="s">
        <v>1266</v>
      </c>
      <c r="T634" t="str">
        <f t="shared" si="39"/>
        <v/>
      </c>
      <c r="U634">
        <f>VLOOKUP(S634,ar_skupina!L$2:M$136,2,FALSE())</f>
        <v>117</v>
      </c>
    </row>
    <row r="635" spans="1:21" ht="14.25" customHeight="1" x14ac:dyDescent="0.25">
      <c r="A635">
        <v>756</v>
      </c>
      <c r="B635" s="9">
        <v>45222.416666666701</v>
      </c>
      <c r="C635" s="9">
        <v>45222.520833333299</v>
      </c>
      <c r="D635" t="s">
        <v>1494</v>
      </c>
      <c r="E635">
        <v>402</v>
      </c>
      <c r="F635" t="s">
        <v>1491</v>
      </c>
      <c r="G635" t="s">
        <v>3</v>
      </c>
      <c r="H635" t="s">
        <v>1492</v>
      </c>
      <c r="I635" s="63" t="e">
        <f t="array" ref="I635">_xlfn.IFS(#REF!="1",1,#REF!="2",2,#REF!="3",3,#REF!="1A",4,#REF!="1B",5,#REF!="2A",6,#REF!="2B",7,#REF!="3A",8,#REF!="3B",9,#REF!="4A",10,#REF!="","")</f>
        <v>#REF!</v>
      </c>
      <c r="J635">
        <f>VLOOKUP(F635,profesor!$G$2:$H$101,2,0)</f>
        <v>8</v>
      </c>
      <c r="K635">
        <f>VLOOKUP(H635,ar_predmet!A:C,3,0)</f>
        <v>18</v>
      </c>
      <c r="L635" s="3">
        <f>VLOOKUP(H635,ar_predmet!A:C,2,FALSE())</f>
        <v>5217</v>
      </c>
      <c r="M635">
        <f>+VLOOKUP(G635,tip_dogodka!$B$2:$C$10,2,0)</f>
        <v>2</v>
      </c>
      <c r="N635">
        <f>+VLOOKUP(E635,prostor!$F$1:$G$101,2,0)</f>
        <v>11</v>
      </c>
      <c r="O635">
        <f t="shared" si="36"/>
        <v>150</v>
      </c>
      <c r="P635">
        <f>VLOOKUP(O635,mi2hh!A$2:B$4261,2,FALSE())</f>
        <v>3</v>
      </c>
      <c r="Q635" t="str">
        <f t="shared" si="37"/>
        <v>Red</v>
      </c>
      <c r="R635" t="str">
        <f t="shared" si="38"/>
        <v>UN</v>
      </c>
      <c r="S635" s="24" t="s">
        <v>1211</v>
      </c>
      <c r="T635" t="str">
        <f t="shared" si="39"/>
        <v>1</v>
      </c>
      <c r="U635">
        <f>VLOOKUP(S635,ar_skupina!L$2:M$136,2,FALSE())</f>
        <v>68</v>
      </c>
    </row>
    <row r="636" spans="1:21" ht="14.25" customHeight="1" x14ac:dyDescent="0.25">
      <c r="A636">
        <v>757</v>
      </c>
      <c r="B636" s="9">
        <v>45399.416666666701</v>
      </c>
      <c r="C636" s="9">
        <v>45399.520833333299</v>
      </c>
      <c r="D636" t="s">
        <v>1506</v>
      </c>
      <c r="E636">
        <v>401</v>
      </c>
      <c r="F636" t="s">
        <v>1491</v>
      </c>
      <c r="G636" t="s">
        <v>3</v>
      </c>
      <c r="H636" t="s">
        <v>1498</v>
      </c>
      <c r="I636" s="63" t="e">
        <f t="array" ref="I636">_xlfn.IFS(#REF!="1",1,#REF!="2",2,#REF!="3",3,#REF!="1A",4,#REF!="1B",5,#REF!="2A",6,#REF!="2B",7,#REF!="3A",8,#REF!="3B",9,#REF!="4A",10,#REF!="","")</f>
        <v>#REF!</v>
      </c>
      <c r="J636">
        <f>VLOOKUP(F636,profesor!$G$2:$H$101,2,0)</f>
        <v>8</v>
      </c>
      <c r="K636">
        <f>VLOOKUP(H636,ar_predmet!A:C,3,0)</f>
        <v>179</v>
      </c>
      <c r="L636" s="3">
        <f>VLOOKUP(H636,ar_predmet!A:C,2,FALSE())</f>
        <v>7203</v>
      </c>
      <c r="M636">
        <f>+VLOOKUP(G636,tip_dogodka!$B$2:$C$10,2,0)</f>
        <v>2</v>
      </c>
      <c r="N636">
        <f>+VLOOKUP(E636,prostor!$F$1:$G$101,2,0)</f>
        <v>10</v>
      </c>
      <c r="O636">
        <f t="shared" si="36"/>
        <v>150</v>
      </c>
      <c r="P636">
        <f>VLOOKUP(O636,mi2hh!A$2:B$4261,2,FALSE())</f>
        <v>3</v>
      </c>
      <c r="Q636" t="str">
        <f t="shared" si="37"/>
        <v>Red</v>
      </c>
      <c r="R636" t="str">
        <f t="shared" si="38"/>
        <v>MA</v>
      </c>
      <c r="S636" s="24" t="s">
        <v>1230</v>
      </c>
      <c r="T636" t="str">
        <f t="shared" si="39"/>
        <v/>
      </c>
      <c r="U636">
        <f>VLOOKUP(S636,ar_skupina!L$2:M$136,2,FALSE())</f>
        <v>86</v>
      </c>
    </row>
    <row r="637" spans="1:21" ht="14.25" customHeight="1" x14ac:dyDescent="0.25">
      <c r="A637">
        <v>758</v>
      </c>
      <c r="B637" s="9">
        <v>45376.489583333299</v>
      </c>
      <c r="C637" s="9">
        <v>45376.59375</v>
      </c>
      <c r="D637" t="s">
        <v>1502</v>
      </c>
      <c r="E637">
        <v>306</v>
      </c>
      <c r="F637" t="s">
        <v>1491</v>
      </c>
      <c r="G637" t="s">
        <v>3</v>
      </c>
      <c r="H637" t="s">
        <v>1492</v>
      </c>
      <c r="I637" s="63" t="e">
        <f t="array" ref="I637">_xlfn.IFS(#REF!="1",1,#REF!="2",2,#REF!="3",3,#REF!="1A",4,#REF!="1B",5,#REF!="2A",6,#REF!="2B",7,#REF!="3A",8,#REF!="3B",9,#REF!="4A",10,#REF!="","")</f>
        <v>#REF!</v>
      </c>
      <c r="J637">
        <f>VLOOKUP(F637,profesor!$G$2:$H$101,2,0)</f>
        <v>8</v>
      </c>
      <c r="K637">
        <f>VLOOKUP(H637,ar_predmet!A:C,3,0)</f>
        <v>18</v>
      </c>
      <c r="L637" s="3">
        <f>VLOOKUP(H637,ar_predmet!A:C,2,FALSE())</f>
        <v>5217</v>
      </c>
      <c r="M637">
        <f>+VLOOKUP(G637,tip_dogodka!$B$2:$C$10,2,0)</f>
        <v>2</v>
      </c>
      <c r="N637">
        <f>+VLOOKUP(E637,prostor!$F$1:$G$101,2,0)</f>
        <v>8</v>
      </c>
      <c r="O637">
        <f t="shared" si="36"/>
        <v>150</v>
      </c>
      <c r="P637">
        <f>VLOOKUP(O637,mi2hh!A$2:B$4261,2,FALSE())</f>
        <v>3</v>
      </c>
      <c r="Q637" t="str">
        <f t="shared" si="37"/>
        <v>Red</v>
      </c>
      <c r="R637" t="str">
        <f t="shared" si="38"/>
        <v>VS</v>
      </c>
      <c r="S637" s="24" t="s">
        <v>1157</v>
      </c>
      <c r="T637" t="str">
        <f t="shared" si="39"/>
        <v/>
      </c>
      <c r="U637">
        <f>VLOOKUP(S637,ar_skupina!L$2:M$136,2,FALSE())</f>
        <v>20</v>
      </c>
    </row>
    <row r="638" spans="1:21" ht="14.25" customHeight="1" x14ac:dyDescent="0.25">
      <c r="A638">
        <v>759</v>
      </c>
      <c r="B638" s="9">
        <v>45267.489583333299</v>
      </c>
      <c r="C638" s="9">
        <v>45267.59375</v>
      </c>
      <c r="D638" t="s">
        <v>1511</v>
      </c>
      <c r="E638" t="s">
        <v>16</v>
      </c>
      <c r="F638" t="s">
        <v>1491</v>
      </c>
      <c r="G638" t="s">
        <v>5</v>
      </c>
      <c r="H638" t="s">
        <v>1504</v>
      </c>
      <c r="I638" s="63" t="e">
        <f t="array" ref="I638">_xlfn.IFS(#REF!="1",1,#REF!="2",2,#REF!="3",3,#REF!="1A",4,#REF!="1B",5,#REF!="2A",6,#REF!="2B",7,#REF!="3A",8,#REF!="3B",9,#REF!="4A",10,#REF!="","")</f>
        <v>#REF!</v>
      </c>
      <c r="J638">
        <f>VLOOKUP(F638,profesor!$G$2:$H$101,2,0)</f>
        <v>8</v>
      </c>
      <c r="K638">
        <f>VLOOKUP(H638,ar_predmet!A:C,3,0)</f>
        <v>121</v>
      </c>
      <c r="L638" s="3">
        <f>VLOOKUP(H638,ar_predmet!A:C,2,FALSE())</f>
        <v>6314</v>
      </c>
      <c r="M638">
        <f>+VLOOKUP(G638,tip_dogodka!$B$2:$C$10,2,0)</f>
        <v>4</v>
      </c>
      <c r="N638">
        <f>+VLOOKUP(E638,prostor!$F$1:$G$101,2,0)</f>
        <v>54</v>
      </c>
      <c r="O638">
        <f t="shared" si="36"/>
        <v>150</v>
      </c>
      <c r="P638">
        <f>VLOOKUP(O638,mi2hh!A$2:B$4261,2,FALSE())</f>
        <v>3</v>
      </c>
      <c r="Q638" t="str">
        <f t="shared" si="37"/>
        <v>Red</v>
      </c>
      <c r="R638" t="str">
        <f t="shared" si="38"/>
        <v>UN</v>
      </c>
      <c r="S638" s="24" t="s">
        <v>1216</v>
      </c>
      <c r="T638" t="str">
        <f t="shared" si="39"/>
        <v/>
      </c>
      <c r="U638">
        <f>VLOOKUP(S638,ar_skupina!L$2:M$136,2,FALSE())</f>
        <v>73</v>
      </c>
    </row>
    <row r="639" spans="1:21" ht="14.25" customHeight="1" x14ac:dyDescent="0.25">
      <c r="A639">
        <v>760</v>
      </c>
      <c r="B639" s="9">
        <v>45387.677083333299</v>
      </c>
      <c r="C639" s="9">
        <v>45387.78125</v>
      </c>
      <c r="D639" t="s">
        <v>1519</v>
      </c>
      <c r="E639" t="s">
        <v>17</v>
      </c>
      <c r="F639" t="s">
        <v>1491</v>
      </c>
      <c r="G639" t="s">
        <v>3</v>
      </c>
      <c r="H639" t="s">
        <v>1517</v>
      </c>
      <c r="I639" s="63" t="e">
        <f t="array" ref="I639">_xlfn.IFS(#REF!="1",1,#REF!="2",2,#REF!="3",3,#REF!="1A",4,#REF!="1B",5,#REF!="2A",6,#REF!="2B",7,#REF!="3A",8,#REF!="3B",9,#REF!="4A",10,#REF!="","")</f>
        <v>#REF!</v>
      </c>
      <c r="J639">
        <f>VLOOKUP(F639,profesor!$G$2:$H$101,2,0)</f>
        <v>8</v>
      </c>
      <c r="K639">
        <f>VLOOKUP(H639,ar_predmet!A:C,3,0)</f>
        <v>153</v>
      </c>
      <c r="L639" s="3">
        <f>VLOOKUP(H639,ar_predmet!A:C,2,FALSE())</f>
        <v>7113</v>
      </c>
      <c r="M639">
        <f>+VLOOKUP(G639,tip_dogodka!$B$2:$C$10,2,0)</f>
        <v>2</v>
      </c>
      <c r="N639">
        <f>+VLOOKUP(E639,prostor!$F$1:$G$101,2,0)</f>
        <v>55</v>
      </c>
      <c r="O639">
        <f t="shared" si="36"/>
        <v>150</v>
      </c>
      <c r="P639">
        <f>VLOOKUP(O639,mi2hh!A$2:B$4261,2,FALSE())</f>
        <v>3</v>
      </c>
      <c r="Q639" t="str">
        <f t="shared" si="37"/>
        <v>Red</v>
      </c>
      <c r="R639" t="str">
        <f t="shared" si="38"/>
        <v>MA</v>
      </c>
      <c r="S639" s="24" t="s">
        <v>1225</v>
      </c>
      <c r="T639" t="str">
        <f t="shared" si="39"/>
        <v/>
      </c>
      <c r="U639">
        <f>VLOOKUP(S639,ar_skupina!L$2:M$136,2,FALSE())</f>
        <v>81</v>
      </c>
    </row>
    <row r="640" spans="1:21" ht="14.25" customHeight="1" x14ac:dyDescent="0.25">
      <c r="A640">
        <v>761</v>
      </c>
      <c r="B640" s="9">
        <v>45384.677083333299</v>
      </c>
      <c r="C640" s="9">
        <v>45384.78125</v>
      </c>
      <c r="D640" t="s">
        <v>1519</v>
      </c>
      <c r="E640" t="s">
        <v>17</v>
      </c>
      <c r="F640" t="s">
        <v>1491</v>
      </c>
      <c r="G640" t="s">
        <v>3</v>
      </c>
      <c r="H640" t="s">
        <v>1517</v>
      </c>
      <c r="I640" s="63" t="e">
        <f t="array" ref="I640">_xlfn.IFS(#REF!="1",1,#REF!="2",2,#REF!="3",3,#REF!="1A",4,#REF!="1B",5,#REF!="2A",6,#REF!="2B",7,#REF!="3A",8,#REF!="3B",9,#REF!="4A",10,#REF!="","")</f>
        <v>#REF!</v>
      </c>
      <c r="J640">
        <f>VLOOKUP(F640,profesor!$G$2:$H$101,2,0)</f>
        <v>8</v>
      </c>
      <c r="K640">
        <f>VLOOKUP(H640,ar_predmet!A:C,3,0)</f>
        <v>153</v>
      </c>
      <c r="L640" s="3">
        <f>VLOOKUP(H640,ar_predmet!A:C,2,FALSE())</f>
        <v>7113</v>
      </c>
      <c r="M640">
        <f>+VLOOKUP(G640,tip_dogodka!$B$2:$C$10,2,0)</f>
        <v>2</v>
      </c>
      <c r="N640">
        <f>+VLOOKUP(E640,prostor!$F$1:$G$101,2,0)</f>
        <v>55</v>
      </c>
      <c r="O640">
        <f t="shared" si="36"/>
        <v>150</v>
      </c>
      <c r="P640">
        <f>VLOOKUP(O640,mi2hh!A$2:B$4261,2,FALSE())</f>
        <v>3</v>
      </c>
      <c r="Q640" t="str">
        <f t="shared" si="37"/>
        <v>Red</v>
      </c>
      <c r="R640" t="str">
        <f t="shared" si="38"/>
        <v>MA</v>
      </c>
      <c r="S640" s="24" t="s">
        <v>1225</v>
      </c>
      <c r="T640" t="str">
        <f t="shared" si="39"/>
        <v/>
      </c>
      <c r="U640">
        <f>VLOOKUP(S640,ar_skupina!L$2:M$136,2,FALSE())</f>
        <v>81</v>
      </c>
    </row>
    <row r="641" spans="1:21" ht="14.25" customHeight="1" x14ac:dyDescent="0.25">
      <c r="A641">
        <v>762</v>
      </c>
      <c r="B641" s="9">
        <v>45386.677083333299</v>
      </c>
      <c r="C641" s="9">
        <v>45386.78125</v>
      </c>
      <c r="D641" t="s">
        <v>1516</v>
      </c>
      <c r="E641" t="s">
        <v>16</v>
      </c>
      <c r="F641" t="s">
        <v>1491</v>
      </c>
      <c r="G641" t="s">
        <v>5</v>
      </c>
      <c r="H641" t="s">
        <v>1517</v>
      </c>
      <c r="I641" s="63" t="e">
        <f t="array" ref="I641">_xlfn.IFS(#REF!="1",1,#REF!="2",2,#REF!="3",3,#REF!="1A",4,#REF!="1B",5,#REF!="2A",6,#REF!="2B",7,#REF!="3A",8,#REF!="3B",9,#REF!="4A",10,#REF!="","")</f>
        <v>#REF!</v>
      </c>
      <c r="J641">
        <f>VLOOKUP(F641,profesor!$G$2:$H$101,2,0)</f>
        <v>8</v>
      </c>
      <c r="K641">
        <f>VLOOKUP(H641,ar_predmet!A:C,3,0)</f>
        <v>153</v>
      </c>
      <c r="L641" s="3">
        <f>VLOOKUP(H641,ar_predmet!A:C,2,FALSE())</f>
        <v>7113</v>
      </c>
      <c r="M641">
        <f>+VLOOKUP(G641,tip_dogodka!$B$2:$C$10,2,0)</f>
        <v>4</v>
      </c>
      <c r="N641">
        <f>+VLOOKUP(E641,prostor!$F$1:$G$101,2,0)</f>
        <v>54</v>
      </c>
      <c r="O641">
        <f t="shared" si="36"/>
        <v>150</v>
      </c>
      <c r="P641">
        <f>VLOOKUP(O641,mi2hh!A$2:B$4261,2,FALSE())</f>
        <v>3</v>
      </c>
      <c r="Q641" t="str">
        <f t="shared" si="37"/>
        <v>Red</v>
      </c>
      <c r="R641" t="str">
        <f t="shared" si="38"/>
        <v>MA</v>
      </c>
      <c r="S641" s="24" t="s">
        <v>1225</v>
      </c>
      <c r="T641" t="str">
        <f t="shared" si="39"/>
        <v/>
      </c>
      <c r="U641">
        <f>VLOOKUP(S641,ar_skupina!L$2:M$136,2,FALSE())</f>
        <v>81</v>
      </c>
    </row>
    <row r="642" spans="1:21" ht="14.25" customHeight="1" x14ac:dyDescent="0.25">
      <c r="A642">
        <v>763</v>
      </c>
      <c r="B642" s="9">
        <v>45272.489583333299</v>
      </c>
      <c r="C642" s="9">
        <v>45272.59375</v>
      </c>
      <c r="D642" t="s">
        <v>1503</v>
      </c>
      <c r="E642">
        <v>403</v>
      </c>
      <c r="F642" t="s">
        <v>1491</v>
      </c>
      <c r="G642" t="s">
        <v>3</v>
      </c>
      <c r="H642" t="s">
        <v>1504</v>
      </c>
      <c r="I642" s="63" t="e">
        <f t="array" ref="I642">_xlfn.IFS(#REF!="1",1,#REF!="2",2,#REF!="3",3,#REF!="1A",4,#REF!="1B",5,#REF!="2A",6,#REF!="2B",7,#REF!="3A",8,#REF!="3B",9,#REF!="4A",10,#REF!="","")</f>
        <v>#REF!</v>
      </c>
      <c r="J642">
        <f>VLOOKUP(F642,profesor!$G$2:$H$101,2,0)</f>
        <v>8</v>
      </c>
      <c r="K642">
        <f>VLOOKUP(H642,ar_predmet!A:C,3,0)</f>
        <v>121</v>
      </c>
      <c r="L642" s="3">
        <f>VLOOKUP(H642,ar_predmet!A:C,2,FALSE())</f>
        <v>6314</v>
      </c>
      <c r="M642">
        <f>+VLOOKUP(G642,tip_dogodka!$B$2:$C$10,2,0)</f>
        <v>2</v>
      </c>
      <c r="N642">
        <f>+VLOOKUP(E642,prostor!$F$1:$G$101,2,0)</f>
        <v>12</v>
      </c>
      <c r="O642">
        <f t="shared" ref="O642:O705" si="40">+INT(TEXT(((C642-B642)*24*60),"000"))</f>
        <v>150</v>
      </c>
      <c r="P642">
        <f>VLOOKUP(O642,mi2hh!A$2:B$4261,2,FALSE())</f>
        <v>3</v>
      </c>
      <c r="Q642" t="str">
        <f t="shared" ref="Q642:Q705" si="41">IF(ISNUMBER(FIND("Redni",D642)),"Red", IF(ISNUMBER(FIND("Izredni",D642)),"Izr"))</f>
        <v>Red</v>
      </c>
      <c r="R642" t="str">
        <f t="shared" ref="R642:R705" si="42">IF(ISNUMBER(FIND("-VS-",D642)),"VS", IF(ISNUMBER(FIND("-UNI-",D642)),"UN",IF(ISNUMBER(FIND("-MAG-",D642)),"MA",IF(ISNUMBER(FIND("-DR-",D642)),"DO"))))</f>
        <v>UN</v>
      </c>
      <c r="S642" s="24" t="s">
        <v>1216</v>
      </c>
      <c r="T642" t="str">
        <f t="shared" ref="T642:T705" si="43">IF(ISNUMBER(FIND("1. skupina",D642)),"1",IF(ISNUMBER(FIND("2. skupina",D642)),"2",IF(ISNUMBER(FIND("3. skupina",D642)),"3",IF(ISNUMBER(FIND("1.a skupina",D642)),"1A",IF(ISNUMBER(FIND("1.b skupina",D642)),"1B",IF(ISNUMBER(FIND("2.a skupina",D642)),"2A",IF(ISNUMBER(FIND("2.b skupina",D642)),"2B",IF(ISNUMBER(FIND("3.a skupina",D642)),"3A",IF(ISNUMBER(FIND("3.b skupina",D642)),"3B",IF(ISNUMBER(FIND("4.a skupina",D642)),"4A",""))))))))))</f>
        <v/>
      </c>
      <c r="U642">
        <f>VLOOKUP(S642,ar_skupina!L$2:M$136,2,FALSE())</f>
        <v>73</v>
      </c>
    </row>
    <row r="643" spans="1:21" ht="14.25" customHeight="1" x14ac:dyDescent="0.25">
      <c r="A643">
        <v>764</v>
      </c>
      <c r="B643" s="9">
        <v>45390.677083333299</v>
      </c>
      <c r="C643" s="9">
        <v>45390.78125</v>
      </c>
      <c r="D643" t="s">
        <v>1516</v>
      </c>
      <c r="E643" t="s">
        <v>16</v>
      </c>
      <c r="F643" t="s">
        <v>1491</v>
      </c>
      <c r="G643" t="s">
        <v>5</v>
      </c>
      <c r="H643" t="s">
        <v>1517</v>
      </c>
      <c r="I643" s="63" t="e">
        <f t="array" ref="I643">_xlfn.IFS(#REF!="1",1,#REF!="2",2,#REF!="3",3,#REF!="1A",4,#REF!="1B",5,#REF!="2A",6,#REF!="2B",7,#REF!="3A",8,#REF!="3B",9,#REF!="4A",10,#REF!="","")</f>
        <v>#REF!</v>
      </c>
      <c r="J643">
        <f>VLOOKUP(F643,profesor!$G$2:$H$101,2,0)</f>
        <v>8</v>
      </c>
      <c r="K643">
        <f>VLOOKUP(H643,ar_predmet!A:C,3,0)</f>
        <v>153</v>
      </c>
      <c r="L643" s="3">
        <f>VLOOKUP(H643,ar_predmet!A:C,2,FALSE())</f>
        <v>7113</v>
      </c>
      <c r="M643">
        <f>+VLOOKUP(G643,tip_dogodka!$B$2:$C$10,2,0)</f>
        <v>4</v>
      </c>
      <c r="N643">
        <f>+VLOOKUP(E643,prostor!$F$1:$G$101,2,0)</f>
        <v>54</v>
      </c>
      <c r="O643">
        <f t="shared" si="40"/>
        <v>150</v>
      </c>
      <c r="P643">
        <f>VLOOKUP(O643,mi2hh!A$2:B$4261,2,FALSE())</f>
        <v>3</v>
      </c>
      <c r="Q643" t="str">
        <f t="shared" si="41"/>
        <v>Red</v>
      </c>
      <c r="R643" t="str">
        <f t="shared" si="42"/>
        <v>MA</v>
      </c>
      <c r="S643" s="24" t="s">
        <v>1225</v>
      </c>
      <c r="T643" t="str">
        <f t="shared" si="43"/>
        <v/>
      </c>
      <c r="U643">
        <f>VLOOKUP(S643,ar_skupina!L$2:M$136,2,FALSE())</f>
        <v>81</v>
      </c>
    </row>
    <row r="644" spans="1:21" ht="14.25" customHeight="1" x14ac:dyDescent="0.25">
      <c r="A644">
        <v>765</v>
      </c>
      <c r="B644" s="9">
        <v>45379.375</v>
      </c>
      <c r="C644" s="9">
        <v>45379.479166666701</v>
      </c>
      <c r="D644" t="s">
        <v>1493</v>
      </c>
      <c r="E644" t="s">
        <v>16</v>
      </c>
      <c r="F644" t="s">
        <v>1491</v>
      </c>
      <c r="G644" t="s">
        <v>5</v>
      </c>
      <c r="H644" t="s">
        <v>1297</v>
      </c>
      <c r="I644" s="63" t="e">
        <f t="array" ref="I644">_xlfn.IFS(#REF!="1",1,#REF!="2",2,#REF!="3",3,#REF!="1A",4,#REF!="1B",5,#REF!="2A",6,#REF!="2B",7,#REF!="3A",8,#REF!="3B",9,#REF!="4A",10,#REF!="","")</f>
        <v>#REF!</v>
      </c>
      <c r="J644">
        <f>VLOOKUP(F644,profesor!$G$2:$H$101,2,0)</f>
        <v>8</v>
      </c>
      <c r="K644">
        <f>VLOOKUP(H644,ar_predmet!A:C,3,0)</f>
        <v>102</v>
      </c>
      <c r="L644" s="3">
        <f>VLOOKUP(H644,ar_predmet!A:C,2,FALSE())</f>
        <v>6228</v>
      </c>
      <c r="M644">
        <f>+VLOOKUP(G644,tip_dogodka!$B$2:$C$10,2,0)</f>
        <v>4</v>
      </c>
      <c r="N644">
        <f>+VLOOKUP(E644,prostor!$F$1:$G$101,2,0)</f>
        <v>54</v>
      </c>
      <c r="O644">
        <f t="shared" si="40"/>
        <v>150</v>
      </c>
      <c r="P644">
        <f>VLOOKUP(O644,mi2hh!A$2:B$4261,2,FALSE())</f>
        <v>3</v>
      </c>
      <c r="Q644" t="str">
        <f t="shared" si="41"/>
        <v>Red</v>
      </c>
      <c r="R644" t="str">
        <f t="shared" si="42"/>
        <v>UN</v>
      </c>
      <c r="S644" s="24" t="s">
        <v>1209</v>
      </c>
      <c r="T644" t="str">
        <f t="shared" si="43"/>
        <v/>
      </c>
      <c r="U644">
        <f>VLOOKUP(S644,ar_skupina!L$2:M$136,2,FALSE())</f>
        <v>66</v>
      </c>
    </row>
    <row r="645" spans="1:21" ht="14.25" customHeight="1" x14ac:dyDescent="0.25">
      <c r="A645">
        <v>766</v>
      </c>
      <c r="B645" s="9">
        <v>45393.677083333299</v>
      </c>
      <c r="C645" s="9">
        <v>45393.78125</v>
      </c>
      <c r="D645" t="s">
        <v>1519</v>
      </c>
      <c r="E645">
        <v>307</v>
      </c>
      <c r="F645" t="s">
        <v>1491</v>
      </c>
      <c r="G645" t="s">
        <v>3</v>
      </c>
      <c r="H645" t="s">
        <v>1517</v>
      </c>
      <c r="I645" s="63" t="e">
        <f t="array" ref="I645">_xlfn.IFS(#REF!="1",1,#REF!="2",2,#REF!="3",3,#REF!="1A",4,#REF!="1B",5,#REF!="2A",6,#REF!="2B",7,#REF!="3A",8,#REF!="3B",9,#REF!="4A",10,#REF!="","")</f>
        <v>#REF!</v>
      </c>
      <c r="J645">
        <f>VLOOKUP(F645,profesor!$G$2:$H$101,2,0)</f>
        <v>8</v>
      </c>
      <c r="K645">
        <f>VLOOKUP(H645,ar_predmet!A:C,3,0)</f>
        <v>153</v>
      </c>
      <c r="L645" s="3">
        <f>VLOOKUP(H645,ar_predmet!A:C,2,FALSE())</f>
        <v>7113</v>
      </c>
      <c r="M645">
        <f>+VLOOKUP(G645,tip_dogodka!$B$2:$C$10,2,0)</f>
        <v>2</v>
      </c>
      <c r="N645">
        <f>+VLOOKUP(E645,prostor!$F$1:$G$101,2,0)</f>
        <v>9</v>
      </c>
      <c r="O645">
        <f t="shared" si="40"/>
        <v>150</v>
      </c>
      <c r="P645">
        <f>VLOOKUP(O645,mi2hh!A$2:B$4261,2,FALSE())</f>
        <v>3</v>
      </c>
      <c r="Q645" t="str">
        <f t="shared" si="41"/>
        <v>Red</v>
      </c>
      <c r="R645" t="str">
        <f t="shared" si="42"/>
        <v>MA</v>
      </c>
      <c r="S645" s="24" t="s">
        <v>1225</v>
      </c>
      <c r="T645" t="str">
        <f t="shared" si="43"/>
        <v/>
      </c>
      <c r="U645">
        <f>VLOOKUP(S645,ar_skupina!L$2:M$136,2,FALSE())</f>
        <v>81</v>
      </c>
    </row>
    <row r="646" spans="1:21" ht="14.25" customHeight="1" x14ac:dyDescent="0.25">
      <c r="A646">
        <v>767</v>
      </c>
      <c r="B646" s="9">
        <v>45226.53125</v>
      </c>
      <c r="C646" s="9">
        <v>45226.635416666701</v>
      </c>
      <c r="D646" t="s">
        <v>1501</v>
      </c>
      <c r="E646" t="s">
        <v>16</v>
      </c>
      <c r="F646" t="s">
        <v>1491</v>
      </c>
      <c r="G646" t="s">
        <v>5</v>
      </c>
      <c r="H646" t="s">
        <v>1492</v>
      </c>
      <c r="I646" s="63" t="e">
        <f t="array" ref="I646">_xlfn.IFS(#REF!="1",1,#REF!="2",2,#REF!="3",3,#REF!="1A",4,#REF!="1B",5,#REF!="2A",6,#REF!="2B",7,#REF!="3A",8,#REF!="3B",9,#REF!="4A",10,#REF!="","")</f>
        <v>#REF!</v>
      </c>
      <c r="J646">
        <f>VLOOKUP(F646,profesor!$G$2:$H$101,2,0)</f>
        <v>8</v>
      </c>
      <c r="K646">
        <f>VLOOKUP(H646,ar_predmet!A:C,3,0)</f>
        <v>18</v>
      </c>
      <c r="L646" s="3">
        <f>VLOOKUP(H646,ar_predmet!A:C,2,FALSE())</f>
        <v>5217</v>
      </c>
      <c r="M646">
        <f>+VLOOKUP(G646,tip_dogodka!$B$2:$C$10,2,0)</f>
        <v>4</v>
      </c>
      <c r="N646">
        <f>+VLOOKUP(E646,prostor!$F$1:$G$101,2,0)</f>
        <v>54</v>
      </c>
      <c r="O646">
        <f t="shared" si="40"/>
        <v>150</v>
      </c>
      <c r="P646">
        <f>VLOOKUP(O646,mi2hh!A$2:B$4261,2,FALSE())</f>
        <v>3</v>
      </c>
      <c r="Q646" t="str">
        <f t="shared" si="41"/>
        <v>Red</v>
      </c>
      <c r="R646" t="str">
        <f t="shared" si="42"/>
        <v>UN</v>
      </c>
      <c r="S646" s="24" t="s">
        <v>1212</v>
      </c>
      <c r="T646" t="str">
        <f t="shared" si="43"/>
        <v>2</v>
      </c>
      <c r="U646">
        <f>VLOOKUP(S646,ar_skupina!L$2:M$136,2,FALSE())</f>
        <v>69</v>
      </c>
    </row>
    <row r="647" spans="1:21" ht="14.25" customHeight="1" x14ac:dyDescent="0.25">
      <c r="A647">
        <v>768</v>
      </c>
      <c r="B647" s="9">
        <v>45440.53125</v>
      </c>
      <c r="C647" s="9">
        <v>45440.635416666701</v>
      </c>
      <c r="D647" t="s">
        <v>1515</v>
      </c>
      <c r="E647" t="s">
        <v>17</v>
      </c>
      <c r="F647" t="s">
        <v>1491</v>
      </c>
      <c r="G647" t="s">
        <v>3</v>
      </c>
      <c r="H647" t="s">
        <v>1496</v>
      </c>
      <c r="I647" s="63" t="e">
        <f t="array" ref="I647">_xlfn.IFS(#REF!="1",1,#REF!="2",2,#REF!="3",3,#REF!="1A",4,#REF!="1B",5,#REF!="2A",6,#REF!="2B",7,#REF!="3A",8,#REF!="3B",9,#REF!="4A",10,#REF!="","")</f>
        <v>#REF!</v>
      </c>
      <c r="J647">
        <f>VLOOKUP(F647,profesor!$G$2:$H$101,2,0)</f>
        <v>8</v>
      </c>
      <c r="K647">
        <f>VLOOKUP(H647,ar_predmet!A:C,3,0)</f>
        <v>157</v>
      </c>
      <c r="L647" s="3">
        <f>VLOOKUP(H647,ar_predmet!A:C,2,FALSE())</f>
        <v>7117</v>
      </c>
      <c r="M647">
        <f>+VLOOKUP(G647,tip_dogodka!$B$2:$C$10,2,0)</f>
        <v>2</v>
      </c>
      <c r="N647">
        <f>+VLOOKUP(E647,prostor!$F$1:$G$101,2,0)</f>
        <v>55</v>
      </c>
      <c r="O647">
        <f t="shared" si="40"/>
        <v>150</v>
      </c>
      <c r="P647">
        <f>VLOOKUP(O647,mi2hh!A$2:B$4261,2,FALSE())</f>
        <v>3</v>
      </c>
      <c r="Q647" t="str">
        <f t="shared" si="41"/>
        <v>Red</v>
      </c>
      <c r="R647" t="str">
        <f t="shared" si="42"/>
        <v>MA</v>
      </c>
      <c r="S647" s="24" t="s">
        <v>1225</v>
      </c>
      <c r="T647" t="str">
        <f t="shared" si="43"/>
        <v/>
      </c>
      <c r="U647">
        <f>VLOOKUP(S647,ar_skupina!L$2:M$136,2,FALSE())</f>
        <v>81</v>
      </c>
    </row>
    <row r="648" spans="1:21" ht="14.25" customHeight="1" x14ac:dyDescent="0.25">
      <c r="A648">
        <v>769</v>
      </c>
      <c r="B648" s="9">
        <v>45377.489583333299</v>
      </c>
      <c r="C648" s="9">
        <v>45377.59375</v>
      </c>
      <c r="D648" t="s">
        <v>1490</v>
      </c>
      <c r="E648" t="s">
        <v>16</v>
      </c>
      <c r="F648" t="s">
        <v>1491</v>
      </c>
      <c r="G648" t="s">
        <v>5</v>
      </c>
      <c r="H648" t="s">
        <v>1492</v>
      </c>
      <c r="I648" s="63" t="e">
        <f t="array" ref="I648">_xlfn.IFS(#REF!="1",1,#REF!="2",2,#REF!="3",3,#REF!="1A",4,#REF!="1B",5,#REF!="2A",6,#REF!="2B",7,#REF!="3A",8,#REF!="3B",9,#REF!="4A",10,#REF!="","")</f>
        <v>#REF!</v>
      </c>
      <c r="J648">
        <f>VLOOKUP(F648,profesor!$G$2:$H$101,2,0)</f>
        <v>8</v>
      </c>
      <c r="K648">
        <f>VLOOKUP(H648,ar_predmet!A:C,3,0)</f>
        <v>18</v>
      </c>
      <c r="L648" s="3">
        <f>VLOOKUP(H648,ar_predmet!A:C,2,FALSE())</f>
        <v>5217</v>
      </c>
      <c r="M648">
        <f>+VLOOKUP(G648,tip_dogodka!$B$2:$C$10,2,0)</f>
        <v>4</v>
      </c>
      <c r="N648">
        <f>+VLOOKUP(E648,prostor!$F$1:$G$101,2,0)</f>
        <v>54</v>
      </c>
      <c r="O648">
        <f t="shared" si="40"/>
        <v>150</v>
      </c>
      <c r="P648">
        <f>VLOOKUP(O648,mi2hh!A$2:B$4261,2,FALSE())</f>
        <v>3</v>
      </c>
      <c r="Q648" t="str">
        <f t="shared" si="41"/>
        <v>Red</v>
      </c>
      <c r="R648" t="str">
        <f t="shared" si="42"/>
        <v>VS</v>
      </c>
      <c r="S648" s="24" t="s">
        <v>1157</v>
      </c>
      <c r="T648" t="str">
        <f t="shared" si="43"/>
        <v/>
      </c>
      <c r="U648">
        <f>VLOOKUP(S648,ar_skupina!L$2:M$136,2,FALSE())</f>
        <v>20</v>
      </c>
    </row>
    <row r="649" spans="1:21" ht="14.25" customHeight="1" x14ac:dyDescent="0.25">
      <c r="A649">
        <v>770</v>
      </c>
      <c r="B649" s="9">
        <v>45268.489583333299</v>
      </c>
      <c r="C649" s="9">
        <v>45268.59375</v>
      </c>
      <c r="D649" t="s">
        <v>1503</v>
      </c>
      <c r="E649">
        <v>402</v>
      </c>
      <c r="F649" t="s">
        <v>1491</v>
      </c>
      <c r="G649" t="s">
        <v>3</v>
      </c>
      <c r="H649" t="s">
        <v>1504</v>
      </c>
      <c r="I649" s="63" t="e">
        <f t="array" ref="I649">_xlfn.IFS(#REF!="1",1,#REF!="2",2,#REF!="3",3,#REF!="1A",4,#REF!="1B",5,#REF!="2A",6,#REF!="2B",7,#REF!="3A",8,#REF!="3B",9,#REF!="4A",10,#REF!="","")</f>
        <v>#REF!</v>
      </c>
      <c r="J649">
        <f>VLOOKUP(F649,profesor!$G$2:$H$101,2,0)</f>
        <v>8</v>
      </c>
      <c r="K649">
        <f>VLOOKUP(H649,ar_predmet!A:C,3,0)</f>
        <v>121</v>
      </c>
      <c r="L649" s="3">
        <f>VLOOKUP(H649,ar_predmet!A:C,2,FALSE())</f>
        <v>6314</v>
      </c>
      <c r="M649">
        <f>+VLOOKUP(G649,tip_dogodka!$B$2:$C$10,2,0)</f>
        <v>2</v>
      </c>
      <c r="N649">
        <f>+VLOOKUP(E649,prostor!$F$1:$G$101,2,0)</f>
        <v>11</v>
      </c>
      <c r="O649">
        <f t="shared" si="40"/>
        <v>150</v>
      </c>
      <c r="P649">
        <f>VLOOKUP(O649,mi2hh!A$2:B$4261,2,FALSE())</f>
        <v>3</v>
      </c>
      <c r="Q649" t="str">
        <f t="shared" si="41"/>
        <v>Red</v>
      </c>
      <c r="R649" t="str">
        <f t="shared" si="42"/>
        <v>UN</v>
      </c>
      <c r="S649" s="24" t="s">
        <v>1216</v>
      </c>
      <c r="T649" t="str">
        <f t="shared" si="43"/>
        <v/>
      </c>
      <c r="U649">
        <f>VLOOKUP(S649,ar_skupina!L$2:M$136,2,FALSE())</f>
        <v>73</v>
      </c>
    </row>
    <row r="650" spans="1:21" ht="14.25" customHeight="1" x14ac:dyDescent="0.25">
      <c r="A650">
        <v>771</v>
      </c>
      <c r="B650" s="9">
        <v>45400.416666666701</v>
      </c>
      <c r="C650" s="9">
        <v>45400.520833333299</v>
      </c>
      <c r="D650" t="s">
        <v>1497</v>
      </c>
      <c r="E650" t="s">
        <v>16</v>
      </c>
      <c r="F650" t="s">
        <v>1491</v>
      </c>
      <c r="G650" t="s">
        <v>5</v>
      </c>
      <c r="H650" t="s">
        <v>1498</v>
      </c>
      <c r="I650" s="63" t="e">
        <f t="array" ref="I650">_xlfn.IFS(#REF!="1",1,#REF!="2",2,#REF!="3",3,#REF!="1A",4,#REF!="1B",5,#REF!="2A",6,#REF!="2B",7,#REF!="3A",8,#REF!="3B",9,#REF!="4A",10,#REF!="","")</f>
        <v>#REF!</v>
      </c>
      <c r="J650">
        <f>VLOOKUP(F650,profesor!$G$2:$H$101,2,0)</f>
        <v>8</v>
      </c>
      <c r="K650">
        <f>VLOOKUP(H650,ar_predmet!A:C,3,0)</f>
        <v>179</v>
      </c>
      <c r="L650" s="3">
        <f>VLOOKUP(H650,ar_predmet!A:C,2,FALSE())</f>
        <v>7203</v>
      </c>
      <c r="M650">
        <f>+VLOOKUP(G650,tip_dogodka!$B$2:$C$10,2,0)</f>
        <v>4</v>
      </c>
      <c r="N650">
        <f>+VLOOKUP(E650,prostor!$F$1:$G$101,2,0)</f>
        <v>54</v>
      </c>
      <c r="O650">
        <f t="shared" si="40"/>
        <v>150</v>
      </c>
      <c r="P650">
        <f>VLOOKUP(O650,mi2hh!A$2:B$4261,2,FALSE())</f>
        <v>3</v>
      </c>
      <c r="Q650" t="str">
        <f t="shared" si="41"/>
        <v>Red</v>
      </c>
      <c r="R650" t="str">
        <f t="shared" si="42"/>
        <v>MA</v>
      </c>
      <c r="S650" s="24" t="s">
        <v>1230</v>
      </c>
      <c r="T650" t="str">
        <f t="shared" si="43"/>
        <v/>
      </c>
      <c r="U650">
        <f>VLOOKUP(S650,ar_skupina!L$2:M$136,2,FALSE())</f>
        <v>86</v>
      </c>
    </row>
    <row r="651" spans="1:21" ht="14.25" customHeight="1" x14ac:dyDescent="0.25">
      <c r="A651">
        <v>772</v>
      </c>
      <c r="B651" s="9">
        <v>45446.53125</v>
      </c>
      <c r="C651" s="9">
        <v>45446.635416666701</v>
      </c>
      <c r="D651" t="s">
        <v>1515</v>
      </c>
      <c r="E651">
        <v>302</v>
      </c>
      <c r="F651" t="s">
        <v>1491</v>
      </c>
      <c r="G651" t="s">
        <v>3</v>
      </c>
      <c r="H651" t="s">
        <v>1496</v>
      </c>
      <c r="I651" s="63" t="e">
        <f t="array" ref="I651">_xlfn.IFS(#REF!="1",1,#REF!="2",2,#REF!="3",3,#REF!="1A",4,#REF!="1B",5,#REF!="2A",6,#REF!="2B",7,#REF!="3A",8,#REF!="3B",9,#REF!="4A",10,#REF!="","")</f>
        <v>#REF!</v>
      </c>
      <c r="J651">
        <f>VLOOKUP(F651,profesor!$G$2:$H$101,2,0)</f>
        <v>8</v>
      </c>
      <c r="K651">
        <f>VLOOKUP(H651,ar_predmet!A:C,3,0)</f>
        <v>157</v>
      </c>
      <c r="L651" s="3">
        <f>VLOOKUP(H651,ar_predmet!A:C,2,FALSE())</f>
        <v>7117</v>
      </c>
      <c r="M651">
        <f>+VLOOKUP(G651,tip_dogodka!$B$2:$C$10,2,0)</f>
        <v>2</v>
      </c>
      <c r="N651">
        <f>+VLOOKUP(E651,prostor!$F$1:$G$101,2,0)</f>
        <v>6</v>
      </c>
      <c r="O651">
        <f t="shared" si="40"/>
        <v>150</v>
      </c>
      <c r="P651">
        <f>VLOOKUP(O651,mi2hh!A$2:B$4261,2,FALSE())</f>
        <v>3</v>
      </c>
      <c r="Q651" t="str">
        <f t="shared" si="41"/>
        <v>Red</v>
      </c>
      <c r="R651" t="str">
        <f t="shared" si="42"/>
        <v>MA</v>
      </c>
      <c r="S651" s="24" t="s">
        <v>1225</v>
      </c>
      <c r="T651" t="str">
        <f t="shared" si="43"/>
        <v/>
      </c>
      <c r="U651">
        <f>VLOOKUP(S651,ar_skupina!L$2:M$136,2,FALSE())</f>
        <v>81</v>
      </c>
    </row>
    <row r="652" spans="1:21" ht="14.25" customHeight="1" x14ac:dyDescent="0.25">
      <c r="A652">
        <v>773</v>
      </c>
      <c r="B652" s="9">
        <v>45404.53125</v>
      </c>
      <c r="C652" s="9">
        <v>45404.635416666701</v>
      </c>
      <c r="D652" t="s">
        <v>1499</v>
      </c>
      <c r="E652">
        <v>303</v>
      </c>
      <c r="F652" t="s">
        <v>1491</v>
      </c>
      <c r="G652" t="s">
        <v>3</v>
      </c>
      <c r="H652" t="s">
        <v>1500</v>
      </c>
      <c r="I652" s="63" t="e">
        <f t="array" ref="I652">_xlfn.IFS(#REF!="1",1,#REF!="2",2,#REF!="3",3,#REF!="1A",4,#REF!="1B",5,#REF!="2A",6,#REF!="2B",7,#REF!="3A",8,#REF!="3B",9,#REF!="4A",10,#REF!="","")</f>
        <v>#REF!</v>
      </c>
      <c r="J652">
        <f>VLOOKUP(F652,profesor!$G$2:$H$101,2,0)</f>
        <v>8</v>
      </c>
      <c r="K652">
        <f>VLOOKUP(H652,ar_predmet!A:C,3,0)</f>
        <v>150</v>
      </c>
      <c r="L652" s="3">
        <f>VLOOKUP(H652,ar_predmet!A:C,2,FALSE())</f>
        <v>7109</v>
      </c>
      <c r="M652">
        <f>+VLOOKUP(G652,tip_dogodka!$B$2:$C$10,2,0)</f>
        <v>2</v>
      </c>
      <c r="N652">
        <f>+VLOOKUP(E652,prostor!$F$1:$G$101,2,0)</f>
        <v>7</v>
      </c>
      <c r="O652">
        <f t="shared" si="40"/>
        <v>150</v>
      </c>
      <c r="P652">
        <f>VLOOKUP(O652,mi2hh!A$2:B$4261,2,FALSE())</f>
        <v>3</v>
      </c>
      <c r="Q652" t="str">
        <f t="shared" si="41"/>
        <v>Red</v>
      </c>
      <c r="R652" t="str">
        <f t="shared" si="42"/>
        <v>MA</v>
      </c>
      <c r="S652" s="24" t="s">
        <v>1225</v>
      </c>
      <c r="T652" t="str">
        <f t="shared" si="43"/>
        <v/>
      </c>
      <c r="U652">
        <f>VLOOKUP(S652,ar_skupina!L$2:M$136,2,FALSE())</f>
        <v>81</v>
      </c>
    </row>
    <row r="653" spans="1:21" ht="14.25" customHeight="1" x14ac:dyDescent="0.25">
      <c r="A653">
        <v>774</v>
      </c>
      <c r="B653" s="9">
        <v>45404.53125</v>
      </c>
      <c r="C653" s="9">
        <v>45404.635416666701</v>
      </c>
      <c r="D653" t="s">
        <v>1499</v>
      </c>
      <c r="E653">
        <v>303</v>
      </c>
      <c r="F653" t="s">
        <v>1491</v>
      </c>
      <c r="G653" t="s">
        <v>3</v>
      </c>
      <c r="H653" t="s">
        <v>1500</v>
      </c>
      <c r="I653" s="63" t="e">
        <f t="array" ref="I653">_xlfn.IFS(#REF!="1",1,#REF!="2",2,#REF!="3",3,#REF!="1A",4,#REF!="1B",5,#REF!="2A",6,#REF!="2B",7,#REF!="3A",8,#REF!="3B",9,#REF!="4A",10,#REF!="","")</f>
        <v>#REF!</v>
      </c>
      <c r="J653">
        <f>VLOOKUP(F653,profesor!$G$2:$H$101,2,0)</f>
        <v>8</v>
      </c>
      <c r="K653">
        <f>VLOOKUP(H653,ar_predmet!A:C,3,0)</f>
        <v>150</v>
      </c>
      <c r="L653" s="3">
        <f>VLOOKUP(H653,ar_predmet!A:C,2,FALSE())</f>
        <v>7109</v>
      </c>
      <c r="M653">
        <f>+VLOOKUP(G653,tip_dogodka!$B$2:$C$10,2,0)</f>
        <v>2</v>
      </c>
      <c r="N653">
        <f>+VLOOKUP(E653,prostor!$F$1:$G$101,2,0)</f>
        <v>7</v>
      </c>
      <c r="O653">
        <f t="shared" si="40"/>
        <v>150</v>
      </c>
      <c r="P653">
        <f>VLOOKUP(O653,mi2hh!A$2:B$4261,2,FALSE())</f>
        <v>3</v>
      </c>
      <c r="Q653" t="str">
        <f t="shared" si="41"/>
        <v>Red</v>
      </c>
      <c r="R653" t="str">
        <f t="shared" si="42"/>
        <v>MA</v>
      </c>
      <c r="S653" s="24" t="s">
        <v>1225</v>
      </c>
      <c r="T653" t="str">
        <f t="shared" si="43"/>
        <v/>
      </c>
      <c r="U653">
        <f>VLOOKUP(S653,ar_skupina!L$2:M$136,2,FALSE())</f>
        <v>81</v>
      </c>
    </row>
    <row r="654" spans="1:21" ht="14.25" customHeight="1" x14ac:dyDescent="0.25">
      <c r="A654">
        <v>775</v>
      </c>
      <c r="B654" s="9">
        <v>45394.53125</v>
      </c>
      <c r="C654" s="9">
        <v>45394.635416666701</v>
      </c>
      <c r="D654" t="s">
        <v>1499</v>
      </c>
      <c r="E654" t="s">
        <v>17</v>
      </c>
      <c r="F654" t="s">
        <v>1491</v>
      </c>
      <c r="G654" t="s">
        <v>3</v>
      </c>
      <c r="H654" t="s">
        <v>1500</v>
      </c>
      <c r="I654" s="63" t="e">
        <f t="array" ref="I654">_xlfn.IFS(#REF!="1",1,#REF!="2",2,#REF!="3",3,#REF!="1A",4,#REF!="1B",5,#REF!="2A",6,#REF!="2B",7,#REF!="3A",8,#REF!="3B",9,#REF!="4A",10,#REF!="","")</f>
        <v>#REF!</v>
      </c>
      <c r="J654">
        <f>VLOOKUP(F654,profesor!$G$2:$H$101,2,0)</f>
        <v>8</v>
      </c>
      <c r="K654">
        <f>VLOOKUP(H654,ar_predmet!A:C,3,0)</f>
        <v>150</v>
      </c>
      <c r="L654" s="3">
        <f>VLOOKUP(H654,ar_predmet!A:C,2,FALSE())</f>
        <v>7109</v>
      </c>
      <c r="M654">
        <f>+VLOOKUP(G654,tip_dogodka!$B$2:$C$10,2,0)</f>
        <v>2</v>
      </c>
      <c r="N654">
        <f>+VLOOKUP(E654,prostor!$F$1:$G$101,2,0)</f>
        <v>55</v>
      </c>
      <c r="O654">
        <f t="shared" si="40"/>
        <v>150</v>
      </c>
      <c r="P654">
        <f>VLOOKUP(O654,mi2hh!A$2:B$4261,2,FALSE())</f>
        <v>3</v>
      </c>
      <c r="Q654" t="str">
        <f t="shared" si="41"/>
        <v>Red</v>
      </c>
      <c r="R654" t="str">
        <f t="shared" si="42"/>
        <v>MA</v>
      </c>
      <c r="S654" s="24" t="s">
        <v>1225</v>
      </c>
      <c r="T654" t="str">
        <f t="shared" si="43"/>
        <v/>
      </c>
      <c r="U654">
        <f>VLOOKUP(S654,ar_skupina!L$2:M$136,2,FALSE())</f>
        <v>81</v>
      </c>
    </row>
    <row r="655" spans="1:21" ht="14.25" customHeight="1" x14ac:dyDescent="0.25">
      <c r="A655">
        <v>776</v>
      </c>
      <c r="B655" s="9">
        <v>45218.53125</v>
      </c>
      <c r="C655" s="9">
        <v>45218.635416666701</v>
      </c>
      <c r="D655" t="s">
        <v>1505</v>
      </c>
      <c r="E655">
        <v>307</v>
      </c>
      <c r="F655" t="s">
        <v>1491</v>
      </c>
      <c r="G655" t="s">
        <v>3</v>
      </c>
      <c r="H655" t="s">
        <v>1492</v>
      </c>
      <c r="I655" s="63" t="e">
        <f t="array" ref="I655">_xlfn.IFS(#REF!="1",1,#REF!="2",2,#REF!="3",3,#REF!="1A",4,#REF!="1B",5,#REF!="2A",6,#REF!="2B",7,#REF!="3A",8,#REF!="3B",9,#REF!="4A",10,#REF!="","")</f>
        <v>#REF!</v>
      </c>
      <c r="J655">
        <f>VLOOKUP(F655,profesor!$G$2:$H$101,2,0)</f>
        <v>8</v>
      </c>
      <c r="K655">
        <f>VLOOKUP(H655,ar_predmet!A:C,3,0)</f>
        <v>18</v>
      </c>
      <c r="L655" s="3">
        <f>VLOOKUP(H655,ar_predmet!A:C,2,FALSE())</f>
        <v>5217</v>
      </c>
      <c r="M655">
        <f>+VLOOKUP(G655,tip_dogodka!$B$2:$C$10,2,0)</f>
        <v>2</v>
      </c>
      <c r="N655">
        <f>+VLOOKUP(E655,prostor!$F$1:$G$101,2,0)</f>
        <v>9</v>
      </c>
      <c r="O655">
        <f t="shared" si="40"/>
        <v>150</v>
      </c>
      <c r="P655">
        <f>VLOOKUP(O655,mi2hh!A$2:B$4261,2,FALSE())</f>
        <v>3</v>
      </c>
      <c r="Q655" t="str">
        <f t="shared" si="41"/>
        <v>Red</v>
      </c>
      <c r="R655" t="str">
        <f t="shared" si="42"/>
        <v>UN</v>
      </c>
      <c r="S655" s="24" t="s">
        <v>1212</v>
      </c>
      <c r="T655" t="str">
        <f t="shared" si="43"/>
        <v>2</v>
      </c>
      <c r="U655">
        <f>VLOOKUP(S655,ar_skupina!L$2:M$136,2,FALSE())</f>
        <v>69</v>
      </c>
    </row>
    <row r="656" spans="1:21" ht="14.25" customHeight="1" x14ac:dyDescent="0.25">
      <c r="A656">
        <v>779</v>
      </c>
      <c r="B656" s="9">
        <v>45217.677083333299</v>
      </c>
      <c r="C656" s="9">
        <v>45217.78125</v>
      </c>
      <c r="D656" t="s">
        <v>1521</v>
      </c>
      <c r="E656">
        <v>307</v>
      </c>
      <c r="F656" t="s">
        <v>1522</v>
      </c>
      <c r="G656" t="s">
        <v>2</v>
      </c>
      <c r="H656" t="s">
        <v>1492</v>
      </c>
      <c r="I656" s="63" t="e">
        <f t="array" ref="I656">_xlfn.IFS(#REF!="1",1,#REF!="2",2,#REF!="3",3,#REF!="1A",4,#REF!="1B",5,#REF!="2A",6,#REF!="2B",7,#REF!="3A",8,#REF!="3B",9,#REF!="4A",10,#REF!="","")</f>
        <v>#REF!</v>
      </c>
      <c r="J656">
        <f>VLOOKUP(F656,profesor!$G$2:$H$101,2,0)</f>
        <v>9</v>
      </c>
      <c r="K656">
        <f>VLOOKUP(H656,ar_predmet!A:C,3,0)</f>
        <v>18</v>
      </c>
      <c r="L656" s="3">
        <f>VLOOKUP(H656,ar_predmet!A:C,2,FALSE())</f>
        <v>5217</v>
      </c>
      <c r="M656">
        <f>+VLOOKUP(G656,tip_dogodka!$B$2:$C$10,2,0)</f>
        <v>1</v>
      </c>
      <c r="N656">
        <f>+VLOOKUP(E656,prostor!$F$1:$G$101,2,0)</f>
        <v>9</v>
      </c>
      <c r="O656">
        <f t="shared" si="40"/>
        <v>150</v>
      </c>
      <c r="P656">
        <f>VLOOKUP(O656,mi2hh!A$2:B$4261,2,FALSE())</f>
        <v>3</v>
      </c>
      <c r="Q656" t="str">
        <f t="shared" si="41"/>
        <v>Red</v>
      </c>
      <c r="R656" t="str">
        <f t="shared" si="42"/>
        <v>UN</v>
      </c>
      <c r="S656" s="24" t="s">
        <v>1210</v>
      </c>
      <c r="T656" t="str">
        <f t="shared" si="43"/>
        <v/>
      </c>
      <c r="U656">
        <f>VLOOKUP(S656,ar_skupina!L$2:M$136,2,FALSE())</f>
        <v>56</v>
      </c>
    </row>
    <row r="657" spans="1:21" ht="14.25" customHeight="1" x14ac:dyDescent="0.25">
      <c r="A657">
        <v>781</v>
      </c>
      <c r="B657" s="9">
        <v>45302.75</v>
      </c>
      <c r="C657" s="9">
        <v>45302.920138888898</v>
      </c>
      <c r="D657" t="s">
        <v>1391</v>
      </c>
      <c r="E657" t="s">
        <v>17</v>
      </c>
      <c r="F657" t="s">
        <v>1522</v>
      </c>
      <c r="G657" t="s">
        <v>2</v>
      </c>
      <c r="H657" t="s">
        <v>1376</v>
      </c>
      <c r="I657" s="63" t="e">
        <f t="array" ref="I657">_xlfn.IFS(#REF!="1",1,#REF!="2",2,#REF!="3",3,#REF!="1A",4,#REF!="1B",5,#REF!="2A",6,#REF!="2B",7,#REF!="3A",8,#REF!="3B",9,#REF!="4A",10,#REF!="","")</f>
        <v>#REF!</v>
      </c>
      <c r="J657">
        <f>VLOOKUP(F657,profesor!$G$2:$H$101,2,0)</f>
        <v>9</v>
      </c>
      <c r="K657">
        <f>VLOOKUP(H657,ar_predmet!A:C,3,0)</f>
        <v>3</v>
      </c>
      <c r="L657" s="3">
        <f>VLOOKUP(H657,ar_predmet!A:C,2,FALSE())</f>
        <v>5107</v>
      </c>
      <c r="M657">
        <f>+VLOOKUP(G657,tip_dogodka!$B$2:$C$10,2,0)</f>
        <v>1</v>
      </c>
      <c r="N657">
        <f>+VLOOKUP(E657,prostor!$F$1:$G$101,2,0)</f>
        <v>55</v>
      </c>
      <c r="O657">
        <f t="shared" si="40"/>
        <v>245</v>
      </c>
      <c r="P657">
        <f>VLOOKUP(O657,mi2hh!A$2:B$4261,2,FALSE())</f>
        <v>5</v>
      </c>
      <c r="Q657" t="str">
        <f t="shared" si="41"/>
        <v>Izr</v>
      </c>
      <c r="R657" t="str">
        <f t="shared" si="42"/>
        <v>VS</v>
      </c>
      <c r="S657" s="24" t="s">
        <v>1241</v>
      </c>
      <c r="T657" t="str">
        <f t="shared" si="43"/>
        <v/>
      </c>
      <c r="U657">
        <f>VLOOKUP(S657,ar_skupina!L$2:M$136,2,FALSE())</f>
        <v>90</v>
      </c>
    </row>
    <row r="658" spans="1:21" ht="14.25" customHeight="1" x14ac:dyDescent="0.25">
      <c r="A658">
        <v>782</v>
      </c>
      <c r="B658" s="9">
        <v>45250.635416666701</v>
      </c>
      <c r="C658" s="9">
        <v>45250.739583333299</v>
      </c>
      <c r="D658" t="s">
        <v>1523</v>
      </c>
      <c r="E658" t="s">
        <v>16</v>
      </c>
      <c r="F658" t="s">
        <v>1522</v>
      </c>
      <c r="G658" t="s">
        <v>4</v>
      </c>
      <c r="H658" t="s">
        <v>1504</v>
      </c>
      <c r="I658" s="63" t="e">
        <f t="array" ref="I658">_xlfn.IFS(#REF!="1",1,#REF!="2",2,#REF!="3",3,#REF!="1A",4,#REF!="1B",5,#REF!="2A",6,#REF!="2B",7,#REF!="3A",8,#REF!="3B",9,#REF!="4A",10,#REF!="","")</f>
        <v>#REF!</v>
      </c>
      <c r="J658">
        <f>VLOOKUP(F658,profesor!$G$2:$H$101,2,0)</f>
        <v>9</v>
      </c>
      <c r="K658">
        <f>VLOOKUP(H658,ar_predmet!A:C,3,0)</f>
        <v>121</v>
      </c>
      <c r="L658" s="3">
        <f>VLOOKUP(H658,ar_predmet!A:C,2,FALSE())</f>
        <v>6314</v>
      </c>
      <c r="M658">
        <f>+VLOOKUP(G658,tip_dogodka!$B$2:$C$10,2,0)</f>
        <v>3</v>
      </c>
      <c r="N658">
        <f>+VLOOKUP(E658,prostor!$F$1:$G$101,2,0)</f>
        <v>54</v>
      </c>
      <c r="O658">
        <f t="shared" si="40"/>
        <v>150</v>
      </c>
      <c r="P658">
        <f>VLOOKUP(O658,mi2hh!A$2:B$4261,2,FALSE())</f>
        <v>3</v>
      </c>
      <c r="Q658" t="str">
        <f t="shared" si="41"/>
        <v>Red</v>
      </c>
      <c r="R658" t="str">
        <f t="shared" si="42"/>
        <v>UN</v>
      </c>
      <c r="S658" s="24" t="s">
        <v>1216</v>
      </c>
      <c r="T658" t="str">
        <f t="shared" si="43"/>
        <v/>
      </c>
      <c r="U658">
        <f>VLOOKUP(S658,ar_skupina!L$2:M$136,2,FALSE())</f>
        <v>73</v>
      </c>
    </row>
    <row r="659" spans="1:21" ht="14.25" customHeight="1" x14ac:dyDescent="0.25">
      <c r="A659">
        <v>783</v>
      </c>
      <c r="B659" s="9">
        <v>45363.489583333299</v>
      </c>
      <c r="C659" s="9">
        <v>45363.59375</v>
      </c>
      <c r="D659" t="s">
        <v>1524</v>
      </c>
      <c r="E659" t="s">
        <v>17</v>
      </c>
      <c r="F659" t="s">
        <v>1522</v>
      </c>
      <c r="G659" t="s">
        <v>2</v>
      </c>
      <c r="H659" t="s">
        <v>1517</v>
      </c>
      <c r="I659" s="63" t="e">
        <f t="array" ref="I659">_xlfn.IFS(#REF!="1",1,#REF!="2",2,#REF!="3",3,#REF!="1A",4,#REF!="1B",5,#REF!="2A",6,#REF!="2B",7,#REF!="3A",8,#REF!="3B",9,#REF!="4A",10,#REF!="","")</f>
        <v>#REF!</v>
      </c>
      <c r="J659">
        <f>VLOOKUP(F659,profesor!$G$2:$H$101,2,0)</f>
        <v>9</v>
      </c>
      <c r="K659">
        <f>VLOOKUP(H659,ar_predmet!A:C,3,0)</f>
        <v>153</v>
      </c>
      <c r="L659" s="3">
        <f>VLOOKUP(H659,ar_predmet!A:C,2,FALSE())</f>
        <v>7113</v>
      </c>
      <c r="M659">
        <f>+VLOOKUP(G659,tip_dogodka!$B$2:$C$10,2,0)</f>
        <v>1</v>
      </c>
      <c r="N659">
        <f>+VLOOKUP(E659,prostor!$F$1:$G$101,2,0)</f>
        <v>55</v>
      </c>
      <c r="O659">
        <f t="shared" si="40"/>
        <v>150</v>
      </c>
      <c r="P659">
        <f>VLOOKUP(O659,mi2hh!A$2:B$4261,2,FALSE())</f>
        <v>3</v>
      </c>
      <c r="Q659" t="str">
        <f t="shared" si="41"/>
        <v>Red</v>
      </c>
      <c r="R659" t="str">
        <f t="shared" si="42"/>
        <v>MA</v>
      </c>
      <c r="S659" s="24" t="s">
        <v>1225</v>
      </c>
      <c r="T659" t="str">
        <f t="shared" si="43"/>
        <v/>
      </c>
      <c r="U659">
        <f>VLOOKUP(S659,ar_skupina!L$2:M$136,2,FALSE())</f>
        <v>81</v>
      </c>
    </row>
    <row r="660" spans="1:21" ht="14.25" customHeight="1" x14ac:dyDescent="0.25">
      <c r="A660">
        <v>784</v>
      </c>
      <c r="B660" s="9">
        <v>45392.75</v>
      </c>
      <c r="C660" s="9">
        <v>45392.927083333299</v>
      </c>
      <c r="D660" t="s">
        <v>1525</v>
      </c>
      <c r="E660" t="s">
        <v>17</v>
      </c>
      <c r="F660" t="s">
        <v>1522</v>
      </c>
      <c r="G660" t="s">
        <v>2</v>
      </c>
      <c r="H660" t="s">
        <v>1526</v>
      </c>
      <c r="I660" s="63" t="e">
        <f t="array" ref="I660">_xlfn.IFS(#REF!="1",1,#REF!="2",2,#REF!="3",3,#REF!="1A",4,#REF!="1B",5,#REF!="2A",6,#REF!="2B",7,#REF!="3A",8,#REF!="3B",9,#REF!="4A",10,#REF!="","")</f>
        <v>#REF!</v>
      </c>
      <c r="J660">
        <f>VLOOKUP(F660,profesor!$G$2:$H$101,2,0)</f>
        <v>9</v>
      </c>
      <c r="K660">
        <f>VLOOKUP(H660,ar_predmet!A:C,3,0)</f>
        <v>299</v>
      </c>
      <c r="L660" s="3">
        <f>VLOOKUP(H660,ar_predmet!A:C,2,FALSE())</f>
        <v>4136</v>
      </c>
      <c r="M660">
        <f>+VLOOKUP(G660,tip_dogodka!$B$2:$C$10,2,0)</f>
        <v>1</v>
      </c>
      <c r="N660">
        <f>+VLOOKUP(E660,prostor!$F$1:$G$101,2,0)</f>
        <v>55</v>
      </c>
      <c r="O660">
        <f t="shared" si="40"/>
        <v>255</v>
      </c>
      <c r="P660">
        <f>VLOOKUP(O660,mi2hh!A$2:B$4261,2,FALSE())</f>
        <v>5</v>
      </c>
      <c r="Q660" t="str">
        <f t="shared" si="41"/>
        <v>Izr</v>
      </c>
      <c r="R660" t="str">
        <f t="shared" si="42"/>
        <v>DO</v>
      </c>
      <c r="S660" s="24" t="s">
        <v>1281</v>
      </c>
      <c r="T660" t="str">
        <f t="shared" si="43"/>
        <v/>
      </c>
      <c r="U660">
        <f>VLOOKUP(S660,ar_skupina!L$2:M$136,2,FALSE())</f>
        <v>131</v>
      </c>
    </row>
    <row r="661" spans="1:21" ht="14.25" customHeight="1" x14ac:dyDescent="0.25">
      <c r="A661">
        <v>785</v>
      </c>
      <c r="B661" s="9">
        <v>45243.75</v>
      </c>
      <c r="C661" s="9">
        <v>45243.885416666701</v>
      </c>
      <c r="D661" t="s">
        <v>1527</v>
      </c>
      <c r="E661" t="s">
        <v>17</v>
      </c>
      <c r="F661" t="s">
        <v>1522</v>
      </c>
      <c r="G661" t="s">
        <v>2</v>
      </c>
      <c r="H661" t="s">
        <v>1528</v>
      </c>
      <c r="I661" s="63" t="e">
        <f t="array" ref="I661">_xlfn.IFS(#REF!="1",1,#REF!="2",2,#REF!="3",3,#REF!="1A",4,#REF!="1B",5,#REF!="2A",6,#REF!="2B",7,#REF!="3A",8,#REF!="3B",9,#REF!="4A",10,#REF!="","")</f>
        <v>#REF!</v>
      </c>
      <c r="J661">
        <f>VLOOKUP(F661,profesor!$G$2:$H$101,2,0)</f>
        <v>9</v>
      </c>
      <c r="K661">
        <f>VLOOKUP(H661,ar_predmet!A:C,3,0)</f>
        <v>246</v>
      </c>
      <c r="L661" s="3" t="str">
        <f>VLOOKUP(H661,ar_predmet!A:C,2,FALSE())</f>
        <v>S206</v>
      </c>
      <c r="M661">
        <f>+VLOOKUP(G661,tip_dogodka!$B$2:$C$10,2,0)</f>
        <v>1</v>
      </c>
      <c r="N661">
        <f>+VLOOKUP(E661,prostor!$F$1:$G$101,2,0)</f>
        <v>55</v>
      </c>
      <c r="O661">
        <f t="shared" si="40"/>
        <v>195</v>
      </c>
      <c r="P661">
        <f>VLOOKUP(O661,mi2hh!A$2:B$4261,2,FALSE())</f>
        <v>4</v>
      </c>
      <c r="Q661" t="str">
        <f t="shared" si="41"/>
        <v>Izr</v>
      </c>
      <c r="R661" t="str">
        <f t="shared" si="42"/>
        <v>VS</v>
      </c>
      <c r="S661" s="24" t="s">
        <v>1246</v>
      </c>
      <c r="T661" t="str">
        <f t="shared" si="43"/>
        <v/>
      </c>
      <c r="U661">
        <f>VLOOKUP(S661,ar_skupina!L$2:M$136,2,FALSE())</f>
        <v>100</v>
      </c>
    </row>
    <row r="662" spans="1:21" ht="14.25" customHeight="1" x14ac:dyDescent="0.25">
      <c r="A662">
        <v>786</v>
      </c>
      <c r="B662" s="9">
        <v>45247.489583333299</v>
      </c>
      <c r="C662" s="9">
        <v>45247.59375</v>
      </c>
      <c r="D662" t="s">
        <v>1529</v>
      </c>
      <c r="E662" t="s">
        <v>17</v>
      </c>
      <c r="F662" t="s">
        <v>1522</v>
      </c>
      <c r="G662" t="s">
        <v>2</v>
      </c>
      <c r="H662" t="s">
        <v>1504</v>
      </c>
      <c r="I662" s="63" t="e">
        <f t="array" ref="I662">_xlfn.IFS(#REF!="1",1,#REF!="2",2,#REF!="3",3,#REF!="1A",4,#REF!="1B",5,#REF!="2A",6,#REF!="2B",7,#REF!="3A",8,#REF!="3B",9,#REF!="4A",10,#REF!="","")</f>
        <v>#REF!</v>
      </c>
      <c r="J662">
        <f>VLOOKUP(F662,profesor!$G$2:$H$101,2,0)</f>
        <v>9</v>
      </c>
      <c r="K662">
        <f>VLOOKUP(H662,ar_predmet!A:C,3,0)</f>
        <v>121</v>
      </c>
      <c r="L662" s="3">
        <f>VLOOKUP(H662,ar_predmet!A:C,2,FALSE())</f>
        <v>6314</v>
      </c>
      <c r="M662">
        <f>+VLOOKUP(G662,tip_dogodka!$B$2:$C$10,2,0)</f>
        <v>1</v>
      </c>
      <c r="N662">
        <f>+VLOOKUP(E662,prostor!$F$1:$G$101,2,0)</f>
        <v>55</v>
      </c>
      <c r="O662">
        <f t="shared" si="40"/>
        <v>150</v>
      </c>
      <c r="P662">
        <f>VLOOKUP(O662,mi2hh!A$2:B$4261,2,FALSE())</f>
        <v>3</v>
      </c>
      <c r="Q662" t="str">
        <f t="shared" si="41"/>
        <v>Red</v>
      </c>
      <c r="R662" t="str">
        <f t="shared" si="42"/>
        <v>UN</v>
      </c>
      <c r="S662" s="24" t="s">
        <v>1216</v>
      </c>
      <c r="T662" t="str">
        <f t="shared" si="43"/>
        <v/>
      </c>
      <c r="U662">
        <f>VLOOKUP(S662,ar_skupina!L$2:M$136,2,FALSE())</f>
        <v>73</v>
      </c>
    </row>
    <row r="663" spans="1:21" ht="14.25" customHeight="1" x14ac:dyDescent="0.25">
      <c r="A663">
        <v>787</v>
      </c>
      <c r="B663" s="9">
        <v>45295.75</v>
      </c>
      <c r="C663" s="9">
        <v>45295.920138888898</v>
      </c>
      <c r="D663" t="s">
        <v>1391</v>
      </c>
      <c r="E663" t="s">
        <v>17</v>
      </c>
      <c r="F663" t="s">
        <v>1522</v>
      </c>
      <c r="G663" t="s">
        <v>2</v>
      </c>
      <c r="H663" t="s">
        <v>1376</v>
      </c>
      <c r="I663" s="63" t="e">
        <f t="array" ref="I663">_xlfn.IFS(#REF!="1",1,#REF!="2",2,#REF!="3",3,#REF!="1A",4,#REF!="1B",5,#REF!="2A",6,#REF!="2B",7,#REF!="3A",8,#REF!="3B",9,#REF!="4A",10,#REF!="","")</f>
        <v>#REF!</v>
      </c>
      <c r="J663">
        <f>VLOOKUP(F663,profesor!$G$2:$H$101,2,0)</f>
        <v>9</v>
      </c>
      <c r="K663">
        <f>VLOOKUP(H663,ar_predmet!A:C,3,0)</f>
        <v>3</v>
      </c>
      <c r="L663" s="3">
        <f>VLOOKUP(H663,ar_predmet!A:C,2,FALSE())</f>
        <v>5107</v>
      </c>
      <c r="M663">
        <f>+VLOOKUP(G663,tip_dogodka!$B$2:$C$10,2,0)</f>
        <v>1</v>
      </c>
      <c r="N663">
        <f>+VLOOKUP(E663,prostor!$F$1:$G$101,2,0)</f>
        <v>55</v>
      </c>
      <c r="O663">
        <f t="shared" si="40"/>
        <v>245</v>
      </c>
      <c r="P663">
        <f>VLOOKUP(O663,mi2hh!A$2:B$4261,2,FALSE())</f>
        <v>5</v>
      </c>
      <c r="Q663" t="str">
        <f t="shared" si="41"/>
        <v>Izr</v>
      </c>
      <c r="R663" t="str">
        <f t="shared" si="42"/>
        <v>VS</v>
      </c>
      <c r="S663" s="24" t="s">
        <v>1241</v>
      </c>
      <c r="T663" t="str">
        <f t="shared" si="43"/>
        <v/>
      </c>
      <c r="U663">
        <f>VLOOKUP(S663,ar_skupina!L$2:M$136,2,FALSE())</f>
        <v>90</v>
      </c>
    </row>
    <row r="664" spans="1:21" ht="14.25" customHeight="1" x14ac:dyDescent="0.25">
      <c r="A664">
        <v>788</v>
      </c>
      <c r="B664" s="9">
        <v>45352.489583333299</v>
      </c>
      <c r="C664" s="9">
        <v>45352.59375</v>
      </c>
      <c r="D664" t="s">
        <v>1530</v>
      </c>
      <c r="E664" t="s">
        <v>16</v>
      </c>
      <c r="F664" t="s">
        <v>1522</v>
      </c>
      <c r="G664" t="s">
        <v>4</v>
      </c>
      <c r="H664" t="s">
        <v>1517</v>
      </c>
      <c r="I664" s="63" t="e">
        <f t="array" ref="I664">_xlfn.IFS(#REF!="1",1,#REF!="2",2,#REF!="3",3,#REF!="1A",4,#REF!="1B",5,#REF!="2A",6,#REF!="2B",7,#REF!="3A",8,#REF!="3B",9,#REF!="4A",10,#REF!="","")</f>
        <v>#REF!</v>
      </c>
      <c r="J664">
        <f>VLOOKUP(F664,profesor!$G$2:$H$101,2,0)</f>
        <v>9</v>
      </c>
      <c r="K664">
        <f>VLOOKUP(H664,ar_predmet!A:C,3,0)</f>
        <v>153</v>
      </c>
      <c r="L664" s="3">
        <f>VLOOKUP(H664,ar_predmet!A:C,2,FALSE())</f>
        <v>7113</v>
      </c>
      <c r="M664">
        <f>+VLOOKUP(G664,tip_dogodka!$B$2:$C$10,2,0)</f>
        <v>3</v>
      </c>
      <c r="N664">
        <f>+VLOOKUP(E664,prostor!$F$1:$G$101,2,0)</f>
        <v>54</v>
      </c>
      <c r="O664">
        <f t="shared" si="40"/>
        <v>150</v>
      </c>
      <c r="P664">
        <f>VLOOKUP(O664,mi2hh!A$2:B$4261,2,FALSE())</f>
        <v>3</v>
      </c>
      <c r="Q664" t="str">
        <f t="shared" si="41"/>
        <v>Red</v>
      </c>
      <c r="R664" t="str">
        <f t="shared" si="42"/>
        <v>MA</v>
      </c>
      <c r="S664" s="24" t="s">
        <v>1225</v>
      </c>
      <c r="T664" t="str">
        <f t="shared" si="43"/>
        <v/>
      </c>
      <c r="U664">
        <f>VLOOKUP(S664,ar_skupina!L$2:M$136,2,FALSE())</f>
        <v>81</v>
      </c>
    </row>
    <row r="665" spans="1:21" ht="14.25" customHeight="1" x14ac:dyDescent="0.25">
      <c r="A665">
        <v>790</v>
      </c>
      <c r="B665" s="9">
        <v>45308.541666666701</v>
      </c>
      <c r="C665" s="9">
        <v>45308.75</v>
      </c>
      <c r="D665" t="s">
        <v>1531</v>
      </c>
      <c r="E665" t="s">
        <v>16</v>
      </c>
      <c r="F665" t="s">
        <v>1522</v>
      </c>
      <c r="G665" t="s">
        <v>5</v>
      </c>
      <c r="H665" t="s">
        <v>1376</v>
      </c>
      <c r="I665" s="63" t="e">
        <f t="array" ref="I665">_xlfn.IFS(#REF!="1",1,#REF!="2",2,#REF!="3",3,#REF!="1A",4,#REF!="1B",5,#REF!="2A",6,#REF!="2B",7,#REF!="3A",8,#REF!="3B",9,#REF!="4A",10,#REF!="","")</f>
        <v>#REF!</v>
      </c>
      <c r="J665">
        <f>VLOOKUP(F665,profesor!$G$2:$H$101,2,0)</f>
        <v>9</v>
      </c>
      <c r="K665">
        <f>VLOOKUP(H665,ar_predmet!A:C,3,0)</f>
        <v>3</v>
      </c>
      <c r="L665" s="3">
        <f>VLOOKUP(H665,ar_predmet!A:C,2,FALSE())</f>
        <v>5107</v>
      </c>
      <c r="M665">
        <f>+VLOOKUP(G665,tip_dogodka!$B$2:$C$10,2,0)</f>
        <v>4</v>
      </c>
      <c r="N665">
        <f>+VLOOKUP(E665,prostor!$F$1:$G$101,2,0)</f>
        <v>54</v>
      </c>
      <c r="O665">
        <f t="shared" si="40"/>
        <v>300</v>
      </c>
      <c r="P665">
        <f>VLOOKUP(O665,mi2hh!A$2:B$4261,2,FALSE())</f>
        <v>6</v>
      </c>
      <c r="Q665" t="str">
        <f t="shared" si="41"/>
        <v>Izr</v>
      </c>
      <c r="R665" t="str">
        <f t="shared" si="42"/>
        <v>VS</v>
      </c>
      <c r="S665" s="24" t="s">
        <v>1241</v>
      </c>
      <c r="T665" t="str">
        <f t="shared" si="43"/>
        <v/>
      </c>
      <c r="U665">
        <f>VLOOKUP(S665,ar_skupina!L$2:M$136,2,FALSE())</f>
        <v>90</v>
      </c>
    </row>
    <row r="666" spans="1:21" ht="14.25" customHeight="1" x14ac:dyDescent="0.25">
      <c r="A666">
        <v>794</v>
      </c>
      <c r="B666" s="9">
        <v>45350.375</v>
      </c>
      <c r="C666" s="9">
        <v>45350.479166666701</v>
      </c>
      <c r="D666" t="s">
        <v>1532</v>
      </c>
      <c r="E666">
        <v>307</v>
      </c>
      <c r="F666" t="s">
        <v>1522</v>
      </c>
      <c r="G666" t="s">
        <v>2</v>
      </c>
      <c r="H666" t="s">
        <v>1492</v>
      </c>
      <c r="I666" s="63" t="e">
        <f t="array" ref="I666">_xlfn.IFS(#REF!="1",1,#REF!="2",2,#REF!="3",3,#REF!="1A",4,#REF!="1B",5,#REF!="2A",6,#REF!="2B",7,#REF!="3A",8,#REF!="3B",9,#REF!="4A",10,#REF!="","")</f>
        <v>#REF!</v>
      </c>
      <c r="J666">
        <f>VLOOKUP(F666,profesor!$G$2:$H$101,2,0)</f>
        <v>9</v>
      </c>
      <c r="K666">
        <f>VLOOKUP(H666,ar_predmet!A:C,3,0)</f>
        <v>18</v>
      </c>
      <c r="L666" s="3">
        <f>VLOOKUP(H666,ar_predmet!A:C,2,FALSE())</f>
        <v>5217</v>
      </c>
      <c r="M666">
        <f>+VLOOKUP(G666,tip_dogodka!$B$2:$C$10,2,0)</f>
        <v>1</v>
      </c>
      <c r="N666">
        <f>+VLOOKUP(E666,prostor!$F$1:$G$101,2,0)</f>
        <v>9</v>
      </c>
      <c r="O666">
        <f t="shared" si="40"/>
        <v>150</v>
      </c>
      <c r="P666">
        <f>VLOOKUP(O666,mi2hh!A$2:B$4261,2,FALSE())</f>
        <v>3</v>
      </c>
      <c r="Q666" t="str">
        <f t="shared" si="41"/>
        <v>Red</v>
      </c>
      <c r="R666" t="str">
        <f t="shared" si="42"/>
        <v>VS</v>
      </c>
      <c r="S666" s="24" t="s">
        <v>1157</v>
      </c>
      <c r="T666" t="str">
        <f t="shared" si="43"/>
        <v/>
      </c>
      <c r="U666">
        <f>VLOOKUP(S666,ar_skupina!L$2:M$136,2,FALSE())</f>
        <v>20</v>
      </c>
    </row>
    <row r="667" spans="1:21" ht="14.25" customHeight="1" x14ac:dyDescent="0.25">
      <c r="A667">
        <v>795</v>
      </c>
      <c r="B667" s="9">
        <v>45240.75</v>
      </c>
      <c r="C667" s="9">
        <v>45240.885416666701</v>
      </c>
      <c r="D667" t="s">
        <v>1527</v>
      </c>
      <c r="E667">
        <v>306</v>
      </c>
      <c r="F667" t="s">
        <v>1522</v>
      </c>
      <c r="G667" t="s">
        <v>2</v>
      </c>
      <c r="H667" t="s">
        <v>1528</v>
      </c>
      <c r="I667" s="63" t="e">
        <f t="array" ref="I667">_xlfn.IFS(#REF!="1",1,#REF!="2",2,#REF!="3",3,#REF!="1A",4,#REF!="1B",5,#REF!="2A",6,#REF!="2B",7,#REF!="3A",8,#REF!="3B",9,#REF!="4A",10,#REF!="","")</f>
        <v>#REF!</v>
      </c>
      <c r="J667">
        <f>VLOOKUP(F667,profesor!$G$2:$H$101,2,0)</f>
        <v>9</v>
      </c>
      <c r="K667">
        <f>VLOOKUP(H667,ar_predmet!A:C,3,0)</f>
        <v>246</v>
      </c>
      <c r="L667" s="3" t="str">
        <f>VLOOKUP(H667,ar_predmet!A:C,2,FALSE())</f>
        <v>S206</v>
      </c>
      <c r="M667">
        <f>+VLOOKUP(G667,tip_dogodka!$B$2:$C$10,2,0)</f>
        <v>1</v>
      </c>
      <c r="N667">
        <f>+VLOOKUP(E667,prostor!$F$1:$G$101,2,0)</f>
        <v>8</v>
      </c>
      <c r="O667">
        <f t="shared" si="40"/>
        <v>195</v>
      </c>
      <c r="P667">
        <f>VLOOKUP(O667,mi2hh!A$2:B$4261,2,FALSE())</f>
        <v>4</v>
      </c>
      <c r="Q667" t="str">
        <f t="shared" si="41"/>
        <v>Izr</v>
      </c>
      <c r="R667" t="str">
        <f t="shared" si="42"/>
        <v>VS</v>
      </c>
      <c r="S667" s="24" t="s">
        <v>1246</v>
      </c>
      <c r="T667" t="str">
        <f t="shared" si="43"/>
        <v/>
      </c>
      <c r="U667">
        <f>VLOOKUP(S667,ar_skupina!L$2:M$136,2,FALSE())</f>
        <v>100</v>
      </c>
    </row>
    <row r="668" spans="1:21" ht="14.25" customHeight="1" x14ac:dyDescent="0.25">
      <c r="A668">
        <v>797</v>
      </c>
      <c r="B668" s="9">
        <v>45362.375</v>
      </c>
      <c r="C668" s="9">
        <v>45362.479166666701</v>
      </c>
      <c r="D668" t="s">
        <v>1533</v>
      </c>
      <c r="E668" t="s">
        <v>16</v>
      </c>
      <c r="F668" t="s">
        <v>1522</v>
      </c>
      <c r="G668" t="s">
        <v>4</v>
      </c>
      <c r="H668" t="s">
        <v>1492</v>
      </c>
      <c r="I668" s="63" t="e">
        <f t="array" ref="I668">_xlfn.IFS(#REF!="1",1,#REF!="2",2,#REF!="3",3,#REF!="1A",4,#REF!="1B",5,#REF!="2A",6,#REF!="2B",7,#REF!="3A",8,#REF!="3B",9,#REF!="4A",10,#REF!="","")</f>
        <v>#REF!</v>
      </c>
      <c r="J668">
        <f>VLOOKUP(F668,profesor!$G$2:$H$101,2,0)</f>
        <v>9</v>
      </c>
      <c r="K668">
        <f>VLOOKUP(H668,ar_predmet!A:C,3,0)</f>
        <v>18</v>
      </c>
      <c r="L668" s="3">
        <f>VLOOKUP(H668,ar_predmet!A:C,2,FALSE())</f>
        <v>5217</v>
      </c>
      <c r="M668">
        <f>+VLOOKUP(G668,tip_dogodka!$B$2:$C$10,2,0)</f>
        <v>3</v>
      </c>
      <c r="N668">
        <f>+VLOOKUP(E668,prostor!$F$1:$G$101,2,0)</f>
        <v>54</v>
      </c>
      <c r="O668">
        <f t="shared" si="40"/>
        <v>150</v>
      </c>
      <c r="P668">
        <f>VLOOKUP(O668,mi2hh!A$2:B$4261,2,FALSE())</f>
        <v>3</v>
      </c>
      <c r="Q668" t="str">
        <f t="shared" si="41"/>
        <v>Red</v>
      </c>
      <c r="R668" t="str">
        <f t="shared" si="42"/>
        <v>VS</v>
      </c>
      <c r="S668" s="24" t="s">
        <v>1157</v>
      </c>
      <c r="T668" t="str">
        <f t="shared" si="43"/>
        <v/>
      </c>
      <c r="U668">
        <f>VLOOKUP(S668,ar_skupina!L$2:M$136,2,FALSE())</f>
        <v>20</v>
      </c>
    </row>
    <row r="669" spans="1:21" ht="14.25" customHeight="1" x14ac:dyDescent="0.25">
      <c r="A669">
        <v>798</v>
      </c>
      <c r="B669" s="9">
        <v>45370.489583333299</v>
      </c>
      <c r="C669" s="9">
        <v>45370.59375</v>
      </c>
      <c r="D669" t="s">
        <v>1534</v>
      </c>
      <c r="E669" t="s">
        <v>17</v>
      </c>
      <c r="F669" t="s">
        <v>1522</v>
      </c>
      <c r="G669" t="s">
        <v>2</v>
      </c>
      <c r="H669" t="s">
        <v>1498</v>
      </c>
      <c r="I669" s="63" t="e">
        <f t="array" ref="I669">_xlfn.IFS(#REF!="1",1,#REF!="2",2,#REF!="3",3,#REF!="1A",4,#REF!="1B",5,#REF!="2A",6,#REF!="2B",7,#REF!="3A",8,#REF!="3B",9,#REF!="4A",10,#REF!="","")</f>
        <v>#REF!</v>
      </c>
      <c r="J669">
        <f>VLOOKUP(F669,profesor!$G$2:$H$101,2,0)</f>
        <v>9</v>
      </c>
      <c r="K669">
        <f>VLOOKUP(H669,ar_predmet!A:C,3,0)</f>
        <v>179</v>
      </c>
      <c r="L669" s="3">
        <f>VLOOKUP(H669,ar_predmet!A:C,2,FALSE())</f>
        <v>7203</v>
      </c>
      <c r="M669">
        <f>+VLOOKUP(G669,tip_dogodka!$B$2:$C$10,2,0)</f>
        <v>1</v>
      </c>
      <c r="N669">
        <f>+VLOOKUP(E669,prostor!$F$1:$G$101,2,0)</f>
        <v>55</v>
      </c>
      <c r="O669">
        <f t="shared" si="40"/>
        <v>150</v>
      </c>
      <c r="P669">
        <f>VLOOKUP(O669,mi2hh!A$2:B$4261,2,FALSE())</f>
        <v>3</v>
      </c>
      <c r="Q669" t="str">
        <f t="shared" si="41"/>
        <v>Red</v>
      </c>
      <c r="R669" t="str">
        <f t="shared" si="42"/>
        <v>MA</v>
      </c>
      <c r="S669" s="24" t="s">
        <v>1230</v>
      </c>
      <c r="T669" t="str">
        <f t="shared" si="43"/>
        <v/>
      </c>
      <c r="U669">
        <f>VLOOKUP(S669,ar_skupina!L$2:M$136,2,FALSE())</f>
        <v>86</v>
      </c>
    </row>
    <row r="670" spans="1:21" ht="14.25" customHeight="1" x14ac:dyDescent="0.25">
      <c r="A670">
        <v>799</v>
      </c>
      <c r="B670" s="9">
        <v>45204.416666666701</v>
      </c>
      <c r="C670" s="9">
        <v>45204.520833333299</v>
      </c>
      <c r="D670" t="s">
        <v>1535</v>
      </c>
      <c r="E670" t="s">
        <v>16</v>
      </c>
      <c r="F670" t="s">
        <v>1522</v>
      </c>
      <c r="G670" t="s">
        <v>4</v>
      </c>
      <c r="H670" t="s">
        <v>1492</v>
      </c>
      <c r="I670" s="63" t="e">
        <f t="array" ref="I670">_xlfn.IFS(#REF!="1",1,#REF!="2",2,#REF!="3",3,#REF!="1A",4,#REF!="1B",5,#REF!="2A",6,#REF!="2B",7,#REF!="3A",8,#REF!="3B",9,#REF!="4A",10,#REF!="","")</f>
        <v>#REF!</v>
      </c>
      <c r="J670">
        <f>VLOOKUP(F670,profesor!$G$2:$H$101,2,0)</f>
        <v>9</v>
      </c>
      <c r="K670">
        <f>VLOOKUP(H670,ar_predmet!A:C,3,0)</f>
        <v>18</v>
      </c>
      <c r="L670" s="3">
        <f>VLOOKUP(H670,ar_predmet!A:C,2,FALSE())</f>
        <v>5217</v>
      </c>
      <c r="M670">
        <f>+VLOOKUP(G670,tip_dogodka!$B$2:$C$10,2,0)</f>
        <v>3</v>
      </c>
      <c r="N670">
        <f>+VLOOKUP(E670,prostor!$F$1:$G$101,2,0)</f>
        <v>54</v>
      </c>
      <c r="O670">
        <f t="shared" si="40"/>
        <v>150</v>
      </c>
      <c r="P670">
        <f>VLOOKUP(O670,mi2hh!A$2:B$4261,2,FALSE())</f>
        <v>3</v>
      </c>
      <c r="Q670" t="str">
        <f t="shared" si="41"/>
        <v>Red</v>
      </c>
      <c r="R670" t="str">
        <f t="shared" si="42"/>
        <v>UN</v>
      </c>
      <c r="S670" s="24" t="s">
        <v>1210</v>
      </c>
      <c r="T670" t="str">
        <f t="shared" si="43"/>
        <v/>
      </c>
      <c r="U670">
        <f>VLOOKUP(S670,ar_skupina!L$2:M$136,2,FALSE())</f>
        <v>56</v>
      </c>
    </row>
    <row r="671" spans="1:21" ht="14.25" customHeight="1" x14ac:dyDescent="0.25">
      <c r="A671">
        <v>800</v>
      </c>
      <c r="B671" s="9">
        <v>45246.75</v>
      </c>
      <c r="C671" s="9">
        <v>45246.854166666701</v>
      </c>
      <c r="D671" t="s">
        <v>1536</v>
      </c>
      <c r="E671" t="s">
        <v>16</v>
      </c>
      <c r="F671" t="s">
        <v>1522</v>
      </c>
      <c r="G671" t="s">
        <v>4</v>
      </c>
      <c r="H671" t="s">
        <v>1528</v>
      </c>
      <c r="I671" s="63" t="e">
        <f t="array" ref="I671">_xlfn.IFS(#REF!="1",1,#REF!="2",2,#REF!="3",3,#REF!="1A",4,#REF!="1B",5,#REF!="2A",6,#REF!="2B",7,#REF!="3A",8,#REF!="3B",9,#REF!="4A",10,#REF!="","")</f>
        <v>#REF!</v>
      </c>
      <c r="J671">
        <f>VLOOKUP(F671,profesor!$G$2:$H$101,2,0)</f>
        <v>9</v>
      </c>
      <c r="K671">
        <f>VLOOKUP(H671,ar_predmet!A:C,3,0)</f>
        <v>246</v>
      </c>
      <c r="L671" s="3" t="str">
        <f>VLOOKUP(H671,ar_predmet!A:C,2,FALSE())</f>
        <v>S206</v>
      </c>
      <c r="M671">
        <f>+VLOOKUP(G671,tip_dogodka!$B$2:$C$10,2,0)</f>
        <v>3</v>
      </c>
      <c r="N671">
        <f>+VLOOKUP(E671,prostor!$F$1:$G$101,2,0)</f>
        <v>54</v>
      </c>
      <c r="O671">
        <f t="shared" si="40"/>
        <v>150</v>
      </c>
      <c r="P671">
        <f>VLOOKUP(O671,mi2hh!A$2:B$4261,2,FALSE())</f>
        <v>3</v>
      </c>
      <c r="Q671" t="str">
        <f t="shared" si="41"/>
        <v>Izr</v>
      </c>
      <c r="R671" t="str">
        <f t="shared" si="42"/>
        <v>VS</v>
      </c>
      <c r="S671" s="24" t="s">
        <v>1246</v>
      </c>
      <c r="T671" t="str">
        <f t="shared" si="43"/>
        <v/>
      </c>
      <c r="U671">
        <f>VLOOKUP(S671,ar_skupina!L$2:M$136,2,FALSE())</f>
        <v>100</v>
      </c>
    </row>
    <row r="672" spans="1:21" ht="14.25" customHeight="1" x14ac:dyDescent="0.25">
      <c r="A672">
        <v>801</v>
      </c>
      <c r="B672" s="9">
        <v>45203.677083333299</v>
      </c>
      <c r="C672" s="9">
        <v>45203.78125</v>
      </c>
      <c r="D672" t="s">
        <v>1521</v>
      </c>
      <c r="E672">
        <v>307</v>
      </c>
      <c r="F672" t="s">
        <v>1522</v>
      </c>
      <c r="G672" t="s">
        <v>2</v>
      </c>
      <c r="H672" t="s">
        <v>1492</v>
      </c>
      <c r="I672" s="63" t="e">
        <f t="array" ref="I672">_xlfn.IFS(#REF!="1",1,#REF!="2",2,#REF!="3",3,#REF!="1A",4,#REF!="1B",5,#REF!="2A",6,#REF!="2B",7,#REF!="3A",8,#REF!="3B",9,#REF!="4A",10,#REF!="","")</f>
        <v>#REF!</v>
      </c>
      <c r="J672">
        <f>VLOOKUP(F672,profesor!$G$2:$H$101,2,0)</f>
        <v>9</v>
      </c>
      <c r="K672">
        <f>VLOOKUP(H672,ar_predmet!A:C,3,0)</f>
        <v>18</v>
      </c>
      <c r="L672" s="3">
        <f>VLOOKUP(H672,ar_predmet!A:C,2,FALSE())</f>
        <v>5217</v>
      </c>
      <c r="M672">
        <f>+VLOOKUP(G672,tip_dogodka!$B$2:$C$10,2,0)</f>
        <v>1</v>
      </c>
      <c r="N672">
        <f>+VLOOKUP(E672,prostor!$F$1:$G$101,2,0)</f>
        <v>9</v>
      </c>
      <c r="O672">
        <f t="shared" si="40"/>
        <v>150</v>
      </c>
      <c r="P672">
        <f>VLOOKUP(O672,mi2hh!A$2:B$4261,2,FALSE())</f>
        <v>3</v>
      </c>
      <c r="Q672" t="str">
        <f t="shared" si="41"/>
        <v>Red</v>
      </c>
      <c r="R672" t="str">
        <f t="shared" si="42"/>
        <v>UN</v>
      </c>
      <c r="S672" s="24" t="s">
        <v>1210</v>
      </c>
      <c r="T672" t="str">
        <f t="shared" si="43"/>
        <v/>
      </c>
      <c r="U672">
        <f>VLOOKUP(S672,ar_skupina!L$2:M$136,2,FALSE())</f>
        <v>56</v>
      </c>
    </row>
    <row r="673" spans="1:21" ht="14.25" customHeight="1" x14ac:dyDescent="0.25">
      <c r="A673">
        <v>802</v>
      </c>
      <c r="B673" s="9">
        <v>45379.489583333299</v>
      </c>
      <c r="C673" s="9">
        <v>45379.59375</v>
      </c>
      <c r="D673" t="s">
        <v>1534</v>
      </c>
      <c r="E673" t="s">
        <v>17</v>
      </c>
      <c r="F673" t="s">
        <v>1522</v>
      </c>
      <c r="G673" t="s">
        <v>2</v>
      </c>
      <c r="H673" t="s">
        <v>1498</v>
      </c>
      <c r="I673" s="63" t="e">
        <f t="array" ref="I673">_xlfn.IFS(#REF!="1",1,#REF!="2",2,#REF!="3",3,#REF!="1A",4,#REF!="1B",5,#REF!="2A",6,#REF!="2B",7,#REF!="3A",8,#REF!="3B",9,#REF!="4A",10,#REF!="","")</f>
        <v>#REF!</v>
      </c>
      <c r="J673">
        <f>VLOOKUP(F673,profesor!$G$2:$H$101,2,0)</f>
        <v>9</v>
      </c>
      <c r="K673">
        <f>VLOOKUP(H673,ar_predmet!A:C,3,0)</f>
        <v>179</v>
      </c>
      <c r="L673" s="3">
        <f>VLOOKUP(H673,ar_predmet!A:C,2,FALSE())</f>
        <v>7203</v>
      </c>
      <c r="M673">
        <f>+VLOOKUP(G673,tip_dogodka!$B$2:$C$10,2,0)</f>
        <v>1</v>
      </c>
      <c r="N673">
        <f>+VLOOKUP(E673,prostor!$F$1:$G$101,2,0)</f>
        <v>55</v>
      </c>
      <c r="O673">
        <f t="shared" si="40"/>
        <v>150</v>
      </c>
      <c r="P673">
        <f>VLOOKUP(O673,mi2hh!A$2:B$4261,2,FALSE())</f>
        <v>3</v>
      </c>
      <c r="Q673" t="str">
        <f t="shared" si="41"/>
        <v>Red</v>
      </c>
      <c r="R673" t="str">
        <f t="shared" si="42"/>
        <v>MA</v>
      </c>
      <c r="S673" s="24" t="s">
        <v>1230</v>
      </c>
      <c r="T673" t="str">
        <f t="shared" si="43"/>
        <v/>
      </c>
      <c r="U673">
        <f>VLOOKUP(S673,ar_skupina!L$2:M$136,2,FALSE())</f>
        <v>86</v>
      </c>
    </row>
    <row r="674" spans="1:21" ht="14.25" customHeight="1" x14ac:dyDescent="0.25">
      <c r="A674">
        <v>803</v>
      </c>
      <c r="B674" s="9">
        <v>45254.489583333299</v>
      </c>
      <c r="C674" s="9">
        <v>45254.59375</v>
      </c>
      <c r="D674" t="s">
        <v>1523</v>
      </c>
      <c r="E674" t="s">
        <v>16</v>
      </c>
      <c r="F674" t="s">
        <v>1522</v>
      </c>
      <c r="G674" t="s">
        <v>4</v>
      </c>
      <c r="H674" t="s">
        <v>1504</v>
      </c>
      <c r="I674" s="63" t="e">
        <f t="array" ref="I674">_xlfn.IFS(#REF!="1",1,#REF!="2",2,#REF!="3",3,#REF!="1A",4,#REF!="1B",5,#REF!="2A",6,#REF!="2B",7,#REF!="3A",8,#REF!="3B",9,#REF!="4A",10,#REF!="","")</f>
        <v>#REF!</v>
      </c>
      <c r="J674">
        <f>VLOOKUP(F674,profesor!$G$2:$H$101,2,0)</f>
        <v>9</v>
      </c>
      <c r="K674">
        <f>VLOOKUP(H674,ar_predmet!A:C,3,0)</f>
        <v>121</v>
      </c>
      <c r="L674" s="3">
        <f>VLOOKUP(H674,ar_predmet!A:C,2,FALSE())</f>
        <v>6314</v>
      </c>
      <c r="M674">
        <f>+VLOOKUP(G674,tip_dogodka!$B$2:$C$10,2,0)</f>
        <v>3</v>
      </c>
      <c r="N674">
        <f>+VLOOKUP(E674,prostor!$F$1:$G$101,2,0)</f>
        <v>54</v>
      </c>
      <c r="O674">
        <f t="shared" si="40"/>
        <v>150</v>
      </c>
      <c r="P674">
        <f>VLOOKUP(O674,mi2hh!A$2:B$4261,2,FALSE())</f>
        <v>3</v>
      </c>
      <c r="Q674" t="str">
        <f t="shared" si="41"/>
        <v>Red</v>
      </c>
      <c r="R674" t="str">
        <f t="shared" si="42"/>
        <v>UN</v>
      </c>
      <c r="S674" s="24" t="s">
        <v>1216</v>
      </c>
      <c r="T674" t="str">
        <f t="shared" si="43"/>
        <v/>
      </c>
      <c r="U674">
        <f>VLOOKUP(S674,ar_skupina!L$2:M$136,2,FALSE())</f>
        <v>73</v>
      </c>
    </row>
    <row r="675" spans="1:21" ht="14.25" customHeight="1" x14ac:dyDescent="0.25">
      <c r="A675">
        <v>804</v>
      </c>
      <c r="B675" s="9">
        <v>45250.75</v>
      </c>
      <c r="C675" s="9">
        <v>45250.854166666701</v>
      </c>
      <c r="D675" t="s">
        <v>1537</v>
      </c>
      <c r="E675" t="s">
        <v>17</v>
      </c>
      <c r="F675" t="s">
        <v>1522</v>
      </c>
      <c r="G675" t="s">
        <v>3</v>
      </c>
      <c r="H675" t="s">
        <v>1528</v>
      </c>
      <c r="I675" s="63" t="e">
        <f t="array" ref="I675">_xlfn.IFS(#REF!="1",1,#REF!="2",2,#REF!="3",3,#REF!="1A",4,#REF!="1B",5,#REF!="2A",6,#REF!="2B",7,#REF!="3A",8,#REF!="3B",9,#REF!="4A",10,#REF!="","")</f>
        <v>#REF!</v>
      </c>
      <c r="J675">
        <f>VLOOKUP(F675,profesor!$G$2:$H$101,2,0)</f>
        <v>9</v>
      </c>
      <c r="K675">
        <f>VLOOKUP(H675,ar_predmet!A:C,3,0)</f>
        <v>246</v>
      </c>
      <c r="L675" s="3" t="str">
        <f>VLOOKUP(H675,ar_predmet!A:C,2,FALSE())</f>
        <v>S206</v>
      </c>
      <c r="M675">
        <f>+VLOOKUP(G675,tip_dogodka!$B$2:$C$10,2,0)</f>
        <v>2</v>
      </c>
      <c r="N675">
        <f>+VLOOKUP(E675,prostor!$F$1:$G$101,2,0)</f>
        <v>55</v>
      </c>
      <c r="O675">
        <f t="shared" si="40"/>
        <v>150</v>
      </c>
      <c r="P675">
        <f>VLOOKUP(O675,mi2hh!A$2:B$4261,2,FALSE())</f>
        <v>3</v>
      </c>
      <c r="Q675" t="str">
        <f t="shared" si="41"/>
        <v>Izr</v>
      </c>
      <c r="R675" t="str">
        <f t="shared" si="42"/>
        <v>VS</v>
      </c>
      <c r="S675" s="24" t="s">
        <v>1246</v>
      </c>
      <c r="T675" t="str">
        <f t="shared" si="43"/>
        <v/>
      </c>
      <c r="U675">
        <f>VLOOKUP(S675,ar_skupina!L$2:M$136,2,FALSE())</f>
        <v>100</v>
      </c>
    </row>
    <row r="676" spans="1:21" ht="14.25" customHeight="1" x14ac:dyDescent="0.25">
      <c r="A676">
        <v>805</v>
      </c>
      <c r="B676" s="9">
        <v>45378.489583333299</v>
      </c>
      <c r="C676" s="9">
        <v>45378.59375</v>
      </c>
      <c r="D676" t="s">
        <v>1534</v>
      </c>
      <c r="E676" t="s">
        <v>17</v>
      </c>
      <c r="F676" t="s">
        <v>1522</v>
      </c>
      <c r="G676" t="s">
        <v>2</v>
      </c>
      <c r="H676" t="s">
        <v>1498</v>
      </c>
      <c r="I676" s="63" t="e">
        <f t="array" ref="I676">_xlfn.IFS(#REF!="1",1,#REF!="2",2,#REF!="3",3,#REF!="1A",4,#REF!="1B",5,#REF!="2A",6,#REF!="2B",7,#REF!="3A",8,#REF!="3B",9,#REF!="4A",10,#REF!="","")</f>
        <v>#REF!</v>
      </c>
      <c r="J676">
        <f>VLOOKUP(F676,profesor!$G$2:$H$101,2,0)</f>
        <v>9</v>
      </c>
      <c r="K676">
        <f>VLOOKUP(H676,ar_predmet!A:C,3,0)</f>
        <v>179</v>
      </c>
      <c r="L676" s="3">
        <f>VLOOKUP(H676,ar_predmet!A:C,2,FALSE())</f>
        <v>7203</v>
      </c>
      <c r="M676">
        <f>+VLOOKUP(G676,tip_dogodka!$B$2:$C$10,2,0)</f>
        <v>1</v>
      </c>
      <c r="N676">
        <f>+VLOOKUP(E676,prostor!$F$1:$G$101,2,0)</f>
        <v>55</v>
      </c>
      <c r="O676">
        <f t="shared" si="40"/>
        <v>150</v>
      </c>
      <c r="P676">
        <f>VLOOKUP(O676,mi2hh!A$2:B$4261,2,FALSE())</f>
        <v>3</v>
      </c>
      <c r="Q676" t="str">
        <f t="shared" si="41"/>
        <v>Red</v>
      </c>
      <c r="R676" t="str">
        <f t="shared" si="42"/>
        <v>MA</v>
      </c>
      <c r="S676" s="24" t="s">
        <v>1230</v>
      </c>
      <c r="T676" t="str">
        <f t="shared" si="43"/>
        <v/>
      </c>
      <c r="U676">
        <f>VLOOKUP(S676,ar_skupina!L$2:M$136,2,FALSE())</f>
        <v>86</v>
      </c>
    </row>
    <row r="677" spans="1:21" ht="14.25" customHeight="1" x14ac:dyDescent="0.25">
      <c r="A677">
        <v>806</v>
      </c>
      <c r="B677" s="9">
        <v>45358.375</v>
      </c>
      <c r="C677" s="9">
        <v>45358.479166666701</v>
      </c>
      <c r="D677" t="s">
        <v>1532</v>
      </c>
      <c r="E677">
        <v>307</v>
      </c>
      <c r="F677" t="s">
        <v>1522</v>
      </c>
      <c r="G677" t="s">
        <v>2</v>
      </c>
      <c r="H677" t="s">
        <v>1492</v>
      </c>
      <c r="I677" s="63" t="e">
        <f t="array" ref="I677">_xlfn.IFS(#REF!="1",1,#REF!="2",2,#REF!="3",3,#REF!="1A",4,#REF!="1B",5,#REF!="2A",6,#REF!="2B",7,#REF!="3A",8,#REF!="3B",9,#REF!="4A",10,#REF!="","")</f>
        <v>#REF!</v>
      </c>
      <c r="J677">
        <f>VLOOKUP(F677,profesor!$G$2:$H$101,2,0)</f>
        <v>9</v>
      </c>
      <c r="K677">
        <f>VLOOKUP(H677,ar_predmet!A:C,3,0)</f>
        <v>18</v>
      </c>
      <c r="L677" s="3">
        <f>VLOOKUP(H677,ar_predmet!A:C,2,FALSE())</f>
        <v>5217</v>
      </c>
      <c r="M677">
        <f>+VLOOKUP(G677,tip_dogodka!$B$2:$C$10,2,0)</f>
        <v>1</v>
      </c>
      <c r="N677">
        <f>+VLOOKUP(E677,prostor!$F$1:$G$101,2,0)</f>
        <v>9</v>
      </c>
      <c r="O677">
        <f t="shared" si="40"/>
        <v>150</v>
      </c>
      <c r="P677">
        <f>VLOOKUP(O677,mi2hh!A$2:B$4261,2,FALSE())</f>
        <v>3</v>
      </c>
      <c r="Q677" t="str">
        <f t="shared" si="41"/>
        <v>Red</v>
      </c>
      <c r="R677" t="str">
        <f t="shared" si="42"/>
        <v>VS</v>
      </c>
      <c r="S677" s="24" t="s">
        <v>1157</v>
      </c>
      <c r="T677" t="str">
        <f t="shared" si="43"/>
        <v/>
      </c>
      <c r="U677">
        <f>VLOOKUP(S677,ar_skupina!L$2:M$136,2,FALSE())</f>
        <v>20</v>
      </c>
    </row>
    <row r="678" spans="1:21" ht="14.25" customHeight="1" x14ac:dyDescent="0.25">
      <c r="A678">
        <v>807</v>
      </c>
      <c r="B678" s="9">
        <v>45301.75</v>
      </c>
      <c r="C678" s="9">
        <v>45301.854166666701</v>
      </c>
      <c r="D678" t="s">
        <v>1391</v>
      </c>
      <c r="E678" t="s">
        <v>17</v>
      </c>
      <c r="F678" t="s">
        <v>1522</v>
      </c>
      <c r="G678" t="s">
        <v>2</v>
      </c>
      <c r="H678" t="s">
        <v>1376</v>
      </c>
      <c r="I678" s="63" t="e">
        <f t="array" ref="I678">_xlfn.IFS(#REF!="1",1,#REF!="2",2,#REF!="3",3,#REF!="1A",4,#REF!="1B",5,#REF!="2A",6,#REF!="2B",7,#REF!="3A",8,#REF!="3B",9,#REF!="4A",10,#REF!="","")</f>
        <v>#REF!</v>
      </c>
      <c r="J678">
        <f>VLOOKUP(F678,profesor!$G$2:$H$101,2,0)</f>
        <v>9</v>
      </c>
      <c r="K678">
        <f>VLOOKUP(H678,ar_predmet!A:C,3,0)</f>
        <v>3</v>
      </c>
      <c r="L678" s="3">
        <f>VLOOKUP(H678,ar_predmet!A:C,2,FALSE())</f>
        <v>5107</v>
      </c>
      <c r="M678">
        <f>+VLOOKUP(G678,tip_dogodka!$B$2:$C$10,2,0)</f>
        <v>1</v>
      </c>
      <c r="N678">
        <f>+VLOOKUP(E678,prostor!$F$1:$G$101,2,0)</f>
        <v>55</v>
      </c>
      <c r="O678">
        <f t="shared" si="40"/>
        <v>150</v>
      </c>
      <c r="P678">
        <f>VLOOKUP(O678,mi2hh!A$2:B$4261,2,FALSE())</f>
        <v>3</v>
      </c>
      <c r="Q678" t="str">
        <f t="shared" si="41"/>
        <v>Izr</v>
      </c>
      <c r="R678" t="str">
        <f t="shared" si="42"/>
        <v>VS</v>
      </c>
      <c r="S678" s="24" t="s">
        <v>1241</v>
      </c>
      <c r="T678" t="str">
        <f t="shared" si="43"/>
        <v/>
      </c>
      <c r="U678">
        <f>VLOOKUP(S678,ar_skupina!L$2:M$136,2,FALSE())</f>
        <v>90</v>
      </c>
    </row>
    <row r="679" spans="1:21" ht="14.25" customHeight="1" x14ac:dyDescent="0.25">
      <c r="A679">
        <v>808</v>
      </c>
      <c r="B679" s="9">
        <v>45244.75</v>
      </c>
      <c r="C679" s="9">
        <v>45244.854166666701</v>
      </c>
      <c r="D679" t="s">
        <v>1536</v>
      </c>
      <c r="E679" t="s">
        <v>16</v>
      </c>
      <c r="F679" t="s">
        <v>1522</v>
      </c>
      <c r="G679" t="s">
        <v>4</v>
      </c>
      <c r="H679" t="s">
        <v>1528</v>
      </c>
      <c r="I679" s="63" t="e">
        <f t="array" ref="I679">_xlfn.IFS(#REF!="1",1,#REF!="2",2,#REF!="3",3,#REF!="1A",4,#REF!="1B",5,#REF!="2A",6,#REF!="2B",7,#REF!="3A",8,#REF!="3B",9,#REF!="4A",10,#REF!="","")</f>
        <v>#REF!</v>
      </c>
      <c r="J679">
        <f>VLOOKUP(F679,profesor!$G$2:$H$101,2,0)</f>
        <v>9</v>
      </c>
      <c r="K679">
        <f>VLOOKUP(H679,ar_predmet!A:C,3,0)</f>
        <v>246</v>
      </c>
      <c r="L679" s="3" t="str">
        <f>VLOOKUP(H679,ar_predmet!A:C,2,FALSE())</f>
        <v>S206</v>
      </c>
      <c r="M679">
        <f>+VLOOKUP(G679,tip_dogodka!$B$2:$C$10,2,0)</f>
        <v>3</v>
      </c>
      <c r="N679">
        <f>+VLOOKUP(E679,prostor!$F$1:$G$101,2,0)</f>
        <v>54</v>
      </c>
      <c r="O679">
        <f t="shared" si="40"/>
        <v>150</v>
      </c>
      <c r="P679">
        <f>VLOOKUP(O679,mi2hh!A$2:B$4261,2,FALSE())</f>
        <v>3</v>
      </c>
      <c r="Q679" t="str">
        <f t="shared" si="41"/>
        <v>Izr</v>
      </c>
      <c r="R679" t="str">
        <f t="shared" si="42"/>
        <v>VS</v>
      </c>
      <c r="S679" s="24" t="s">
        <v>1246</v>
      </c>
      <c r="T679" t="str">
        <f t="shared" si="43"/>
        <v/>
      </c>
      <c r="U679">
        <f>VLOOKUP(S679,ar_skupina!L$2:M$136,2,FALSE())</f>
        <v>100</v>
      </c>
    </row>
    <row r="680" spans="1:21" ht="14.25" customHeight="1" x14ac:dyDescent="0.25">
      <c r="A680">
        <v>809</v>
      </c>
      <c r="B680" s="9">
        <v>45351.489583333299</v>
      </c>
      <c r="C680" s="9">
        <v>45351.59375</v>
      </c>
      <c r="D680" t="s">
        <v>1524</v>
      </c>
      <c r="E680">
        <v>307</v>
      </c>
      <c r="F680" t="s">
        <v>1522</v>
      </c>
      <c r="G680" t="s">
        <v>2</v>
      </c>
      <c r="H680" t="s">
        <v>1517</v>
      </c>
      <c r="I680" s="63" t="e">
        <f t="array" ref="I680">_xlfn.IFS(#REF!="1",1,#REF!="2",2,#REF!="3",3,#REF!="1A",4,#REF!="1B",5,#REF!="2A",6,#REF!="2B",7,#REF!="3A",8,#REF!="3B",9,#REF!="4A",10,#REF!="","")</f>
        <v>#REF!</v>
      </c>
      <c r="J680">
        <f>VLOOKUP(F680,profesor!$G$2:$H$101,2,0)</f>
        <v>9</v>
      </c>
      <c r="K680">
        <f>VLOOKUP(H680,ar_predmet!A:C,3,0)</f>
        <v>153</v>
      </c>
      <c r="L680" s="3">
        <f>VLOOKUP(H680,ar_predmet!A:C,2,FALSE())</f>
        <v>7113</v>
      </c>
      <c r="M680">
        <f>+VLOOKUP(G680,tip_dogodka!$B$2:$C$10,2,0)</f>
        <v>1</v>
      </c>
      <c r="N680">
        <f>+VLOOKUP(E680,prostor!$F$1:$G$101,2,0)</f>
        <v>9</v>
      </c>
      <c r="O680">
        <f t="shared" si="40"/>
        <v>150</v>
      </c>
      <c r="P680">
        <f>VLOOKUP(O680,mi2hh!A$2:B$4261,2,FALSE())</f>
        <v>3</v>
      </c>
      <c r="Q680" t="str">
        <f t="shared" si="41"/>
        <v>Red</v>
      </c>
      <c r="R680" t="str">
        <f t="shared" si="42"/>
        <v>MA</v>
      </c>
      <c r="S680" s="24" t="s">
        <v>1225</v>
      </c>
      <c r="T680" t="str">
        <f t="shared" si="43"/>
        <v/>
      </c>
      <c r="U680">
        <f>VLOOKUP(S680,ar_skupina!L$2:M$136,2,FALSE())</f>
        <v>81</v>
      </c>
    </row>
    <row r="681" spans="1:21" ht="14.25" customHeight="1" x14ac:dyDescent="0.25">
      <c r="A681">
        <v>810</v>
      </c>
      <c r="B681" s="9">
        <v>45359.489583333299</v>
      </c>
      <c r="C681" s="9">
        <v>45359.59375</v>
      </c>
      <c r="D681" t="s">
        <v>1530</v>
      </c>
      <c r="E681" t="s">
        <v>16</v>
      </c>
      <c r="F681" t="s">
        <v>1522</v>
      </c>
      <c r="G681" t="s">
        <v>4</v>
      </c>
      <c r="H681" t="s">
        <v>1517</v>
      </c>
      <c r="I681" s="63" t="e">
        <f t="array" ref="I681">_xlfn.IFS(#REF!="1",1,#REF!="2",2,#REF!="3",3,#REF!="1A",4,#REF!="1B",5,#REF!="2A",6,#REF!="2B",7,#REF!="3A",8,#REF!="3B",9,#REF!="4A",10,#REF!="","")</f>
        <v>#REF!</v>
      </c>
      <c r="J681">
        <f>VLOOKUP(F681,profesor!$G$2:$H$101,2,0)</f>
        <v>9</v>
      </c>
      <c r="K681">
        <f>VLOOKUP(H681,ar_predmet!A:C,3,0)</f>
        <v>153</v>
      </c>
      <c r="L681" s="3">
        <f>VLOOKUP(H681,ar_predmet!A:C,2,FALSE())</f>
        <v>7113</v>
      </c>
      <c r="M681">
        <f>+VLOOKUP(G681,tip_dogodka!$B$2:$C$10,2,0)</f>
        <v>3</v>
      </c>
      <c r="N681">
        <f>+VLOOKUP(E681,prostor!$F$1:$G$101,2,0)</f>
        <v>54</v>
      </c>
      <c r="O681">
        <f t="shared" si="40"/>
        <v>150</v>
      </c>
      <c r="P681">
        <f>VLOOKUP(O681,mi2hh!A$2:B$4261,2,FALSE())</f>
        <v>3</v>
      </c>
      <c r="Q681" t="str">
        <f t="shared" si="41"/>
        <v>Red</v>
      </c>
      <c r="R681" t="str">
        <f t="shared" si="42"/>
        <v>MA</v>
      </c>
      <c r="S681" s="24" t="s">
        <v>1225</v>
      </c>
      <c r="T681" t="str">
        <f t="shared" si="43"/>
        <v/>
      </c>
      <c r="U681">
        <f>VLOOKUP(S681,ar_skupina!L$2:M$136,2,FALSE())</f>
        <v>81</v>
      </c>
    </row>
    <row r="682" spans="1:21" ht="14.25" customHeight="1" x14ac:dyDescent="0.25">
      <c r="A682">
        <v>811</v>
      </c>
      <c r="B682" s="9">
        <v>45202.677083333299</v>
      </c>
      <c r="C682" s="9">
        <v>45202.78125</v>
      </c>
      <c r="D682" t="s">
        <v>1521</v>
      </c>
      <c r="E682">
        <v>306</v>
      </c>
      <c r="F682" t="s">
        <v>1522</v>
      </c>
      <c r="G682" t="s">
        <v>2</v>
      </c>
      <c r="H682" t="s">
        <v>1492</v>
      </c>
      <c r="I682" s="63" t="e">
        <f t="array" ref="I682">_xlfn.IFS(#REF!="1",1,#REF!="2",2,#REF!="3",3,#REF!="1A",4,#REF!="1B",5,#REF!="2A",6,#REF!="2B",7,#REF!="3A",8,#REF!="3B",9,#REF!="4A",10,#REF!="","")</f>
        <v>#REF!</v>
      </c>
      <c r="J682">
        <f>VLOOKUP(F682,profesor!$G$2:$H$101,2,0)</f>
        <v>9</v>
      </c>
      <c r="K682">
        <f>VLOOKUP(H682,ar_predmet!A:C,3,0)</f>
        <v>18</v>
      </c>
      <c r="L682" s="3">
        <f>VLOOKUP(H682,ar_predmet!A:C,2,FALSE())</f>
        <v>5217</v>
      </c>
      <c r="M682">
        <f>+VLOOKUP(G682,tip_dogodka!$B$2:$C$10,2,0)</f>
        <v>1</v>
      </c>
      <c r="N682">
        <f>+VLOOKUP(E682,prostor!$F$1:$G$101,2,0)</f>
        <v>8</v>
      </c>
      <c r="O682">
        <f t="shared" si="40"/>
        <v>150</v>
      </c>
      <c r="P682">
        <f>VLOOKUP(O682,mi2hh!A$2:B$4261,2,FALSE())</f>
        <v>3</v>
      </c>
      <c r="Q682" t="str">
        <f t="shared" si="41"/>
        <v>Red</v>
      </c>
      <c r="R682" t="str">
        <f t="shared" si="42"/>
        <v>UN</v>
      </c>
      <c r="S682" s="24" t="s">
        <v>1210</v>
      </c>
      <c r="T682" t="str">
        <f t="shared" si="43"/>
        <v/>
      </c>
      <c r="U682">
        <f>VLOOKUP(S682,ar_skupina!L$2:M$136,2,FALSE())</f>
        <v>56</v>
      </c>
    </row>
    <row r="683" spans="1:21" ht="14.25" customHeight="1" x14ac:dyDescent="0.25">
      <c r="A683">
        <v>812</v>
      </c>
      <c r="B683" s="9">
        <v>45259.489583333299</v>
      </c>
      <c r="C683" s="9">
        <v>45259.59375</v>
      </c>
      <c r="D683" t="s">
        <v>1529</v>
      </c>
      <c r="E683">
        <v>303</v>
      </c>
      <c r="F683" t="s">
        <v>1522</v>
      </c>
      <c r="G683" t="s">
        <v>2</v>
      </c>
      <c r="H683" t="s">
        <v>1504</v>
      </c>
      <c r="I683" s="63" t="e">
        <f t="array" ref="I683">_xlfn.IFS(#REF!="1",1,#REF!="2",2,#REF!="3",3,#REF!="1A",4,#REF!="1B",5,#REF!="2A",6,#REF!="2B",7,#REF!="3A",8,#REF!="3B",9,#REF!="4A",10,#REF!="","")</f>
        <v>#REF!</v>
      </c>
      <c r="J683">
        <f>VLOOKUP(F683,profesor!$G$2:$H$101,2,0)</f>
        <v>9</v>
      </c>
      <c r="K683">
        <f>VLOOKUP(H683,ar_predmet!A:C,3,0)</f>
        <v>121</v>
      </c>
      <c r="L683" s="3">
        <f>VLOOKUP(H683,ar_predmet!A:C,2,FALSE())</f>
        <v>6314</v>
      </c>
      <c r="M683">
        <f>+VLOOKUP(G683,tip_dogodka!$B$2:$C$10,2,0)</f>
        <v>1</v>
      </c>
      <c r="N683">
        <f>+VLOOKUP(E683,prostor!$F$1:$G$101,2,0)</f>
        <v>7</v>
      </c>
      <c r="O683">
        <f t="shared" si="40"/>
        <v>150</v>
      </c>
      <c r="P683">
        <f>VLOOKUP(O683,mi2hh!A$2:B$4261,2,FALSE())</f>
        <v>3</v>
      </c>
      <c r="Q683" t="str">
        <f t="shared" si="41"/>
        <v>Red</v>
      </c>
      <c r="R683" t="str">
        <f t="shared" si="42"/>
        <v>UN</v>
      </c>
      <c r="S683" s="24" t="s">
        <v>1216</v>
      </c>
      <c r="T683" t="str">
        <f t="shared" si="43"/>
        <v/>
      </c>
      <c r="U683">
        <f>VLOOKUP(S683,ar_skupina!L$2:M$136,2,FALSE())</f>
        <v>73</v>
      </c>
    </row>
    <row r="684" spans="1:21" ht="14.25" customHeight="1" x14ac:dyDescent="0.25">
      <c r="A684">
        <v>813</v>
      </c>
      <c r="B684" s="9">
        <v>45352.375</v>
      </c>
      <c r="C684" s="9">
        <v>45352.479166666701</v>
      </c>
      <c r="D684" t="s">
        <v>1533</v>
      </c>
      <c r="E684" t="s">
        <v>16</v>
      </c>
      <c r="F684" t="s">
        <v>1522</v>
      </c>
      <c r="G684" t="s">
        <v>4</v>
      </c>
      <c r="H684" t="s">
        <v>1492</v>
      </c>
      <c r="I684" s="63" t="e">
        <f t="array" ref="I684">_xlfn.IFS(#REF!="1",1,#REF!="2",2,#REF!="3",3,#REF!="1A",4,#REF!="1B",5,#REF!="2A",6,#REF!="2B",7,#REF!="3A",8,#REF!="3B",9,#REF!="4A",10,#REF!="","")</f>
        <v>#REF!</v>
      </c>
      <c r="J684">
        <f>VLOOKUP(F684,profesor!$G$2:$H$101,2,0)</f>
        <v>9</v>
      </c>
      <c r="K684">
        <f>VLOOKUP(H684,ar_predmet!A:C,3,0)</f>
        <v>18</v>
      </c>
      <c r="L684" s="3">
        <f>VLOOKUP(H684,ar_predmet!A:C,2,FALSE())</f>
        <v>5217</v>
      </c>
      <c r="M684">
        <f>+VLOOKUP(G684,tip_dogodka!$B$2:$C$10,2,0)</f>
        <v>3</v>
      </c>
      <c r="N684">
        <f>+VLOOKUP(E684,prostor!$F$1:$G$101,2,0)</f>
        <v>54</v>
      </c>
      <c r="O684">
        <f t="shared" si="40"/>
        <v>150</v>
      </c>
      <c r="P684">
        <f>VLOOKUP(O684,mi2hh!A$2:B$4261,2,FALSE())</f>
        <v>3</v>
      </c>
      <c r="Q684" t="str">
        <f t="shared" si="41"/>
        <v>Red</v>
      </c>
      <c r="R684" t="str">
        <f t="shared" si="42"/>
        <v>VS</v>
      </c>
      <c r="S684" s="24" t="s">
        <v>1157</v>
      </c>
      <c r="T684" t="str">
        <f t="shared" si="43"/>
        <v/>
      </c>
      <c r="U684">
        <f>VLOOKUP(S684,ar_skupina!L$2:M$136,2,FALSE())</f>
        <v>20</v>
      </c>
    </row>
    <row r="685" spans="1:21" ht="14.25" customHeight="1" x14ac:dyDescent="0.25">
      <c r="A685">
        <v>814</v>
      </c>
      <c r="B685" s="9">
        <v>45245.489583333299</v>
      </c>
      <c r="C685" s="9">
        <v>45245.59375</v>
      </c>
      <c r="D685" t="s">
        <v>1529</v>
      </c>
      <c r="E685">
        <v>307</v>
      </c>
      <c r="F685" t="s">
        <v>1522</v>
      </c>
      <c r="G685" t="s">
        <v>2</v>
      </c>
      <c r="H685" t="s">
        <v>1504</v>
      </c>
      <c r="I685" s="63" t="e">
        <f t="array" ref="I685">_xlfn.IFS(#REF!="1",1,#REF!="2",2,#REF!="3",3,#REF!="1A",4,#REF!="1B",5,#REF!="2A",6,#REF!="2B",7,#REF!="3A",8,#REF!="3B",9,#REF!="4A",10,#REF!="","")</f>
        <v>#REF!</v>
      </c>
      <c r="J685">
        <f>VLOOKUP(F685,profesor!$G$2:$H$101,2,0)</f>
        <v>9</v>
      </c>
      <c r="K685">
        <f>VLOOKUP(H685,ar_predmet!A:C,3,0)</f>
        <v>121</v>
      </c>
      <c r="L685" s="3">
        <f>VLOOKUP(H685,ar_predmet!A:C,2,FALSE())</f>
        <v>6314</v>
      </c>
      <c r="M685">
        <f>+VLOOKUP(G685,tip_dogodka!$B$2:$C$10,2,0)</f>
        <v>1</v>
      </c>
      <c r="N685">
        <f>+VLOOKUP(E685,prostor!$F$1:$G$101,2,0)</f>
        <v>9</v>
      </c>
      <c r="O685">
        <f t="shared" si="40"/>
        <v>150</v>
      </c>
      <c r="P685">
        <f>VLOOKUP(O685,mi2hh!A$2:B$4261,2,FALSE())</f>
        <v>3</v>
      </c>
      <c r="Q685" t="str">
        <f t="shared" si="41"/>
        <v>Red</v>
      </c>
      <c r="R685" t="str">
        <f t="shared" si="42"/>
        <v>UN</v>
      </c>
      <c r="S685" s="24" t="s">
        <v>1216</v>
      </c>
      <c r="T685" t="str">
        <f t="shared" si="43"/>
        <v/>
      </c>
      <c r="U685">
        <f>VLOOKUP(S685,ar_skupina!L$2:M$136,2,FALSE())</f>
        <v>73</v>
      </c>
    </row>
    <row r="686" spans="1:21" ht="14.25" customHeight="1" x14ac:dyDescent="0.25">
      <c r="A686">
        <v>816</v>
      </c>
      <c r="B686" s="9">
        <v>45358.489583333299</v>
      </c>
      <c r="C686" s="9">
        <v>45358.59375</v>
      </c>
      <c r="D686" t="s">
        <v>1530</v>
      </c>
      <c r="E686" t="s">
        <v>16</v>
      </c>
      <c r="F686" t="s">
        <v>1522</v>
      </c>
      <c r="G686" t="s">
        <v>4</v>
      </c>
      <c r="H686" t="s">
        <v>1517</v>
      </c>
      <c r="I686" s="63" t="e">
        <f t="array" ref="I686">_xlfn.IFS(#REF!="1",1,#REF!="2",2,#REF!="3",3,#REF!="1A",4,#REF!="1B",5,#REF!="2A",6,#REF!="2B",7,#REF!="3A",8,#REF!="3B",9,#REF!="4A",10,#REF!="","")</f>
        <v>#REF!</v>
      </c>
      <c r="J686">
        <f>VLOOKUP(F686,profesor!$G$2:$H$101,2,0)</f>
        <v>9</v>
      </c>
      <c r="K686">
        <f>VLOOKUP(H686,ar_predmet!A:C,3,0)</f>
        <v>153</v>
      </c>
      <c r="L686" s="3">
        <f>VLOOKUP(H686,ar_predmet!A:C,2,FALSE())</f>
        <v>7113</v>
      </c>
      <c r="M686">
        <f>+VLOOKUP(G686,tip_dogodka!$B$2:$C$10,2,0)</f>
        <v>3</v>
      </c>
      <c r="N686">
        <f>+VLOOKUP(E686,prostor!$F$1:$G$101,2,0)</f>
        <v>54</v>
      </c>
      <c r="O686">
        <f t="shared" si="40"/>
        <v>150</v>
      </c>
      <c r="P686">
        <f>VLOOKUP(O686,mi2hh!A$2:B$4261,2,FALSE())</f>
        <v>3</v>
      </c>
      <c r="Q686" t="str">
        <f t="shared" si="41"/>
        <v>Red</v>
      </c>
      <c r="R686" t="str">
        <f t="shared" si="42"/>
        <v>MA</v>
      </c>
      <c r="S686" s="24" t="s">
        <v>1225</v>
      </c>
      <c r="T686" t="str">
        <f t="shared" si="43"/>
        <v/>
      </c>
      <c r="U686">
        <f>VLOOKUP(S686,ar_skupina!L$2:M$136,2,FALSE())</f>
        <v>81</v>
      </c>
    </row>
    <row r="687" spans="1:21" ht="14.25" customHeight="1" x14ac:dyDescent="0.25">
      <c r="A687">
        <v>817</v>
      </c>
      <c r="B687" s="9">
        <v>45376.489583333299</v>
      </c>
      <c r="C687" s="9">
        <v>45376.59375</v>
      </c>
      <c r="D687" t="s">
        <v>1538</v>
      </c>
      <c r="E687" t="s">
        <v>16</v>
      </c>
      <c r="F687" t="s">
        <v>1522</v>
      </c>
      <c r="G687" t="s">
        <v>4</v>
      </c>
      <c r="H687" t="s">
        <v>1498</v>
      </c>
      <c r="I687" s="63" t="e">
        <f t="array" ref="I687">_xlfn.IFS(#REF!="1",1,#REF!="2",2,#REF!="3",3,#REF!="1A",4,#REF!="1B",5,#REF!="2A",6,#REF!="2B",7,#REF!="3A",8,#REF!="3B",9,#REF!="4A",10,#REF!="","")</f>
        <v>#REF!</v>
      </c>
      <c r="J687">
        <f>VLOOKUP(F687,profesor!$G$2:$H$101,2,0)</f>
        <v>9</v>
      </c>
      <c r="K687">
        <f>VLOOKUP(H687,ar_predmet!A:C,3,0)</f>
        <v>179</v>
      </c>
      <c r="L687" s="3">
        <f>VLOOKUP(H687,ar_predmet!A:C,2,FALSE())</f>
        <v>7203</v>
      </c>
      <c r="M687">
        <f>+VLOOKUP(G687,tip_dogodka!$B$2:$C$10,2,0)</f>
        <v>3</v>
      </c>
      <c r="N687">
        <f>+VLOOKUP(E687,prostor!$F$1:$G$101,2,0)</f>
        <v>54</v>
      </c>
      <c r="O687">
        <f t="shared" si="40"/>
        <v>150</v>
      </c>
      <c r="P687">
        <f>VLOOKUP(O687,mi2hh!A$2:B$4261,2,FALSE())</f>
        <v>3</v>
      </c>
      <c r="Q687" t="str">
        <f t="shared" si="41"/>
        <v>Red</v>
      </c>
      <c r="R687" t="str">
        <f t="shared" si="42"/>
        <v>MA</v>
      </c>
      <c r="S687" s="24" t="s">
        <v>1230</v>
      </c>
      <c r="T687" t="str">
        <f t="shared" si="43"/>
        <v/>
      </c>
      <c r="U687">
        <f>VLOOKUP(S687,ar_skupina!L$2:M$136,2,FALSE())</f>
        <v>86</v>
      </c>
    </row>
    <row r="688" spans="1:21" ht="14.25" customHeight="1" x14ac:dyDescent="0.25">
      <c r="A688">
        <v>818</v>
      </c>
      <c r="B688" s="9">
        <v>45216.416666666701</v>
      </c>
      <c r="C688" s="9">
        <v>45216.520833333299</v>
      </c>
      <c r="D688" t="s">
        <v>1535</v>
      </c>
      <c r="E688" t="s">
        <v>16</v>
      </c>
      <c r="F688" t="s">
        <v>1522</v>
      </c>
      <c r="G688" t="s">
        <v>4</v>
      </c>
      <c r="H688" t="s">
        <v>1492</v>
      </c>
      <c r="I688" s="63" t="e">
        <f t="array" ref="I688">_xlfn.IFS(#REF!="1",1,#REF!="2",2,#REF!="3",3,#REF!="1A",4,#REF!="1B",5,#REF!="2A",6,#REF!="2B",7,#REF!="3A",8,#REF!="3B",9,#REF!="4A",10,#REF!="","")</f>
        <v>#REF!</v>
      </c>
      <c r="J688">
        <f>VLOOKUP(F688,profesor!$G$2:$H$101,2,0)</f>
        <v>9</v>
      </c>
      <c r="K688">
        <f>VLOOKUP(H688,ar_predmet!A:C,3,0)</f>
        <v>18</v>
      </c>
      <c r="L688" s="3">
        <f>VLOOKUP(H688,ar_predmet!A:C,2,FALSE())</f>
        <v>5217</v>
      </c>
      <c r="M688">
        <f>+VLOOKUP(G688,tip_dogodka!$B$2:$C$10,2,0)</f>
        <v>3</v>
      </c>
      <c r="N688">
        <f>+VLOOKUP(E688,prostor!$F$1:$G$101,2,0)</f>
        <v>54</v>
      </c>
      <c r="O688">
        <f t="shared" si="40"/>
        <v>150</v>
      </c>
      <c r="P688">
        <f>VLOOKUP(O688,mi2hh!A$2:B$4261,2,FALSE())</f>
        <v>3</v>
      </c>
      <c r="Q688" t="str">
        <f t="shared" si="41"/>
        <v>Red</v>
      </c>
      <c r="R688" t="str">
        <f t="shared" si="42"/>
        <v>UN</v>
      </c>
      <c r="S688" s="24" t="s">
        <v>1210</v>
      </c>
      <c r="T688" t="str">
        <f t="shared" si="43"/>
        <v/>
      </c>
      <c r="U688">
        <f>VLOOKUP(S688,ar_skupina!L$2:M$136,2,FALSE())</f>
        <v>56</v>
      </c>
    </row>
    <row r="689" spans="1:21" ht="14.25" customHeight="1" x14ac:dyDescent="0.25">
      <c r="A689">
        <v>820</v>
      </c>
      <c r="B689" s="9">
        <v>45303.75</v>
      </c>
      <c r="C689" s="9">
        <v>45303.920138888898</v>
      </c>
      <c r="D689" t="s">
        <v>1391</v>
      </c>
      <c r="E689" t="s">
        <v>17</v>
      </c>
      <c r="F689" t="s">
        <v>1522</v>
      </c>
      <c r="G689" t="s">
        <v>2</v>
      </c>
      <c r="H689" t="s">
        <v>1376</v>
      </c>
      <c r="I689" s="63" t="e">
        <f t="array" ref="I689">_xlfn.IFS(#REF!="1",1,#REF!="2",2,#REF!="3",3,#REF!="1A",4,#REF!="1B",5,#REF!="2A",6,#REF!="2B",7,#REF!="3A",8,#REF!="3B",9,#REF!="4A",10,#REF!="","")</f>
        <v>#REF!</v>
      </c>
      <c r="J689">
        <f>VLOOKUP(F689,profesor!$G$2:$H$101,2,0)</f>
        <v>9</v>
      </c>
      <c r="K689">
        <f>VLOOKUP(H689,ar_predmet!A:C,3,0)</f>
        <v>3</v>
      </c>
      <c r="L689" s="3">
        <f>VLOOKUP(H689,ar_predmet!A:C,2,FALSE())</f>
        <v>5107</v>
      </c>
      <c r="M689">
        <f>+VLOOKUP(G689,tip_dogodka!$B$2:$C$10,2,0)</f>
        <v>1</v>
      </c>
      <c r="N689">
        <f>+VLOOKUP(E689,prostor!$F$1:$G$101,2,0)</f>
        <v>55</v>
      </c>
      <c r="O689">
        <f t="shared" si="40"/>
        <v>245</v>
      </c>
      <c r="P689">
        <f>VLOOKUP(O689,mi2hh!A$2:B$4261,2,FALSE())</f>
        <v>5</v>
      </c>
      <c r="Q689" t="str">
        <f t="shared" si="41"/>
        <v>Izr</v>
      </c>
      <c r="R689" t="str">
        <f t="shared" si="42"/>
        <v>VS</v>
      </c>
      <c r="S689" s="24" t="s">
        <v>1241</v>
      </c>
      <c r="T689" t="str">
        <f t="shared" si="43"/>
        <v/>
      </c>
      <c r="U689">
        <f>VLOOKUP(S689,ar_skupina!L$2:M$136,2,FALSE())</f>
        <v>90</v>
      </c>
    </row>
    <row r="690" spans="1:21" ht="14.25" customHeight="1" x14ac:dyDescent="0.25">
      <c r="A690">
        <v>821</v>
      </c>
      <c r="B690" s="9">
        <v>45362.489583333299</v>
      </c>
      <c r="C690" s="9">
        <v>45362.59375</v>
      </c>
      <c r="D690" t="s">
        <v>1524</v>
      </c>
      <c r="E690">
        <v>307</v>
      </c>
      <c r="F690" t="s">
        <v>1522</v>
      </c>
      <c r="G690" t="s">
        <v>2</v>
      </c>
      <c r="H690" t="s">
        <v>1517</v>
      </c>
      <c r="I690" s="63" t="e">
        <f t="array" ref="I690">_xlfn.IFS(#REF!="1",1,#REF!="2",2,#REF!="3",3,#REF!="1A",4,#REF!="1B",5,#REF!="2A",6,#REF!="2B",7,#REF!="3A",8,#REF!="3B",9,#REF!="4A",10,#REF!="","")</f>
        <v>#REF!</v>
      </c>
      <c r="J690">
        <f>VLOOKUP(F690,profesor!$G$2:$H$101,2,0)</f>
        <v>9</v>
      </c>
      <c r="K690">
        <f>VLOOKUP(H690,ar_predmet!A:C,3,0)</f>
        <v>153</v>
      </c>
      <c r="L690" s="3">
        <f>VLOOKUP(H690,ar_predmet!A:C,2,FALSE())</f>
        <v>7113</v>
      </c>
      <c r="M690">
        <f>+VLOOKUP(G690,tip_dogodka!$B$2:$C$10,2,0)</f>
        <v>1</v>
      </c>
      <c r="N690">
        <f>+VLOOKUP(E690,prostor!$F$1:$G$101,2,0)</f>
        <v>9</v>
      </c>
      <c r="O690">
        <f t="shared" si="40"/>
        <v>150</v>
      </c>
      <c r="P690">
        <f>VLOOKUP(O690,mi2hh!A$2:B$4261,2,FALSE())</f>
        <v>3</v>
      </c>
      <c r="Q690" t="str">
        <f t="shared" si="41"/>
        <v>Red</v>
      </c>
      <c r="R690" t="str">
        <f t="shared" si="42"/>
        <v>MA</v>
      </c>
      <c r="S690" s="24" t="s">
        <v>1225</v>
      </c>
      <c r="T690" t="str">
        <f t="shared" si="43"/>
        <v/>
      </c>
      <c r="U690">
        <f>VLOOKUP(S690,ar_skupina!L$2:M$136,2,FALSE())</f>
        <v>81</v>
      </c>
    </row>
    <row r="691" spans="1:21" ht="14.25" customHeight="1" x14ac:dyDescent="0.25">
      <c r="A691">
        <v>822</v>
      </c>
      <c r="B691" s="9">
        <v>45359.375</v>
      </c>
      <c r="C691" s="9">
        <v>45359.479166666701</v>
      </c>
      <c r="D691" t="s">
        <v>1533</v>
      </c>
      <c r="E691" t="s">
        <v>16</v>
      </c>
      <c r="F691" t="s">
        <v>1522</v>
      </c>
      <c r="G691" t="s">
        <v>4</v>
      </c>
      <c r="H691" t="s">
        <v>1492</v>
      </c>
      <c r="I691" s="63" t="e">
        <f t="array" ref="I691">_xlfn.IFS(#REF!="1",1,#REF!="2",2,#REF!="3",3,#REF!="1A",4,#REF!="1B",5,#REF!="2A",6,#REF!="2B",7,#REF!="3A",8,#REF!="3B",9,#REF!="4A",10,#REF!="","")</f>
        <v>#REF!</v>
      </c>
      <c r="J691">
        <f>VLOOKUP(F691,profesor!$G$2:$H$101,2,0)</f>
        <v>9</v>
      </c>
      <c r="K691">
        <f>VLOOKUP(H691,ar_predmet!A:C,3,0)</f>
        <v>18</v>
      </c>
      <c r="L691" s="3">
        <f>VLOOKUP(H691,ar_predmet!A:C,2,FALSE())</f>
        <v>5217</v>
      </c>
      <c r="M691">
        <f>+VLOOKUP(G691,tip_dogodka!$B$2:$C$10,2,0)</f>
        <v>3</v>
      </c>
      <c r="N691">
        <f>+VLOOKUP(E691,prostor!$F$1:$G$101,2,0)</f>
        <v>54</v>
      </c>
      <c r="O691">
        <f t="shared" si="40"/>
        <v>150</v>
      </c>
      <c r="P691">
        <f>VLOOKUP(O691,mi2hh!A$2:B$4261,2,FALSE())</f>
        <v>3</v>
      </c>
      <c r="Q691" t="str">
        <f t="shared" si="41"/>
        <v>Red</v>
      </c>
      <c r="R691" t="str">
        <f t="shared" si="42"/>
        <v>VS</v>
      </c>
      <c r="S691" s="24" t="s">
        <v>1157</v>
      </c>
      <c r="T691" t="str">
        <f t="shared" si="43"/>
        <v/>
      </c>
      <c r="U691">
        <f>VLOOKUP(S691,ar_skupina!L$2:M$136,2,FALSE())</f>
        <v>20</v>
      </c>
    </row>
    <row r="692" spans="1:21" ht="14.25" customHeight="1" x14ac:dyDescent="0.25">
      <c r="A692">
        <v>823</v>
      </c>
      <c r="B692" s="9">
        <v>45355.489583333299</v>
      </c>
      <c r="C692" s="9">
        <v>45355.59375</v>
      </c>
      <c r="D692" t="s">
        <v>1524</v>
      </c>
      <c r="E692">
        <v>307</v>
      </c>
      <c r="F692" t="s">
        <v>1522</v>
      </c>
      <c r="G692" t="s">
        <v>2</v>
      </c>
      <c r="H692" t="s">
        <v>1517</v>
      </c>
      <c r="I692" s="63" t="e">
        <f t="array" ref="I692">_xlfn.IFS(#REF!="1",1,#REF!="2",2,#REF!="3",3,#REF!="1A",4,#REF!="1B",5,#REF!="2A",6,#REF!="2B",7,#REF!="3A",8,#REF!="3B",9,#REF!="4A",10,#REF!="","")</f>
        <v>#REF!</v>
      </c>
      <c r="J692">
        <f>VLOOKUP(F692,profesor!$G$2:$H$101,2,0)</f>
        <v>9</v>
      </c>
      <c r="K692">
        <f>VLOOKUP(H692,ar_predmet!A:C,3,0)</f>
        <v>153</v>
      </c>
      <c r="L692" s="3">
        <f>VLOOKUP(H692,ar_predmet!A:C,2,FALSE())</f>
        <v>7113</v>
      </c>
      <c r="M692">
        <f>+VLOOKUP(G692,tip_dogodka!$B$2:$C$10,2,0)</f>
        <v>1</v>
      </c>
      <c r="N692">
        <f>+VLOOKUP(E692,prostor!$F$1:$G$101,2,0)</f>
        <v>9</v>
      </c>
      <c r="O692">
        <f t="shared" si="40"/>
        <v>150</v>
      </c>
      <c r="P692">
        <f>VLOOKUP(O692,mi2hh!A$2:B$4261,2,FALSE())</f>
        <v>3</v>
      </c>
      <c r="Q692" t="str">
        <f t="shared" si="41"/>
        <v>Red</v>
      </c>
      <c r="R692" t="str">
        <f t="shared" si="42"/>
        <v>MA</v>
      </c>
      <c r="S692" s="24" t="s">
        <v>1225</v>
      </c>
      <c r="T692" t="str">
        <f t="shared" si="43"/>
        <v/>
      </c>
      <c r="U692">
        <f>VLOOKUP(S692,ar_skupina!L$2:M$136,2,FALSE())</f>
        <v>81</v>
      </c>
    </row>
    <row r="693" spans="1:21" ht="14.25" customHeight="1" x14ac:dyDescent="0.25">
      <c r="A693">
        <v>824</v>
      </c>
      <c r="B693" s="9">
        <v>45369.489583333299</v>
      </c>
      <c r="C693" s="9">
        <v>45369.59375</v>
      </c>
      <c r="D693" t="s">
        <v>1534</v>
      </c>
      <c r="E693">
        <v>5</v>
      </c>
      <c r="F693" t="s">
        <v>1522</v>
      </c>
      <c r="G693" t="s">
        <v>2</v>
      </c>
      <c r="H693" t="s">
        <v>1498</v>
      </c>
      <c r="I693" s="63" t="e">
        <f t="array" ref="I693">_xlfn.IFS(#REF!="1",1,#REF!="2",2,#REF!="3",3,#REF!="1A",4,#REF!="1B",5,#REF!="2A",6,#REF!="2B",7,#REF!="3A",8,#REF!="3B",9,#REF!="4A",10,#REF!="","")</f>
        <v>#REF!</v>
      </c>
      <c r="J693">
        <f>VLOOKUP(F693,profesor!$G$2:$H$101,2,0)</f>
        <v>9</v>
      </c>
      <c r="K693">
        <f>VLOOKUP(H693,ar_predmet!A:C,3,0)</f>
        <v>179</v>
      </c>
      <c r="L693" s="3">
        <f>VLOOKUP(H693,ar_predmet!A:C,2,FALSE())</f>
        <v>7203</v>
      </c>
      <c r="M693">
        <f>+VLOOKUP(G693,tip_dogodka!$B$2:$C$10,2,0)</f>
        <v>1</v>
      </c>
      <c r="N693">
        <f>+VLOOKUP(E693,prostor!$F$1:$G$101,2,0)</f>
        <v>1</v>
      </c>
      <c r="O693">
        <f t="shared" si="40"/>
        <v>150</v>
      </c>
      <c r="P693">
        <f>VLOOKUP(O693,mi2hh!A$2:B$4261,2,FALSE())</f>
        <v>3</v>
      </c>
      <c r="Q693" t="str">
        <f t="shared" si="41"/>
        <v>Red</v>
      </c>
      <c r="R693" t="str">
        <f t="shared" si="42"/>
        <v>MA</v>
      </c>
      <c r="S693" s="24" t="s">
        <v>1230</v>
      </c>
      <c r="T693" t="str">
        <f t="shared" si="43"/>
        <v/>
      </c>
      <c r="U693">
        <f>VLOOKUP(S693,ar_skupina!L$2:M$136,2,FALSE())</f>
        <v>86</v>
      </c>
    </row>
    <row r="694" spans="1:21" ht="14.25" customHeight="1" x14ac:dyDescent="0.25">
      <c r="A694">
        <v>825</v>
      </c>
      <c r="B694" s="9">
        <v>45294.75</v>
      </c>
      <c r="C694" s="9">
        <v>45294.885416666701</v>
      </c>
      <c r="D694" t="s">
        <v>1391</v>
      </c>
      <c r="E694" t="s">
        <v>17</v>
      </c>
      <c r="F694" t="s">
        <v>1522</v>
      </c>
      <c r="G694" t="s">
        <v>2</v>
      </c>
      <c r="H694" t="s">
        <v>1376</v>
      </c>
      <c r="I694" s="63" t="e">
        <f t="array" ref="I694">_xlfn.IFS(#REF!="1",1,#REF!="2",2,#REF!="3",3,#REF!="1A",4,#REF!="1B",5,#REF!="2A",6,#REF!="2B",7,#REF!="3A",8,#REF!="3B",9,#REF!="4A",10,#REF!="","")</f>
        <v>#REF!</v>
      </c>
      <c r="J694">
        <f>VLOOKUP(F694,profesor!$G$2:$H$101,2,0)</f>
        <v>9</v>
      </c>
      <c r="K694">
        <f>VLOOKUP(H694,ar_predmet!A:C,3,0)</f>
        <v>3</v>
      </c>
      <c r="L694" s="3">
        <f>VLOOKUP(H694,ar_predmet!A:C,2,FALSE())</f>
        <v>5107</v>
      </c>
      <c r="M694">
        <f>+VLOOKUP(G694,tip_dogodka!$B$2:$C$10,2,0)</f>
        <v>1</v>
      </c>
      <c r="N694">
        <f>+VLOOKUP(E694,prostor!$F$1:$G$101,2,0)</f>
        <v>55</v>
      </c>
      <c r="O694">
        <f t="shared" si="40"/>
        <v>195</v>
      </c>
      <c r="P694">
        <f>VLOOKUP(O694,mi2hh!A$2:B$4261,2,FALSE())</f>
        <v>4</v>
      </c>
      <c r="Q694" t="str">
        <f t="shared" si="41"/>
        <v>Izr</v>
      </c>
      <c r="R694" t="str">
        <f t="shared" si="42"/>
        <v>VS</v>
      </c>
      <c r="S694" s="24" t="s">
        <v>1241</v>
      </c>
      <c r="T694" t="str">
        <f t="shared" si="43"/>
        <v/>
      </c>
      <c r="U694">
        <f>VLOOKUP(S694,ar_skupina!L$2:M$136,2,FALSE())</f>
        <v>90</v>
      </c>
    </row>
    <row r="695" spans="1:21" ht="14.25" customHeight="1" x14ac:dyDescent="0.25">
      <c r="A695">
        <v>826</v>
      </c>
      <c r="B695" s="9">
        <v>45385.53125</v>
      </c>
      <c r="C695" s="9">
        <v>45385.635416666701</v>
      </c>
      <c r="D695" t="s">
        <v>1534</v>
      </c>
      <c r="E695" t="s">
        <v>17</v>
      </c>
      <c r="F695" t="s">
        <v>1522</v>
      </c>
      <c r="G695" t="s">
        <v>2</v>
      </c>
      <c r="H695" t="s">
        <v>1498</v>
      </c>
      <c r="I695" s="63" t="e">
        <f t="array" ref="I695">_xlfn.IFS(#REF!="1",1,#REF!="2",2,#REF!="3",3,#REF!="1A",4,#REF!="1B",5,#REF!="2A",6,#REF!="2B",7,#REF!="3A",8,#REF!="3B",9,#REF!="4A",10,#REF!="","")</f>
        <v>#REF!</v>
      </c>
      <c r="J695">
        <f>VLOOKUP(F695,profesor!$G$2:$H$101,2,0)</f>
        <v>9</v>
      </c>
      <c r="K695">
        <f>VLOOKUP(H695,ar_predmet!A:C,3,0)</f>
        <v>179</v>
      </c>
      <c r="L695" s="3">
        <f>VLOOKUP(H695,ar_predmet!A:C,2,FALSE())</f>
        <v>7203</v>
      </c>
      <c r="M695">
        <f>+VLOOKUP(G695,tip_dogodka!$B$2:$C$10,2,0)</f>
        <v>1</v>
      </c>
      <c r="N695">
        <f>+VLOOKUP(E695,prostor!$F$1:$G$101,2,0)</f>
        <v>55</v>
      </c>
      <c r="O695">
        <f t="shared" si="40"/>
        <v>150</v>
      </c>
      <c r="P695">
        <f>VLOOKUP(O695,mi2hh!A$2:B$4261,2,FALSE())</f>
        <v>3</v>
      </c>
      <c r="Q695" t="str">
        <f t="shared" si="41"/>
        <v>Red</v>
      </c>
      <c r="R695" t="str">
        <f t="shared" si="42"/>
        <v>MA</v>
      </c>
      <c r="S695" s="24" t="s">
        <v>1230</v>
      </c>
      <c r="T695" t="str">
        <f t="shared" si="43"/>
        <v/>
      </c>
      <c r="U695">
        <f>VLOOKUP(S695,ar_skupina!L$2:M$136,2,FALSE())</f>
        <v>86</v>
      </c>
    </row>
    <row r="696" spans="1:21" ht="14.25" customHeight="1" x14ac:dyDescent="0.25">
      <c r="A696">
        <v>828</v>
      </c>
      <c r="B696" s="9">
        <v>45310.541666666701</v>
      </c>
      <c r="C696" s="9">
        <v>45310.75</v>
      </c>
      <c r="D696" t="s">
        <v>1531</v>
      </c>
      <c r="E696" t="s">
        <v>16</v>
      </c>
      <c r="F696" t="s">
        <v>1522</v>
      </c>
      <c r="G696" t="s">
        <v>5</v>
      </c>
      <c r="H696" t="s">
        <v>1376</v>
      </c>
      <c r="I696" s="63" t="e">
        <f t="array" ref="I696">_xlfn.IFS(#REF!="1",1,#REF!="2",2,#REF!="3",3,#REF!="1A",4,#REF!="1B",5,#REF!="2A",6,#REF!="2B",7,#REF!="3A",8,#REF!="3B",9,#REF!="4A",10,#REF!="","")</f>
        <v>#REF!</v>
      </c>
      <c r="J696">
        <f>VLOOKUP(F696,profesor!$G$2:$H$101,2,0)</f>
        <v>9</v>
      </c>
      <c r="K696">
        <f>VLOOKUP(H696,ar_predmet!A:C,3,0)</f>
        <v>3</v>
      </c>
      <c r="L696" s="3">
        <f>VLOOKUP(H696,ar_predmet!A:C,2,FALSE())</f>
        <v>5107</v>
      </c>
      <c r="M696">
        <f>+VLOOKUP(G696,tip_dogodka!$B$2:$C$10,2,0)</f>
        <v>4</v>
      </c>
      <c r="N696">
        <f>+VLOOKUP(E696,prostor!$F$1:$G$101,2,0)</f>
        <v>54</v>
      </c>
      <c r="O696">
        <f t="shared" si="40"/>
        <v>300</v>
      </c>
      <c r="P696">
        <f>VLOOKUP(O696,mi2hh!A$2:B$4261,2,FALSE())</f>
        <v>6</v>
      </c>
      <c r="Q696" t="str">
        <f t="shared" si="41"/>
        <v>Izr</v>
      </c>
      <c r="R696" t="str">
        <f t="shared" si="42"/>
        <v>VS</v>
      </c>
      <c r="S696" s="24" t="s">
        <v>1241</v>
      </c>
      <c r="T696" t="str">
        <f t="shared" si="43"/>
        <v/>
      </c>
      <c r="U696">
        <f>VLOOKUP(S696,ar_skupina!L$2:M$136,2,FALSE())</f>
        <v>90</v>
      </c>
    </row>
    <row r="697" spans="1:21" ht="14.25" customHeight="1" x14ac:dyDescent="0.25">
      <c r="A697">
        <v>829</v>
      </c>
      <c r="B697" s="9">
        <v>45364.489583333299</v>
      </c>
      <c r="C697" s="9">
        <v>45364.59375</v>
      </c>
      <c r="D697" t="s">
        <v>1530</v>
      </c>
      <c r="E697" t="s">
        <v>16</v>
      </c>
      <c r="F697" t="s">
        <v>1522</v>
      </c>
      <c r="G697" t="s">
        <v>4</v>
      </c>
      <c r="H697" t="s">
        <v>1517</v>
      </c>
      <c r="I697" s="63" t="e">
        <f t="array" ref="I697">_xlfn.IFS(#REF!="1",1,#REF!="2",2,#REF!="3",3,#REF!="1A",4,#REF!="1B",5,#REF!="2A",6,#REF!="2B",7,#REF!="3A",8,#REF!="3B",9,#REF!="4A",10,#REF!="","")</f>
        <v>#REF!</v>
      </c>
      <c r="J697">
        <f>VLOOKUP(F697,profesor!$G$2:$H$101,2,0)</f>
        <v>9</v>
      </c>
      <c r="K697">
        <f>VLOOKUP(H697,ar_predmet!A:C,3,0)</f>
        <v>153</v>
      </c>
      <c r="L697" s="3">
        <f>VLOOKUP(H697,ar_predmet!A:C,2,FALSE())</f>
        <v>7113</v>
      </c>
      <c r="M697">
        <f>+VLOOKUP(G697,tip_dogodka!$B$2:$C$10,2,0)</f>
        <v>3</v>
      </c>
      <c r="N697">
        <f>+VLOOKUP(E697,prostor!$F$1:$G$101,2,0)</f>
        <v>54</v>
      </c>
      <c r="O697">
        <f t="shared" si="40"/>
        <v>150</v>
      </c>
      <c r="P697">
        <f>VLOOKUP(O697,mi2hh!A$2:B$4261,2,FALSE())</f>
        <v>3</v>
      </c>
      <c r="Q697" t="str">
        <f t="shared" si="41"/>
        <v>Red</v>
      </c>
      <c r="R697" t="str">
        <f t="shared" si="42"/>
        <v>MA</v>
      </c>
      <c r="S697" s="24" t="s">
        <v>1225</v>
      </c>
      <c r="T697" t="str">
        <f t="shared" si="43"/>
        <v/>
      </c>
      <c r="U697">
        <f>VLOOKUP(S697,ar_skupina!L$2:M$136,2,FALSE())</f>
        <v>81</v>
      </c>
    </row>
    <row r="698" spans="1:21" ht="14.25" customHeight="1" x14ac:dyDescent="0.25">
      <c r="A698">
        <v>830</v>
      </c>
      <c r="B698" s="9">
        <v>45355.375</v>
      </c>
      <c r="C698" s="9">
        <v>45355.479166666701</v>
      </c>
      <c r="D698" t="s">
        <v>1533</v>
      </c>
      <c r="E698" t="s">
        <v>16</v>
      </c>
      <c r="F698" t="s">
        <v>1522</v>
      </c>
      <c r="G698" t="s">
        <v>4</v>
      </c>
      <c r="H698" t="s">
        <v>1492</v>
      </c>
      <c r="I698" s="63" t="e">
        <f t="array" ref="I698">_xlfn.IFS(#REF!="1",1,#REF!="2",2,#REF!="3",3,#REF!="1A",4,#REF!="1B",5,#REF!="2A",6,#REF!="2B",7,#REF!="3A",8,#REF!="3B",9,#REF!="4A",10,#REF!="","")</f>
        <v>#REF!</v>
      </c>
      <c r="J698">
        <f>VLOOKUP(F698,profesor!$G$2:$H$101,2,0)</f>
        <v>9</v>
      </c>
      <c r="K698">
        <f>VLOOKUP(H698,ar_predmet!A:C,3,0)</f>
        <v>18</v>
      </c>
      <c r="L698" s="3">
        <f>VLOOKUP(H698,ar_predmet!A:C,2,FALSE())</f>
        <v>5217</v>
      </c>
      <c r="M698">
        <f>+VLOOKUP(G698,tip_dogodka!$B$2:$C$10,2,0)</f>
        <v>3</v>
      </c>
      <c r="N698">
        <f>+VLOOKUP(E698,prostor!$F$1:$G$101,2,0)</f>
        <v>54</v>
      </c>
      <c r="O698">
        <f t="shared" si="40"/>
        <v>150</v>
      </c>
      <c r="P698">
        <f>VLOOKUP(O698,mi2hh!A$2:B$4261,2,FALSE())</f>
        <v>3</v>
      </c>
      <c r="Q698" t="str">
        <f t="shared" si="41"/>
        <v>Red</v>
      </c>
      <c r="R698" t="str">
        <f t="shared" si="42"/>
        <v>VS</v>
      </c>
      <c r="S698" s="24" t="s">
        <v>1157</v>
      </c>
      <c r="T698" t="str">
        <f t="shared" si="43"/>
        <v/>
      </c>
      <c r="U698">
        <f>VLOOKUP(S698,ar_skupina!L$2:M$136,2,FALSE())</f>
        <v>20</v>
      </c>
    </row>
    <row r="699" spans="1:21" ht="14.25" customHeight="1" x14ac:dyDescent="0.25">
      <c r="A699">
        <v>831</v>
      </c>
      <c r="B699" s="9">
        <v>45209.677083333299</v>
      </c>
      <c r="C699" s="9">
        <v>45209.78125</v>
      </c>
      <c r="D699" t="s">
        <v>1521</v>
      </c>
      <c r="E699">
        <v>302</v>
      </c>
      <c r="F699" t="s">
        <v>1522</v>
      </c>
      <c r="G699" t="s">
        <v>2</v>
      </c>
      <c r="H699" t="s">
        <v>1492</v>
      </c>
      <c r="I699" s="63" t="e">
        <f t="array" ref="I699">_xlfn.IFS(#REF!="1",1,#REF!="2",2,#REF!="3",3,#REF!="1A",4,#REF!="1B",5,#REF!="2A",6,#REF!="2B",7,#REF!="3A",8,#REF!="3B",9,#REF!="4A",10,#REF!="","")</f>
        <v>#REF!</v>
      </c>
      <c r="J699">
        <f>VLOOKUP(F699,profesor!$G$2:$H$101,2,0)</f>
        <v>9</v>
      </c>
      <c r="K699">
        <f>VLOOKUP(H699,ar_predmet!A:C,3,0)</f>
        <v>18</v>
      </c>
      <c r="L699" s="3">
        <f>VLOOKUP(H699,ar_predmet!A:C,2,FALSE())</f>
        <v>5217</v>
      </c>
      <c r="M699">
        <f>+VLOOKUP(G699,tip_dogodka!$B$2:$C$10,2,0)</f>
        <v>1</v>
      </c>
      <c r="N699">
        <f>+VLOOKUP(E699,prostor!$F$1:$G$101,2,0)</f>
        <v>6</v>
      </c>
      <c r="O699">
        <f t="shared" si="40"/>
        <v>150</v>
      </c>
      <c r="P699">
        <f>VLOOKUP(O699,mi2hh!A$2:B$4261,2,FALSE())</f>
        <v>3</v>
      </c>
      <c r="Q699" t="str">
        <f t="shared" si="41"/>
        <v>Red</v>
      </c>
      <c r="R699" t="str">
        <f t="shared" si="42"/>
        <v>UN</v>
      </c>
      <c r="S699" s="24" t="s">
        <v>1210</v>
      </c>
      <c r="T699" t="str">
        <f t="shared" si="43"/>
        <v/>
      </c>
      <c r="U699">
        <f>VLOOKUP(S699,ar_skupina!L$2:M$136,2,FALSE())</f>
        <v>56</v>
      </c>
    </row>
    <row r="700" spans="1:21" ht="14.25" customHeight="1" x14ac:dyDescent="0.25">
      <c r="A700">
        <v>832</v>
      </c>
      <c r="B700" s="9">
        <v>45251.791666666701</v>
      </c>
      <c r="C700" s="9">
        <v>45251.885416666701</v>
      </c>
      <c r="D700" t="s">
        <v>1539</v>
      </c>
      <c r="E700" t="s">
        <v>16</v>
      </c>
      <c r="F700" t="s">
        <v>1522</v>
      </c>
      <c r="G700" t="s">
        <v>5</v>
      </c>
      <c r="H700" t="s">
        <v>1528</v>
      </c>
      <c r="I700" s="63" t="e">
        <f t="array" ref="I700">_xlfn.IFS(#REF!="1",1,#REF!="2",2,#REF!="3",3,#REF!="1A",4,#REF!="1B",5,#REF!="2A",6,#REF!="2B",7,#REF!="3A",8,#REF!="3B",9,#REF!="4A",10,#REF!="","")</f>
        <v>#REF!</v>
      </c>
      <c r="J700">
        <f>VLOOKUP(F700,profesor!$G$2:$H$101,2,0)</f>
        <v>9</v>
      </c>
      <c r="K700">
        <f>VLOOKUP(H700,ar_predmet!A:C,3,0)</f>
        <v>246</v>
      </c>
      <c r="L700" s="3" t="str">
        <f>VLOOKUP(H700,ar_predmet!A:C,2,FALSE())</f>
        <v>S206</v>
      </c>
      <c r="M700">
        <f>+VLOOKUP(G700,tip_dogodka!$B$2:$C$10,2,0)</f>
        <v>4</v>
      </c>
      <c r="N700">
        <f>+VLOOKUP(E700,prostor!$F$1:$G$101,2,0)</f>
        <v>54</v>
      </c>
      <c r="O700">
        <f t="shared" si="40"/>
        <v>135</v>
      </c>
      <c r="P700">
        <f>VLOOKUP(O700,mi2hh!A$2:B$4261,2,FALSE())</f>
        <v>3</v>
      </c>
      <c r="Q700" t="str">
        <f t="shared" si="41"/>
        <v>Izr</v>
      </c>
      <c r="R700" t="str">
        <f t="shared" si="42"/>
        <v>VS</v>
      </c>
      <c r="S700" s="24" t="s">
        <v>1246</v>
      </c>
      <c r="T700" t="str">
        <f t="shared" si="43"/>
        <v/>
      </c>
      <c r="U700">
        <f>VLOOKUP(S700,ar_skupina!L$2:M$136,2,FALSE())</f>
        <v>100</v>
      </c>
    </row>
    <row r="701" spans="1:21" ht="14.25" customHeight="1" x14ac:dyDescent="0.25">
      <c r="A701">
        <v>834</v>
      </c>
      <c r="B701" s="9">
        <v>45246.489583333299</v>
      </c>
      <c r="C701" s="9">
        <v>45246.59375</v>
      </c>
      <c r="D701" t="s">
        <v>1523</v>
      </c>
      <c r="E701" t="s">
        <v>16</v>
      </c>
      <c r="F701" t="s">
        <v>1522</v>
      </c>
      <c r="G701" t="s">
        <v>4</v>
      </c>
      <c r="H701" t="s">
        <v>1504</v>
      </c>
      <c r="I701" s="63" t="e">
        <f t="array" ref="I701">_xlfn.IFS(#REF!="1",1,#REF!="2",2,#REF!="3",3,#REF!="1A",4,#REF!="1B",5,#REF!="2A",6,#REF!="2B",7,#REF!="3A",8,#REF!="3B",9,#REF!="4A",10,#REF!="","")</f>
        <v>#REF!</v>
      </c>
      <c r="J701">
        <f>VLOOKUP(F701,profesor!$G$2:$H$101,2,0)</f>
        <v>9</v>
      </c>
      <c r="K701">
        <f>VLOOKUP(H701,ar_predmet!A:C,3,0)</f>
        <v>121</v>
      </c>
      <c r="L701" s="3">
        <f>VLOOKUP(H701,ar_predmet!A:C,2,FALSE())</f>
        <v>6314</v>
      </c>
      <c r="M701">
        <f>+VLOOKUP(G701,tip_dogodka!$B$2:$C$10,2,0)</f>
        <v>3</v>
      </c>
      <c r="N701">
        <f>+VLOOKUP(E701,prostor!$F$1:$G$101,2,0)</f>
        <v>54</v>
      </c>
      <c r="O701">
        <f t="shared" si="40"/>
        <v>150</v>
      </c>
      <c r="P701">
        <f>VLOOKUP(O701,mi2hh!A$2:B$4261,2,FALSE())</f>
        <v>3</v>
      </c>
      <c r="Q701" t="str">
        <f t="shared" si="41"/>
        <v>Red</v>
      </c>
      <c r="R701" t="str">
        <f t="shared" si="42"/>
        <v>UN</v>
      </c>
      <c r="S701" s="24" t="s">
        <v>1216</v>
      </c>
      <c r="T701" t="str">
        <f t="shared" si="43"/>
        <v/>
      </c>
      <c r="U701">
        <f>VLOOKUP(S701,ar_skupina!L$2:M$136,2,FALSE())</f>
        <v>73</v>
      </c>
    </row>
    <row r="702" spans="1:21" ht="14.25" customHeight="1" x14ac:dyDescent="0.25">
      <c r="A702">
        <v>835</v>
      </c>
      <c r="B702" s="9">
        <v>45272.75</v>
      </c>
      <c r="C702" s="9">
        <v>45272.916666666701</v>
      </c>
      <c r="D702" t="s">
        <v>1540</v>
      </c>
      <c r="E702" t="s">
        <v>17</v>
      </c>
      <c r="F702" t="s">
        <v>1522</v>
      </c>
      <c r="G702" t="s">
        <v>9</v>
      </c>
      <c r="H702" t="s">
        <v>1517</v>
      </c>
      <c r="I702" s="63" t="e">
        <f t="array" ref="I702">_xlfn.IFS(#REF!="1",1,#REF!="2",2,#REF!="3",3,#REF!="1A",4,#REF!="1B",5,#REF!="2A",6,#REF!="2B",7,#REF!="3A",8,#REF!="3B",9,#REF!="4A",10,#REF!="","")</f>
        <v>#REF!</v>
      </c>
      <c r="J702">
        <f>VLOOKUP(F702,profesor!$G$2:$H$101,2,0)</f>
        <v>9</v>
      </c>
      <c r="K702">
        <f>VLOOKUP(H702,ar_predmet!A:C,3,0)</f>
        <v>153</v>
      </c>
      <c r="L702" s="3">
        <f>VLOOKUP(H702,ar_predmet!A:C,2,FALSE())</f>
        <v>7113</v>
      </c>
      <c r="M702">
        <f>+VLOOKUP(G702,tip_dogodka!$B$2:$C$10,2,0)</f>
        <v>8</v>
      </c>
      <c r="N702">
        <f>+VLOOKUP(E702,prostor!$F$1:$G$101,2,0)</f>
        <v>55</v>
      </c>
      <c r="O702">
        <f t="shared" si="40"/>
        <v>240</v>
      </c>
      <c r="P702">
        <f>VLOOKUP(O702,mi2hh!A$2:B$4261,2,FALSE())</f>
        <v>5</v>
      </c>
      <c r="Q702" t="str">
        <f t="shared" si="41"/>
        <v>Izr</v>
      </c>
      <c r="R702" t="str">
        <f t="shared" si="42"/>
        <v>MA</v>
      </c>
      <c r="S702" s="24" t="s">
        <v>1266</v>
      </c>
      <c r="T702" t="str">
        <f t="shared" si="43"/>
        <v/>
      </c>
      <c r="U702">
        <f>VLOOKUP(S702,ar_skupina!L$2:M$136,2,FALSE())</f>
        <v>117</v>
      </c>
    </row>
    <row r="703" spans="1:21" ht="14.25" customHeight="1" x14ac:dyDescent="0.25">
      <c r="A703">
        <v>836</v>
      </c>
      <c r="B703" s="9">
        <v>45356.489583333299</v>
      </c>
      <c r="C703" s="9">
        <v>45356.59375</v>
      </c>
      <c r="D703" t="s">
        <v>1530</v>
      </c>
      <c r="E703" t="s">
        <v>16</v>
      </c>
      <c r="F703" t="s">
        <v>1522</v>
      </c>
      <c r="G703" t="s">
        <v>4</v>
      </c>
      <c r="H703" t="s">
        <v>1517</v>
      </c>
      <c r="I703" s="63" t="e">
        <f t="array" ref="I703">_xlfn.IFS(#REF!="1",1,#REF!="2",2,#REF!="3",3,#REF!="1A",4,#REF!="1B",5,#REF!="2A",6,#REF!="2B",7,#REF!="3A",8,#REF!="3B",9,#REF!="4A",10,#REF!="","")</f>
        <v>#REF!</v>
      </c>
      <c r="J703">
        <f>VLOOKUP(F703,profesor!$G$2:$H$101,2,0)</f>
        <v>9</v>
      </c>
      <c r="K703">
        <f>VLOOKUP(H703,ar_predmet!A:C,3,0)</f>
        <v>153</v>
      </c>
      <c r="L703" s="3">
        <f>VLOOKUP(H703,ar_predmet!A:C,2,FALSE())</f>
        <v>7113</v>
      </c>
      <c r="M703">
        <f>+VLOOKUP(G703,tip_dogodka!$B$2:$C$10,2,0)</f>
        <v>3</v>
      </c>
      <c r="N703">
        <f>+VLOOKUP(E703,prostor!$F$1:$G$101,2,0)</f>
        <v>54</v>
      </c>
      <c r="O703">
        <f t="shared" si="40"/>
        <v>150</v>
      </c>
      <c r="P703">
        <f>VLOOKUP(O703,mi2hh!A$2:B$4261,2,FALSE())</f>
        <v>3</v>
      </c>
      <c r="Q703" t="str">
        <f t="shared" si="41"/>
        <v>Red</v>
      </c>
      <c r="R703" t="str">
        <f t="shared" si="42"/>
        <v>MA</v>
      </c>
      <c r="S703" s="24" t="s">
        <v>1225</v>
      </c>
      <c r="T703" t="str">
        <f t="shared" si="43"/>
        <v/>
      </c>
      <c r="U703">
        <f>VLOOKUP(S703,ar_skupina!L$2:M$136,2,FALSE())</f>
        <v>81</v>
      </c>
    </row>
    <row r="704" spans="1:21" ht="14.25" customHeight="1" x14ac:dyDescent="0.25">
      <c r="A704">
        <v>837</v>
      </c>
      <c r="B704" s="9">
        <v>45349.375</v>
      </c>
      <c r="C704" s="9">
        <v>45349.479166666701</v>
      </c>
      <c r="D704" t="s">
        <v>1532</v>
      </c>
      <c r="E704">
        <v>307</v>
      </c>
      <c r="F704" t="s">
        <v>1522</v>
      </c>
      <c r="G704" t="s">
        <v>2</v>
      </c>
      <c r="H704" t="s">
        <v>1492</v>
      </c>
      <c r="I704" s="63" t="e">
        <f t="array" ref="I704">_xlfn.IFS(#REF!="1",1,#REF!="2",2,#REF!="3",3,#REF!="1A",4,#REF!="1B",5,#REF!="2A",6,#REF!="2B",7,#REF!="3A",8,#REF!="3B",9,#REF!="4A",10,#REF!="","")</f>
        <v>#REF!</v>
      </c>
      <c r="J704">
        <f>VLOOKUP(F704,profesor!$G$2:$H$101,2,0)</f>
        <v>9</v>
      </c>
      <c r="K704">
        <f>VLOOKUP(H704,ar_predmet!A:C,3,0)</f>
        <v>18</v>
      </c>
      <c r="L704" s="3">
        <f>VLOOKUP(H704,ar_predmet!A:C,2,FALSE())</f>
        <v>5217</v>
      </c>
      <c r="M704">
        <f>+VLOOKUP(G704,tip_dogodka!$B$2:$C$10,2,0)</f>
        <v>1</v>
      </c>
      <c r="N704">
        <f>+VLOOKUP(E704,prostor!$F$1:$G$101,2,0)</f>
        <v>9</v>
      </c>
      <c r="O704">
        <f t="shared" si="40"/>
        <v>150</v>
      </c>
      <c r="P704">
        <f>VLOOKUP(O704,mi2hh!A$2:B$4261,2,FALSE())</f>
        <v>3</v>
      </c>
      <c r="Q704" t="str">
        <f t="shared" si="41"/>
        <v>Red</v>
      </c>
      <c r="R704" t="str">
        <f t="shared" si="42"/>
        <v>VS</v>
      </c>
      <c r="S704" s="24" t="s">
        <v>1157</v>
      </c>
      <c r="T704" t="str">
        <f t="shared" si="43"/>
        <v/>
      </c>
      <c r="U704">
        <f>VLOOKUP(S704,ar_skupina!L$2:M$136,2,FALSE())</f>
        <v>20</v>
      </c>
    </row>
    <row r="705" spans="1:21" ht="14.25" customHeight="1" x14ac:dyDescent="0.25">
      <c r="A705">
        <v>838</v>
      </c>
      <c r="B705" s="9">
        <v>45205.416666666701</v>
      </c>
      <c r="C705" s="9">
        <v>45205.520833333299</v>
      </c>
      <c r="D705" t="s">
        <v>1535</v>
      </c>
      <c r="E705" t="s">
        <v>16</v>
      </c>
      <c r="F705" t="s">
        <v>1522</v>
      </c>
      <c r="G705" t="s">
        <v>4</v>
      </c>
      <c r="H705" t="s">
        <v>1492</v>
      </c>
      <c r="I705" s="63" t="e">
        <f t="array" ref="I705">_xlfn.IFS(#REF!="1",1,#REF!="2",2,#REF!="3",3,#REF!="1A",4,#REF!="1B",5,#REF!="2A",6,#REF!="2B",7,#REF!="3A",8,#REF!="3B",9,#REF!="4A",10,#REF!="","")</f>
        <v>#REF!</v>
      </c>
      <c r="J705">
        <f>VLOOKUP(F705,profesor!$G$2:$H$101,2,0)</f>
        <v>9</v>
      </c>
      <c r="K705">
        <f>VLOOKUP(H705,ar_predmet!A:C,3,0)</f>
        <v>18</v>
      </c>
      <c r="L705" s="3">
        <f>VLOOKUP(H705,ar_predmet!A:C,2,FALSE())</f>
        <v>5217</v>
      </c>
      <c r="M705">
        <f>+VLOOKUP(G705,tip_dogodka!$B$2:$C$10,2,0)</f>
        <v>3</v>
      </c>
      <c r="N705">
        <f>+VLOOKUP(E705,prostor!$F$1:$G$101,2,0)</f>
        <v>54</v>
      </c>
      <c r="O705">
        <f t="shared" si="40"/>
        <v>150</v>
      </c>
      <c r="P705">
        <f>VLOOKUP(O705,mi2hh!A$2:B$4261,2,FALSE())</f>
        <v>3</v>
      </c>
      <c r="Q705" t="str">
        <f t="shared" si="41"/>
        <v>Red</v>
      </c>
      <c r="R705" t="str">
        <f t="shared" si="42"/>
        <v>UN</v>
      </c>
      <c r="S705" s="24" t="s">
        <v>1210</v>
      </c>
      <c r="T705" t="str">
        <f t="shared" si="43"/>
        <v/>
      </c>
      <c r="U705">
        <f>VLOOKUP(S705,ar_skupina!L$2:M$136,2,FALSE())</f>
        <v>56</v>
      </c>
    </row>
    <row r="706" spans="1:21" ht="14.25" customHeight="1" x14ac:dyDescent="0.25">
      <c r="A706">
        <v>839</v>
      </c>
      <c r="B706" s="9">
        <v>45245.75</v>
      </c>
      <c r="C706" s="9">
        <v>45245.854166666701</v>
      </c>
      <c r="D706" t="s">
        <v>1536</v>
      </c>
      <c r="E706" t="s">
        <v>16</v>
      </c>
      <c r="F706" t="s">
        <v>1522</v>
      </c>
      <c r="G706" t="s">
        <v>4</v>
      </c>
      <c r="H706" t="s">
        <v>1528</v>
      </c>
      <c r="I706" s="63" t="e">
        <f t="array" ref="I706">_xlfn.IFS(#REF!="1",1,#REF!="2",2,#REF!="3",3,#REF!="1A",4,#REF!="1B",5,#REF!="2A",6,#REF!="2B",7,#REF!="3A",8,#REF!="3B",9,#REF!="4A",10,#REF!="","")</f>
        <v>#REF!</v>
      </c>
      <c r="J706">
        <f>VLOOKUP(F706,profesor!$G$2:$H$101,2,0)</f>
        <v>9</v>
      </c>
      <c r="K706">
        <f>VLOOKUP(H706,ar_predmet!A:C,3,0)</f>
        <v>246</v>
      </c>
      <c r="L706" s="3" t="str">
        <f>VLOOKUP(H706,ar_predmet!A:C,2,FALSE())</f>
        <v>S206</v>
      </c>
      <c r="M706">
        <f>+VLOOKUP(G706,tip_dogodka!$B$2:$C$10,2,0)</f>
        <v>3</v>
      </c>
      <c r="N706">
        <f>+VLOOKUP(E706,prostor!$F$1:$G$101,2,0)</f>
        <v>54</v>
      </c>
      <c r="O706">
        <f t="shared" ref="O706:O769" si="44">+INT(TEXT(((C706-B706)*24*60),"000"))</f>
        <v>150</v>
      </c>
      <c r="P706">
        <f>VLOOKUP(O706,mi2hh!A$2:B$4261,2,FALSE())</f>
        <v>3</v>
      </c>
      <c r="Q706" t="str">
        <f t="shared" ref="Q706:Q769" si="45">IF(ISNUMBER(FIND("Redni",D706)),"Red", IF(ISNUMBER(FIND("Izredni",D706)),"Izr"))</f>
        <v>Izr</v>
      </c>
      <c r="R706" t="str">
        <f t="shared" ref="R706:R769" si="46">IF(ISNUMBER(FIND("-VS-",D706)),"VS", IF(ISNUMBER(FIND("-UNI-",D706)),"UN",IF(ISNUMBER(FIND("-MAG-",D706)),"MA",IF(ISNUMBER(FIND("-DR-",D706)),"DO"))))</f>
        <v>VS</v>
      </c>
      <c r="S706" s="24" t="s">
        <v>1246</v>
      </c>
      <c r="T706" t="str">
        <f t="shared" ref="T706:T769" si="47">IF(ISNUMBER(FIND("1. skupina",D706)),"1",IF(ISNUMBER(FIND("2. skupina",D706)),"2",IF(ISNUMBER(FIND("3. skupina",D706)),"3",IF(ISNUMBER(FIND("1.a skupina",D706)),"1A",IF(ISNUMBER(FIND("1.b skupina",D706)),"1B",IF(ISNUMBER(FIND("2.a skupina",D706)),"2A",IF(ISNUMBER(FIND("2.b skupina",D706)),"2B",IF(ISNUMBER(FIND("3.a skupina",D706)),"3A",IF(ISNUMBER(FIND("3.b skupina",D706)),"3B",IF(ISNUMBER(FIND("4.a skupina",D706)),"4A",""))))))))))</f>
        <v/>
      </c>
      <c r="U706">
        <f>VLOOKUP(S706,ar_skupina!L$2:M$136,2,FALSE())</f>
        <v>100</v>
      </c>
    </row>
    <row r="707" spans="1:21" ht="14.25" customHeight="1" x14ac:dyDescent="0.25">
      <c r="A707">
        <v>841</v>
      </c>
      <c r="B707" s="9">
        <v>45391.75</v>
      </c>
      <c r="C707" s="9">
        <v>45391.927083333299</v>
      </c>
      <c r="D707" t="s">
        <v>1525</v>
      </c>
      <c r="E707" t="s">
        <v>17</v>
      </c>
      <c r="F707" t="s">
        <v>1522</v>
      </c>
      <c r="G707" t="s">
        <v>2</v>
      </c>
      <c r="H707" t="s">
        <v>1526</v>
      </c>
      <c r="I707" s="63" t="e">
        <f t="array" ref="I707">_xlfn.IFS(#REF!="1",1,#REF!="2",2,#REF!="3",3,#REF!="1A",4,#REF!="1B",5,#REF!="2A",6,#REF!="2B",7,#REF!="3A",8,#REF!="3B",9,#REF!="4A",10,#REF!="","")</f>
        <v>#REF!</v>
      </c>
      <c r="J707">
        <f>VLOOKUP(F707,profesor!$G$2:$H$101,2,0)</f>
        <v>9</v>
      </c>
      <c r="K707">
        <f>VLOOKUP(H707,ar_predmet!A:C,3,0)</f>
        <v>299</v>
      </c>
      <c r="L707" s="3">
        <f>VLOOKUP(H707,ar_predmet!A:C,2,FALSE())</f>
        <v>4136</v>
      </c>
      <c r="M707">
        <f>+VLOOKUP(G707,tip_dogodka!$B$2:$C$10,2,0)</f>
        <v>1</v>
      </c>
      <c r="N707">
        <f>+VLOOKUP(E707,prostor!$F$1:$G$101,2,0)</f>
        <v>55</v>
      </c>
      <c r="O707">
        <f t="shared" si="44"/>
        <v>255</v>
      </c>
      <c r="P707">
        <f>VLOOKUP(O707,mi2hh!A$2:B$4261,2,FALSE())</f>
        <v>5</v>
      </c>
      <c r="Q707" t="str">
        <f t="shared" si="45"/>
        <v>Izr</v>
      </c>
      <c r="R707" t="str">
        <f t="shared" si="46"/>
        <v>DO</v>
      </c>
      <c r="S707" s="24" t="s">
        <v>1281</v>
      </c>
      <c r="T707" t="str">
        <f t="shared" si="47"/>
        <v/>
      </c>
      <c r="U707">
        <f>VLOOKUP(S707,ar_skupina!L$2:M$136,2,FALSE())</f>
        <v>131</v>
      </c>
    </row>
    <row r="708" spans="1:21" ht="14.25" customHeight="1" x14ac:dyDescent="0.25">
      <c r="A708">
        <v>842</v>
      </c>
      <c r="B708" s="9">
        <v>45254.75</v>
      </c>
      <c r="C708" s="9">
        <v>45254.854166666701</v>
      </c>
      <c r="D708" t="s">
        <v>1537</v>
      </c>
      <c r="E708" t="s">
        <v>17</v>
      </c>
      <c r="F708" t="s">
        <v>1522</v>
      </c>
      <c r="G708" t="s">
        <v>3</v>
      </c>
      <c r="H708" t="s">
        <v>1528</v>
      </c>
      <c r="I708" s="63" t="e">
        <f t="array" ref="I708">_xlfn.IFS(#REF!="1",1,#REF!="2",2,#REF!="3",3,#REF!="1A",4,#REF!="1B",5,#REF!="2A",6,#REF!="2B",7,#REF!="3A",8,#REF!="3B",9,#REF!="4A",10,#REF!="","")</f>
        <v>#REF!</v>
      </c>
      <c r="J708">
        <f>VLOOKUP(F708,profesor!$G$2:$H$101,2,0)</f>
        <v>9</v>
      </c>
      <c r="K708">
        <f>VLOOKUP(H708,ar_predmet!A:C,3,0)</f>
        <v>246</v>
      </c>
      <c r="L708" s="3" t="str">
        <f>VLOOKUP(H708,ar_predmet!A:C,2,FALSE())</f>
        <v>S206</v>
      </c>
      <c r="M708">
        <f>+VLOOKUP(G708,tip_dogodka!$B$2:$C$10,2,0)</f>
        <v>2</v>
      </c>
      <c r="N708">
        <f>+VLOOKUP(E708,prostor!$F$1:$G$101,2,0)</f>
        <v>55</v>
      </c>
      <c r="O708">
        <f t="shared" si="44"/>
        <v>150</v>
      </c>
      <c r="P708">
        <f>VLOOKUP(O708,mi2hh!A$2:B$4261,2,FALSE())</f>
        <v>3</v>
      </c>
      <c r="Q708" t="str">
        <f t="shared" si="45"/>
        <v>Izr</v>
      </c>
      <c r="R708" t="str">
        <f t="shared" si="46"/>
        <v>VS</v>
      </c>
      <c r="S708" s="24" t="s">
        <v>1246</v>
      </c>
      <c r="T708" t="str">
        <f t="shared" si="47"/>
        <v/>
      </c>
      <c r="U708">
        <f>VLOOKUP(S708,ar_skupina!L$2:M$136,2,FALSE())</f>
        <v>100</v>
      </c>
    </row>
    <row r="709" spans="1:21" ht="14.25" customHeight="1" x14ac:dyDescent="0.25">
      <c r="A709">
        <v>843</v>
      </c>
      <c r="B709" s="9">
        <v>45357.489583333299</v>
      </c>
      <c r="C709" s="9">
        <v>45357.59375</v>
      </c>
      <c r="D709" t="s">
        <v>1524</v>
      </c>
      <c r="E709">
        <v>307</v>
      </c>
      <c r="F709" t="s">
        <v>1522</v>
      </c>
      <c r="G709" t="s">
        <v>2</v>
      </c>
      <c r="H709" t="s">
        <v>1517</v>
      </c>
      <c r="I709" s="63" t="e">
        <f t="array" ref="I709">_xlfn.IFS(#REF!="1",1,#REF!="2",2,#REF!="3",3,#REF!="1A",4,#REF!="1B",5,#REF!="2A",6,#REF!="2B",7,#REF!="3A",8,#REF!="3B",9,#REF!="4A",10,#REF!="","")</f>
        <v>#REF!</v>
      </c>
      <c r="J709">
        <f>VLOOKUP(F709,profesor!$G$2:$H$101,2,0)</f>
        <v>9</v>
      </c>
      <c r="K709">
        <f>VLOOKUP(H709,ar_predmet!A:C,3,0)</f>
        <v>153</v>
      </c>
      <c r="L709" s="3">
        <f>VLOOKUP(H709,ar_predmet!A:C,2,FALSE())</f>
        <v>7113</v>
      </c>
      <c r="M709">
        <f>+VLOOKUP(G709,tip_dogodka!$B$2:$C$10,2,0)</f>
        <v>1</v>
      </c>
      <c r="N709">
        <f>+VLOOKUP(E709,prostor!$F$1:$G$101,2,0)</f>
        <v>9</v>
      </c>
      <c r="O709">
        <f t="shared" si="44"/>
        <v>150</v>
      </c>
      <c r="P709">
        <f>VLOOKUP(O709,mi2hh!A$2:B$4261,2,FALSE())</f>
        <v>3</v>
      </c>
      <c r="Q709" t="str">
        <f t="shared" si="45"/>
        <v>Red</v>
      </c>
      <c r="R709" t="str">
        <f t="shared" si="46"/>
        <v>MA</v>
      </c>
      <c r="S709" s="24" t="s">
        <v>1225</v>
      </c>
      <c r="T709" t="str">
        <f t="shared" si="47"/>
        <v/>
      </c>
      <c r="U709">
        <f>VLOOKUP(S709,ar_skupina!L$2:M$136,2,FALSE())</f>
        <v>81</v>
      </c>
    </row>
    <row r="710" spans="1:21" ht="14.25" customHeight="1" x14ac:dyDescent="0.25">
      <c r="A710">
        <v>844</v>
      </c>
      <c r="B710" s="9">
        <v>45364.375</v>
      </c>
      <c r="C710" s="9">
        <v>45364.479166666701</v>
      </c>
      <c r="D710" t="s">
        <v>1532</v>
      </c>
      <c r="E710">
        <v>302</v>
      </c>
      <c r="F710" t="s">
        <v>1522</v>
      </c>
      <c r="G710" t="s">
        <v>2</v>
      </c>
      <c r="H710" t="s">
        <v>1492</v>
      </c>
      <c r="I710" s="63" t="e">
        <f t="array" ref="I710">_xlfn.IFS(#REF!="1",1,#REF!="2",2,#REF!="3",3,#REF!="1A",4,#REF!="1B",5,#REF!="2A",6,#REF!="2B",7,#REF!="3A",8,#REF!="3B",9,#REF!="4A",10,#REF!="","")</f>
        <v>#REF!</v>
      </c>
      <c r="J710">
        <f>VLOOKUP(F710,profesor!$G$2:$H$101,2,0)</f>
        <v>9</v>
      </c>
      <c r="K710">
        <f>VLOOKUP(H710,ar_predmet!A:C,3,0)</f>
        <v>18</v>
      </c>
      <c r="L710" s="3">
        <f>VLOOKUP(H710,ar_predmet!A:C,2,FALSE())</f>
        <v>5217</v>
      </c>
      <c r="M710">
        <f>+VLOOKUP(G710,tip_dogodka!$B$2:$C$10,2,0)</f>
        <v>1</v>
      </c>
      <c r="N710">
        <f>+VLOOKUP(E710,prostor!$F$1:$G$101,2,0)</f>
        <v>6</v>
      </c>
      <c r="O710">
        <f t="shared" si="44"/>
        <v>150</v>
      </c>
      <c r="P710">
        <f>VLOOKUP(O710,mi2hh!A$2:B$4261,2,FALSE())</f>
        <v>3</v>
      </c>
      <c r="Q710" t="str">
        <f t="shared" si="45"/>
        <v>Red</v>
      </c>
      <c r="R710" t="str">
        <f t="shared" si="46"/>
        <v>VS</v>
      </c>
      <c r="S710" s="24" t="s">
        <v>1157</v>
      </c>
      <c r="T710" t="str">
        <f t="shared" si="47"/>
        <v/>
      </c>
      <c r="U710">
        <f>VLOOKUP(S710,ar_skupina!L$2:M$136,2,FALSE())</f>
        <v>20</v>
      </c>
    </row>
    <row r="711" spans="1:21" ht="14.25" customHeight="1" x14ac:dyDescent="0.25">
      <c r="A711">
        <v>845</v>
      </c>
      <c r="B711" s="9">
        <v>45201.677083333299</v>
      </c>
      <c r="C711" s="9">
        <v>45201.78125</v>
      </c>
      <c r="D711" t="s">
        <v>1521</v>
      </c>
      <c r="E711">
        <v>307</v>
      </c>
      <c r="F711" t="s">
        <v>1522</v>
      </c>
      <c r="G711" t="s">
        <v>2</v>
      </c>
      <c r="H711" t="s">
        <v>1492</v>
      </c>
      <c r="I711" s="63" t="e">
        <f t="array" ref="I711">_xlfn.IFS(#REF!="1",1,#REF!="2",2,#REF!="3",3,#REF!="1A",4,#REF!="1B",5,#REF!="2A",6,#REF!="2B",7,#REF!="3A",8,#REF!="3B",9,#REF!="4A",10,#REF!="","")</f>
        <v>#REF!</v>
      </c>
      <c r="J711">
        <f>VLOOKUP(F711,profesor!$G$2:$H$101,2,0)</f>
        <v>9</v>
      </c>
      <c r="K711">
        <f>VLOOKUP(H711,ar_predmet!A:C,3,0)</f>
        <v>18</v>
      </c>
      <c r="L711" s="3">
        <f>VLOOKUP(H711,ar_predmet!A:C,2,FALSE())</f>
        <v>5217</v>
      </c>
      <c r="M711">
        <f>+VLOOKUP(G711,tip_dogodka!$B$2:$C$10,2,0)</f>
        <v>1</v>
      </c>
      <c r="N711">
        <f>+VLOOKUP(E711,prostor!$F$1:$G$101,2,0)</f>
        <v>9</v>
      </c>
      <c r="O711">
        <f t="shared" si="44"/>
        <v>150</v>
      </c>
      <c r="P711">
        <f>VLOOKUP(O711,mi2hh!A$2:B$4261,2,FALSE())</f>
        <v>3</v>
      </c>
      <c r="Q711" t="str">
        <f t="shared" si="45"/>
        <v>Red</v>
      </c>
      <c r="R711" t="str">
        <f t="shared" si="46"/>
        <v>UN</v>
      </c>
      <c r="S711" s="24" t="s">
        <v>1210</v>
      </c>
      <c r="T711" t="str">
        <f t="shared" si="47"/>
        <v/>
      </c>
      <c r="U711">
        <f>VLOOKUP(S711,ar_skupina!L$2:M$136,2,FALSE())</f>
        <v>56</v>
      </c>
    </row>
    <row r="712" spans="1:21" ht="14.25" customHeight="1" x14ac:dyDescent="0.25">
      <c r="A712">
        <v>846</v>
      </c>
      <c r="B712" s="9">
        <v>45257.75</v>
      </c>
      <c r="C712" s="9">
        <v>45257.854166666701</v>
      </c>
      <c r="D712" t="s">
        <v>1539</v>
      </c>
      <c r="E712" t="s">
        <v>16</v>
      </c>
      <c r="F712" t="s">
        <v>1522</v>
      </c>
      <c r="G712" t="s">
        <v>5</v>
      </c>
      <c r="H712" t="s">
        <v>1528</v>
      </c>
      <c r="I712" s="63" t="e">
        <f t="array" ref="I712">_xlfn.IFS(#REF!="1",1,#REF!="2",2,#REF!="3",3,#REF!="1A",4,#REF!="1B",5,#REF!="2A",6,#REF!="2B",7,#REF!="3A",8,#REF!="3B",9,#REF!="4A",10,#REF!="","")</f>
        <v>#REF!</v>
      </c>
      <c r="J712">
        <f>VLOOKUP(F712,profesor!$G$2:$H$101,2,0)</f>
        <v>9</v>
      </c>
      <c r="K712">
        <f>VLOOKUP(H712,ar_predmet!A:C,3,0)</f>
        <v>246</v>
      </c>
      <c r="L712" s="3" t="str">
        <f>VLOOKUP(H712,ar_predmet!A:C,2,FALSE())</f>
        <v>S206</v>
      </c>
      <c r="M712">
        <f>+VLOOKUP(G712,tip_dogodka!$B$2:$C$10,2,0)</f>
        <v>4</v>
      </c>
      <c r="N712">
        <f>+VLOOKUP(E712,prostor!$F$1:$G$101,2,0)</f>
        <v>54</v>
      </c>
      <c r="O712">
        <f t="shared" si="44"/>
        <v>150</v>
      </c>
      <c r="P712">
        <f>VLOOKUP(O712,mi2hh!A$2:B$4261,2,FALSE())</f>
        <v>3</v>
      </c>
      <c r="Q712" t="str">
        <f t="shared" si="45"/>
        <v>Izr</v>
      </c>
      <c r="R712" t="str">
        <f t="shared" si="46"/>
        <v>VS</v>
      </c>
      <c r="S712" s="24" t="s">
        <v>1246</v>
      </c>
      <c r="T712" t="str">
        <f t="shared" si="47"/>
        <v/>
      </c>
      <c r="U712">
        <f>VLOOKUP(S712,ar_skupina!L$2:M$136,2,FALSE())</f>
        <v>100</v>
      </c>
    </row>
    <row r="713" spans="1:21" ht="14.25" customHeight="1" x14ac:dyDescent="0.25">
      <c r="A713">
        <v>847</v>
      </c>
      <c r="B713" s="9">
        <v>45299.75</v>
      </c>
      <c r="C713" s="9">
        <v>45299.920138888898</v>
      </c>
      <c r="D713" t="s">
        <v>1391</v>
      </c>
      <c r="E713" t="s">
        <v>17</v>
      </c>
      <c r="F713" t="s">
        <v>1522</v>
      </c>
      <c r="G713" t="s">
        <v>2</v>
      </c>
      <c r="H713" t="s">
        <v>1376</v>
      </c>
      <c r="I713" s="63" t="e">
        <f t="array" ref="I713">_xlfn.IFS(#REF!="1",1,#REF!="2",2,#REF!="3",3,#REF!="1A",4,#REF!="1B",5,#REF!="2A",6,#REF!="2B",7,#REF!="3A",8,#REF!="3B",9,#REF!="4A",10,#REF!="","")</f>
        <v>#REF!</v>
      </c>
      <c r="J713">
        <f>VLOOKUP(F713,profesor!$G$2:$H$101,2,0)</f>
        <v>9</v>
      </c>
      <c r="K713">
        <f>VLOOKUP(H713,ar_predmet!A:C,3,0)</f>
        <v>3</v>
      </c>
      <c r="L713" s="3">
        <f>VLOOKUP(H713,ar_predmet!A:C,2,FALSE())</f>
        <v>5107</v>
      </c>
      <c r="M713">
        <f>+VLOOKUP(G713,tip_dogodka!$B$2:$C$10,2,0)</f>
        <v>1</v>
      </c>
      <c r="N713">
        <f>+VLOOKUP(E713,prostor!$F$1:$G$101,2,0)</f>
        <v>55</v>
      </c>
      <c r="O713">
        <f t="shared" si="44"/>
        <v>245</v>
      </c>
      <c r="P713">
        <f>VLOOKUP(O713,mi2hh!A$2:B$4261,2,FALSE())</f>
        <v>5</v>
      </c>
      <c r="Q713" t="str">
        <f t="shared" si="45"/>
        <v>Izr</v>
      </c>
      <c r="R713" t="str">
        <f t="shared" si="46"/>
        <v>VS</v>
      </c>
      <c r="S713" s="24" t="s">
        <v>1241</v>
      </c>
      <c r="T713" t="str">
        <f t="shared" si="47"/>
        <v/>
      </c>
      <c r="U713">
        <f>VLOOKUP(S713,ar_skupina!L$2:M$136,2,FALSE())</f>
        <v>90</v>
      </c>
    </row>
    <row r="714" spans="1:21" ht="14.25" customHeight="1" x14ac:dyDescent="0.25">
      <c r="A714">
        <v>848</v>
      </c>
      <c r="B714" s="9">
        <v>45253.75</v>
      </c>
      <c r="C714" s="9">
        <v>45253.854166666701</v>
      </c>
      <c r="D714" t="s">
        <v>1523</v>
      </c>
      <c r="E714" t="s">
        <v>16</v>
      </c>
      <c r="F714" t="s">
        <v>1522</v>
      </c>
      <c r="G714" t="s">
        <v>4</v>
      </c>
      <c r="H714" t="s">
        <v>1504</v>
      </c>
      <c r="I714" s="63" t="e">
        <f t="array" ref="I714">_xlfn.IFS(#REF!="1",1,#REF!="2",2,#REF!="3",3,#REF!="1A",4,#REF!="1B",5,#REF!="2A",6,#REF!="2B",7,#REF!="3A",8,#REF!="3B",9,#REF!="4A",10,#REF!="","")</f>
        <v>#REF!</v>
      </c>
      <c r="J714">
        <f>VLOOKUP(F714,profesor!$G$2:$H$101,2,0)</f>
        <v>9</v>
      </c>
      <c r="K714">
        <f>VLOOKUP(H714,ar_predmet!A:C,3,0)</f>
        <v>121</v>
      </c>
      <c r="L714" s="3">
        <f>VLOOKUP(H714,ar_predmet!A:C,2,FALSE())</f>
        <v>6314</v>
      </c>
      <c r="M714">
        <f>+VLOOKUP(G714,tip_dogodka!$B$2:$C$10,2,0)</f>
        <v>3</v>
      </c>
      <c r="N714">
        <f>+VLOOKUP(E714,prostor!$F$1:$G$101,2,0)</f>
        <v>54</v>
      </c>
      <c r="O714">
        <f t="shared" si="44"/>
        <v>150</v>
      </c>
      <c r="P714">
        <f>VLOOKUP(O714,mi2hh!A$2:B$4261,2,FALSE())</f>
        <v>3</v>
      </c>
      <c r="Q714" t="str">
        <f t="shared" si="45"/>
        <v>Red</v>
      </c>
      <c r="R714" t="str">
        <f t="shared" si="46"/>
        <v>UN</v>
      </c>
      <c r="S714" s="24" t="s">
        <v>1216</v>
      </c>
      <c r="T714" t="str">
        <f t="shared" si="47"/>
        <v/>
      </c>
      <c r="U714">
        <f>VLOOKUP(S714,ar_skupina!L$2:M$136,2,FALSE())</f>
        <v>73</v>
      </c>
    </row>
    <row r="715" spans="1:21" ht="14.25" customHeight="1" x14ac:dyDescent="0.25">
      <c r="A715">
        <v>849</v>
      </c>
      <c r="B715" s="9">
        <v>45387.53125</v>
      </c>
      <c r="C715" s="9">
        <v>45387.635416666701</v>
      </c>
      <c r="D715" t="s">
        <v>1538</v>
      </c>
      <c r="E715" t="s">
        <v>16</v>
      </c>
      <c r="F715" t="s">
        <v>1522</v>
      </c>
      <c r="G715" t="s">
        <v>4</v>
      </c>
      <c r="H715" t="s">
        <v>1498</v>
      </c>
      <c r="I715" s="63" t="e">
        <f t="array" ref="I715">_xlfn.IFS(#REF!="1",1,#REF!="2",2,#REF!="3",3,#REF!="1A",4,#REF!="1B",5,#REF!="2A",6,#REF!="2B",7,#REF!="3A",8,#REF!="3B",9,#REF!="4A",10,#REF!="","")</f>
        <v>#REF!</v>
      </c>
      <c r="J715">
        <f>VLOOKUP(F715,profesor!$G$2:$H$101,2,0)</f>
        <v>9</v>
      </c>
      <c r="K715">
        <f>VLOOKUP(H715,ar_predmet!A:C,3,0)</f>
        <v>179</v>
      </c>
      <c r="L715" s="3">
        <f>VLOOKUP(H715,ar_predmet!A:C,2,FALSE())</f>
        <v>7203</v>
      </c>
      <c r="M715">
        <f>+VLOOKUP(G715,tip_dogodka!$B$2:$C$10,2,0)</f>
        <v>3</v>
      </c>
      <c r="N715">
        <f>+VLOOKUP(E715,prostor!$F$1:$G$101,2,0)</f>
        <v>54</v>
      </c>
      <c r="O715">
        <f t="shared" si="44"/>
        <v>150</v>
      </c>
      <c r="P715">
        <f>VLOOKUP(O715,mi2hh!A$2:B$4261,2,FALSE())</f>
        <v>3</v>
      </c>
      <c r="Q715" t="str">
        <f t="shared" si="45"/>
        <v>Red</v>
      </c>
      <c r="R715" t="str">
        <f t="shared" si="46"/>
        <v>MA</v>
      </c>
      <c r="S715" s="24" t="s">
        <v>1230</v>
      </c>
      <c r="T715" t="str">
        <f t="shared" si="47"/>
        <v/>
      </c>
      <c r="U715">
        <f>VLOOKUP(S715,ar_skupina!L$2:M$136,2,FALSE())</f>
        <v>86</v>
      </c>
    </row>
    <row r="716" spans="1:21" ht="14.25" customHeight="1" x14ac:dyDescent="0.25">
      <c r="A716">
        <v>850</v>
      </c>
      <c r="B716" s="9">
        <v>45365.489583333299</v>
      </c>
      <c r="C716" s="9">
        <v>45365.59375</v>
      </c>
      <c r="D716" t="s">
        <v>1530</v>
      </c>
      <c r="E716" t="s">
        <v>16</v>
      </c>
      <c r="F716" t="s">
        <v>1522</v>
      </c>
      <c r="G716" t="s">
        <v>4</v>
      </c>
      <c r="H716" t="s">
        <v>1517</v>
      </c>
      <c r="I716" s="63" t="e">
        <f t="array" ref="I716">_xlfn.IFS(#REF!="1",1,#REF!="2",2,#REF!="3",3,#REF!="1A",4,#REF!="1B",5,#REF!="2A",6,#REF!="2B",7,#REF!="3A",8,#REF!="3B",9,#REF!="4A",10,#REF!="","")</f>
        <v>#REF!</v>
      </c>
      <c r="J716">
        <f>VLOOKUP(F716,profesor!$G$2:$H$101,2,0)</f>
        <v>9</v>
      </c>
      <c r="K716">
        <f>VLOOKUP(H716,ar_predmet!A:C,3,0)</f>
        <v>153</v>
      </c>
      <c r="L716" s="3">
        <f>VLOOKUP(H716,ar_predmet!A:C,2,FALSE())</f>
        <v>7113</v>
      </c>
      <c r="M716">
        <f>+VLOOKUP(G716,tip_dogodka!$B$2:$C$10,2,0)</f>
        <v>3</v>
      </c>
      <c r="N716">
        <f>+VLOOKUP(E716,prostor!$F$1:$G$101,2,0)</f>
        <v>54</v>
      </c>
      <c r="O716">
        <f t="shared" si="44"/>
        <v>150</v>
      </c>
      <c r="P716">
        <f>VLOOKUP(O716,mi2hh!A$2:B$4261,2,FALSE())</f>
        <v>3</v>
      </c>
      <c r="Q716" t="str">
        <f t="shared" si="45"/>
        <v>Red</v>
      </c>
      <c r="R716" t="str">
        <f t="shared" si="46"/>
        <v>MA</v>
      </c>
      <c r="S716" s="24" t="s">
        <v>1225</v>
      </c>
      <c r="T716" t="str">
        <f t="shared" si="47"/>
        <v/>
      </c>
      <c r="U716">
        <f>VLOOKUP(S716,ar_skupina!L$2:M$136,2,FALSE())</f>
        <v>81</v>
      </c>
    </row>
    <row r="717" spans="1:21" ht="14.25" customHeight="1" x14ac:dyDescent="0.25">
      <c r="A717">
        <v>852</v>
      </c>
      <c r="B717" s="9">
        <v>45257.489583333299</v>
      </c>
      <c r="C717" s="9">
        <v>45257.59375</v>
      </c>
      <c r="D717" t="s">
        <v>1529</v>
      </c>
      <c r="E717" t="s">
        <v>17</v>
      </c>
      <c r="F717" t="s">
        <v>1522</v>
      </c>
      <c r="G717" t="s">
        <v>2</v>
      </c>
      <c r="H717" t="s">
        <v>1504</v>
      </c>
      <c r="I717" s="63" t="e">
        <f t="array" ref="I717">_xlfn.IFS(#REF!="1",1,#REF!="2",2,#REF!="3",3,#REF!="1A",4,#REF!="1B",5,#REF!="2A",6,#REF!="2B",7,#REF!="3A",8,#REF!="3B",9,#REF!="4A",10,#REF!="","")</f>
        <v>#REF!</v>
      </c>
      <c r="J717">
        <f>VLOOKUP(F717,profesor!$G$2:$H$101,2,0)</f>
        <v>9</v>
      </c>
      <c r="K717">
        <f>VLOOKUP(H717,ar_predmet!A:C,3,0)</f>
        <v>121</v>
      </c>
      <c r="L717" s="3">
        <f>VLOOKUP(H717,ar_predmet!A:C,2,FALSE())</f>
        <v>6314</v>
      </c>
      <c r="M717">
        <f>+VLOOKUP(G717,tip_dogodka!$B$2:$C$10,2,0)</f>
        <v>1</v>
      </c>
      <c r="N717">
        <f>+VLOOKUP(E717,prostor!$F$1:$G$101,2,0)</f>
        <v>55</v>
      </c>
      <c r="O717">
        <f t="shared" si="44"/>
        <v>150</v>
      </c>
      <c r="P717">
        <f>VLOOKUP(O717,mi2hh!A$2:B$4261,2,FALSE())</f>
        <v>3</v>
      </c>
      <c r="Q717" t="str">
        <f t="shared" si="45"/>
        <v>Red</v>
      </c>
      <c r="R717" t="str">
        <f t="shared" si="46"/>
        <v>UN</v>
      </c>
      <c r="S717" s="24" t="s">
        <v>1216</v>
      </c>
      <c r="T717" t="str">
        <f t="shared" si="47"/>
        <v/>
      </c>
      <c r="U717">
        <f>VLOOKUP(S717,ar_skupina!L$2:M$136,2,FALSE())</f>
        <v>73</v>
      </c>
    </row>
    <row r="718" spans="1:21" ht="14.25" customHeight="1" x14ac:dyDescent="0.25">
      <c r="A718">
        <v>853</v>
      </c>
      <c r="B718" s="9">
        <v>45314.541666666701</v>
      </c>
      <c r="C718" s="9">
        <v>45314.75</v>
      </c>
      <c r="D718" t="s">
        <v>1531</v>
      </c>
      <c r="E718" t="s">
        <v>16</v>
      </c>
      <c r="F718" t="s">
        <v>1522</v>
      </c>
      <c r="G718" t="s">
        <v>5</v>
      </c>
      <c r="H718" t="s">
        <v>1376</v>
      </c>
      <c r="I718" s="63" t="e">
        <f t="array" ref="I718">_xlfn.IFS(#REF!="1",1,#REF!="2",2,#REF!="3",3,#REF!="1A",4,#REF!="1B",5,#REF!="2A",6,#REF!="2B",7,#REF!="3A",8,#REF!="3B",9,#REF!="4A",10,#REF!="","")</f>
        <v>#REF!</v>
      </c>
      <c r="J718">
        <f>VLOOKUP(F718,profesor!$G$2:$H$101,2,0)</f>
        <v>9</v>
      </c>
      <c r="K718">
        <f>VLOOKUP(H718,ar_predmet!A:C,3,0)</f>
        <v>3</v>
      </c>
      <c r="L718" s="3">
        <f>VLOOKUP(H718,ar_predmet!A:C,2,FALSE())</f>
        <v>5107</v>
      </c>
      <c r="M718">
        <f>+VLOOKUP(G718,tip_dogodka!$B$2:$C$10,2,0)</f>
        <v>4</v>
      </c>
      <c r="N718">
        <f>+VLOOKUP(E718,prostor!$F$1:$G$101,2,0)</f>
        <v>54</v>
      </c>
      <c r="O718">
        <f t="shared" si="44"/>
        <v>300</v>
      </c>
      <c r="P718">
        <f>VLOOKUP(O718,mi2hh!A$2:B$4261,2,FALSE())</f>
        <v>6</v>
      </c>
      <c r="Q718" t="str">
        <f t="shared" si="45"/>
        <v>Izr</v>
      </c>
      <c r="R718" t="str">
        <f t="shared" si="46"/>
        <v>VS</v>
      </c>
      <c r="S718" s="24" t="s">
        <v>1241</v>
      </c>
      <c r="T718" t="str">
        <f t="shared" si="47"/>
        <v/>
      </c>
      <c r="U718">
        <f>VLOOKUP(S718,ar_skupina!L$2:M$136,2,FALSE())</f>
        <v>90</v>
      </c>
    </row>
    <row r="719" spans="1:21" ht="14.25" customHeight="1" x14ac:dyDescent="0.25">
      <c r="A719">
        <v>854</v>
      </c>
      <c r="B719" s="9">
        <v>45356.375</v>
      </c>
      <c r="C719" s="9">
        <v>45356.479166666701</v>
      </c>
      <c r="D719" t="s">
        <v>1532</v>
      </c>
      <c r="E719" t="s">
        <v>17</v>
      </c>
      <c r="F719" t="s">
        <v>1522</v>
      </c>
      <c r="G719" t="s">
        <v>2</v>
      </c>
      <c r="H719" t="s">
        <v>1492</v>
      </c>
      <c r="I719" s="63" t="e">
        <f t="array" ref="I719">_xlfn.IFS(#REF!="1",1,#REF!="2",2,#REF!="3",3,#REF!="1A",4,#REF!="1B",5,#REF!="2A",6,#REF!="2B",7,#REF!="3A",8,#REF!="3B",9,#REF!="4A",10,#REF!="","")</f>
        <v>#REF!</v>
      </c>
      <c r="J719">
        <f>VLOOKUP(F719,profesor!$G$2:$H$101,2,0)</f>
        <v>9</v>
      </c>
      <c r="K719">
        <f>VLOOKUP(H719,ar_predmet!A:C,3,0)</f>
        <v>18</v>
      </c>
      <c r="L719" s="3">
        <f>VLOOKUP(H719,ar_predmet!A:C,2,FALSE())</f>
        <v>5217</v>
      </c>
      <c r="M719">
        <f>+VLOOKUP(G719,tip_dogodka!$B$2:$C$10,2,0)</f>
        <v>1</v>
      </c>
      <c r="N719">
        <f>+VLOOKUP(E719,prostor!$F$1:$G$101,2,0)</f>
        <v>55</v>
      </c>
      <c r="O719">
        <f t="shared" si="44"/>
        <v>150</v>
      </c>
      <c r="P719">
        <f>VLOOKUP(O719,mi2hh!A$2:B$4261,2,FALSE())</f>
        <v>3</v>
      </c>
      <c r="Q719" t="str">
        <f t="shared" si="45"/>
        <v>Red</v>
      </c>
      <c r="R719" t="str">
        <f t="shared" si="46"/>
        <v>VS</v>
      </c>
      <c r="S719" s="24" t="s">
        <v>1157</v>
      </c>
      <c r="T719" t="str">
        <f t="shared" si="47"/>
        <v/>
      </c>
      <c r="U719">
        <f>VLOOKUP(S719,ar_skupina!L$2:M$136,2,FALSE())</f>
        <v>20</v>
      </c>
    </row>
    <row r="720" spans="1:21" ht="14.25" customHeight="1" x14ac:dyDescent="0.25">
      <c r="A720">
        <v>855</v>
      </c>
      <c r="B720" s="9">
        <v>45357.375</v>
      </c>
      <c r="C720" s="9">
        <v>45357.479166666701</v>
      </c>
      <c r="D720" t="s">
        <v>1532</v>
      </c>
      <c r="E720">
        <v>307</v>
      </c>
      <c r="F720" t="s">
        <v>1522</v>
      </c>
      <c r="G720" t="s">
        <v>2</v>
      </c>
      <c r="H720" t="s">
        <v>1492</v>
      </c>
      <c r="I720" s="63" t="e">
        <f t="array" ref="I720">_xlfn.IFS(#REF!="1",1,#REF!="2",2,#REF!="3",3,#REF!="1A",4,#REF!="1B",5,#REF!="2A",6,#REF!="2B",7,#REF!="3A",8,#REF!="3B",9,#REF!="4A",10,#REF!="","")</f>
        <v>#REF!</v>
      </c>
      <c r="J720">
        <f>VLOOKUP(F720,profesor!$G$2:$H$101,2,0)</f>
        <v>9</v>
      </c>
      <c r="K720">
        <f>VLOOKUP(H720,ar_predmet!A:C,3,0)</f>
        <v>18</v>
      </c>
      <c r="L720" s="3">
        <f>VLOOKUP(H720,ar_predmet!A:C,2,FALSE())</f>
        <v>5217</v>
      </c>
      <c r="M720">
        <f>+VLOOKUP(G720,tip_dogodka!$B$2:$C$10,2,0)</f>
        <v>1</v>
      </c>
      <c r="N720">
        <f>+VLOOKUP(E720,prostor!$F$1:$G$101,2,0)</f>
        <v>9</v>
      </c>
      <c r="O720">
        <f t="shared" si="44"/>
        <v>150</v>
      </c>
      <c r="P720">
        <f>VLOOKUP(O720,mi2hh!A$2:B$4261,2,FALSE())</f>
        <v>3</v>
      </c>
      <c r="Q720" t="str">
        <f t="shared" si="45"/>
        <v>Red</v>
      </c>
      <c r="R720" t="str">
        <f t="shared" si="46"/>
        <v>VS</v>
      </c>
      <c r="S720" s="24" t="s">
        <v>1157</v>
      </c>
      <c r="T720" t="str">
        <f t="shared" si="47"/>
        <v/>
      </c>
      <c r="U720">
        <f>VLOOKUP(S720,ar_skupina!L$2:M$136,2,FALSE())</f>
        <v>20</v>
      </c>
    </row>
    <row r="721" spans="1:21" ht="14.25" customHeight="1" x14ac:dyDescent="0.25">
      <c r="A721">
        <v>856</v>
      </c>
      <c r="B721" s="9">
        <v>45252.489583333299</v>
      </c>
      <c r="C721" s="9">
        <v>45252.59375</v>
      </c>
      <c r="D721" t="s">
        <v>1523</v>
      </c>
      <c r="E721" t="s">
        <v>16</v>
      </c>
      <c r="F721" t="s">
        <v>1522</v>
      </c>
      <c r="G721" t="s">
        <v>4</v>
      </c>
      <c r="H721" t="s">
        <v>1504</v>
      </c>
      <c r="I721" s="63" t="e">
        <f t="array" ref="I721">_xlfn.IFS(#REF!="1",1,#REF!="2",2,#REF!="3",3,#REF!="1A",4,#REF!="1B",5,#REF!="2A",6,#REF!="2B",7,#REF!="3A",8,#REF!="3B",9,#REF!="4A",10,#REF!="","")</f>
        <v>#REF!</v>
      </c>
      <c r="J721">
        <f>VLOOKUP(F721,profesor!$G$2:$H$101,2,0)</f>
        <v>9</v>
      </c>
      <c r="K721">
        <f>VLOOKUP(H721,ar_predmet!A:C,3,0)</f>
        <v>121</v>
      </c>
      <c r="L721" s="3">
        <f>VLOOKUP(H721,ar_predmet!A:C,2,FALSE())</f>
        <v>6314</v>
      </c>
      <c r="M721">
        <f>+VLOOKUP(G721,tip_dogodka!$B$2:$C$10,2,0)</f>
        <v>3</v>
      </c>
      <c r="N721">
        <f>+VLOOKUP(E721,prostor!$F$1:$G$101,2,0)</f>
        <v>54</v>
      </c>
      <c r="O721">
        <f t="shared" si="44"/>
        <v>150</v>
      </c>
      <c r="P721">
        <f>VLOOKUP(O721,mi2hh!A$2:B$4261,2,FALSE())</f>
        <v>3</v>
      </c>
      <c r="Q721" t="str">
        <f t="shared" si="45"/>
        <v>Red</v>
      </c>
      <c r="R721" t="str">
        <f t="shared" si="46"/>
        <v>UN</v>
      </c>
      <c r="S721" s="24" t="s">
        <v>1216</v>
      </c>
      <c r="T721" t="str">
        <f t="shared" si="47"/>
        <v/>
      </c>
      <c r="U721">
        <f>VLOOKUP(S721,ar_skupina!L$2:M$136,2,FALSE())</f>
        <v>73</v>
      </c>
    </row>
    <row r="722" spans="1:21" ht="14.25" customHeight="1" x14ac:dyDescent="0.25">
      <c r="A722">
        <v>858</v>
      </c>
      <c r="B722" s="9">
        <v>45212.416666666701</v>
      </c>
      <c r="C722" s="9">
        <v>45212.520833333299</v>
      </c>
      <c r="D722" t="s">
        <v>1535</v>
      </c>
      <c r="E722" t="s">
        <v>16</v>
      </c>
      <c r="F722" t="s">
        <v>1522</v>
      </c>
      <c r="G722" t="s">
        <v>4</v>
      </c>
      <c r="H722" t="s">
        <v>1492</v>
      </c>
      <c r="I722" s="63" t="e">
        <f t="array" ref="I722">_xlfn.IFS(#REF!="1",1,#REF!="2",2,#REF!="3",3,#REF!="1A",4,#REF!="1B",5,#REF!="2A",6,#REF!="2B",7,#REF!="3A",8,#REF!="3B",9,#REF!="4A",10,#REF!="","")</f>
        <v>#REF!</v>
      </c>
      <c r="J722">
        <f>VLOOKUP(F722,profesor!$G$2:$H$101,2,0)</f>
        <v>9</v>
      </c>
      <c r="K722">
        <f>VLOOKUP(H722,ar_predmet!A:C,3,0)</f>
        <v>18</v>
      </c>
      <c r="L722" s="3">
        <f>VLOOKUP(H722,ar_predmet!A:C,2,FALSE())</f>
        <v>5217</v>
      </c>
      <c r="M722">
        <f>+VLOOKUP(G722,tip_dogodka!$B$2:$C$10,2,0)</f>
        <v>3</v>
      </c>
      <c r="N722">
        <f>+VLOOKUP(E722,prostor!$F$1:$G$101,2,0)</f>
        <v>54</v>
      </c>
      <c r="O722">
        <f t="shared" si="44"/>
        <v>150</v>
      </c>
      <c r="P722">
        <f>VLOOKUP(O722,mi2hh!A$2:B$4261,2,FALSE())</f>
        <v>3</v>
      </c>
      <c r="Q722" t="str">
        <f t="shared" si="45"/>
        <v>Red</v>
      </c>
      <c r="R722" t="str">
        <f t="shared" si="46"/>
        <v>UN</v>
      </c>
      <c r="S722" s="24" t="s">
        <v>1210</v>
      </c>
      <c r="T722" t="str">
        <f t="shared" si="47"/>
        <v/>
      </c>
      <c r="U722">
        <f>VLOOKUP(S722,ar_skupina!L$2:M$136,2,FALSE())</f>
        <v>56</v>
      </c>
    </row>
    <row r="723" spans="1:21" ht="14.25" customHeight="1" x14ac:dyDescent="0.25">
      <c r="A723">
        <v>859</v>
      </c>
      <c r="B723" s="9">
        <v>45251.489583333299</v>
      </c>
      <c r="C723" s="9">
        <v>45251.59375</v>
      </c>
      <c r="D723" t="s">
        <v>1529</v>
      </c>
      <c r="E723" t="s">
        <v>1541</v>
      </c>
      <c r="F723" t="s">
        <v>1522</v>
      </c>
      <c r="G723" t="s">
        <v>2</v>
      </c>
      <c r="H723" t="s">
        <v>1504</v>
      </c>
      <c r="I723" s="63" t="e">
        <f t="array" ref="I723">_xlfn.IFS(#REF!="1",1,#REF!="2",2,#REF!="3",3,#REF!="1A",4,#REF!="1B",5,#REF!="2A",6,#REF!="2B",7,#REF!="3A",8,#REF!="3B",9,#REF!="4A",10,#REF!="","")</f>
        <v>#REF!</v>
      </c>
      <c r="J723">
        <f>VLOOKUP(F723,profesor!$G$2:$H$101,2,0)</f>
        <v>9</v>
      </c>
      <c r="K723">
        <f>VLOOKUP(H723,ar_predmet!A:C,3,0)</f>
        <v>121</v>
      </c>
      <c r="L723" s="3">
        <f>VLOOKUP(H723,ar_predmet!A:C,2,FALSE())</f>
        <v>6314</v>
      </c>
      <c r="M723">
        <f>+VLOOKUP(G723,tip_dogodka!$B$2:$C$10,2,0)</f>
        <v>1</v>
      </c>
      <c r="N723">
        <f>+VLOOKUP(E723,prostor!$F$1:$G$101,2,0)</f>
        <v>55</v>
      </c>
      <c r="O723">
        <f t="shared" si="44"/>
        <v>150</v>
      </c>
      <c r="P723">
        <f>VLOOKUP(O723,mi2hh!A$2:B$4261,2,FALSE())</f>
        <v>3</v>
      </c>
      <c r="Q723" t="str">
        <f t="shared" si="45"/>
        <v>Red</v>
      </c>
      <c r="R723" t="str">
        <f t="shared" si="46"/>
        <v>UN</v>
      </c>
      <c r="S723" s="24" t="s">
        <v>1216</v>
      </c>
      <c r="T723" t="str">
        <f t="shared" si="47"/>
        <v/>
      </c>
      <c r="U723">
        <f>VLOOKUP(S723,ar_skupina!L$2:M$136,2,FALSE())</f>
        <v>73</v>
      </c>
    </row>
    <row r="724" spans="1:21" ht="14.25" customHeight="1" x14ac:dyDescent="0.25">
      <c r="A724">
        <v>860</v>
      </c>
      <c r="B724" s="9">
        <v>45252.75</v>
      </c>
      <c r="C724" s="9">
        <v>45252.854166666701</v>
      </c>
      <c r="D724" t="s">
        <v>1537</v>
      </c>
      <c r="E724" t="s">
        <v>17</v>
      </c>
      <c r="F724" t="s">
        <v>1522</v>
      </c>
      <c r="G724" t="s">
        <v>3</v>
      </c>
      <c r="H724" t="s">
        <v>1528</v>
      </c>
      <c r="I724" s="63" t="e">
        <f t="array" ref="I724">_xlfn.IFS(#REF!="1",1,#REF!="2",2,#REF!="3",3,#REF!="1A",4,#REF!="1B",5,#REF!="2A",6,#REF!="2B",7,#REF!="3A",8,#REF!="3B",9,#REF!="4A",10,#REF!="","")</f>
        <v>#REF!</v>
      </c>
      <c r="J724">
        <f>VLOOKUP(F724,profesor!$G$2:$H$101,2,0)</f>
        <v>9</v>
      </c>
      <c r="K724">
        <f>VLOOKUP(H724,ar_predmet!A:C,3,0)</f>
        <v>246</v>
      </c>
      <c r="L724" s="3" t="str">
        <f>VLOOKUP(H724,ar_predmet!A:C,2,FALSE())</f>
        <v>S206</v>
      </c>
      <c r="M724">
        <f>+VLOOKUP(G724,tip_dogodka!$B$2:$C$10,2,0)</f>
        <v>2</v>
      </c>
      <c r="N724">
        <f>+VLOOKUP(E724,prostor!$F$1:$G$101,2,0)</f>
        <v>55</v>
      </c>
      <c r="O724">
        <f t="shared" si="44"/>
        <v>150</v>
      </c>
      <c r="P724">
        <f>VLOOKUP(O724,mi2hh!A$2:B$4261,2,FALSE())</f>
        <v>3</v>
      </c>
      <c r="Q724" t="str">
        <f t="shared" si="45"/>
        <v>Izr</v>
      </c>
      <c r="R724" t="str">
        <f t="shared" si="46"/>
        <v>VS</v>
      </c>
      <c r="S724" s="24" t="s">
        <v>1246</v>
      </c>
      <c r="T724" t="str">
        <f t="shared" si="47"/>
        <v/>
      </c>
      <c r="U724">
        <f>VLOOKUP(S724,ar_skupina!L$2:M$136,2,FALSE())</f>
        <v>100</v>
      </c>
    </row>
    <row r="725" spans="1:21" ht="14.25" customHeight="1" x14ac:dyDescent="0.25">
      <c r="A725">
        <v>863</v>
      </c>
      <c r="B725" s="9">
        <v>45261.489583333299</v>
      </c>
      <c r="C725" s="9">
        <v>45261.59375</v>
      </c>
      <c r="D725" t="s">
        <v>1529</v>
      </c>
      <c r="E725" t="s">
        <v>17</v>
      </c>
      <c r="F725" t="s">
        <v>1522</v>
      </c>
      <c r="G725" t="s">
        <v>2</v>
      </c>
      <c r="H725" t="s">
        <v>1504</v>
      </c>
      <c r="I725" s="63" t="e">
        <f t="array" ref="I725">_xlfn.IFS(#REF!="1",1,#REF!="2",2,#REF!="3",3,#REF!="1A",4,#REF!="1B",5,#REF!="2A",6,#REF!="2B",7,#REF!="3A",8,#REF!="3B",9,#REF!="4A",10,#REF!="","")</f>
        <v>#REF!</v>
      </c>
      <c r="J725">
        <f>VLOOKUP(F725,profesor!$G$2:$H$101,2,0)</f>
        <v>9</v>
      </c>
      <c r="K725">
        <f>VLOOKUP(H725,ar_predmet!A:C,3,0)</f>
        <v>121</v>
      </c>
      <c r="L725" s="3">
        <f>VLOOKUP(H725,ar_predmet!A:C,2,FALSE())</f>
        <v>6314</v>
      </c>
      <c r="M725">
        <f>+VLOOKUP(G725,tip_dogodka!$B$2:$C$10,2,0)</f>
        <v>1</v>
      </c>
      <c r="N725">
        <f>+VLOOKUP(E725,prostor!$F$1:$G$101,2,0)</f>
        <v>55</v>
      </c>
      <c r="O725">
        <f t="shared" si="44"/>
        <v>150</v>
      </c>
      <c r="P725">
        <f>VLOOKUP(O725,mi2hh!A$2:B$4261,2,FALSE())</f>
        <v>3</v>
      </c>
      <c r="Q725" t="str">
        <f t="shared" si="45"/>
        <v>Red</v>
      </c>
      <c r="R725" t="str">
        <f t="shared" si="46"/>
        <v>UN</v>
      </c>
      <c r="S725" s="24" t="s">
        <v>1216</v>
      </c>
      <c r="T725" t="str">
        <f t="shared" si="47"/>
        <v/>
      </c>
      <c r="U725">
        <f>VLOOKUP(S725,ar_skupina!L$2:M$136,2,FALSE())</f>
        <v>73</v>
      </c>
    </row>
    <row r="726" spans="1:21" ht="14.25" customHeight="1" x14ac:dyDescent="0.25">
      <c r="A726">
        <v>864</v>
      </c>
      <c r="B726" s="9">
        <v>45386.53125</v>
      </c>
      <c r="C726" s="9">
        <v>45386.635416666701</v>
      </c>
      <c r="D726" t="s">
        <v>1538</v>
      </c>
      <c r="E726" t="s">
        <v>16</v>
      </c>
      <c r="F726" t="s">
        <v>1522</v>
      </c>
      <c r="G726" t="s">
        <v>4</v>
      </c>
      <c r="H726" t="s">
        <v>1498</v>
      </c>
      <c r="I726" s="63" t="e">
        <f t="array" ref="I726">_xlfn.IFS(#REF!="1",1,#REF!="2",2,#REF!="3",3,#REF!="1A",4,#REF!="1B",5,#REF!="2A",6,#REF!="2B",7,#REF!="3A",8,#REF!="3B",9,#REF!="4A",10,#REF!="","")</f>
        <v>#REF!</v>
      </c>
      <c r="J726">
        <f>VLOOKUP(F726,profesor!$G$2:$H$101,2,0)</f>
        <v>9</v>
      </c>
      <c r="K726">
        <f>VLOOKUP(H726,ar_predmet!A:C,3,0)</f>
        <v>179</v>
      </c>
      <c r="L726" s="3">
        <f>VLOOKUP(H726,ar_predmet!A:C,2,FALSE())</f>
        <v>7203</v>
      </c>
      <c r="M726">
        <f>+VLOOKUP(G726,tip_dogodka!$B$2:$C$10,2,0)</f>
        <v>3</v>
      </c>
      <c r="N726">
        <f>+VLOOKUP(E726,prostor!$F$1:$G$101,2,0)</f>
        <v>54</v>
      </c>
      <c r="O726">
        <f t="shared" si="44"/>
        <v>150</v>
      </c>
      <c r="P726">
        <f>VLOOKUP(O726,mi2hh!A$2:B$4261,2,FALSE())</f>
        <v>3</v>
      </c>
      <c r="Q726" t="str">
        <f t="shared" si="45"/>
        <v>Red</v>
      </c>
      <c r="R726" t="str">
        <f t="shared" si="46"/>
        <v>MA</v>
      </c>
      <c r="S726" s="24" t="s">
        <v>1230</v>
      </c>
      <c r="T726" t="str">
        <f t="shared" si="47"/>
        <v/>
      </c>
      <c r="U726">
        <f>VLOOKUP(S726,ar_skupina!L$2:M$136,2,FALSE())</f>
        <v>86</v>
      </c>
    </row>
    <row r="727" spans="1:21" ht="14.25" customHeight="1" x14ac:dyDescent="0.25">
      <c r="A727">
        <v>866</v>
      </c>
      <c r="B727" s="9">
        <v>45260.75</v>
      </c>
      <c r="C727" s="9">
        <v>45260.854166666701</v>
      </c>
      <c r="D727" t="s">
        <v>1523</v>
      </c>
      <c r="E727" t="s">
        <v>16</v>
      </c>
      <c r="F727" t="s">
        <v>1522</v>
      </c>
      <c r="G727" t="s">
        <v>4</v>
      </c>
      <c r="H727" t="s">
        <v>1504</v>
      </c>
      <c r="I727" s="63" t="e">
        <f t="array" ref="I727">_xlfn.IFS(#REF!="1",1,#REF!="2",2,#REF!="3",3,#REF!="1A",4,#REF!="1B",5,#REF!="2A",6,#REF!="2B",7,#REF!="3A",8,#REF!="3B",9,#REF!="4A",10,#REF!="","")</f>
        <v>#REF!</v>
      </c>
      <c r="J727">
        <f>VLOOKUP(F727,profesor!$G$2:$H$101,2,0)</f>
        <v>9</v>
      </c>
      <c r="K727">
        <f>VLOOKUP(H727,ar_predmet!A:C,3,0)</f>
        <v>121</v>
      </c>
      <c r="L727" s="3">
        <f>VLOOKUP(H727,ar_predmet!A:C,2,FALSE())</f>
        <v>6314</v>
      </c>
      <c r="M727">
        <f>+VLOOKUP(G727,tip_dogodka!$B$2:$C$10,2,0)</f>
        <v>3</v>
      </c>
      <c r="N727">
        <f>+VLOOKUP(E727,prostor!$F$1:$G$101,2,0)</f>
        <v>54</v>
      </c>
      <c r="O727">
        <f t="shared" si="44"/>
        <v>150</v>
      </c>
      <c r="P727">
        <f>VLOOKUP(O727,mi2hh!A$2:B$4261,2,FALSE())</f>
        <v>3</v>
      </c>
      <c r="Q727" t="str">
        <f t="shared" si="45"/>
        <v>Red</v>
      </c>
      <c r="R727" t="str">
        <f t="shared" si="46"/>
        <v>UN</v>
      </c>
      <c r="S727" s="24" t="s">
        <v>1216</v>
      </c>
      <c r="T727" t="str">
        <f t="shared" si="47"/>
        <v/>
      </c>
      <c r="U727">
        <f>VLOOKUP(S727,ar_skupina!L$2:M$136,2,FALSE())</f>
        <v>73</v>
      </c>
    </row>
    <row r="728" spans="1:21" ht="14.25" customHeight="1" x14ac:dyDescent="0.25">
      <c r="A728">
        <v>867</v>
      </c>
      <c r="B728" s="9">
        <v>45384.53125</v>
      </c>
      <c r="C728" s="9">
        <v>45384.635416666701</v>
      </c>
      <c r="D728" t="s">
        <v>1538</v>
      </c>
      <c r="E728" t="s">
        <v>16</v>
      </c>
      <c r="F728" t="s">
        <v>1522</v>
      </c>
      <c r="G728" t="s">
        <v>4</v>
      </c>
      <c r="H728" t="s">
        <v>1498</v>
      </c>
      <c r="I728" s="63" t="e">
        <f t="array" ref="I728">_xlfn.IFS(#REF!="1",1,#REF!="2",2,#REF!="3",3,#REF!="1A",4,#REF!="1B",5,#REF!="2A",6,#REF!="2B",7,#REF!="3A",8,#REF!="3B",9,#REF!="4A",10,#REF!="","")</f>
        <v>#REF!</v>
      </c>
      <c r="J728">
        <f>VLOOKUP(F728,profesor!$G$2:$H$101,2,0)</f>
        <v>9</v>
      </c>
      <c r="K728">
        <f>VLOOKUP(H728,ar_predmet!A:C,3,0)</f>
        <v>179</v>
      </c>
      <c r="L728" s="3">
        <f>VLOOKUP(H728,ar_predmet!A:C,2,FALSE())</f>
        <v>7203</v>
      </c>
      <c r="M728">
        <f>+VLOOKUP(G728,tip_dogodka!$B$2:$C$10,2,0)</f>
        <v>3</v>
      </c>
      <c r="N728">
        <f>+VLOOKUP(E728,prostor!$F$1:$G$101,2,0)</f>
        <v>54</v>
      </c>
      <c r="O728">
        <f t="shared" si="44"/>
        <v>150</v>
      </c>
      <c r="P728">
        <f>VLOOKUP(O728,mi2hh!A$2:B$4261,2,FALSE())</f>
        <v>3</v>
      </c>
      <c r="Q728" t="str">
        <f t="shared" si="45"/>
        <v>Red</v>
      </c>
      <c r="R728" t="str">
        <f t="shared" si="46"/>
        <v>MA</v>
      </c>
      <c r="S728" s="24" t="s">
        <v>1230</v>
      </c>
      <c r="T728" t="str">
        <f t="shared" si="47"/>
        <v/>
      </c>
      <c r="U728">
        <f>VLOOKUP(S728,ar_skupina!L$2:M$136,2,FALSE())</f>
        <v>86</v>
      </c>
    </row>
    <row r="729" spans="1:21" ht="14.25" customHeight="1" x14ac:dyDescent="0.25">
      <c r="A729">
        <v>868</v>
      </c>
      <c r="B729" s="9">
        <v>45210.677083333299</v>
      </c>
      <c r="C729" s="9">
        <v>45210.78125</v>
      </c>
      <c r="D729" t="s">
        <v>1521</v>
      </c>
      <c r="E729">
        <v>302</v>
      </c>
      <c r="F729" t="s">
        <v>1522</v>
      </c>
      <c r="G729" t="s">
        <v>2</v>
      </c>
      <c r="H729" t="s">
        <v>1492</v>
      </c>
      <c r="I729" s="63" t="e">
        <f t="array" ref="I729">_xlfn.IFS(#REF!="1",1,#REF!="2",2,#REF!="3",3,#REF!="1A",4,#REF!="1B",5,#REF!="2A",6,#REF!="2B",7,#REF!="3A",8,#REF!="3B",9,#REF!="4A",10,#REF!="","")</f>
        <v>#REF!</v>
      </c>
      <c r="J729">
        <f>VLOOKUP(F729,profesor!$G$2:$H$101,2,0)</f>
        <v>9</v>
      </c>
      <c r="K729">
        <f>VLOOKUP(H729,ar_predmet!A:C,3,0)</f>
        <v>18</v>
      </c>
      <c r="L729" s="3">
        <f>VLOOKUP(H729,ar_predmet!A:C,2,FALSE())</f>
        <v>5217</v>
      </c>
      <c r="M729">
        <f>+VLOOKUP(G729,tip_dogodka!$B$2:$C$10,2,0)</f>
        <v>1</v>
      </c>
      <c r="N729">
        <f>+VLOOKUP(E729,prostor!$F$1:$G$101,2,0)</f>
        <v>6</v>
      </c>
      <c r="O729">
        <f t="shared" si="44"/>
        <v>150</v>
      </c>
      <c r="P729">
        <f>VLOOKUP(O729,mi2hh!A$2:B$4261,2,FALSE())</f>
        <v>3</v>
      </c>
      <c r="Q729" t="str">
        <f t="shared" si="45"/>
        <v>Red</v>
      </c>
      <c r="R729" t="str">
        <f t="shared" si="46"/>
        <v>UN</v>
      </c>
      <c r="S729" s="24" t="s">
        <v>1210</v>
      </c>
      <c r="T729" t="str">
        <f t="shared" si="47"/>
        <v/>
      </c>
      <c r="U729">
        <f>VLOOKUP(S729,ar_skupina!L$2:M$136,2,FALSE())</f>
        <v>56</v>
      </c>
    </row>
    <row r="730" spans="1:21" ht="14.25" customHeight="1" x14ac:dyDescent="0.25">
      <c r="A730">
        <v>869</v>
      </c>
      <c r="B730" s="9">
        <v>45386.791666666701</v>
      </c>
      <c r="C730" s="9">
        <v>45386.961805555598</v>
      </c>
      <c r="D730" t="s">
        <v>1542</v>
      </c>
      <c r="E730" t="s">
        <v>17</v>
      </c>
      <c r="F730" t="s">
        <v>1522</v>
      </c>
      <c r="G730" t="s">
        <v>9</v>
      </c>
      <c r="H730" t="s">
        <v>1498</v>
      </c>
      <c r="I730" s="63" t="e">
        <f t="array" ref="I730">_xlfn.IFS(#REF!="1",1,#REF!="2",2,#REF!="3",3,#REF!="1A",4,#REF!="1B",5,#REF!="2A",6,#REF!="2B",7,#REF!="3A",8,#REF!="3B",9,#REF!="4A",10,#REF!="","")</f>
        <v>#REF!</v>
      </c>
      <c r="J730">
        <f>VLOOKUP(F730,profesor!$G$2:$H$101,2,0)</f>
        <v>9</v>
      </c>
      <c r="K730">
        <f>VLOOKUP(H730,ar_predmet!A:C,3,0)</f>
        <v>179</v>
      </c>
      <c r="L730" s="3">
        <f>VLOOKUP(H730,ar_predmet!A:C,2,FALSE())</f>
        <v>7203</v>
      </c>
      <c r="M730">
        <f>+VLOOKUP(G730,tip_dogodka!$B$2:$C$10,2,0)</f>
        <v>8</v>
      </c>
      <c r="N730">
        <f>+VLOOKUP(E730,prostor!$F$1:$G$101,2,0)</f>
        <v>55</v>
      </c>
      <c r="O730">
        <f t="shared" si="44"/>
        <v>245</v>
      </c>
      <c r="P730">
        <f>VLOOKUP(O730,mi2hh!A$2:B$4261,2,FALSE())</f>
        <v>5</v>
      </c>
      <c r="Q730" t="str">
        <f t="shared" si="45"/>
        <v>Izr</v>
      </c>
      <c r="R730" t="str">
        <f t="shared" si="46"/>
        <v>MA</v>
      </c>
      <c r="S730" s="24" t="s">
        <v>1272</v>
      </c>
      <c r="T730" t="str">
        <f t="shared" si="47"/>
        <v/>
      </c>
      <c r="U730">
        <f>VLOOKUP(S730,ar_skupina!L$2:M$136,2,FALSE())</f>
        <v>123</v>
      </c>
    </row>
    <row r="731" spans="1:21" ht="14.25" customHeight="1" x14ac:dyDescent="0.25">
      <c r="A731">
        <v>870</v>
      </c>
      <c r="B731" s="9">
        <v>45366.489583333299</v>
      </c>
      <c r="C731" s="9">
        <v>45366.59375</v>
      </c>
      <c r="D731" t="s">
        <v>1524</v>
      </c>
      <c r="E731" t="s">
        <v>17</v>
      </c>
      <c r="F731" t="s">
        <v>1522</v>
      </c>
      <c r="G731" t="s">
        <v>2</v>
      </c>
      <c r="H731" t="s">
        <v>1517</v>
      </c>
      <c r="I731" s="63" t="e">
        <f t="array" ref="I731">_xlfn.IFS(#REF!="1",1,#REF!="2",2,#REF!="3",3,#REF!="1A",4,#REF!="1B",5,#REF!="2A",6,#REF!="2B",7,#REF!="3A",8,#REF!="3B",9,#REF!="4A",10,#REF!="","")</f>
        <v>#REF!</v>
      </c>
      <c r="J731">
        <f>VLOOKUP(F731,profesor!$G$2:$H$101,2,0)</f>
        <v>9</v>
      </c>
      <c r="K731">
        <f>VLOOKUP(H731,ar_predmet!A:C,3,0)</f>
        <v>153</v>
      </c>
      <c r="L731" s="3">
        <f>VLOOKUP(H731,ar_predmet!A:C,2,FALSE())</f>
        <v>7113</v>
      </c>
      <c r="M731">
        <f>+VLOOKUP(G731,tip_dogodka!$B$2:$C$10,2,0)</f>
        <v>1</v>
      </c>
      <c r="N731">
        <f>+VLOOKUP(E731,prostor!$F$1:$G$101,2,0)</f>
        <v>55</v>
      </c>
      <c r="O731">
        <f t="shared" si="44"/>
        <v>150</v>
      </c>
      <c r="P731">
        <f>VLOOKUP(O731,mi2hh!A$2:B$4261,2,FALSE())</f>
        <v>3</v>
      </c>
      <c r="Q731" t="str">
        <f t="shared" si="45"/>
        <v>Red</v>
      </c>
      <c r="R731" t="str">
        <f t="shared" si="46"/>
        <v>MA</v>
      </c>
      <c r="S731" s="24" t="s">
        <v>1225</v>
      </c>
      <c r="T731" t="str">
        <f t="shared" si="47"/>
        <v/>
      </c>
      <c r="U731">
        <f>VLOOKUP(S731,ar_skupina!L$2:M$136,2,FALSE())</f>
        <v>81</v>
      </c>
    </row>
    <row r="732" spans="1:21" ht="14.25" customHeight="1" x14ac:dyDescent="0.25">
      <c r="A732">
        <v>871</v>
      </c>
      <c r="B732" s="9">
        <v>45208.791666666701</v>
      </c>
      <c r="C732" s="9">
        <v>45208.958333333299</v>
      </c>
      <c r="D732" t="s">
        <v>1543</v>
      </c>
      <c r="E732" t="s">
        <v>17</v>
      </c>
      <c r="F732" t="s">
        <v>1522</v>
      </c>
      <c r="G732" t="s">
        <v>10</v>
      </c>
      <c r="H732" t="s">
        <v>1492</v>
      </c>
      <c r="I732" s="63" t="e">
        <f t="array" ref="I732">_xlfn.IFS(#REF!="1",1,#REF!="2",2,#REF!="3",3,#REF!="1A",4,#REF!="1B",5,#REF!="2A",6,#REF!="2B",7,#REF!="3A",8,#REF!="3B",9,#REF!="4A",10,#REF!="","")</f>
        <v>#REF!</v>
      </c>
      <c r="J732">
        <f>VLOOKUP(F732,profesor!$G$2:$H$101,2,0)</f>
        <v>9</v>
      </c>
      <c r="K732">
        <f>VLOOKUP(H732,ar_predmet!A:C,3,0)</f>
        <v>18</v>
      </c>
      <c r="L732" s="3">
        <f>VLOOKUP(H732,ar_predmet!A:C,2,FALSE())</f>
        <v>5217</v>
      </c>
      <c r="M732">
        <f>+VLOOKUP(G732,tip_dogodka!$B$2:$C$10,2,0)</f>
        <v>9</v>
      </c>
      <c r="N732">
        <f>+VLOOKUP(E732,prostor!$F$1:$G$101,2,0)</f>
        <v>55</v>
      </c>
      <c r="O732">
        <f t="shared" si="44"/>
        <v>240</v>
      </c>
      <c r="P732">
        <f>VLOOKUP(O732,mi2hh!A$2:B$4261,2,FALSE())</f>
        <v>5</v>
      </c>
      <c r="Q732" t="str">
        <f t="shared" si="45"/>
        <v>Izr</v>
      </c>
      <c r="R732" t="str">
        <f t="shared" si="46"/>
        <v>VS</v>
      </c>
      <c r="S732" s="24" t="s">
        <v>1245</v>
      </c>
      <c r="T732" t="str">
        <f t="shared" si="47"/>
        <v/>
      </c>
      <c r="U732">
        <f>VLOOKUP(S732,ar_skupina!L$2:M$136,2,FALSE())</f>
        <v>99</v>
      </c>
    </row>
    <row r="733" spans="1:21" ht="14.25" customHeight="1" x14ac:dyDescent="0.25">
      <c r="A733">
        <v>872</v>
      </c>
      <c r="B733" s="9">
        <v>45208.416666666701</v>
      </c>
      <c r="C733" s="9">
        <v>45208.520833333299</v>
      </c>
      <c r="D733" t="s">
        <v>1535</v>
      </c>
      <c r="E733" t="s">
        <v>16</v>
      </c>
      <c r="F733" t="s">
        <v>1522</v>
      </c>
      <c r="G733" t="s">
        <v>4</v>
      </c>
      <c r="H733" t="s">
        <v>1492</v>
      </c>
      <c r="I733" s="63" t="e">
        <f t="array" ref="I733">_xlfn.IFS(#REF!="1",1,#REF!="2",2,#REF!="3",3,#REF!="1A",4,#REF!="1B",5,#REF!="2A",6,#REF!="2B",7,#REF!="3A",8,#REF!="3B",9,#REF!="4A",10,#REF!="","")</f>
        <v>#REF!</v>
      </c>
      <c r="J733">
        <f>VLOOKUP(F733,profesor!$G$2:$H$101,2,0)</f>
        <v>9</v>
      </c>
      <c r="K733">
        <f>VLOOKUP(H733,ar_predmet!A:C,3,0)</f>
        <v>18</v>
      </c>
      <c r="L733" s="3">
        <f>VLOOKUP(H733,ar_predmet!A:C,2,FALSE())</f>
        <v>5217</v>
      </c>
      <c r="M733">
        <f>+VLOOKUP(G733,tip_dogodka!$B$2:$C$10,2,0)</f>
        <v>3</v>
      </c>
      <c r="N733">
        <f>+VLOOKUP(E733,prostor!$F$1:$G$101,2,0)</f>
        <v>54</v>
      </c>
      <c r="O733">
        <f t="shared" si="44"/>
        <v>150</v>
      </c>
      <c r="P733">
        <f>VLOOKUP(O733,mi2hh!A$2:B$4261,2,FALSE())</f>
        <v>3</v>
      </c>
      <c r="Q733" t="str">
        <f t="shared" si="45"/>
        <v>Red</v>
      </c>
      <c r="R733" t="str">
        <f t="shared" si="46"/>
        <v>UN</v>
      </c>
      <c r="S733" s="24" t="s">
        <v>1210</v>
      </c>
      <c r="T733" t="str">
        <f t="shared" si="47"/>
        <v/>
      </c>
      <c r="U733">
        <f>VLOOKUP(S733,ar_skupina!L$2:M$136,2,FALSE())</f>
        <v>56</v>
      </c>
    </row>
    <row r="734" spans="1:21" ht="14.25" customHeight="1" x14ac:dyDescent="0.25">
      <c r="A734">
        <v>873</v>
      </c>
      <c r="B734" s="9">
        <v>45390.53125</v>
      </c>
      <c r="C734" s="9">
        <v>45390.635416666701</v>
      </c>
      <c r="D734" t="s">
        <v>1534</v>
      </c>
      <c r="E734">
        <v>302</v>
      </c>
      <c r="F734" t="s">
        <v>1522</v>
      </c>
      <c r="G734" t="s">
        <v>2</v>
      </c>
      <c r="H734" t="s">
        <v>1498</v>
      </c>
      <c r="I734" s="63" t="e">
        <f t="array" ref="I734">_xlfn.IFS(#REF!="1",1,#REF!="2",2,#REF!="3",3,#REF!="1A",4,#REF!="1B",5,#REF!="2A",6,#REF!="2B",7,#REF!="3A",8,#REF!="3B",9,#REF!="4A",10,#REF!="","")</f>
        <v>#REF!</v>
      </c>
      <c r="J734">
        <f>VLOOKUP(F734,profesor!$G$2:$H$101,2,0)</f>
        <v>9</v>
      </c>
      <c r="K734">
        <f>VLOOKUP(H734,ar_predmet!A:C,3,0)</f>
        <v>179</v>
      </c>
      <c r="L734" s="3">
        <f>VLOOKUP(H734,ar_predmet!A:C,2,FALSE())</f>
        <v>7203</v>
      </c>
      <c r="M734">
        <f>+VLOOKUP(G734,tip_dogodka!$B$2:$C$10,2,0)</f>
        <v>1</v>
      </c>
      <c r="N734">
        <f>+VLOOKUP(E734,prostor!$F$1:$G$101,2,0)</f>
        <v>6</v>
      </c>
      <c r="O734">
        <f t="shared" si="44"/>
        <v>150</v>
      </c>
      <c r="P734">
        <f>VLOOKUP(O734,mi2hh!A$2:B$4261,2,FALSE())</f>
        <v>3</v>
      </c>
      <c r="Q734" t="str">
        <f t="shared" si="45"/>
        <v>Red</v>
      </c>
      <c r="R734" t="str">
        <f t="shared" si="46"/>
        <v>MA</v>
      </c>
      <c r="S734" s="24" t="s">
        <v>1230</v>
      </c>
      <c r="T734" t="str">
        <f t="shared" si="47"/>
        <v/>
      </c>
      <c r="U734">
        <f>VLOOKUP(S734,ar_skupina!L$2:M$136,2,FALSE())</f>
        <v>86</v>
      </c>
    </row>
    <row r="735" spans="1:21" ht="14.25" customHeight="1" x14ac:dyDescent="0.25">
      <c r="A735">
        <v>875</v>
      </c>
      <c r="B735" s="9">
        <v>45348.375</v>
      </c>
      <c r="C735" s="9">
        <v>45348.479166666701</v>
      </c>
      <c r="D735" t="s">
        <v>1532</v>
      </c>
      <c r="E735">
        <v>307</v>
      </c>
      <c r="F735" t="s">
        <v>1522</v>
      </c>
      <c r="G735" t="s">
        <v>2</v>
      </c>
      <c r="H735" t="s">
        <v>1492</v>
      </c>
      <c r="I735" s="63" t="e">
        <f t="array" ref="I735">_xlfn.IFS(#REF!="1",1,#REF!="2",2,#REF!="3",3,#REF!="1A",4,#REF!="1B",5,#REF!="2A",6,#REF!="2B",7,#REF!="3A",8,#REF!="3B",9,#REF!="4A",10,#REF!="","")</f>
        <v>#REF!</v>
      </c>
      <c r="J735">
        <f>VLOOKUP(F735,profesor!$G$2:$H$101,2,0)</f>
        <v>9</v>
      </c>
      <c r="K735">
        <f>VLOOKUP(H735,ar_predmet!A:C,3,0)</f>
        <v>18</v>
      </c>
      <c r="L735" s="3">
        <f>VLOOKUP(H735,ar_predmet!A:C,2,FALSE())</f>
        <v>5217</v>
      </c>
      <c r="M735">
        <f>+VLOOKUP(G735,tip_dogodka!$B$2:$C$10,2,0)</f>
        <v>1</v>
      </c>
      <c r="N735">
        <f>+VLOOKUP(E735,prostor!$F$1:$G$101,2,0)</f>
        <v>9</v>
      </c>
      <c r="O735">
        <f t="shared" si="44"/>
        <v>150</v>
      </c>
      <c r="P735">
        <f>VLOOKUP(O735,mi2hh!A$2:B$4261,2,FALSE())</f>
        <v>3</v>
      </c>
      <c r="Q735" t="str">
        <f t="shared" si="45"/>
        <v>Red</v>
      </c>
      <c r="R735" t="str">
        <f t="shared" si="46"/>
        <v>VS</v>
      </c>
      <c r="S735" s="24" t="s">
        <v>1157</v>
      </c>
      <c r="T735" t="str">
        <f t="shared" si="47"/>
        <v/>
      </c>
      <c r="U735">
        <f>VLOOKUP(S735,ar_skupina!L$2:M$136,2,FALSE())</f>
        <v>20</v>
      </c>
    </row>
    <row r="736" spans="1:21" ht="14.25" customHeight="1" x14ac:dyDescent="0.25">
      <c r="A736">
        <v>876</v>
      </c>
      <c r="B736" s="9">
        <v>45316.75</v>
      </c>
      <c r="C736" s="9">
        <v>45316.854166666701</v>
      </c>
      <c r="D736" t="s">
        <v>1531</v>
      </c>
      <c r="E736" t="s">
        <v>16</v>
      </c>
      <c r="F736" t="s">
        <v>1522</v>
      </c>
      <c r="G736" t="s">
        <v>5</v>
      </c>
      <c r="H736" t="s">
        <v>1376</v>
      </c>
      <c r="I736" s="63" t="e">
        <f t="array" ref="I736">_xlfn.IFS(#REF!="1",1,#REF!="2",2,#REF!="3",3,#REF!="1A",4,#REF!="1B",5,#REF!="2A",6,#REF!="2B",7,#REF!="3A",8,#REF!="3B",9,#REF!="4A",10,#REF!="","")</f>
        <v>#REF!</v>
      </c>
      <c r="J736">
        <f>VLOOKUP(F736,profesor!$G$2:$H$101,2,0)</f>
        <v>9</v>
      </c>
      <c r="K736">
        <f>VLOOKUP(H736,ar_predmet!A:C,3,0)</f>
        <v>3</v>
      </c>
      <c r="L736" s="3">
        <f>VLOOKUP(H736,ar_predmet!A:C,2,FALSE())</f>
        <v>5107</v>
      </c>
      <c r="M736">
        <f>+VLOOKUP(G736,tip_dogodka!$B$2:$C$10,2,0)</f>
        <v>4</v>
      </c>
      <c r="N736">
        <f>+VLOOKUP(E736,prostor!$F$1:$G$101,2,0)</f>
        <v>54</v>
      </c>
      <c r="O736">
        <f t="shared" si="44"/>
        <v>150</v>
      </c>
      <c r="P736">
        <f>VLOOKUP(O736,mi2hh!A$2:B$4261,2,FALSE())</f>
        <v>3</v>
      </c>
      <c r="Q736" t="str">
        <f t="shared" si="45"/>
        <v>Izr</v>
      </c>
      <c r="R736" t="str">
        <f t="shared" si="46"/>
        <v>VS</v>
      </c>
      <c r="S736" s="24" t="s">
        <v>1241</v>
      </c>
      <c r="T736" t="str">
        <f t="shared" si="47"/>
        <v/>
      </c>
      <c r="U736">
        <f>VLOOKUP(S736,ar_skupina!L$2:M$136,2,FALSE())</f>
        <v>90</v>
      </c>
    </row>
    <row r="737" spans="1:21" ht="14.25" customHeight="1" x14ac:dyDescent="0.25">
      <c r="A737">
        <v>877</v>
      </c>
      <c r="B737" s="9">
        <v>45247.75</v>
      </c>
      <c r="C737" s="9">
        <v>45247.885416666701</v>
      </c>
      <c r="D737" t="s">
        <v>1527</v>
      </c>
      <c r="E737" t="s">
        <v>17</v>
      </c>
      <c r="F737" t="s">
        <v>1522</v>
      </c>
      <c r="G737" t="s">
        <v>2</v>
      </c>
      <c r="H737" t="s">
        <v>1528</v>
      </c>
      <c r="I737" s="63" t="e">
        <f t="array" ref="I737">_xlfn.IFS(#REF!="1",1,#REF!="2",2,#REF!="3",3,#REF!="1A",4,#REF!="1B",5,#REF!="2A",6,#REF!="2B",7,#REF!="3A",8,#REF!="3B",9,#REF!="4A",10,#REF!="","")</f>
        <v>#REF!</v>
      </c>
      <c r="J737">
        <f>VLOOKUP(F737,profesor!$G$2:$H$101,2,0)</f>
        <v>9</v>
      </c>
      <c r="K737">
        <f>VLOOKUP(H737,ar_predmet!A:C,3,0)</f>
        <v>246</v>
      </c>
      <c r="L737" s="3" t="str">
        <f>VLOOKUP(H737,ar_predmet!A:C,2,FALSE())</f>
        <v>S206</v>
      </c>
      <c r="M737">
        <f>+VLOOKUP(G737,tip_dogodka!$B$2:$C$10,2,0)</f>
        <v>1</v>
      </c>
      <c r="N737">
        <f>+VLOOKUP(E737,prostor!$F$1:$G$101,2,0)</f>
        <v>55</v>
      </c>
      <c r="O737">
        <f t="shared" si="44"/>
        <v>195</v>
      </c>
      <c r="P737">
        <f>VLOOKUP(O737,mi2hh!A$2:B$4261,2,FALSE())</f>
        <v>4</v>
      </c>
      <c r="Q737" t="str">
        <f t="shared" si="45"/>
        <v>Izr</v>
      </c>
      <c r="R737" t="str">
        <f t="shared" si="46"/>
        <v>VS</v>
      </c>
      <c r="S737" s="24" t="s">
        <v>1246</v>
      </c>
      <c r="T737" t="str">
        <f t="shared" si="47"/>
        <v/>
      </c>
      <c r="U737">
        <f>VLOOKUP(S737,ar_skupina!L$2:M$136,2,FALSE())</f>
        <v>100</v>
      </c>
    </row>
    <row r="738" spans="1:21" ht="14.25" customHeight="1" x14ac:dyDescent="0.25">
      <c r="A738">
        <v>878</v>
      </c>
      <c r="B738" s="9">
        <v>45211.677083333299</v>
      </c>
      <c r="C738" s="9">
        <v>45211.78125</v>
      </c>
      <c r="D738" t="s">
        <v>1521</v>
      </c>
      <c r="E738">
        <v>302</v>
      </c>
      <c r="F738" t="s">
        <v>1522</v>
      </c>
      <c r="G738" t="s">
        <v>2</v>
      </c>
      <c r="H738" t="s">
        <v>1492</v>
      </c>
      <c r="I738" s="63" t="e">
        <f t="array" ref="I738">_xlfn.IFS(#REF!="1",1,#REF!="2",2,#REF!="3",3,#REF!="1A",4,#REF!="1B",5,#REF!="2A",6,#REF!="2B",7,#REF!="3A",8,#REF!="3B",9,#REF!="4A",10,#REF!="","")</f>
        <v>#REF!</v>
      </c>
      <c r="J738">
        <f>VLOOKUP(F738,profesor!$G$2:$H$101,2,0)</f>
        <v>9</v>
      </c>
      <c r="K738">
        <f>VLOOKUP(H738,ar_predmet!A:C,3,0)</f>
        <v>18</v>
      </c>
      <c r="L738" s="3">
        <f>VLOOKUP(H738,ar_predmet!A:C,2,FALSE())</f>
        <v>5217</v>
      </c>
      <c r="M738">
        <f>+VLOOKUP(G738,tip_dogodka!$B$2:$C$10,2,0)</f>
        <v>1</v>
      </c>
      <c r="N738">
        <f>+VLOOKUP(E738,prostor!$F$1:$G$101,2,0)</f>
        <v>6</v>
      </c>
      <c r="O738">
        <f t="shared" si="44"/>
        <v>150</v>
      </c>
      <c r="P738">
        <f>VLOOKUP(O738,mi2hh!A$2:B$4261,2,FALSE())</f>
        <v>3</v>
      </c>
      <c r="Q738" t="str">
        <f t="shared" si="45"/>
        <v>Red</v>
      </c>
      <c r="R738" t="str">
        <f t="shared" si="46"/>
        <v>UN</v>
      </c>
      <c r="S738" s="24" t="s">
        <v>1210</v>
      </c>
      <c r="T738" t="str">
        <f t="shared" si="47"/>
        <v/>
      </c>
      <c r="U738">
        <f>VLOOKUP(S738,ar_skupina!L$2:M$136,2,FALSE())</f>
        <v>56</v>
      </c>
    </row>
    <row r="739" spans="1:21" ht="14.25" customHeight="1" x14ac:dyDescent="0.25">
      <c r="A739">
        <v>881</v>
      </c>
      <c r="B739" s="9">
        <v>45258.489583333299</v>
      </c>
      <c r="C739" s="9">
        <v>45258.59375</v>
      </c>
      <c r="D739" t="s">
        <v>1529</v>
      </c>
      <c r="E739" t="s">
        <v>17</v>
      </c>
      <c r="F739" t="s">
        <v>1522</v>
      </c>
      <c r="G739" t="s">
        <v>2</v>
      </c>
      <c r="H739" t="s">
        <v>1504</v>
      </c>
      <c r="I739" s="63" t="e">
        <f t="array" ref="I739">_xlfn.IFS(#REF!="1",1,#REF!="2",2,#REF!="3",3,#REF!="1A",4,#REF!="1B",5,#REF!="2A",6,#REF!="2B",7,#REF!="3A",8,#REF!="3B",9,#REF!="4A",10,#REF!="","")</f>
        <v>#REF!</v>
      </c>
      <c r="J739">
        <f>VLOOKUP(F739,profesor!$G$2:$H$101,2,0)</f>
        <v>9</v>
      </c>
      <c r="K739">
        <f>VLOOKUP(H739,ar_predmet!A:C,3,0)</f>
        <v>121</v>
      </c>
      <c r="L739" s="3">
        <f>VLOOKUP(H739,ar_predmet!A:C,2,FALSE())</f>
        <v>6314</v>
      </c>
      <c r="M739">
        <f>+VLOOKUP(G739,tip_dogodka!$B$2:$C$10,2,0)</f>
        <v>1</v>
      </c>
      <c r="N739">
        <f>+VLOOKUP(E739,prostor!$F$1:$G$101,2,0)</f>
        <v>55</v>
      </c>
      <c r="O739">
        <f t="shared" si="44"/>
        <v>150</v>
      </c>
      <c r="P739">
        <f>VLOOKUP(O739,mi2hh!A$2:B$4261,2,FALSE())</f>
        <v>3</v>
      </c>
      <c r="Q739" t="str">
        <f t="shared" si="45"/>
        <v>Red</v>
      </c>
      <c r="R739" t="str">
        <f t="shared" si="46"/>
        <v>UN</v>
      </c>
      <c r="S739" s="24" t="s">
        <v>1216</v>
      </c>
      <c r="T739" t="str">
        <f t="shared" si="47"/>
        <v/>
      </c>
      <c r="U739">
        <f>VLOOKUP(S739,ar_skupina!L$2:M$136,2,FALSE())</f>
        <v>73</v>
      </c>
    </row>
    <row r="740" spans="1:21" ht="14.25" customHeight="1" x14ac:dyDescent="0.25">
      <c r="A740">
        <v>882</v>
      </c>
      <c r="B740" s="9">
        <v>45215.416666666701</v>
      </c>
      <c r="C740" s="9">
        <v>45215.520833333299</v>
      </c>
      <c r="D740" t="s">
        <v>1535</v>
      </c>
      <c r="E740" t="s">
        <v>16</v>
      </c>
      <c r="F740" t="s">
        <v>1522</v>
      </c>
      <c r="G740" t="s">
        <v>4</v>
      </c>
      <c r="H740" t="s">
        <v>1492</v>
      </c>
      <c r="I740" s="63" t="e">
        <f t="array" ref="I740">_xlfn.IFS(#REF!="1",1,#REF!="2",2,#REF!="3",3,#REF!="1A",4,#REF!="1B",5,#REF!="2A",6,#REF!="2B",7,#REF!="3A",8,#REF!="3B",9,#REF!="4A",10,#REF!="","")</f>
        <v>#REF!</v>
      </c>
      <c r="J740">
        <f>VLOOKUP(F740,profesor!$G$2:$H$101,2,0)</f>
        <v>9</v>
      </c>
      <c r="K740">
        <f>VLOOKUP(H740,ar_predmet!A:C,3,0)</f>
        <v>18</v>
      </c>
      <c r="L740" s="3">
        <f>VLOOKUP(H740,ar_predmet!A:C,2,FALSE())</f>
        <v>5217</v>
      </c>
      <c r="M740">
        <f>+VLOOKUP(G740,tip_dogodka!$B$2:$C$10,2,0)</f>
        <v>3</v>
      </c>
      <c r="N740">
        <f>+VLOOKUP(E740,prostor!$F$1:$G$101,2,0)</f>
        <v>54</v>
      </c>
      <c r="O740">
        <f t="shared" si="44"/>
        <v>150</v>
      </c>
      <c r="P740">
        <f>VLOOKUP(O740,mi2hh!A$2:B$4261,2,FALSE())</f>
        <v>3</v>
      </c>
      <c r="Q740" t="str">
        <f t="shared" si="45"/>
        <v>Red</v>
      </c>
      <c r="R740" t="str">
        <f t="shared" si="46"/>
        <v>UN</v>
      </c>
      <c r="S740" s="24" t="s">
        <v>1210</v>
      </c>
      <c r="T740" t="str">
        <f t="shared" si="47"/>
        <v/>
      </c>
      <c r="U740">
        <f>VLOOKUP(S740,ar_skupina!L$2:M$136,2,FALSE())</f>
        <v>56</v>
      </c>
    </row>
    <row r="741" spans="1:21" ht="14.25" customHeight="1" x14ac:dyDescent="0.25">
      <c r="A741">
        <v>883</v>
      </c>
      <c r="B741" s="9">
        <v>45363.375</v>
      </c>
      <c r="C741" s="9">
        <v>45363.479166666701</v>
      </c>
      <c r="D741" t="s">
        <v>1533</v>
      </c>
      <c r="E741" t="s">
        <v>16</v>
      </c>
      <c r="F741" t="s">
        <v>1522</v>
      </c>
      <c r="G741" t="s">
        <v>4</v>
      </c>
      <c r="H741" t="s">
        <v>1492</v>
      </c>
      <c r="I741" s="63" t="e">
        <f t="array" ref="I741">_xlfn.IFS(#REF!="1",1,#REF!="2",2,#REF!="3",3,#REF!="1A",4,#REF!="1B",5,#REF!="2A",6,#REF!="2B",7,#REF!="3A",8,#REF!="3B",9,#REF!="4A",10,#REF!="","")</f>
        <v>#REF!</v>
      </c>
      <c r="J741">
        <f>VLOOKUP(F741,profesor!$G$2:$H$101,2,0)</f>
        <v>9</v>
      </c>
      <c r="K741">
        <f>VLOOKUP(H741,ar_predmet!A:C,3,0)</f>
        <v>18</v>
      </c>
      <c r="L741" s="3">
        <f>VLOOKUP(H741,ar_predmet!A:C,2,FALSE())</f>
        <v>5217</v>
      </c>
      <c r="M741">
        <f>+VLOOKUP(G741,tip_dogodka!$B$2:$C$10,2,0)</f>
        <v>3</v>
      </c>
      <c r="N741">
        <f>+VLOOKUP(E741,prostor!$F$1:$G$101,2,0)</f>
        <v>54</v>
      </c>
      <c r="O741">
        <f t="shared" si="44"/>
        <v>150</v>
      </c>
      <c r="P741">
        <f>VLOOKUP(O741,mi2hh!A$2:B$4261,2,FALSE())</f>
        <v>3</v>
      </c>
      <c r="Q741" t="str">
        <f t="shared" si="45"/>
        <v>Red</v>
      </c>
      <c r="R741" t="str">
        <f t="shared" si="46"/>
        <v>VS</v>
      </c>
      <c r="S741" s="24" t="s">
        <v>1157</v>
      </c>
      <c r="T741" t="str">
        <f t="shared" si="47"/>
        <v/>
      </c>
      <c r="U741">
        <f>VLOOKUP(S741,ar_skupina!L$2:M$136,2,FALSE())</f>
        <v>20</v>
      </c>
    </row>
    <row r="742" spans="1:21" ht="14.25" customHeight="1" x14ac:dyDescent="0.25">
      <c r="A742">
        <v>884</v>
      </c>
      <c r="B742" s="9">
        <v>45380.489583333299</v>
      </c>
      <c r="C742" s="9">
        <v>45380.59375</v>
      </c>
      <c r="D742" t="s">
        <v>1538</v>
      </c>
      <c r="E742" t="s">
        <v>16</v>
      </c>
      <c r="F742" t="s">
        <v>1522</v>
      </c>
      <c r="G742" t="s">
        <v>4</v>
      </c>
      <c r="H742" t="s">
        <v>1498</v>
      </c>
      <c r="I742" s="63" t="e">
        <f t="array" ref="I742">_xlfn.IFS(#REF!="1",1,#REF!="2",2,#REF!="3",3,#REF!="1A",4,#REF!="1B",5,#REF!="2A",6,#REF!="2B",7,#REF!="3A",8,#REF!="3B",9,#REF!="4A",10,#REF!="","")</f>
        <v>#REF!</v>
      </c>
      <c r="J742">
        <f>VLOOKUP(F742,profesor!$G$2:$H$101,2,0)</f>
        <v>9</v>
      </c>
      <c r="K742">
        <f>VLOOKUP(H742,ar_predmet!A:C,3,0)</f>
        <v>179</v>
      </c>
      <c r="L742" s="3">
        <f>VLOOKUP(H742,ar_predmet!A:C,2,FALSE())</f>
        <v>7203</v>
      </c>
      <c r="M742">
        <f>+VLOOKUP(G742,tip_dogodka!$B$2:$C$10,2,0)</f>
        <v>3</v>
      </c>
      <c r="N742">
        <f>+VLOOKUP(E742,prostor!$F$1:$G$101,2,0)</f>
        <v>54</v>
      </c>
      <c r="O742">
        <f t="shared" si="44"/>
        <v>150</v>
      </c>
      <c r="P742">
        <f>VLOOKUP(O742,mi2hh!A$2:B$4261,2,FALSE())</f>
        <v>3</v>
      </c>
      <c r="Q742" t="str">
        <f t="shared" si="45"/>
        <v>Red</v>
      </c>
      <c r="R742" t="str">
        <f t="shared" si="46"/>
        <v>MA</v>
      </c>
      <c r="S742" s="24" t="s">
        <v>1230</v>
      </c>
      <c r="T742" t="str">
        <f t="shared" si="47"/>
        <v/>
      </c>
      <c r="U742">
        <f>VLOOKUP(S742,ar_skupina!L$2:M$136,2,FALSE())</f>
        <v>86</v>
      </c>
    </row>
    <row r="743" spans="1:21" ht="14.25" customHeight="1" x14ac:dyDescent="0.25">
      <c r="A743">
        <v>885</v>
      </c>
      <c r="B743" s="9">
        <v>45351.375</v>
      </c>
      <c r="C743" s="9">
        <v>45351.479166666701</v>
      </c>
      <c r="D743" t="s">
        <v>1533</v>
      </c>
      <c r="E743" t="s">
        <v>16</v>
      </c>
      <c r="F743" t="s">
        <v>1522</v>
      </c>
      <c r="G743" t="s">
        <v>4</v>
      </c>
      <c r="H743" t="s">
        <v>1492</v>
      </c>
      <c r="I743" s="63" t="e">
        <f t="array" ref="I743">_xlfn.IFS(#REF!="1",1,#REF!="2",2,#REF!="3",3,#REF!="1A",4,#REF!="1B",5,#REF!="2A",6,#REF!="2B",7,#REF!="3A",8,#REF!="3B",9,#REF!="4A",10,#REF!="","")</f>
        <v>#REF!</v>
      </c>
      <c r="J743">
        <f>VLOOKUP(F743,profesor!$G$2:$H$101,2,0)</f>
        <v>9</v>
      </c>
      <c r="K743">
        <f>VLOOKUP(H743,ar_predmet!A:C,3,0)</f>
        <v>18</v>
      </c>
      <c r="L743" s="3">
        <f>VLOOKUP(H743,ar_predmet!A:C,2,FALSE())</f>
        <v>5217</v>
      </c>
      <c r="M743">
        <f>+VLOOKUP(G743,tip_dogodka!$B$2:$C$10,2,0)</f>
        <v>3</v>
      </c>
      <c r="N743">
        <f>+VLOOKUP(E743,prostor!$F$1:$G$101,2,0)</f>
        <v>54</v>
      </c>
      <c r="O743">
        <f t="shared" si="44"/>
        <v>150</v>
      </c>
      <c r="P743">
        <f>VLOOKUP(O743,mi2hh!A$2:B$4261,2,FALSE())</f>
        <v>3</v>
      </c>
      <c r="Q743" t="str">
        <f t="shared" si="45"/>
        <v>Red</v>
      </c>
      <c r="R743" t="str">
        <f t="shared" si="46"/>
        <v>VS</v>
      </c>
      <c r="S743" s="24" t="s">
        <v>1157</v>
      </c>
      <c r="T743" t="str">
        <f t="shared" si="47"/>
        <v/>
      </c>
      <c r="U743">
        <f>VLOOKUP(S743,ar_skupina!L$2:M$136,2,FALSE())</f>
        <v>20</v>
      </c>
    </row>
    <row r="744" spans="1:21" ht="14.25" customHeight="1" x14ac:dyDescent="0.25">
      <c r="A744">
        <v>887</v>
      </c>
      <c r="B744" s="9">
        <v>45377.489583333299</v>
      </c>
      <c r="C744" s="9">
        <v>45377.59375</v>
      </c>
      <c r="D744" t="s">
        <v>1538</v>
      </c>
      <c r="E744" t="s">
        <v>16</v>
      </c>
      <c r="F744" t="s">
        <v>1522</v>
      </c>
      <c r="G744" t="s">
        <v>4</v>
      </c>
      <c r="H744" t="s">
        <v>1498</v>
      </c>
      <c r="I744" s="63" t="e">
        <f t="array" ref="I744">_xlfn.IFS(#REF!="1",1,#REF!="2",2,#REF!="3",3,#REF!="1A",4,#REF!="1B",5,#REF!="2A",6,#REF!="2B",7,#REF!="3A",8,#REF!="3B",9,#REF!="4A",10,#REF!="","")</f>
        <v>#REF!</v>
      </c>
      <c r="J744">
        <f>VLOOKUP(F744,profesor!$G$2:$H$101,2,0)</f>
        <v>9</v>
      </c>
      <c r="K744">
        <f>VLOOKUP(H744,ar_predmet!A:C,3,0)</f>
        <v>179</v>
      </c>
      <c r="L744" s="3">
        <f>VLOOKUP(H744,ar_predmet!A:C,2,FALSE())</f>
        <v>7203</v>
      </c>
      <c r="M744">
        <f>+VLOOKUP(G744,tip_dogodka!$B$2:$C$10,2,0)</f>
        <v>3</v>
      </c>
      <c r="N744">
        <f>+VLOOKUP(E744,prostor!$F$1:$G$101,2,0)</f>
        <v>54</v>
      </c>
      <c r="O744">
        <f t="shared" si="44"/>
        <v>150</v>
      </c>
      <c r="P744">
        <f>VLOOKUP(O744,mi2hh!A$2:B$4261,2,FALSE())</f>
        <v>3</v>
      </c>
      <c r="Q744" t="str">
        <f t="shared" si="45"/>
        <v>Red</v>
      </c>
      <c r="R744" t="str">
        <f t="shared" si="46"/>
        <v>MA</v>
      </c>
      <c r="S744" s="24" t="s">
        <v>1230</v>
      </c>
      <c r="T744" t="str">
        <f t="shared" si="47"/>
        <v/>
      </c>
      <c r="U744">
        <f>VLOOKUP(S744,ar_skupina!L$2:M$136,2,FALSE())</f>
        <v>86</v>
      </c>
    </row>
    <row r="745" spans="1:21" ht="14.25" customHeight="1" x14ac:dyDescent="0.25">
      <c r="A745">
        <v>889</v>
      </c>
      <c r="B745" s="9">
        <v>45202.677083333299</v>
      </c>
      <c r="C745" s="9">
        <v>45202.78125</v>
      </c>
      <c r="D745" t="s">
        <v>1544</v>
      </c>
      <c r="E745">
        <v>111</v>
      </c>
      <c r="F745" t="s">
        <v>1545</v>
      </c>
      <c r="G745" t="s">
        <v>2</v>
      </c>
      <c r="H745" t="s">
        <v>1546</v>
      </c>
      <c r="I745" s="63" t="e">
        <f t="array" ref="I745">_xlfn.IFS(#REF!="1",1,#REF!="2",2,#REF!="3",3,#REF!="1A",4,#REF!="1B",5,#REF!="2A",6,#REF!="2B",7,#REF!="3A",8,#REF!="3B",9,#REF!="4A",10,#REF!="","")</f>
        <v>#REF!</v>
      </c>
      <c r="J745">
        <f>VLOOKUP(F745,profesor!$G$2:$H$101,2,0)</f>
        <v>42</v>
      </c>
      <c r="K745">
        <f>VLOOKUP(H745,ar_predmet!A:C,3,0)</f>
        <v>6</v>
      </c>
      <c r="L745" s="3">
        <f>VLOOKUP(H745,ar_predmet!A:C,2,FALSE())</f>
        <v>5112</v>
      </c>
      <c r="M745">
        <f>+VLOOKUP(G745,tip_dogodka!$B$2:$C$10,2,0)</f>
        <v>1</v>
      </c>
      <c r="N745">
        <f>+VLOOKUP(E745,prostor!$F$1:$G$101,2,0)</f>
        <v>4</v>
      </c>
      <c r="O745">
        <f t="shared" si="44"/>
        <v>150</v>
      </c>
      <c r="P745">
        <f>VLOOKUP(O745,mi2hh!A$2:B$4261,2,FALSE())</f>
        <v>3</v>
      </c>
      <c r="Q745" t="str">
        <f t="shared" si="45"/>
        <v>Red</v>
      </c>
      <c r="R745" t="str">
        <f t="shared" si="46"/>
        <v>VS</v>
      </c>
      <c r="S745" s="24" t="s">
        <v>1128</v>
      </c>
      <c r="T745" t="str">
        <f t="shared" si="47"/>
        <v/>
      </c>
      <c r="U745">
        <f>VLOOKUP(S745,ar_skupina!L$2:M$136,2,FALSE())</f>
        <v>1</v>
      </c>
    </row>
    <row r="746" spans="1:21" ht="14.25" customHeight="1" x14ac:dyDescent="0.25">
      <c r="A746">
        <v>890</v>
      </c>
      <c r="B746" s="9">
        <v>45352.489583333299</v>
      </c>
      <c r="C746" s="9">
        <v>45352.59375</v>
      </c>
      <c r="D746" t="s">
        <v>1547</v>
      </c>
      <c r="E746" t="s">
        <v>16</v>
      </c>
      <c r="F746" t="s">
        <v>1545</v>
      </c>
      <c r="G746" t="s">
        <v>4</v>
      </c>
      <c r="H746" t="s">
        <v>1548</v>
      </c>
      <c r="I746" s="63" t="e">
        <f t="array" ref="I746">_xlfn.IFS(#REF!="1",1,#REF!="2",2,#REF!="3",3,#REF!="1A",4,#REF!="1B",5,#REF!="2A",6,#REF!="2B",7,#REF!="3A",8,#REF!="3B",9,#REF!="4A",10,#REF!="","")</f>
        <v>#REF!</v>
      </c>
      <c r="J746">
        <f>VLOOKUP(F746,profesor!$G$2:$H$101,2,0)</f>
        <v>42</v>
      </c>
      <c r="K746">
        <f>VLOOKUP(H746,ar_predmet!A:C,3,0)</f>
        <v>79</v>
      </c>
      <c r="L746" s="3">
        <f>VLOOKUP(H746,ar_predmet!A:C,2,FALSE())</f>
        <v>6117</v>
      </c>
      <c r="M746">
        <f>+VLOOKUP(G746,tip_dogodka!$B$2:$C$10,2,0)</f>
        <v>3</v>
      </c>
      <c r="N746">
        <f>+VLOOKUP(E746,prostor!$F$1:$G$101,2,0)</f>
        <v>54</v>
      </c>
      <c r="O746">
        <f t="shared" si="44"/>
        <v>150</v>
      </c>
      <c r="P746">
        <f>VLOOKUP(O746,mi2hh!A$2:B$4261,2,FALSE())</f>
        <v>3</v>
      </c>
      <c r="Q746" t="str">
        <f t="shared" si="45"/>
        <v>Red</v>
      </c>
      <c r="R746" t="str">
        <f t="shared" si="46"/>
        <v>UN</v>
      </c>
      <c r="S746" s="24" t="s">
        <v>1192</v>
      </c>
      <c r="T746" t="str">
        <f t="shared" si="47"/>
        <v/>
      </c>
      <c r="U746">
        <f>VLOOKUP(S746,ar_skupina!L$2:M$136,2,FALSE())</f>
        <v>50</v>
      </c>
    </row>
    <row r="747" spans="1:21" ht="14.25" customHeight="1" x14ac:dyDescent="0.25">
      <c r="A747">
        <v>891</v>
      </c>
      <c r="B747" s="9">
        <v>45205.791666666701</v>
      </c>
      <c r="C747" s="9">
        <v>45205.895833333299</v>
      </c>
      <c r="D747" t="s">
        <v>1549</v>
      </c>
      <c r="E747">
        <v>302</v>
      </c>
      <c r="F747" t="s">
        <v>1545</v>
      </c>
      <c r="G747" t="s">
        <v>2</v>
      </c>
      <c r="H747" t="s">
        <v>1546</v>
      </c>
      <c r="I747" s="63" t="e">
        <f t="array" ref="I747">_xlfn.IFS(#REF!="1",1,#REF!="2",2,#REF!="3",3,#REF!="1A",4,#REF!="1B",5,#REF!="2A",6,#REF!="2B",7,#REF!="3A",8,#REF!="3B",9,#REF!="4A",10,#REF!="","")</f>
        <v>#REF!</v>
      </c>
      <c r="J747">
        <f>VLOOKUP(F747,profesor!$G$2:$H$101,2,0)</f>
        <v>42</v>
      </c>
      <c r="K747">
        <f>VLOOKUP(H747,ar_predmet!A:C,3,0)</f>
        <v>6</v>
      </c>
      <c r="L747" s="3">
        <f>VLOOKUP(H747,ar_predmet!A:C,2,FALSE())</f>
        <v>5112</v>
      </c>
      <c r="M747">
        <f>+VLOOKUP(G747,tip_dogodka!$B$2:$C$10,2,0)</f>
        <v>1</v>
      </c>
      <c r="N747">
        <f>+VLOOKUP(E747,prostor!$F$1:$G$101,2,0)</f>
        <v>6</v>
      </c>
      <c r="O747">
        <f t="shared" si="44"/>
        <v>150</v>
      </c>
      <c r="P747">
        <f>VLOOKUP(O747,mi2hh!A$2:B$4261,2,FALSE())</f>
        <v>3</v>
      </c>
      <c r="Q747" t="str">
        <f t="shared" si="45"/>
        <v>Izr</v>
      </c>
      <c r="R747" t="str">
        <f t="shared" si="46"/>
        <v>VS</v>
      </c>
      <c r="S747" s="24" t="s">
        <v>1241</v>
      </c>
      <c r="T747" t="str">
        <f t="shared" si="47"/>
        <v/>
      </c>
      <c r="U747">
        <f>VLOOKUP(S747,ar_skupina!L$2:M$136,2,FALSE())</f>
        <v>90</v>
      </c>
    </row>
    <row r="748" spans="1:21" ht="14.25" customHeight="1" x14ac:dyDescent="0.25">
      <c r="A748">
        <v>892</v>
      </c>
      <c r="B748" s="9">
        <v>45261.75</v>
      </c>
      <c r="C748" s="9">
        <v>45261.920138888898</v>
      </c>
      <c r="D748" t="s">
        <v>1550</v>
      </c>
      <c r="E748" t="s">
        <v>16</v>
      </c>
      <c r="F748" t="s">
        <v>1545</v>
      </c>
      <c r="G748" t="s">
        <v>4</v>
      </c>
      <c r="H748" t="s">
        <v>1551</v>
      </c>
      <c r="I748" s="63" t="e">
        <f t="array" ref="I748">_xlfn.IFS(#REF!="1",1,#REF!="2",2,#REF!="3",3,#REF!="1A",4,#REF!="1B",5,#REF!="2A",6,#REF!="2B",7,#REF!="3A",8,#REF!="3B",9,#REF!="4A",10,#REF!="","")</f>
        <v>#REF!</v>
      </c>
      <c r="J748">
        <f>VLOOKUP(F748,profesor!$G$2:$H$101,2,0)</f>
        <v>42</v>
      </c>
      <c r="K748">
        <f>VLOOKUP(H748,ar_predmet!A:C,3,0)</f>
        <v>250</v>
      </c>
      <c r="L748" s="3" t="str">
        <f>VLOOKUP(H748,ar_predmet!A:C,2,FALSE())</f>
        <v>S210</v>
      </c>
      <c r="M748">
        <f>+VLOOKUP(G748,tip_dogodka!$B$2:$C$10,2,0)</f>
        <v>3</v>
      </c>
      <c r="N748">
        <f>+VLOOKUP(E748,prostor!$F$1:$G$101,2,0)</f>
        <v>54</v>
      </c>
      <c r="O748">
        <f t="shared" si="44"/>
        <v>245</v>
      </c>
      <c r="P748">
        <f>VLOOKUP(O748,mi2hh!A$2:B$4261,2,FALSE())</f>
        <v>5</v>
      </c>
      <c r="Q748" t="str">
        <f t="shared" si="45"/>
        <v>Izr</v>
      </c>
      <c r="R748" t="str">
        <f t="shared" si="46"/>
        <v>VS</v>
      </c>
      <c r="S748" s="24" t="s">
        <v>1246</v>
      </c>
      <c r="T748" t="str">
        <f t="shared" si="47"/>
        <v/>
      </c>
      <c r="U748">
        <f>VLOOKUP(S748,ar_skupina!L$2:M$136,2,FALSE())</f>
        <v>100</v>
      </c>
    </row>
    <row r="749" spans="1:21" ht="14.25" customHeight="1" x14ac:dyDescent="0.25">
      <c r="A749">
        <v>893</v>
      </c>
      <c r="B749" s="9">
        <v>45203.791666666701</v>
      </c>
      <c r="C749" s="9">
        <v>45203.895833333299</v>
      </c>
      <c r="D749" t="s">
        <v>1552</v>
      </c>
      <c r="E749">
        <v>111</v>
      </c>
      <c r="F749" t="s">
        <v>1545</v>
      </c>
      <c r="G749" t="s">
        <v>7</v>
      </c>
      <c r="H749" t="s">
        <v>1546</v>
      </c>
      <c r="I749" s="63" t="e">
        <f t="array" ref="I749">_xlfn.IFS(#REF!="1",1,#REF!="2",2,#REF!="3",3,#REF!="1A",4,#REF!="1B",5,#REF!="2A",6,#REF!="2B",7,#REF!="3A",8,#REF!="3B",9,#REF!="4A",10,#REF!="","")</f>
        <v>#REF!</v>
      </c>
      <c r="J749">
        <f>VLOOKUP(F749,profesor!$G$2:$H$101,2,0)</f>
        <v>42</v>
      </c>
      <c r="K749">
        <f>VLOOKUP(H749,ar_predmet!A:C,3,0)</f>
        <v>6</v>
      </c>
      <c r="L749" s="3">
        <f>VLOOKUP(H749,ar_predmet!A:C,2,FALSE())</f>
        <v>5112</v>
      </c>
      <c r="M749">
        <f>+VLOOKUP(G749,tip_dogodka!$B$2:$C$10,2,0)</f>
        <v>6</v>
      </c>
      <c r="N749">
        <f>+VLOOKUP(E749,prostor!$F$1:$G$101,2,0)</f>
        <v>4</v>
      </c>
      <c r="O749">
        <f t="shared" si="44"/>
        <v>150</v>
      </c>
      <c r="P749">
        <f>VLOOKUP(O749,mi2hh!A$2:B$4261,2,FALSE())</f>
        <v>3</v>
      </c>
      <c r="Q749" t="str">
        <f t="shared" si="45"/>
        <v>Red</v>
      </c>
      <c r="R749" t="str">
        <f t="shared" si="46"/>
        <v>VS</v>
      </c>
      <c r="S749" s="24" t="s">
        <v>1128</v>
      </c>
      <c r="T749" t="str">
        <f t="shared" si="47"/>
        <v/>
      </c>
      <c r="U749">
        <f>VLOOKUP(S749,ar_skupina!L$2:M$136,2,FALSE())</f>
        <v>1</v>
      </c>
    </row>
    <row r="750" spans="1:21" ht="14.25" customHeight="1" x14ac:dyDescent="0.25">
      <c r="A750">
        <v>894</v>
      </c>
      <c r="B750" s="9">
        <v>45266.75</v>
      </c>
      <c r="C750" s="9">
        <v>45266.920138888898</v>
      </c>
      <c r="D750" t="s">
        <v>1550</v>
      </c>
      <c r="E750" t="s">
        <v>16</v>
      </c>
      <c r="F750" t="s">
        <v>1545</v>
      </c>
      <c r="G750" t="s">
        <v>4</v>
      </c>
      <c r="H750" t="s">
        <v>1551</v>
      </c>
      <c r="I750" s="63" t="e">
        <f t="array" ref="I750">_xlfn.IFS(#REF!="1",1,#REF!="2",2,#REF!="3",3,#REF!="1A",4,#REF!="1B",5,#REF!="2A",6,#REF!="2B",7,#REF!="3A",8,#REF!="3B",9,#REF!="4A",10,#REF!="","")</f>
        <v>#REF!</v>
      </c>
      <c r="J750">
        <f>VLOOKUP(F750,profesor!$G$2:$H$101,2,0)</f>
        <v>42</v>
      </c>
      <c r="K750">
        <f>VLOOKUP(H750,ar_predmet!A:C,3,0)</f>
        <v>250</v>
      </c>
      <c r="L750" s="3" t="str">
        <f>VLOOKUP(H750,ar_predmet!A:C,2,FALSE())</f>
        <v>S210</v>
      </c>
      <c r="M750">
        <f>+VLOOKUP(G750,tip_dogodka!$B$2:$C$10,2,0)</f>
        <v>3</v>
      </c>
      <c r="N750">
        <f>+VLOOKUP(E750,prostor!$F$1:$G$101,2,0)</f>
        <v>54</v>
      </c>
      <c r="O750">
        <f t="shared" si="44"/>
        <v>245</v>
      </c>
      <c r="P750">
        <f>VLOOKUP(O750,mi2hh!A$2:B$4261,2,FALSE())</f>
        <v>5</v>
      </c>
      <c r="Q750" t="str">
        <f t="shared" si="45"/>
        <v>Izr</v>
      </c>
      <c r="R750" t="str">
        <f t="shared" si="46"/>
        <v>VS</v>
      </c>
      <c r="S750" s="24" t="s">
        <v>1246</v>
      </c>
      <c r="T750" t="str">
        <f t="shared" si="47"/>
        <v/>
      </c>
      <c r="U750">
        <f>VLOOKUP(S750,ar_skupina!L$2:M$136,2,FALSE())</f>
        <v>100</v>
      </c>
    </row>
    <row r="751" spans="1:21" ht="14.25" customHeight="1" x14ac:dyDescent="0.25">
      <c r="A751">
        <v>895</v>
      </c>
      <c r="B751" s="9">
        <v>45351.635416666701</v>
      </c>
      <c r="C751" s="9">
        <v>45351.739583333299</v>
      </c>
      <c r="D751" t="s">
        <v>1553</v>
      </c>
      <c r="E751">
        <v>302</v>
      </c>
      <c r="F751" t="s">
        <v>1545</v>
      </c>
      <c r="G751" t="s">
        <v>7</v>
      </c>
      <c r="H751" t="s">
        <v>1548</v>
      </c>
      <c r="I751" s="63" t="e">
        <f t="array" ref="I751">_xlfn.IFS(#REF!="1",1,#REF!="2",2,#REF!="3",3,#REF!="1A",4,#REF!="1B",5,#REF!="2A",6,#REF!="2B",7,#REF!="3A",8,#REF!="3B",9,#REF!="4A",10,#REF!="","")</f>
        <v>#REF!</v>
      </c>
      <c r="J751">
        <f>VLOOKUP(F751,profesor!$G$2:$H$101,2,0)</f>
        <v>42</v>
      </c>
      <c r="K751">
        <f>VLOOKUP(H751,ar_predmet!A:C,3,0)</f>
        <v>79</v>
      </c>
      <c r="L751" s="3">
        <f>VLOOKUP(H751,ar_predmet!A:C,2,FALSE())</f>
        <v>6117</v>
      </c>
      <c r="M751">
        <f>+VLOOKUP(G751,tip_dogodka!$B$2:$C$10,2,0)</f>
        <v>6</v>
      </c>
      <c r="N751">
        <f>+VLOOKUP(E751,prostor!$F$1:$G$101,2,0)</f>
        <v>6</v>
      </c>
      <c r="O751">
        <f t="shared" si="44"/>
        <v>150</v>
      </c>
      <c r="P751">
        <f>VLOOKUP(O751,mi2hh!A$2:B$4261,2,FALSE())</f>
        <v>3</v>
      </c>
      <c r="Q751" t="str">
        <f t="shared" si="45"/>
        <v>Red</v>
      </c>
      <c r="R751" t="str">
        <f t="shared" si="46"/>
        <v>UN</v>
      </c>
      <c r="S751" s="24" t="s">
        <v>1192</v>
      </c>
      <c r="T751" t="str">
        <f t="shared" si="47"/>
        <v/>
      </c>
      <c r="U751">
        <f>VLOOKUP(S751,ar_skupina!L$2:M$136,2,FALSE())</f>
        <v>50</v>
      </c>
    </row>
    <row r="752" spans="1:21" ht="14.25" customHeight="1" x14ac:dyDescent="0.25">
      <c r="A752">
        <v>896</v>
      </c>
      <c r="B752" s="9">
        <v>45366.489583333299</v>
      </c>
      <c r="C752" s="9">
        <v>45366.59375</v>
      </c>
      <c r="D752" t="s">
        <v>1554</v>
      </c>
      <c r="E752">
        <v>301</v>
      </c>
      <c r="F752" t="s">
        <v>1545</v>
      </c>
      <c r="G752" t="s">
        <v>2</v>
      </c>
      <c r="H752" t="s">
        <v>1548</v>
      </c>
      <c r="I752" s="63" t="e">
        <f t="array" ref="I752">_xlfn.IFS(#REF!="1",1,#REF!="2",2,#REF!="3",3,#REF!="1A",4,#REF!="1B",5,#REF!="2A",6,#REF!="2B",7,#REF!="3A",8,#REF!="3B",9,#REF!="4A",10,#REF!="","")</f>
        <v>#REF!</v>
      </c>
      <c r="J752">
        <f>VLOOKUP(F752,profesor!$G$2:$H$101,2,0)</f>
        <v>42</v>
      </c>
      <c r="K752">
        <f>VLOOKUP(H752,ar_predmet!A:C,3,0)</f>
        <v>79</v>
      </c>
      <c r="L752" s="3">
        <f>VLOOKUP(H752,ar_predmet!A:C,2,FALSE())</f>
        <v>6117</v>
      </c>
      <c r="M752">
        <f>+VLOOKUP(G752,tip_dogodka!$B$2:$C$10,2,0)</f>
        <v>1</v>
      </c>
      <c r="N752">
        <f>+VLOOKUP(E752,prostor!$F$1:$G$101,2,0)</f>
        <v>5</v>
      </c>
      <c r="O752">
        <f t="shared" si="44"/>
        <v>150</v>
      </c>
      <c r="P752">
        <f>VLOOKUP(O752,mi2hh!A$2:B$4261,2,FALSE())</f>
        <v>3</v>
      </c>
      <c r="Q752" t="str">
        <f t="shared" si="45"/>
        <v>Red</v>
      </c>
      <c r="R752" t="str">
        <f t="shared" si="46"/>
        <v>UN</v>
      </c>
      <c r="S752" s="24" t="s">
        <v>1192</v>
      </c>
      <c r="T752" t="str">
        <f t="shared" si="47"/>
        <v/>
      </c>
      <c r="U752">
        <f>VLOOKUP(S752,ar_skupina!L$2:M$136,2,FALSE())</f>
        <v>50</v>
      </c>
    </row>
    <row r="753" spans="1:21" ht="14.25" customHeight="1" x14ac:dyDescent="0.25">
      <c r="A753">
        <v>897</v>
      </c>
      <c r="B753" s="9">
        <v>45356.489583333299</v>
      </c>
      <c r="C753" s="9">
        <v>45356.59375</v>
      </c>
      <c r="D753" t="s">
        <v>1554</v>
      </c>
      <c r="E753">
        <v>301</v>
      </c>
      <c r="F753" t="s">
        <v>1545</v>
      </c>
      <c r="G753" t="s">
        <v>2</v>
      </c>
      <c r="H753" t="s">
        <v>1548</v>
      </c>
      <c r="I753" s="63" t="e">
        <f t="array" ref="I753">_xlfn.IFS(#REF!="1",1,#REF!="2",2,#REF!="3",3,#REF!="1A",4,#REF!="1B",5,#REF!="2A",6,#REF!="2B",7,#REF!="3A",8,#REF!="3B",9,#REF!="4A",10,#REF!="","")</f>
        <v>#REF!</v>
      </c>
      <c r="J753">
        <f>VLOOKUP(F753,profesor!$G$2:$H$101,2,0)</f>
        <v>42</v>
      </c>
      <c r="K753">
        <f>VLOOKUP(H753,ar_predmet!A:C,3,0)</f>
        <v>79</v>
      </c>
      <c r="L753" s="3">
        <f>VLOOKUP(H753,ar_predmet!A:C,2,FALSE())</f>
        <v>6117</v>
      </c>
      <c r="M753">
        <f>+VLOOKUP(G753,tip_dogodka!$B$2:$C$10,2,0)</f>
        <v>1</v>
      </c>
      <c r="N753">
        <f>+VLOOKUP(E753,prostor!$F$1:$G$101,2,0)</f>
        <v>5</v>
      </c>
      <c r="O753">
        <f t="shared" si="44"/>
        <v>150</v>
      </c>
      <c r="P753">
        <f>VLOOKUP(O753,mi2hh!A$2:B$4261,2,FALSE())</f>
        <v>3</v>
      </c>
      <c r="Q753" t="str">
        <f t="shared" si="45"/>
        <v>Red</v>
      </c>
      <c r="R753" t="str">
        <f t="shared" si="46"/>
        <v>UN</v>
      </c>
      <c r="S753" s="24" t="s">
        <v>1192</v>
      </c>
      <c r="T753" t="str">
        <f t="shared" si="47"/>
        <v/>
      </c>
      <c r="U753">
        <f>VLOOKUP(S753,ar_skupina!L$2:M$136,2,FALSE())</f>
        <v>50</v>
      </c>
    </row>
    <row r="754" spans="1:21" ht="14.25" customHeight="1" x14ac:dyDescent="0.25">
      <c r="A754">
        <v>898</v>
      </c>
      <c r="B754" s="9">
        <v>45358.489583333299</v>
      </c>
      <c r="C754" s="9">
        <v>45358.59375</v>
      </c>
      <c r="D754" t="s">
        <v>1547</v>
      </c>
      <c r="E754" t="s">
        <v>16</v>
      </c>
      <c r="F754" t="s">
        <v>1545</v>
      </c>
      <c r="G754" t="s">
        <v>4</v>
      </c>
      <c r="H754" t="s">
        <v>1548</v>
      </c>
      <c r="I754" s="63" t="e">
        <f t="array" ref="I754">_xlfn.IFS(#REF!="1",1,#REF!="2",2,#REF!="3",3,#REF!="1A",4,#REF!="1B",5,#REF!="2A",6,#REF!="2B",7,#REF!="3A",8,#REF!="3B",9,#REF!="4A",10,#REF!="","")</f>
        <v>#REF!</v>
      </c>
      <c r="J754">
        <f>VLOOKUP(F754,profesor!$G$2:$H$101,2,0)</f>
        <v>42</v>
      </c>
      <c r="K754">
        <f>VLOOKUP(H754,ar_predmet!A:C,3,0)</f>
        <v>79</v>
      </c>
      <c r="L754" s="3">
        <f>VLOOKUP(H754,ar_predmet!A:C,2,FALSE())</f>
        <v>6117</v>
      </c>
      <c r="M754">
        <f>+VLOOKUP(G754,tip_dogodka!$B$2:$C$10,2,0)</f>
        <v>3</v>
      </c>
      <c r="N754">
        <f>+VLOOKUP(E754,prostor!$F$1:$G$101,2,0)</f>
        <v>54</v>
      </c>
      <c r="O754">
        <f t="shared" si="44"/>
        <v>150</v>
      </c>
      <c r="P754">
        <f>VLOOKUP(O754,mi2hh!A$2:B$4261,2,FALSE())</f>
        <v>3</v>
      </c>
      <c r="Q754" t="str">
        <f t="shared" si="45"/>
        <v>Red</v>
      </c>
      <c r="R754" t="str">
        <f t="shared" si="46"/>
        <v>UN</v>
      </c>
      <c r="S754" s="24" t="s">
        <v>1192</v>
      </c>
      <c r="T754" t="str">
        <f t="shared" si="47"/>
        <v/>
      </c>
      <c r="U754">
        <f>VLOOKUP(S754,ar_skupina!L$2:M$136,2,FALSE())</f>
        <v>50</v>
      </c>
    </row>
    <row r="755" spans="1:21" ht="14.25" customHeight="1" x14ac:dyDescent="0.25">
      <c r="A755">
        <v>899</v>
      </c>
      <c r="B755" s="9">
        <v>45223.677083333299</v>
      </c>
      <c r="C755" s="9">
        <v>45223.78125</v>
      </c>
      <c r="D755" t="s">
        <v>1544</v>
      </c>
      <c r="E755">
        <v>111</v>
      </c>
      <c r="F755" t="s">
        <v>1545</v>
      </c>
      <c r="G755" t="s">
        <v>2</v>
      </c>
      <c r="H755" t="s">
        <v>1546</v>
      </c>
      <c r="I755" s="63" t="e">
        <f t="array" ref="I755">_xlfn.IFS(#REF!="1",1,#REF!="2",2,#REF!="3",3,#REF!="1A",4,#REF!="1B",5,#REF!="2A",6,#REF!="2B",7,#REF!="3A",8,#REF!="3B",9,#REF!="4A",10,#REF!="","")</f>
        <v>#REF!</v>
      </c>
      <c r="J755">
        <f>VLOOKUP(F755,profesor!$G$2:$H$101,2,0)</f>
        <v>42</v>
      </c>
      <c r="K755">
        <f>VLOOKUP(H755,ar_predmet!A:C,3,0)</f>
        <v>6</v>
      </c>
      <c r="L755" s="3">
        <f>VLOOKUP(H755,ar_predmet!A:C,2,FALSE())</f>
        <v>5112</v>
      </c>
      <c r="M755">
        <f>+VLOOKUP(G755,tip_dogodka!$B$2:$C$10,2,0)</f>
        <v>1</v>
      </c>
      <c r="N755">
        <f>+VLOOKUP(E755,prostor!$F$1:$G$101,2,0)</f>
        <v>4</v>
      </c>
      <c r="O755">
        <f t="shared" si="44"/>
        <v>150</v>
      </c>
      <c r="P755">
        <f>VLOOKUP(O755,mi2hh!A$2:B$4261,2,FALSE())</f>
        <v>3</v>
      </c>
      <c r="Q755" t="str">
        <f t="shared" si="45"/>
        <v>Red</v>
      </c>
      <c r="R755" t="str">
        <f t="shared" si="46"/>
        <v>VS</v>
      </c>
      <c r="S755" s="24" t="s">
        <v>1128</v>
      </c>
      <c r="T755" t="str">
        <f t="shared" si="47"/>
        <v/>
      </c>
      <c r="U755">
        <f>VLOOKUP(S755,ar_skupina!L$2:M$136,2,FALSE())</f>
        <v>1</v>
      </c>
    </row>
    <row r="756" spans="1:21" ht="14.25" customHeight="1" x14ac:dyDescent="0.25">
      <c r="A756">
        <v>900</v>
      </c>
      <c r="B756" s="9">
        <v>45267.75</v>
      </c>
      <c r="C756" s="9">
        <v>45267.920138888898</v>
      </c>
      <c r="D756" t="s">
        <v>1555</v>
      </c>
      <c r="E756" t="s">
        <v>17</v>
      </c>
      <c r="F756" t="s">
        <v>1545</v>
      </c>
      <c r="G756" t="s">
        <v>2</v>
      </c>
      <c r="H756" t="s">
        <v>1551</v>
      </c>
      <c r="I756" s="63" t="e">
        <f t="array" ref="I756">_xlfn.IFS(#REF!="1",1,#REF!="2",2,#REF!="3",3,#REF!="1A",4,#REF!="1B",5,#REF!="2A",6,#REF!="2B",7,#REF!="3A",8,#REF!="3B",9,#REF!="4A",10,#REF!="","")</f>
        <v>#REF!</v>
      </c>
      <c r="J756">
        <f>VLOOKUP(F756,profesor!$G$2:$H$101,2,0)</f>
        <v>42</v>
      </c>
      <c r="K756">
        <f>VLOOKUP(H756,ar_predmet!A:C,3,0)</f>
        <v>250</v>
      </c>
      <c r="L756" s="3" t="str">
        <f>VLOOKUP(H756,ar_predmet!A:C,2,FALSE())</f>
        <v>S210</v>
      </c>
      <c r="M756">
        <f>+VLOOKUP(G756,tip_dogodka!$B$2:$C$10,2,0)</f>
        <v>1</v>
      </c>
      <c r="N756">
        <f>+VLOOKUP(E756,prostor!$F$1:$G$101,2,0)</f>
        <v>55</v>
      </c>
      <c r="O756">
        <f t="shared" si="44"/>
        <v>245</v>
      </c>
      <c r="P756">
        <f>VLOOKUP(O756,mi2hh!A$2:B$4261,2,FALSE())</f>
        <v>5</v>
      </c>
      <c r="Q756" t="str">
        <f t="shared" si="45"/>
        <v>Izr</v>
      </c>
      <c r="R756" t="str">
        <f t="shared" si="46"/>
        <v>VS</v>
      </c>
      <c r="S756" s="24" t="s">
        <v>1246</v>
      </c>
      <c r="T756" t="str">
        <f t="shared" si="47"/>
        <v/>
      </c>
      <c r="U756">
        <f>VLOOKUP(S756,ar_skupina!L$2:M$136,2,FALSE())</f>
        <v>100</v>
      </c>
    </row>
    <row r="757" spans="1:21" ht="14.25" customHeight="1" x14ac:dyDescent="0.25">
      <c r="A757">
        <v>901</v>
      </c>
      <c r="B757" s="9">
        <v>45264.75</v>
      </c>
      <c r="C757" s="9">
        <v>45264.920138888898</v>
      </c>
      <c r="D757" t="s">
        <v>1555</v>
      </c>
      <c r="E757" t="s">
        <v>17</v>
      </c>
      <c r="F757" t="s">
        <v>1545</v>
      </c>
      <c r="G757" t="s">
        <v>2</v>
      </c>
      <c r="H757" t="s">
        <v>1551</v>
      </c>
      <c r="I757" s="63" t="e">
        <f t="array" ref="I757">_xlfn.IFS(#REF!="1",1,#REF!="2",2,#REF!="3",3,#REF!="1A",4,#REF!="1B",5,#REF!="2A",6,#REF!="2B",7,#REF!="3A",8,#REF!="3B",9,#REF!="4A",10,#REF!="","")</f>
        <v>#REF!</v>
      </c>
      <c r="J757">
        <f>VLOOKUP(F757,profesor!$G$2:$H$101,2,0)</f>
        <v>42</v>
      </c>
      <c r="K757">
        <f>VLOOKUP(H757,ar_predmet!A:C,3,0)</f>
        <v>250</v>
      </c>
      <c r="L757" s="3" t="str">
        <f>VLOOKUP(H757,ar_predmet!A:C,2,FALSE())</f>
        <v>S210</v>
      </c>
      <c r="M757">
        <f>+VLOOKUP(G757,tip_dogodka!$B$2:$C$10,2,0)</f>
        <v>1</v>
      </c>
      <c r="N757">
        <f>+VLOOKUP(E757,prostor!$F$1:$G$101,2,0)</f>
        <v>55</v>
      </c>
      <c r="O757">
        <f t="shared" si="44"/>
        <v>245</v>
      </c>
      <c r="P757">
        <f>VLOOKUP(O757,mi2hh!A$2:B$4261,2,FALSE())</f>
        <v>5</v>
      </c>
      <c r="Q757" t="str">
        <f t="shared" si="45"/>
        <v>Izr</v>
      </c>
      <c r="R757" t="str">
        <f t="shared" si="46"/>
        <v>VS</v>
      </c>
      <c r="S757" s="24" t="s">
        <v>1246</v>
      </c>
      <c r="T757" t="str">
        <f t="shared" si="47"/>
        <v/>
      </c>
      <c r="U757">
        <f>VLOOKUP(S757,ar_skupina!L$2:M$136,2,FALSE())</f>
        <v>100</v>
      </c>
    </row>
    <row r="758" spans="1:21" ht="14.25" customHeight="1" x14ac:dyDescent="0.25">
      <c r="A758">
        <v>902</v>
      </c>
      <c r="B758" s="9">
        <v>45205.677083333299</v>
      </c>
      <c r="C758" s="9">
        <v>45205.78125</v>
      </c>
      <c r="D758" t="s">
        <v>1556</v>
      </c>
      <c r="E758" t="s">
        <v>16</v>
      </c>
      <c r="F758" t="s">
        <v>1545</v>
      </c>
      <c r="G758" t="s">
        <v>4</v>
      </c>
      <c r="H758" t="s">
        <v>1546</v>
      </c>
      <c r="I758" s="63" t="e">
        <f t="array" ref="I758">_xlfn.IFS(#REF!="1",1,#REF!="2",2,#REF!="3",3,#REF!="1A",4,#REF!="1B",5,#REF!="2A",6,#REF!="2B",7,#REF!="3A",8,#REF!="3B",9,#REF!="4A",10,#REF!="","")</f>
        <v>#REF!</v>
      </c>
      <c r="J758">
        <f>VLOOKUP(F758,profesor!$G$2:$H$101,2,0)</f>
        <v>42</v>
      </c>
      <c r="K758">
        <f>VLOOKUP(H758,ar_predmet!A:C,3,0)</f>
        <v>6</v>
      </c>
      <c r="L758" s="3">
        <f>VLOOKUP(H758,ar_predmet!A:C,2,FALSE())</f>
        <v>5112</v>
      </c>
      <c r="M758">
        <f>+VLOOKUP(G758,tip_dogodka!$B$2:$C$10,2,0)</f>
        <v>3</v>
      </c>
      <c r="N758">
        <f>+VLOOKUP(E758,prostor!$F$1:$G$101,2,0)</f>
        <v>54</v>
      </c>
      <c r="O758">
        <f t="shared" si="44"/>
        <v>150</v>
      </c>
      <c r="P758">
        <f>VLOOKUP(O758,mi2hh!A$2:B$4261,2,FALSE())</f>
        <v>3</v>
      </c>
      <c r="Q758" t="str">
        <f t="shared" si="45"/>
        <v>Red</v>
      </c>
      <c r="R758" t="str">
        <f t="shared" si="46"/>
        <v>VS</v>
      </c>
      <c r="S758" s="24" t="s">
        <v>1128</v>
      </c>
      <c r="T758" t="str">
        <f t="shared" si="47"/>
        <v/>
      </c>
      <c r="U758">
        <f>VLOOKUP(S758,ar_skupina!L$2:M$136,2,FALSE())</f>
        <v>1</v>
      </c>
    </row>
    <row r="759" spans="1:21" ht="14.25" customHeight="1" x14ac:dyDescent="0.25">
      <c r="A759">
        <v>903</v>
      </c>
      <c r="B759" s="9">
        <v>45208.791666666701</v>
      </c>
      <c r="C759" s="9">
        <v>45208.895833333299</v>
      </c>
      <c r="D759" t="s">
        <v>1556</v>
      </c>
      <c r="E759" t="s">
        <v>16</v>
      </c>
      <c r="F759" t="s">
        <v>1545</v>
      </c>
      <c r="G759" t="s">
        <v>4</v>
      </c>
      <c r="H759" t="s">
        <v>1546</v>
      </c>
      <c r="I759" s="63" t="e">
        <f t="array" ref="I759">_xlfn.IFS(#REF!="1",1,#REF!="2",2,#REF!="3",3,#REF!="1A",4,#REF!="1B",5,#REF!="2A",6,#REF!="2B",7,#REF!="3A",8,#REF!="3B",9,#REF!="4A",10,#REF!="","")</f>
        <v>#REF!</v>
      </c>
      <c r="J759">
        <f>VLOOKUP(F759,profesor!$G$2:$H$101,2,0)</f>
        <v>42</v>
      </c>
      <c r="K759">
        <f>VLOOKUP(H759,ar_predmet!A:C,3,0)</f>
        <v>6</v>
      </c>
      <c r="L759" s="3">
        <f>VLOOKUP(H759,ar_predmet!A:C,2,FALSE())</f>
        <v>5112</v>
      </c>
      <c r="M759">
        <f>+VLOOKUP(G759,tip_dogodka!$B$2:$C$10,2,0)</f>
        <v>3</v>
      </c>
      <c r="N759">
        <f>+VLOOKUP(E759,prostor!$F$1:$G$101,2,0)</f>
        <v>54</v>
      </c>
      <c r="O759">
        <f t="shared" si="44"/>
        <v>150</v>
      </c>
      <c r="P759">
        <f>VLOOKUP(O759,mi2hh!A$2:B$4261,2,FALSE())</f>
        <v>3</v>
      </c>
      <c r="Q759" t="str">
        <f t="shared" si="45"/>
        <v>Red</v>
      </c>
      <c r="R759" t="str">
        <f t="shared" si="46"/>
        <v>VS</v>
      </c>
      <c r="S759" s="24" t="s">
        <v>1128</v>
      </c>
      <c r="T759" t="str">
        <f t="shared" si="47"/>
        <v/>
      </c>
      <c r="U759">
        <f>VLOOKUP(S759,ar_skupina!L$2:M$136,2,FALSE())</f>
        <v>1</v>
      </c>
    </row>
    <row r="760" spans="1:21" ht="14.25" customHeight="1" x14ac:dyDescent="0.25">
      <c r="A760">
        <v>904</v>
      </c>
      <c r="B760" s="9">
        <v>45268.71875</v>
      </c>
      <c r="C760" s="9">
        <v>45268.920138888898</v>
      </c>
      <c r="D760" t="s">
        <v>1550</v>
      </c>
      <c r="E760" t="s">
        <v>16</v>
      </c>
      <c r="F760" t="s">
        <v>1545</v>
      </c>
      <c r="G760" t="s">
        <v>4</v>
      </c>
      <c r="H760" t="s">
        <v>1551</v>
      </c>
      <c r="I760" s="63" t="e">
        <f t="array" ref="I760">_xlfn.IFS(#REF!="1",1,#REF!="2",2,#REF!="3",3,#REF!="1A",4,#REF!="1B",5,#REF!="2A",6,#REF!="2B",7,#REF!="3A",8,#REF!="3B",9,#REF!="4A",10,#REF!="","")</f>
        <v>#REF!</v>
      </c>
      <c r="J760">
        <f>VLOOKUP(F760,profesor!$G$2:$H$101,2,0)</f>
        <v>42</v>
      </c>
      <c r="K760">
        <f>VLOOKUP(H760,ar_predmet!A:C,3,0)</f>
        <v>250</v>
      </c>
      <c r="L760" s="3" t="str">
        <f>VLOOKUP(H760,ar_predmet!A:C,2,FALSE())</f>
        <v>S210</v>
      </c>
      <c r="M760">
        <f>+VLOOKUP(G760,tip_dogodka!$B$2:$C$10,2,0)</f>
        <v>3</v>
      </c>
      <c r="N760">
        <f>+VLOOKUP(E760,prostor!$F$1:$G$101,2,0)</f>
        <v>54</v>
      </c>
      <c r="O760">
        <f t="shared" si="44"/>
        <v>290</v>
      </c>
      <c r="P760">
        <f>VLOOKUP(O760,mi2hh!A$2:B$4261,2,FALSE())</f>
        <v>6</v>
      </c>
      <c r="Q760" t="str">
        <f t="shared" si="45"/>
        <v>Izr</v>
      </c>
      <c r="R760" t="str">
        <f t="shared" si="46"/>
        <v>VS</v>
      </c>
      <c r="S760" s="24" t="s">
        <v>1246</v>
      </c>
      <c r="T760" t="str">
        <f t="shared" si="47"/>
        <v/>
      </c>
      <c r="U760">
        <f>VLOOKUP(S760,ar_skupina!L$2:M$136,2,FALSE())</f>
        <v>100</v>
      </c>
    </row>
    <row r="761" spans="1:21" ht="14.25" customHeight="1" x14ac:dyDescent="0.25">
      <c r="A761">
        <v>905</v>
      </c>
      <c r="B761" s="9">
        <v>45265.75</v>
      </c>
      <c r="C761" s="9">
        <v>45265.920138888898</v>
      </c>
      <c r="D761" t="s">
        <v>1555</v>
      </c>
      <c r="E761" t="s">
        <v>17</v>
      </c>
      <c r="F761" t="s">
        <v>1545</v>
      </c>
      <c r="G761" t="s">
        <v>2</v>
      </c>
      <c r="H761" t="s">
        <v>1551</v>
      </c>
      <c r="I761" s="63" t="e">
        <f t="array" ref="I761">_xlfn.IFS(#REF!="1",1,#REF!="2",2,#REF!="3",3,#REF!="1A",4,#REF!="1B",5,#REF!="2A",6,#REF!="2B",7,#REF!="3A",8,#REF!="3B",9,#REF!="4A",10,#REF!="","")</f>
        <v>#REF!</v>
      </c>
      <c r="J761">
        <f>VLOOKUP(F761,profesor!$G$2:$H$101,2,0)</f>
        <v>42</v>
      </c>
      <c r="K761">
        <f>VLOOKUP(H761,ar_predmet!A:C,3,0)</f>
        <v>250</v>
      </c>
      <c r="L761" s="3" t="str">
        <f>VLOOKUP(H761,ar_predmet!A:C,2,FALSE())</f>
        <v>S210</v>
      </c>
      <c r="M761">
        <f>+VLOOKUP(G761,tip_dogodka!$B$2:$C$10,2,0)</f>
        <v>1</v>
      </c>
      <c r="N761">
        <f>+VLOOKUP(E761,prostor!$F$1:$G$101,2,0)</f>
        <v>55</v>
      </c>
      <c r="O761">
        <f t="shared" si="44"/>
        <v>245</v>
      </c>
      <c r="P761">
        <f>VLOOKUP(O761,mi2hh!A$2:B$4261,2,FALSE())</f>
        <v>5</v>
      </c>
      <c r="Q761" t="str">
        <f t="shared" si="45"/>
        <v>Izr</v>
      </c>
      <c r="R761" t="str">
        <f t="shared" si="46"/>
        <v>VS</v>
      </c>
      <c r="S761" s="24" t="s">
        <v>1246</v>
      </c>
      <c r="T761" t="str">
        <f t="shared" si="47"/>
        <v/>
      </c>
      <c r="U761">
        <f>VLOOKUP(S761,ar_skupina!L$2:M$136,2,FALSE())</f>
        <v>100</v>
      </c>
    </row>
    <row r="762" spans="1:21" ht="14.25" customHeight="1" x14ac:dyDescent="0.25">
      <c r="A762">
        <v>906</v>
      </c>
      <c r="B762" s="9">
        <v>45364.489583333299</v>
      </c>
      <c r="C762" s="9">
        <v>45364.59375</v>
      </c>
      <c r="D762" t="s">
        <v>1554</v>
      </c>
      <c r="E762">
        <v>301</v>
      </c>
      <c r="F762" t="s">
        <v>1545</v>
      </c>
      <c r="G762" t="s">
        <v>2</v>
      </c>
      <c r="H762" t="s">
        <v>1548</v>
      </c>
      <c r="I762" s="63" t="e">
        <f t="array" ref="I762">_xlfn.IFS(#REF!="1",1,#REF!="2",2,#REF!="3",3,#REF!="1A",4,#REF!="1B",5,#REF!="2A",6,#REF!="2B",7,#REF!="3A",8,#REF!="3B",9,#REF!="4A",10,#REF!="","")</f>
        <v>#REF!</v>
      </c>
      <c r="J762">
        <f>VLOOKUP(F762,profesor!$G$2:$H$101,2,0)</f>
        <v>42</v>
      </c>
      <c r="K762">
        <f>VLOOKUP(H762,ar_predmet!A:C,3,0)</f>
        <v>79</v>
      </c>
      <c r="L762" s="3">
        <f>VLOOKUP(H762,ar_predmet!A:C,2,FALSE())</f>
        <v>6117</v>
      </c>
      <c r="M762">
        <f>+VLOOKUP(G762,tip_dogodka!$B$2:$C$10,2,0)</f>
        <v>1</v>
      </c>
      <c r="N762">
        <f>+VLOOKUP(E762,prostor!$F$1:$G$101,2,0)</f>
        <v>5</v>
      </c>
      <c r="O762">
        <f t="shared" si="44"/>
        <v>150</v>
      </c>
      <c r="P762">
        <f>VLOOKUP(O762,mi2hh!A$2:B$4261,2,FALSE())</f>
        <v>3</v>
      </c>
      <c r="Q762" t="str">
        <f t="shared" si="45"/>
        <v>Red</v>
      </c>
      <c r="R762" t="str">
        <f t="shared" si="46"/>
        <v>UN</v>
      </c>
      <c r="S762" s="24" t="s">
        <v>1192</v>
      </c>
      <c r="T762" t="str">
        <f t="shared" si="47"/>
        <v/>
      </c>
      <c r="U762">
        <f>VLOOKUP(S762,ar_skupina!L$2:M$136,2,FALSE())</f>
        <v>50</v>
      </c>
    </row>
    <row r="763" spans="1:21" ht="14.25" customHeight="1" x14ac:dyDescent="0.25">
      <c r="A763">
        <v>907</v>
      </c>
      <c r="B763" s="9">
        <v>45359.489583333299</v>
      </c>
      <c r="C763" s="9">
        <v>45359.59375</v>
      </c>
      <c r="D763" t="s">
        <v>1554</v>
      </c>
      <c r="E763">
        <v>301</v>
      </c>
      <c r="F763" t="s">
        <v>1545</v>
      </c>
      <c r="G763" t="s">
        <v>2</v>
      </c>
      <c r="H763" t="s">
        <v>1548</v>
      </c>
      <c r="I763" s="63" t="e">
        <f t="array" ref="I763">_xlfn.IFS(#REF!="1",1,#REF!="2",2,#REF!="3",3,#REF!="1A",4,#REF!="1B",5,#REF!="2A",6,#REF!="2B",7,#REF!="3A",8,#REF!="3B",9,#REF!="4A",10,#REF!="","")</f>
        <v>#REF!</v>
      </c>
      <c r="J763">
        <f>VLOOKUP(F763,profesor!$G$2:$H$101,2,0)</f>
        <v>42</v>
      </c>
      <c r="K763">
        <f>VLOOKUP(H763,ar_predmet!A:C,3,0)</f>
        <v>79</v>
      </c>
      <c r="L763" s="3">
        <f>VLOOKUP(H763,ar_predmet!A:C,2,FALSE())</f>
        <v>6117</v>
      </c>
      <c r="M763">
        <f>+VLOOKUP(G763,tip_dogodka!$B$2:$C$10,2,0)</f>
        <v>1</v>
      </c>
      <c r="N763">
        <f>+VLOOKUP(E763,prostor!$F$1:$G$101,2,0)</f>
        <v>5</v>
      </c>
      <c r="O763">
        <f t="shared" si="44"/>
        <v>150</v>
      </c>
      <c r="P763">
        <f>VLOOKUP(O763,mi2hh!A$2:B$4261,2,FALSE())</f>
        <v>3</v>
      </c>
      <c r="Q763" t="str">
        <f t="shared" si="45"/>
        <v>Red</v>
      </c>
      <c r="R763" t="str">
        <f t="shared" si="46"/>
        <v>UN</v>
      </c>
      <c r="S763" s="24" t="s">
        <v>1192</v>
      </c>
      <c r="T763" t="str">
        <f t="shared" si="47"/>
        <v/>
      </c>
      <c r="U763">
        <f>VLOOKUP(S763,ar_skupina!L$2:M$136,2,FALSE())</f>
        <v>50</v>
      </c>
    </row>
    <row r="764" spans="1:21" ht="14.25" customHeight="1" x14ac:dyDescent="0.25">
      <c r="A764">
        <v>908</v>
      </c>
      <c r="B764" s="9">
        <v>45363.489583333299</v>
      </c>
      <c r="C764" s="9">
        <v>45363.59375</v>
      </c>
      <c r="D764" t="s">
        <v>1554</v>
      </c>
      <c r="E764">
        <v>301</v>
      </c>
      <c r="F764" t="s">
        <v>1545</v>
      </c>
      <c r="G764" t="s">
        <v>2</v>
      </c>
      <c r="H764" t="s">
        <v>1548</v>
      </c>
      <c r="I764" s="63" t="e">
        <f t="array" ref="I764">_xlfn.IFS(#REF!="1",1,#REF!="2",2,#REF!="3",3,#REF!="1A",4,#REF!="1B",5,#REF!="2A",6,#REF!="2B",7,#REF!="3A",8,#REF!="3B",9,#REF!="4A",10,#REF!="","")</f>
        <v>#REF!</v>
      </c>
      <c r="J764">
        <f>VLOOKUP(F764,profesor!$G$2:$H$101,2,0)</f>
        <v>42</v>
      </c>
      <c r="K764">
        <f>VLOOKUP(H764,ar_predmet!A:C,3,0)</f>
        <v>79</v>
      </c>
      <c r="L764" s="3">
        <f>VLOOKUP(H764,ar_predmet!A:C,2,FALSE())</f>
        <v>6117</v>
      </c>
      <c r="M764">
        <f>+VLOOKUP(G764,tip_dogodka!$B$2:$C$10,2,0)</f>
        <v>1</v>
      </c>
      <c r="N764">
        <f>+VLOOKUP(E764,prostor!$F$1:$G$101,2,0)</f>
        <v>5</v>
      </c>
      <c r="O764">
        <f t="shared" si="44"/>
        <v>150</v>
      </c>
      <c r="P764">
        <f>VLOOKUP(O764,mi2hh!A$2:B$4261,2,FALSE())</f>
        <v>3</v>
      </c>
      <c r="Q764" t="str">
        <f t="shared" si="45"/>
        <v>Red</v>
      </c>
      <c r="R764" t="str">
        <f t="shared" si="46"/>
        <v>UN</v>
      </c>
      <c r="S764" s="24" t="s">
        <v>1192</v>
      </c>
      <c r="T764" t="str">
        <f t="shared" si="47"/>
        <v/>
      </c>
      <c r="U764">
        <f>VLOOKUP(S764,ar_skupina!L$2:M$136,2,FALSE())</f>
        <v>50</v>
      </c>
    </row>
    <row r="765" spans="1:21" ht="14.25" customHeight="1" x14ac:dyDescent="0.25">
      <c r="A765">
        <v>909</v>
      </c>
      <c r="B765" s="9">
        <v>45217.791666666701</v>
      </c>
      <c r="C765" s="9">
        <v>45217.895833333299</v>
      </c>
      <c r="D765" t="s">
        <v>1549</v>
      </c>
      <c r="E765" t="s">
        <v>17</v>
      </c>
      <c r="F765" t="s">
        <v>1545</v>
      </c>
      <c r="G765" t="s">
        <v>2</v>
      </c>
      <c r="H765" t="s">
        <v>1546</v>
      </c>
      <c r="I765" s="63" t="e">
        <f t="array" ref="I765">_xlfn.IFS(#REF!="1",1,#REF!="2",2,#REF!="3",3,#REF!="1A",4,#REF!="1B",5,#REF!="2A",6,#REF!="2B",7,#REF!="3A",8,#REF!="3B",9,#REF!="4A",10,#REF!="","")</f>
        <v>#REF!</v>
      </c>
      <c r="J765">
        <f>VLOOKUP(F765,profesor!$G$2:$H$101,2,0)</f>
        <v>42</v>
      </c>
      <c r="K765">
        <f>VLOOKUP(H765,ar_predmet!A:C,3,0)</f>
        <v>6</v>
      </c>
      <c r="L765" s="3">
        <f>VLOOKUP(H765,ar_predmet!A:C,2,FALSE())</f>
        <v>5112</v>
      </c>
      <c r="M765">
        <f>+VLOOKUP(G765,tip_dogodka!$B$2:$C$10,2,0)</f>
        <v>1</v>
      </c>
      <c r="N765">
        <f>+VLOOKUP(E765,prostor!$F$1:$G$101,2,0)</f>
        <v>55</v>
      </c>
      <c r="O765">
        <f t="shared" si="44"/>
        <v>150</v>
      </c>
      <c r="P765">
        <f>VLOOKUP(O765,mi2hh!A$2:B$4261,2,FALSE())</f>
        <v>3</v>
      </c>
      <c r="Q765" t="str">
        <f t="shared" si="45"/>
        <v>Izr</v>
      </c>
      <c r="R765" t="str">
        <f t="shared" si="46"/>
        <v>VS</v>
      </c>
      <c r="S765" s="24" t="s">
        <v>1241</v>
      </c>
      <c r="T765" t="str">
        <f t="shared" si="47"/>
        <v/>
      </c>
      <c r="U765">
        <f>VLOOKUP(S765,ar_skupina!L$2:M$136,2,FALSE())</f>
        <v>90</v>
      </c>
    </row>
    <row r="766" spans="1:21" ht="14.25" customHeight="1" x14ac:dyDescent="0.25">
      <c r="A766">
        <v>910</v>
      </c>
      <c r="B766" s="9">
        <v>45351.489583333299</v>
      </c>
      <c r="C766" s="9">
        <v>45351.59375</v>
      </c>
      <c r="D766" t="s">
        <v>1554</v>
      </c>
      <c r="E766">
        <v>301</v>
      </c>
      <c r="F766" t="s">
        <v>1545</v>
      </c>
      <c r="G766" t="s">
        <v>2</v>
      </c>
      <c r="H766" t="s">
        <v>1548</v>
      </c>
      <c r="I766" s="63" t="e">
        <f t="array" ref="I766">_xlfn.IFS(#REF!="1",1,#REF!="2",2,#REF!="3",3,#REF!="1A",4,#REF!="1B",5,#REF!="2A",6,#REF!="2B",7,#REF!="3A",8,#REF!="3B",9,#REF!="4A",10,#REF!="","")</f>
        <v>#REF!</v>
      </c>
      <c r="J766">
        <f>VLOOKUP(F766,profesor!$G$2:$H$101,2,0)</f>
        <v>42</v>
      </c>
      <c r="K766">
        <f>VLOOKUP(H766,ar_predmet!A:C,3,0)</f>
        <v>79</v>
      </c>
      <c r="L766" s="3">
        <f>VLOOKUP(H766,ar_predmet!A:C,2,FALSE())</f>
        <v>6117</v>
      </c>
      <c r="M766">
        <f>+VLOOKUP(G766,tip_dogodka!$B$2:$C$10,2,0)</f>
        <v>1</v>
      </c>
      <c r="N766">
        <f>+VLOOKUP(E766,prostor!$F$1:$G$101,2,0)</f>
        <v>5</v>
      </c>
      <c r="O766">
        <f t="shared" si="44"/>
        <v>150</v>
      </c>
      <c r="P766">
        <f>VLOOKUP(O766,mi2hh!A$2:B$4261,2,FALSE())</f>
        <v>3</v>
      </c>
      <c r="Q766" t="str">
        <f t="shared" si="45"/>
        <v>Red</v>
      </c>
      <c r="R766" t="str">
        <f t="shared" si="46"/>
        <v>UN</v>
      </c>
      <c r="S766" s="24" t="s">
        <v>1192</v>
      </c>
      <c r="T766" t="str">
        <f t="shared" si="47"/>
        <v/>
      </c>
      <c r="U766">
        <f>VLOOKUP(S766,ar_skupina!L$2:M$136,2,FALSE())</f>
        <v>50</v>
      </c>
    </row>
    <row r="767" spans="1:21" ht="14.25" customHeight="1" x14ac:dyDescent="0.25">
      <c r="A767">
        <v>911</v>
      </c>
      <c r="B767" s="9">
        <v>45218.677083333299</v>
      </c>
      <c r="C767" s="9">
        <v>45218.78125</v>
      </c>
      <c r="D767" t="s">
        <v>1556</v>
      </c>
      <c r="E767" t="s">
        <v>16</v>
      </c>
      <c r="F767" t="s">
        <v>1545</v>
      </c>
      <c r="G767" t="s">
        <v>4</v>
      </c>
      <c r="H767" t="s">
        <v>1546</v>
      </c>
      <c r="I767" s="63" t="e">
        <f t="array" ref="I767">_xlfn.IFS(#REF!="1",1,#REF!="2",2,#REF!="3",3,#REF!="1A",4,#REF!="1B",5,#REF!="2A",6,#REF!="2B",7,#REF!="3A",8,#REF!="3B",9,#REF!="4A",10,#REF!="","")</f>
        <v>#REF!</v>
      </c>
      <c r="J767">
        <f>VLOOKUP(F767,profesor!$G$2:$H$101,2,0)</f>
        <v>42</v>
      </c>
      <c r="K767">
        <f>VLOOKUP(H767,ar_predmet!A:C,3,0)</f>
        <v>6</v>
      </c>
      <c r="L767" s="3">
        <f>VLOOKUP(H767,ar_predmet!A:C,2,FALSE())</f>
        <v>5112</v>
      </c>
      <c r="M767">
        <f>+VLOOKUP(G767,tip_dogodka!$B$2:$C$10,2,0)</f>
        <v>3</v>
      </c>
      <c r="N767">
        <f>+VLOOKUP(E767,prostor!$F$1:$G$101,2,0)</f>
        <v>54</v>
      </c>
      <c r="O767">
        <f t="shared" si="44"/>
        <v>150</v>
      </c>
      <c r="P767">
        <f>VLOOKUP(O767,mi2hh!A$2:B$4261,2,FALSE())</f>
        <v>3</v>
      </c>
      <c r="Q767" t="str">
        <f t="shared" si="45"/>
        <v>Red</v>
      </c>
      <c r="R767" t="str">
        <f t="shared" si="46"/>
        <v>VS</v>
      </c>
      <c r="S767" s="24" t="s">
        <v>1128</v>
      </c>
      <c r="T767" t="str">
        <f t="shared" si="47"/>
        <v/>
      </c>
      <c r="U767">
        <f>VLOOKUP(S767,ar_skupina!L$2:M$136,2,FALSE())</f>
        <v>1</v>
      </c>
    </row>
    <row r="768" spans="1:21" ht="14.25" customHeight="1" x14ac:dyDescent="0.25">
      <c r="A768">
        <v>912</v>
      </c>
      <c r="B768" s="9">
        <v>45273.75</v>
      </c>
      <c r="C768" s="9">
        <v>45273.885416666701</v>
      </c>
      <c r="D768" t="s">
        <v>1555</v>
      </c>
      <c r="E768" t="s">
        <v>17</v>
      </c>
      <c r="F768" t="s">
        <v>1545</v>
      </c>
      <c r="G768" t="s">
        <v>2</v>
      </c>
      <c r="H768" t="s">
        <v>1551</v>
      </c>
      <c r="I768" s="63" t="e">
        <f t="array" ref="I768">_xlfn.IFS(#REF!="1",1,#REF!="2",2,#REF!="3",3,#REF!="1A",4,#REF!="1B",5,#REF!="2A",6,#REF!="2B",7,#REF!="3A",8,#REF!="3B",9,#REF!="4A",10,#REF!="","")</f>
        <v>#REF!</v>
      </c>
      <c r="J768">
        <f>VLOOKUP(F768,profesor!$G$2:$H$101,2,0)</f>
        <v>42</v>
      </c>
      <c r="K768">
        <f>VLOOKUP(H768,ar_predmet!A:C,3,0)</f>
        <v>250</v>
      </c>
      <c r="L768" s="3" t="str">
        <f>VLOOKUP(H768,ar_predmet!A:C,2,FALSE())</f>
        <v>S210</v>
      </c>
      <c r="M768">
        <f>+VLOOKUP(G768,tip_dogodka!$B$2:$C$10,2,0)</f>
        <v>1</v>
      </c>
      <c r="N768">
        <f>+VLOOKUP(E768,prostor!$F$1:$G$101,2,0)</f>
        <v>55</v>
      </c>
      <c r="O768">
        <f t="shared" si="44"/>
        <v>195</v>
      </c>
      <c r="P768">
        <f>VLOOKUP(O768,mi2hh!A$2:B$4261,2,FALSE())</f>
        <v>4</v>
      </c>
      <c r="Q768" t="str">
        <f t="shared" si="45"/>
        <v>Izr</v>
      </c>
      <c r="R768" t="str">
        <f t="shared" si="46"/>
        <v>VS</v>
      </c>
      <c r="S768" s="24" t="s">
        <v>1246</v>
      </c>
      <c r="T768" t="str">
        <f t="shared" si="47"/>
        <v/>
      </c>
      <c r="U768">
        <f>VLOOKUP(S768,ar_skupina!L$2:M$136,2,FALSE())</f>
        <v>100</v>
      </c>
    </row>
    <row r="769" spans="1:21" ht="14.25" customHeight="1" x14ac:dyDescent="0.25">
      <c r="A769">
        <v>913</v>
      </c>
      <c r="B769" s="9">
        <v>45350.489583333299</v>
      </c>
      <c r="C769" s="9">
        <v>45350.59375</v>
      </c>
      <c r="D769" t="s">
        <v>1554</v>
      </c>
      <c r="E769">
        <v>301</v>
      </c>
      <c r="F769" t="s">
        <v>1545</v>
      </c>
      <c r="G769" t="s">
        <v>2</v>
      </c>
      <c r="H769" t="s">
        <v>1548</v>
      </c>
      <c r="I769" s="63" t="e">
        <f t="array" ref="I769">_xlfn.IFS(#REF!="1",1,#REF!="2",2,#REF!="3",3,#REF!="1A",4,#REF!="1B",5,#REF!="2A",6,#REF!="2B",7,#REF!="3A",8,#REF!="3B",9,#REF!="4A",10,#REF!="","")</f>
        <v>#REF!</v>
      </c>
      <c r="J769">
        <f>VLOOKUP(F769,profesor!$G$2:$H$101,2,0)</f>
        <v>42</v>
      </c>
      <c r="K769">
        <f>VLOOKUP(H769,ar_predmet!A:C,3,0)</f>
        <v>79</v>
      </c>
      <c r="L769" s="3">
        <f>VLOOKUP(H769,ar_predmet!A:C,2,FALSE())</f>
        <v>6117</v>
      </c>
      <c r="M769">
        <f>+VLOOKUP(G769,tip_dogodka!$B$2:$C$10,2,0)</f>
        <v>1</v>
      </c>
      <c r="N769">
        <f>+VLOOKUP(E769,prostor!$F$1:$G$101,2,0)</f>
        <v>5</v>
      </c>
      <c r="O769">
        <f t="shared" si="44"/>
        <v>150</v>
      </c>
      <c r="P769">
        <f>VLOOKUP(O769,mi2hh!A$2:B$4261,2,FALSE())</f>
        <v>3</v>
      </c>
      <c r="Q769" t="str">
        <f t="shared" si="45"/>
        <v>Red</v>
      </c>
      <c r="R769" t="str">
        <f t="shared" si="46"/>
        <v>UN</v>
      </c>
      <c r="S769" s="24" t="s">
        <v>1192</v>
      </c>
      <c r="T769" t="str">
        <f t="shared" si="47"/>
        <v/>
      </c>
      <c r="U769">
        <f>VLOOKUP(S769,ar_skupina!L$2:M$136,2,FALSE())</f>
        <v>50</v>
      </c>
    </row>
    <row r="770" spans="1:21" ht="14.25" customHeight="1" x14ac:dyDescent="0.25">
      <c r="A770">
        <v>914</v>
      </c>
      <c r="B770" s="9">
        <v>45217.677083333299</v>
      </c>
      <c r="C770" s="9">
        <v>45217.78125</v>
      </c>
      <c r="D770" t="s">
        <v>1556</v>
      </c>
      <c r="E770" t="s">
        <v>16</v>
      </c>
      <c r="F770" t="s">
        <v>1545</v>
      </c>
      <c r="G770" t="s">
        <v>4</v>
      </c>
      <c r="H770" t="s">
        <v>1546</v>
      </c>
      <c r="I770" s="63" t="e">
        <f t="array" ref="I770">_xlfn.IFS(#REF!="1",1,#REF!="2",2,#REF!="3",3,#REF!="1A",4,#REF!="1B",5,#REF!="2A",6,#REF!="2B",7,#REF!="3A",8,#REF!="3B",9,#REF!="4A",10,#REF!="","")</f>
        <v>#REF!</v>
      </c>
      <c r="J770">
        <f>VLOOKUP(F770,profesor!$G$2:$H$101,2,0)</f>
        <v>42</v>
      </c>
      <c r="K770">
        <f>VLOOKUP(H770,ar_predmet!A:C,3,0)</f>
        <v>6</v>
      </c>
      <c r="L770" s="3">
        <f>VLOOKUP(H770,ar_predmet!A:C,2,FALSE())</f>
        <v>5112</v>
      </c>
      <c r="M770">
        <f>+VLOOKUP(G770,tip_dogodka!$B$2:$C$10,2,0)</f>
        <v>3</v>
      </c>
      <c r="N770">
        <f>+VLOOKUP(E770,prostor!$F$1:$G$101,2,0)</f>
        <v>54</v>
      </c>
      <c r="O770">
        <f t="shared" ref="O770:O833" si="48">+INT(TEXT(((C770-B770)*24*60),"000"))</f>
        <v>150</v>
      </c>
      <c r="P770">
        <f>VLOOKUP(O770,mi2hh!A$2:B$4261,2,FALSE())</f>
        <v>3</v>
      </c>
      <c r="Q770" t="str">
        <f t="shared" ref="Q770:Q833" si="49">IF(ISNUMBER(FIND("Redni",D770)),"Red", IF(ISNUMBER(FIND("Izredni",D770)),"Izr"))</f>
        <v>Red</v>
      </c>
      <c r="R770" t="str">
        <f t="shared" ref="R770:R833" si="50">IF(ISNUMBER(FIND("-VS-",D770)),"VS", IF(ISNUMBER(FIND("-UNI-",D770)),"UN",IF(ISNUMBER(FIND("-MAG-",D770)),"MA",IF(ISNUMBER(FIND("-DR-",D770)),"DO"))))</f>
        <v>VS</v>
      </c>
      <c r="S770" s="24" t="s">
        <v>1128</v>
      </c>
      <c r="T770" t="str">
        <f t="shared" ref="T770:T833" si="51">IF(ISNUMBER(FIND("1. skupina",D770)),"1",IF(ISNUMBER(FIND("2. skupina",D770)),"2",IF(ISNUMBER(FIND("3. skupina",D770)),"3",IF(ISNUMBER(FIND("1.a skupina",D770)),"1A",IF(ISNUMBER(FIND("1.b skupina",D770)),"1B",IF(ISNUMBER(FIND("2.a skupina",D770)),"2A",IF(ISNUMBER(FIND("2.b skupina",D770)),"2B",IF(ISNUMBER(FIND("3.a skupina",D770)),"3A",IF(ISNUMBER(FIND("3.b skupina",D770)),"3B",IF(ISNUMBER(FIND("4.a skupina",D770)),"4A",""))))))))))</f>
        <v/>
      </c>
      <c r="U770">
        <f>VLOOKUP(S770,ar_skupina!L$2:M$136,2,FALSE())</f>
        <v>1</v>
      </c>
    </row>
    <row r="771" spans="1:21" ht="14.25" customHeight="1" x14ac:dyDescent="0.25">
      <c r="A771">
        <v>915</v>
      </c>
      <c r="B771" s="9">
        <v>45271.75</v>
      </c>
      <c r="C771" s="9">
        <v>45271.920138888898</v>
      </c>
      <c r="D771" t="s">
        <v>1555</v>
      </c>
      <c r="E771" t="s">
        <v>17</v>
      </c>
      <c r="F771" t="s">
        <v>1545</v>
      </c>
      <c r="G771" t="s">
        <v>2</v>
      </c>
      <c r="H771" t="s">
        <v>1551</v>
      </c>
      <c r="I771" s="63" t="e">
        <f t="array" ref="I771">_xlfn.IFS(#REF!="1",1,#REF!="2",2,#REF!="3",3,#REF!="1A",4,#REF!="1B",5,#REF!="2A",6,#REF!="2B",7,#REF!="3A",8,#REF!="3B",9,#REF!="4A",10,#REF!="","")</f>
        <v>#REF!</v>
      </c>
      <c r="J771">
        <f>VLOOKUP(F771,profesor!$G$2:$H$101,2,0)</f>
        <v>42</v>
      </c>
      <c r="K771">
        <f>VLOOKUP(H771,ar_predmet!A:C,3,0)</f>
        <v>250</v>
      </c>
      <c r="L771" s="3" t="str">
        <f>VLOOKUP(H771,ar_predmet!A:C,2,FALSE())</f>
        <v>S210</v>
      </c>
      <c r="M771">
        <f>+VLOOKUP(G771,tip_dogodka!$B$2:$C$10,2,0)</f>
        <v>1</v>
      </c>
      <c r="N771">
        <f>+VLOOKUP(E771,prostor!$F$1:$G$101,2,0)</f>
        <v>55</v>
      </c>
      <c r="O771">
        <f t="shared" si="48"/>
        <v>245</v>
      </c>
      <c r="P771">
        <f>VLOOKUP(O771,mi2hh!A$2:B$4261,2,FALSE())</f>
        <v>5</v>
      </c>
      <c r="Q771" t="str">
        <f t="shared" si="49"/>
        <v>Izr</v>
      </c>
      <c r="R771" t="str">
        <f t="shared" si="50"/>
        <v>VS</v>
      </c>
      <c r="S771" s="24" t="s">
        <v>1246</v>
      </c>
      <c r="T771" t="str">
        <f t="shared" si="51"/>
        <v/>
      </c>
      <c r="U771">
        <f>VLOOKUP(S771,ar_skupina!L$2:M$136,2,FALSE())</f>
        <v>100</v>
      </c>
    </row>
    <row r="772" spans="1:21" ht="14.25" customHeight="1" x14ac:dyDescent="0.25">
      <c r="A772">
        <v>916</v>
      </c>
      <c r="B772" s="9">
        <v>45224.677083333299</v>
      </c>
      <c r="C772" s="9">
        <v>45224.78125</v>
      </c>
      <c r="D772" t="s">
        <v>1544</v>
      </c>
      <c r="E772">
        <v>111</v>
      </c>
      <c r="F772" t="s">
        <v>1545</v>
      </c>
      <c r="G772" t="s">
        <v>2</v>
      </c>
      <c r="H772" t="s">
        <v>1546</v>
      </c>
      <c r="I772" s="63" t="e">
        <f t="array" ref="I772">_xlfn.IFS(#REF!="1",1,#REF!="2",2,#REF!="3",3,#REF!="1A",4,#REF!="1B",5,#REF!="2A",6,#REF!="2B",7,#REF!="3A",8,#REF!="3B",9,#REF!="4A",10,#REF!="","")</f>
        <v>#REF!</v>
      </c>
      <c r="J772">
        <f>VLOOKUP(F772,profesor!$G$2:$H$101,2,0)</f>
        <v>42</v>
      </c>
      <c r="K772">
        <f>VLOOKUP(H772,ar_predmet!A:C,3,0)</f>
        <v>6</v>
      </c>
      <c r="L772" s="3">
        <f>VLOOKUP(H772,ar_predmet!A:C,2,FALSE())</f>
        <v>5112</v>
      </c>
      <c r="M772">
        <f>+VLOOKUP(G772,tip_dogodka!$B$2:$C$10,2,0)</f>
        <v>1</v>
      </c>
      <c r="N772">
        <f>+VLOOKUP(E772,prostor!$F$1:$G$101,2,0)</f>
        <v>4</v>
      </c>
      <c r="O772">
        <f t="shared" si="48"/>
        <v>150</v>
      </c>
      <c r="P772">
        <f>VLOOKUP(O772,mi2hh!A$2:B$4261,2,FALSE())</f>
        <v>3</v>
      </c>
      <c r="Q772" t="str">
        <f t="shared" si="49"/>
        <v>Red</v>
      </c>
      <c r="R772" t="str">
        <f t="shared" si="50"/>
        <v>VS</v>
      </c>
      <c r="S772" s="24" t="s">
        <v>1128</v>
      </c>
      <c r="T772" t="str">
        <f t="shared" si="51"/>
        <v/>
      </c>
      <c r="U772">
        <f>VLOOKUP(S772,ar_skupina!L$2:M$136,2,FALSE())</f>
        <v>1</v>
      </c>
    </row>
    <row r="773" spans="1:21" ht="14.25" customHeight="1" x14ac:dyDescent="0.25">
      <c r="A773">
        <v>917</v>
      </c>
      <c r="B773" s="9">
        <v>45260.75</v>
      </c>
      <c r="C773" s="9">
        <v>45260.920138888898</v>
      </c>
      <c r="D773" t="s">
        <v>1555</v>
      </c>
      <c r="E773" t="s">
        <v>17</v>
      </c>
      <c r="F773" t="s">
        <v>1545</v>
      </c>
      <c r="G773" t="s">
        <v>2</v>
      </c>
      <c r="H773" t="s">
        <v>1551</v>
      </c>
      <c r="I773" s="63" t="e">
        <f t="array" ref="I773">_xlfn.IFS(#REF!="1",1,#REF!="2",2,#REF!="3",3,#REF!="1A",4,#REF!="1B",5,#REF!="2A",6,#REF!="2B",7,#REF!="3A",8,#REF!="3B",9,#REF!="4A",10,#REF!="","")</f>
        <v>#REF!</v>
      </c>
      <c r="J773">
        <f>VLOOKUP(F773,profesor!$G$2:$H$101,2,0)</f>
        <v>42</v>
      </c>
      <c r="K773">
        <f>VLOOKUP(H773,ar_predmet!A:C,3,0)</f>
        <v>250</v>
      </c>
      <c r="L773" s="3" t="str">
        <f>VLOOKUP(H773,ar_predmet!A:C,2,FALSE())</f>
        <v>S210</v>
      </c>
      <c r="M773">
        <f>+VLOOKUP(G773,tip_dogodka!$B$2:$C$10,2,0)</f>
        <v>1</v>
      </c>
      <c r="N773">
        <f>+VLOOKUP(E773,prostor!$F$1:$G$101,2,0)</f>
        <v>55</v>
      </c>
      <c r="O773">
        <f t="shared" si="48"/>
        <v>245</v>
      </c>
      <c r="P773">
        <f>VLOOKUP(O773,mi2hh!A$2:B$4261,2,FALSE())</f>
        <v>5</v>
      </c>
      <c r="Q773" t="str">
        <f t="shared" si="49"/>
        <v>Izr</v>
      </c>
      <c r="R773" t="str">
        <f t="shared" si="50"/>
        <v>VS</v>
      </c>
      <c r="S773" s="24" t="s">
        <v>1246</v>
      </c>
      <c r="T773" t="str">
        <f t="shared" si="51"/>
        <v/>
      </c>
      <c r="U773">
        <f>VLOOKUP(S773,ar_skupina!L$2:M$136,2,FALSE())</f>
        <v>100</v>
      </c>
    </row>
    <row r="774" spans="1:21" ht="14.25" customHeight="1" x14ac:dyDescent="0.25">
      <c r="A774">
        <v>918</v>
      </c>
      <c r="B774" s="9">
        <v>45216.677083333299</v>
      </c>
      <c r="C774" s="9">
        <v>45216.78125</v>
      </c>
      <c r="D774" t="s">
        <v>1544</v>
      </c>
      <c r="E774">
        <v>111</v>
      </c>
      <c r="F774" t="s">
        <v>1545</v>
      </c>
      <c r="G774" t="s">
        <v>2</v>
      </c>
      <c r="H774" t="s">
        <v>1546</v>
      </c>
      <c r="I774" s="63" t="e">
        <f t="array" ref="I774">_xlfn.IFS(#REF!="1",1,#REF!="2",2,#REF!="3",3,#REF!="1A",4,#REF!="1B",5,#REF!="2A",6,#REF!="2B",7,#REF!="3A",8,#REF!="3B",9,#REF!="4A",10,#REF!="","")</f>
        <v>#REF!</v>
      </c>
      <c r="J774">
        <f>VLOOKUP(F774,profesor!$G$2:$H$101,2,0)</f>
        <v>42</v>
      </c>
      <c r="K774">
        <f>VLOOKUP(H774,ar_predmet!A:C,3,0)</f>
        <v>6</v>
      </c>
      <c r="L774" s="3">
        <f>VLOOKUP(H774,ar_predmet!A:C,2,FALSE())</f>
        <v>5112</v>
      </c>
      <c r="M774">
        <f>+VLOOKUP(G774,tip_dogodka!$B$2:$C$10,2,0)</f>
        <v>1</v>
      </c>
      <c r="N774">
        <f>+VLOOKUP(E774,prostor!$F$1:$G$101,2,0)</f>
        <v>4</v>
      </c>
      <c r="O774">
        <f t="shared" si="48"/>
        <v>150</v>
      </c>
      <c r="P774">
        <f>VLOOKUP(O774,mi2hh!A$2:B$4261,2,FALSE())</f>
        <v>3</v>
      </c>
      <c r="Q774" t="str">
        <f t="shared" si="49"/>
        <v>Red</v>
      </c>
      <c r="R774" t="str">
        <f t="shared" si="50"/>
        <v>VS</v>
      </c>
      <c r="S774" s="24" t="s">
        <v>1128</v>
      </c>
      <c r="T774" t="str">
        <f t="shared" si="51"/>
        <v/>
      </c>
      <c r="U774">
        <f>VLOOKUP(S774,ar_skupina!L$2:M$136,2,FALSE())</f>
        <v>1</v>
      </c>
    </row>
    <row r="775" spans="1:21" ht="14.25" customHeight="1" x14ac:dyDescent="0.25">
      <c r="A775">
        <v>919</v>
      </c>
      <c r="B775" s="9">
        <v>45355.489583333299</v>
      </c>
      <c r="C775" s="9">
        <v>45355.59375</v>
      </c>
      <c r="D775" t="s">
        <v>1547</v>
      </c>
      <c r="E775" t="s">
        <v>16</v>
      </c>
      <c r="F775" t="s">
        <v>1545</v>
      </c>
      <c r="G775" t="s">
        <v>4</v>
      </c>
      <c r="H775" t="s">
        <v>1548</v>
      </c>
      <c r="I775" s="63" t="e">
        <f t="array" ref="I775">_xlfn.IFS(#REF!="1",1,#REF!="2",2,#REF!="3",3,#REF!="1A",4,#REF!="1B",5,#REF!="2A",6,#REF!="2B",7,#REF!="3A",8,#REF!="3B",9,#REF!="4A",10,#REF!="","")</f>
        <v>#REF!</v>
      </c>
      <c r="J775">
        <f>VLOOKUP(F775,profesor!$G$2:$H$101,2,0)</f>
        <v>42</v>
      </c>
      <c r="K775">
        <f>VLOOKUP(H775,ar_predmet!A:C,3,0)</f>
        <v>79</v>
      </c>
      <c r="L775" s="3">
        <f>VLOOKUP(H775,ar_predmet!A:C,2,FALSE())</f>
        <v>6117</v>
      </c>
      <c r="M775">
        <f>+VLOOKUP(G775,tip_dogodka!$B$2:$C$10,2,0)</f>
        <v>3</v>
      </c>
      <c r="N775">
        <f>+VLOOKUP(E775,prostor!$F$1:$G$101,2,0)</f>
        <v>54</v>
      </c>
      <c r="O775">
        <f t="shared" si="48"/>
        <v>150</v>
      </c>
      <c r="P775">
        <f>VLOOKUP(O775,mi2hh!A$2:B$4261,2,FALSE())</f>
        <v>3</v>
      </c>
      <c r="Q775" t="str">
        <f t="shared" si="49"/>
        <v>Red</v>
      </c>
      <c r="R775" t="str">
        <f t="shared" si="50"/>
        <v>UN</v>
      </c>
      <c r="S775" s="24" t="s">
        <v>1192</v>
      </c>
      <c r="T775" t="str">
        <f t="shared" si="51"/>
        <v/>
      </c>
      <c r="U775">
        <f>VLOOKUP(S775,ar_skupina!L$2:M$136,2,FALSE())</f>
        <v>50</v>
      </c>
    </row>
    <row r="776" spans="1:21" ht="14.25" customHeight="1" x14ac:dyDescent="0.25">
      <c r="A776">
        <v>920</v>
      </c>
      <c r="B776" s="9">
        <v>45357.489583333299</v>
      </c>
      <c r="C776" s="9">
        <v>45357.59375</v>
      </c>
      <c r="D776" t="s">
        <v>1554</v>
      </c>
      <c r="E776">
        <v>301</v>
      </c>
      <c r="F776" t="s">
        <v>1545</v>
      </c>
      <c r="G776" t="s">
        <v>2</v>
      </c>
      <c r="H776" t="s">
        <v>1548</v>
      </c>
      <c r="I776" s="63" t="e">
        <f t="array" ref="I776">_xlfn.IFS(#REF!="1",1,#REF!="2",2,#REF!="3",3,#REF!="1A",4,#REF!="1B",5,#REF!="2A",6,#REF!="2B",7,#REF!="3A",8,#REF!="3B",9,#REF!="4A",10,#REF!="","")</f>
        <v>#REF!</v>
      </c>
      <c r="J776">
        <f>VLOOKUP(F776,profesor!$G$2:$H$101,2,0)</f>
        <v>42</v>
      </c>
      <c r="K776">
        <f>VLOOKUP(H776,ar_predmet!A:C,3,0)</f>
        <v>79</v>
      </c>
      <c r="L776" s="3">
        <f>VLOOKUP(H776,ar_predmet!A:C,2,FALSE())</f>
        <v>6117</v>
      </c>
      <c r="M776">
        <f>+VLOOKUP(G776,tip_dogodka!$B$2:$C$10,2,0)</f>
        <v>1</v>
      </c>
      <c r="N776">
        <f>+VLOOKUP(E776,prostor!$F$1:$G$101,2,0)</f>
        <v>5</v>
      </c>
      <c r="O776">
        <f t="shared" si="48"/>
        <v>150</v>
      </c>
      <c r="P776">
        <f>VLOOKUP(O776,mi2hh!A$2:B$4261,2,FALSE())</f>
        <v>3</v>
      </c>
      <c r="Q776" t="str">
        <f t="shared" si="49"/>
        <v>Red</v>
      </c>
      <c r="R776" t="str">
        <f t="shared" si="50"/>
        <v>UN</v>
      </c>
      <c r="S776" s="24" t="s">
        <v>1192</v>
      </c>
      <c r="T776" t="str">
        <f t="shared" si="51"/>
        <v/>
      </c>
      <c r="U776">
        <f>VLOOKUP(S776,ar_skupina!L$2:M$136,2,FALSE())</f>
        <v>50</v>
      </c>
    </row>
    <row r="777" spans="1:21" ht="14.25" customHeight="1" x14ac:dyDescent="0.25">
      <c r="A777">
        <v>921</v>
      </c>
      <c r="B777" s="9">
        <v>45259.75</v>
      </c>
      <c r="C777" s="9">
        <v>45259.920138888898</v>
      </c>
      <c r="D777" t="s">
        <v>1550</v>
      </c>
      <c r="E777" t="s">
        <v>16</v>
      </c>
      <c r="F777" t="s">
        <v>1545</v>
      </c>
      <c r="G777" t="s">
        <v>4</v>
      </c>
      <c r="H777" t="s">
        <v>1551</v>
      </c>
      <c r="I777" s="63" t="e">
        <f t="array" ref="I777">_xlfn.IFS(#REF!="1",1,#REF!="2",2,#REF!="3",3,#REF!="1A",4,#REF!="1B",5,#REF!="2A",6,#REF!="2B",7,#REF!="3A",8,#REF!="3B",9,#REF!="4A",10,#REF!="","")</f>
        <v>#REF!</v>
      </c>
      <c r="J777">
        <f>VLOOKUP(F777,profesor!$G$2:$H$101,2,0)</f>
        <v>42</v>
      </c>
      <c r="K777">
        <f>VLOOKUP(H777,ar_predmet!A:C,3,0)</f>
        <v>250</v>
      </c>
      <c r="L777" s="3" t="str">
        <f>VLOOKUP(H777,ar_predmet!A:C,2,FALSE())</f>
        <v>S210</v>
      </c>
      <c r="M777">
        <f>+VLOOKUP(G777,tip_dogodka!$B$2:$C$10,2,0)</f>
        <v>3</v>
      </c>
      <c r="N777">
        <f>+VLOOKUP(E777,prostor!$F$1:$G$101,2,0)</f>
        <v>54</v>
      </c>
      <c r="O777">
        <f t="shared" si="48"/>
        <v>245</v>
      </c>
      <c r="P777">
        <f>VLOOKUP(O777,mi2hh!A$2:B$4261,2,FALSE())</f>
        <v>5</v>
      </c>
      <c r="Q777" t="str">
        <f t="shared" si="49"/>
        <v>Izr</v>
      </c>
      <c r="R777" t="str">
        <f t="shared" si="50"/>
        <v>VS</v>
      </c>
      <c r="S777" s="24" t="s">
        <v>1246</v>
      </c>
      <c r="T777" t="str">
        <f t="shared" si="51"/>
        <v/>
      </c>
      <c r="U777">
        <f>VLOOKUP(S777,ar_skupina!L$2:M$136,2,FALSE())</f>
        <v>100</v>
      </c>
    </row>
    <row r="778" spans="1:21" ht="14.25" customHeight="1" x14ac:dyDescent="0.25">
      <c r="A778">
        <v>923</v>
      </c>
      <c r="B778" s="9">
        <v>45365.489583333299</v>
      </c>
      <c r="C778" s="9">
        <v>45365.59375</v>
      </c>
      <c r="D778" t="s">
        <v>1547</v>
      </c>
      <c r="E778" t="s">
        <v>16</v>
      </c>
      <c r="F778" t="s">
        <v>1545</v>
      </c>
      <c r="G778" t="s">
        <v>4</v>
      </c>
      <c r="H778" t="s">
        <v>1548</v>
      </c>
      <c r="I778" s="63" t="e">
        <f t="array" ref="I778">_xlfn.IFS(#REF!="1",1,#REF!="2",2,#REF!="3",3,#REF!="1A",4,#REF!="1B",5,#REF!="2A",6,#REF!="2B",7,#REF!="3A",8,#REF!="3B",9,#REF!="4A",10,#REF!="","")</f>
        <v>#REF!</v>
      </c>
      <c r="J778">
        <f>VLOOKUP(F778,profesor!$G$2:$H$101,2,0)</f>
        <v>42</v>
      </c>
      <c r="K778">
        <f>VLOOKUP(H778,ar_predmet!A:C,3,0)</f>
        <v>79</v>
      </c>
      <c r="L778" s="3">
        <f>VLOOKUP(H778,ar_predmet!A:C,2,FALSE())</f>
        <v>6117</v>
      </c>
      <c r="M778">
        <f>+VLOOKUP(G778,tip_dogodka!$B$2:$C$10,2,0)</f>
        <v>3</v>
      </c>
      <c r="N778">
        <f>+VLOOKUP(E778,prostor!$F$1:$G$101,2,0)</f>
        <v>54</v>
      </c>
      <c r="O778">
        <f t="shared" si="48"/>
        <v>150</v>
      </c>
      <c r="P778">
        <f>VLOOKUP(O778,mi2hh!A$2:B$4261,2,FALSE())</f>
        <v>3</v>
      </c>
      <c r="Q778" t="str">
        <f t="shared" si="49"/>
        <v>Red</v>
      </c>
      <c r="R778" t="str">
        <f t="shared" si="50"/>
        <v>UN</v>
      </c>
      <c r="S778" s="24" t="s">
        <v>1192</v>
      </c>
      <c r="T778" t="str">
        <f t="shared" si="51"/>
        <v/>
      </c>
      <c r="U778">
        <f>VLOOKUP(S778,ar_skupina!L$2:M$136,2,FALSE())</f>
        <v>50</v>
      </c>
    </row>
    <row r="779" spans="1:21" ht="14.25" customHeight="1" x14ac:dyDescent="0.25">
      <c r="A779">
        <v>924</v>
      </c>
      <c r="B779" s="9">
        <v>45253.75</v>
      </c>
      <c r="C779" s="9">
        <v>45253.920138888898</v>
      </c>
      <c r="D779" t="s">
        <v>1555</v>
      </c>
      <c r="E779">
        <v>306</v>
      </c>
      <c r="F779" t="s">
        <v>1545</v>
      </c>
      <c r="G779" t="s">
        <v>2</v>
      </c>
      <c r="H779" t="s">
        <v>1551</v>
      </c>
      <c r="I779" s="63" t="e">
        <f t="array" ref="I779">_xlfn.IFS(#REF!="1",1,#REF!="2",2,#REF!="3",3,#REF!="1A",4,#REF!="1B",5,#REF!="2A",6,#REF!="2B",7,#REF!="3A",8,#REF!="3B",9,#REF!="4A",10,#REF!="","")</f>
        <v>#REF!</v>
      </c>
      <c r="J779">
        <f>VLOOKUP(F779,profesor!$G$2:$H$101,2,0)</f>
        <v>42</v>
      </c>
      <c r="K779">
        <f>VLOOKUP(H779,ar_predmet!A:C,3,0)</f>
        <v>250</v>
      </c>
      <c r="L779" s="3" t="str">
        <f>VLOOKUP(H779,ar_predmet!A:C,2,FALSE())</f>
        <v>S210</v>
      </c>
      <c r="M779">
        <f>+VLOOKUP(G779,tip_dogodka!$B$2:$C$10,2,0)</f>
        <v>1</v>
      </c>
      <c r="N779">
        <f>+VLOOKUP(E779,prostor!$F$1:$G$101,2,0)</f>
        <v>8</v>
      </c>
      <c r="O779">
        <f t="shared" si="48"/>
        <v>245</v>
      </c>
      <c r="P779">
        <f>VLOOKUP(O779,mi2hh!A$2:B$4261,2,FALSE())</f>
        <v>5</v>
      </c>
      <c r="Q779" t="str">
        <f t="shared" si="49"/>
        <v>Izr</v>
      </c>
      <c r="R779" t="str">
        <f t="shared" si="50"/>
        <v>VS</v>
      </c>
      <c r="S779" s="24" t="s">
        <v>1246</v>
      </c>
      <c r="T779" t="str">
        <f t="shared" si="51"/>
        <v/>
      </c>
      <c r="U779">
        <f>VLOOKUP(S779,ar_skupina!L$2:M$136,2,FALSE())</f>
        <v>100</v>
      </c>
    </row>
    <row r="780" spans="1:21" ht="14.25" customHeight="1" x14ac:dyDescent="0.25">
      <c r="A780">
        <v>925</v>
      </c>
      <c r="B780" s="9">
        <v>45226.791666666701</v>
      </c>
      <c r="C780" s="9">
        <v>45226.927083333299</v>
      </c>
      <c r="D780" t="s">
        <v>1557</v>
      </c>
      <c r="E780" t="s">
        <v>16</v>
      </c>
      <c r="F780" t="s">
        <v>1545</v>
      </c>
      <c r="G780" t="s">
        <v>4</v>
      </c>
      <c r="H780" t="s">
        <v>1546</v>
      </c>
      <c r="I780" s="63" t="e">
        <f t="array" ref="I780">_xlfn.IFS(#REF!="1",1,#REF!="2",2,#REF!="3",3,#REF!="1A",4,#REF!="1B",5,#REF!="2A",6,#REF!="2B",7,#REF!="3A",8,#REF!="3B",9,#REF!="4A",10,#REF!="","")</f>
        <v>#REF!</v>
      </c>
      <c r="J780">
        <f>VLOOKUP(F780,profesor!$G$2:$H$101,2,0)</f>
        <v>42</v>
      </c>
      <c r="K780">
        <f>VLOOKUP(H780,ar_predmet!A:C,3,0)</f>
        <v>6</v>
      </c>
      <c r="L780" s="3">
        <f>VLOOKUP(H780,ar_predmet!A:C,2,FALSE())</f>
        <v>5112</v>
      </c>
      <c r="M780">
        <f>+VLOOKUP(G780,tip_dogodka!$B$2:$C$10,2,0)</f>
        <v>3</v>
      </c>
      <c r="N780">
        <f>+VLOOKUP(E780,prostor!$F$1:$G$101,2,0)</f>
        <v>54</v>
      </c>
      <c r="O780">
        <f t="shared" si="48"/>
        <v>195</v>
      </c>
      <c r="P780">
        <f>VLOOKUP(O780,mi2hh!A$2:B$4261,2,FALSE())</f>
        <v>4</v>
      </c>
      <c r="Q780" t="str">
        <f t="shared" si="49"/>
        <v>Izr</v>
      </c>
      <c r="R780" t="str">
        <f t="shared" si="50"/>
        <v>VS</v>
      </c>
      <c r="S780" s="24" t="s">
        <v>1241</v>
      </c>
      <c r="T780" t="str">
        <f t="shared" si="51"/>
        <v/>
      </c>
      <c r="U780">
        <f>VLOOKUP(S780,ar_skupina!L$2:M$136,2,FALSE())</f>
        <v>90</v>
      </c>
    </row>
    <row r="781" spans="1:21" ht="14.25" customHeight="1" x14ac:dyDescent="0.25">
      <c r="A781">
        <v>927</v>
      </c>
      <c r="B781" s="9">
        <v>45232.75</v>
      </c>
      <c r="C781" s="9">
        <v>45232.916666666701</v>
      </c>
      <c r="D781" t="s">
        <v>1558</v>
      </c>
      <c r="E781">
        <v>302</v>
      </c>
      <c r="F781" t="s">
        <v>1545</v>
      </c>
      <c r="G781" t="s">
        <v>3</v>
      </c>
      <c r="H781" t="s">
        <v>1546</v>
      </c>
      <c r="I781" s="63" t="e">
        <f t="array" ref="I781">_xlfn.IFS(#REF!="1",1,#REF!="2",2,#REF!="3",3,#REF!="1A",4,#REF!="1B",5,#REF!="2A",6,#REF!="2B",7,#REF!="3A",8,#REF!="3B",9,#REF!="4A",10,#REF!="","")</f>
        <v>#REF!</v>
      </c>
      <c r="J781">
        <f>VLOOKUP(F781,profesor!$G$2:$H$101,2,0)</f>
        <v>42</v>
      </c>
      <c r="K781">
        <f>VLOOKUP(H781,ar_predmet!A:C,3,0)</f>
        <v>6</v>
      </c>
      <c r="L781" s="3">
        <f>VLOOKUP(H781,ar_predmet!A:C,2,FALSE())</f>
        <v>5112</v>
      </c>
      <c r="M781">
        <f>+VLOOKUP(G781,tip_dogodka!$B$2:$C$10,2,0)</f>
        <v>2</v>
      </c>
      <c r="N781">
        <f>+VLOOKUP(E781,prostor!$F$1:$G$101,2,0)</f>
        <v>6</v>
      </c>
      <c r="O781">
        <f t="shared" si="48"/>
        <v>240</v>
      </c>
      <c r="P781">
        <f>VLOOKUP(O781,mi2hh!A$2:B$4261,2,FALSE())</f>
        <v>5</v>
      </c>
      <c r="Q781" t="str">
        <f t="shared" si="49"/>
        <v>Izr</v>
      </c>
      <c r="R781" t="str">
        <f t="shared" si="50"/>
        <v>VS</v>
      </c>
      <c r="S781" s="24" t="s">
        <v>1241</v>
      </c>
      <c r="T781" t="str">
        <f t="shared" si="51"/>
        <v/>
      </c>
      <c r="U781">
        <f>VLOOKUP(S781,ar_skupina!L$2:M$136,2,FALSE())</f>
        <v>90</v>
      </c>
    </row>
    <row r="782" spans="1:21" ht="14.25" customHeight="1" x14ac:dyDescent="0.25">
      <c r="A782">
        <v>928</v>
      </c>
      <c r="B782" s="9">
        <v>45233.75</v>
      </c>
      <c r="C782" s="9">
        <v>45233.854166666701</v>
      </c>
      <c r="D782" t="s">
        <v>1559</v>
      </c>
      <c r="E782" t="s">
        <v>16</v>
      </c>
      <c r="F782" t="s">
        <v>1545</v>
      </c>
      <c r="G782" t="s">
        <v>5</v>
      </c>
      <c r="H782" t="s">
        <v>1546</v>
      </c>
      <c r="I782" s="63" t="e">
        <f t="array" ref="I782">_xlfn.IFS(#REF!="1",1,#REF!="2",2,#REF!="3",3,#REF!="1A",4,#REF!="1B",5,#REF!="2A",6,#REF!="2B",7,#REF!="3A",8,#REF!="3B",9,#REF!="4A",10,#REF!="","")</f>
        <v>#REF!</v>
      </c>
      <c r="J782">
        <f>VLOOKUP(F782,profesor!$G$2:$H$101,2,0)</f>
        <v>42</v>
      </c>
      <c r="K782">
        <f>VLOOKUP(H782,ar_predmet!A:C,3,0)</f>
        <v>6</v>
      </c>
      <c r="L782" s="3">
        <f>VLOOKUP(H782,ar_predmet!A:C,2,FALSE())</f>
        <v>5112</v>
      </c>
      <c r="M782">
        <f>+VLOOKUP(G782,tip_dogodka!$B$2:$C$10,2,0)</f>
        <v>4</v>
      </c>
      <c r="N782">
        <f>+VLOOKUP(E782,prostor!$F$1:$G$101,2,0)</f>
        <v>54</v>
      </c>
      <c r="O782">
        <f t="shared" si="48"/>
        <v>150</v>
      </c>
      <c r="P782">
        <f>VLOOKUP(O782,mi2hh!A$2:B$4261,2,FALSE())</f>
        <v>3</v>
      </c>
      <c r="Q782" t="str">
        <f t="shared" si="49"/>
        <v>Izr</v>
      </c>
      <c r="R782" t="str">
        <f t="shared" si="50"/>
        <v>VS</v>
      </c>
      <c r="S782" s="24" t="s">
        <v>1241</v>
      </c>
      <c r="T782" t="str">
        <f t="shared" si="51"/>
        <v/>
      </c>
      <c r="U782">
        <f>VLOOKUP(S782,ar_skupina!L$2:M$136,2,FALSE())</f>
        <v>90</v>
      </c>
    </row>
    <row r="783" spans="1:21" ht="14.25" customHeight="1" x14ac:dyDescent="0.25">
      <c r="A783">
        <v>929</v>
      </c>
      <c r="B783" s="9">
        <v>45349.489583333299</v>
      </c>
      <c r="C783" s="9">
        <v>45349.59375</v>
      </c>
      <c r="D783" t="s">
        <v>1554</v>
      </c>
      <c r="E783">
        <v>301</v>
      </c>
      <c r="F783" t="s">
        <v>1545</v>
      </c>
      <c r="G783" t="s">
        <v>2</v>
      </c>
      <c r="H783" t="s">
        <v>1548</v>
      </c>
      <c r="I783" s="63" t="e">
        <f t="array" ref="I783">_xlfn.IFS(#REF!="1",1,#REF!="2",2,#REF!="3",3,#REF!="1A",4,#REF!="1B",5,#REF!="2A",6,#REF!="2B",7,#REF!="3A",8,#REF!="3B",9,#REF!="4A",10,#REF!="","")</f>
        <v>#REF!</v>
      </c>
      <c r="J783">
        <f>VLOOKUP(F783,profesor!$G$2:$H$101,2,0)</f>
        <v>42</v>
      </c>
      <c r="K783">
        <f>VLOOKUP(H783,ar_predmet!A:C,3,0)</f>
        <v>79</v>
      </c>
      <c r="L783" s="3">
        <f>VLOOKUP(H783,ar_predmet!A:C,2,FALSE())</f>
        <v>6117</v>
      </c>
      <c r="M783">
        <f>+VLOOKUP(G783,tip_dogodka!$B$2:$C$10,2,0)</f>
        <v>1</v>
      </c>
      <c r="N783">
        <f>+VLOOKUP(E783,prostor!$F$1:$G$101,2,0)</f>
        <v>5</v>
      </c>
      <c r="O783">
        <f t="shared" si="48"/>
        <v>150</v>
      </c>
      <c r="P783">
        <f>VLOOKUP(O783,mi2hh!A$2:B$4261,2,FALSE())</f>
        <v>3</v>
      </c>
      <c r="Q783" t="str">
        <f t="shared" si="49"/>
        <v>Red</v>
      </c>
      <c r="R783" t="str">
        <f t="shared" si="50"/>
        <v>UN</v>
      </c>
      <c r="S783" s="24" t="s">
        <v>1192</v>
      </c>
      <c r="T783" t="str">
        <f t="shared" si="51"/>
        <v/>
      </c>
      <c r="U783">
        <f>VLOOKUP(S783,ar_skupina!L$2:M$136,2,FALSE())</f>
        <v>50</v>
      </c>
    </row>
    <row r="784" spans="1:21" ht="14.25" customHeight="1" x14ac:dyDescent="0.25">
      <c r="A784">
        <v>930</v>
      </c>
      <c r="B784" s="9">
        <v>45258.75</v>
      </c>
      <c r="C784" s="9">
        <v>45258.920138888898</v>
      </c>
      <c r="D784" t="s">
        <v>1555</v>
      </c>
      <c r="E784" t="s">
        <v>17</v>
      </c>
      <c r="F784" t="s">
        <v>1545</v>
      </c>
      <c r="G784" t="s">
        <v>2</v>
      </c>
      <c r="H784" t="s">
        <v>1551</v>
      </c>
      <c r="I784" s="63" t="e">
        <f t="array" ref="I784">_xlfn.IFS(#REF!="1",1,#REF!="2",2,#REF!="3",3,#REF!="1A",4,#REF!="1B",5,#REF!="2A",6,#REF!="2B",7,#REF!="3A",8,#REF!="3B",9,#REF!="4A",10,#REF!="","")</f>
        <v>#REF!</v>
      </c>
      <c r="J784">
        <f>VLOOKUP(F784,profesor!$G$2:$H$101,2,0)</f>
        <v>42</v>
      </c>
      <c r="K784">
        <f>VLOOKUP(H784,ar_predmet!A:C,3,0)</f>
        <v>250</v>
      </c>
      <c r="L784" s="3" t="str">
        <f>VLOOKUP(H784,ar_predmet!A:C,2,FALSE())</f>
        <v>S210</v>
      </c>
      <c r="M784">
        <f>+VLOOKUP(G784,tip_dogodka!$B$2:$C$10,2,0)</f>
        <v>1</v>
      </c>
      <c r="N784">
        <f>+VLOOKUP(E784,prostor!$F$1:$G$101,2,0)</f>
        <v>55</v>
      </c>
      <c r="O784">
        <f t="shared" si="48"/>
        <v>245</v>
      </c>
      <c r="P784">
        <f>VLOOKUP(O784,mi2hh!A$2:B$4261,2,FALSE())</f>
        <v>5</v>
      </c>
      <c r="Q784" t="str">
        <f t="shared" si="49"/>
        <v>Izr</v>
      </c>
      <c r="R784" t="str">
        <f t="shared" si="50"/>
        <v>VS</v>
      </c>
      <c r="S784" s="24" t="s">
        <v>1246</v>
      </c>
      <c r="T784" t="str">
        <f t="shared" si="51"/>
        <v/>
      </c>
      <c r="U784">
        <f>VLOOKUP(S784,ar_skupina!L$2:M$136,2,FALSE())</f>
        <v>100</v>
      </c>
    </row>
    <row r="785" spans="1:21" ht="14.25" customHeight="1" x14ac:dyDescent="0.25">
      <c r="A785">
        <v>932</v>
      </c>
      <c r="B785" s="9">
        <v>45203.677083333299</v>
      </c>
      <c r="C785" s="9">
        <v>45203.78125</v>
      </c>
      <c r="D785" t="s">
        <v>1544</v>
      </c>
      <c r="E785">
        <v>111</v>
      </c>
      <c r="F785" t="s">
        <v>1545</v>
      </c>
      <c r="G785" t="s">
        <v>2</v>
      </c>
      <c r="H785" t="s">
        <v>1546</v>
      </c>
      <c r="I785" s="63" t="e">
        <f t="array" ref="I785">_xlfn.IFS(#REF!="1",1,#REF!="2",2,#REF!="3",3,#REF!="1A",4,#REF!="1B",5,#REF!="2A",6,#REF!="2B",7,#REF!="3A",8,#REF!="3B",9,#REF!="4A",10,#REF!="","")</f>
        <v>#REF!</v>
      </c>
      <c r="J785">
        <f>VLOOKUP(F785,profesor!$G$2:$H$101,2,0)</f>
        <v>42</v>
      </c>
      <c r="K785">
        <f>VLOOKUP(H785,ar_predmet!A:C,3,0)</f>
        <v>6</v>
      </c>
      <c r="L785" s="3">
        <f>VLOOKUP(H785,ar_predmet!A:C,2,FALSE())</f>
        <v>5112</v>
      </c>
      <c r="M785">
        <f>+VLOOKUP(G785,tip_dogodka!$B$2:$C$10,2,0)</f>
        <v>1</v>
      </c>
      <c r="N785">
        <f>+VLOOKUP(E785,prostor!$F$1:$G$101,2,0)</f>
        <v>4</v>
      </c>
      <c r="O785">
        <f t="shared" si="48"/>
        <v>150</v>
      </c>
      <c r="P785">
        <f>VLOOKUP(O785,mi2hh!A$2:B$4261,2,FALSE())</f>
        <v>3</v>
      </c>
      <c r="Q785" t="str">
        <f t="shared" si="49"/>
        <v>Red</v>
      </c>
      <c r="R785" t="str">
        <f t="shared" si="50"/>
        <v>VS</v>
      </c>
      <c r="S785" s="24" t="s">
        <v>1128</v>
      </c>
      <c r="T785" t="str">
        <f t="shared" si="51"/>
        <v/>
      </c>
      <c r="U785">
        <f>VLOOKUP(S785,ar_skupina!L$2:M$136,2,FALSE())</f>
        <v>1</v>
      </c>
    </row>
    <row r="786" spans="1:21" ht="14.25" customHeight="1" x14ac:dyDescent="0.25">
      <c r="A786">
        <v>933</v>
      </c>
      <c r="B786" s="9">
        <v>45204.677083333299</v>
      </c>
      <c r="C786" s="9">
        <v>45204.78125</v>
      </c>
      <c r="D786" t="s">
        <v>1544</v>
      </c>
      <c r="E786">
        <v>111</v>
      </c>
      <c r="F786" t="s">
        <v>1545</v>
      </c>
      <c r="G786" t="s">
        <v>2</v>
      </c>
      <c r="H786" t="s">
        <v>1546</v>
      </c>
      <c r="I786" s="63" t="e">
        <f t="array" ref="I786">_xlfn.IFS(#REF!="1",1,#REF!="2",2,#REF!="3",3,#REF!="1A",4,#REF!="1B",5,#REF!="2A",6,#REF!="2B",7,#REF!="3A",8,#REF!="3B",9,#REF!="4A",10,#REF!="","")</f>
        <v>#REF!</v>
      </c>
      <c r="J786">
        <f>VLOOKUP(F786,profesor!$G$2:$H$101,2,0)</f>
        <v>42</v>
      </c>
      <c r="K786">
        <f>VLOOKUP(H786,ar_predmet!A:C,3,0)</f>
        <v>6</v>
      </c>
      <c r="L786" s="3">
        <f>VLOOKUP(H786,ar_predmet!A:C,2,FALSE())</f>
        <v>5112</v>
      </c>
      <c r="M786">
        <f>+VLOOKUP(G786,tip_dogodka!$B$2:$C$10,2,0)</f>
        <v>1</v>
      </c>
      <c r="N786">
        <f>+VLOOKUP(E786,prostor!$F$1:$G$101,2,0)</f>
        <v>4</v>
      </c>
      <c r="O786">
        <f t="shared" si="48"/>
        <v>150</v>
      </c>
      <c r="P786">
        <f>VLOOKUP(O786,mi2hh!A$2:B$4261,2,FALSE())</f>
        <v>3</v>
      </c>
      <c r="Q786" t="str">
        <f t="shared" si="49"/>
        <v>Red</v>
      </c>
      <c r="R786" t="str">
        <f t="shared" si="50"/>
        <v>VS</v>
      </c>
      <c r="S786" s="24" t="s">
        <v>1128</v>
      </c>
      <c r="T786" t="str">
        <f t="shared" si="51"/>
        <v/>
      </c>
      <c r="U786">
        <f>VLOOKUP(S786,ar_skupina!L$2:M$136,2,FALSE())</f>
        <v>1</v>
      </c>
    </row>
    <row r="787" spans="1:21" ht="14.25" customHeight="1" x14ac:dyDescent="0.25">
      <c r="A787">
        <v>934</v>
      </c>
      <c r="B787" s="9">
        <v>45218.791666666701</v>
      </c>
      <c r="C787" s="9">
        <v>45218.895833333299</v>
      </c>
      <c r="D787" t="s">
        <v>1549</v>
      </c>
      <c r="E787" t="s">
        <v>17</v>
      </c>
      <c r="F787" t="s">
        <v>1545</v>
      </c>
      <c r="G787" t="s">
        <v>2</v>
      </c>
      <c r="H787" t="s">
        <v>1546</v>
      </c>
      <c r="I787" s="63" t="e">
        <f t="array" ref="I787">_xlfn.IFS(#REF!="1",1,#REF!="2",2,#REF!="3",3,#REF!="1A",4,#REF!="1B",5,#REF!="2A",6,#REF!="2B",7,#REF!="3A",8,#REF!="3B",9,#REF!="4A",10,#REF!="","")</f>
        <v>#REF!</v>
      </c>
      <c r="J787">
        <f>VLOOKUP(F787,profesor!$G$2:$H$101,2,0)</f>
        <v>42</v>
      </c>
      <c r="K787">
        <f>VLOOKUP(H787,ar_predmet!A:C,3,0)</f>
        <v>6</v>
      </c>
      <c r="L787" s="3">
        <f>VLOOKUP(H787,ar_predmet!A:C,2,FALSE())</f>
        <v>5112</v>
      </c>
      <c r="M787">
        <f>+VLOOKUP(G787,tip_dogodka!$B$2:$C$10,2,0)</f>
        <v>1</v>
      </c>
      <c r="N787">
        <f>+VLOOKUP(E787,prostor!$F$1:$G$101,2,0)</f>
        <v>55</v>
      </c>
      <c r="O787">
        <f t="shared" si="48"/>
        <v>150</v>
      </c>
      <c r="P787">
        <f>VLOOKUP(O787,mi2hh!A$2:B$4261,2,FALSE())</f>
        <v>3</v>
      </c>
      <c r="Q787" t="str">
        <f t="shared" si="49"/>
        <v>Izr</v>
      </c>
      <c r="R787" t="str">
        <f t="shared" si="50"/>
        <v>VS</v>
      </c>
      <c r="S787" s="24" t="s">
        <v>1241</v>
      </c>
      <c r="T787" t="str">
        <f t="shared" si="51"/>
        <v/>
      </c>
      <c r="U787">
        <f>VLOOKUP(S787,ar_skupina!L$2:M$136,2,FALSE())</f>
        <v>90</v>
      </c>
    </row>
    <row r="788" spans="1:21" ht="14.25" customHeight="1" x14ac:dyDescent="0.25">
      <c r="A788">
        <v>935</v>
      </c>
      <c r="B788" s="9">
        <v>45225.677083333299</v>
      </c>
      <c r="C788" s="9">
        <v>45225.78125</v>
      </c>
      <c r="D788" t="s">
        <v>1544</v>
      </c>
      <c r="E788">
        <v>111</v>
      </c>
      <c r="F788" t="s">
        <v>1545</v>
      </c>
      <c r="G788" t="s">
        <v>2</v>
      </c>
      <c r="H788" t="s">
        <v>1546</v>
      </c>
      <c r="I788" s="63" t="e">
        <f t="array" ref="I788">_xlfn.IFS(#REF!="1",1,#REF!="2",2,#REF!="3",3,#REF!="1A",4,#REF!="1B",5,#REF!="2A",6,#REF!="2B",7,#REF!="3A",8,#REF!="3B",9,#REF!="4A",10,#REF!="","")</f>
        <v>#REF!</v>
      </c>
      <c r="J788">
        <f>VLOOKUP(F788,profesor!$G$2:$H$101,2,0)</f>
        <v>42</v>
      </c>
      <c r="K788">
        <f>VLOOKUP(H788,ar_predmet!A:C,3,0)</f>
        <v>6</v>
      </c>
      <c r="L788" s="3">
        <f>VLOOKUP(H788,ar_predmet!A:C,2,FALSE())</f>
        <v>5112</v>
      </c>
      <c r="M788">
        <f>+VLOOKUP(G788,tip_dogodka!$B$2:$C$10,2,0)</f>
        <v>1</v>
      </c>
      <c r="N788">
        <f>+VLOOKUP(E788,prostor!$F$1:$G$101,2,0)</f>
        <v>4</v>
      </c>
      <c r="O788">
        <f t="shared" si="48"/>
        <v>150</v>
      </c>
      <c r="P788">
        <f>VLOOKUP(O788,mi2hh!A$2:B$4261,2,FALSE())</f>
        <v>3</v>
      </c>
      <c r="Q788" t="str">
        <f t="shared" si="49"/>
        <v>Red</v>
      </c>
      <c r="R788" t="str">
        <f t="shared" si="50"/>
        <v>VS</v>
      </c>
      <c r="S788" s="24" t="s">
        <v>1128</v>
      </c>
      <c r="T788" t="str">
        <f t="shared" si="51"/>
        <v/>
      </c>
      <c r="U788">
        <f>VLOOKUP(S788,ar_skupina!L$2:M$136,2,FALSE())</f>
        <v>1</v>
      </c>
    </row>
    <row r="789" spans="1:21" ht="14.25" customHeight="1" x14ac:dyDescent="0.25">
      <c r="A789">
        <v>936</v>
      </c>
      <c r="B789" s="9">
        <v>45209.677083333299</v>
      </c>
      <c r="C789" s="9">
        <v>45209.78125</v>
      </c>
      <c r="D789" t="s">
        <v>1544</v>
      </c>
      <c r="E789">
        <v>111</v>
      </c>
      <c r="F789" t="s">
        <v>1545</v>
      </c>
      <c r="G789" t="s">
        <v>2</v>
      </c>
      <c r="H789" t="s">
        <v>1546</v>
      </c>
      <c r="I789" s="63" t="e">
        <f t="array" ref="I789">_xlfn.IFS(#REF!="1",1,#REF!="2",2,#REF!="3",3,#REF!="1A",4,#REF!="1B",5,#REF!="2A",6,#REF!="2B",7,#REF!="3A",8,#REF!="3B",9,#REF!="4A",10,#REF!="","")</f>
        <v>#REF!</v>
      </c>
      <c r="J789">
        <f>VLOOKUP(F789,profesor!$G$2:$H$101,2,0)</f>
        <v>42</v>
      </c>
      <c r="K789">
        <f>VLOOKUP(H789,ar_predmet!A:C,3,0)</f>
        <v>6</v>
      </c>
      <c r="L789" s="3">
        <f>VLOOKUP(H789,ar_predmet!A:C,2,FALSE())</f>
        <v>5112</v>
      </c>
      <c r="M789">
        <f>+VLOOKUP(G789,tip_dogodka!$B$2:$C$10,2,0)</f>
        <v>1</v>
      </c>
      <c r="N789">
        <f>+VLOOKUP(E789,prostor!$F$1:$G$101,2,0)</f>
        <v>4</v>
      </c>
      <c r="O789">
        <f t="shared" si="48"/>
        <v>150</v>
      </c>
      <c r="P789">
        <f>VLOOKUP(O789,mi2hh!A$2:B$4261,2,FALSE())</f>
        <v>3</v>
      </c>
      <c r="Q789" t="str">
        <f t="shared" si="49"/>
        <v>Red</v>
      </c>
      <c r="R789" t="str">
        <f t="shared" si="50"/>
        <v>VS</v>
      </c>
      <c r="S789" s="24" t="s">
        <v>1128</v>
      </c>
      <c r="T789" t="str">
        <f t="shared" si="51"/>
        <v/>
      </c>
      <c r="U789">
        <f>VLOOKUP(S789,ar_skupina!L$2:M$136,2,FALSE())</f>
        <v>1</v>
      </c>
    </row>
    <row r="790" spans="1:21" ht="14.25" customHeight="1" x14ac:dyDescent="0.25">
      <c r="A790">
        <v>937</v>
      </c>
      <c r="B790" s="9">
        <v>45219.677083333299</v>
      </c>
      <c r="C790" s="9">
        <v>45219.78125</v>
      </c>
      <c r="D790" t="s">
        <v>1544</v>
      </c>
      <c r="E790">
        <v>111</v>
      </c>
      <c r="F790" t="s">
        <v>1545</v>
      </c>
      <c r="G790" t="s">
        <v>2</v>
      </c>
      <c r="H790" t="s">
        <v>1546</v>
      </c>
      <c r="I790" s="63" t="e">
        <f t="array" ref="I790">_xlfn.IFS(#REF!="1",1,#REF!="2",2,#REF!="3",3,#REF!="1A",4,#REF!="1B",5,#REF!="2A",6,#REF!="2B",7,#REF!="3A",8,#REF!="3B",9,#REF!="4A",10,#REF!="","")</f>
        <v>#REF!</v>
      </c>
      <c r="J790">
        <f>VLOOKUP(F790,profesor!$G$2:$H$101,2,0)</f>
        <v>42</v>
      </c>
      <c r="K790">
        <f>VLOOKUP(H790,ar_predmet!A:C,3,0)</f>
        <v>6</v>
      </c>
      <c r="L790" s="3">
        <f>VLOOKUP(H790,ar_predmet!A:C,2,FALSE())</f>
        <v>5112</v>
      </c>
      <c r="M790">
        <f>+VLOOKUP(G790,tip_dogodka!$B$2:$C$10,2,0)</f>
        <v>1</v>
      </c>
      <c r="N790">
        <f>+VLOOKUP(E790,prostor!$F$1:$G$101,2,0)</f>
        <v>4</v>
      </c>
      <c r="O790">
        <f t="shared" si="48"/>
        <v>150</v>
      </c>
      <c r="P790">
        <f>VLOOKUP(O790,mi2hh!A$2:B$4261,2,FALSE())</f>
        <v>3</v>
      </c>
      <c r="Q790" t="str">
        <f t="shared" si="49"/>
        <v>Red</v>
      </c>
      <c r="R790" t="str">
        <f t="shared" si="50"/>
        <v>VS</v>
      </c>
      <c r="S790" s="24" t="s">
        <v>1128</v>
      </c>
      <c r="T790" t="str">
        <f t="shared" si="51"/>
        <v/>
      </c>
      <c r="U790">
        <f>VLOOKUP(S790,ar_skupina!L$2:M$136,2,FALSE())</f>
        <v>1</v>
      </c>
    </row>
    <row r="791" spans="1:21" ht="14.25" customHeight="1" x14ac:dyDescent="0.25">
      <c r="A791">
        <v>938</v>
      </c>
      <c r="B791" s="9">
        <v>45420.791666666701</v>
      </c>
      <c r="C791" s="9">
        <v>45420.895833333299</v>
      </c>
      <c r="D791" t="s">
        <v>1560</v>
      </c>
      <c r="E791" t="s">
        <v>16</v>
      </c>
      <c r="F791" t="s">
        <v>1561</v>
      </c>
      <c r="G791" t="s">
        <v>5</v>
      </c>
      <c r="H791" t="s">
        <v>1340</v>
      </c>
      <c r="I791" s="63" t="e">
        <f t="array" ref="I791">_xlfn.IFS(#REF!="1",1,#REF!="2",2,#REF!="3",3,#REF!="1A",4,#REF!="1B",5,#REF!="2A",6,#REF!="2B",7,#REF!="3A",8,#REF!="3B",9,#REF!="4A",10,#REF!="","")</f>
        <v>#REF!</v>
      </c>
      <c r="J791">
        <f>VLOOKUP(F791,profesor!$G$2:$H$101,2,0)</f>
        <v>49</v>
      </c>
      <c r="K791">
        <f>VLOOKUP(H791,ar_predmet!A:C,3,0)</f>
        <v>20</v>
      </c>
      <c r="L791" s="3">
        <f>VLOOKUP(H791,ar_predmet!A:C,2,FALSE())</f>
        <v>5219</v>
      </c>
      <c r="M791">
        <f>+VLOOKUP(G791,tip_dogodka!$B$2:$C$10,2,0)</f>
        <v>4</v>
      </c>
      <c r="N791">
        <f>+VLOOKUP(E791,prostor!$F$1:$G$101,2,0)</f>
        <v>54</v>
      </c>
      <c r="O791">
        <f t="shared" si="48"/>
        <v>150</v>
      </c>
      <c r="P791">
        <f>VLOOKUP(O791,mi2hh!A$2:B$4261,2,FALSE())</f>
        <v>3</v>
      </c>
      <c r="Q791" t="str">
        <f t="shared" si="49"/>
        <v>Red</v>
      </c>
      <c r="R791" t="str">
        <f t="shared" si="50"/>
        <v>VS</v>
      </c>
      <c r="S791" s="24" t="s">
        <v>1169</v>
      </c>
      <c r="T791" t="str">
        <f t="shared" si="51"/>
        <v>1</v>
      </c>
      <c r="U791">
        <f>VLOOKUP(S791,ar_skupina!L$2:M$136,2,FALSE())</f>
        <v>30</v>
      </c>
    </row>
    <row r="792" spans="1:21" ht="14.25" customHeight="1" x14ac:dyDescent="0.25">
      <c r="A792">
        <v>939</v>
      </c>
      <c r="B792" s="9">
        <v>45419.791666666701</v>
      </c>
      <c r="C792" s="9">
        <v>45419.895833333299</v>
      </c>
      <c r="D792" t="s">
        <v>1562</v>
      </c>
      <c r="E792">
        <v>401</v>
      </c>
      <c r="F792" t="s">
        <v>1561</v>
      </c>
      <c r="G792" t="s">
        <v>3</v>
      </c>
      <c r="H792" t="s">
        <v>1340</v>
      </c>
      <c r="I792" s="63" t="e">
        <f t="array" ref="I792">_xlfn.IFS(#REF!="1",1,#REF!="2",2,#REF!="3",3,#REF!="1A",4,#REF!="1B",5,#REF!="2A",6,#REF!="2B",7,#REF!="3A",8,#REF!="3B",9,#REF!="4A",10,#REF!="","")</f>
        <v>#REF!</v>
      </c>
      <c r="J792">
        <f>VLOOKUP(F792,profesor!$G$2:$H$101,2,0)</f>
        <v>49</v>
      </c>
      <c r="K792">
        <f>VLOOKUP(H792,ar_predmet!A:C,3,0)</f>
        <v>20</v>
      </c>
      <c r="L792" s="3">
        <f>VLOOKUP(H792,ar_predmet!A:C,2,FALSE())</f>
        <v>5219</v>
      </c>
      <c r="M792">
        <f>+VLOOKUP(G792,tip_dogodka!$B$2:$C$10,2,0)</f>
        <v>2</v>
      </c>
      <c r="N792">
        <f>+VLOOKUP(E792,prostor!$F$1:$G$101,2,0)</f>
        <v>10</v>
      </c>
      <c r="O792">
        <f t="shared" si="48"/>
        <v>150</v>
      </c>
      <c r="P792">
        <f>VLOOKUP(O792,mi2hh!A$2:B$4261,2,FALSE())</f>
        <v>3</v>
      </c>
      <c r="Q792" t="str">
        <f t="shared" si="49"/>
        <v>Red</v>
      </c>
      <c r="R792" t="str">
        <f t="shared" si="50"/>
        <v>VS</v>
      </c>
      <c r="S792" s="24" t="s">
        <v>1170</v>
      </c>
      <c r="T792" t="str">
        <f t="shared" si="51"/>
        <v>2</v>
      </c>
      <c r="U792">
        <f>VLOOKUP(S792,ar_skupina!L$2:M$136,2,FALSE())</f>
        <v>31</v>
      </c>
    </row>
    <row r="793" spans="1:21" ht="14.25" customHeight="1" x14ac:dyDescent="0.25">
      <c r="A793">
        <v>940</v>
      </c>
      <c r="B793" s="9">
        <v>45380.489583333299</v>
      </c>
      <c r="C793" s="9">
        <v>45380.59375</v>
      </c>
      <c r="D793" t="s">
        <v>1563</v>
      </c>
      <c r="E793">
        <v>410</v>
      </c>
      <c r="F793" t="s">
        <v>1561</v>
      </c>
      <c r="G793" t="s">
        <v>3</v>
      </c>
      <c r="H793" t="s">
        <v>1564</v>
      </c>
      <c r="I793" s="63" t="e">
        <f t="array" ref="I793">_xlfn.IFS(#REF!="1",1,#REF!="2",2,#REF!="3",3,#REF!="1A",4,#REF!="1B",5,#REF!="2A",6,#REF!="2B",7,#REF!="3A",8,#REF!="3B",9,#REF!="4A",10,#REF!="","")</f>
        <v>#REF!</v>
      </c>
      <c r="J793">
        <f>VLOOKUP(F793,profesor!$G$2:$H$101,2,0)</f>
        <v>49</v>
      </c>
      <c r="K793">
        <f>VLOOKUP(H793,ar_predmet!A:C,3,0)</f>
        <v>98</v>
      </c>
      <c r="L793" s="3">
        <f>VLOOKUP(H793,ar_predmet!A:C,2,FALSE())</f>
        <v>6224</v>
      </c>
      <c r="M793">
        <f>+VLOOKUP(G793,tip_dogodka!$B$2:$C$10,2,0)</f>
        <v>2</v>
      </c>
      <c r="N793">
        <f>+VLOOKUP(E793,prostor!$F$1:$G$101,2,0)</f>
        <v>13</v>
      </c>
      <c r="O793">
        <f t="shared" si="48"/>
        <v>150</v>
      </c>
      <c r="P793">
        <f>VLOOKUP(O793,mi2hh!A$2:B$4261,2,FALSE())</f>
        <v>3</v>
      </c>
      <c r="Q793" t="str">
        <f t="shared" si="49"/>
        <v>Red</v>
      </c>
      <c r="R793" t="str">
        <f t="shared" si="50"/>
        <v>UN</v>
      </c>
      <c r="S793" s="24" t="s">
        <v>1208</v>
      </c>
      <c r="T793" t="str">
        <f t="shared" si="51"/>
        <v/>
      </c>
      <c r="U793">
        <f>VLOOKUP(S793,ar_skupina!L$2:M$136,2,FALSE())</f>
        <v>65</v>
      </c>
    </row>
    <row r="794" spans="1:21" ht="14.25" customHeight="1" x14ac:dyDescent="0.25">
      <c r="A794">
        <v>941</v>
      </c>
      <c r="B794" s="9">
        <v>45392.677083333299</v>
      </c>
      <c r="C794" s="9">
        <v>45392.78125</v>
      </c>
      <c r="D794" t="s">
        <v>1565</v>
      </c>
      <c r="E794">
        <v>402</v>
      </c>
      <c r="F794" t="s">
        <v>1561</v>
      </c>
      <c r="G794" t="s">
        <v>3</v>
      </c>
      <c r="H794" t="s">
        <v>1340</v>
      </c>
      <c r="I794" s="63" t="e">
        <f t="array" ref="I794">_xlfn.IFS(#REF!="1",1,#REF!="2",2,#REF!="3",3,#REF!="1A",4,#REF!="1B",5,#REF!="2A",6,#REF!="2B",7,#REF!="3A",8,#REF!="3B",9,#REF!="4A",10,#REF!="","")</f>
        <v>#REF!</v>
      </c>
      <c r="J794">
        <f>VLOOKUP(F794,profesor!$G$2:$H$101,2,0)</f>
        <v>49</v>
      </c>
      <c r="K794">
        <f>VLOOKUP(H794,ar_predmet!A:C,3,0)</f>
        <v>20</v>
      </c>
      <c r="L794" s="3">
        <f>VLOOKUP(H794,ar_predmet!A:C,2,FALSE())</f>
        <v>5219</v>
      </c>
      <c r="M794">
        <f>+VLOOKUP(G794,tip_dogodka!$B$2:$C$10,2,0)</f>
        <v>2</v>
      </c>
      <c r="N794">
        <f>+VLOOKUP(E794,prostor!$F$1:$G$101,2,0)</f>
        <v>11</v>
      </c>
      <c r="O794">
        <f t="shared" si="48"/>
        <v>150</v>
      </c>
      <c r="P794">
        <f>VLOOKUP(O794,mi2hh!A$2:B$4261,2,FALSE())</f>
        <v>3</v>
      </c>
      <c r="Q794" t="str">
        <f t="shared" si="49"/>
        <v>Red</v>
      </c>
      <c r="R794" t="str">
        <f t="shared" si="50"/>
        <v>VS</v>
      </c>
      <c r="S794" s="24" t="s">
        <v>1169</v>
      </c>
      <c r="T794" t="str">
        <f t="shared" si="51"/>
        <v>1</v>
      </c>
      <c r="U794">
        <f>VLOOKUP(S794,ar_skupina!L$2:M$136,2,FALSE())</f>
        <v>30</v>
      </c>
    </row>
    <row r="795" spans="1:21" ht="14.25" customHeight="1" x14ac:dyDescent="0.25">
      <c r="A795">
        <v>942</v>
      </c>
      <c r="B795" s="9">
        <v>45418.791666666701</v>
      </c>
      <c r="C795" s="9">
        <v>45418.895833333299</v>
      </c>
      <c r="D795" t="s">
        <v>1565</v>
      </c>
      <c r="E795">
        <v>401</v>
      </c>
      <c r="F795" t="s">
        <v>1561</v>
      </c>
      <c r="G795" t="s">
        <v>3</v>
      </c>
      <c r="H795" t="s">
        <v>1340</v>
      </c>
      <c r="I795" s="63" t="e">
        <f t="array" ref="I795">_xlfn.IFS(#REF!="1",1,#REF!="2",2,#REF!="3",3,#REF!="1A",4,#REF!="1B",5,#REF!="2A",6,#REF!="2B",7,#REF!="3A",8,#REF!="3B",9,#REF!="4A",10,#REF!="","")</f>
        <v>#REF!</v>
      </c>
      <c r="J795">
        <f>VLOOKUP(F795,profesor!$G$2:$H$101,2,0)</f>
        <v>49</v>
      </c>
      <c r="K795">
        <f>VLOOKUP(H795,ar_predmet!A:C,3,0)</f>
        <v>20</v>
      </c>
      <c r="L795" s="3">
        <f>VLOOKUP(H795,ar_predmet!A:C,2,FALSE())</f>
        <v>5219</v>
      </c>
      <c r="M795">
        <f>+VLOOKUP(G795,tip_dogodka!$B$2:$C$10,2,0)</f>
        <v>2</v>
      </c>
      <c r="N795">
        <f>+VLOOKUP(E795,prostor!$F$1:$G$101,2,0)</f>
        <v>10</v>
      </c>
      <c r="O795">
        <f t="shared" si="48"/>
        <v>150</v>
      </c>
      <c r="P795">
        <f>VLOOKUP(O795,mi2hh!A$2:B$4261,2,FALSE())</f>
        <v>3</v>
      </c>
      <c r="Q795" t="str">
        <f t="shared" si="49"/>
        <v>Red</v>
      </c>
      <c r="R795" t="str">
        <f t="shared" si="50"/>
        <v>VS</v>
      </c>
      <c r="S795" s="24" t="s">
        <v>1169</v>
      </c>
      <c r="T795" t="str">
        <f t="shared" si="51"/>
        <v>1</v>
      </c>
      <c r="U795">
        <f>VLOOKUP(S795,ar_skupina!L$2:M$136,2,FALSE())</f>
        <v>30</v>
      </c>
    </row>
    <row r="796" spans="1:21" ht="14.25" customHeight="1" x14ac:dyDescent="0.25">
      <c r="A796">
        <v>943</v>
      </c>
      <c r="B796" s="9">
        <v>45363.489583333299</v>
      </c>
      <c r="C796" s="9">
        <v>45363.59375</v>
      </c>
      <c r="D796" t="s">
        <v>1563</v>
      </c>
      <c r="E796">
        <v>306</v>
      </c>
      <c r="F796" t="s">
        <v>1561</v>
      </c>
      <c r="G796" t="s">
        <v>3</v>
      </c>
      <c r="H796" t="s">
        <v>1564</v>
      </c>
      <c r="I796" s="63" t="e">
        <f t="array" ref="I796">_xlfn.IFS(#REF!="1",1,#REF!="2",2,#REF!="3",3,#REF!="1A",4,#REF!="1B",5,#REF!="2A",6,#REF!="2B",7,#REF!="3A",8,#REF!="3B",9,#REF!="4A",10,#REF!="","")</f>
        <v>#REF!</v>
      </c>
      <c r="J796">
        <f>VLOOKUP(F796,profesor!$G$2:$H$101,2,0)</f>
        <v>49</v>
      </c>
      <c r="K796">
        <f>VLOOKUP(H796,ar_predmet!A:C,3,0)</f>
        <v>98</v>
      </c>
      <c r="L796" s="3">
        <f>VLOOKUP(H796,ar_predmet!A:C,2,FALSE())</f>
        <v>6224</v>
      </c>
      <c r="M796">
        <f>+VLOOKUP(G796,tip_dogodka!$B$2:$C$10,2,0)</f>
        <v>2</v>
      </c>
      <c r="N796">
        <f>+VLOOKUP(E796,prostor!$F$1:$G$101,2,0)</f>
        <v>8</v>
      </c>
      <c r="O796">
        <f t="shared" si="48"/>
        <v>150</v>
      </c>
      <c r="P796">
        <f>VLOOKUP(O796,mi2hh!A$2:B$4261,2,FALSE())</f>
        <v>3</v>
      </c>
      <c r="Q796" t="str">
        <f t="shared" si="49"/>
        <v>Red</v>
      </c>
      <c r="R796" t="str">
        <f t="shared" si="50"/>
        <v>UN</v>
      </c>
      <c r="S796" s="24" t="s">
        <v>1208</v>
      </c>
      <c r="T796" t="str">
        <f t="shared" si="51"/>
        <v/>
      </c>
      <c r="U796">
        <f>VLOOKUP(S796,ar_skupina!L$2:M$136,2,FALSE())</f>
        <v>65</v>
      </c>
    </row>
    <row r="797" spans="1:21" ht="14.25" customHeight="1" x14ac:dyDescent="0.25">
      <c r="A797">
        <v>944</v>
      </c>
      <c r="B797" s="9">
        <v>45399.791666666701</v>
      </c>
      <c r="C797" s="9">
        <v>45399.895833333299</v>
      </c>
      <c r="D797" t="s">
        <v>1565</v>
      </c>
      <c r="E797">
        <v>402</v>
      </c>
      <c r="F797" t="s">
        <v>1561</v>
      </c>
      <c r="G797" t="s">
        <v>3</v>
      </c>
      <c r="H797" t="s">
        <v>1340</v>
      </c>
      <c r="I797" s="63" t="e">
        <f t="array" ref="I797">_xlfn.IFS(#REF!="1",1,#REF!="2",2,#REF!="3",3,#REF!="1A",4,#REF!="1B",5,#REF!="2A",6,#REF!="2B",7,#REF!="3A",8,#REF!="3B",9,#REF!="4A",10,#REF!="","")</f>
        <v>#REF!</v>
      </c>
      <c r="J797">
        <f>VLOOKUP(F797,profesor!$G$2:$H$101,2,0)</f>
        <v>49</v>
      </c>
      <c r="K797">
        <f>VLOOKUP(H797,ar_predmet!A:C,3,0)</f>
        <v>20</v>
      </c>
      <c r="L797" s="3">
        <f>VLOOKUP(H797,ar_predmet!A:C,2,FALSE())</f>
        <v>5219</v>
      </c>
      <c r="M797">
        <f>+VLOOKUP(G797,tip_dogodka!$B$2:$C$10,2,0)</f>
        <v>2</v>
      </c>
      <c r="N797">
        <f>+VLOOKUP(E797,prostor!$F$1:$G$101,2,0)</f>
        <v>11</v>
      </c>
      <c r="O797">
        <f t="shared" si="48"/>
        <v>150</v>
      </c>
      <c r="P797">
        <f>VLOOKUP(O797,mi2hh!A$2:B$4261,2,FALSE())</f>
        <v>3</v>
      </c>
      <c r="Q797" t="str">
        <f t="shared" si="49"/>
        <v>Red</v>
      </c>
      <c r="R797" t="str">
        <f t="shared" si="50"/>
        <v>VS</v>
      </c>
      <c r="S797" s="24" t="s">
        <v>1169</v>
      </c>
      <c r="T797" t="str">
        <f t="shared" si="51"/>
        <v>1</v>
      </c>
      <c r="U797">
        <f>VLOOKUP(S797,ar_skupina!L$2:M$136,2,FALSE())</f>
        <v>30</v>
      </c>
    </row>
    <row r="798" spans="1:21" ht="14.25" customHeight="1" x14ac:dyDescent="0.25">
      <c r="A798">
        <v>945</v>
      </c>
      <c r="B798" s="9">
        <v>45274.604166666701</v>
      </c>
      <c r="C798" s="9">
        <v>45274.708333333299</v>
      </c>
      <c r="D798" t="s">
        <v>1566</v>
      </c>
      <c r="E798">
        <v>412</v>
      </c>
      <c r="F798" t="s">
        <v>1561</v>
      </c>
      <c r="G798" t="s">
        <v>3</v>
      </c>
      <c r="H798" s="52" t="s">
        <v>1342</v>
      </c>
      <c r="I798" s="63" t="e">
        <f t="array" ref="I798">_xlfn.IFS(#REF!="1",1,#REF!="2",2,#REF!="3",3,#REF!="1A",4,#REF!="1B",5,#REF!="2A",6,#REF!="2B",7,#REF!="3A",8,#REF!="3B",9,#REF!="4A",10,#REF!="","")</f>
        <v>#REF!</v>
      </c>
      <c r="J798">
        <f>VLOOKUP(F798,profesor!$G$2:$H$101,2,0)</f>
        <v>49</v>
      </c>
      <c r="K798">
        <f>VLOOKUP(H798,ar_predmet!A:C,3,0)</f>
        <v>93</v>
      </c>
      <c r="L798" s="3">
        <f>VLOOKUP(H798,ar_predmet!A:C,2,FALSE())</f>
        <v>6217</v>
      </c>
      <c r="M798">
        <f>+VLOOKUP(G798,tip_dogodka!$B$2:$C$10,2,0)</f>
        <v>2</v>
      </c>
      <c r="N798">
        <f>+VLOOKUP(E798,prostor!$F$1:$G$101,2,0)</f>
        <v>15</v>
      </c>
      <c r="O798">
        <f t="shared" si="48"/>
        <v>150</v>
      </c>
      <c r="P798">
        <f>VLOOKUP(O798,mi2hh!A$2:B$4261,2,FALSE())</f>
        <v>3</v>
      </c>
      <c r="Q798" t="str">
        <f t="shared" si="49"/>
        <v>Red</v>
      </c>
      <c r="R798" t="str">
        <f t="shared" si="50"/>
        <v>UN</v>
      </c>
      <c r="S798" s="24" t="s">
        <v>1208</v>
      </c>
      <c r="T798" t="str">
        <f t="shared" si="51"/>
        <v/>
      </c>
      <c r="U798">
        <f>VLOOKUP(S798,ar_skupina!L$2:M$136,2,FALSE())</f>
        <v>65</v>
      </c>
    </row>
    <row r="799" spans="1:21" ht="14.25" customHeight="1" x14ac:dyDescent="0.25">
      <c r="A799">
        <v>946</v>
      </c>
      <c r="B799" s="9">
        <v>45371.489583333299</v>
      </c>
      <c r="C799" s="9">
        <v>45371.59375</v>
      </c>
      <c r="D799" t="s">
        <v>1567</v>
      </c>
      <c r="E799" t="s">
        <v>16</v>
      </c>
      <c r="F799" t="s">
        <v>1561</v>
      </c>
      <c r="G799" t="s">
        <v>5</v>
      </c>
      <c r="H799" t="s">
        <v>1564</v>
      </c>
      <c r="I799" s="63" t="e">
        <f t="array" ref="I799">_xlfn.IFS(#REF!="1",1,#REF!="2",2,#REF!="3",3,#REF!="1A",4,#REF!="1B",5,#REF!="2A",6,#REF!="2B",7,#REF!="3A",8,#REF!="3B",9,#REF!="4A",10,#REF!="","")</f>
        <v>#REF!</v>
      </c>
      <c r="J799">
        <f>VLOOKUP(F799,profesor!$G$2:$H$101,2,0)</f>
        <v>49</v>
      </c>
      <c r="K799">
        <f>VLOOKUP(H799,ar_predmet!A:C,3,0)</f>
        <v>98</v>
      </c>
      <c r="L799" s="3">
        <f>VLOOKUP(H799,ar_predmet!A:C,2,FALSE())</f>
        <v>6224</v>
      </c>
      <c r="M799">
        <f>+VLOOKUP(G799,tip_dogodka!$B$2:$C$10,2,0)</f>
        <v>4</v>
      </c>
      <c r="N799">
        <f>+VLOOKUP(E799,prostor!$F$1:$G$101,2,0)</f>
        <v>54</v>
      </c>
      <c r="O799">
        <f t="shared" si="48"/>
        <v>150</v>
      </c>
      <c r="P799">
        <f>VLOOKUP(O799,mi2hh!A$2:B$4261,2,FALSE())</f>
        <v>3</v>
      </c>
      <c r="Q799" t="str">
        <f t="shared" si="49"/>
        <v>Red</v>
      </c>
      <c r="R799" t="str">
        <f t="shared" si="50"/>
        <v>UN</v>
      </c>
      <c r="S799" s="24" t="s">
        <v>1208</v>
      </c>
      <c r="T799" t="str">
        <f t="shared" si="51"/>
        <v/>
      </c>
      <c r="U799">
        <f>VLOOKUP(S799,ar_skupina!L$2:M$136,2,FALSE())</f>
        <v>65</v>
      </c>
    </row>
    <row r="800" spans="1:21" ht="14.25" customHeight="1" x14ac:dyDescent="0.25">
      <c r="A800">
        <v>948</v>
      </c>
      <c r="B800" s="9">
        <v>45436.791666666701</v>
      </c>
      <c r="C800" s="9">
        <v>45436.895833333299</v>
      </c>
      <c r="D800" t="s">
        <v>1562</v>
      </c>
      <c r="E800">
        <v>401</v>
      </c>
      <c r="F800" t="s">
        <v>1561</v>
      </c>
      <c r="G800" t="s">
        <v>3</v>
      </c>
      <c r="H800" t="s">
        <v>1340</v>
      </c>
      <c r="I800" s="63" t="e">
        <f t="array" ref="I800">_xlfn.IFS(#REF!="1",1,#REF!="2",2,#REF!="3",3,#REF!="1A",4,#REF!="1B",5,#REF!="2A",6,#REF!="2B",7,#REF!="3A",8,#REF!="3B",9,#REF!="4A",10,#REF!="","")</f>
        <v>#REF!</v>
      </c>
      <c r="J800">
        <f>VLOOKUP(F800,profesor!$G$2:$H$101,2,0)</f>
        <v>49</v>
      </c>
      <c r="K800">
        <f>VLOOKUP(H800,ar_predmet!A:C,3,0)</f>
        <v>20</v>
      </c>
      <c r="L800" s="3">
        <f>VLOOKUP(H800,ar_predmet!A:C,2,FALSE())</f>
        <v>5219</v>
      </c>
      <c r="M800">
        <f>+VLOOKUP(G800,tip_dogodka!$B$2:$C$10,2,0)</f>
        <v>2</v>
      </c>
      <c r="N800">
        <f>+VLOOKUP(E800,prostor!$F$1:$G$101,2,0)</f>
        <v>10</v>
      </c>
      <c r="O800">
        <f t="shared" si="48"/>
        <v>150</v>
      </c>
      <c r="P800">
        <f>VLOOKUP(O800,mi2hh!A$2:B$4261,2,FALSE())</f>
        <v>3</v>
      </c>
      <c r="Q800" t="str">
        <f t="shared" si="49"/>
        <v>Red</v>
      </c>
      <c r="R800" t="str">
        <f t="shared" si="50"/>
        <v>VS</v>
      </c>
      <c r="S800" s="24" t="s">
        <v>1170</v>
      </c>
      <c r="T800" t="str">
        <f t="shared" si="51"/>
        <v>2</v>
      </c>
      <c r="U800">
        <f>VLOOKUP(S800,ar_skupina!L$2:M$136,2,FALSE())</f>
        <v>31</v>
      </c>
    </row>
    <row r="801" spans="1:21" ht="14.25" customHeight="1" x14ac:dyDescent="0.25">
      <c r="A801">
        <v>949</v>
      </c>
      <c r="B801" s="9">
        <v>45435.791666666701</v>
      </c>
      <c r="C801" s="9">
        <v>45435.895833333299</v>
      </c>
      <c r="D801" t="s">
        <v>1565</v>
      </c>
      <c r="E801">
        <v>401</v>
      </c>
      <c r="F801" t="s">
        <v>1561</v>
      </c>
      <c r="G801" t="s">
        <v>3</v>
      </c>
      <c r="H801" t="s">
        <v>1340</v>
      </c>
      <c r="I801" s="63" t="e">
        <f t="array" ref="I801">_xlfn.IFS(#REF!="1",1,#REF!="2",2,#REF!="3",3,#REF!="1A",4,#REF!="1B",5,#REF!="2A",6,#REF!="2B",7,#REF!="3A",8,#REF!="3B",9,#REF!="4A",10,#REF!="","")</f>
        <v>#REF!</v>
      </c>
      <c r="J801">
        <f>VLOOKUP(F801,profesor!$G$2:$H$101,2,0)</f>
        <v>49</v>
      </c>
      <c r="K801">
        <f>VLOOKUP(H801,ar_predmet!A:C,3,0)</f>
        <v>20</v>
      </c>
      <c r="L801" s="3">
        <f>VLOOKUP(H801,ar_predmet!A:C,2,FALSE())</f>
        <v>5219</v>
      </c>
      <c r="M801">
        <f>+VLOOKUP(G801,tip_dogodka!$B$2:$C$10,2,0)</f>
        <v>2</v>
      </c>
      <c r="N801">
        <f>+VLOOKUP(E801,prostor!$F$1:$G$101,2,0)</f>
        <v>10</v>
      </c>
      <c r="O801">
        <f t="shared" si="48"/>
        <v>150</v>
      </c>
      <c r="P801">
        <f>VLOOKUP(O801,mi2hh!A$2:B$4261,2,FALSE())</f>
        <v>3</v>
      </c>
      <c r="Q801" t="str">
        <f t="shared" si="49"/>
        <v>Red</v>
      </c>
      <c r="R801" t="str">
        <f t="shared" si="50"/>
        <v>VS</v>
      </c>
      <c r="S801" s="24" t="s">
        <v>1169</v>
      </c>
      <c r="T801" t="str">
        <f t="shared" si="51"/>
        <v>1</v>
      </c>
      <c r="U801">
        <f>VLOOKUP(S801,ar_skupina!L$2:M$136,2,FALSE())</f>
        <v>30</v>
      </c>
    </row>
    <row r="802" spans="1:21" ht="14.25" customHeight="1" x14ac:dyDescent="0.25">
      <c r="A802">
        <v>950</v>
      </c>
      <c r="B802" s="9">
        <v>45356.75</v>
      </c>
      <c r="C802" s="9">
        <v>45356.854166666701</v>
      </c>
      <c r="D802" t="s">
        <v>1563</v>
      </c>
      <c r="E802">
        <v>5</v>
      </c>
      <c r="F802" t="s">
        <v>1561</v>
      </c>
      <c r="G802" t="s">
        <v>3</v>
      </c>
      <c r="H802" t="s">
        <v>1564</v>
      </c>
      <c r="I802" s="63" t="e">
        <f t="array" ref="I802">_xlfn.IFS(#REF!="1",1,#REF!="2",2,#REF!="3",3,#REF!="1A",4,#REF!="1B",5,#REF!="2A",6,#REF!="2B",7,#REF!="3A",8,#REF!="3B",9,#REF!="4A",10,#REF!="","")</f>
        <v>#REF!</v>
      </c>
      <c r="J802">
        <f>VLOOKUP(F802,profesor!$G$2:$H$101,2,0)</f>
        <v>49</v>
      </c>
      <c r="K802">
        <f>VLOOKUP(H802,ar_predmet!A:C,3,0)</f>
        <v>98</v>
      </c>
      <c r="L802" s="3">
        <f>VLOOKUP(H802,ar_predmet!A:C,2,FALSE())</f>
        <v>6224</v>
      </c>
      <c r="M802">
        <f>+VLOOKUP(G802,tip_dogodka!$B$2:$C$10,2,0)</f>
        <v>2</v>
      </c>
      <c r="N802">
        <f>+VLOOKUP(E802,prostor!$F$1:$G$101,2,0)</f>
        <v>1</v>
      </c>
      <c r="O802">
        <f t="shared" si="48"/>
        <v>150</v>
      </c>
      <c r="P802">
        <f>VLOOKUP(O802,mi2hh!A$2:B$4261,2,FALSE())</f>
        <v>3</v>
      </c>
      <c r="Q802" t="str">
        <f t="shared" si="49"/>
        <v>Red</v>
      </c>
      <c r="R802" t="str">
        <f t="shared" si="50"/>
        <v>UN</v>
      </c>
      <c r="S802" s="24" t="s">
        <v>1208</v>
      </c>
      <c r="T802" t="str">
        <f t="shared" si="51"/>
        <v/>
      </c>
      <c r="U802">
        <f>VLOOKUP(S802,ar_skupina!L$2:M$136,2,FALSE())</f>
        <v>65</v>
      </c>
    </row>
    <row r="803" spans="1:21" ht="14.25" customHeight="1" x14ac:dyDescent="0.25">
      <c r="A803">
        <v>951</v>
      </c>
      <c r="B803" s="9">
        <v>45433.791666666701</v>
      </c>
      <c r="C803" s="9">
        <v>45433.895833333299</v>
      </c>
      <c r="D803" t="s">
        <v>1568</v>
      </c>
      <c r="E803" t="s">
        <v>16</v>
      </c>
      <c r="F803" t="s">
        <v>1561</v>
      </c>
      <c r="G803" t="s">
        <v>5</v>
      </c>
      <c r="H803" t="s">
        <v>1340</v>
      </c>
      <c r="I803" s="63" t="e">
        <f t="array" ref="I803">_xlfn.IFS(#REF!="1",1,#REF!="2",2,#REF!="3",3,#REF!="1A",4,#REF!="1B",5,#REF!="2A",6,#REF!="2B",7,#REF!="3A",8,#REF!="3B",9,#REF!="4A",10,#REF!="","")</f>
        <v>#REF!</v>
      </c>
      <c r="J803">
        <f>VLOOKUP(F803,profesor!$G$2:$H$101,2,0)</f>
        <v>49</v>
      </c>
      <c r="K803">
        <f>VLOOKUP(H803,ar_predmet!A:C,3,0)</f>
        <v>20</v>
      </c>
      <c r="L803" s="3">
        <f>VLOOKUP(H803,ar_predmet!A:C,2,FALSE())</f>
        <v>5219</v>
      </c>
      <c r="M803">
        <f>+VLOOKUP(G803,tip_dogodka!$B$2:$C$10,2,0)</f>
        <v>4</v>
      </c>
      <c r="N803">
        <f>+VLOOKUP(E803,prostor!$F$1:$G$101,2,0)</f>
        <v>54</v>
      </c>
      <c r="O803">
        <f t="shared" si="48"/>
        <v>150</v>
      </c>
      <c r="P803">
        <f>VLOOKUP(O803,mi2hh!A$2:B$4261,2,FALSE())</f>
        <v>3</v>
      </c>
      <c r="Q803" t="str">
        <f t="shared" si="49"/>
        <v>Red</v>
      </c>
      <c r="R803" t="str">
        <f t="shared" si="50"/>
        <v>VS</v>
      </c>
      <c r="S803" s="24" t="s">
        <v>1170</v>
      </c>
      <c r="T803" t="str">
        <f t="shared" si="51"/>
        <v>2</v>
      </c>
      <c r="U803">
        <f>VLOOKUP(S803,ar_skupina!L$2:M$136,2,FALSE())</f>
        <v>31</v>
      </c>
    </row>
    <row r="804" spans="1:21" ht="14.25" customHeight="1" x14ac:dyDescent="0.25">
      <c r="A804">
        <v>952</v>
      </c>
      <c r="B804" s="9">
        <v>45425.791666666701</v>
      </c>
      <c r="C804" s="9">
        <v>45425.895833333299</v>
      </c>
      <c r="D804" t="s">
        <v>1569</v>
      </c>
      <c r="E804" t="s">
        <v>17</v>
      </c>
      <c r="F804" t="s">
        <v>1561</v>
      </c>
      <c r="G804" t="s">
        <v>3</v>
      </c>
      <c r="H804" t="s">
        <v>1340</v>
      </c>
      <c r="I804" s="63" t="e">
        <f t="array" ref="I804">_xlfn.IFS(#REF!="1",1,#REF!="2",2,#REF!="3",3,#REF!="1A",4,#REF!="1B",5,#REF!="2A",6,#REF!="2B",7,#REF!="3A",8,#REF!="3B",9,#REF!="4A",10,#REF!="","")</f>
        <v>#REF!</v>
      </c>
      <c r="J804">
        <f>VLOOKUP(F804,profesor!$G$2:$H$101,2,0)</f>
        <v>49</v>
      </c>
      <c r="K804">
        <f>VLOOKUP(H804,ar_predmet!A:C,3,0)</f>
        <v>20</v>
      </c>
      <c r="L804" s="3">
        <f>VLOOKUP(H804,ar_predmet!A:C,2,FALSE())</f>
        <v>5219</v>
      </c>
      <c r="M804">
        <f>+VLOOKUP(G804,tip_dogodka!$B$2:$C$10,2,0)</f>
        <v>2</v>
      </c>
      <c r="N804">
        <f>+VLOOKUP(E804,prostor!$F$1:$G$101,2,0)</f>
        <v>55</v>
      </c>
      <c r="O804">
        <f t="shared" si="48"/>
        <v>150</v>
      </c>
      <c r="P804">
        <f>VLOOKUP(O804,mi2hh!A$2:B$4261,2,FALSE())</f>
        <v>3</v>
      </c>
      <c r="Q804" t="str">
        <f t="shared" si="49"/>
        <v>Izr</v>
      </c>
      <c r="R804" t="str">
        <f t="shared" si="50"/>
        <v>VS</v>
      </c>
      <c r="S804" s="24" t="s">
        <v>1248</v>
      </c>
      <c r="T804" t="str">
        <f t="shared" si="51"/>
        <v/>
      </c>
      <c r="U804">
        <f>VLOOKUP(S804,ar_skupina!L$2:M$136,2,FALSE())</f>
        <v>102</v>
      </c>
    </row>
    <row r="805" spans="1:21" ht="14.25" customHeight="1" x14ac:dyDescent="0.25">
      <c r="A805">
        <v>954</v>
      </c>
      <c r="B805" s="9">
        <v>45264.375</v>
      </c>
      <c r="C805" s="9">
        <v>45264.479166666701</v>
      </c>
      <c r="D805" t="s">
        <v>1570</v>
      </c>
      <c r="E805" t="s">
        <v>16</v>
      </c>
      <c r="F805" t="s">
        <v>1561</v>
      </c>
      <c r="G805" t="s">
        <v>5</v>
      </c>
      <c r="H805" s="52" t="s">
        <v>1342</v>
      </c>
      <c r="I805" s="63" t="e">
        <f t="array" ref="I805">_xlfn.IFS(#REF!="1",1,#REF!="2",2,#REF!="3",3,#REF!="1A",4,#REF!="1B",5,#REF!="2A",6,#REF!="2B",7,#REF!="3A",8,#REF!="3B",9,#REF!="4A",10,#REF!="","")</f>
        <v>#REF!</v>
      </c>
      <c r="J805">
        <f>VLOOKUP(F805,profesor!$G$2:$H$101,2,0)</f>
        <v>49</v>
      </c>
      <c r="K805">
        <f>VLOOKUP(H805,ar_predmet!A:C,3,0)</f>
        <v>93</v>
      </c>
      <c r="L805" s="3">
        <f>VLOOKUP(H805,ar_predmet!A:C,2,FALSE())</f>
        <v>6217</v>
      </c>
      <c r="M805">
        <f>+VLOOKUP(G805,tip_dogodka!$B$2:$C$10,2,0)</f>
        <v>4</v>
      </c>
      <c r="N805">
        <f>+VLOOKUP(E805,prostor!$F$1:$G$101,2,0)</f>
        <v>54</v>
      </c>
      <c r="O805">
        <f t="shared" si="48"/>
        <v>150</v>
      </c>
      <c r="P805">
        <f>VLOOKUP(O805,mi2hh!A$2:B$4261,2,FALSE())</f>
        <v>3</v>
      </c>
      <c r="Q805" t="str">
        <f t="shared" si="49"/>
        <v>Red</v>
      </c>
      <c r="R805" t="str">
        <f t="shared" si="50"/>
        <v>UN</v>
      </c>
      <c r="S805" s="24" t="s">
        <v>1208</v>
      </c>
      <c r="T805" t="str">
        <f t="shared" si="51"/>
        <v/>
      </c>
      <c r="U805">
        <f>VLOOKUP(S805,ar_skupina!L$2:M$136,2,FALSE())</f>
        <v>65</v>
      </c>
    </row>
    <row r="806" spans="1:21" ht="14.25" customHeight="1" x14ac:dyDescent="0.25">
      <c r="A806">
        <v>955</v>
      </c>
      <c r="B806" s="9">
        <v>45239.75</v>
      </c>
      <c r="C806" s="9">
        <v>45239.854166666701</v>
      </c>
      <c r="D806" t="s">
        <v>1566</v>
      </c>
      <c r="E806">
        <v>403</v>
      </c>
      <c r="F806" t="s">
        <v>1561</v>
      </c>
      <c r="G806" t="s">
        <v>3</v>
      </c>
      <c r="H806" s="52" t="s">
        <v>1342</v>
      </c>
      <c r="I806" s="63" t="e">
        <f t="array" ref="I806">_xlfn.IFS(#REF!="1",1,#REF!="2",2,#REF!="3",3,#REF!="1A",4,#REF!="1B",5,#REF!="2A",6,#REF!="2B",7,#REF!="3A",8,#REF!="3B",9,#REF!="4A",10,#REF!="","")</f>
        <v>#REF!</v>
      </c>
      <c r="J806">
        <f>VLOOKUP(F806,profesor!$G$2:$H$101,2,0)</f>
        <v>49</v>
      </c>
      <c r="K806">
        <f>VLOOKUP(H806,ar_predmet!A:C,3,0)</f>
        <v>93</v>
      </c>
      <c r="L806" s="3">
        <f>VLOOKUP(H806,ar_predmet!A:C,2,FALSE())</f>
        <v>6217</v>
      </c>
      <c r="M806">
        <f>+VLOOKUP(G806,tip_dogodka!$B$2:$C$10,2,0)</f>
        <v>2</v>
      </c>
      <c r="N806">
        <f>+VLOOKUP(E806,prostor!$F$1:$G$101,2,0)</f>
        <v>12</v>
      </c>
      <c r="O806">
        <f t="shared" si="48"/>
        <v>150</v>
      </c>
      <c r="P806">
        <f>VLOOKUP(O806,mi2hh!A$2:B$4261,2,FALSE())</f>
        <v>3</v>
      </c>
      <c r="Q806" t="str">
        <f t="shared" si="49"/>
        <v>Red</v>
      </c>
      <c r="R806" t="str">
        <f t="shared" si="50"/>
        <v>UN</v>
      </c>
      <c r="S806" s="24" t="s">
        <v>1208</v>
      </c>
      <c r="T806" t="str">
        <f t="shared" si="51"/>
        <v/>
      </c>
      <c r="U806">
        <f>VLOOKUP(S806,ar_skupina!L$2:M$136,2,FALSE())</f>
        <v>65</v>
      </c>
    </row>
    <row r="807" spans="1:21" ht="14.25" customHeight="1" x14ac:dyDescent="0.25">
      <c r="A807">
        <v>956</v>
      </c>
      <c r="B807" s="9">
        <v>45421.791666666701</v>
      </c>
      <c r="C807" s="9">
        <v>45421.895833333299</v>
      </c>
      <c r="D807" t="s">
        <v>1568</v>
      </c>
      <c r="E807" t="s">
        <v>16</v>
      </c>
      <c r="F807" t="s">
        <v>1561</v>
      </c>
      <c r="G807" t="s">
        <v>5</v>
      </c>
      <c r="H807" t="s">
        <v>1340</v>
      </c>
      <c r="I807" s="63" t="e">
        <f t="array" ref="I807">_xlfn.IFS(#REF!="1",1,#REF!="2",2,#REF!="3",3,#REF!="1A",4,#REF!="1B",5,#REF!="2A",6,#REF!="2B",7,#REF!="3A",8,#REF!="3B",9,#REF!="4A",10,#REF!="","")</f>
        <v>#REF!</v>
      </c>
      <c r="J807">
        <f>VLOOKUP(F807,profesor!$G$2:$H$101,2,0)</f>
        <v>49</v>
      </c>
      <c r="K807">
        <f>VLOOKUP(H807,ar_predmet!A:C,3,0)</f>
        <v>20</v>
      </c>
      <c r="L807" s="3">
        <f>VLOOKUP(H807,ar_predmet!A:C,2,FALSE())</f>
        <v>5219</v>
      </c>
      <c r="M807">
        <f>+VLOOKUP(G807,tip_dogodka!$B$2:$C$10,2,0)</f>
        <v>4</v>
      </c>
      <c r="N807">
        <f>+VLOOKUP(E807,prostor!$F$1:$G$101,2,0)</f>
        <v>54</v>
      </c>
      <c r="O807">
        <f t="shared" si="48"/>
        <v>150</v>
      </c>
      <c r="P807">
        <f>VLOOKUP(O807,mi2hh!A$2:B$4261,2,FALSE())</f>
        <v>3</v>
      </c>
      <c r="Q807" t="str">
        <f t="shared" si="49"/>
        <v>Red</v>
      </c>
      <c r="R807" t="str">
        <f t="shared" si="50"/>
        <v>VS</v>
      </c>
      <c r="S807" s="24" t="s">
        <v>1170</v>
      </c>
      <c r="T807" t="str">
        <f t="shared" si="51"/>
        <v>2</v>
      </c>
      <c r="U807">
        <f>VLOOKUP(S807,ar_skupina!L$2:M$136,2,FALSE())</f>
        <v>31</v>
      </c>
    </row>
    <row r="808" spans="1:21" ht="14.25" customHeight="1" x14ac:dyDescent="0.25">
      <c r="A808">
        <v>958</v>
      </c>
      <c r="B808" s="9">
        <v>45401.791666666701</v>
      </c>
      <c r="C808" s="9">
        <v>45401.895833333299</v>
      </c>
      <c r="D808" t="s">
        <v>1565</v>
      </c>
      <c r="E808">
        <v>401</v>
      </c>
      <c r="F808" t="s">
        <v>1561</v>
      </c>
      <c r="G808" t="s">
        <v>3</v>
      </c>
      <c r="H808" t="s">
        <v>1340</v>
      </c>
      <c r="I808" s="63" t="e">
        <f t="array" ref="I808">_xlfn.IFS(#REF!="1",1,#REF!="2",2,#REF!="3",3,#REF!="1A",4,#REF!="1B",5,#REF!="2A",6,#REF!="2B",7,#REF!="3A",8,#REF!="3B",9,#REF!="4A",10,#REF!="","")</f>
        <v>#REF!</v>
      </c>
      <c r="J808">
        <f>VLOOKUP(F808,profesor!$G$2:$H$101,2,0)</f>
        <v>49</v>
      </c>
      <c r="K808">
        <f>VLOOKUP(H808,ar_predmet!A:C,3,0)</f>
        <v>20</v>
      </c>
      <c r="L808" s="3">
        <f>VLOOKUP(H808,ar_predmet!A:C,2,FALSE())</f>
        <v>5219</v>
      </c>
      <c r="M808">
        <f>+VLOOKUP(G808,tip_dogodka!$B$2:$C$10,2,0)</f>
        <v>2</v>
      </c>
      <c r="N808">
        <f>+VLOOKUP(E808,prostor!$F$1:$G$101,2,0)</f>
        <v>10</v>
      </c>
      <c r="O808">
        <f t="shared" si="48"/>
        <v>150</v>
      </c>
      <c r="P808">
        <f>VLOOKUP(O808,mi2hh!A$2:B$4261,2,FALSE())</f>
        <v>3</v>
      </c>
      <c r="Q808" t="str">
        <f t="shared" si="49"/>
        <v>Red</v>
      </c>
      <c r="R808" t="str">
        <f t="shared" si="50"/>
        <v>VS</v>
      </c>
      <c r="S808" s="24" t="s">
        <v>1169</v>
      </c>
      <c r="T808" t="str">
        <f t="shared" si="51"/>
        <v>1</v>
      </c>
      <c r="U808">
        <f>VLOOKUP(S808,ar_skupina!L$2:M$136,2,FALSE())</f>
        <v>30</v>
      </c>
    </row>
    <row r="809" spans="1:21" ht="14.25" customHeight="1" x14ac:dyDescent="0.25">
      <c r="A809">
        <v>960</v>
      </c>
      <c r="B809" s="9">
        <v>45406.791666666701</v>
      </c>
      <c r="C809" s="9">
        <v>45406.927083333299</v>
      </c>
      <c r="D809" t="s">
        <v>1569</v>
      </c>
      <c r="E809">
        <v>401</v>
      </c>
      <c r="F809" t="s">
        <v>1561</v>
      </c>
      <c r="G809" t="s">
        <v>3</v>
      </c>
      <c r="H809" t="s">
        <v>1340</v>
      </c>
      <c r="I809" s="63" t="e">
        <f t="array" ref="I809">_xlfn.IFS(#REF!="1",1,#REF!="2",2,#REF!="3",3,#REF!="1A",4,#REF!="1B",5,#REF!="2A",6,#REF!="2B",7,#REF!="3A",8,#REF!="3B",9,#REF!="4A",10,#REF!="","")</f>
        <v>#REF!</v>
      </c>
      <c r="J809">
        <f>VLOOKUP(F809,profesor!$G$2:$H$101,2,0)</f>
        <v>49</v>
      </c>
      <c r="K809">
        <f>VLOOKUP(H809,ar_predmet!A:C,3,0)</f>
        <v>20</v>
      </c>
      <c r="L809" s="3">
        <f>VLOOKUP(H809,ar_predmet!A:C,2,FALSE())</f>
        <v>5219</v>
      </c>
      <c r="M809">
        <f>+VLOOKUP(G809,tip_dogodka!$B$2:$C$10,2,0)</f>
        <v>2</v>
      </c>
      <c r="N809">
        <f>+VLOOKUP(E809,prostor!$F$1:$G$101,2,0)</f>
        <v>10</v>
      </c>
      <c r="O809">
        <f t="shared" si="48"/>
        <v>195</v>
      </c>
      <c r="P809">
        <f>VLOOKUP(O809,mi2hh!A$2:B$4261,2,FALSE())</f>
        <v>4</v>
      </c>
      <c r="Q809" t="str">
        <f t="shared" si="49"/>
        <v>Izr</v>
      </c>
      <c r="R809" t="str">
        <f t="shared" si="50"/>
        <v>VS</v>
      </c>
      <c r="S809" s="24" t="s">
        <v>1248</v>
      </c>
      <c r="T809" t="str">
        <f t="shared" si="51"/>
        <v/>
      </c>
      <c r="U809">
        <f>VLOOKUP(S809,ar_skupina!L$2:M$136,2,FALSE())</f>
        <v>102</v>
      </c>
    </row>
    <row r="810" spans="1:21" ht="14.25" customHeight="1" x14ac:dyDescent="0.25">
      <c r="A810">
        <v>961</v>
      </c>
      <c r="B810" s="9">
        <v>45376.635416666701</v>
      </c>
      <c r="C810" s="9">
        <v>45376.739583333299</v>
      </c>
      <c r="D810" t="s">
        <v>1563</v>
      </c>
      <c r="E810">
        <v>401</v>
      </c>
      <c r="F810" t="s">
        <v>1561</v>
      </c>
      <c r="G810" t="s">
        <v>3</v>
      </c>
      <c r="H810" t="s">
        <v>1564</v>
      </c>
      <c r="I810" s="63" t="e">
        <f t="array" ref="I810">_xlfn.IFS(#REF!="1",1,#REF!="2",2,#REF!="3",3,#REF!="1A",4,#REF!="1B",5,#REF!="2A",6,#REF!="2B",7,#REF!="3A",8,#REF!="3B",9,#REF!="4A",10,#REF!="","")</f>
        <v>#REF!</v>
      </c>
      <c r="J810">
        <f>VLOOKUP(F810,profesor!$G$2:$H$101,2,0)</f>
        <v>49</v>
      </c>
      <c r="K810">
        <f>VLOOKUP(H810,ar_predmet!A:C,3,0)</f>
        <v>98</v>
      </c>
      <c r="L810" s="3">
        <f>VLOOKUP(H810,ar_predmet!A:C,2,FALSE())</f>
        <v>6224</v>
      </c>
      <c r="M810">
        <f>+VLOOKUP(G810,tip_dogodka!$B$2:$C$10,2,0)</f>
        <v>2</v>
      </c>
      <c r="N810">
        <f>+VLOOKUP(E810,prostor!$F$1:$G$101,2,0)</f>
        <v>10</v>
      </c>
      <c r="O810">
        <f t="shared" si="48"/>
        <v>150</v>
      </c>
      <c r="P810">
        <f>VLOOKUP(O810,mi2hh!A$2:B$4261,2,FALSE())</f>
        <v>3</v>
      </c>
      <c r="Q810" t="str">
        <f t="shared" si="49"/>
        <v>Red</v>
      </c>
      <c r="R810" t="str">
        <f t="shared" si="50"/>
        <v>UN</v>
      </c>
      <c r="S810" s="24" t="s">
        <v>1208</v>
      </c>
      <c r="T810" t="str">
        <f t="shared" si="51"/>
        <v/>
      </c>
      <c r="U810">
        <f>VLOOKUP(S810,ar_skupina!L$2:M$136,2,FALSE())</f>
        <v>65</v>
      </c>
    </row>
    <row r="811" spans="1:21" ht="14.25" customHeight="1" x14ac:dyDescent="0.25">
      <c r="A811">
        <v>962</v>
      </c>
      <c r="B811" s="9">
        <v>45432.791666666701</v>
      </c>
      <c r="C811" s="9">
        <v>45432.895833333299</v>
      </c>
      <c r="D811" t="s">
        <v>1560</v>
      </c>
      <c r="E811" t="s">
        <v>16</v>
      </c>
      <c r="F811" t="s">
        <v>1561</v>
      </c>
      <c r="G811" t="s">
        <v>5</v>
      </c>
      <c r="H811" t="s">
        <v>1340</v>
      </c>
      <c r="I811" s="63" t="e">
        <f t="array" ref="I811">_xlfn.IFS(#REF!="1",1,#REF!="2",2,#REF!="3",3,#REF!="1A",4,#REF!="1B",5,#REF!="2A",6,#REF!="2B",7,#REF!="3A",8,#REF!="3B",9,#REF!="4A",10,#REF!="","")</f>
        <v>#REF!</v>
      </c>
      <c r="J811">
        <f>VLOOKUP(F811,profesor!$G$2:$H$101,2,0)</f>
        <v>49</v>
      </c>
      <c r="K811">
        <f>VLOOKUP(H811,ar_predmet!A:C,3,0)</f>
        <v>20</v>
      </c>
      <c r="L811" s="3">
        <f>VLOOKUP(H811,ar_predmet!A:C,2,FALSE())</f>
        <v>5219</v>
      </c>
      <c r="M811">
        <f>+VLOOKUP(G811,tip_dogodka!$B$2:$C$10,2,0)</f>
        <v>4</v>
      </c>
      <c r="N811">
        <f>+VLOOKUP(E811,prostor!$F$1:$G$101,2,0)</f>
        <v>54</v>
      </c>
      <c r="O811">
        <f t="shared" si="48"/>
        <v>150</v>
      </c>
      <c r="P811">
        <f>VLOOKUP(O811,mi2hh!A$2:B$4261,2,FALSE())</f>
        <v>3</v>
      </c>
      <c r="Q811" t="str">
        <f t="shared" si="49"/>
        <v>Red</v>
      </c>
      <c r="R811" t="str">
        <f t="shared" si="50"/>
        <v>VS</v>
      </c>
      <c r="S811" s="24" t="s">
        <v>1169</v>
      </c>
      <c r="T811" t="str">
        <f t="shared" si="51"/>
        <v>1</v>
      </c>
      <c r="U811">
        <f>VLOOKUP(S811,ar_skupina!L$2:M$136,2,FALSE())</f>
        <v>30</v>
      </c>
    </row>
    <row r="812" spans="1:21" ht="14.25" customHeight="1" x14ac:dyDescent="0.25">
      <c r="A812">
        <v>963</v>
      </c>
      <c r="B812" s="9">
        <v>45407.791666666701</v>
      </c>
      <c r="C812" s="9">
        <v>45407.861111111102</v>
      </c>
      <c r="D812" t="s">
        <v>1571</v>
      </c>
      <c r="E812" t="s">
        <v>16</v>
      </c>
      <c r="F812" t="s">
        <v>1561</v>
      </c>
      <c r="G812" t="s">
        <v>5</v>
      </c>
      <c r="H812" t="s">
        <v>1340</v>
      </c>
      <c r="I812" s="63" t="e">
        <f t="array" ref="I812">_xlfn.IFS(#REF!="1",1,#REF!="2",2,#REF!="3",3,#REF!="1A",4,#REF!="1B",5,#REF!="2A",6,#REF!="2B",7,#REF!="3A",8,#REF!="3B",9,#REF!="4A",10,#REF!="","")</f>
        <v>#REF!</v>
      </c>
      <c r="J812">
        <f>VLOOKUP(F812,profesor!$G$2:$H$101,2,0)</f>
        <v>49</v>
      </c>
      <c r="K812">
        <f>VLOOKUP(H812,ar_predmet!A:C,3,0)</f>
        <v>20</v>
      </c>
      <c r="L812" s="3">
        <f>VLOOKUP(H812,ar_predmet!A:C,2,FALSE())</f>
        <v>5219</v>
      </c>
      <c r="M812">
        <f>+VLOOKUP(G812,tip_dogodka!$B$2:$C$10,2,0)</f>
        <v>4</v>
      </c>
      <c r="N812">
        <f>+VLOOKUP(E812,prostor!$F$1:$G$101,2,0)</f>
        <v>54</v>
      </c>
      <c r="O812">
        <f t="shared" si="48"/>
        <v>100</v>
      </c>
      <c r="P812">
        <f>VLOOKUP(O812,mi2hh!A$2:B$4261,2,FALSE())</f>
        <v>2</v>
      </c>
      <c r="Q812" t="str">
        <f t="shared" si="49"/>
        <v>Izr</v>
      </c>
      <c r="R812" t="str">
        <f t="shared" si="50"/>
        <v>VS</v>
      </c>
      <c r="S812" s="24" t="s">
        <v>1248</v>
      </c>
      <c r="T812" t="str">
        <f t="shared" si="51"/>
        <v/>
      </c>
      <c r="U812">
        <f>VLOOKUP(S812,ar_skupina!L$2:M$136,2,FALSE())</f>
        <v>102</v>
      </c>
    </row>
    <row r="813" spans="1:21" ht="14.25" customHeight="1" x14ac:dyDescent="0.25">
      <c r="A813">
        <v>966</v>
      </c>
      <c r="B813" s="9">
        <v>45261.375</v>
      </c>
      <c r="C813" s="9">
        <v>45261.479166666701</v>
      </c>
      <c r="D813" t="s">
        <v>1570</v>
      </c>
      <c r="E813" t="s">
        <v>16</v>
      </c>
      <c r="F813" t="s">
        <v>1561</v>
      </c>
      <c r="G813" t="s">
        <v>5</v>
      </c>
      <c r="H813" s="52" t="s">
        <v>1342</v>
      </c>
      <c r="I813" s="63" t="e">
        <f t="array" ref="I813">_xlfn.IFS(#REF!="1",1,#REF!="2",2,#REF!="3",3,#REF!="1A",4,#REF!="1B",5,#REF!="2A",6,#REF!="2B",7,#REF!="3A",8,#REF!="3B",9,#REF!="4A",10,#REF!="","")</f>
        <v>#REF!</v>
      </c>
      <c r="J813">
        <f>VLOOKUP(F813,profesor!$G$2:$H$101,2,0)</f>
        <v>49</v>
      </c>
      <c r="K813">
        <f>VLOOKUP(H813,ar_predmet!A:C,3,0)</f>
        <v>93</v>
      </c>
      <c r="L813" s="3">
        <f>VLOOKUP(H813,ar_predmet!A:C,2,FALSE())</f>
        <v>6217</v>
      </c>
      <c r="M813">
        <f>+VLOOKUP(G813,tip_dogodka!$B$2:$C$10,2,0)</f>
        <v>4</v>
      </c>
      <c r="N813">
        <f>+VLOOKUP(E813,prostor!$F$1:$G$101,2,0)</f>
        <v>54</v>
      </c>
      <c r="O813">
        <f t="shared" si="48"/>
        <v>150</v>
      </c>
      <c r="P813">
        <f>VLOOKUP(O813,mi2hh!A$2:B$4261,2,FALSE())</f>
        <v>3</v>
      </c>
      <c r="Q813" t="str">
        <f t="shared" si="49"/>
        <v>Red</v>
      </c>
      <c r="R813" t="str">
        <f t="shared" si="50"/>
        <v>UN</v>
      </c>
      <c r="S813" s="24" t="s">
        <v>1208</v>
      </c>
      <c r="T813" t="str">
        <f t="shared" si="51"/>
        <v/>
      </c>
      <c r="U813">
        <f>VLOOKUP(S813,ar_skupina!L$2:M$136,2,FALSE())</f>
        <v>65</v>
      </c>
    </row>
    <row r="814" spans="1:21" ht="14.25" customHeight="1" x14ac:dyDescent="0.25">
      <c r="A814">
        <v>967</v>
      </c>
      <c r="B814" s="9">
        <v>45352.635416666701</v>
      </c>
      <c r="C814" s="9">
        <v>45352.739583333299</v>
      </c>
      <c r="D814" t="s">
        <v>1563</v>
      </c>
      <c r="E814">
        <v>301</v>
      </c>
      <c r="F814" t="s">
        <v>1561</v>
      </c>
      <c r="G814" t="s">
        <v>3</v>
      </c>
      <c r="H814" t="s">
        <v>1564</v>
      </c>
      <c r="I814" s="63" t="e">
        <f t="array" ref="I814">_xlfn.IFS(#REF!="1",1,#REF!="2",2,#REF!="3",3,#REF!="1A",4,#REF!="1B",5,#REF!="2A",6,#REF!="2B",7,#REF!="3A",8,#REF!="3B",9,#REF!="4A",10,#REF!="","")</f>
        <v>#REF!</v>
      </c>
      <c r="J814">
        <f>VLOOKUP(F814,profesor!$G$2:$H$101,2,0)</f>
        <v>49</v>
      </c>
      <c r="K814">
        <f>VLOOKUP(H814,ar_predmet!A:C,3,0)</f>
        <v>98</v>
      </c>
      <c r="L814" s="3">
        <f>VLOOKUP(H814,ar_predmet!A:C,2,FALSE())</f>
        <v>6224</v>
      </c>
      <c r="M814">
        <f>+VLOOKUP(G814,tip_dogodka!$B$2:$C$10,2,0)</f>
        <v>2</v>
      </c>
      <c r="N814">
        <f>+VLOOKUP(E814,prostor!$F$1:$G$101,2,0)</f>
        <v>5</v>
      </c>
      <c r="O814">
        <f t="shared" si="48"/>
        <v>150</v>
      </c>
      <c r="P814">
        <f>VLOOKUP(O814,mi2hh!A$2:B$4261,2,FALSE())</f>
        <v>3</v>
      </c>
      <c r="Q814" t="str">
        <f t="shared" si="49"/>
        <v>Red</v>
      </c>
      <c r="R814" t="str">
        <f t="shared" si="50"/>
        <v>UN</v>
      </c>
      <c r="S814" s="24" t="s">
        <v>1208</v>
      </c>
      <c r="T814" t="str">
        <f t="shared" si="51"/>
        <v/>
      </c>
      <c r="U814">
        <f>VLOOKUP(S814,ar_skupina!L$2:M$136,2,FALSE())</f>
        <v>65</v>
      </c>
    </row>
    <row r="815" spans="1:21" ht="14.25" customHeight="1" x14ac:dyDescent="0.25">
      <c r="A815">
        <v>969</v>
      </c>
      <c r="B815" s="9">
        <v>45400.791666666701</v>
      </c>
      <c r="C815" s="9">
        <v>45400.895833333299</v>
      </c>
      <c r="D815" t="s">
        <v>1562</v>
      </c>
      <c r="E815">
        <v>401</v>
      </c>
      <c r="F815" t="s">
        <v>1561</v>
      </c>
      <c r="G815" t="s">
        <v>3</v>
      </c>
      <c r="H815" t="s">
        <v>1340</v>
      </c>
      <c r="I815" s="63" t="e">
        <f t="array" ref="I815">_xlfn.IFS(#REF!="1",1,#REF!="2",2,#REF!="3",3,#REF!="1A",4,#REF!="1B",5,#REF!="2A",6,#REF!="2B",7,#REF!="3A",8,#REF!="3B",9,#REF!="4A",10,#REF!="","")</f>
        <v>#REF!</v>
      </c>
      <c r="J815">
        <f>VLOOKUP(F815,profesor!$G$2:$H$101,2,0)</f>
        <v>49</v>
      </c>
      <c r="K815">
        <f>VLOOKUP(H815,ar_predmet!A:C,3,0)</f>
        <v>20</v>
      </c>
      <c r="L815" s="3">
        <f>VLOOKUP(H815,ar_predmet!A:C,2,FALSE())</f>
        <v>5219</v>
      </c>
      <c r="M815">
        <f>+VLOOKUP(G815,tip_dogodka!$B$2:$C$10,2,0)</f>
        <v>2</v>
      </c>
      <c r="N815">
        <f>+VLOOKUP(E815,prostor!$F$1:$G$101,2,0)</f>
        <v>10</v>
      </c>
      <c r="O815">
        <f t="shared" si="48"/>
        <v>150</v>
      </c>
      <c r="P815">
        <f>VLOOKUP(O815,mi2hh!A$2:B$4261,2,FALSE())</f>
        <v>3</v>
      </c>
      <c r="Q815" t="str">
        <f t="shared" si="49"/>
        <v>Red</v>
      </c>
      <c r="R815" t="str">
        <f t="shared" si="50"/>
        <v>VS</v>
      </c>
      <c r="S815" s="24" t="s">
        <v>1170</v>
      </c>
      <c r="T815" t="str">
        <f t="shared" si="51"/>
        <v>2</v>
      </c>
      <c r="U815">
        <f>VLOOKUP(S815,ar_skupina!L$2:M$136,2,FALSE())</f>
        <v>31</v>
      </c>
    </row>
    <row r="816" spans="1:21" ht="14.25" customHeight="1" x14ac:dyDescent="0.25">
      <c r="A816">
        <v>970</v>
      </c>
      <c r="B816" s="9">
        <v>45259.375</v>
      </c>
      <c r="C816" s="9">
        <v>45259.479166666701</v>
      </c>
      <c r="D816" t="s">
        <v>1566</v>
      </c>
      <c r="E816">
        <v>403</v>
      </c>
      <c r="F816" t="s">
        <v>1561</v>
      </c>
      <c r="G816" t="s">
        <v>3</v>
      </c>
      <c r="H816" s="52" t="s">
        <v>1342</v>
      </c>
      <c r="I816" s="63" t="e">
        <f t="array" ref="I816">_xlfn.IFS(#REF!="1",1,#REF!="2",2,#REF!="3",3,#REF!="1A",4,#REF!="1B",5,#REF!="2A",6,#REF!="2B",7,#REF!="3A",8,#REF!="3B",9,#REF!="4A",10,#REF!="","")</f>
        <v>#REF!</v>
      </c>
      <c r="J816">
        <f>VLOOKUP(F816,profesor!$G$2:$H$101,2,0)</f>
        <v>49</v>
      </c>
      <c r="K816">
        <f>VLOOKUP(H816,ar_predmet!A:C,3,0)</f>
        <v>93</v>
      </c>
      <c r="L816" s="3">
        <f>VLOOKUP(H816,ar_predmet!A:C,2,FALSE())</f>
        <v>6217</v>
      </c>
      <c r="M816">
        <f>+VLOOKUP(G816,tip_dogodka!$B$2:$C$10,2,0)</f>
        <v>2</v>
      </c>
      <c r="N816">
        <f>+VLOOKUP(E816,prostor!$F$1:$G$101,2,0)</f>
        <v>12</v>
      </c>
      <c r="O816">
        <f t="shared" si="48"/>
        <v>150</v>
      </c>
      <c r="P816">
        <f>VLOOKUP(O816,mi2hh!A$2:B$4261,2,FALSE())</f>
        <v>3</v>
      </c>
      <c r="Q816" t="str">
        <f t="shared" si="49"/>
        <v>Red</v>
      </c>
      <c r="R816" t="str">
        <f t="shared" si="50"/>
        <v>UN</v>
      </c>
      <c r="S816" s="24" t="s">
        <v>1208</v>
      </c>
      <c r="T816" t="str">
        <f t="shared" si="51"/>
        <v/>
      </c>
      <c r="U816">
        <f>VLOOKUP(S816,ar_skupina!L$2:M$136,2,FALSE())</f>
        <v>65</v>
      </c>
    </row>
    <row r="817" spans="1:21" ht="14.25" customHeight="1" x14ac:dyDescent="0.25">
      <c r="A817">
        <v>971</v>
      </c>
      <c r="B817" s="9">
        <v>45390.677083333299</v>
      </c>
      <c r="C817" s="9">
        <v>45390.78125</v>
      </c>
      <c r="D817" t="s">
        <v>1565</v>
      </c>
      <c r="E817">
        <v>402</v>
      </c>
      <c r="F817" t="s">
        <v>1561</v>
      </c>
      <c r="G817" t="s">
        <v>3</v>
      </c>
      <c r="H817" t="s">
        <v>1340</v>
      </c>
      <c r="I817" s="63" t="e">
        <f t="array" ref="I817">_xlfn.IFS(#REF!="1",1,#REF!="2",2,#REF!="3",3,#REF!="1A",4,#REF!="1B",5,#REF!="2A",6,#REF!="2B",7,#REF!="3A",8,#REF!="3B",9,#REF!="4A",10,#REF!="","")</f>
        <v>#REF!</v>
      </c>
      <c r="J817">
        <f>VLOOKUP(F817,profesor!$G$2:$H$101,2,0)</f>
        <v>49</v>
      </c>
      <c r="K817">
        <f>VLOOKUP(H817,ar_predmet!A:C,3,0)</f>
        <v>20</v>
      </c>
      <c r="L817" s="3">
        <f>VLOOKUP(H817,ar_predmet!A:C,2,FALSE())</f>
        <v>5219</v>
      </c>
      <c r="M817">
        <f>+VLOOKUP(G817,tip_dogodka!$B$2:$C$10,2,0)</f>
        <v>2</v>
      </c>
      <c r="N817">
        <f>+VLOOKUP(E817,prostor!$F$1:$G$101,2,0)</f>
        <v>11</v>
      </c>
      <c r="O817">
        <f t="shared" si="48"/>
        <v>150</v>
      </c>
      <c r="P817">
        <f>VLOOKUP(O817,mi2hh!A$2:B$4261,2,FALSE())</f>
        <v>3</v>
      </c>
      <c r="Q817" t="str">
        <f t="shared" si="49"/>
        <v>Red</v>
      </c>
      <c r="R817" t="str">
        <f t="shared" si="50"/>
        <v>VS</v>
      </c>
      <c r="S817" s="24" t="s">
        <v>1169</v>
      </c>
      <c r="T817" t="str">
        <f t="shared" si="51"/>
        <v>1</v>
      </c>
      <c r="U817">
        <f>VLOOKUP(S817,ar_skupina!L$2:M$136,2,FALSE())</f>
        <v>30</v>
      </c>
    </row>
    <row r="818" spans="1:21" ht="14.25" customHeight="1" x14ac:dyDescent="0.25">
      <c r="A818">
        <v>972</v>
      </c>
      <c r="B818" s="9">
        <v>45391.677083333299</v>
      </c>
      <c r="C818" s="9">
        <v>45391.78125</v>
      </c>
      <c r="D818" t="s">
        <v>1562</v>
      </c>
      <c r="E818">
        <v>401</v>
      </c>
      <c r="F818" t="s">
        <v>1561</v>
      </c>
      <c r="G818" t="s">
        <v>3</v>
      </c>
      <c r="H818" t="s">
        <v>1340</v>
      </c>
      <c r="I818" s="63" t="e">
        <f t="array" ref="I818">_xlfn.IFS(#REF!="1",1,#REF!="2",2,#REF!="3",3,#REF!="1A",4,#REF!="1B",5,#REF!="2A",6,#REF!="2B",7,#REF!="3A",8,#REF!="3B",9,#REF!="4A",10,#REF!="","")</f>
        <v>#REF!</v>
      </c>
      <c r="J818">
        <f>VLOOKUP(F818,profesor!$G$2:$H$101,2,0)</f>
        <v>49</v>
      </c>
      <c r="K818">
        <f>VLOOKUP(H818,ar_predmet!A:C,3,0)</f>
        <v>20</v>
      </c>
      <c r="L818" s="3">
        <f>VLOOKUP(H818,ar_predmet!A:C,2,FALSE())</f>
        <v>5219</v>
      </c>
      <c r="M818">
        <f>+VLOOKUP(G818,tip_dogodka!$B$2:$C$10,2,0)</f>
        <v>2</v>
      </c>
      <c r="N818">
        <f>+VLOOKUP(E818,prostor!$F$1:$G$101,2,0)</f>
        <v>10</v>
      </c>
      <c r="O818">
        <f t="shared" si="48"/>
        <v>150</v>
      </c>
      <c r="P818">
        <f>VLOOKUP(O818,mi2hh!A$2:B$4261,2,FALSE())</f>
        <v>3</v>
      </c>
      <c r="Q818" t="str">
        <f t="shared" si="49"/>
        <v>Red</v>
      </c>
      <c r="R818" t="str">
        <f t="shared" si="50"/>
        <v>VS</v>
      </c>
      <c r="S818" s="24" t="s">
        <v>1170</v>
      </c>
      <c r="T818" t="str">
        <f t="shared" si="51"/>
        <v>2</v>
      </c>
      <c r="U818">
        <f>VLOOKUP(S818,ar_skupina!L$2:M$136,2,FALSE())</f>
        <v>31</v>
      </c>
    </row>
    <row r="819" spans="1:21" ht="14.25" customHeight="1" x14ac:dyDescent="0.25">
      <c r="A819">
        <v>973</v>
      </c>
      <c r="B819" s="9">
        <v>45245.75</v>
      </c>
      <c r="C819" s="9">
        <v>45245.854166666701</v>
      </c>
      <c r="D819" t="s">
        <v>1566</v>
      </c>
      <c r="E819">
        <v>403</v>
      </c>
      <c r="F819" t="s">
        <v>1561</v>
      </c>
      <c r="G819" t="s">
        <v>3</v>
      </c>
      <c r="H819" s="52" t="s">
        <v>1342</v>
      </c>
      <c r="I819" s="63" t="e">
        <f t="array" ref="I819">_xlfn.IFS(#REF!="1",1,#REF!="2",2,#REF!="3",3,#REF!="1A",4,#REF!="1B",5,#REF!="2A",6,#REF!="2B",7,#REF!="3A",8,#REF!="3B",9,#REF!="4A",10,#REF!="","")</f>
        <v>#REF!</v>
      </c>
      <c r="J819">
        <f>VLOOKUP(F819,profesor!$G$2:$H$101,2,0)</f>
        <v>49</v>
      </c>
      <c r="K819">
        <f>VLOOKUP(H819,ar_predmet!A:C,3,0)</f>
        <v>93</v>
      </c>
      <c r="L819" s="3">
        <f>VLOOKUP(H819,ar_predmet!A:C,2,FALSE())</f>
        <v>6217</v>
      </c>
      <c r="M819">
        <f>+VLOOKUP(G819,tip_dogodka!$B$2:$C$10,2,0)</f>
        <v>2</v>
      </c>
      <c r="N819">
        <f>+VLOOKUP(E819,prostor!$F$1:$G$101,2,0)</f>
        <v>12</v>
      </c>
      <c r="O819">
        <f t="shared" si="48"/>
        <v>150</v>
      </c>
      <c r="P819">
        <f>VLOOKUP(O819,mi2hh!A$2:B$4261,2,FALSE())</f>
        <v>3</v>
      </c>
      <c r="Q819" t="str">
        <f t="shared" si="49"/>
        <v>Red</v>
      </c>
      <c r="R819" t="str">
        <f t="shared" si="50"/>
        <v>UN</v>
      </c>
      <c r="S819" s="24" t="s">
        <v>1208</v>
      </c>
      <c r="T819" t="str">
        <f t="shared" si="51"/>
        <v/>
      </c>
      <c r="U819">
        <f>VLOOKUP(S819,ar_skupina!L$2:M$136,2,FALSE())</f>
        <v>65</v>
      </c>
    </row>
    <row r="820" spans="1:21" ht="14.25" customHeight="1" x14ac:dyDescent="0.25">
      <c r="A820">
        <v>974</v>
      </c>
      <c r="B820" s="9">
        <v>45427.791666666701</v>
      </c>
      <c r="C820" s="9">
        <v>45427.895833333299</v>
      </c>
      <c r="D820" t="s">
        <v>1565</v>
      </c>
      <c r="E820">
        <v>401</v>
      </c>
      <c r="F820" t="s">
        <v>1561</v>
      </c>
      <c r="G820" t="s">
        <v>3</v>
      </c>
      <c r="H820" t="s">
        <v>1340</v>
      </c>
      <c r="I820" s="63" t="e">
        <f t="array" ref="I820">_xlfn.IFS(#REF!="1",1,#REF!="2",2,#REF!="3",3,#REF!="1A",4,#REF!="1B",5,#REF!="2A",6,#REF!="2B",7,#REF!="3A",8,#REF!="3B",9,#REF!="4A",10,#REF!="","")</f>
        <v>#REF!</v>
      </c>
      <c r="J820">
        <f>VLOOKUP(F820,profesor!$G$2:$H$101,2,0)</f>
        <v>49</v>
      </c>
      <c r="K820">
        <f>VLOOKUP(H820,ar_predmet!A:C,3,0)</f>
        <v>20</v>
      </c>
      <c r="L820" s="3">
        <f>VLOOKUP(H820,ar_predmet!A:C,2,FALSE())</f>
        <v>5219</v>
      </c>
      <c r="M820">
        <f>+VLOOKUP(G820,tip_dogodka!$B$2:$C$10,2,0)</f>
        <v>2</v>
      </c>
      <c r="N820">
        <f>+VLOOKUP(E820,prostor!$F$1:$G$101,2,0)</f>
        <v>10</v>
      </c>
      <c r="O820">
        <f t="shared" si="48"/>
        <v>150</v>
      </c>
      <c r="P820">
        <f>VLOOKUP(O820,mi2hh!A$2:B$4261,2,FALSE())</f>
        <v>3</v>
      </c>
      <c r="Q820" t="str">
        <f t="shared" si="49"/>
        <v>Red</v>
      </c>
      <c r="R820" t="str">
        <f t="shared" si="50"/>
        <v>VS</v>
      </c>
      <c r="S820" s="24" t="s">
        <v>1169</v>
      </c>
      <c r="T820" t="str">
        <f t="shared" si="51"/>
        <v>1</v>
      </c>
      <c r="U820">
        <f>VLOOKUP(S820,ar_skupina!L$2:M$136,2,FALSE())</f>
        <v>30</v>
      </c>
    </row>
    <row r="821" spans="1:21" ht="14.25" customHeight="1" x14ac:dyDescent="0.25">
      <c r="A821">
        <v>975</v>
      </c>
      <c r="B821" s="9">
        <v>45358.635416666701</v>
      </c>
      <c r="C821" s="9">
        <v>45358.739583333299</v>
      </c>
      <c r="D821" t="s">
        <v>1563</v>
      </c>
      <c r="E821">
        <v>301</v>
      </c>
      <c r="F821" t="s">
        <v>1561</v>
      </c>
      <c r="G821" t="s">
        <v>3</v>
      </c>
      <c r="H821" t="s">
        <v>1564</v>
      </c>
      <c r="I821" s="63" t="e">
        <f t="array" ref="I821">_xlfn.IFS(#REF!="1",1,#REF!="2",2,#REF!="3",3,#REF!="1A",4,#REF!="1B",5,#REF!="2A",6,#REF!="2B",7,#REF!="3A",8,#REF!="3B",9,#REF!="4A",10,#REF!="","")</f>
        <v>#REF!</v>
      </c>
      <c r="J821">
        <f>VLOOKUP(F821,profesor!$G$2:$H$101,2,0)</f>
        <v>49</v>
      </c>
      <c r="K821">
        <f>VLOOKUP(H821,ar_predmet!A:C,3,0)</f>
        <v>98</v>
      </c>
      <c r="L821" s="3">
        <f>VLOOKUP(H821,ar_predmet!A:C,2,FALSE())</f>
        <v>6224</v>
      </c>
      <c r="M821">
        <f>+VLOOKUP(G821,tip_dogodka!$B$2:$C$10,2,0)</f>
        <v>2</v>
      </c>
      <c r="N821">
        <f>+VLOOKUP(E821,prostor!$F$1:$G$101,2,0)</f>
        <v>5</v>
      </c>
      <c r="O821">
        <f t="shared" si="48"/>
        <v>150</v>
      </c>
      <c r="P821">
        <f>VLOOKUP(O821,mi2hh!A$2:B$4261,2,FALSE())</f>
        <v>3</v>
      </c>
      <c r="Q821" t="str">
        <f t="shared" si="49"/>
        <v>Red</v>
      </c>
      <c r="R821" t="str">
        <f t="shared" si="50"/>
        <v>UN</v>
      </c>
      <c r="S821" s="24" t="s">
        <v>1208</v>
      </c>
      <c r="T821" t="str">
        <f t="shared" si="51"/>
        <v/>
      </c>
      <c r="U821">
        <f>VLOOKUP(S821,ar_skupina!L$2:M$136,2,FALSE())</f>
        <v>65</v>
      </c>
    </row>
    <row r="822" spans="1:21" ht="14.25" customHeight="1" x14ac:dyDescent="0.25">
      <c r="A822">
        <v>976</v>
      </c>
      <c r="B822" s="9">
        <v>45372.489583333299</v>
      </c>
      <c r="C822" s="9">
        <v>45372.59375</v>
      </c>
      <c r="D822" t="s">
        <v>1567</v>
      </c>
      <c r="E822" t="s">
        <v>16</v>
      </c>
      <c r="F822" t="s">
        <v>1561</v>
      </c>
      <c r="G822" t="s">
        <v>5</v>
      </c>
      <c r="H822" t="s">
        <v>1564</v>
      </c>
      <c r="I822" s="63" t="e">
        <f t="array" ref="I822">_xlfn.IFS(#REF!="1",1,#REF!="2",2,#REF!="3",3,#REF!="1A",4,#REF!="1B",5,#REF!="2A",6,#REF!="2B",7,#REF!="3A",8,#REF!="3B",9,#REF!="4A",10,#REF!="","")</f>
        <v>#REF!</v>
      </c>
      <c r="J822">
        <f>VLOOKUP(F822,profesor!$G$2:$H$101,2,0)</f>
        <v>49</v>
      </c>
      <c r="K822">
        <f>VLOOKUP(H822,ar_predmet!A:C,3,0)</f>
        <v>98</v>
      </c>
      <c r="L822" s="3">
        <f>VLOOKUP(H822,ar_predmet!A:C,2,FALSE())</f>
        <v>6224</v>
      </c>
      <c r="M822">
        <f>+VLOOKUP(G822,tip_dogodka!$B$2:$C$10,2,0)</f>
        <v>4</v>
      </c>
      <c r="N822">
        <f>+VLOOKUP(E822,prostor!$F$1:$G$101,2,0)</f>
        <v>54</v>
      </c>
      <c r="O822">
        <f t="shared" si="48"/>
        <v>150</v>
      </c>
      <c r="P822">
        <f>VLOOKUP(O822,mi2hh!A$2:B$4261,2,FALSE())</f>
        <v>3</v>
      </c>
      <c r="Q822" t="str">
        <f t="shared" si="49"/>
        <v>Red</v>
      </c>
      <c r="R822" t="str">
        <f t="shared" si="50"/>
        <v>UN</v>
      </c>
      <c r="S822" s="24" t="s">
        <v>1208</v>
      </c>
      <c r="T822" t="str">
        <f t="shared" si="51"/>
        <v/>
      </c>
      <c r="U822">
        <f>VLOOKUP(S822,ar_skupina!L$2:M$136,2,FALSE())</f>
        <v>65</v>
      </c>
    </row>
    <row r="823" spans="1:21" ht="14.25" customHeight="1" x14ac:dyDescent="0.25">
      <c r="A823">
        <v>977</v>
      </c>
      <c r="B823" s="9">
        <v>45404.791666666701</v>
      </c>
      <c r="C823" s="9">
        <v>45404.895833333299</v>
      </c>
      <c r="D823" t="s">
        <v>1562</v>
      </c>
      <c r="E823">
        <v>401</v>
      </c>
      <c r="F823" t="s">
        <v>1561</v>
      </c>
      <c r="G823" t="s">
        <v>3</v>
      </c>
      <c r="H823" t="s">
        <v>1340</v>
      </c>
      <c r="I823" s="63" t="e">
        <f t="array" ref="I823">_xlfn.IFS(#REF!="1",1,#REF!="2",2,#REF!="3",3,#REF!="1A",4,#REF!="1B",5,#REF!="2A",6,#REF!="2B",7,#REF!="3A",8,#REF!="3B",9,#REF!="4A",10,#REF!="","")</f>
        <v>#REF!</v>
      </c>
      <c r="J823">
        <f>VLOOKUP(F823,profesor!$G$2:$H$101,2,0)</f>
        <v>49</v>
      </c>
      <c r="K823">
        <f>VLOOKUP(H823,ar_predmet!A:C,3,0)</f>
        <v>20</v>
      </c>
      <c r="L823" s="3">
        <f>VLOOKUP(H823,ar_predmet!A:C,2,FALSE())</f>
        <v>5219</v>
      </c>
      <c r="M823">
        <f>+VLOOKUP(G823,tip_dogodka!$B$2:$C$10,2,0)</f>
        <v>2</v>
      </c>
      <c r="N823">
        <f>+VLOOKUP(E823,prostor!$F$1:$G$101,2,0)</f>
        <v>10</v>
      </c>
      <c r="O823">
        <f t="shared" si="48"/>
        <v>150</v>
      </c>
      <c r="P823">
        <f>VLOOKUP(O823,mi2hh!A$2:B$4261,2,FALSE())</f>
        <v>3</v>
      </c>
      <c r="Q823" t="str">
        <f t="shared" si="49"/>
        <v>Red</v>
      </c>
      <c r="R823" t="str">
        <f t="shared" si="50"/>
        <v>VS</v>
      </c>
      <c r="S823" s="24" t="s">
        <v>1170</v>
      </c>
      <c r="T823" t="str">
        <f t="shared" si="51"/>
        <v>2</v>
      </c>
      <c r="U823">
        <f>VLOOKUP(S823,ar_skupina!L$2:M$136,2,FALSE())</f>
        <v>31</v>
      </c>
    </row>
    <row r="824" spans="1:21" ht="14.25" customHeight="1" x14ac:dyDescent="0.25">
      <c r="A824">
        <v>978</v>
      </c>
      <c r="B824" s="9">
        <v>45254.375</v>
      </c>
      <c r="C824" s="9">
        <v>45254.479166666701</v>
      </c>
      <c r="D824" t="s">
        <v>1566</v>
      </c>
      <c r="E824">
        <v>403</v>
      </c>
      <c r="F824" t="s">
        <v>1561</v>
      </c>
      <c r="G824" t="s">
        <v>3</v>
      </c>
      <c r="H824" s="52" t="s">
        <v>1342</v>
      </c>
      <c r="I824" s="63" t="e">
        <f t="array" ref="I824">_xlfn.IFS(#REF!="1",1,#REF!="2",2,#REF!="3",3,#REF!="1A",4,#REF!="1B",5,#REF!="2A",6,#REF!="2B",7,#REF!="3A",8,#REF!="3B",9,#REF!="4A",10,#REF!="","")</f>
        <v>#REF!</v>
      </c>
      <c r="J824">
        <f>VLOOKUP(F824,profesor!$G$2:$H$101,2,0)</f>
        <v>49</v>
      </c>
      <c r="K824">
        <f>VLOOKUP(H824,ar_predmet!A:C,3,0)</f>
        <v>93</v>
      </c>
      <c r="L824" s="3">
        <f>VLOOKUP(H824,ar_predmet!A:C,2,FALSE())</f>
        <v>6217</v>
      </c>
      <c r="M824">
        <f>+VLOOKUP(G824,tip_dogodka!$B$2:$C$10,2,0)</f>
        <v>2</v>
      </c>
      <c r="N824">
        <f>+VLOOKUP(E824,prostor!$F$1:$G$101,2,0)</f>
        <v>12</v>
      </c>
      <c r="O824">
        <f t="shared" si="48"/>
        <v>150</v>
      </c>
      <c r="P824">
        <f>VLOOKUP(O824,mi2hh!A$2:B$4261,2,FALSE())</f>
        <v>3</v>
      </c>
      <c r="Q824" t="str">
        <f t="shared" si="49"/>
        <v>Red</v>
      </c>
      <c r="R824" t="str">
        <f t="shared" si="50"/>
        <v>UN</v>
      </c>
      <c r="S824" s="24" t="s">
        <v>1208</v>
      </c>
      <c r="T824" t="str">
        <f t="shared" si="51"/>
        <v/>
      </c>
      <c r="U824">
        <f>VLOOKUP(S824,ar_skupina!L$2:M$136,2,FALSE())</f>
        <v>65</v>
      </c>
    </row>
    <row r="825" spans="1:21" ht="14.25" customHeight="1" x14ac:dyDescent="0.25">
      <c r="A825">
        <v>979</v>
      </c>
      <c r="B825" s="9">
        <v>45253.75</v>
      </c>
      <c r="C825" s="9">
        <v>45253.854166666701</v>
      </c>
      <c r="D825" t="s">
        <v>1566</v>
      </c>
      <c r="E825">
        <v>403</v>
      </c>
      <c r="F825" t="s">
        <v>1561</v>
      </c>
      <c r="G825" t="s">
        <v>3</v>
      </c>
      <c r="H825" s="52" t="s">
        <v>1342</v>
      </c>
      <c r="I825" s="63" t="e">
        <f t="array" ref="I825">_xlfn.IFS(#REF!="1",1,#REF!="2",2,#REF!="3",3,#REF!="1A",4,#REF!="1B",5,#REF!="2A",6,#REF!="2B",7,#REF!="3A",8,#REF!="3B",9,#REF!="4A",10,#REF!="","")</f>
        <v>#REF!</v>
      </c>
      <c r="J825">
        <f>VLOOKUP(F825,profesor!$G$2:$H$101,2,0)</f>
        <v>49</v>
      </c>
      <c r="K825">
        <f>VLOOKUP(H825,ar_predmet!A:C,3,0)</f>
        <v>93</v>
      </c>
      <c r="L825" s="3">
        <f>VLOOKUP(H825,ar_predmet!A:C,2,FALSE())</f>
        <v>6217</v>
      </c>
      <c r="M825">
        <f>+VLOOKUP(G825,tip_dogodka!$B$2:$C$10,2,0)</f>
        <v>2</v>
      </c>
      <c r="N825">
        <f>+VLOOKUP(E825,prostor!$F$1:$G$101,2,0)</f>
        <v>12</v>
      </c>
      <c r="O825">
        <f t="shared" si="48"/>
        <v>150</v>
      </c>
      <c r="P825">
        <f>VLOOKUP(O825,mi2hh!A$2:B$4261,2,FALSE())</f>
        <v>3</v>
      </c>
      <c r="Q825" t="str">
        <f t="shared" si="49"/>
        <v>Red</v>
      </c>
      <c r="R825" t="str">
        <f t="shared" si="50"/>
        <v>UN</v>
      </c>
      <c r="S825" s="24" t="s">
        <v>1208</v>
      </c>
      <c r="T825" t="str">
        <f t="shared" si="51"/>
        <v/>
      </c>
      <c r="U825">
        <f>VLOOKUP(S825,ar_skupina!L$2:M$136,2,FALSE())</f>
        <v>65</v>
      </c>
    </row>
    <row r="826" spans="1:21" ht="14.25" customHeight="1" x14ac:dyDescent="0.25">
      <c r="A826">
        <v>980</v>
      </c>
      <c r="B826" s="9">
        <v>45428.791666666701</v>
      </c>
      <c r="C826" s="9">
        <v>45428.895833333299</v>
      </c>
      <c r="D826" t="s">
        <v>1562</v>
      </c>
      <c r="E826">
        <v>401</v>
      </c>
      <c r="F826" t="s">
        <v>1561</v>
      </c>
      <c r="G826" t="s">
        <v>3</v>
      </c>
      <c r="H826" t="s">
        <v>1340</v>
      </c>
      <c r="I826" s="63" t="e">
        <f t="array" ref="I826">_xlfn.IFS(#REF!="1",1,#REF!="2",2,#REF!="3",3,#REF!="1A",4,#REF!="1B",5,#REF!="2A",6,#REF!="2B",7,#REF!="3A",8,#REF!="3B",9,#REF!="4A",10,#REF!="","")</f>
        <v>#REF!</v>
      </c>
      <c r="J826">
        <f>VLOOKUP(F826,profesor!$G$2:$H$101,2,0)</f>
        <v>49</v>
      </c>
      <c r="K826">
        <f>VLOOKUP(H826,ar_predmet!A:C,3,0)</f>
        <v>20</v>
      </c>
      <c r="L826" s="3">
        <f>VLOOKUP(H826,ar_predmet!A:C,2,FALSE())</f>
        <v>5219</v>
      </c>
      <c r="M826">
        <f>+VLOOKUP(G826,tip_dogodka!$B$2:$C$10,2,0)</f>
        <v>2</v>
      </c>
      <c r="N826">
        <f>+VLOOKUP(E826,prostor!$F$1:$G$101,2,0)</f>
        <v>10</v>
      </c>
      <c r="O826">
        <f t="shared" si="48"/>
        <v>150</v>
      </c>
      <c r="P826">
        <f>VLOOKUP(O826,mi2hh!A$2:B$4261,2,FALSE())</f>
        <v>3</v>
      </c>
      <c r="Q826" t="str">
        <f t="shared" si="49"/>
        <v>Red</v>
      </c>
      <c r="R826" t="str">
        <f t="shared" si="50"/>
        <v>VS</v>
      </c>
      <c r="S826" s="24" t="s">
        <v>1170</v>
      </c>
      <c r="T826" t="str">
        <f t="shared" si="51"/>
        <v>2</v>
      </c>
      <c r="U826">
        <f>VLOOKUP(S826,ar_skupina!L$2:M$136,2,FALSE())</f>
        <v>31</v>
      </c>
    </row>
    <row r="827" spans="1:21" ht="14.25" customHeight="1" x14ac:dyDescent="0.25">
      <c r="A827">
        <v>981</v>
      </c>
      <c r="B827" s="9">
        <v>45394.677083333299</v>
      </c>
      <c r="C827" s="9">
        <v>45394.78125</v>
      </c>
      <c r="D827" t="s">
        <v>1562</v>
      </c>
      <c r="E827">
        <v>402</v>
      </c>
      <c r="F827" t="s">
        <v>1561</v>
      </c>
      <c r="G827" t="s">
        <v>3</v>
      </c>
      <c r="H827" t="s">
        <v>1340</v>
      </c>
      <c r="I827" s="63" t="e">
        <f t="array" ref="I827">_xlfn.IFS(#REF!="1",1,#REF!="2",2,#REF!="3",3,#REF!="1A",4,#REF!="1B",5,#REF!="2A",6,#REF!="2B",7,#REF!="3A",8,#REF!="3B",9,#REF!="4A",10,#REF!="","")</f>
        <v>#REF!</v>
      </c>
      <c r="J827">
        <f>VLOOKUP(F827,profesor!$G$2:$H$101,2,0)</f>
        <v>49</v>
      </c>
      <c r="K827">
        <f>VLOOKUP(H827,ar_predmet!A:C,3,0)</f>
        <v>20</v>
      </c>
      <c r="L827" s="3">
        <f>VLOOKUP(H827,ar_predmet!A:C,2,FALSE())</f>
        <v>5219</v>
      </c>
      <c r="M827">
        <f>+VLOOKUP(G827,tip_dogodka!$B$2:$C$10,2,0)</f>
        <v>2</v>
      </c>
      <c r="N827">
        <f>+VLOOKUP(E827,prostor!$F$1:$G$101,2,0)</f>
        <v>11</v>
      </c>
      <c r="O827">
        <f t="shared" si="48"/>
        <v>150</v>
      </c>
      <c r="P827">
        <f>VLOOKUP(O827,mi2hh!A$2:B$4261,2,FALSE())</f>
        <v>3</v>
      </c>
      <c r="Q827" t="str">
        <f t="shared" si="49"/>
        <v>Red</v>
      </c>
      <c r="R827" t="str">
        <f t="shared" si="50"/>
        <v>VS</v>
      </c>
      <c r="S827" s="24" t="s">
        <v>1170</v>
      </c>
      <c r="T827" t="str">
        <f t="shared" si="51"/>
        <v>2</v>
      </c>
      <c r="U827">
        <f>VLOOKUP(S827,ar_skupina!L$2:M$136,2,FALSE())</f>
        <v>31</v>
      </c>
    </row>
    <row r="828" spans="1:21" ht="14.25" customHeight="1" x14ac:dyDescent="0.25">
      <c r="A828">
        <v>982</v>
      </c>
      <c r="B828" s="9">
        <v>45370.75</v>
      </c>
      <c r="C828" s="9">
        <v>45370.854166666701</v>
      </c>
      <c r="D828" t="s">
        <v>1572</v>
      </c>
      <c r="E828" t="s">
        <v>16</v>
      </c>
      <c r="F828" t="s">
        <v>1573</v>
      </c>
      <c r="G828" t="s">
        <v>5</v>
      </c>
      <c r="H828" t="s">
        <v>1574</v>
      </c>
      <c r="I828" s="63" t="e">
        <f t="array" ref="I828">_xlfn.IFS(#REF!="1",1,#REF!="2",2,#REF!="3",3,#REF!="1A",4,#REF!="1B",5,#REF!="2A",6,#REF!="2B",7,#REF!="3A",8,#REF!="3B",9,#REF!="4A",10,#REF!="","")</f>
        <v>#REF!</v>
      </c>
      <c r="J828">
        <f>VLOOKUP(F828,profesor!$G$2:$H$101,2,0)</f>
        <v>47</v>
      </c>
      <c r="K828">
        <f>VLOOKUP(H828,ar_predmet!A:C,3,0)</f>
        <v>26</v>
      </c>
      <c r="L828" s="3">
        <f>VLOOKUP(H828,ar_predmet!A:C,2,FALSE())</f>
        <v>5228</v>
      </c>
      <c r="M828">
        <f>+VLOOKUP(G828,tip_dogodka!$B$2:$C$10,2,0)</f>
        <v>4</v>
      </c>
      <c r="N828">
        <f>+VLOOKUP(E828,prostor!$F$1:$G$101,2,0)</f>
        <v>54</v>
      </c>
      <c r="O828">
        <f t="shared" si="48"/>
        <v>150</v>
      </c>
      <c r="P828">
        <f>VLOOKUP(O828,mi2hh!A$2:B$4261,2,FALSE())</f>
        <v>3</v>
      </c>
      <c r="Q828" t="str">
        <f t="shared" si="49"/>
        <v>Red</v>
      </c>
      <c r="R828" t="str">
        <f t="shared" si="50"/>
        <v>VS</v>
      </c>
      <c r="S828" s="24" t="s">
        <v>1158</v>
      </c>
      <c r="T828" t="str">
        <f t="shared" si="51"/>
        <v>1</v>
      </c>
      <c r="U828">
        <f>VLOOKUP(S828,ar_skupina!L$2:M$136,2,FALSE())</f>
        <v>21</v>
      </c>
    </row>
    <row r="829" spans="1:21" ht="14.25" customHeight="1" x14ac:dyDescent="0.25">
      <c r="A829">
        <v>983</v>
      </c>
      <c r="B829" s="9">
        <v>45202.416666666701</v>
      </c>
      <c r="C829" s="9">
        <v>45202.520833333299</v>
      </c>
      <c r="D829" t="s">
        <v>1575</v>
      </c>
      <c r="E829" t="s">
        <v>16</v>
      </c>
      <c r="F829" t="s">
        <v>1573</v>
      </c>
      <c r="G829" t="s">
        <v>4</v>
      </c>
      <c r="H829" t="s">
        <v>1576</v>
      </c>
      <c r="I829" s="63" t="e">
        <f t="array" ref="I829">_xlfn.IFS(#REF!="1",1,#REF!="2",2,#REF!="3",3,#REF!="1A",4,#REF!="1B",5,#REF!="2A",6,#REF!="2B",7,#REF!="3A",8,#REF!="3B",9,#REF!="4A",10,#REF!="","")</f>
        <v>#REF!</v>
      </c>
      <c r="J829">
        <f>VLOOKUP(F829,profesor!$G$2:$H$101,2,0)</f>
        <v>47</v>
      </c>
      <c r="K829">
        <f>VLOOKUP(H829,ar_predmet!A:C,3,0)</f>
        <v>30</v>
      </c>
      <c r="L829" s="3">
        <f>VLOOKUP(H829,ar_predmet!A:C,2,FALSE())</f>
        <v>5232</v>
      </c>
      <c r="M829">
        <f>+VLOOKUP(G829,tip_dogodka!$B$2:$C$10,2,0)</f>
        <v>3</v>
      </c>
      <c r="N829">
        <f>+VLOOKUP(E829,prostor!$F$1:$G$101,2,0)</f>
        <v>54</v>
      </c>
      <c r="O829">
        <f t="shared" si="48"/>
        <v>150</v>
      </c>
      <c r="P829">
        <f>VLOOKUP(O829,mi2hh!A$2:B$4261,2,FALSE())</f>
        <v>3</v>
      </c>
      <c r="Q829" t="str">
        <f t="shared" si="49"/>
        <v>Red</v>
      </c>
      <c r="R829" t="str">
        <f t="shared" si="50"/>
        <v>VS</v>
      </c>
      <c r="S829" s="24" t="s">
        <v>1157</v>
      </c>
      <c r="T829" t="str">
        <f t="shared" si="51"/>
        <v/>
      </c>
      <c r="U829">
        <f>VLOOKUP(S829,ar_skupina!L$2:M$136,2,FALSE())</f>
        <v>20</v>
      </c>
    </row>
    <row r="830" spans="1:21" ht="14.25" customHeight="1" x14ac:dyDescent="0.25">
      <c r="A830">
        <v>984</v>
      </c>
      <c r="B830" s="9">
        <v>45240.489583333299</v>
      </c>
      <c r="C830" s="9">
        <v>45240.59375</v>
      </c>
      <c r="D830" t="s">
        <v>1577</v>
      </c>
      <c r="E830">
        <v>5</v>
      </c>
      <c r="F830" t="s">
        <v>1573</v>
      </c>
      <c r="G830" t="s">
        <v>2</v>
      </c>
      <c r="H830" t="s">
        <v>1578</v>
      </c>
      <c r="I830" s="63" t="e">
        <f t="array" ref="I830">_xlfn.IFS(#REF!="1",1,#REF!="2",2,#REF!="3",3,#REF!="1A",4,#REF!="1B",5,#REF!="2A",6,#REF!="2B",7,#REF!="3A",8,#REF!="3B",9,#REF!="4A",10,#REF!="","")</f>
        <v>#REF!</v>
      </c>
      <c r="J830">
        <f>VLOOKUP(F830,profesor!$G$2:$H$101,2,0)</f>
        <v>47</v>
      </c>
      <c r="K830">
        <f>VLOOKUP(H830,ar_predmet!A:C,3,0)</f>
        <v>104</v>
      </c>
      <c r="L830" s="3">
        <f>VLOOKUP(H830,ar_predmet!A:C,2,FALSE())</f>
        <v>6230</v>
      </c>
      <c r="M830">
        <f>+VLOOKUP(G830,tip_dogodka!$B$2:$C$10,2,0)</f>
        <v>1</v>
      </c>
      <c r="N830">
        <f>+VLOOKUP(E830,prostor!$F$1:$G$101,2,0)</f>
        <v>1</v>
      </c>
      <c r="O830">
        <f t="shared" si="48"/>
        <v>150</v>
      </c>
      <c r="P830">
        <f>VLOOKUP(O830,mi2hh!A$2:B$4261,2,FALSE())</f>
        <v>3</v>
      </c>
      <c r="Q830" t="str">
        <f t="shared" si="49"/>
        <v>Red</v>
      </c>
      <c r="R830" t="str">
        <f t="shared" si="50"/>
        <v>UN</v>
      </c>
      <c r="S830" s="24" t="s">
        <v>1209</v>
      </c>
      <c r="T830" t="str">
        <f t="shared" si="51"/>
        <v/>
      </c>
      <c r="U830">
        <f>VLOOKUP(S830,ar_skupina!L$2:M$136,2,FALSE())</f>
        <v>66</v>
      </c>
    </row>
    <row r="831" spans="1:21" ht="14.25" customHeight="1" x14ac:dyDescent="0.25">
      <c r="A831">
        <v>985</v>
      </c>
      <c r="B831" s="9">
        <v>45239.489583333299</v>
      </c>
      <c r="C831" s="9">
        <v>45239.59375</v>
      </c>
      <c r="D831" t="s">
        <v>1579</v>
      </c>
      <c r="E831" t="s">
        <v>16</v>
      </c>
      <c r="F831" t="s">
        <v>1573</v>
      </c>
      <c r="G831" t="s">
        <v>4</v>
      </c>
      <c r="H831" t="s">
        <v>1578</v>
      </c>
      <c r="I831" s="63" t="e">
        <f t="array" ref="I831">_xlfn.IFS(#REF!="1",1,#REF!="2",2,#REF!="3",3,#REF!="1A",4,#REF!="1B",5,#REF!="2A",6,#REF!="2B",7,#REF!="3A",8,#REF!="3B",9,#REF!="4A",10,#REF!="","")</f>
        <v>#REF!</v>
      </c>
      <c r="J831">
        <f>VLOOKUP(F831,profesor!$G$2:$H$101,2,0)</f>
        <v>47</v>
      </c>
      <c r="K831">
        <f>VLOOKUP(H831,ar_predmet!A:C,3,0)</f>
        <v>104</v>
      </c>
      <c r="L831" s="3">
        <f>VLOOKUP(H831,ar_predmet!A:C,2,FALSE())</f>
        <v>6230</v>
      </c>
      <c r="M831">
        <f>+VLOOKUP(G831,tip_dogodka!$B$2:$C$10,2,0)</f>
        <v>3</v>
      </c>
      <c r="N831">
        <f>+VLOOKUP(E831,prostor!$F$1:$G$101,2,0)</f>
        <v>54</v>
      </c>
      <c r="O831">
        <f t="shared" si="48"/>
        <v>150</v>
      </c>
      <c r="P831">
        <f>VLOOKUP(O831,mi2hh!A$2:B$4261,2,FALSE())</f>
        <v>3</v>
      </c>
      <c r="Q831" t="str">
        <f t="shared" si="49"/>
        <v>Red</v>
      </c>
      <c r="R831" t="str">
        <f t="shared" si="50"/>
        <v>UN</v>
      </c>
      <c r="S831" s="24" t="s">
        <v>1209</v>
      </c>
      <c r="T831" t="str">
        <f t="shared" si="51"/>
        <v/>
      </c>
      <c r="U831">
        <f>VLOOKUP(S831,ar_skupina!L$2:M$136,2,FALSE())</f>
        <v>66</v>
      </c>
    </row>
    <row r="832" spans="1:21" ht="14.25" customHeight="1" x14ac:dyDescent="0.25">
      <c r="A832">
        <v>986</v>
      </c>
      <c r="B832" s="9">
        <v>45210.416666666701</v>
      </c>
      <c r="C832" s="9">
        <v>45210.520833333299</v>
      </c>
      <c r="D832" t="s">
        <v>1575</v>
      </c>
      <c r="E832" t="s">
        <v>16</v>
      </c>
      <c r="F832" t="s">
        <v>1573</v>
      </c>
      <c r="G832" t="s">
        <v>4</v>
      </c>
      <c r="H832" t="s">
        <v>1576</v>
      </c>
      <c r="I832" s="63" t="e">
        <f t="array" ref="I832">_xlfn.IFS(#REF!="1",1,#REF!="2",2,#REF!="3",3,#REF!="1A",4,#REF!="1B",5,#REF!="2A",6,#REF!="2B",7,#REF!="3A",8,#REF!="3B",9,#REF!="4A",10,#REF!="","")</f>
        <v>#REF!</v>
      </c>
      <c r="J832">
        <f>VLOOKUP(F832,profesor!$G$2:$H$101,2,0)</f>
        <v>47</v>
      </c>
      <c r="K832">
        <f>VLOOKUP(H832,ar_predmet!A:C,3,0)</f>
        <v>30</v>
      </c>
      <c r="L832" s="3">
        <f>VLOOKUP(H832,ar_predmet!A:C,2,FALSE())</f>
        <v>5232</v>
      </c>
      <c r="M832">
        <f>+VLOOKUP(G832,tip_dogodka!$B$2:$C$10,2,0)</f>
        <v>3</v>
      </c>
      <c r="N832">
        <f>+VLOOKUP(E832,prostor!$F$1:$G$101,2,0)</f>
        <v>54</v>
      </c>
      <c r="O832">
        <f t="shared" si="48"/>
        <v>150</v>
      </c>
      <c r="P832">
        <f>VLOOKUP(O832,mi2hh!A$2:B$4261,2,FALSE())</f>
        <v>3</v>
      </c>
      <c r="Q832" t="str">
        <f t="shared" si="49"/>
        <v>Red</v>
      </c>
      <c r="R832" t="str">
        <f t="shared" si="50"/>
        <v>VS</v>
      </c>
      <c r="S832" s="24" t="s">
        <v>1157</v>
      </c>
      <c r="T832" t="str">
        <f t="shared" si="51"/>
        <v/>
      </c>
      <c r="U832">
        <f>VLOOKUP(S832,ar_skupina!L$2:M$136,2,FALSE())</f>
        <v>20</v>
      </c>
    </row>
    <row r="833" spans="1:21" ht="14.25" customHeight="1" x14ac:dyDescent="0.25">
      <c r="A833">
        <v>987</v>
      </c>
      <c r="B833" s="9">
        <v>45377.75</v>
      </c>
      <c r="C833" s="9">
        <v>45377.854166666701</v>
      </c>
      <c r="D833" t="s">
        <v>1580</v>
      </c>
      <c r="E833" t="s">
        <v>16</v>
      </c>
      <c r="F833" t="s">
        <v>1573</v>
      </c>
      <c r="G833" t="s">
        <v>5</v>
      </c>
      <c r="H833" t="s">
        <v>1574</v>
      </c>
      <c r="I833" s="63" t="e">
        <f t="array" ref="I833">_xlfn.IFS(#REF!="1",1,#REF!="2",2,#REF!="3",3,#REF!="1A",4,#REF!="1B",5,#REF!="2A",6,#REF!="2B",7,#REF!="3A",8,#REF!="3B",9,#REF!="4A",10,#REF!="","")</f>
        <v>#REF!</v>
      </c>
      <c r="J833">
        <f>VLOOKUP(F833,profesor!$G$2:$H$101,2,0)</f>
        <v>47</v>
      </c>
      <c r="K833">
        <f>VLOOKUP(H833,ar_predmet!A:C,3,0)</f>
        <v>26</v>
      </c>
      <c r="L833" s="3">
        <f>VLOOKUP(H833,ar_predmet!A:C,2,FALSE())</f>
        <v>5228</v>
      </c>
      <c r="M833">
        <f>+VLOOKUP(G833,tip_dogodka!$B$2:$C$10,2,0)</f>
        <v>4</v>
      </c>
      <c r="N833">
        <f>+VLOOKUP(E833,prostor!$F$1:$G$101,2,0)</f>
        <v>54</v>
      </c>
      <c r="O833">
        <f t="shared" si="48"/>
        <v>150</v>
      </c>
      <c r="P833">
        <f>VLOOKUP(O833,mi2hh!A$2:B$4261,2,FALSE())</f>
        <v>3</v>
      </c>
      <c r="Q833" t="str">
        <f t="shared" si="49"/>
        <v>Red</v>
      </c>
      <c r="R833" t="str">
        <f t="shared" si="50"/>
        <v>VS</v>
      </c>
      <c r="S833" s="24" t="s">
        <v>1159</v>
      </c>
      <c r="T833" t="str">
        <f t="shared" si="51"/>
        <v>2</v>
      </c>
      <c r="U833">
        <f>VLOOKUP(S833,ar_skupina!L$2:M$136,2,FALSE())</f>
        <v>22</v>
      </c>
    </row>
    <row r="834" spans="1:21" ht="14.25" customHeight="1" x14ac:dyDescent="0.25">
      <c r="A834">
        <v>988</v>
      </c>
      <c r="B834" s="9">
        <v>45366.375</v>
      </c>
      <c r="C834" s="9">
        <v>45366.479166666701</v>
      </c>
      <c r="D834" t="s">
        <v>1581</v>
      </c>
      <c r="E834">
        <v>306</v>
      </c>
      <c r="F834" t="s">
        <v>1573</v>
      </c>
      <c r="G834" t="s">
        <v>3</v>
      </c>
      <c r="H834" t="s">
        <v>1574</v>
      </c>
      <c r="I834" s="63" t="e">
        <f t="array" ref="I834">_xlfn.IFS(#REF!="1",1,#REF!="2",2,#REF!="3",3,#REF!="1A",4,#REF!="1B",5,#REF!="2A",6,#REF!="2B",7,#REF!="3A",8,#REF!="3B",9,#REF!="4A",10,#REF!="","")</f>
        <v>#REF!</v>
      </c>
      <c r="J834">
        <f>VLOOKUP(F834,profesor!$G$2:$H$101,2,0)</f>
        <v>47</v>
      </c>
      <c r="K834">
        <f>VLOOKUP(H834,ar_predmet!A:C,3,0)</f>
        <v>26</v>
      </c>
      <c r="L834" s="3">
        <f>VLOOKUP(H834,ar_predmet!A:C,2,FALSE())</f>
        <v>5228</v>
      </c>
      <c r="M834">
        <f>+VLOOKUP(G834,tip_dogodka!$B$2:$C$10,2,0)</f>
        <v>2</v>
      </c>
      <c r="N834">
        <f>+VLOOKUP(E834,prostor!$F$1:$G$101,2,0)</f>
        <v>8</v>
      </c>
      <c r="O834">
        <f t="shared" ref="O834:O897" si="52">+INT(TEXT(((C834-B834)*24*60),"000"))</f>
        <v>150</v>
      </c>
      <c r="P834">
        <f>VLOOKUP(O834,mi2hh!A$2:B$4261,2,FALSE())</f>
        <v>3</v>
      </c>
      <c r="Q834" t="str">
        <f t="shared" ref="Q834:Q897" si="53">IF(ISNUMBER(FIND("Redni",D834)),"Red", IF(ISNUMBER(FIND("Izredni",D834)),"Izr"))</f>
        <v>Red</v>
      </c>
      <c r="R834" t="str">
        <f t="shared" ref="R834:R897" si="54">IF(ISNUMBER(FIND("-VS-",D834)),"VS", IF(ISNUMBER(FIND("-UNI-",D834)),"UN",IF(ISNUMBER(FIND("-MAG-",D834)),"MA",IF(ISNUMBER(FIND("-DR-",D834)),"DO"))))</f>
        <v>VS</v>
      </c>
      <c r="S834" s="24" t="s">
        <v>1159</v>
      </c>
      <c r="T834" t="str">
        <f t="shared" ref="T834:T897" si="55">IF(ISNUMBER(FIND("1. skupina",D834)),"1",IF(ISNUMBER(FIND("2. skupina",D834)),"2",IF(ISNUMBER(FIND("3. skupina",D834)),"3",IF(ISNUMBER(FIND("1.a skupina",D834)),"1A",IF(ISNUMBER(FIND("1.b skupina",D834)),"1B",IF(ISNUMBER(FIND("2.a skupina",D834)),"2A",IF(ISNUMBER(FIND("2.b skupina",D834)),"2B",IF(ISNUMBER(FIND("3.a skupina",D834)),"3A",IF(ISNUMBER(FIND("3.b skupina",D834)),"3B",IF(ISNUMBER(FIND("4.a skupina",D834)),"4A",""))))))))))</f>
        <v>2</v>
      </c>
      <c r="U834">
        <f>VLOOKUP(S834,ar_skupina!L$2:M$136,2,FALSE())</f>
        <v>22</v>
      </c>
    </row>
    <row r="835" spans="1:21" ht="14.25" customHeight="1" x14ac:dyDescent="0.25">
      <c r="A835">
        <v>989</v>
      </c>
      <c r="B835" s="9">
        <v>45359.489583333299</v>
      </c>
      <c r="C835" s="9">
        <v>45359.59375</v>
      </c>
      <c r="D835" t="s">
        <v>1582</v>
      </c>
      <c r="E835" t="s">
        <v>16</v>
      </c>
      <c r="F835" t="s">
        <v>1573</v>
      </c>
      <c r="G835" t="s">
        <v>4</v>
      </c>
      <c r="H835" t="s">
        <v>1574</v>
      </c>
      <c r="I835" s="63" t="e">
        <f t="array" ref="I835">_xlfn.IFS(#REF!="1",1,#REF!="2",2,#REF!="3",3,#REF!="1A",4,#REF!="1B",5,#REF!="2A",6,#REF!="2B",7,#REF!="3A",8,#REF!="3B",9,#REF!="4A",10,#REF!="","")</f>
        <v>#REF!</v>
      </c>
      <c r="J835">
        <f>VLOOKUP(F835,profesor!$G$2:$H$101,2,0)</f>
        <v>47</v>
      </c>
      <c r="K835">
        <f>VLOOKUP(H835,ar_predmet!A:C,3,0)</f>
        <v>26</v>
      </c>
      <c r="L835" s="3">
        <f>VLOOKUP(H835,ar_predmet!A:C,2,FALSE())</f>
        <v>5228</v>
      </c>
      <c r="M835">
        <f>+VLOOKUP(G835,tip_dogodka!$B$2:$C$10,2,0)</f>
        <v>3</v>
      </c>
      <c r="N835">
        <f>+VLOOKUP(E835,prostor!$F$1:$G$101,2,0)</f>
        <v>54</v>
      </c>
      <c r="O835">
        <f t="shared" si="52"/>
        <v>150</v>
      </c>
      <c r="P835">
        <f>VLOOKUP(O835,mi2hh!A$2:B$4261,2,FALSE())</f>
        <v>3</v>
      </c>
      <c r="Q835" t="str">
        <f t="shared" si="53"/>
        <v>Red</v>
      </c>
      <c r="R835" t="str">
        <f t="shared" si="54"/>
        <v>VS</v>
      </c>
      <c r="S835" s="24" t="s">
        <v>1154</v>
      </c>
      <c r="T835" t="str">
        <f t="shared" si="55"/>
        <v/>
      </c>
      <c r="U835">
        <f>VLOOKUP(S835,ar_skupina!L$2:M$136,2,FALSE())</f>
        <v>6</v>
      </c>
    </row>
    <row r="836" spans="1:21" ht="14.25" customHeight="1" x14ac:dyDescent="0.25">
      <c r="A836">
        <v>990</v>
      </c>
      <c r="B836" s="9">
        <v>45384.677083333299</v>
      </c>
      <c r="C836" s="9">
        <v>45384.78125</v>
      </c>
      <c r="D836" t="s">
        <v>1583</v>
      </c>
      <c r="E836">
        <v>307</v>
      </c>
      <c r="F836" t="s">
        <v>1573</v>
      </c>
      <c r="G836" t="s">
        <v>3</v>
      </c>
      <c r="H836" t="s">
        <v>1574</v>
      </c>
      <c r="I836" s="63" t="e">
        <f t="array" ref="I836">_xlfn.IFS(#REF!="1",1,#REF!="2",2,#REF!="3",3,#REF!="1A",4,#REF!="1B",5,#REF!="2A",6,#REF!="2B",7,#REF!="3A",8,#REF!="3B",9,#REF!="4A",10,#REF!="","")</f>
        <v>#REF!</v>
      </c>
      <c r="J836">
        <f>VLOOKUP(F836,profesor!$G$2:$H$101,2,0)</f>
        <v>47</v>
      </c>
      <c r="K836">
        <f>VLOOKUP(H836,ar_predmet!A:C,3,0)</f>
        <v>26</v>
      </c>
      <c r="L836" s="3">
        <f>VLOOKUP(H836,ar_predmet!A:C,2,FALSE())</f>
        <v>5228</v>
      </c>
      <c r="M836">
        <f>+VLOOKUP(G836,tip_dogodka!$B$2:$C$10,2,0)</f>
        <v>2</v>
      </c>
      <c r="N836">
        <f>+VLOOKUP(E836,prostor!$F$1:$G$101,2,0)</f>
        <v>9</v>
      </c>
      <c r="O836">
        <f t="shared" si="52"/>
        <v>150</v>
      </c>
      <c r="P836">
        <f>VLOOKUP(O836,mi2hh!A$2:B$4261,2,FALSE())</f>
        <v>3</v>
      </c>
      <c r="Q836" t="str">
        <f t="shared" si="53"/>
        <v>Red</v>
      </c>
      <c r="R836" t="str">
        <f t="shared" si="54"/>
        <v>VS</v>
      </c>
      <c r="S836" s="24" t="s">
        <v>1158</v>
      </c>
      <c r="T836" t="str">
        <f t="shared" si="55"/>
        <v>1</v>
      </c>
      <c r="U836">
        <f>VLOOKUP(S836,ar_skupina!L$2:M$136,2,FALSE())</f>
        <v>21</v>
      </c>
    </row>
    <row r="837" spans="1:21" ht="14.25" customHeight="1" x14ac:dyDescent="0.25">
      <c r="A837">
        <v>991</v>
      </c>
      <c r="B837" s="9">
        <v>45378.75</v>
      </c>
      <c r="C837" s="9">
        <v>45378.854166666701</v>
      </c>
      <c r="D837" t="s">
        <v>1572</v>
      </c>
      <c r="E837" t="s">
        <v>16</v>
      </c>
      <c r="F837" t="s">
        <v>1573</v>
      </c>
      <c r="G837" t="s">
        <v>5</v>
      </c>
      <c r="H837" t="s">
        <v>1574</v>
      </c>
      <c r="I837" s="63" t="e">
        <f t="array" ref="I837">_xlfn.IFS(#REF!="1",1,#REF!="2",2,#REF!="3",3,#REF!="1A",4,#REF!="1B",5,#REF!="2A",6,#REF!="2B",7,#REF!="3A",8,#REF!="3B",9,#REF!="4A",10,#REF!="","")</f>
        <v>#REF!</v>
      </c>
      <c r="J837">
        <f>VLOOKUP(F837,profesor!$G$2:$H$101,2,0)</f>
        <v>47</v>
      </c>
      <c r="K837">
        <f>VLOOKUP(H837,ar_predmet!A:C,3,0)</f>
        <v>26</v>
      </c>
      <c r="L837" s="3">
        <f>VLOOKUP(H837,ar_predmet!A:C,2,FALSE())</f>
        <v>5228</v>
      </c>
      <c r="M837">
        <f>+VLOOKUP(G837,tip_dogodka!$B$2:$C$10,2,0)</f>
        <v>4</v>
      </c>
      <c r="N837">
        <f>+VLOOKUP(E837,prostor!$F$1:$G$101,2,0)</f>
        <v>54</v>
      </c>
      <c r="O837">
        <f t="shared" si="52"/>
        <v>150</v>
      </c>
      <c r="P837">
        <f>VLOOKUP(O837,mi2hh!A$2:B$4261,2,FALSE())</f>
        <v>3</v>
      </c>
      <c r="Q837" t="str">
        <f t="shared" si="53"/>
        <v>Red</v>
      </c>
      <c r="R837" t="str">
        <f t="shared" si="54"/>
        <v>VS</v>
      </c>
      <c r="S837" s="24" t="s">
        <v>1158</v>
      </c>
      <c r="T837" t="str">
        <f t="shared" si="55"/>
        <v>1</v>
      </c>
      <c r="U837">
        <f>VLOOKUP(S837,ar_skupina!L$2:M$136,2,FALSE())</f>
        <v>21</v>
      </c>
    </row>
    <row r="838" spans="1:21" ht="14.25" customHeight="1" x14ac:dyDescent="0.25">
      <c r="A838">
        <v>992</v>
      </c>
      <c r="B838" s="9">
        <v>45222.416666666701</v>
      </c>
      <c r="C838" s="9">
        <v>45222.520833333299</v>
      </c>
      <c r="D838" t="s">
        <v>1584</v>
      </c>
      <c r="E838">
        <v>5</v>
      </c>
      <c r="F838" t="s">
        <v>1573</v>
      </c>
      <c r="G838" t="s">
        <v>3</v>
      </c>
      <c r="H838" t="s">
        <v>1576</v>
      </c>
      <c r="I838" s="63" t="e">
        <f t="array" ref="I838">_xlfn.IFS(#REF!="1",1,#REF!="2",2,#REF!="3",3,#REF!="1A",4,#REF!="1B",5,#REF!="2A",6,#REF!="2B",7,#REF!="3A",8,#REF!="3B",9,#REF!="4A",10,#REF!="","")</f>
        <v>#REF!</v>
      </c>
      <c r="J838">
        <f>VLOOKUP(F838,profesor!$G$2:$H$101,2,0)</f>
        <v>47</v>
      </c>
      <c r="K838">
        <f>VLOOKUP(H838,ar_predmet!A:C,3,0)</f>
        <v>30</v>
      </c>
      <c r="L838" s="3">
        <f>VLOOKUP(H838,ar_predmet!A:C,2,FALSE())</f>
        <v>5232</v>
      </c>
      <c r="M838">
        <f>+VLOOKUP(G838,tip_dogodka!$B$2:$C$10,2,0)</f>
        <v>2</v>
      </c>
      <c r="N838">
        <f>+VLOOKUP(E838,prostor!$F$1:$G$101,2,0)</f>
        <v>1</v>
      </c>
      <c r="O838">
        <f t="shared" si="52"/>
        <v>150</v>
      </c>
      <c r="P838">
        <f>VLOOKUP(O838,mi2hh!A$2:B$4261,2,FALSE())</f>
        <v>3</v>
      </c>
      <c r="Q838" t="str">
        <f t="shared" si="53"/>
        <v>Red</v>
      </c>
      <c r="R838" t="str">
        <f t="shared" si="54"/>
        <v>VS</v>
      </c>
      <c r="S838" s="24" t="s">
        <v>1157</v>
      </c>
      <c r="T838" t="str">
        <f t="shared" si="55"/>
        <v/>
      </c>
      <c r="U838">
        <f>VLOOKUP(S838,ar_skupina!L$2:M$136,2,FALSE())</f>
        <v>20</v>
      </c>
    </row>
    <row r="839" spans="1:21" ht="14.25" customHeight="1" x14ac:dyDescent="0.25">
      <c r="A839">
        <v>993</v>
      </c>
      <c r="B839" s="9">
        <v>45212.416666666701</v>
      </c>
      <c r="C839" s="9">
        <v>45212.520833333299</v>
      </c>
      <c r="D839" t="s">
        <v>1575</v>
      </c>
      <c r="E839" t="s">
        <v>16</v>
      </c>
      <c r="F839" t="s">
        <v>1573</v>
      </c>
      <c r="G839" t="s">
        <v>4</v>
      </c>
      <c r="H839" t="s">
        <v>1576</v>
      </c>
      <c r="I839" s="63" t="e">
        <f t="array" ref="I839">_xlfn.IFS(#REF!="1",1,#REF!="2",2,#REF!="3",3,#REF!="1A",4,#REF!="1B",5,#REF!="2A",6,#REF!="2B",7,#REF!="3A",8,#REF!="3B",9,#REF!="4A",10,#REF!="","")</f>
        <v>#REF!</v>
      </c>
      <c r="J839">
        <f>VLOOKUP(F839,profesor!$G$2:$H$101,2,0)</f>
        <v>47</v>
      </c>
      <c r="K839">
        <f>VLOOKUP(H839,ar_predmet!A:C,3,0)</f>
        <v>30</v>
      </c>
      <c r="L839" s="3">
        <f>VLOOKUP(H839,ar_predmet!A:C,2,FALSE())</f>
        <v>5232</v>
      </c>
      <c r="M839">
        <f>+VLOOKUP(G839,tip_dogodka!$B$2:$C$10,2,0)</f>
        <v>3</v>
      </c>
      <c r="N839">
        <f>+VLOOKUP(E839,prostor!$F$1:$G$101,2,0)</f>
        <v>54</v>
      </c>
      <c r="O839">
        <f t="shared" si="52"/>
        <v>150</v>
      </c>
      <c r="P839">
        <f>VLOOKUP(O839,mi2hh!A$2:B$4261,2,FALSE())</f>
        <v>3</v>
      </c>
      <c r="Q839" t="str">
        <f t="shared" si="53"/>
        <v>Red</v>
      </c>
      <c r="R839" t="str">
        <f t="shared" si="54"/>
        <v>VS</v>
      </c>
      <c r="S839" s="24" t="s">
        <v>1157</v>
      </c>
      <c r="T839" t="str">
        <f t="shared" si="55"/>
        <v/>
      </c>
      <c r="U839">
        <f>VLOOKUP(S839,ar_skupina!L$2:M$136,2,FALSE())</f>
        <v>20</v>
      </c>
    </row>
    <row r="840" spans="1:21" ht="14.25" customHeight="1" x14ac:dyDescent="0.25">
      <c r="A840">
        <v>994</v>
      </c>
      <c r="B840" s="9">
        <v>45271.75</v>
      </c>
      <c r="C840" s="9">
        <v>45271.854166666701</v>
      </c>
      <c r="D840" t="s">
        <v>1585</v>
      </c>
      <c r="E840">
        <v>303</v>
      </c>
      <c r="F840" t="s">
        <v>1573</v>
      </c>
      <c r="G840" t="s">
        <v>2</v>
      </c>
      <c r="H840" t="s">
        <v>1574</v>
      </c>
      <c r="I840" s="63" t="e">
        <f t="array" ref="I840">_xlfn.IFS(#REF!="1",1,#REF!="2",2,#REF!="3",3,#REF!="1A",4,#REF!="1B",5,#REF!="2A",6,#REF!="2B",7,#REF!="3A",8,#REF!="3B",9,#REF!="4A",10,#REF!="","")</f>
        <v>#REF!</v>
      </c>
      <c r="J840">
        <f>VLOOKUP(F840,profesor!$G$2:$H$101,2,0)</f>
        <v>47</v>
      </c>
      <c r="K840">
        <f>VLOOKUP(H840,ar_predmet!A:C,3,0)</f>
        <v>26</v>
      </c>
      <c r="L840" s="3">
        <f>VLOOKUP(H840,ar_predmet!A:C,2,FALSE())</f>
        <v>5228</v>
      </c>
      <c r="M840">
        <f>+VLOOKUP(G840,tip_dogodka!$B$2:$C$10,2,0)</f>
        <v>1</v>
      </c>
      <c r="N840">
        <f>+VLOOKUP(E840,prostor!$F$1:$G$101,2,0)</f>
        <v>7</v>
      </c>
      <c r="O840">
        <f t="shared" si="52"/>
        <v>150</v>
      </c>
      <c r="P840">
        <f>VLOOKUP(O840,mi2hh!A$2:B$4261,2,FALSE())</f>
        <v>3</v>
      </c>
      <c r="Q840" t="str">
        <f t="shared" si="53"/>
        <v>Izr</v>
      </c>
      <c r="R840" t="str">
        <f t="shared" si="54"/>
        <v>VS</v>
      </c>
      <c r="S840" s="24" t="s">
        <v>1242</v>
      </c>
      <c r="T840" t="str">
        <f t="shared" si="55"/>
        <v/>
      </c>
      <c r="U840">
        <f>VLOOKUP(S840,ar_skupina!L$2:M$136,2,FALSE())</f>
        <v>96</v>
      </c>
    </row>
    <row r="841" spans="1:21" ht="14.25" customHeight="1" x14ac:dyDescent="0.25">
      <c r="A841">
        <v>996</v>
      </c>
      <c r="B841" s="9">
        <v>45393.53125</v>
      </c>
      <c r="C841" s="9">
        <v>45393.635416666701</v>
      </c>
      <c r="D841" t="s">
        <v>1586</v>
      </c>
      <c r="E841">
        <v>5</v>
      </c>
      <c r="F841" t="s">
        <v>1573</v>
      </c>
      <c r="G841" t="s">
        <v>2</v>
      </c>
      <c r="H841" t="s">
        <v>1587</v>
      </c>
      <c r="I841" s="63" t="e">
        <f t="array" ref="I841">_xlfn.IFS(#REF!="1",1,#REF!="2",2,#REF!="3",3,#REF!="1A",4,#REF!="1B",5,#REF!="2A",6,#REF!="2B",7,#REF!="3A",8,#REF!="3B",9,#REF!="4A",10,#REF!="","")</f>
        <v>#REF!</v>
      </c>
      <c r="J841">
        <f>VLOOKUP(F841,profesor!$G$2:$H$101,2,0)</f>
        <v>47</v>
      </c>
      <c r="K841">
        <f>VLOOKUP(H841,ar_predmet!A:C,3,0)</f>
        <v>197</v>
      </c>
      <c r="L841" s="3">
        <f>VLOOKUP(H841,ar_predmet!A:C,2,FALSE())</f>
        <v>7240</v>
      </c>
      <c r="M841">
        <f>+VLOOKUP(G841,tip_dogodka!$B$2:$C$10,2,0)</f>
        <v>1</v>
      </c>
      <c r="N841">
        <f>+VLOOKUP(E841,prostor!$F$1:$G$101,2,0)</f>
        <v>1</v>
      </c>
      <c r="O841">
        <f t="shared" si="52"/>
        <v>150</v>
      </c>
      <c r="P841">
        <f>VLOOKUP(O841,mi2hh!A$2:B$4261,2,FALSE())</f>
        <v>3</v>
      </c>
      <c r="Q841" t="str">
        <f t="shared" si="53"/>
        <v>Red</v>
      </c>
      <c r="R841" t="str">
        <f t="shared" si="54"/>
        <v>MA</v>
      </c>
      <c r="S841" s="24" t="s">
        <v>1230</v>
      </c>
      <c r="T841" t="str">
        <f t="shared" si="55"/>
        <v/>
      </c>
      <c r="U841">
        <f>VLOOKUP(S841,ar_skupina!L$2:M$136,2,FALSE())</f>
        <v>86</v>
      </c>
    </row>
    <row r="842" spans="1:21" ht="14.25" customHeight="1" x14ac:dyDescent="0.25">
      <c r="A842">
        <v>997</v>
      </c>
      <c r="B842" s="9">
        <v>45350.75</v>
      </c>
      <c r="C842" s="9">
        <v>45350.916666666701</v>
      </c>
      <c r="D842" t="s">
        <v>1588</v>
      </c>
      <c r="E842" t="s">
        <v>17</v>
      </c>
      <c r="F842" t="s">
        <v>1573</v>
      </c>
      <c r="G842" t="s">
        <v>10</v>
      </c>
      <c r="H842" t="s">
        <v>1589</v>
      </c>
      <c r="I842" s="63" t="e">
        <f t="array" ref="I842">_xlfn.IFS(#REF!="1",1,#REF!="2",2,#REF!="3",3,#REF!="1A",4,#REF!="1B",5,#REF!="2A",6,#REF!="2B",7,#REF!="3A",8,#REF!="3B",9,#REF!="4A",10,#REF!="","")</f>
        <v>#REF!</v>
      </c>
      <c r="J842">
        <f>VLOOKUP(F842,profesor!$G$2:$H$101,2,0)</f>
        <v>47</v>
      </c>
      <c r="K842">
        <f>VLOOKUP(H842,ar_predmet!A:C,3,0)</f>
        <v>284</v>
      </c>
      <c r="L842" s="3" t="str">
        <f>VLOOKUP(H842,ar_predmet!A:C,2,FALSE())</f>
        <v>KM305</v>
      </c>
      <c r="M842">
        <f>+VLOOKUP(G842,tip_dogodka!$B$2:$C$10,2,0)</f>
        <v>9</v>
      </c>
      <c r="N842">
        <f>+VLOOKUP(E842,prostor!$F$1:$G$101,2,0)</f>
        <v>55</v>
      </c>
      <c r="O842">
        <f t="shared" si="52"/>
        <v>240</v>
      </c>
      <c r="P842">
        <f>VLOOKUP(O842,mi2hh!A$2:B$4261,2,FALSE())</f>
        <v>5</v>
      </c>
      <c r="Q842" t="str">
        <f t="shared" si="53"/>
        <v>Izr</v>
      </c>
      <c r="R842" t="str">
        <f t="shared" si="54"/>
        <v>VS</v>
      </c>
      <c r="S842" s="24" t="s">
        <v>1256</v>
      </c>
      <c r="T842" t="str">
        <f t="shared" si="55"/>
        <v/>
      </c>
      <c r="U842">
        <f>VLOOKUP(S842,ar_skupina!L$2:M$136,2,FALSE())</f>
        <v>109</v>
      </c>
    </row>
    <row r="843" spans="1:21" ht="14.25" customHeight="1" x14ac:dyDescent="0.25">
      <c r="A843">
        <v>998</v>
      </c>
      <c r="B843" s="9">
        <v>45272.75</v>
      </c>
      <c r="C843" s="9">
        <v>45272.885416666701</v>
      </c>
      <c r="D843" t="s">
        <v>1590</v>
      </c>
      <c r="E843" t="s">
        <v>16</v>
      </c>
      <c r="F843" t="s">
        <v>1573</v>
      </c>
      <c r="G843" t="s">
        <v>4</v>
      </c>
      <c r="H843" t="s">
        <v>1574</v>
      </c>
      <c r="I843" s="63" t="e">
        <f t="array" ref="I843">_xlfn.IFS(#REF!="1",1,#REF!="2",2,#REF!="3",3,#REF!="1A",4,#REF!="1B",5,#REF!="2A",6,#REF!="2B",7,#REF!="3A",8,#REF!="3B",9,#REF!="4A",10,#REF!="","")</f>
        <v>#REF!</v>
      </c>
      <c r="J843">
        <f>VLOOKUP(F843,profesor!$G$2:$H$101,2,0)</f>
        <v>47</v>
      </c>
      <c r="K843">
        <f>VLOOKUP(H843,ar_predmet!A:C,3,0)</f>
        <v>26</v>
      </c>
      <c r="L843" s="3">
        <f>VLOOKUP(H843,ar_predmet!A:C,2,FALSE())</f>
        <v>5228</v>
      </c>
      <c r="M843">
        <f>+VLOOKUP(G843,tip_dogodka!$B$2:$C$10,2,0)</f>
        <v>3</v>
      </c>
      <c r="N843">
        <f>+VLOOKUP(E843,prostor!$F$1:$G$101,2,0)</f>
        <v>54</v>
      </c>
      <c r="O843">
        <f t="shared" si="52"/>
        <v>195</v>
      </c>
      <c r="P843">
        <f>VLOOKUP(O843,mi2hh!A$2:B$4261,2,FALSE())</f>
        <v>4</v>
      </c>
      <c r="Q843" t="str">
        <f t="shared" si="53"/>
        <v>Izr</v>
      </c>
      <c r="R843" t="str">
        <f t="shared" si="54"/>
        <v>VS</v>
      </c>
      <c r="S843" s="24" t="s">
        <v>1242</v>
      </c>
      <c r="T843" t="str">
        <f t="shared" si="55"/>
        <v/>
      </c>
      <c r="U843">
        <f>VLOOKUP(S843,ar_skupina!L$2:M$136,2,FALSE())</f>
        <v>96</v>
      </c>
    </row>
    <row r="844" spans="1:21" ht="14.25" customHeight="1" x14ac:dyDescent="0.25">
      <c r="A844">
        <v>1001</v>
      </c>
      <c r="B844" s="9">
        <v>45279.75</v>
      </c>
      <c r="C844" s="9">
        <v>45279.920138888898</v>
      </c>
      <c r="D844" t="s">
        <v>1591</v>
      </c>
      <c r="E844" t="s">
        <v>16</v>
      </c>
      <c r="F844" t="s">
        <v>1573</v>
      </c>
      <c r="G844" t="s">
        <v>5</v>
      </c>
      <c r="H844" t="s">
        <v>1574</v>
      </c>
      <c r="I844" s="63" t="e">
        <f t="array" ref="I844">_xlfn.IFS(#REF!="1",1,#REF!="2",2,#REF!="3",3,#REF!="1A",4,#REF!="1B",5,#REF!="2A",6,#REF!="2B",7,#REF!="3A",8,#REF!="3B",9,#REF!="4A",10,#REF!="","")</f>
        <v>#REF!</v>
      </c>
      <c r="J844">
        <f>VLOOKUP(F844,profesor!$G$2:$H$101,2,0)</f>
        <v>47</v>
      </c>
      <c r="K844">
        <f>VLOOKUP(H844,ar_predmet!A:C,3,0)</f>
        <v>26</v>
      </c>
      <c r="L844" s="3">
        <f>VLOOKUP(H844,ar_predmet!A:C,2,FALSE())</f>
        <v>5228</v>
      </c>
      <c r="M844">
        <f>+VLOOKUP(G844,tip_dogodka!$B$2:$C$10,2,0)</f>
        <v>4</v>
      </c>
      <c r="N844">
        <f>+VLOOKUP(E844,prostor!$F$1:$G$101,2,0)</f>
        <v>54</v>
      </c>
      <c r="O844">
        <f t="shared" si="52"/>
        <v>245</v>
      </c>
      <c r="P844">
        <f>VLOOKUP(O844,mi2hh!A$2:B$4261,2,FALSE())</f>
        <v>5</v>
      </c>
      <c r="Q844" t="str">
        <f t="shared" si="53"/>
        <v>Izr</v>
      </c>
      <c r="R844" t="str">
        <f t="shared" si="54"/>
        <v>VS</v>
      </c>
      <c r="S844" s="24" t="s">
        <v>1242</v>
      </c>
      <c r="T844" t="str">
        <f t="shared" si="55"/>
        <v/>
      </c>
      <c r="U844">
        <f>VLOOKUP(S844,ar_skupina!L$2:M$136,2,FALSE())</f>
        <v>96</v>
      </c>
    </row>
    <row r="845" spans="1:21" ht="14.25" customHeight="1" x14ac:dyDescent="0.25">
      <c r="A845">
        <v>1002</v>
      </c>
      <c r="B845" s="9">
        <v>45238.489583333299</v>
      </c>
      <c r="C845" s="9">
        <v>45238.59375</v>
      </c>
      <c r="D845" t="s">
        <v>1577</v>
      </c>
      <c r="E845">
        <v>5</v>
      </c>
      <c r="F845" t="s">
        <v>1573</v>
      </c>
      <c r="G845" t="s">
        <v>2</v>
      </c>
      <c r="H845" t="s">
        <v>1578</v>
      </c>
      <c r="I845" s="63" t="e">
        <f t="array" ref="I845">_xlfn.IFS(#REF!="1",1,#REF!="2",2,#REF!="3",3,#REF!="1A",4,#REF!="1B",5,#REF!="2A",6,#REF!="2B",7,#REF!="3A",8,#REF!="3B",9,#REF!="4A",10,#REF!="","")</f>
        <v>#REF!</v>
      </c>
      <c r="J845">
        <f>VLOOKUP(F845,profesor!$G$2:$H$101,2,0)</f>
        <v>47</v>
      </c>
      <c r="K845">
        <f>VLOOKUP(H845,ar_predmet!A:C,3,0)</f>
        <v>104</v>
      </c>
      <c r="L845" s="3">
        <f>VLOOKUP(H845,ar_predmet!A:C,2,FALSE())</f>
        <v>6230</v>
      </c>
      <c r="M845">
        <f>+VLOOKUP(G845,tip_dogodka!$B$2:$C$10,2,0)</f>
        <v>1</v>
      </c>
      <c r="N845">
        <f>+VLOOKUP(E845,prostor!$F$1:$G$101,2,0)</f>
        <v>1</v>
      </c>
      <c r="O845">
        <f t="shared" si="52"/>
        <v>150</v>
      </c>
      <c r="P845">
        <f>VLOOKUP(O845,mi2hh!A$2:B$4261,2,FALSE())</f>
        <v>3</v>
      </c>
      <c r="Q845" t="str">
        <f t="shared" si="53"/>
        <v>Red</v>
      </c>
      <c r="R845" t="str">
        <f t="shared" si="54"/>
        <v>UN</v>
      </c>
      <c r="S845" s="24" t="s">
        <v>1209</v>
      </c>
      <c r="T845" t="str">
        <f t="shared" si="55"/>
        <v/>
      </c>
      <c r="U845">
        <f>VLOOKUP(S845,ar_skupina!L$2:M$136,2,FALSE())</f>
        <v>66</v>
      </c>
    </row>
    <row r="846" spans="1:21" ht="14.25" customHeight="1" x14ac:dyDescent="0.25">
      <c r="A846">
        <v>1003</v>
      </c>
      <c r="B846" s="9">
        <v>45247.489583333299</v>
      </c>
      <c r="C846" s="9">
        <v>45247.59375</v>
      </c>
      <c r="D846" t="s">
        <v>1579</v>
      </c>
      <c r="E846" t="s">
        <v>16</v>
      </c>
      <c r="F846" t="s">
        <v>1573</v>
      </c>
      <c r="G846" t="s">
        <v>4</v>
      </c>
      <c r="H846" t="s">
        <v>1578</v>
      </c>
      <c r="I846" s="63" t="e">
        <f t="array" ref="I846">_xlfn.IFS(#REF!="1",1,#REF!="2",2,#REF!="3",3,#REF!="1A",4,#REF!="1B",5,#REF!="2A",6,#REF!="2B",7,#REF!="3A",8,#REF!="3B",9,#REF!="4A",10,#REF!="","")</f>
        <v>#REF!</v>
      </c>
      <c r="J846">
        <f>VLOOKUP(F846,profesor!$G$2:$H$101,2,0)</f>
        <v>47</v>
      </c>
      <c r="K846">
        <f>VLOOKUP(H846,ar_predmet!A:C,3,0)</f>
        <v>104</v>
      </c>
      <c r="L846" s="3">
        <f>VLOOKUP(H846,ar_predmet!A:C,2,FALSE())</f>
        <v>6230</v>
      </c>
      <c r="M846">
        <f>+VLOOKUP(G846,tip_dogodka!$B$2:$C$10,2,0)</f>
        <v>3</v>
      </c>
      <c r="N846">
        <f>+VLOOKUP(E846,prostor!$F$1:$G$101,2,0)</f>
        <v>54</v>
      </c>
      <c r="O846">
        <f t="shared" si="52"/>
        <v>150</v>
      </c>
      <c r="P846">
        <f>VLOOKUP(O846,mi2hh!A$2:B$4261,2,FALSE())</f>
        <v>3</v>
      </c>
      <c r="Q846" t="str">
        <f t="shared" si="53"/>
        <v>Red</v>
      </c>
      <c r="R846" t="str">
        <f t="shared" si="54"/>
        <v>UN</v>
      </c>
      <c r="S846" s="24" t="s">
        <v>1209</v>
      </c>
      <c r="T846" t="str">
        <f t="shared" si="55"/>
        <v/>
      </c>
      <c r="U846">
        <f>VLOOKUP(S846,ar_skupina!L$2:M$136,2,FALSE())</f>
        <v>66</v>
      </c>
    </row>
    <row r="847" spans="1:21" ht="14.25" customHeight="1" x14ac:dyDescent="0.25">
      <c r="A847">
        <v>1004</v>
      </c>
      <c r="B847" s="9">
        <v>45251.489583333299</v>
      </c>
      <c r="C847" s="9">
        <v>45251.59375</v>
      </c>
      <c r="D847" t="s">
        <v>1579</v>
      </c>
      <c r="E847" t="s">
        <v>16</v>
      </c>
      <c r="F847" t="s">
        <v>1573</v>
      </c>
      <c r="G847" t="s">
        <v>4</v>
      </c>
      <c r="H847" t="s">
        <v>1578</v>
      </c>
      <c r="I847" s="63" t="e">
        <f t="array" ref="I847">_xlfn.IFS(#REF!="1",1,#REF!="2",2,#REF!="3",3,#REF!="1A",4,#REF!="1B",5,#REF!="2A",6,#REF!="2B",7,#REF!="3A",8,#REF!="3B",9,#REF!="4A",10,#REF!="","")</f>
        <v>#REF!</v>
      </c>
      <c r="J847">
        <f>VLOOKUP(F847,profesor!$G$2:$H$101,2,0)</f>
        <v>47</v>
      </c>
      <c r="K847">
        <f>VLOOKUP(H847,ar_predmet!A:C,3,0)</f>
        <v>104</v>
      </c>
      <c r="L847" s="3">
        <f>VLOOKUP(H847,ar_predmet!A:C,2,FALSE())</f>
        <v>6230</v>
      </c>
      <c r="M847">
        <f>+VLOOKUP(G847,tip_dogodka!$B$2:$C$10,2,0)</f>
        <v>3</v>
      </c>
      <c r="N847">
        <f>+VLOOKUP(E847,prostor!$F$1:$G$101,2,0)</f>
        <v>54</v>
      </c>
      <c r="O847">
        <f t="shared" si="52"/>
        <v>150</v>
      </c>
      <c r="P847">
        <f>VLOOKUP(O847,mi2hh!A$2:B$4261,2,FALSE())</f>
        <v>3</v>
      </c>
      <c r="Q847" t="str">
        <f t="shared" si="53"/>
        <v>Red</v>
      </c>
      <c r="R847" t="str">
        <f t="shared" si="54"/>
        <v>UN</v>
      </c>
      <c r="S847" s="24" t="s">
        <v>1209</v>
      </c>
      <c r="T847" t="str">
        <f t="shared" si="55"/>
        <v/>
      </c>
      <c r="U847">
        <f>VLOOKUP(S847,ar_skupina!L$2:M$136,2,FALSE())</f>
        <v>66</v>
      </c>
    </row>
    <row r="848" spans="1:21" ht="14.25" customHeight="1" x14ac:dyDescent="0.25">
      <c r="A848">
        <v>1005</v>
      </c>
      <c r="B848" s="9">
        <v>45245.489583333299</v>
      </c>
      <c r="C848" s="9">
        <v>45245.59375</v>
      </c>
      <c r="D848" t="s">
        <v>1579</v>
      </c>
      <c r="E848" t="s">
        <v>16</v>
      </c>
      <c r="F848" t="s">
        <v>1573</v>
      </c>
      <c r="G848" t="s">
        <v>4</v>
      </c>
      <c r="H848" t="s">
        <v>1578</v>
      </c>
      <c r="I848" s="63" t="e">
        <f t="array" ref="I848">_xlfn.IFS(#REF!="1",1,#REF!="2",2,#REF!="3",3,#REF!="1A",4,#REF!="1B",5,#REF!="2A",6,#REF!="2B",7,#REF!="3A",8,#REF!="3B",9,#REF!="4A",10,#REF!="","")</f>
        <v>#REF!</v>
      </c>
      <c r="J848">
        <f>VLOOKUP(F848,profesor!$G$2:$H$101,2,0)</f>
        <v>47</v>
      </c>
      <c r="K848">
        <f>VLOOKUP(H848,ar_predmet!A:C,3,0)</f>
        <v>104</v>
      </c>
      <c r="L848" s="3">
        <f>VLOOKUP(H848,ar_predmet!A:C,2,FALSE())</f>
        <v>6230</v>
      </c>
      <c r="M848">
        <f>+VLOOKUP(G848,tip_dogodka!$B$2:$C$10,2,0)</f>
        <v>3</v>
      </c>
      <c r="N848">
        <f>+VLOOKUP(E848,prostor!$F$1:$G$101,2,0)</f>
        <v>54</v>
      </c>
      <c r="O848">
        <f t="shared" si="52"/>
        <v>150</v>
      </c>
      <c r="P848">
        <f>VLOOKUP(O848,mi2hh!A$2:B$4261,2,FALSE())</f>
        <v>3</v>
      </c>
      <c r="Q848" t="str">
        <f t="shared" si="53"/>
        <v>Red</v>
      </c>
      <c r="R848" t="str">
        <f t="shared" si="54"/>
        <v>UN</v>
      </c>
      <c r="S848" s="24" t="s">
        <v>1209</v>
      </c>
      <c r="T848" t="str">
        <f t="shared" si="55"/>
        <v/>
      </c>
      <c r="U848">
        <f>VLOOKUP(S848,ar_skupina!L$2:M$136,2,FALSE())</f>
        <v>66</v>
      </c>
    </row>
    <row r="849" spans="1:21" ht="14.25" customHeight="1" x14ac:dyDescent="0.25">
      <c r="A849">
        <v>1006</v>
      </c>
      <c r="B849" s="9">
        <v>45225.416666666701</v>
      </c>
      <c r="C849" s="9">
        <v>45225.520833333299</v>
      </c>
      <c r="D849" t="s">
        <v>1592</v>
      </c>
      <c r="E849" t="s">
        <v>16</v>
      </c>
      <c r="F849" t="s">
        <v>1573</v>
      </c>
      <c r="G849" t="s">
        <v>5</v>
      </c>
      <c r="H849" t="s">
        <v>1576</v>
      </c>
      <c r="I849" s="63" t="e">
        <f t="array" ref="I849">_xlfn.IFS(#REF!="1",1,#REF!="2",2,#REF!="3",3,#REF!="1A",4,#REF!="1B",5,#REF!="2A",6,#REF!="2B",7,#REF!="3A",8,#REF!="3B",9,#REF!="4A",10,#REF!="","")</f>
        <v>#REF!</v>
      </c>
      <c r="J849">
        <f>VLOOKUP(F849,profesor!$G$2:$H$101,2,0)</f>
        <v>47</v>
      </c>
      <c r="K849">
        <f>VLOOKUP(H849,ar_predmet!A:C,3,0)</f>
        <v>30</v>
      </c>
      <c r="L849" s="3">
        <f>VLOOKUP(H849,ar_predmet!A:C,2,FALSE())</f>
        <v>5232</v>
      </c>
      <c r="M849">
        <f>+VLOOKUP(G849,tip_dogodka!$B$2:$C$10,2,0)</f>
        <v>4</v>
      </c>
      <c r="N849">
        <f>+VLOOKUP(E849,prostor!$F$1:$G$101,2,0)</f>
        <v>54</v>
      </c>
      <c r="O849">
        <f t="shared" si="52"/>
        <v>150</v>
      </c>
      <c r="P849">
        <f>VLOOKUP(O849,mi2hh!A$2:B$4261,2,FALSE())</f>
        <v>3</v>
      </c>
      <c r="Q849" t="str">
        <f t="shared" si="53"/>
        <v>Red</v>
      </c>
      <c r="R849" t="str">
        <f t="shared" si="54"/>
        <v>VS</v>
      </c>
      <c r="S849" s="24" t="s">
        <v>1157</v>
      </c>
      <c r="T849" t="str">
        <f t="shared" si="55"/>
        <v/>
      </c>
      <c r="U849">
        <f>VLOOKUP(S849,ar_skupina!L$2:M$136,2,FALSE())</f>
        <v>20</v>
      </c>
    </row>
    <row r="850" spans="1:21" ht="14.25" customHeight="1" x14ac:dyDescent="0.25">
      <c r="A850">
        <v>1008</v>
      </c>
      <c r="B850" s="9">
        <v>45236.489583333299</v>
      </c>
      <c r="C850" s="9">
        <v>45236.59375</v>
      </c>
      <c r="D850" t="s">
        <v>1577</v>
      </c>
      <c r="E850">
        <v>5</v>
      </c>
      <c r="F850" t="s">
        <v>1573</v>
      </c>
      <c r="G850" t="s">
        <v>2</v>
      </c>
      <c r="H850" t="s">
        <v>1578</v>
      </c>
      <c r="I850" s="63" t="e">
        <f t="array" ref="I850">_xlfn.IFS(#REF!="1",1,#REF!="2",2,#REF!="3",3,#REF!="1A",4,#REF!="1B",5,#REF!="2A",6,#REF!="2B",7,#REF!="3A",8,#REF!="3B",9,#REF!="4A",10,#REF!="","")</f>
        <v>#REF!</v>
      </c>
      <c r="J850">
        <f>VLOOKUP(F850,profesor!$G$2:$H$101,2,0)</f>
        <v>47</v>
      </c>
      <c r="K850">
        <f>VLOOKUP(H850,ar_predmet!A:C,3,0)</f>
        <v>104</v>
      </c>
      <c r="L850" s="3">
        <f>VLOOKUP(H850,ar_predmet!A:C,2,FALSE())</f>
        <v>6230</v>
      </c>
      <c r="M850">
        <f>+VLOOKUP(G850,tip_dogodka!$B$2:$C$10,2,0)</f>
        <v>1</v>
      </c>
      <c r="N850">
        <f>+VLOOKUP(E850,prostor!$F$1:$G$101,2,0)</f>
        <v>1</v>
      </c>
      <c r="O850">
        <f t="shared" si="52"/>
        <v>150</v>
      </c>
      <c r="P850">
        <f>VLOOKUP(O850,mi2hh!A$2:B$4261,2,FALSE())</f>
        <v>3</v>
      </c>
      <c r="Q850" t="str">
        <f t="shared" si="53"/>
        <v>Red</v>
      </c>
      <c r="R850" t="str">
        <f t="shared" si="54"/>
        <v>UN</v>
      </c>
      <c r="S850" s="24" t="s">
        <v>1209</v>
      </c>
      <c r="T850" t="str">
        <f t="shared" si="55"/>
        <v/>
      </c>
      <c r="U850">
        <f>VLOOKUP(S850,ar_skupina!L$2:M$136,2,FALSE())</f>
        <v>66</v>
      </c>
    </row>
    <row r="851" spans="1:21" ht="14.25" customHeight="1" x14ac:dyDescent="0.25">
      <c r="A851">
        <v>1009</v>
      </c>
      <c r="B851" s="9">
        <v>45379.75</v>
      </c>
      <c r="C851" s="9">
        <v>45379.854166666701</v>
      </c>
      <c r="D851" t="s">
        <v>1580</v>
      </c>
      <c r="E851" t="s">
        <v>16</v>
      </c>
      <c r="F851" t="s">
        <v>1573</v>
      </c>
      <c r="G851" t="s">
        <v>5</v>
      </c>
      <c r="H851" t="s">
        <v>1574</v>
      </c>
      <c r="I851" s="63" t="e">
        <f t="array" ref="I851">_xlfn.IFS(#REF!="1",1,#REF!="2",2,#REF!="3",3,#REF!="1A",4,#REF!="1B",5,#REF!="2A",6,#REF!="2B",7,#REF!="3A",8,#REF!="3B",9,#REF!="4A",10,#REF!="","")</f>
        <v>#REF!</v>
      </c>
      <c r="J851">
        <f>VLOOKUP(F851,profesor!$G$2:$H$101,2,0)</f>
        <v>47</v>
      </c>
      <c r="K851">
        <f>VLOOKUP(H851,ar_predmet!A:C,3,0)</f>
        <v>26</v>
      </c>
      <c r="L851" s="3">
        <f>VLOOKUP(H851,ar_predmet!A:C,2,FALSE())</f>
        <v>5228</v>
      </c>
      <c r="M851">
        <f>+VLOOKUP(G851,tip_dogodka!$B$2:$C$10,2,0)</f>
        <v>4</v>
      </c>
      <c r="N851">
        <f>+VLOOKUP(E851,prostor!$F$1:$G$101,2,0)</f>
        <v>54</v>
      </c>
      <c r="O851">
        <f t="shared" si="52"/>
        <v>150</v>
      </c>
      <c r="P851">
        <f>VLOOKUP(O851,mi2hh!A$2:B$4261,2,FALSE())</f>
        <v>3</v>
      </c>
      <c r="Q851" t="str">
        <f t="shared" si="53"/>
        <v>Red</v>
      </c>
      <c r="R851" t="str">
        <f t="shared" si="54"/>
        <v>VS</v>
      </c>
      <c r="S851" s="24" t="s">
        <v>1159</v>
      </c>
      <c r="T851" t="str">
        <f t="shared" si="55"/>
        <v>2</v>
      </c>
      <c r="U851">
        <f>VLOOKUP(S851,ar_skupina!L$2:M$136,2,FALSE())</f>
        <v>22</v>
      </c>
    </row>
    <row r="852" spans="1:21" ht="14.25" customHeight="1" x14ac:dyDescent="0.25">
      <c r="A852">
        <v>1010</v>
      </c>
      <c r="B852" s="9">
        <v>45376.375</v>
      </c>
      <c r="C852" s="9">
        <v>45376.479166666701</v>
      </c>
      <c r="D852" t="s">
        <v>1572</v>
      </c>
      <c r="E852" t="s">
        <v>16</v>
      </c>
      <c r="F852" t="s">
        <v>1573</v>
      </c>
      <c r="G852" t="s">
        <v>5</v>
      </c>
      <c r="H852" t="s">
        <v>1574</v>
      </c>
      <c r="I852" s="63" t="e">
        <f t="array" ref="I852">_xlfn.IFS(#REF!="1",1,#REF!="2",2,#REF!="3",3,#REF!="1A",4,#REF!="1B",5,#REF!="2A",6,#REF!="2B",7,#REF!="3A",8,#REF!="3B",9,#REF!="4A",10,#REF!="","")</f>
        <v>#REF!</v>
      </c>
      <c r="J852">
        <f>VLOOKUP(F852,profesor!$G$2:$H$101,2,0)</f>
        <v>47</v>
      </c>
      <c r="K852">
        <f>VLOOKUP(H852,ar_predmet!A:C,3,0)</f>
        <v>26</v>
      </c>
      <c r="L852" s="3">
        <f>VLOOKUP(H852,ar_predmet!A:C,2,FALSE())</f>
        <v>5228</v>
      </c>
      <c r="M852">
        <f>+VLOOKUP(G852,tip_dogodka!$B$2:$C$10,2,0)</f>
        <v>4</v>
      </c>
      <c r="N852">
        <f>+VLOOKUP(E852,prostor!$F$1:$G$101,2,0)</f>
        <v>54</v>
      </c>
      <c r="O852">
        <f t="shared" si="52"/>
        <v>150</v>
      </c>
      <c r="P852">
        <f>VLOOKUP(O852,mi2hh!A$2:B$4261,2,FALSE())</f>
        <v>3</v>
      </c>
      <c r="Q852" t="str">
        <f t="shared" si="53"/>
        <v>Red</v>
      </c>
      <c r="R852" t="str">
        <f t="shared" si="54"/>
        <v>VS</v>
      </c>
      <c r="S852" s="24" t="s">
        <v>1158</v>
      </c>
      <c r="T852" t="str">
        <f t="shared" si="55"/>
        <v>1</v>
      </c>
      <c r="U852">
        <f>VLOOKUP(S852,ar_skupina!L$2:M$136,2,FALSE())</f>
        <v>21</v>
      </c>
    </row>
    <row r="853" spans="1:21" ht="14.25" customHeight="1" x14ac:dyDescent="0.25">
      <c r="A853">
        <v>1011</v>
      </c>
      <c r="B853" s="9">
        <v>45252.489583333299</v>
      </c>
      <c r="C853" s="9">
        <v>45252.59375</v>
      </c>
      <c r="D853" t="s">
        <v>1577</v>
      </c>
      <c r="E853">
        <v>5</v>
      </c>
      <c r="F853" t="s">
        <v>1573</v>
      </c>
      <c r="G853" t="s">
        <v>2</v>
      </c>
      <c r="H853" t="s">
        <v>1578</v>
      </c>
      <c r="I853" s="63" t="e">
        <f t="array" ref="I853">_xlfn.IFS(#REF!="1",1,#REF!="2",2,#REF!="3",3,#REF!="1A",4,#REF!="1B",5,#REF!="2A",6,#REF!="2B",7,#REF!="3A",8,#REF!="3B",9,#REF!="4A",10,#REF!="","")</f>
        <v>#REF!</v>
      </c>
      <c r="J853">
        <f>VLOOKUP(F853,profesor!$G$2:$H$101,2,0)</f>
        <v>47</v>
      </c>
      <c r="K853">
        <f>VLOOKUP(H853,ar_predmet!A:C,3,0)</f>
        <v>104</v>
      </c>
      <c r="L853" s="3">
        <f>VLOOKUP(H853,ar_predmet!A:C,2,FALSE())</f>
        <v>6230</v>
      </c>
      <c r="M853">
        <f>+VLOOKUP(G853,tip_dogodka!$B$2:$C$10,2,0)</f>
        <v>1</v>
      </c>
      <c r="N853">
        <f>+VLOOKUP(E853,prostor!$F$1:$G$101,2,0)</f>
        <v>1</v>
      </c>
      <c r="O853">
        <f t="shared" si="52"/>
        <v>150</v>
      </c>
      <c r="P853">
        <f>VLOOKUP(O853,mi2hh!A$2:B$4261,2,FALSE())</f>
        <v>3</v>
      </c>
      <c r="Q853" t="str">
        <f t="shared" si="53"/>
        <v>Red</v>
      </c>
      <c r="R853" t="str">
        <f t="shared" si="54"/>
        <v>UN</v>
      </c>
      <c r="S853" s="24" t="s">
        <v>1209</v>
      </c>
      <c r="T853" t="str">
        <f t="shared" si="55"/>
        <v/>
      </c>
      <c r="U853">
        <f>VLOOKUP(S853,ar_skupina!L$2:M$136,2,FALSE())</f>
        <v>66</v>
      </c>
    </row>
    <row r="854" spans="1:21" ht="14.25" customHeight="1" x14ac:dyDescent="0.25">
      <c r="A854">
        <v>1012</v>
      </c>
      <c r="B854" s="9">
        <v>45226.416666666701</v>
      </c>
      <c r="C854" s="9">
        <v>45226.520833333299</v>
      </c>
      <c r="D854" t="s">
        <v>1584</v>
      </c>
      <c r="E854">
        <v>5</v>
      </c>
      <c r="F854" t="s">
        <v>1573</v>
      </c>
      <c r="G854" t="s">
        <v>3</v>
      </c>
      <c r="H854" t="s">
        <v>1576</v>
      </c>
      <c r="I854" s="63" t="e">
        <f t="array" ref="I854">_xlfn.IFS(#REF!="1",1,#REF!="2",2,#REF!="3",3,#REF!="1A",4,#REF!="1B",5,#REF!="2A",6,#REF!="2B",7,#REF!="3A",8,#REF!="3B",9,#REF!="4A",10,#REF!="","")</f>
        <v>#REF!</v>
      </c>
      <c r="J854">
        <f>VLOOKUP(F854,profesor!$G$2:$H$101,2,0)</f>
        <v>47</v>
      </c>
      <c r="K854">
        <f>VLOOKUP(H854,ar_predmet!A:C,3,0)</f>
        <v>30</v>
      </c>
      <c r="L854" s="3">
        <f>VLOOKUP(H854,ar_predmet!A:C,2,FALSE())</f>
        <v>5232</v>
      </c>
      <c r="M854">
        <f>+VLOOKUP(G854,tip_dogodka!$B$2:$C$10,2,0)</f>
        <v>2</v>
      </c>
      <c r="N854">
        <f>+VLOOKUP(E854,prostor!$F$1:$G$101,2,0)</f>
        <v>1</v>
      </c>
      <c r="O854">
        <f t="shared" si="52"/>
        <v>150</v>
      </c>
      <c r="P854">
        <f>VLOOKUP(O854,mi2hh!A$2:B$4261,2,FALSE())</f>
        <v>3</v>
      </c>
      <c r="Q854" t="str">
        <f t="shared" si="53"/>
        <v>Red</v>
      </c>
      <c r="R854" t="str">
        <f t="shared" si="54"/>
        <v>VS</v>
      </c>
      <c r="S854" s="24" t="s">
        <v>1157</v>
      </c>
      <c r="T854" t="str">
        <f t="shared" si="55"/>
        <v/>
      </c>
      <c r="U854">
        <f>VLOOKUP(S854,ar_skupina!L$2:M$136,2,FALSE())</f>
        <v>20</v>
      </c>
    </row>
    <row r="855" spans="1:21" ht="14.25" customHeight="1" x14ac:dyDescent="0.25">
      <c r="A855">
        <v>1014</v>
      </c>
      <c r="B855" s="9">
        <v>45378.375</v>
      </c>
      <c r="C855" s="9">
        <v>45378.479166666701</v>
      </c>
      <c r="D855" t="s">
        <v>1581</v>
      </c>
      <c r="E855">
        <v>306</v>
      </c>
      <c r="F855" t="s">
        <v>1573</v>
      </c>
      <c r="G855" t="s">
        <v>3</v>
      </c>
      <c r="H855" t="s">
        <v>1574</v>
      </c>
      <c r="I855" s="63" t="e">
        <f t="array" ref="I855">_xlfn.IFS(#REF!="1",1,#REF!="2",2,#REF!="3",3,#REF!="1A",4,#REF!="1B",5,#REF!="2A",6,#REF!="2B",7,#REF!="3A",8,#REF!="3B",9,#REF!="4A",10,#REF!="","")</f>
        <v>#REF!</v>
      </c>
      <c r="J855">
        <f>VLOOKUP(F855,profesor!$G$2:$H$101,2,0)</f>
        <v>47</v>
      </c>
      <c r="K855">
        <f>VLOOKUP(H855,ar_predmet!A:C,3,0)</f>
        <v>26</v>
      </c>
      <c r="L855" s="3">
        <f>VLOOKUP(H855,ar_predmet!A:C,2,FALSE())</f>
        <v>5228</v>
      </c>
      <c r="M855">
        <f>+VLOOKUP(G855,tip_dogodka!$B$2:$C$10,2,0)</f>
        <v>2</v>
      </c>
      <c r="N855">
        <f>+VLOOKUP(E855,prostor!$F$1:$G$101,2,0)</f>
        <v>8</v>
      </c>
      <c r="O855">
        <f t="shared" si="52"/>
        <v>150</v>
      </c>
      <c r="P855">
        <f>VLOOKUP(O855,mi2hh!A$2:B$4261,2,FALSE())</f>
        <v>3</v>
      </c>
      <c r="Q855" t="str">
        <f t="shared" si="53"/>
        <v>Red</v>
      </c>
      <c r="R855" t="str">
        <f t="shared" si="54"/>
        <v>VS</v>
      </c>
      <c r="S855" s="24" t="s">
        <v>1159</v>
      </c>
      <c r="T855" t="str">
        <f t="shared" si="55"/>
        <v>2</v>
      </c>
      <c r="U855">
        <f>VLOOKUP(S855,ar_skupina!L$2:M$136,2,FALSE())</f>
        <v>22</v>
      </c>
    </row>
    <row r="856" spans="1:21" ht="14.25" customHeight="1" x14ac:dyDescent="0.25">
      <c r="A856">
        <v>1015</v>
      </c>
      <c r="B856" s="9">
        <v>45401.53125</v>
      </c>
      <c r="C856" s="9">
        <v>45401.635416666701</v>
      </c>
      <c r="D856" t="s">
        <v>1593</v>
      </c>
      <c r="E856" t="s">
        <v>16</v>
      </c>
      <c r="F856" t="s">
        <v>1573</v>
      </c>
      <c r="G856" t="s">
        <v>4</v>
      </c>
      <c r="H856" t="s">
        <v>1587</v>
      </c>
      <c r="I856" s="63" t="e">
        <f t="array" ref="I856">_xlfn.IFS(#REF!="1",1,#REF!="2",2,#REF!="3",3,#REF!="1A",4,#REF!="1B",5,#REF!="2A",6,#REF!="2B",7,#REF!="3A",8,#REF!="3B",9,#REF!="4A",10,#REF!="","")</f>
        <v>#REF!</v>
      </c>
      <c r="J856">
        <f>VLOOKUP(F856,profesor!$G$2:$H$101,2,0)</f>
        <v>47</v>
      </c>
      <c r="K856">
        <f>VLOOKUP(H856,ar_predmet!A:C,3,0)</f>
        <v>197</v>
      </c>
      <c r="L856" s="3">
        <f>VLOOKUP(H856,ar_predmet!A:C,2,FALSE())</f>
        <v>7240</v>
      </c>
      <c r="M856">
        <f>+VLOOKUP(G856,tip_dogodka!$B$2:$C$10,2,0)</f>
        <v>3</v>
      </c>
      <c r="N856">
        <f>+VLOOKUP(E856,prostor!$F$1:$G$101,2,0)</f>
        <v>54</v>
      </c>
      <c r="O856">
        <f t="shared" si="52"/>
        <v>150</v>
      </c>
      <c r="P856">
        <f>VLOOKUP(O856,mi2hh!A$2:B$4261,2,FALSE())</f>
        <v>3</v>
      </c>
      <c r="Q856" t="str">
        <f t="shared" si="53"/>
        <v>Red</v>
      </c>
      <c r="R856" t="str">
        <f t="shared" si="54"/>
        <v>MA</v>
      </c>
      <c r="S856" s="24" t="s">
        <v>1230</v>
      </c>
      <c r="T856" t="str">
        <f t="shared" si="55"/>
        <v/>
      </c>
      <c r="U856">
        <f>VLOOKUP(S856,ar_skupina!L$2:M$136,2,FALSE())</f>
        <v>86</v>
      </c>
    </row>
    <row r="857" spans="1:21" ht="14.25" customHeight="1" x14ac:dyDescent="0.25">
      <c r="A857">
        <v>1016</v>
      </c>
      <c r="B857" s="9">
        <v>45250.489583333299</v>
      </c>
      <c r="C857" s="9">
        <v>45250.59375</v>
      </c>
      <c r="D857" t="s">
        <v>1577</v>
      </c>
      <c r="E857">
        <v>5</v>
      </c>
      <c r="F857" t="s">
        <v>1573</v>
      </c>
      <c r="G857" t="s">
        <v>2</v>
      </c>
      <c r="H857" t="s">
        <v>1578</v>
      </c>
      <c r="I857" s="63" t="e">
        <f t="array" ref="I857">_xlfn.IFS(#REF!="1",1,#REF!="2",2,#REF!="3",3,#REF!="1A",4,#REF!="1B",5,#REF!="2A",6,#REF!="2B",7,#REF!="3A",8,#REF!="3B",9,#REF!="4A",10,#REF!="","")</f>
        <v>#REF!</v>
      </c>
      <c r="J857">
        <f>VLOOKUP(F857,profesor!$G$2:$H$101,2,0)</f>
        <v>47</v>
      </c>
      <c r="K857">
        <f>VLOOKUP(H857,ar_predmet!A:C,3,0)</f>
        <v>104</v>
      </c>
      <c r="L857" s="3">
        <f>VLOOKUP(H857,ar_predmet!A:C,2,FALSE())</f>
        <v>6230</v>
      </c>
      <c r="M857">
        <f>+VLOOKUP(G857,tip_dogodka!$B$2:$C$10,2,0)</f>
        <v>1</v>
      </c>
      <c r="N857">
        <f>+VLOOKUP(E857,prostor!$F$1:$G$101,2,0)</f>
        <v>1</v>
      </c>
      <c r="O857">
        <f t="shared" si="52"/>
        <v>150</v>
      </c>
      <c r="P857">
        <f>VLOOKUP(O857,mi2hh!A$2:B$4261,2,FALSE())</f>
        <v>3</v>
      </c>
      <c r="Q857" t="str">
        <f t="shared" si="53"/>
        <v>Red</v>
      </c>
      <c r="R857" t="str">
        <f t="shared" si="54"/>
        <v>UN</v>
      </c>
      <c r="S857" s="24" t="s">
        <v>1209</v>
      </c>
      <c r="T857" t="str">
        <f t="shared" si="55"/>
        <v/>
      </c>
      <c r="U857">
        <f>VLOOKUP(S857,ar_skupina!L$2:M$136,2,FALSE())</f>
        <v>66</v>
      </c>
    </row>
    <row r="858" spans="1:21" ht="14.25" customHeight="1" x14ac:dyDescent="0.25">
      <c r="A858">
        <v>1017</v>
      </c>
      <c r="B858" s="9">
        <v>45209.416666666701</v>
      </c>
      <c r="C858" s="9">
        <v>45209.520833333299</v>
      </c>
      <c r="D858" t="s">
        <v>1594</v>
      </c>
      <c r="E858">
        <v>5</v>
      </c>
      <c r="F858" t="s">
        <v>1573</v>
      </c>
      <c r="G858" t="s">
        <v>2</v>
      </c>
      <c r="H858" t="s">
        <v>1576</v>
      </c>
      <c r="I858" s="63" t="e">
        <f t="array" ref="I858">_xlfn.IFS(#REF!="1",1,#REF!="2",2,#REF!="3",3,#REF!="1A",4,#REF!="1B",5,#REF!="2A",6,#REF!="2B",7,#REF!="3A",8,#REF!="3B",9,#REF!="4A",10,#REF!="","")</f>
        <v>#REF!</v>
      </c>
      <c r="J858">
        <f>VLOOKUP(F858,profesor!$G$2:$H$101,2,0)</f>
        <v>47</v>
      </c>
      <c r="K858">
        <f>VLOOKUP(H858,ar_predmet!A:C,3,0)</f>
        <v>30</v>
      </c>
      <c r="L858" s="3">
        <f>VLOOKUP(H858,ar_predmet!A:C,2,FALSE())</f>
        <v>5232</v>
      </c>
      <c r="M858">
        <f>+VLOOKUP(G858,tip_dogodka!$B$2:$C$10,2,0)</f>
        <v>1</v>
      </c>
      <c r="N858">
        <f>+VLOOKUP(E858,prostor!$F$1:$G$101,2,0)</f>
        <v>1</v>
      </c>
      <c r="O858">
        <f t="shared" si="52"/>
        <v>150</v>
      </c>
      <c r="P858">
        <f>VLOOKUP(O858,mi2hh!A$2:B$4261,2,FALSE())</f>
        <v>3</v>
      </c>
      <c r="Q858" t="str">
        <f t="shared" si="53"/>
        <v>Red</v>
      </c>
      <c r="R858" t="str">
        <f t="shared" si="54"/>
        <v>VS</v>
      </c>
      <c r="S858" s="24" t="s">
        <v>1157</v>
      </c>
      <c r="T858" t="str">
        <f t="shared" si="55"/>
        <v/>
      </c>
      <c r="U858">
        <f>VLOOKUP(S858,ar_skupina!L$2:M$136,2,FALSE())</f>
        <v>20</v>
      </c>
    </row>
    <row r="859" spans="1:21" ht="14.25" customHeight="1" x14ac:dyDescent="0.25">
      <c r="A859">
        <v>1019</v>
      </c>
      <c r="B859" s="9">
        <v>45390.791666666701</v>
      </c>
      <c r="C859" s="9">
        <v>45390.961805555598</v>
      </c>
      <c r="D859" t="s">
        <v>1595</v>
      </c>
      <c r="E859" t="s">
        <v>17</v>
      </c>
      <c r="F859" t="s">
        <v>1573</v>
      </c>
      <c r="G859" t="s">
        <v>8</v>
      </c>
      <c r="H859" t="s">
        <v>1596</v>
      </c>
      <c r="I859" s="63" t="e">
        <f t="array" ref="I859">_xlfn.IFS(#REF!="1",1,#REF!="2",2,#REF!="3",3,#REF!="1A",4,#REF!="1B",5,#REF!="2A",6,#REF!="2B",7,#REF!="3A",8,#REF!="3B",9,#REF!="4A",10,#REF!="","")</f>
        <v>#REF!</v>
      </c>
      <c r="J859">
        <f>VLOOKUP(F859,profesor!$G$2:$H$101,2,0)</f>
        <v>47</v>
      </c>
      <c r="K859">
        <f>VLOOKUP(H859,ar_predmet!A:C,3,0)</f>
        <v>276</v>
      </c>
      <c r="L859" s="3" t="str">
        <f>VLOOKUP(H859,ar_predmet!A:C,2,FALSE())</f>
        <v>KM207</v>
      </c>
      <c r="M859">
        <f>+VLOOKUP(G859,tip_dogodka!$B$2:$C$10,2,0)</f>
        <v>7</v>
      </c>
      <c r="N859">
        <f>+VLOOKUP(E859,prostor!$F$1:$G$101,2,0)</f>
        <v>55</v>
      </c>
      <c r="O859">
        <f t="shared" si="52"/>
        <v>245</v>
      </c>
      <c r="P859">
        <f>VLOOKUP(O859,mi2hh!A$2:B$4261,2,FALSE())</f>
        <v>5</v>
      </c>
      <c r="Q859" t="str">
        <f t="shared" si="53"/>
        <v>Izr</v>
      </c>
      <c r="R859" t="str">
        <f t="shared" si="54"/>
        <v>VS</v>
      </c>
      <c r="S859" s="24" t="s">
        <v>1247</v>
      </c>
      <c r="T859" t="str">
        <f t="shared" si="55"/>
        <v/>
      </c>
      <c r="U859">
        <f>VLOOKUP(S859,ar_skupina!L$2:M$136,2,FALSE())</f>
        <v>101</v>
      </c>
    </row>
    <row r="860" spans="1:21" ht="14.25" customHeight="1" x14ac:dyDescent="0.25">
      <c r="A860">
        <v>1020</v>
      </c>
      <c r="B860" s="9">
        <v>45243.489583333299</v>
      </c>
      <c r="C860" s="9">
        <v>45243.59375</v>
      </c>
      <c r="D860" t="s">
        <v>1579</v>
      </c>
      <c r="E860" t="s">
        <v>16</v>
      </c>
      <c r="F860" t="s">
        <v>1573</v>
      </c>
      <c r="G860" t="s">
        <v>4</v>
      </c>
      <c r="H860" t="s">
        <v>1578</v>
      </c>
      <c r="I860" s="63" t="e">
        <f t="array" ref="I860">_xlfn.IFS(#REF!="1",1,#REF!="2",2,#REF!="3",3,#REF!="1A",4,#REF!="1B",5,#REF!="2A",6,#REF!="2B",7,#REF!="3A",8,#REF!="3B",9,#REF!="4A",10,#REF!="","")</f>
        <v>#REF!</v>
      </c>
      <c r="J860">
        <f>VLOOKUP(F860,profesor!$G$2:$H$101,2,0)</f>
        <v>47</v>
      </c>
      <c r="K860">
        <f>VLOOKUP(H860,ar_predmet!A:C,3,0)</f>
        <v>104</v>
      </c>
      <c r="L860" s="3">
        <f>VLOOKUP(H860,ar_predmet!A:C,2,FALSE())</f>
        <v>6230</v>
      </c>
      <c r="M860">
        <f>+VLOOKUP(G860,tip_dogodka!$B$2:$C$10,2,0)</f>
        <v>3</v>
      </c>
      <c r="N860">
        <f>+VLOOKUP(E860,prostor!$F$1:$G$101,2,0)</f>
        <v>54</v>
      </c>
      <c r="O860">
        <f t="shared" si="52"/>
        <v>150</v>
      </c>
      <c r="P860">
        <f>VLOOKUP(O860,mi2hh!A$2:B$4261,2,FALSE())</f>
        <v>3</v>
      </c>
      <c r="Q860" t="str">
        <f t="shared" si="53"/>
        <v>Red</v>
      </c>
      <c r="R860" t="str">
        <f t="shared" si="54"/>
        <v>UN</v>
      </c>
      <c r="S860" s="24" t="s">
        <v>1209</v>
      </c>
      <c r="T860" t="str">
        <f t="shared" si="55"/>
        <v/>
      </c>
      <c r="U860">
        <f>VLOOKUP(S860,ar_skupina!L$2:M$136,2,FALSE())</f>
        <v>66</v>
      </c>
    </row>
    <row r="861" spans="1:21" ht="14.25" customHeight="1" x14ac:dyDescent="0.25">
      <c r="A861">
        <v>1021</v>
      </c>
      <c r="B861" s="9">
        <v>45365.375</v>
      </c>
      <c r="C861" s="9">
        <v>45365.479166666701</v>
      </c>
      <c r="D861" t="s">
        <v>1583</v>
      </c>
      <c r="E861">
        <v>306</v>
      </c>
      <c r="F861" t="s">
        <v>1573</v>
      </c>
      <c r="G861" t="s">
        <v>3</v>
      </c>
      <c r="H861" t="s">
        <v>1574</v>
      </c>
      <c r="I861" s="63" t="e">
        <f t="array" ref="I861">_xlfn.IFS(#REF!="1",1,#REF!="2",2,#REF!="3",3,#REF!="1A",4,#REF!="1B",5,#REF!="2A",6,#REF!="2B",7,#REF!="3A",8,#REF!="3B",9,#REF!="4A",10,#REF!="","")</f>
        <v>#REF!</v>
      </c>
      <c r="J861">
        <f>VLOOKUP(F861,profesor!$G$2:$H$101,2,0)</f>
        <v>47</v>
      </c>
      <c r="K861">
        <f>VLOOKUP(H861,ar_predmet!A:C,3,0)</f>
        <v>26</v>
      </c>
      <c r="L861" s="3">
        <f>VLOOKUP(H861,ar_predmet!A:C,2,FALSE())</f>
        <v>5228</v>
      </c>
      <c r="M861">
        <f>+VLOOKUP(G861,tip_dogodka!$B$2:$C$10,2,0)</f>
        <v>2</v>
      </c>
      <c r="N861">
        <f>+VLOOKUP(E861,prostor!$F$1:$G$101,2,0)</f>
        <v>8</v>
      </c>
      <c r="O861">
        <f t="shared" si="52"/>
        <v>150</v>
      </c>
      <c r="P861">
        <f>VLOOKUP(O861,mi2hh!A$2:B$4261,2,FALSE())</f>
        <v>3</v>
      </c>
      <c r="Q861" t="str">
        <f t="shared" si="53"/>
        <v>Red</v>
      </c>
      <c r="R861" t="str">
        <f t="shared" si="54"/>
        <v>VS</v>
      </c>
      <c r="S861" s="24" t="s">
        <v>1158</v>
      </c>
      <c r="T861" t="str">
        <f t="shared" si="55"/>
        <v>1</v>
      </c>
      <c r="U861">
        <f>VLOOKUP(S861,ar_skupina!L$2:M$136,2,FALSE())</f>
        <v>21</v>
      </c>
    </row>
    <row r="862" spans="1:21" ht="14.25" customHeight="1" x14ac:dyDescent="0.25">
      <c r="A862">
        <v>1022</v>
      </c>
      <c r="B862" s="9">
        <v>45211.416666666701</v>
      </c>
      <c r="C862" s="9">
        <v>45211.520833333299</v>
      </c>
      <c r="D862" t="s">
        <v>1594</v>
      </c>
      <c r="E862">
        <v>5</v>
      </c>
      <c r="F862" t="s">
        <v>1573</v>
      </c>
      <c r="G862" t="s">
        <v>2</v>
      </c>
      <c r="H862" t="s">
        <v>1576</v>
      </c>
      <c r="I862" s="63" t="e">
        <f t="array" ref="I862">_xlfn.IFS(#REF!="1",1,#REF!="2",2,#REF!="3",3,#REF!="1A",4,#REF!="1B",5,#REF!="2A",6,#REF!="2B",7,#REF!="3A",8,#REF!="3B",9,#REF!="4A",10,#REF!="","")</f>
        <v>#REF!</v>
      </c>
      <c r="J862">
        <f>VLOOKUP(F862,profesor!$G$2:$H$101,2,0)</f>
        <v>47</v>
      </c>
      <c r="K862">
        <f>VLOOKUP(H862,ar_predmet!A:C,3,0)</f>
        <v>30</v>
      </c>
      <c r="L862" s="3">
        <f>VLOOKUP(H862,ar_predmet!A:C,2,FALSE())</f>
        <v>5232</v>
      </c>
      <c r="M862">
        <f>+VLOOKUP(G862,tip_dogodka!$B$2:$C$10,2,0)</f>
        <v>1</v>
      </c>
      <c r="N862">
        <f>+VLOOKUP(E862,prostor!$F$1:$G$101,2,0)</f>
        <v>1</v>
      </c>
      <c r="O862">
        <f t="shared" si="52"/>
        <v>150</v>
      </c>
      <c r="P862">
        <f>VLOOKUP(O862,mi2hh!A$2:B$4261,2,FALSE())</f>
        <v>3</v>
      </c>
      <c r="Q862" t="str">
        <f t="shared" si="53"/>
        <v>Red</v>
      </c>
      <c r="R862" t="str">
        <f t="shared" si="54"/>
        <v>VS</v>
      </c>
      <c r="S862" s="24" t="s">
        <v>1157</v>
      </c>
      <c r="T862" t="str">
        <f t="shared" si="55"/>
        <v/>
      </c>
      <c r="U862">
        <f>VLOOKUP(S862,ar_skupina!L$2:M$136,2,FALSE())</f>
        <v>20</v>
      </c>
    </row>
    <row r="863" spans="1:21" ht="14.25" customHeight="1" x14ac:dyDescent="0.25">
      <c r="A863">
        <v>1023</v>
      </c>
      <c r="B863" s="9">
        <v>45215.416666666701</v>
      </c>
      <c r="C863" s="9">
        <v>45215.520833333299</v>
      </c>
      <c r="D863" t="s">
        <v>1594</v>
      </c>
      <c r="E863">
        <v>5</v>
      </c>
      <c r="F863" t="s">
        <v>1573</v>
      </c>
      <c r="G863" t="s">
        <v>2</v>
      </c>
      <c r="H863" t="s">
        <v>1576</v>
      </c>
      <c r="I863" s="63" t="e">
        <f t="array" ref="I863">_xlfn.IFS(#REF!="1",1,#REF!="2",2,#REF!="3",3,#REF!="1A",4,#REF!="1B",5,#REF!="2A",6,#REF!="2B",7,#REF!="3A",8,#REF!="3B",9,#REF!="4A",10,#REF!="","")</f>
        <v>#REF!</v>
      </c>
      <c r="J863">
        <f>VLOOKUP(F863,profesor!$G$2:$H$101,2,0)</f>
        <v>47</v>
      </c>
      <c r="K863">
        <f>VLOOKUP(H863,ar_predmet!A:C,3,0)</f>
        <v>30</v>
      </c>
      <c r="L863" s="3">
        <f>VLOOKUP(H863,ar_predmet!A:C,2,FALSE())</f>
        <v>5232</v>
      </c>
      <c r="M863">
        <f>+VLOOKUP(G863,tip_dogodka!$B$2:$C$10,2,0)</f>
        <v>1</v>
      </c>
      <c r="N863">
        <f>+VLOOKUP(E863,prostor!$F$1:$G$101,2,0)</f>
        <v>1</v>
      </c>
      <c r="O863">
        <f t="shared" si="52"/>
        <v>150</v>
      </c>
      <c r="P863">
        <f>VLOOKUP(O863,mi2hh!A$2:B$4261,2,FALSE())</f>
        <v>3</v>
      </c>
      <c r="Q863" t="str">
        <f t="shared" si="53"/>
        <v>Red</v>
      </c>
      <c r="R863" t="str">
        <f t="shared" si="54"/>
        <v>VS</v>
      </c>
      <c r="S863" s="24" t="s">
        <v>1157</v>
      </c>
      <c r="T863" t="str">
        <f t="shared" si="55"/>
        <v/>
      </c>
      <c r="U863">
        <f>VLOOKUP(S863,ar_skupina!L$2:M$136,2,FALSE())</f>
        <v>20</v>
      </c>
    </row>
    <row r="864" spans="1:21" ht="14.25" customHeight="1" x14ac:dyDescent="0.25">
      <c r="A864">
        <v>1024</v>
      </c>
      <c r="B864" s="9">
        <v>45358.489583333299</v>
      </c>
      <c r="C864" s="9">
        <v>45358.59375</v>
      </c>
      <c r="D864" t="s">
        <v>1582</v>
      </c>
      <c r="E864" t="s">
        <v>16</v>
      </c>
      <c r="F864" t="s">
        <v>1573</v>
      </c>
      <c r="G864" t="s">
        <v>4</v>
      </c>
      <c r="H864" t="s">
        <v>1574</v>
      </c>
      <c r="I864" s="63" t="e">
        <f t="array" ref="I864">_xlfn.IFS(#REF!="1",1,#REF!="2",2,#REF!="3",3,#REF!="1A",4,#REF!="1B",5,#REF!="2A",6,#REF!="2B",7,#REF!="3A",8,#REF!="3B",9,#REF!="4A",10,#REF!="","")</f>
        <v>#REF!</v>
      </c>
      <c r="J864">
        <f>VLOOKUP(F864,profesor!$G$2:$H$101,2,0)</f>
        <v>47</v>
      </c>
      <c r="K864">
        <f>VLOOKUP(H864,ar_predmet!A:C,3,0)</f>
        <v>26</v>
      </c>
      <c r="L864" s="3">
        <f>VLOOKUP(H864,ar_predmet!A:C,2,FALSE())</f>
        <v>5228</v>
      </c>
      <c r="M864">
        <f>+VLOOKUP(G864,tip_dogodka!$B$2:$C$10,2,0)</f>
        <v>3</v>
      </c>
      <c r="N864">
        <f>+VLOOKUP(E864,prostor!$F$1:$G$101,2,0)</f>
        <v>54</v>
      </c>
      <c r="O864">
        <f t="shared" si="52"/>
        <v>150</v>
      </c>
      <c r="P864">
        <f>VLOOKUP(O864,mi2hh!A$2:B$4261,2,FALSE())</f>
        <v>3</v>
      </c>
      <c r="Q864" t="str">
        <f t="shared" si="53"/>
        <v>Red</v>
      </c>
      <c r="R864" t="str">
        <f t="shared" si="54"/>
        <v>VS</v>
      </c>
      <c r="S864" s="24" t="s">
        <v>1154</v>
      </c>
      <c r="T864" t="str">
        <f t="shared" si="55"/>
        <v/>
      </c>
      <c r="U864">
        <f>VLOOKUP(S864,ar_skupina!L$2:M$136,2,FALSE())</f>
        <v>6</v>
      </c>
    </row>
    <row r="865" spans="1:21" ht="14.25" customHeight="1" x14ac:dyDescent="0.25">
      <c r="A865">
        <v>1025</v>
      </c>
      <c r="B865" s="9">
        <v>45364.489583333299</v>
      </c>
      <c r="C865" s="9">
        <v>45364.59375</v>
      </c>
      <c r="D865" t="s">
        <v>1597</v>
      </c>
      <c r="E865">
        <v>307</v>
      </c>
      <c r="F865" t="s">
        <v>1573</v>
      </c>
      <c r="G865" t="s">
        <v>2</v>
      </c>
      <c r="H865" t="s">
        <v>1574</v>
      </c>
      <c r="I865" s="63" t="e">
        <f t="array" ref="I865">_xlfn.IFS(#REF!="1",1,#REF!="2",2,#REF!="3",3,#REF!="1A",4,#REF!="1B",5,#REF!="2A",6,#REF!="2B",7,#REF!="3A",8,#REF!="3B",9,#REF!="4A",10,#REF!="","")</f>
        <v>#REF!</v>
      </c>
      <c r="J865">
        <f>VLOOKUP(F865,profesor!$G$2:$H$101,2,0)</f>
        <v>47</v>
      </c>
      <c r="K865">
        <f>VLOOKUP(H865,ar_predmet!A:C,3,0)</f>
        <v>26</v>
      </c>
      <c r="L865" s="3">
        <f>VLOOKUP(H865,ar_predmet!A:C,2,FALSE())</f>
        <v>5228</v>
      </c>
      <c r="M865">
        <f>+VLOOKUP(G865,tip_dogodka!$B$2:$C$10,2,0)</f>
        <v>1</v>
      </c>
      <c r="N865">
        <f>+VLOOKUP(E865,prostor!$F$1:$G$101,2,0)</f>
        <v>9</v>
      </c>
      <c r="O865">
        <f t="shared" si="52"/>
        <v>150</v>
      </c>
      <c r="P865">
        <f>VLOOKUP(O865,mi2hh!A$2:B$4261,2,FALSE())</f>
        <v>3</v>
      </c>
      <c r="Q865" t="str">
        <f t="shared" si="53"/>
        <v>Red</v>
      </c>
      <c r="R865" t="str">
        <f t="shared" si="54"/>
        <v>VS</v>
      </c>
      <c r="S865" s="24" t="s">
        <v>1154</v>
      </c>
      <c r="T865" t="str">
        <f t="shared" si="55"/>
        <v/>
      </c>
      <c r="U865">
        <f>VLOOKUP(S865,ar_skupina!L$2:M$136,2,FALSE())</f>
        <v>6</v>
      </c>
    </row>
    <row r="866" spans="1:21" ht="14.25" customHeight="1" x14ac:dyDescent="0.25">
      <c r="A866">
        <v>1026</v>
      </c>
      <c r="B866" s="9">
        <v>45357.489583333299</v>
      </c>
      <c r="C866" s="9">
        <v>45357.59375</v>
      </c>
      <c r="D866" t="s">
        <v>1597</v>
      </c>
      <c r="E866">
        <v>306</v>
      </c>
      <c r="F866" t="s">
        <v>1573</v>
      </c>
      <c r="G866" t="s">
        <v>2</v>
      </c>
      <c r="H866" t="s">
        <v>1574</v>
      </c>
      <c r="I866" s="63" t="e">
        <f t="array" ref="I866">_xlfn.IFS(#REF!="1",1,#REF!="2",2,#REF!="3",3,#REF!="1A",4,#REF!="1B",5,#REF!="2A",6,#REF!="2B",7,#REF!="3A",8,#REF!="3B",9,#REF!="4A",10,#REF!="","")</f>
        <v>#REF!</v>
      </c>
      <c r="J866">
        <f>VLOOKUP(F866,profesor!$G$2:$H$101,2,0)</f>
        <v>47</v>
      </c>
      <c r="K866">
        <f>VLOOKUP(H866,ar_predmet!A:C,3,0)</f>
        <v>26</v>
      </c>
      <c r="L866" s="3">
        <f>VLOOKUP(H866,ar_predmet!A:C,2,FALSE())</f>
        <v>5228</v>
      </c>
      <c r="M866">
        <f>+VLOOKUP(G866,tip_dogodka!$B$2:$C$10,2,0)</f>
        <v>1</v>
      </c>
      <c r="N866">
        <f>+VLOOKUP(E866,prostor!$F$1:$G$101,2,0)</f>
        <v>8</v>
      </c>
      <c r="O866">
        <f t="shared" si="52"/>
        <v>150</v>
      </c>
      <c r="P866">
        <f>VLOOKUP(O866,mi2hh!A$2:B$4261,2,FALSE())</f>
        <v>3</v>
      </c>
      <c r="Q866" t="str">
        <f t="shared" si="53"/>
        <v>Red</v>
      </c>
      <c r="R866" t="str">
        <f t="shared" si="54"/>
        <v>VS</v>
      </c>
      <c r="S866" s="24" t="s">
        <v>1154</v>
      </c>
      <c r="T866" t="str">
        <f t="shared" si="55"/>
        <v/>
      </c>
      <c r="U866">
        <f>VLOOKUP(S866,ar_skupina!L$2:M$136,2,FALSE())</f>
        <v>6</v>
      </c>
    </row>
    <row r="867" spans="1:21" ht="14.25" customHeight="1" x14ac:dyDescent="0.25">
      <c r="A867">
        <v>1027</v>
      </c>
      <c r="B867" s="9">
        <v>45302.75</v>
      </c>
      <c r="C867" s="9">
        <v>45302.916666666701</v>
      </c>
      <c r="D867" t="s">
        <v>1598</v>
      </c>
      <c r="E867" t="s">
        <v>17</v>
      </c>
      <c r="F867" t="s">
        <v>1573</v>
      </c>
      <c r="G867" t="s">
        <v>8</v>
      </c>
      <c r="H867" t="s">
        <v>1576</v>
      </c>
      <c r="I867" s="63" t="e">
        <f t="array" ref="I867">_xlfn.IFS(#REF!="1",1,#REF!="2",2,#REF!="3",3,#REF!="1A",4,#REF!="1B",5,#REF!="2A",6,#REF!="2B",7,#REF!="3A",8,#REF!="3B",9,#REF!="4A",10,#REF!="","")</f>
        <v>#REF!</v>
      </c>
      <c r="J867">
        <f>VLOOKUP(F867,profesor!$G$2:$H$101,2,0)</f>
        <v>47</v>
      </c>
      <c r="K867">
        <f>VLOOKUP(H867,ar_predmet!A:C,3,0)</f>
        <v>30</v>
      </c>
      <c r="L867" s="3">
        <f>VLOOKUP(H867,ar_predmet!A:C,2,FALSE())</f>
        <v>5232</v>
      </c>
      <c r="M867">
        <f>+VLOOKUP(G867,tip_dogodka!$B$2:$C$10,2,0)</f>
        <v>7</v>
      </c>
      <c r="N867">
        <f>+VLOOKUP(E867,prostor!$F$1:$G$101,2,0)</f>
        <v>55</v>
      </c>
      <c r="O867">
        <f t="shared" si="52"/>
        <v>240</v>
      </c>
      <c r="P867">
        <f>VLOOKUP(O867,mi2hh!A$2:B$4261,2,FALSE())</f>
        <v>5</v>
      </c>
      <c r="Q867" t="str">
        <f t="shared" si="53"/>
        <v>Izr</v>
      </c>
      <c r="R867" t="str">
        <f t="shared" si="54"/>
        <v>VS</v>
      </c>
      <c r="S867" s="24" t="s">
        <v>1245</v>
      </c>
      <c r="T867" t="str">
        <f t="shared" si="55"/>
        <v/>
      </c>
      <c r="U867">
        <f>VLOOKUP(S867,ar_skupina!L$2:M$136,2,FALSE())</f>
        <v>99</v>
      </c>
    </row>
    <row r="868" spans="1:21" ht="14.25" customHeight="1" x14ac:dyDescent="0.25">
      <c r="A868">
        <v>1030</v>
      </c>
      <c r="B868" s="9">
        <v>45244.489583333299</v>
      </c>
      <c r="C868" s="9">
        <v>45244.59375</v>
      </c>
      <c r="D868" t="s">
        <v>1577</v>
      </c>
      <c r="E868">
        <v>5</v>
      </c>
      <c r="F868" t="s">
        <v>1573</v>
      </c>
      <c r="G868" t="s">
        <v>2</v>
      </c>
      <c r="H868" t="s">
        <v>1578</v>
      </c>
      <c r="I868" s="63" t="e">
        <f t="array" ref="I868">_xlfn.IFS(#REF!="1",1,#REF!="2",2,#REF!="3",3,#REF!="1A",4,#REF!="1B",5,#REF!="2A",6,#REF!="2B",7,#REF!="3A",8,#REF!="3B",9,#REF!="4A",10,#REF!="","")</f>
        <v>#REF!</v>
      </c>
      <c r="J868">
        <f>VLOOKUP(F868,profesor!$G$2:$H$101,2,0)</f>
        <v>47</v>
      </c>
      <c r="K868">
        <f>VLOOKUP(H868,ar_predmet!A:C,3,0)</f>
        <v>104</v>
      </c>
      <c r="L868" s="3">
        <f>VLOOKUP(H868,ar_predmet!A:C,2,FALSE())</f>
        <v>6230</v>
      </c>
      <c r="M868">
        <f>+VLOOKUP(G868,tip_dogodka!$B$2:$C$10,2,0)</f>
        <v>1</v>
      </c>
      <c r="N868">
        <f>+VLOOKUP(E868,prostor!$F$1:$G$101,2,0)</f>
        <v>1</v>
      </c>
      <c r="O868">
        <f t="shared" si="52"/>
        <v>150</v>
      </c>
      <c r="P868">
        <f>VLOOKUP(O868,mi2hh!A$2:B$4261,2,FALSE())</f>
        <v>3</v>
      </c>
      <c r="Q868" t="str">
        <f t="shared" si="53"/>
        <v>Red</v>
      </c>
      <c r="R868" t="str">
        <f t="shared" si="54"/>
        <v>UN</v>
      </c>
      <c r="S868" s="24" t="s">
        <v>1209</v>
      </c>
      <c r="T868" t="str">
        <f t="shared" si="55"/>
        <v/>
      </c>
      <c r="U868">
        <f>VLOOKUP(S868,ar_skupina!L$2:M$136,2,FALSE())</f>
        <v>66</v>
      </c>
    </row>
    <row r="869" spans="1:21" ht="14.25" customHeight="1" x14ac:dyDescent="0.25">
      <c r="A869">
        <v>1032</v>
      </c>
      <c r="B869" s="9">
        <v>45351.489583333299</v>
      </c>
      <c r="C869" s="9">
        <v>45351.59375</v>
      </c>
      <c r="D869" t="s">
        <v>1582</v>
      </c>
      <c r="E869" t="s">
        <v>16</v>
      </c>
      <c r="F869" t="s">
        <v>1573</v>
      </c>
      <c r="G869" t="s">
        <v>4</v>
      </c>
      <c r="H869" t="s">
        <v>1574</v>
      </c>
      <c r="I869" s="63" t="e">
        <f t="array" ref="I869">_xlfn.IFS(#REF!="1",1,#REF!="2",2,#REF!="3",3,#REF!="1A",4,#REF!="1B",5,#REF!="2A",6,#REF!="2B",7,#REF!="3A",8,#REF!="3B",9,#REF!="4A",10,#REF!="","")</f>
        <v>#REF!</v>
      </c>
      <c r="J869">
        <f>VLOOKUP(F869,profesor!$G$2:$H$101,2,0)</f>
        <v>47</v>
      </c>
      <c r="K869">
        <f>VLOOKUP(H869,ar_predmet!A:C,3,0)</f>
        <v>26</v>
      </c>
      <c r="L869" s="3">
        <f>VLOOKUP(H869,ar_predmet!A:C,2,FALSE())</f>
        <v>5228</v>
      </c>
      <c r="M869">
        <f>+VLOOKUP(G869,tip_dogodka!$B$2:$C$10,2,0)</f>
        <v>3</v>
      </c>
      <c r="N869">
        <f>+VLOOKUP(E869,prostor!$F$1:$G$101,2,0)</f>
        <v>54</v>
      </c>
      <c r="O869">
        <f t="shared" si="52"/>
        <v>150</v>
      </c>
      <c r="P869">
        <f>VLOOKUP(O869,mi2hh!A$2:B$4261,2,FALSE())</f>
        <v>3</v>
      </c>
      <c r="Q869" t="str">
        <f t="shared" si="53"/>
        <v>Red</v>
      </c>
      <c r="R869" t="str">
        <f t="shared" si="54"/>
        <v>VS</v>
      </c>
      <c r="S869" s="24" t="s">
        <v>1154</v>
      </c>
      <c r="T869" t="str">
        <f t="shared" si="55"/>
        <v/>
      </c>
      <c r="U869">
        <f>VLOOKUP(S869,ar_skupina!L$2:M$136,2,FALSE())</f>
        <v>6</v>
      </c>
    </row>
    <row r="870" spans="1:21" ht="14.25" customHeight="1" x14ac:dyDescent="0.25">
      <c r="A870">
        <v>1033</v>
      </c>
      <c r="B870" s="9">
        <v>45394.53125</v>
      </c>
      <c r="C870" s="9">
        <v>45394.635416666701</v>
      </c>
      <c r="D870" t="s">
        <v>1593</v>
      </c>
      <c r="E870" t="s">
        <v>16</v>
      </c>
      <c r="F870" t="s">
        <v>1573</v>
      </c>
      <c r="G870" t="s">
        <v>4</v>
      </c>
      <c r="H870" t="s">
        <v>1587</v>
      </c>
      <c r="I870" s="63" t="e">
        <f t="array" ref="I870">_xlfn.IFS(#REF!="1",1,#REF!="2",2,#REF!="3",3,#REF!="1A",4,#REF!="1B",5,#REF!="2A",6,#REF!="2B",7,#REF!="3A",8,#REF!="3B",9,#REF!="4A",10,#REF!="","")</f>
        <v>#REF!</v>
      </c>
      <c r="J870">
        <f>VLOOKUP(F870,profesor!$G$2:$H$101,2,0)</f>
        <v>47</v>
      </c>
      <c r="K870">
        <f>VLOOKUP(H870,ar_predmet!A:C,3,0)</f>
        <v>197</v>
      </c>
      <c r="L870" s="3">
        <f>VLOOKUP(H870,ar_predmet!A:C,2,FALSE())</f>
        <v>7240</v>
      </c>
      <c r="M870">
        <f>+VLOOKUP(G870,tip_dogodka!$B$2:$C$10,2,0)</f>
        <v>3</v>
      </c>
      <c r="N870">
        <f>+VLOOKUP(E870,prostor!$F$1:$G$101,2,0)</f>
        <v>54</v>
      </c>
      <c r="O870">
        <f t="shared" si="52"/>
        <v>150</v>
      </c>
      <c r="P870">
        <f>VLOOKUP(O870,mi2hh!A$2:B$4261,2,FALSE())</f>
        <v>3</v>
      </c>
      <c r="Q870" t="str">
        <f t="shared" si="53"/>
        <v>Red</v>
      </c>
      <c r="R870" t="str">
        <f t="shared" si="54"/>
        <v>MA</v>
      </c>
      <c r="S870" s="24" t="s">
        <v>1230</v>
      </c>
      <c r="T870" t="str">
        <f t="shared" si="55"/>
        <v/>
      </c>
      <c r="U870">
        <f>VLOOKUP(S870,ar_skupina!L$2:M$136,2,FALSE())</f>
        <v>86</v>
      </c>
    </row>
    <row r="871" spans="1:21" ht="14.25" customHeight="1" x14ac:dyDescent="0.25">
      <c r="A871">
        <v>1034</v>
      </c>
      <c r="B871" s="9">
        <v>45369.375</v>
      </c>
      <c r="C871" s="9">
        <v>45369.479166666701</v>
      </c>
      <c r="D871" t="s">
        <v>1583</v>
      </c>
      <c r="E871">
        <v>306</v>
      </c>
      <c r="F871" t="s">
        <v>1573</v>
      </c>
      <c r="G871" t="s">
        <v>3</v>
      </c>
      <c r="H871" t="s">
        <v>1574</v>
      </c>
      <c r="I871" s="63" t="e">
        <f t="array" ref="I871">_xlfn.IFS(#REF!="1",1,#REF!="2",2,#REF!="3",3,#REF!="1A",4,#REF!="1B",5,#REF!="2A",6,#REF!="2B",7,#REF!="3A",8,#REF!="3B",9,#REF!="4A",10,#REF!="","")</f>
        <v>#REF!</v>
      </c>
      <c r="J871">
        <f>VLOOKUP(F871,profesor!$G$2:$H$101,2,0)</f>
        <v>47</v>
      </c>
      <c r="K871">
        <f>VLOOKUP(H871,ar_predmet!A:C,3,0)</f>
        <v>26</v>
      </c>
      <c r="L871" s="3">
        <f>VLOOKUP(H871,ar_predmet!A:C,2,FALSE())</f>
        <v>5228</v>
      </c>
      <c r="M871">
        <f>+VLOOKUP(G871,tip_dogodka!$B$2:$C$10,2,0)</f>
        <v>2</v>
      </c>
      <c r="N871">
        <f>+VLOOKUP(E871,prostor!$F$1:$G$101,2,0)</f>
        <v>8</v>
      </c>
      <c r="O871">
        <f t="shared" si="52"/>
        <v>150</v>
      </c>
      <c r="P871">
        <f>VLOOKUP(O871,mi2hh!A$2:B$4261,2,FALSE())</f>
        <v>3</v>
      </c>
      <c r="Q871" t="str">
        <f t="shared" si="53"/>
        <v>Red</v>
      </c>
      <c r="R871" t="str">
        <f t="shared" si="54"/>
        <v>VS</v>
      </c>
      <c r="S871" s="24" t="s">
        <v>1158</v>
      </c>
      <c r="T871" t="str">
        <f t="shared" si="55"/>
        <v>1</v>
      </c>
      <c r="U871">
        <f>VLOOKUP(S871,ar_skupina!L$2:M$136,2,FALSE())</f>
        <v>21</v>
      </c>
    </row>
    <row r="872" spans="1:21" ht="14.25" customHeight="1" x14ac:dyDescent="0.25">
      <c r="A872">
        <v>1035</v>
      </c>
      <c r="B872" s="9">
        <v>45275.75</v>
      </c>
      <c r="C872" s="9">
        <v>45275.854166666701</v>
      </c>
      <c r="D872" t="s">
        <v>1590</v>
      </c>
      <c r="E872" t="s">
        <v>16</v>
      </c>
      <c r="F872" t="s">
        <v>1573</v>
      </c>
      <c r="G872" t="s">
        <v>4</v>
      </c>
      <c r="H872" t="s">
        <v>1574</v>
      </c>
      <c r="I872" s="63" t="e">
        <f t="array" ref="I872">_xlfn.IFS(#REF!="1",1,#REF!="2",2,#REF!="3",3,#REF!="1A",4,#REF!="1B",5,#REF!="2A",6,#REF!="2B",7,#REF!="3A",8,#REF!="3B",9,#REF!="4A",10,#REF!="","")</f>
        <v>#REF!</v>
      </c>
      <c r="J872">
        <f>VLOOKUP(F872,profesor!$G$2:$H$101,2,0)</f>
        <v>47</v>
      </c>
      <c r="K872">
        <f>VLOOKUP(H872,ar_predmet!A:C,3,0)</f>
        <v>26</v>
      </c>
      <c r="L872" s="3">
        <f>VLOOKUP(H872,ar_predmet!A:C,2,FALSE())</f>
        <v>5228</v>
      </c>
      <c r="M872">
        <f>+VLOOKUP(G872,tip_dogodka!$B$2:$C$10,2,0)</f>
        <v>3</v>
      </c>
      <c r="N872">
        <f>+VLOOKUP(E872,prostor!$F$1:$G$101,2,0)</f>
        <v>54</v>
      </c>
      <c r="O872">
        <f t="shared" si="52"/>
        <v>150</v>
      </c>
      <c r="P872">
        <f>VLOOKUP(O872,mi2hh!A$2:B$4261,2,FALSE())</f>
        <v>3</v>
      </c>
      <c r="Q872" t="str">
        <f t="shared" si="53"/>
        <v>Izr</v>
      </c>
      <c r="R872" t="str">
        <f t="shared" si="54"/>
        <v>VS</v>
      </c>
      <c r="S872" s="24" t="s">
        <v>1242</v>
      </c>
      <c r="T872" t="str">
        <f t="shared" si="55"/>
        <v/>
      </c>
      <c r="U872">
        <f>VLOOKUP(S872,ar_skupina!L$2:M$136,2,FALSE())</f>
        <v>96</v>
      </c>
    </row>
    <row r="873" spans="1:21" ht="14.25" customHeight="1" x14ac:dyDescent="0.25">
      <c r="A873">
        <v>1036</v>
      </c>
      <c r="B873" s="9">
        <v>45203.416666666701</v>
      </c>
      <c r="C873" s="9">
        <v>45203.520833333299</v>
      </c>
      <c r="D873" t="s">
        <v>1594</v>
      </c>
      <c r="E873">
        <v>5</v>
      </c>
      <c r="F873" t="s">
        <v>1573</v>
      </c>
      <c r="G873" t="s">
        <v>2</v>
      </c>
      <c r="H873" t="s">
        <v>1576</v>
      </c>
      <c r="I873" s="63" t="e">
        <f t="array" ref="I873">_xlfn.IFS(#REF!="1",1,#REF!="2",2,#REF!="3",3,#REF!="1A",4,#REF!="1B",5,#REF!="2A",6,#REF!="2B",7,#REF!="3A",8,#REF!="3B",9,#REF!="4A",10,#REF!="","")</f>
        <v>#REF!</v>
      </c>
      <c r="J873">
        <f>VLOOKUP(F873,profesor!$G$2:$H$101,2,0)</f>
        <v>47</v>
      </c>
      <c r="K873">
        <f>VLOOKUP(H873,ar_predmet!A:C,3,0)</f>
        <v>30</v>
      </c>
      <c r="L873" s="3">
        <f>VLOOKUP(H873,ar_predmet!A:C,2,FALSE())</f>
        <v>5232</v>
      </c>
      <c r="M873">
        <f>+VLOOKUP(G873,tip_dogodka!$B$2:$C$10,2,0)</f>
        <v>1</v>
      </c>
      <c r="N873">
        <f>+VLOOKUP(E873,prostor!$F$1:$G$101,2,0)</f>
        <v>1</v>
      </c>
      <c r="O873">
        <f t="shared" si="52"/>
        <v>150</v>
      </c>
      <c r="P873">
        <f>VLOOKUP(O873,mi2hh!A$2:B$4261,2,FALSE())</f>
        <v>3</v>
      </c>
      <c r="Q873" t="str">
        <f t="shared" si="53"/>
        <v>Red</v>
      </c>
      <c r="R873" t="str">
        <f t="shared" si="54"/>
        <v>VS</v>
      </c>
      <c r="S873" s="24" t="s">
        <v>1157</v>
      </c>
      <c r="T873" t="str">
        <f t="shared" si="55"/>
        <v/>
      </c>
      <c r="U873">
        <f>VLOOKUP(S873,ar_skupina!L$2:M$136,2,FALSE())</f>
        <v>20</v>
      </c>
    </row>
    <row r="874" spans="1:21" ht="14.25" customHeight="1" x14ac:dyDescent="0.25">
      <c r="A874">
        <v>1037</v>
      </c>
      <c r="B874" s="9">
        <v>45376.75</v>
      </c>
      <c r="C874" s="9">
        <v>45376.854166666701</v>
      </c>
      <c r="D874" t="s">
        <v>1580</v>
      </c>
      <c r="E874" t="s">
        <v>16</v>
      </c>
      <c r="F874" t="s">
        <v>1573</v>
      </c>
      <c r="G874" t="s">
        <v>5</v>
      </c>
      <c r="H874" t="s">
        <v>1574</v>
      </c>
      <c r="I874" s="63" t="e">
        <f t="array" ref="I874">_xlfn.IFS(#REF!="1",1,#REF!="2",2,#REF!="3",3,#REF!="1A",4,#REF!="1B",5,#REF!="2A",6,#REF!="2B",7,#REF!="3A",8,#REF!="3B",9,#REF!="4A",10,#REF!="","")</f>
        <v>#REF!</v>
      </c>
      <c r="J874">
        <f>VLOOKUP(F874,profesor!$G$2:$H$101,2,0)</f>
        <v>47</v>
      </c>
      <c r="K874">
        <f>VLOOKUP(H874,ar_predmet!A:C,3,0)</f>
        <v>26</v>
      </c>
      <c r="L874" s="3">
        <f>VLOOKUP(H874,ar_predmet!A:C,2,FALSE())</f>
        <v>5228</v>
      </c>
      <c r="M874">
        <f>+VLOOKUP(G874,tip_dogodka!$B$2:$C$10,2,0)</f>
        <v>4</v>
      </c>
      <c r="N874">
        <f>+VLOOKUP(E874,prostor!$F$1:$G$101,2,0)</f>
        <v>54</v>
      </c>
      <c r="O874">
        <f t="shared" si="52"/>
        <v>150</v>
      </c>
      <c r="P874">
        <f>VLOOKUP(O874,mi2hh!A$2:B$4261,2,FALSE())</f>
        <v>3</v>
      </c>
      <c r="Q874" t="str">
        <f t="shared" si="53"/>
        <v>Red</v>
      </c>
      <c r="R874" t="str">
        <f t="shared" si="54"/>
        <v>VS</v>
      </c>
      <c r="S874" s="24" t="s">
        <v>1159</v>
      </c>
      <c r="T874" t="str">
        <f t="shared" si="55"/>
        <v>2</v>
      </c>
      <c r="U874">
        <f>VLOOKUP(S874,ar_skupina!L$2:M$136,2,FALSE())</f>
        <v>22</v>
      </c>
    </row>
    <row r="875" spans="1:21" ht="14.25" customHeight="1" x14ac:dyDescent="0.25">
      <c r="A875">
        <v>1039</v>
      </c>
      <c r="B875" s="9">
        <v>45380.75</v>
      </c>
      <c r="C875" s="9">
        <v>45380.854166666701</v>
      </c>
      <c r="D875" t="s">
        <v>1580</v>
      </c>
      <c r="E875" t="s">
        <v>16</v>
      </c>
      <c r="F875" t="s">
        <v>1573</v>
      </c>
      <c r="G875" t="s">
        <v>5</v>
      </c>
      <c r="H875" t="s">
        <v>1574</v>
      </c>
      <c r="I875" s="63" t="e">
        <f t="array" ref="I875">_xlfn.IFS(#REF!="1",1,#REF!="2",2,#REF!="3",3,#REF!="1A",4,#REF!="1B",5,#REF!="2A",6,#REF!="2B",7,#REF!="3A",8,#REF!="3B",9,#REF!="4A",10,#REF!="","")</f>
        <v>#REF!</v>
      </c>
      <c r="J875">
        <f>VLOOKUP(F875,profesor!$G$2:$H$101,2,0)</f>
        <v>47</v>
      </c>
      <c r="K875">
        <f>VLOOKUP(H875,ar_predmet!A:C,3,0)</f>
        <v>26</v>
      </c>
      <c r="L875" s="3">
        <f>VLOOKUP(H875,ar_predmet!A:C,2,FALSE())</f>
        <v>5228</v>
      </c>
      <c r="M875">
        <f>+VLOOKUP(G875,tip_dogodka!$B$2:$C$10,2,0)</f>
        <v>4</v>
      </c>
      <c r="N875">
        <f>+VLOOKUP(E875,prostor!$F$1:$G$101,2,0)</f>
        <v>54</v>
      </c>
      <c r="O875">
        <f t="shared" si="52"/>
        <v>150</v>
      </c>
      <c r="P875">
        <f>VLOOKUP(O875,mi2hh!A$2:B$4261,2,FALSE())</f>
        <v>3</v>
      </c>
      <c r="Q875" t="str">
        <f t="shared" si="53"/>
        <v>Red</v>
      </c>
      <c r="R875" t="str">
        <f t="shared" si="54"/>
        <v>VS</v>
      </c>
      <c r="S875" s="24" t="s">
        <v>1159</v>
      </c>
      <c r="T875" t="str">
        <f t="shared" si="55"/>
        <v>2</v>
      </c>
      <c r="U875">
        <f>VLOOKUP(S875,ar_skupina!L$2:M$136,2,FALSE())</f>
        <v>22</v>
      </c>
    </row>
    <row r="876" spans="1:21" ht="14.25" customHeight="1" x14ac:dyDescent="0.25">
      <c r="A876">
        <v>1040</v>
      </c>
      <c r="B876" s="9">
        <v>45356.489583333299</v>
      </c>
      <c r="C876" s="9">
        <v>45356.59375</v>
      </c>
      <c r="D876" t="s">
        <v>1582</v>
      </c>
      <c r="E876" t="s">
        <v>16</v>
      </c>
      <c r="F876" t="s">
        <v>1573</v>
      </c>
      <c r="G876" t="s">
        <v>4</v>
      </c>
      <c r="H876" t="s">
        <v>1574</v>
      </c>
      <c r="I876" s="63" t="e">
        <f t="array" ref="I876">_xlfn.IFS(#REF!="1",1,#REF!="2",2,#REF!="3",3,#REF!="1A",4,#REF!="1B",5,#REF!="2A",6,#REF!="2B",7,#REF!="3A",8,#REF!="3B",9,#REF!="4A",10,#REF!="","")</f>
        <v>#REF!</v>
      </c>
      <c r="J876">
        <f>VLOOKUP(F876,profesor!$G$2:$H$101,2,0)</f>
        <v>47</v>
      </c>
      <c r="K876">
        <f>VLOOKUP(H876,ar_predmet!A:C,3,0)</f>
        <v>26</v>
      </c>
      <c r="L876" s="3">
        <f>VLOOKUP(H876,ar_predmet!A:C,2,FALSE())</f>
        <v>5228</v>
      </c>
      <c r="M876">
        <f>+VLOOKUP(G876,tip_dogodka!$B$2:$C$10,2,0)</f>
        <v>3</v>
      </c>
      <c r="N876">
        <f>+VLOOKUP(E876,prostor!$F$1:$G$101,2,0)</f>
        <v>54</v>
      </c>
      <c r="O876">
        <f t="shared" si="52"/>
        <v>150</v>
      </c>
      <c r="P876">
        <f>VLOOKUP(O876,mi2hh!A$2:B$4261,2,FALSE())</f>
        <v>3</v>
      </c>
      <c r="Q876" t="str">
        <f t="shared" si="53"/>
        <v>Red</v>
      </c>
      <c r="R876" t="str">
        <f t="shared" si="54"/>
        <v>VS</v>
      </c>
      <c r="S876" s="24" t="s">
        <v>1154</v>
      </c>
      <c r="T876" t="str">
        <f t="shared" si="55"/>
        <v/>
      </c>
      <c r="U876">
        <f>VLOOKUP(S876,ar_skupina!L$2:M$136,2,FALSE())</f>
        <v>6</v>
      </c>
    </row>
    <row r="877" spans="1:21" ht="14.25" customHeight="1" x14ac:dyDescent="0.25">
      <c r="A877">
        <v>1042</v>
      </c>
      <c r="B877" s="9">
        <v>45216.416666666701</v>
      </c>
      <c r="C877" s="9">
        <v>45216.520833333299</v>
      </c>
      <c r="D877" t="s">
        <v>1575</v>
      </c>
      <c r="E877" t="s">
        <v>16</v>
      </c>
      <c r="F877" t="s">
        <v>1573</v>
      </c>
      <c r="G877" t="s">
        <v>4</v>
      </c>
      <c r="H877" t="s">
        <v>1576</v>
      </c>
      <c r="I877" s="63" t="e">
        <f t="array" ref="I877">_xlfn.IFS(#REF!="1",1,#REF!="2",2,#REF!="3",3,#REF!="1A",4,#REF!="1B",5,#REF!="2A",6,#REF!="2B",7,#REF!="3A",8,#REF!="3B",9,#REF!="4A",10,#REF!="","")</f>
        <v>#REF!</v>
      </c>
      <c r="J877">
        <f>VLOOKUP(F877,profesor!$G$2:$H$101,2,0)</f>
        <v>47</v>
      </c>
      <c r="K877">
        <f>VLOOKUP(H877,ar_predmet!A:C,3,0)</f>
        <v>30</v>
      </c>
      <c r="L877" s="3">
        <f>VLOOKUP(H877,ar_predmet!A:C,2,FALSE())</f>
        <v>5232</v>
      </c>
      <c r="M877">
        <f>+VLOOKUP(G877,tip_dogodka!$B$2:$C$10,2,0)</f>
        <v>3</v>
      </c>
      <c r="N877">
        <f>+VLOOKUP(E877,prostor!$F$1:$G$101,2,0)</f>
        <v>54</v>
      </c>
      <c r="O877">
        <f t="shared" si="52"/>
        <v>150</v>
      </c>
      <c r="P877">
        <f>VLOOKUP(O877,mi2hh!A$2:B$4261,2,FALSE())</f>
        <v>3</v>
      </c>
      <c r="Q877" t="str">
        <f t="shared" si="53"/>
        <v>Red</v>
      </c>
      <c r="R877" t="str">
        <f t="shared" si="54"/>
        <v>VS</v>
      </c>
      <c r="S877" s="24" t="s">
        <v>1157</v>
      </c>
      <c r="T877" t="str">
        <f t="shared" si="55"/>
        <v/>
      </c>
      <c r="U877">
        <f>VLOOKUP(S877,ar_skupina!L$2:M$136,2,FALSE())</f>
        <v>20</v>
      </c>
    </row>
    <row r="878" spans="1:21" ht="14.25" customHeight="1" x14ac:dyDescent="0.25">
      <c r="A878">
        <v>1043</v>
      </c>
      <c r="B878" s="9">
        <v>45237.489583333299</v>
      </c>
      <c r="C878" s="9">
        <v>45237.59375</v>
      </c>
      <c r="D878" t="s">
        <v>1579</v>
      </c>
      <c r="E878" t="s">
        <v>16</v>
      </c>
      <c r="F878" t="s">
        <v>1573</v>
      </c>
      <c r="G878" t="s">
        <v>4</v>
      </c>
      <c r="H878" t="s">
        <v>1578</v>
      </c>
      <c r="I878" s="63" t="e">
        <f t="array" ref="I878">_xlfn.IFS(#REF!="1",1,#REF!="2",2,#REF!="3",3,#REF!="1A",4,#REF!="1B",5,#REF!="2A",6,#REF!="2B",7,#REF!="3A",8,#REF!="3B",9,#REF!="4A",10,#REF!="","")</f>
        <v>#REF!</v>
      </c>
      <c r="J878">
        <f>VLOOKUP(F878,profesor!$G$2:$H$101,2,0)</f>
        <v>47</v>
      </c>
      <c r="K878">
        <f>VLOOKUP(H878,ar_predmet!A:C,3,0)</f>
        <v>104</v>
      </c>
      <c r="L878" s="3">
        <f>VLOOKUP(H878,ar_predmet!A:C,2,FALSE())</f>
        <v>6230</v>
      </c>
      <c r="M878">
        <f>+VLOOKUP(G878,tip_dogodka!$B$2:$C$10,2,0)</f>
        <v>3</v>
      </c>
      <c r="N878">
        <f>+VLOOKUP(E878,prostor!$F$1:$G$101,2,0)</f>
        <v>54</v>
      </c>
      <c r="O878">
        <f t="shared" si="52"/>
        <v>150</v>
      </c>
      <c r="P878">
        <f>VLOOKUP(O878,mi2hh!A$2:B$4261,2,FALSE())</f>
        <v>3</v>
      </c>
      <c r="Q878" t="str">
        <f t="shared" si="53"/>
        <v>Red</v>
      </c>
      <c r="R878" t="str">
        <f t="shared" si="54"/>
        <v>UN</v>
      </c>
      <c r="S878" s="24" t="s">
        <v>1209</v>
      </c>
      <c r="T878" t="str">
        <f t="shared" si="55"/>
        <v/>
      </c>
      <c r="U878">
        <f>VLOOKUP(S878,ar_skupina!L$2:M$136,2,FALSE())</f>
        <v>66</v>
      </c>
    </row>
    <row r="879" spans="1:21" ht="14.25" customHeight="1" x14ac:dyDescent="0.25">
      <c r="A879">
        <v>1044</v>
      </c>
      <c r="B879" s="9">
        <v>45219.416666666701</v>
      </c>
      <c r="C879" s="9">
        <v>45219.520833333299</v>
      </c>
      <c r="D879" t="s">
        <v>1592</v>
      </c>
      <c r="E879" t="s">
        <v>16</v>
      </c>
      <c r="F879" t="s">
        <v>1573</v>
      </c>
      <c r="G879" t="s">
        <v>5</v>
      </c>
      <c r="H879" t="s">
        <v>1576</v>
      </c>
      <c r="I879" s="63" t="e">
        <f t="array" ref="I879">_xlfn.IFS(#REF!="1",1,#REF!="2",2,#REF!="3",3,#REF!="1A",4,#REF!="1B",5,#REF!="2A",6,#REF!="2B",7,#REF!="3A",8,#REF!="3B",9,#REF!="4A",10,#REF!="","")</f>
        <v>#REF!</v>
      </c>
      <c r="J879">
        <f>VLOOKUP(F879,profesor!$G$2:$H$101,2,0)</f>
        <v>47</v>
      </c>
      <c r="K879">
        <f>VLOOKUP(H879,ar_predmet!A:C,3,0)</f>
        <v>30</v>
      </c>
      <c r="L879" s="3">
        <f>VLOOKUP(H879,ar_predmet!A:C,2,FALSE())</f>
        <v>5232</v>
      </c>
      <c r="M879">
        <f>+VLOOKUP(G879,tip_dogodka!$B$2:$C$10,2,0)</f>
        <v>4</v>
      </c>
      <c r="N879">
        <f>+VLOOKUP(E879,prostor!$F$1:$G$101,2,0)</f>
        <v>54</v>
      </c>
      <c r="O879">
        <f t="shared" si="52"/>
        <v>150</v>
      </c>
      <c r="P879">
        <f>VLOOKUP(O879,mi2hh!A$2:B$4261,2,FALSE())</f>
        <v>3</v>
      </c>
      <c r="Q879" t="str">
        <f t="shared" si="53"/>
        <v>Red</v>
      </c>
      <c r="R879" t="str">
        <f t="shared" si="54"/>
        <v>VS</v>
      </c>
      <c r="S879" s="24" t="s">
        <v>1157</v>
      </c>
      <c r="T879" t="str">
        <f t="shared" si="55"/>
        <v/>
      </c>
      <c r="U879">
        <f>VLOOKUP(S879,ar_skupina!L$2:M$136,2,FALSE())</f>
        <v>20</v>
      </c>
    </row>
    <row r="880" spans="1:21" ht="14.25" customHeight="1" x14ac:dyDescent="0.25">
      <c r="A880">
        <v>1045</v>
      </c>
      <c r="B880" s="9">
        <v>45204.791666666701</v>
      </c>
      <c r="C880" s="9">
        <v>45204.961805555598</v>
      </c>
      <c r="D880" t="s">
        <v>1599</v>
      </c>
      <c r="E880">
        <v>302</v>
      </c>
      <c r="F880" t="s">
        <v>1573</v>
      </c>
      <c r="G880" t="s">
        <v>10</v>
      </c>
      <c r="H880" t="s">
        <v>1600</v>
      </c>
      <c r="I880" s="63" t="e">
        <f t="array" ref="I880">_xlfn.IFS(#REF!="1",1,#REF!="2",2,#REF!="3",3,#REF!="1A",4,#REF!="1B",5,#REF!="2A",6,#REF!="2B",7,#REF!="3A",8,#REF!="3B",9,#REF!="4A",10,#REF!="","")</f>
        <v>#REF!</v>
      </c>
      <c r="J880">
        <f>VLOOKUP(F880,profesor!$G$2:$H$101,2,0)</f>
        <v>47</v>
      </c>
      <c r="K880">
        <f>VLOOKUP(H880,ar_predmet!A:C,3,0)</f>
        <v>267</v>
      </c>
      <c r="L880" s="3" t="str">
        <f>VLOOKUP(H880,ar_predmet!A:C,2,FALSE())</f>
        <v>KM107</v>
      </c>
      <c r="M880">
        <f>+VLOOKUP(G880,tip_dogodka!$B$2:$C$10,2,0)</f>
        <v>9</v>
      </c>
      <c r="N880">
        <f>+VLOOKUP(E880,prostor!$F$1:$G$101,2,0)</f>
        <v>6</v>
      </c>
      <c r="O880">
        <f t="shared" si="52"/>
        <v>245</v>
      </c>
      <c r="P880">
        <f>VLOOKUP(O880,mi2hh!A$2:B$4261,2,FALSE())</f>
        <v>5</v>
      </c>
      <c r="Q880" t="str">
        <f t="shared" si="53"/>
        <v>Izr</v>
      </c>
      <c r="R880" t="str">
        <f t="shared" si="54"/>
        <v>VS</v>
      </c>
      <c r="S880" s="24" t="s">
        <v>1240</v>
      </c>
      <c r="T880" t="str">
        <f t="shared" si="55"/>
        <v/>
      </c>
      <c r="U880">
        <f>VLOOKUP(S880,ar_skupina!L$2:M$136,2,FALSE())</f>
        <v>94</v>
      </c>
    </row>
    <row r="881" spans="1:21" ht="14.25" customHeight="1" x14ac:dyDescent="0.25">
      <c r="A881">
        <v>1046</v>
      </c>
      <c r="B881" s="9">
        <v>45379.375</v>
      </c>
      <c r="C881" s="9">
        <v>45379.479166666701</v>
      </c>
      <c r="D881" t="s">
        <v>1572</v>
      </c>
      <c r="E881" t="s">
        <v>16</v>
      </c>
      <c r="F881" t="s">
        <v>1573</v>
      </c>
      <c r="G881" t="s">
        <v>5</v>
      </c>
      <c r="H881" t="s">
        <v>1574</v>
      </c>
      <c r="I881" s="63" t="e">
        <f t="array" ref="I881">_xlfn.IFS(#REF!="1",1,#REF!="2",2,#REF!="3",3,#REF!="1A",4,#REF!="1B",5,#REF!="2A",6,#REF!="2B",7,#REF!="3A",8,#REF!="3B",9,#REF!="4A",10,#REF!="","")</f>
        <v>#REF!</v>
      </c>
      <c r="J881">
        <f>VLOOKUP(F881,profesor!$G$2:$H$101,2,0)</f>
        <v>47</v>
      </c>
      <c r="K881">
        <f>VLOOKUP(H881,ar_predmet!A:C,3,0)</f>
        <v>26</v>
      </c>
      <c r="L881" s="3">
        <f>VLOOKUP(H881,ar_predmet!A:C,2,FALSE())</f>
        <v>5228</v>
      </c>
      <c r="M881">
        <f>+VLOOKUP(G881,tip_dogodka!$B$2:$C$10,2,0)</f>
        <v>4</v>
      </c>
      <c r="N881">
        <f>+VLOOKUP(E881,prostor!$F$1:$G$101,2,0)</f>
        <v>54</v>
      </c>
      <c r="O881">
        <f t="shared" si="52"/>
        <v>150</v>
      </c>
      <c r="P881">
        <f>VLOOKUP(O881,mi2hh!A$2:B$4261,2,FALSE())</f>
        <v>3</v>
      </c>
      <c r="Q881" t="str">
        <f t="shared" si="53"/>
        <v>Red</v>
      </c>
      <c r="R881" t="str">
        <f t="shared" si="54"/>
        <v>VS</v>
      </c>
      <c r="S881" s="24" t="s">
        <v>1158</v>
      </c>
      <c r="T881" t="str">
        <f t="shared" si="55"/>
        <v>1</v>
      </c>
      <c r="U881">
        <f>VLOOKUP(S881,ar_skupina!L$2:M$136,2,FALSE())</f>
        <v>21</v>
      </c>
    </row>
    <row r="882" spans="1:21" ht="14.25" customHeight="1" x14ac:dyDescent="0.25">
      <c r="A882">
        <v>1048</v>
      </c>
      <c r="B882" s="9">
        <v>45232.375</v>
      </c>
      <c r="C882" s="9">
        <v>45232.479166666701</v>
      </c>
      <c r="D882" t="s">
        <v>1592</v>
      </c>
      <c r="E882" t="s">
        <v>16</v>
      </c>
      <c r="F882" t="s">
        <v>1573</v>
      </c>
      <c r="G882" t="s">
        <v>5</v>
      </c>
      <c r="H882" t="s">
        <v>1576</v>
      </c>
      <c r="I882" s="63" t="e">
        <f t="array" ref="I882">_xlfn.IFS(#REF!="1",1,#REF!="2",2,#REF!="3",3,#REF!="1A",4,#REF!="1B",5,#REF!="2A",6,#REF!="2B",7,#REF!="3A",8,#REF!="3B",9,#REF!="4A",10,#REF!="","")</f>
        <v>#REF!</v>
      </c>
      <c r="J882">
        <f>VLOOKUP(F882,profesor!$G$2:$H$101,2,0)</f>
        <v>47</v>
      </c>
      <c r="K882">
        <f>VLOOKUP(H882,ar_predmet!A:C,3,0)</f>
        <v>30</v>
      </c>
      <c r="L882" s="3">
        <f>VLOOKUP(H882,ar_predmet!A:C,2,FALSE())</f>
        <v>5232</v>
      </c>
      <c r="M882">
        <f>+VLOOKUP(G882,tip_dogodka!$B$2:$C$10,2,0)</f>
        <v>4</v>
      </c>
      <c r="N882">
        <f>+VLOOKUP(E882,prostor!$F$1:$G$101,2,0)</f>
        <v>54</v>
      </c>
      <c r="O882">
        <f t="shared" si="52"/>
        <v>150</v>
      </c>
      <c r="P882">
        <f>VLOOKUP(O882,mi2hh!A$2:B$4261,2,FALSE())</f>
        <v>3</v>
      </c>
      <c r="Q882" t="str">
        <f t="shared" si="53"/>
        <v>Red</v>
      </c>
      <c r="R882" t="str">
        <f t="shared" si="54"/>
        <v>VS</v>
      </c>
      <c r="S882" s="24" t="s">
        <v>1157</v>
      </c>
      <c r="T882" t="str">
        <f t="shared" si="55"/>
        <v/>
      </c>
      <c r="U882">
        <f>VLOOKUP(S882,ar_skupina!L$2:M$136,2,FALSE())</f>
        <v>20</v>
      </c>
    </row>
    <row r="883" spans="1:21" ht="14.25" customHeight="1" x14ac:dyDescent="0.25">
      <c r="A883">
        <v>1049</v>
      </c>
      <c r="B883" s="9">
        <v>45355.489583333299</v>
      </c>
      <c r="C883" s="9">
        <v>45355.59375</v>
      </c>
      <c r="D883" t="s">
        <v>1597</v>
      </c>
      <c r="E883">
        <v>306</v>
      </c>
      <c r="F883" t="s">
        <v>1573</v>
      </c>
      <c r="G883" t="s">
        <v>2</v>
      </c>
      <c r="H883" t="s">
        <v>1574</v>
      </c>
      <c r="I883" s="63" t="e">
        <f t="array" ref="I883">_xlfn.IFS(#REF!="1",1,#REF!="2",2,#REF!="3",3,#REF!="1A",4,#REF!="1B",5,#REF!="2A",6,#REF!="2B",7,#REF!="3A",8,#REF!="3B",9,#REF!="4A",10,#REF!="","")</f>
        <v>#REF!</v>
      </c>
      <c r="J883">
        <f>VLOOKUP(F883,profesor!$G$2:$H$101,2,0)</f>
        <v>47</v>
      </c>
      <c r="K883">
        <f>VLOOKUP(H883,ar_predmet!A:C,3,0)</f>
        <v>26</v>
      </c>
      <c r="L883" s="3">
        <f>VLOOKUP(H883,ar_predmet!A:C,2,FALSE())</f>
        <v>5228</v>
      </c>
      <c r="M883">
        <f>+VLOOKUP(G883,tip_dogodka!$B$2:$C$10,2,0)</f>
        <v>1</v>
      </c>
      <c r="N883">
        <f>+VLOOKUP(E883,prostor!$F$1:$G$101,2,0)</f>
        <v>8</v>
      </c>
      <c r="O883">
        <f t="shared" si="52"/>
        <v>150</v>
      </c>
      <c r="P883">
        <f>VLOOKUP(O883,mi2hh!A$2:B$4261,2,FALSE())</f>
        <v>3</v>
      </c>
      <c r="Q883" t="str">
        <f t="shared" si="53"/>
        <v>Red</v>
      </c>
      <c r="R883" t="str">
        <f t="shared" si="54"/>
        <v>VS</v>
      </c>
      <c r="S883" s="24" t="s">
        <v>1154</v>
      </c>
      <c r="T883" t="str">
        <f t="shared" si="55"/>
        <v/>
      </c>
      <c r="U883">
        <f>VLOOKUP(S883,ar_skupina!L$2:M$136,2,FALSE())</f>
        <v>6</v>
      </c>
    </row>
    <row r="884" spans="1:21" ht="14.25" customHeight="1" x14ac:dyDescent="0.25">
      <c r="A884">
        <v>1050</v>
      </c>
      <c r="B884" s="9">
        <v>45348.489583333299</v>
      </c>
      <c r="C884" s="9">
        <v>45348.59375</v>
      </c>
      <c r="D884" t="s">
        <v>1597</v>
      </c>
      <c r="E884">
        <v>306</v>
      </c>
      <c r="F884" t="s">
        <v>1573</v>
      </c>
      <c r="G884" t="s">
        <v>2</v>
      </c>
      <c r="H884" t="s">
        <v>1574</v>
      </c>
      <c r="I884" s="63" t="e">
        <f t="array" ref="I884">_xlfn.IFS(#REF!="1",1,#REF!="2",2,#REF!="3",3,#REF!="1A",4,#REF!="1B",5,#REF!="2A",6,#REF!="2B",7,#REF!="3A",8,#REF!="3B",9,#REF!="4A",10,#REF!="","")</f>
        <v>#REF!</v>
      </c>
      <c r="J884">
        <f>VLOOKUP(F884,profesor!$G$2:$H$101,2,0)</f>
        <v>47</v>
      </c>
      <c r="K884">
        <f>VLOOKUP(H884,ar_predmet!A:C,3,0)</f>
        <v>26</v>
      </c>
      <c r="L884" s="3">
        <f>VLOOKUP(H884,ar_predmet!A:C,2,FALSE())</f>
        <v>5228</v>
      </c>
      <c r="M884">
        <f>+VLOOKUP(G884,tip_dogodka!$B$2:$C$10,2,0)</f>
        <v>1</v>
      </c>
      <c r="N884">
        <f>+VLOOKUP(E884,prostor!$F$1:$G$101,2,0)</f>
        <v>8</v>
      </c>
      <c r="O884">
        <f t="shared" si="52"/>
        <v>150</v>
      </c>
      <c r="P884">
        <f>VLOOKUP(O884,mi2hh!A$2:B$4261,2,FALSE())</f>
        <v>3</v>
      </c>
      <c r="Q884" t="str">
        <f t="shared" si="53"/>
        <v>Red</v>
      </c>
      <c r="R884" t="str">
        <f t="shared" si="54"/>
        <v>VS</v>
      </c>
      <c r="S884" s="24" t="s">
        <v>1154</v>
      </c>
      <c r="T884" t="str">
        <f t="shared" si="55"/>
        <v/>
      </c>
      <c r="U884">
        <f>VLOOKUP(S884,ar_skupina!L$2:M$136,2,FALSE())</f>
        <v>6</v>
      </c>
    </row>
    <row r="885" spans="1:21" ht="14.25" customHeight="1" x14ac:dyDescent="0.25">
      <c r="A885">
        <v>1051</v>
      </c>
      <c r="B885" s="9">
        <v>45362.489583333299</v>
      </c>
      <c r="C885" s="9">
        <v>45362.59375</v>
      </c>
      <c r="D885" t="s">
        <v>1597</v>
      </c>
      <c r="E885">
        <v>301</v>
      </c>
      <c r="F885" t="s">
        <v>1573</v>
      </c>
      <c r="G885" t="s">
        <v>2</v>
      </c>
      <c r="H885" t="s">
        <v>1574</v>
      </c>
      <c r="I885" s="63" t="e">
        <f t="array" ref="I885">_xlfn.IFS(#REF!="1",1,#REF!="2",2,#REF!="3",3,#REF!="1A",4,#REF!="1B",5,#REF!="2A",6,#REF!="2B",7,#REF!="3A",8,#REF!="3B",9,#REF!="4A",10,#REF!="","")</f>
        <v>#REF!</v>
      </c>
      <c r="J885">
        <f>VLOOKUP(F885,profesor!$G$2:$H$101,2,0)</f>
        <v>47</v>
      </c>
      <c r="K885">
        <f>VLOOKUP(H885,ar_predmet!A:C,3,0)</f>
        <v>26</v>
      </c>
      <c r="L885" s="3">
        <f>VLOOKUP(H885,ar_predmet!A:C,2,FALSE())</f>
        <v>5228</v>
      </c>
      <c r="M885">
        <f>+VLOOKUP(G885,tip_dogodka!$B$2:$C$10,2,0)</f>
        <v>1</v>
      </c>
      <c r="N885">
        <f>+VLOOKUP(E885,prostor!$F$1:$G$101,2,0)</f>
        <v>5</v>
      </c>
      <c r="O885">
        <f t="shared" si="52"/>
        <v>150</v>
      </c>
      <c r="P885">
        <f>VLOOKUP(O885,mi2hh!A$2:B$4261,2,FALSE())</f>
        <v>3</v>
      </c>
      <c r="Q885" t="str">
        <f t="shared" si="53"/>
        <v>Red</v>
      </c>
      <c r="R885" t="str">
        <f t="shared" si="54"/>
        <v>VS</v>
      </c>
      <c r="S885" s="24" t="s">
        <v>1154</v>
      </c>
      <c r="T885" t="str">
        <f t="shared" si="55"/>
        <v/>
      </c>
      <c r="U885">
        <f>VLOOKUP(S885,ar_skupina!L$2:M$136,2,FALSE())</f>
        <v>6</v>
      </c>
    </row>
    <row r="886" spans="1:21" ht="14.25" customHeight="1" x14ac:dyDescent="0.25">
      <c r="A886">
        <v>1052</v>
      </c>
      <c r="B886" s="9">
        <v>45205.416666666701</v>
      </c>
      <c r="C886" s="9">
        <v>45205.520833333299</v>
      </c>
      <c r="D886" t="s">
        <v>1594</v>
      </c>
      <c r="E886">
        <v>5</v>
      </c>
      <c r="F886" t="s">
        <v>1573</v>
      </c>
      <c r="G886" t="s">
        <v>2</v>
      </c>
      <c r="H886" t="s">
        <v>1576</v>
      </c>
      <c r="I886" s="63" t="e">
        <f t="array" ref="I886">_xlfn.IFS(#REF!="1",1,#REF!="2",2,#REF!="3",3,#REF!="1A",4,#REF!="1B",5,#REF!="2A",6,#REF!="2B",7,#REF!="3A",8,#REF!="3B",9,#REF!="4A",10,#REF!="","")</f>
        <v>#REF!</v>
      </c>
      <c r="J886">
        <f>VLOOKUP(F886,profesor!$G$2:$H$101,2,0)</f>
        <v>47</v>
      </c>
      <c r="K886">
        <f>VLOOKUP(H886,ar_predmet!A:C,3,0)</f>
        <v>30</v>
      </c>
      <c r="L886" s="3">
        <f>VLOOKUP(H886,ar_predmet!A:C,2,FALSE())</f>
        <v>5232</v>
      </c>
      <c r="M886">
        <f>+VLOOKUP(G886,tip_dogodka!$B$2:$C$10,2,0)</f>
        <v>1</v>
      </c>
      <c r="N886">
        <f>+VLOOKUP(E886,prostor!$F$1:$G$101,2,0)</f>
        <v>1</v>
      </c>
      <c r="O886">
        <f t="shared" si="52"/>
        <v>150</v>
      </c>
      <c r="P886">
        <f>VLOOKUP(O886,mi2hh!A$2:B$4261,2,FALSE())</f>
        <v>3</v>
      </c>
      <c r="Q886" t="str">
        <f t="shared" si="53"/>
        <v>Red</v>
      </c>
      <c r="R886" t="str">
        <f t="shared" si="54"/>
        <v>VS</v>
      </c>
      <c r="S886" s="24" t="s">
        <v>1157</v>
      </c>
      <c r="T886" t="str">
        <f t="shared" si="55"/>
        <v/>
      </c>
      <c r="U886">
        <f>VLOOKUP(S886,ar_skupina!L$2:M$136,2,FALSE())</f>
        <v>20</v>
      </c>
    </row>
    <row r="887" spans="1:21" ht="14.25" customHeight="1" x14ac:dyDescent="0.25">
      <c r="A887">
        <v>1053</v>
      </c>
      <c r="B887" s="9">
        <v>45278.75</v>
      </c>
      <c r="C887" s="9">
        <v>45278.885416666701</v>
      </c>
      <c r="D887" t="s">
        <v>1601</v>
      </c>
      <c r="E887">
        <v>303</v>
      </c>
      <c r="F887" t="s">
        <v>1573</v>
      </c>
      <c r="G887" t="s">
        <v>3</v>
      </c>
      <c r="H887" t="s">
        <v>1574</v>
      </c>
      <c r="I887" s="63" t="e">
        <f t="array" ref="I887">_xlfn.IFS(#REF!="1",1,#REF!="2",2,#REF!="3",3,#REF!="1A",4,#REF!="1B",5,#REF!="2A",6,#REF!="2B",7,#REF!="3A",8,#REF!="3B",9,#REF!="4A",10,#REF!="","")</f>
        <v>#REF!</v>
      </c>
      <c r="J887">
        <f>VLOOKUP(F887,profesor!$G$2:$H$101,2,0)</f>
        <v>47</v>
      </c>
      <c r="K887">
        <f>VLOOKUP(H887,ar_predmet!A:C,3,0)</f>
        <v>26</v>
      </c>
      <c r="L887" s="3">
        <f>VLOOKUP(H887,ar_predmet!A:C,2,FALSE())</f>
        <v>5228</v>
      </c>
      <c r="M887">
        <f>+VLOOKUP(G887,tip_dogodka!$B$2:$C$10,2,0)</f>
        <v>2</v>
      </c>
      <c r="N887">
        <f>+VLOOKUP(E887,prostor!$F$1:$G$101,2,0)</f>
        <v>7</v>
      </c>
      <c r="O887">
        <f t="shared" si="52"/>
        <v>195</v>
      </c>
      <c r="P887">
        <f>VLOOKUP(O887,mi2hh!A$2:B$4261,2,FALSE())</f>
        <v>4</v>
      </c>
      <c r="Q887" t="str">
        <f t="shared" si="53"/>
        <v>Izr</v>
      </c>
      <c r="R887" t="str">
        <f t="shared" si="54"/>
        <v>VS</v>
      </c>
      <c r="S887" s="24" t="s">
        <v>1242</v>
      </c>
      <c r="T887" t="str">
        <f t="shared" si="55"/>
        <v/>
      </c>
      <c r="U887">
        <f>VLOOKUP(S887,ar_skupina!L$2:M$136,2,FALSE())</f>
        <v>96</v>
      </c>
    </row>
    <row r="888" spans="1:21" ht="14.25" customHeight="1" x14ac:dyDescent="0.25">
      <c r="A888">
        <v>1054</v>
      </c>
      <c r="B888" s="9">
        <v>45246.489583333299</v>
      </c>
      <c r="C888" s="9">
        <v>45246.59375</v>
      </c>
      <c r="D888" t="s">
        <v>1577</v>
      </c>
      <c r="E888">
        <v>5</v>
      </c>
      <c r="F888" t="s">
        <v>1573</v>
      </c>
      <c r="G888" t="s">
        <v>2</v>
      </c>
      <c r="H888" t="s">
        <v>1578</v>
      </c>
      <c r="I888" s="63" t="e">
        <f t="array" ref="I888">_xlfn.IFS(#REF!="1",1,#REF!="2",2,#REF!="3",3,#REF!="1A",4,#REF!="1B",5,#REF!="2A",6,#REF!="2B",7,#REF!="3A",8,#REF!="3B",9,#REF!="4A",10,#REF!="","")</f>
        <v>#REF!</v>
      </c>
      <c r="J888">
        <f>VLOOKUP(F888,profesor!$G$2:$H$101,2,0)</f>
        <v>47</v>
      </c>
      <c r="K888">
        <f>VLOOKUP(H888,ar_predmet!A:C,3,0)</f>
        <v>104</v>
      </c>
      <c r="L888" s="3">
        <f>VLOOKUP(H888,ar_predmet!A:C,2,FALSE())</f>
        <v>6230</v>
      </c>
      <c r="M888">
        <f>+VLOOKUP(G888,tip_dogodka!$B$2:$C$10,2,0)</f>
        <v>1</v>
      </c>
      <c r="N888">
        <f>+VLOOKUP(E888,prostor!$F$1:$G$101,2,0)</f>
        <v>1</v>
      </c>
      <c r="O888">
        <f t="shared" si="52"/>
        <v>150</v>
      </c>
      <c r="P888">
        <f>VLOOKUP(O888,mi2hh!A$2:B$4261,2,FALSE())</f>
        <v>3</v>
      </c>
      <c r="Q888" t="str">
        <f t="shared" si="53"/>
        <v>Red</v>
      </c>
      <c r="R888" t="str">
        <f t="shared" si="54"/>
        <v>UN</v>
      </c>
      <c r="S888" s="24" t="s">
        <v>1209</v>
      </c>
      <c r="T888" t="str">
        <f t="shared" si="55"/>
        <v/>
      </c>
      <c r="U888">
        <f>VLOOKUP(S888,ar_skupina!L$2:M$136,2,FALSE())</f>
        <v>66</v>
      </c>
    </row>
    <row r="889" spans="1:21" ht="14.25" customHeight="1" x14ac:dyDescent="0.25">
      <c r="A889">
        <v>1055</v>
      </c>
      <c r="B889" s="9">
        <v>45385.677083333299</v>
      </c>
      <c r="C889" s="9">
        <v>45385.78125</v>
      </c>
      <c r="D889" t="s">
        <v>1581</v>
      </c>
      <c r="E889">
        <v>306</v>
      </c>
      <c r="F889" t="s">
        <v>1573</v>
      </c>
      <c r="G889" t="s">
        <v>3</v>
      </c>
      <c r="H889" t="s">
        <v>1574</v>
      </c>
      <c r="I889" s="63" t="e">
        <f t="array" ref="I889">_xlfn.IFS(#REF!="1",1,#REF!="2",2,#REF!="3",3,#REF!="1A",4,#REF!="1B",5,#REF!="2A",6,#REF!="2B",7,#REF!="3A",8,#REF!="3B",9,#REF!="4A",10,#REF!="","")</f>
        <v>#REF!</v>
      </c>
      <c r="J889">
        <f>VLOOKUP(F889,profesor!$G$2:$H$101,2,0)</f>
        <v>47</v>
      </c>
      <c r="K889">
        <f>VLOOKUP(H889,ar_predmet!A:C,3,0)</f>
        <v>26</v>
      </c>
      <c r="L889" s="3">
        <f>VLOOKUP(H889,ar_predmet!A:C,2,FALSE())</f>
        <v>5228</v>
      </c>
      <c r="M889">
        <f>+VLOOKUP(G889,tip_dogodka!$B$2:$C$10,2,0)</f>
        <v>2</v>
      </c>
      <c r="N889">
        <f>+VLOOKUP(E889,prostor!$F$1:$G$101,2,0)</f>
        <v>8</v>
      </c>
      <c r="O889">
        <f t="shared" si="52"/>
        <v>150</v>
      </c>
      <c r="P889">
        <f>VLOOKUP(O889,mi2hh!A$2:B$4261,2,FALSE())</f>
        <v>3</v>
      </c>
      <c r="Q889" t="str">
        <f t="shared" si="53"/>
        <v>Red</v>
      </c>
      <c r="R889" t="str">
        <f t="shared" si="54"/>
        <v>VS</v>
      </c>
      <c r="S889" s="24" t="s">
        <v>1159</v>
      </c>
      <c r="T889" t="str">
        <f t="shared" si="55"/>
        <v>2</v>
      </c>
      <c r="U889">
        <f>VLOOKUP(S889,ar_skupina!L$2:M$136,2,FALSE())</f>
        <v>22</v>
      </c>
    </row>
    <row r="890" spans="1:21" ht="14.25" customHeight="1" x14ac:dyDescent="0.25">
      <c r="A890">
        <v>1057</v>
      </c>
      <c r="B890" s="9">
        <v>45204.416666666701</v>
      </c>
      <c r="C890" s="9">
        <v>45204.520833333299</v>
      </c>
      <c r="D890" t="s">
        <v>1575</v>
      </c>
      <c r="E890" t="s">
        <v>16</v>
      </c>
      <c r="F890" t="s">
        <v>1573</v>
      </c>
      <c r="G890" t="s">
        <v>4</v>
      </c>
      <c r="H890" t="s">
        <v>1576</v>
      </c>
      <c r="I890" s="63" t="e">
        <f t="array" ref="I890">_xlfn.IFS(#REF!="1",1,#REF!="2",2,#REF!="3",3,#REF!="1A",4,#REF!="1B",5,#REF!="2A",6,#REF!="2B",7,#REF!="3A",8,#REF!="3B",9,#REF!="4A",10,#REF!="","")</f>
        <v>#REF!</v>
      </c>
      <c r="J890">
        <f>VLOOKUP(F890,profesor!$G$2:$H$101,2,0)</f>
        <v>47</v>
      </c>
      <c r="K890">
        <f>VLOOKUP(H890,ar_predmet!A:C,3,0)</f>
        <v>30</v>
      </c>
      <c r="L890" s="3">
        <f>VLOOKUP(H890,ar_predmet!A:C,2,FALSE())</f>
        <v>5232</v>
      </c>
      <c r="M890">
        <f>+VLOOKUP(G890,tip_dogodka!$B$2:$C$10,2,0)</f>
        <v>3</v>
      </c>
      <c r="N890">
        <f>+VLOOKUP(E890,prostor!$F$1:$G$101,2,0)</f>
        <v>54</v>
      </c>
      <c r="O890">
        <f t="shared" si="52"/>
        <v>150</v>
      </c>
      <c r="P890">
        <f>VLOOKUP(O890,mi2hh!A$2:B$4261,2,FALSE())</f>
        <v>3</v>
      </c>
      <c r="Q890" t="str">
        <f t="shared" si="53"/>
        <v>Red</v>
      </c>
      <c r="R890" t="str">
        <f t="shared" si="54"/>
        <v>VS</v>
      </c>
      <c r="S890" s="24" t="s">
        <v>1157</v>
      </c>
      <c r="T890" t="str">
        <f t="shared" si="55"/>
        <v/>
      </c>
      <c r="U890">
        <f>VLOOKUP(S890,ar_skupina!L$2:M$136,2,FALSE())</f>
        <v>20</v>
      </c>
    </row>
    <row r="891" spans="1:21" ht="14.25" customHeight="1" x14ac:dyDescent="0.25">
      <c r="A891">
        <v>1058</v>
      </c>
      <c r="B891" s="9">
        <v>45386.791666666701</v>
      </c>
      <c r="C891" s="9">
        <v>45386.961805555598</v>
      </c>
      <c r="D891" t="s">
        <v>1602</v>
      </c>
      <c r="E891" t="s">
        <v>17</v>
      </c>
      <c r="F891" t="s">
        <v>1573</v>
      </c>
      <c r="G891" t="s">
        <v>10</v>
      </c>
      <c r="H891" t="s">
        <v>1596</v>
      </c>
      <c r="I891" s="63" t="e">
        <f t="array" ref="I891">_xlfn.IFS(#REF!="1",1,#REF!="2",2,#REF!="3",3,#REF!="1A",4,#REF!="1B",5,#REF!="2A",6,#REF!="2B",7,#REF!="3A",8,#REF!="3B",9,#REF!="4A",10,#REF!="","")</f>
        <v>#REF!</v>
      </c>
      <c r="J891">
        <f>VLOOKUP(F891,profesor!$G$2:$H$101,2,0)</f>
        <v>47</v>
      </c>
      <c r="K891">
        <f>VLOOKUP(H891,ar_predmet!A:C,3,0)</f>
        <v>276</v>
      </c>
      <c r="L891" s="3" t="str">
        <f>VLOOKUP(H891,ar_predmet!A:C,2,FALSE())</f>
        <v>KM207</v>
      </c>
      <c r="M891">
        <f>+VLOOKUP(G891,tip_dogodka!$B$2:$C$10,2,0)</f>
        <v>9</v>
      </c>
      <c r="N891">
        <f>+VLOOKUP(E891,prostor!$F$1:$G$101,2,0)</f>
        <v>55</v>
      </c>
      <c r="O891">
        <f t="shared" si="52"/>
        <v>245</v>
      </c>
      <c r="P891">
        <f>VLOOKUP(O891,mi2hh!A$2:B$4261,2,FALSE())</f>
        <v>5</v>
      </c>
      <c r="Q891" t="str">
        <f t="shared" si="53"/>
        <v>Izr</v>
      </c>
      <c r="R891" t="str">
        <f t="shared" si="54"/>
        <v>VS</v>
      </c>
      <c r="S891" s="24" t="s">
        <v>1247</v>
      </c>
      <c r="T891" t="str">
        <f t="shared" si="55"/>
        <v/>
      </c>
      <c r="U891">
        <f>VLOOKUP(S891,ar_skupina!L$2:M$136,2,FALSE())</f>
        <v>101</v>
      </c>
    </row>
    <row r="892" spans="1:21" ht="14.25" customHeight="1" x14ac:dyDescent="0.25">
      <c r="A892">
        <v>1059</v>
      </c>
      <c r="B892" s="9">
        <v>45224.416666666701</v>
      </c>
      <c r="C892" s="9">
        <v>45224.520833333299</v>
      </c>
      <c r="D892" t="s">
        <v>1584</v>
      </c>
      <c r="E892">
        <v>5</v>
      </c>
      <c r="F892" t="s">
        <v>1573</v>
      </c>
      <c r="G892" t="s">
        <v>3</v>
      </c>
      <c r="H892" t="s">
        <v>1576</v>
      </c>
      <c r="I892" s="63" t="e">
        <f t="array" ref="I892">_xlfn.IFS(#REF!="1",1,#REF!="2",2,#REF!="3",3,#REF!="1A",4,#REF!="1B",5,#REF!="2A",6,#REF!="2B",7,#REF!="3A",8,#REF!="3B",9,#REF!="4A",10,#REF!="","")</f>
        <v>#REF!</v>
      </c>
      <c r="J892">
        <f>VLOOKUP(F892,profesor!$G$2:$H$101,2,0)</f>
        <v>47</v>
      </c>
      <c r="K892">
        <f>VLOOKUP(H892,ar_predmet!A:C,3,0)</f>
        <v>30</v>
      </c>
      <c r="L892" s="3">
        <f>VLOOKUP(H892,ar_predmet!A:C,2,FALSE())</f>
        <v>5232</v>
      </c>
      <c r="M892">
        <f>+VLOOKUP(G892,tip_dogodka!$B$2:$C$10,2,0)</f>
        <v>2</v>
      </c>
      <c r="N892">
        <f>+VLOOKUP(E892,prostor!$F$1:$G$101,2,0)</f>
        <v>1</v>
      </c>
      <c r="O892">
        <f t="shared" si="52"/>
        <v>150</v>
      </c>
      <c r="P892">
        <f>VLOOKUP(O892,mi2hh!A$2:B$4261,2,FALSE())</f>
        <v>3</v>
      </c>
      <c r="Q892" t="str">
        <f t="shared" si="53"/>
        <v>Red</v>
      </c>
      <c r="R892" t="str">
        <f t="shared" si="54"/>
        <v>VS</v>
      </c>
      <c r="S892" s="24" t="s">
        <v>1157</v>
      </c>
      <c r="T892" t="str">
        <f t="shared" si="55"/>
        <v/>
      </c>
      <c r="U892">
        <f>VLOOKUP(S892,ar_skupina!L$2:M$136,2,FALSE())</f>
        <v>20</v>
      </c>
    </row>
    <row r="893" spans="1:21" ht="14.25" customHeight="1" x14ac:dyDescent="0.25">
      <c r="A893">
        <v>1060</v>
      </c>
      <c r="B893" s="9">
        <v>45223.416666666701</v>
      </c>
      <c r="C893" s="9">
        <v>45223.520833333299</v>
      </c>
      <c r="D893" t="s">
        <v>1592</v>
      </c>
      <c r="E893" t="s">
        <v>16</v>
      </c>
      <c r="F893" t="s">
        <v>1573</v>
      </c>
      <c r="G893" t="s">
        <v>5</v>
      </c>
      <c r="H893" t="s">
        <v>1576</v>
      </c>
      <c r="I893" s="63" t="e">
        <f t="array" ref="I893">_xlfn.IFS(#REF!="1",1,#REF!="2",2,#REF!="3",3,#REF!="1A",4,#REF!="1B",5,#REF!="2A",6,#REF!="2B",7,#REF!="3A",8,#REF!="3B",9,#REF!="4A",10,#REF!="","")</f>
        <v>#REF!</v>
      </c>
      <c r="J893">
        <f>VLOOKUP(F893,profesor!$G$2:$H$101,2,0)</f>
        <v>47</v>
      </c>
      <c r="K893">
        <f>VLOOKUP(H893,ar_predmet!A:C,3,0)</f>
        <v>30</v>
      </c>
      <c r="L893" s="3">
        <f>VLOOKUP(H893,ar_predmet!A:C,2,FALSE())</f>
        <v>5232</v>
      </c>
      <c r="M893">
        <f>+VLOOKUP(G893,tip_dogodka!$B$2:$C$10,2,0)</f>
        <v>4</v>
      </c>
      <c r="N893">
        <f>+VLOOKUP(E893,prostor!$F$1:$G$101,2,0)</f>
        <v>54</v>
      </c>
      <c r="O893">
        <f t="shared" si="52"/>
        <v>150</v>
      </c>
      <c r="P893">
        <f>VLOOKUP(O893,mi2hh!A$2:B$4261,2,FALSE())</f>
        <v>3</v>
      </c>
      <c r="Q893" t="str">
        <f t="shared" si="53"/>
        <v>Red</v>
      </c>
      <c r="R893" t="str">
        <f t="shared" si="54"/>
        <v>VS</v>
      </c>
      <c r="S893" s="24" t="s">
        <v>1157</v>
      </c>
      <c r="T893" t="str">
        <f t="shared" si="55"/>
        <v/>
      </c>
      <c r="U893">
        <f>VLOOKUP(S893,ar_skupina!L$2:M$136,2,FALSE())</f>
        <v>20</v>
      </c>
    </row>
    <row r="894" spans="1:21" ht="14.25" customHeight="1" x14ac:dyDescent="0.25">
      <c r="A894">
        <v>1061</v>
      </c>
      <c r="B894" s="9">
        <v>45201.416666666701</v>
      </c>
      <c r="C894" s="9">
        <v>45201.520833333299</v>
      </c>
      <c r="D894" t="s">
        <v>1594</v>
      </c>
      <c r="E894">
        <v>5</v>
      </c>
      <c r="F894" t="s">
        <v>1573</v>
      </c>
      <c r="G894" t="s">
        <v>2</v>
      </c>
      <c r="H894" t="s">
        <v>1576</v>
      </c>
      <c r="I894" s="63" t="e">
        <f t="array" ref="I894">_xlfn.IFS(#REF!="1",1,#REF!="2",2,#REF!="3",3,#REF!="1A",4,#REF!="1B",5,#REF!="2A",6,#REF!="2B",7,#REF!="3A",8,#REF!="3B",9,#REF!="4A",10,#REF!="","")</f>
        <v>#REF!</v>
      </c>
      <c r="J894">
        <f>VLOOKUP(F894,profesor!$G$2:$H$101,2,0)</f>
        <v>47</v>
      </c>
      <c r="K894">
        <f>VLOOKUP(H894,ar_predmet!A:C,3,0)</f>
        <v>30</v>
      </c>
      <c r="L894" s="3">
        <f>VLOOKUP(H894,ar_predmet!A:C,2,FALSE())</f>
        <v>5232</v>
      </c>
      <c r="M894">
        <f>+VLOOKUP(G894,tip_dogodka!$B$2:$C$10,2,0)</f>
        <v>1</v>
      </c>
      <c r="N894">
        <f>+VLOOKUP(E894,prostor!$F$1:$G$101,2,0)</f>
        <v>1</v>
      </c>
      <c r="O894">
        <f t="shared" si="52"/>
        <v>150</v>
      </c>
      <c r="P894">
        <f>VLOOKUP(O894,mi2hh!A$2:B$4261,2,FALSE())</f>
        <v>3</v>
      </c>
      <c r="Q894" t="str">
        <f t="shared" si="53"/>
        <v>Red</v>
      </c>
      <c r="R894" t="str">
        <f t="shared" si="54"/>
        <v>VS</v>
      </c>
      <c r="S894" s="24" t="s">
        <v>1157</v>
      </c>
      <c r="T894" t="str">
        <f t="shared" si="55"/>
        <v/>
      </c>
      <c r="U894">
        <f>VLOOKUP(S894,ar_skupina!L$2:M$136,2,FALSE())</f>
        <v>20</v>
      </c>
    </row>
    <row r="895" spans="1:21" ht="14.25" customHeight="1" x14ac:dyDescent="0.25">
      <c r="A895">
        <v>1062</v>
      </c>
      <c r="B895" s="9">
        <v>45400.53125</v>
      </c>
      <c r="C895" s="9">
        <v>45400.635416666701</v>
      </c>
      <c r="D895" t="s">
        <v>1586</v>
      </c>
      <c r="E895">
        <v>5</v>
      </c>
      <c r="F895" t="s">
        <v>1573</v>
      </c>
      <c r="G895" t="s">
        <v>2</v>
      </c>
      <c r="H895" t="s">
        <v>1587</v>
      </c>
      <c r="I895" s="63" t="e">
        <f t="array" ref="I895">_xlfn.IFS(#REF!="1",1,#REF!="2",2,#REF!="3",3,#REF!="1A",4,#REF!="1B",5,#REF!="2A",6,#REF!="2B",7,#REF!="3A",8,#REF!="3B",9,#REF!="4A",10,#REF!="","")</f>
        <v>#REF!</v>
      </c>
      <c r="J895">
        <f>VLOOKUP(F895,profesor!$G$2:$H$101,2,0)</f>
        <v>47</v>
      </c>
      <c r="K895">
        <f>VLOOKUP(H895,ar_predmet!A:C,3,0)</f>
        <v>197</v>
      </c>
      <c r="L895" s="3">
        <f>VLOOKUP(H895,ar_predmet!A:C,2,FALSE())</f>
        <v>7240</v>
      </c>
      <c r="M895">
        <f>+VLOOKUP(G895,tip_dogodka!$B$2:$C$10,2,0)</f>
        <v>1</v>
      </c>
      <c r="N895">
        <f>+VLOOKUP(E895,prostor!$F$1:$G$101,2,0)</f>
        <v>1</v>
      </c>
      <c r="O895">
        <f t="shared" si="52"/>
        <v>150</v>
      </c>
      <c r="P895">
        <f>VLOOKUP(O895,mi2hh!A$2:B$4261,2,FALSE())</f>
        <v>3</v>
      </c>
      <c r="Q895" t="str">
        <f t="shared" si="53"/>
        <v>Red</v>
      </c>
      <c r="R895" t="str">
        <f t="shared" si="54"/>
        <v>MA</v>
      </c>
      <c r="S895" s="24" t="s">
        <v>1230</v>
      </c>
      <c r="T895" t="str">
        <f t="shared" si="55"/>
        <v/>
      </c>
      <c r="U895">
        <f>VLOOKUP(S895,ar_skupina!L$2:M$136,2,FALSE())</f>
        <v>86</v>
      </c>
    </row>
    <row r="896" spans="1:21" ht="14.25" customHeight="1" x14ac:dyDescent="0.25">
      <c r="A896">
        <v>1063</v>
      </c>
      <c r="B896" s="9">
        <v>45369.75</v>
      </c>
      <c r="C896" s="9">
        <v>45369.854166666701</v>
      </c>
      <c r="D896" t="s">
        <v>1580</v>
      </c>
      <c r="E896" t="s">
        <v>16</v>
      </c>
      <c r="F896" t="s">
        <v>1573</v>
      </c>
      <c r="G896" t="s">
        <v>5</v>
      </c>
      <c r="H896" t="s">
        <v>1574</v>
      </c>
      <c r="I896" s="63" t="e">
        <f t="array" ref="I896">_xlfn.IFS(#REF!="1",1,#REF!="2",2,#REF!="3",3,#REF!="1A",4,#REF!="1B",5,#REF!="2A",6,#REF!="2B",7,#REF!="3A",8,#REF!="3B",9,#REF!="4A",10,#REF!="","")</f>
        <v>#REF!</v>
      </c>
      <c r="J896">
        <f>VLOOKUP(F896,profesor!$G$2:$H$101,2,0)</f>
        <v>47</v>
      </c>
      <c r="K896">
        <f>VLOOKUP(H896,ar_predmet!A:C,3,0)</f>
        <v>26</v>
      </c>
      <c r="L896" s="3">
        <f>VLOOKUP(H896,ar_predmet!A:C,2,FALSE())</f>
        <v>5228</v>
      </c>
      <c r="M896">
        <f>+VLOOKUP(G896,tip_dogodka!$B$2:$C$10,2,0)</f>
        <v>4</v>
      </c>
      <c r="N896">
        <f>+VLOOKUP(E896,prostor!$F$1:$G$101,2,0)</f>
        <v>54</v>
      </c>
      <c r="O896">
        <f t="shared" si="52"/>
        <v>150</v>
      </c>
      <c r="P896">
        <f>VLOOKUP(O896,mi2hh!A$2:B$4261,2,FALSE())</f>
        <v>3</v>
      </c>
      <c r="Q896" t="str">
        <f t="shared" si="53"/>
        <v>Red</v>
      </c>
      <c r="R896" t="str">
        <f t="shared" si="54"/>
        <v>VS</v>
      </c>
      <c r="S896" s="24" t="s">
        <v>1159</v>
      </c>
      <c r="T896" t="str">
        <f t="shared" si="55"/>
        <v>2</v>
      </c>
      <c r="U896">
        <f>VLOOKUP(S896,ar_skupina!L$2:M$136,2,FALSE())</f>
        <v>22</v>
      </c>
    </row>
    <row r="897" spans="1:21" ht="14.25" customHeight="1" x14ac:dyDescent="0.25">
      <c r="A897">
        <v>1064</v>
      </c>
      <c r="B897" s="9">
        <v>45363.489583333299</v>
      </c>
      <c r="C897" s="9">
        <v>45363.59375</v>
      </c>
      <c r="D897" t="s">
        <v>1582</v>
      </c>
      <c r="E897" t="s">
        <v>16</v>
      </c>
      <c r="F897" t="s">
        <v>1573</v>
      </c>
      <c r="G897" t="s">
        <v>4</v>
      </c>
      <c r="H897" t="s">
        <v>1574</v>
      </c>
      <c r="I897" s="63" t="e">
        <f t="array" ref="I897">_xlfn.IFS(#REF!="1",1,#REF!="2",2,#REF!="3",3,#REF!="1A",4,#REF!="1B",5,#REF!="2A",6,#REF!="2B",7,#REF!="3A",8,#REF!="3B",9,#REF!="4A",10,#REF!="","")</f>
        <v>#REF!</v>
      </c>
      <c r="J897">
        <f>VLOOKUP(F897,profesor!$G$2:$H$101,2,0)</f>
        <v>47</v>
      </c>
      <c r="K897">
        <f>VLOOKUP(H897,ar_predmet!A:C,3,0)</f>
        <v>26</v>
      </c>
      <c r="L897" s="3">
        <f>VLOOKUP(H897,ar_predmet!A:C,2,FALSE())</f>
        <v>5228</v>
      </c>
      <c r="M897">
        <f>+VLOOKUP(G897,tip_dogodka!$B$2:$C$10,2,0)</f>
        <v>3</v>
      </c>
      <c r="N897">
        <f>+VLOOKUP(E897,prostor!$F$1:$G$101,2,0)</f>
        <v>54</v>
      </c>
      <c r="O897">
        <f t="shared" si="52"/>
        <v>150</v>
      </c>
      <c r="P897">
        <f>VLOOKUP(O897,mi2hh!A$2:B$4261,2,FALSE())</f>
        <v>3</v>
      </c>
      <c r="Q897" t="str">
        <f t="shared" si="53"/>
        <v>Red</v>
      </c>
      <c r="R897" t="str">
        <f t="shared" si="54"/>
        <v>VS</v>
      </c>
      <c r="S897" s="24" t="s">
        <v>1154</v>
      </c>
      <c r="T897" t="str">
        <f t="shared" si="55"/>
        <v/>
      </c>
      <c r="U897">
        <f>VLOOKUP(S897,ar_skupina!L$2:M$136,2,FALSE())</f>
        <v>6</v>
      </c>
    </row>
    <row r="898" spans="1:21" ht="14.25" customHeight="1" x14ac:dyDescent="0.25">
      <c r="A898">
        <v>1065</v>
      </c>
      <c r="B898" s="9">
        <v>45377.375</v>
      </c>
      <c r="C898" s="9">
        <v>45377.479166666701</v>
      </c>
      <c r="D898" t="s">
        <v>1583</v>
      </c>
      <c r="E898">
        <v>306</v>
      </c>
      <c r="F898" t="s">
        <v>1573</v>
      </c>
      <c r="G898" t="s">
        <v>3</v>
      </c>
      <c r="H898" t="s">
        <v>1574</v>
      </c>
      <c r="I898" s="63" t="e">
        <f t="array" ref="I898">_xlfn.IFS(#REF!="1",1,#REF!="2",2,#REF!="3",3,#REF!="1A",4,#REF!="1B",5,#REF!="2A",6,#REF!="2B",7,#REF!="3A",8,#REF!="3B",9,#REF!="4A",10,#REF!="","")</f>
        <v>#REF!</v>
      </c>
      <c r="J898">
        <f>VLOOKUP(F898,profesor!$G$2:$H$101,2,0)</f>
        <v>47</v>
      </c>
      <c r="K898">
        <f>VLOOKUP(H898,ar_predmet!A:C,3,0)</f>
        <v>26</v>
      </c>
      <c r="L898" s="3">
        <f>VLOOKUP(H898,ar_predmet!A:C,2,FALSE())</f>
        <v>5228</v>
      </c>
      <c r="M898">
        <f>+VLOOKUP(G898,tip_dogodka!$B$2:$C$10,2,0)</f>
        <v>2</v>
      </c>
      <c r="N898">
        <f>+VLOOKUP(E898,prostor!$F$1:$G$101,2,0)</f>
        <v>8</v>
      </c>
      <c r="O898">
        <f t="shared" ref="O898:O961" si="56">+INT(TEXT(((C898-B898)*24*60),"000"))</f>
        <v>150</v>
      </c>
      <c r="P898">
        <f>VLOOKUP(O898,mi2hh!A$2:B$4261,2,FALSE())</f>
        <v>3</v>
      </c>
      <c r="Q898" t="str">
        <f t="shared" ref="Q898:Q961" si="57">IF(ISNUMBER(FIND("Redni",D898)),"Red", IF(ISNUMBER(FIND("Izredni",D898)),"Izr"))</f>
        <v>Red</v>
      </c>
      <c r="R898" t="str">
        <f t="shared" ref="R898:R961" si="58">IF(ISNUMBER(FIND("-VS-",D898)),"VS", IF(ISNUMBER(FIND("-UNI-",D898)),"UN",IF(ISNUMBER(FIND("-MAG-",D898)),"MA",IF(ISNUMBER(FIND("-DR-",D898)),"DO"))))</f>
        <v>VS</v>
      </c>
      <c r="S898" s="24" t="s">
        <v>1158</v>
      </c>
      <c r="T898" t="str">
        <f t="shared" ref="T898:T961" si="59">IF(ISNUMBER(FIND("1. skupina",D898)),"1",IF(ISNUMBER(FIND("2. skupina",D898)),"2",IF(ISNUMBER(FIND("3. skupina",D898)),"3",IF(ISNUMBER(FIND("1.a skupina",D898)),"1A",IF(ISNUMBER(FIND("1.b skupina",D898)),"1B",IF(ISNUMBER(FIND("2.a skupina",D898)),"2A",IF(ISNUMBER(FIND("2.b skupina",D898)),"2B",IF(ISNUMBER(FIND("3.a skupina",D898)),"3A",IF(ISNUMBER(FIND("3.b skupina",D898)),"3B",IF(ISNUMBER(FIND("4.a skupina",D898)),"4A",""))))))))))</f>
        <v>1</v>
      </c>
      <c r="U898">
        <f>VLOOKUP(S898,ar_skupina!L$2:M$136,2,FALSE())</f>
        <v>21</v>
      </c>
    </row>
    <row r="899" spans="1:21" ht="14.25" customHeight="1" x14ac:dyDescent="0.25">
      <c r="A899">
        <v>1066</v>
      </c>
      <c r="B899" s="9">
        <v>45208.416666666701</v>
      </c>
      <c r="C899" s="9">
        <v>45208.520833333299</v>
      </c>
      <c r="D899" t="s">
        <v>1575</v>
      </c>
      <c r="E899" t="s">
        <v>16</v>
      </c>
      <c r="F899" t="s">
        <v>1573</v>
      </c>
      <c r="G899" t="s">
        <v>4</v>
      </c>
      <c r="H899" t="s">
        <v>1576</v>
      </c>
      <c r="I899" s="63" t="e">
        <f t="array" ref="I899">_xlfn.IFS(#REF!="1",1,#REF!="2",2,#REF!="3",3,#REF!="1A",4,#REF!="1B",5,#REF!="2A",6,#REF!="2B",7,#REF!="3A",8,#REF!="3B",9,#REF!="4A",10,#REF!="","")</f>
        <v>#REF!</v>
      </c>
      <c r="J899">
        <f>VLOOKUP(F899,profesor!$G$2:$H$101,2,0)</f>
        <v>47</v>
      </c>
      <c r="K899">
        <f>VLOOKUP(H899,ar_predmet!A:C,3,0)</f>
        <v>30</v>
      </c>
      <c r="L899" s="3">
        <f>VLOOKUP(H899,ar_predmet!A:C,2,FALSE())</f>
        <v>5232</v>
      </c>
      <c r="M899">
        <f>+VLOOKUP(G899,tip_dogodka!$B$2:$C$10,2,0)</f>
        <v>3</v>
      </c>
      <c r="N899">
        <f>+VLOOKUP(E899,prostor!$F$1:$G$101,2,0)</f>
        <v>54</v>
      </c>
      <c r="O899">
        <f t="shared" si="56"/>
        <v>150</v>
      </c>
      <c r="P899">
        <f>VLOOKUP(O899,mi2hh!A$2:B$4261,2,FALSE())</f>
        <v>3</v>
      </c>
      <c r="Q899" t="str">
        <f t="shared" si="57"/>
        <v>Red</v>
      </c>
      <c r="R899" t="str">
        <f t="shared" si="58"/>
        <v>VS</v>
      </c>
      <c r="S899" s="24" t="s">
        <v>1157</v>
      </c>
      <c r="T899" t="str">
        <f t="shared" si="59"/>
        <v/>
      </c>
      <c r="U899">
        <f>VLOOKUP(S899,ar_skupina!L$2:M$136,2,FALSE())</f>
        <v>20</v>
      </c>
    </row>
    <row r="900" spans="1:21" ht="14.25" customHeight="1" x14ac:dyDescent="0.25">
      <c r="A900">
        <v>1067</v>
      </c>
      <c r="B900" s="9">
        <v>45370.375</v>
      </c>
      <c r="C900" s="9">
        <v>45370.479166666701</v>
      </c>
      <c r="D900" t="s">
        <v>1581</v>
      </c>
      <c r="E900">
        <v>306</v>
      </c>
      <c r="F900" t="s">
        <v>1573</v>
      </c>
      <c r="G900" t="s">
        <v>3</v>
      </c>
      <c r="H900" t="s">
        <v>1574</v>
      </c>
      <c r="I900" s="63" t="e">
        <f t="array" ref="I900">_xlfn.IFS(#REF!="1",1,#REF!="2",2,#REF!="3",3,#REF!="1A",4,#REF!="1B",5,#REF!="2A",6,#REF!="2B",7,#REF!="3A",8,#REF!="3B",9,#REF!="4A",10,#REF!="","")</f>
        <v>#REF!</v>
      </c>
      <c r="J900">
        <f>VLOOKUP(F900,profesor!$G$2:$H$101,2,0)</f>
        <v>47</v>
      </c>
      <c r="K900">
        <f>VLOOKUP(H900,ar_predmet!A:C,3,0)</f>
        <v>26</v>
      </c>
      <c r="L900" s="3">
        <f>VLOOKUP(H900,ar_predmet!A:C,2,FALSE())</f>
        <v>5228</v>
      </c>
      <c r="M900">
        <f>+VLOOKUP(G900,tip_dogodka!$B$2:$C$10,2,0)</f>
        <v>2</v>
      </c>
      <c r="N900">
        <f>+VLOOKUP(E900,prostor!$F$1:$G$101,2,0)</f>
        <v>8</v>
      </c>
      <c r="O900">
        <f t="shared" si="56"/>
        <v>150</v>
      </c>
      <c r="P900">
        <f>VLOOKUP(O900,mi2hh!A$2:B$4261,2,FALSE())</f>
        <v>3</v>
      </c>
      <c r="Q900" t="str">
        <f t="shared" si="57"/>
        <v>Red</v>
      </c>
      <c r="R900" t="str">
        <f t="shared" si="58"/>
        <v>VS</v>
      </c>
      <c r="S900" s="24" t="s">
        <v>1159</v>
      </c>
      <c r="T900" t="str">
        <f t="shared" si="59"/>
        <v>2</v>
      </c>
      <c r="U900">
        <f>VLOOKUP(S900,ar_skupina!L$2:M$136,2,FALSE())</f>
        <v>22</v>
      </c>
    </row>
    <row r="901" spans="1:21" ht="14.25" customHeight="1" x14ac:dyDescent="0.25">
      <c r="A901">
        <v>1069</v>
      </c>
      <c r="B901" s="9">
        <v>45365.75</v>
      </c>
      <c r="C901" s="9">
        <v>45365.854166666701</v>
      </c>
      <c r="D901" t="s">
        <v>1572</v>
      </c>
      <c r="E901" t="s">
        <v>16</v>
      </c>
      <c r="F901" t="s">
        <v>1573</v>
      </c>
      <c r="G901" t="s">
        <v>5</v>
      </c>
      <c r="H901" t="s">
        <v>1574</v>
      </c>
      <c r="I901" s="63" t="e">
        <f t="array" ref="I901">_xlfn.IFS(#REF!="1",1,#REF!="2",2,#REF!="3",3,#REF!="1A",4,#REF!="1B",5,#REF!="2A",6,#REF!="2B",7,#REF!="3A",8,#REF!="3B",9,#REF!="4A",10,#REF!="","")</f>
        <v>#REF!</v>
      </c>
      <c r="J901">
        <f>VLOOKUP(F901,profesor!$G$2:$H$101,2,0)</f>
        <v>47</v>
      </c>
      <c r="K901">
        <f>VLOOKUP(H901,ar_predmet!A:C,3,0)</f>
        <v>26</v>
      </c>
      <c r="L901" s="3">
        <f>VLOOKUP(H901,ar_predmet!A:C,2,FALSE())</f>
        <v>5228</v>
      </c>
      <c r="M901">
        <f>+VLOOKUP(G901,tip_dogodka!$B$2:$C$10,2,0)</f>
        <v>4</v>
      </c>
      <c r="N901">
        <f>+VLOOKUP(E901,prostor!$F$1:$G$101,2,0)</f>
        <v>54</v>
      </c>
      <c r="O901">
        <f t="shared" si="56"/>
        <v>150</v>
      </c>
      <c r="P901">
        <f>VLOOKUP(O901,mi2hh!A$2:B$4261,2,FALSE())</f>
        <v>3</v>
      </c>
      <c r="Q901" t="str">
        <f t="shared" si="57"/>
        <v>Red</v>
      </c>
      <c r="R901" t="str">
        <f t="shared" si="58"/>
        <v>VS</v>
      </c>
      <c r="S901" s="24" t="s">
        <v>1158</v>
      </c>
      <c r="T901" t="str">
        <f t="shared" si="59"/>
        <v>1</v>
      </c>
      <c r="U901">
        <f>VLOOKUP(S901,ar_skupina!L$2:M$136,2,FALSE())</f>
        <v>21</v>
      </c>
    </row>
    <row r="902" spans="1:21" ht="14.25" customHeight="1" x14ac:dyDescent="0.25">
      <c r="A902">
        <v>1071</v>
      </c>
      <c r="B902" s="9">
        <v>45349.489583333299</v>
      </c>
      <c r="C902" s="9">
        <v>45349.59375</v>
      </c>
      <c r="D902" t="s">
        <v>1582</v>
      </c>
      <c r="E902" t="s">
        <v>16</v>
      </c>
      <c r="F902" t="s">
        <v>1573</v>
      </c>
      <c r="G902" t="s">
        <v>4</v>
      </c>
      <c r="H902" t="s">
        <v>1574</v>
      </c>
      <c r="I902" s="63" t="e">
        <f t="array" ref="I902">_xlfn.IFS(#REF!="1",1,#REF!="2",2,#REF!="3",3,#REF!="1A",4,#REF!="1B",5,#REF!="2A",6,#REF!="2B",7,#REF!="3A",8,#REF!="3B",9,#REF!="4A",10,#REF!="","")</f>
        <v>#REF!</v>
      </c>
      <c r="J902">
        <f>VLOOKUP(F902,profesor!$G$2:$H$101,2,0)</f>
        <v>47</v>
      </c>
      <c r="K902">
        <f>VLOOKUP(H902,ar_predmet!A:C,3,0)</f>
        <v>26</v>
      </c>
      <c r="L902" s="3">
        <f>VLOOKUP(H902,ar_predmet!A:C,2,FALSE())</f>
        <v>5228</v>
      </c>
      <c r="M902">
        <f>+VLOOKUP(G902,tip_dogodka!$B$2:$C$10,2,0)</f>
        <v>3</v>
      </c>
      <c r="N902">
        <f>+VLOOKUP(E902,prostor!$F$1:$G$101,2,0)</f>
        <v>54</v>
      </c>
      <c r="O902">
        <f t="shared" si="56"/>
        <v>150</v>
      </c>
      <c r="P902">
        <f>VLOOKUP(O902,mi2hh!A$2:B$4261,2,FALSE())</f>
        <v>3</v>
      </c>
      <c r="Q902" t="str">
        <f t="shared" si="57"/>
        <v>Red</v>
      </c>
      <c r="R902" t="str">
        <f t="shared" si="58"/>
        <v>VS</v>
      </c>
      <c r="S902" s="24" t="s">
        <v>1154</v>
      </c>
      <c r="T902" t="str">
        <f t="shared" si="59"/>
        <v/>
      </c>
      <c r="U902">
        <f>VLOOKUP(S902,ar_skupina!L$2:M$136,2,FALSE())</f>
        <v>6</v>
      </c>
    </row>
    <row r="903" spans="1:21" ht="14.25" customHeight="1" x14ac:dyDescent="0.25">
      <c r="A903">
        <v>1072</v>
      </c>
      <c r="B903" s="9">
        <v>45217.416666666701</v>
      </c>
      <c r="C903" s="9">
        <v>45217.520833333299</v>
      </c>
      <c r="D903" t="s">
        <v>1594</v>
      </c>
      <c r="E903">
        <v>5</v>
      </c>
      <c r="F903" t="s">
        <v>1573</v>
      </c>
      <c r="G903" t="s">
        <v>2</v>
      </c>
      <c r="H903" t="s">
        <v>1576</v>
      </c>
      <c r="I903" s="63" t="e">
        <f t="array" ref="I903">_xlfn.IFS(#REF!="1",1,#REF!="2",2,#REF!="3",3,#REF!="1A",4,#REF!="1B",5,#REF!="2A",6,#REF!="2B",7,#REF!="3A",8,#REF!="3B",9,#REF!="4A",10,#REF!="","")</f>
        <v>#REF!</v>
      </c>
      <c r="J903">
        <f>VLOOKUP(F903,profesor!$G$2:$H$101,2,0)</f>
        <v>47</v>
      </c>
      <c r="K903">
        <f>VLOOKUP(H903,ar_predmet!A:C,3,0)</f>
        <v>30</v>
      </c>
      <c r="L903" s="3">
        <f>VLOOKUP(H903,ar_predmet!A:C,2,FALSE())</f>
        <v>5232</v>
      </c>
      <c r="M903">
        <f>+VLOOKUP(G903,tip_dogodka!$B$2:$C$10,2,0)</f>
        <v>1</v>
      </c>
      <c r="N903">
        <f>+VLOOKUP(E903,prostor!$F$1:$G$101,2,0)</f>
        <v>1</v>
      </c>
      <c r="O903">
        <f t="shared" si="56"/>
        <v>150</v>
      </c>
      <c r="P903">
        <f>VLOOKUP(O903,mi2hh!A$2:B$4261,2,FALSE())</f>
        <v>3</v>
      </c>
      <c r="Q903" t="str">
        <f t="shared" si="57"/>
        <v>Red</v>
      </c>
      <c r="R903" t="str">
        <f t="shared" si="58"/>
        <v>VS</v>
      </c>
      <c r="S903" s="24" t="s">
        <v>1157</v>
      </c>
      <c r="T903" t="str">
        <f t="shared" si="59"/>
        <v/>
      </c>
      <c r="U903">
        <f>VLOOKUP(S903,ar_skupina!L$2:M$136,2,FALSE())</f>
        <v>20</v>
      </c>
    </row>
    <row r="904" spans="1:21" ht="14.25" customHeight="1" x14ac:dyDescent="0.25">
      <c r="A904">
        <v>1073</v>
      </c>
      <c r="B904" s="9">
        <v>45233.375</v>
      </c>
      <c r="C904" s="9">
        <v>45233.479166666701</v>
      </c>
      <c r="D904" t="s">
        <v>1584</v>
      </c>
      <c r="E904">
        <v>5</v>
      </c>
      <c r="F904" t="s">
        <v>1573</v>
      </c>
      <c r="G904" t="s">
        <v>3</v>
      </c>
      <c r="H904" t="s">
        <v>1576</v>
      </c>
      <c r="I904" s="63" t="e">
        <f t="array" ref="I904">_xlfn.IFS(#REF!="1",1,#REF!="2",2,#REF!="3",3,#REF!="1A",4,#REF!="1B",5,#REF!="2A",6,#REF!="2B",7,#REF!="3A",8,#REF!="3B",9,#REF!="4A",10,#REF!="","")</f>
        <v>#REF!</v>
      </c>
      <c r="J904">
        <f>VLOOKUP(F904,profesor!$G$2:$H$101,2,0)</f>
        <v>47</v>
      </c>
      <c r="K904">
        <f>VLOOKUP(H904,ar_predmet!A:C,3,0)</f>
        <v>30</v>
      </c>
      <c r="L904" s="3">
        <f>VLOOKUP(H904,ar_predmet!A:C,2,FALSE())</f>
        <v>5232</v>
      </c>
      <c r="M904">
        <f>+VLOOKUP(G904,tip_dogodka!$B$2:$C$10,2,0)</f>
        <v>2</v>
      </c>
      <c r="N904">
        <f>+VLOOKUP(E904,prostor!$F$1:$G$101,2,0)</f>
        <v>1</v>
      </c>
      <c r="O904">
        <f t="shared" si="56"/>
        <v>150</v>
      </c>
      <c r="P904">
        <f>VLOOKUP(O904,mi2hh!A$2:B$4261,2,FALSE())</f>
        <v>3</v>
      </c>
      <c r="Q904" t="str">
        <f t="shared" si="57"/>
        <v>Red</v>
      </c>
      <c r="R904" t="str">
        <f t="shared" si="58"/>
        <v>VS</v>
      </c>
      <c r="S904" s="24" t="s">
        <v>1157</v>
      </c>
      <c r="T904" t="str">
        <f t="shared" si="59"/>
        <v/>
      </c>
      <c r="U904">
        <f>VLOOKUP(S904,ar_skupina!L$2:M$136,2,FALSE())</f>
        <v>20</v>
      </c>
    </row>
    <row r="905" spans="1:21" ht="14.25" customHeight="1" x14ac:dyDescent="0.25">
      <c r="A905">
        <v>1074</v>
      </c>
      <c r="B905" s="9">
        <v>45300.75</v>
      </c>
      <c r="C905" s="9">
        <v>45300.916666666701</v>
      </c>
      <c r="D905" t="s">
        <v>1603</v>
      </c>
      <c r="E905" t="s">
        <v>17</v>
      </c>
      <c r="F905" t="s">
        <v>1573</v>
      </c>
      <c r="G905" t="s">
        <v>10</v>
      </c>
      <c r="H905" t="s">
        <v>1576</v>
      </c>
      <c r="I905" s="63" t="e">
        <f t="array" ref="I905">_xlfn.IFS(#REF!="1",1,#REF!="2",2,#REF!="3",3,#REF!="1A",4,#REF!="1B",5,#REF!="2A",6,#REF!="2B",7,#REF!="3A",8,#REF!="3B",9,#REF!="4A",10,#REF!="","")</f>
        <v>#REF!</v>
      </c>
      <c r="J905">
        <f>VLOOKUP(F905,profesor!$G$2:$H$101,2,0)</f>
        <v>47</v>
      </c>
      <c r="K905">
        <f>VLOOKUP(H905,ar_predmet!A:C,3,0)</f>
        <v>30</v>
      </c>
      <c r="L905" s="3">
        <f>VLOOKUP(H905,ar_predmet!A:C,2,FALSE())</f>
        <v>5232</v>
      </c>
      <c r="M905">
        <f>+VLOOKUP(G905,tip_dogodka!$B$2:$C$10,2,0)</f>
        <v>9</v>
      </c>
      <c r="N905">
        <f>+VLOOKUP(E905,prostor!$F$1:$G$101,2,0)</f>
        <v>55</v>
      </c>
      <c r="O905">
        <f t="shared" si="56"/>
        <v>240</v>
      </c>
      <c r="P905">
        <f>VLOOKUP(O905,mi2hh!A$2:B$4261,2,FALSE())</f>
        <v>5</v>
      </c>
      <c r="Q905" t="str">
        <f t="shared" si="57"/>
        <v>Izr</v>
      </c>
      <c r="R905" t="str">
        <f t="shared" si="58"/>
        <v>VS</v>
      </c>
      <c r="S905" s="24" t="s">
        <v>1245</v>
      </c>
      <c r="T905" t="str">
        <f t="shared" si="59"/>
        <v/>
      </c>
      <c r="U905">
        <f>VLOOKUP(S905,ar_skupina!L$2:M$136,2,FALSE())</f>
        <v>99</v>
      </c>
    </row>
    <row r="906" spans="1:21" ht="14.25" customHeight="1" x14ac:dyDescent="0.25">
      <c r="A906">
        <v>1076</v>
      </c>
      <c r="B906" s="9">
        <v>45274.75</v>
      </c>
      <c r="C906" s="9">
        <v>45274.854166666701</v>
      </c>
      <c r="D906" t="s">
        <v>1585</v>
      </c>
      <c r="E906" t="s">
        <v>17</v>
      </c>
      <c r="F906" t="s">
        <v>1573</v>
      </c>
      <c r="G906" t="s">
        <v>2</v>
      </c>
      <c r="H906" t="s">
        <v>1574</v>
      </c>
      <c r="I906" s="63" t="e">
        <f t="array" ref="I906">_xlfn.IFS(#REF!="1",1,#REF!="2",2,#REF!="3",3,#REF!="1A",4,#REF!="1B",5,#REF!="2A",6,#REF!="2B",7,#REF!="3A",8,#REF!="3B",9,#REF!="4A",10,#REF!="","")</f>
        <v>#REF!</v>
      </c>
      <c r="J906">
        <f>VLOOKUP(F906,profesor!$G$2:$H$101,2,0)</f>
        <v>47</v>
      </c>
      <c r="K906">
        <f>VLOOKUP(H906,ar_predmet!A:C,3,0)</f>
        <v>26</v>
      </c>
      <c r="L906" s="3">
        <f>VLOOKUP(H906,ar_predmet!A:C,2,FALSE())</f>
        <v>5228</v>
      </c>
      <c r="M906">
        <f>+VLOOKUP(G906,tip_dogodka!$B$2:$C$10,2,0)</f>
        <v>1</v>
      </c>
      <c r="N906">
        <f>+VLOOKUP(E906,prostor!$F$1:$G$101,2,0)</f>
        <v>55</v>
      </c>
      <c r="O906">
        <f t="shared" si="56"/>
        <v>150</v>
      </c>
      <c r="P906">
        <f>VLOOKUP(O906,mi2hh!A$2:B$4261,2,FALSE())</f>
        <v>3</v>
      </c>
      <c r="Q906" t="str">
        <f t="shared" si="57"/>
        <v>Izr</v>
      </c>
      <c r="R906" t="str">
        <f t="shared" si="58"/>
        <v>VS</v>
      </c>
      <c r="S906" s="24" t="s">
        <v>1242</v>
      </c>
      <c r="T906" t="str">
        <f t="shared" si="59"/>
        <v/>
      </c>
      <c r="U906">
        <f>VLOOKUP(S906,ar_skupina!L$2:M$136,2,FALSE())</f>
        <v>96</v>
      </c>
    </row>
    <row r="907" spans="1:21" ht="14.25" customHeight="1" x14ac:dyDescent="0.25">
      <c r="A907">
        <v>1077</v>
      </c>
      <c r="B907" s="9">
        <v>45352.489583333299</v>
      </c>
      <c r="C907" s="9">
        <v>45352.59375</v>
      </c>
      <c r="D907" t="s">
        <v>1582</v>
      </c>
      <c r="E907" t="s">
        <v>16</v>
      </c>
      <c r="F907" t="s">
        <v>1573</v>
      </c>
      <c r="G907" t="s">
        <v>4</v>
      </c>
      <c r="H907" t="s">
        <v>1574</v>
      </c>
      <c r="I907" s="63" t="e">
        <f t="array" ref="I907">_xlfn.IFS(#REF!="1",1,#REF!="2",2,#REF!="3",3,#REF!="1A",4,#REF!="1B",5,#REF!="2A",6,#REF!="2B",7,#REF!="3A",8,#REF!="3B",9,#REF!="4A",10,#REF!="","")</f>
        <v>#REF!</v>
      </c>
      <c r="J907">
        <f>VLOOKUP(F907,profesor!$G$2:$H$101,2,0)</f>
        <v>47</v>
      </c>
      <c r="K907">
        <f>VLOOKUP(H907,ar_predmet!A:C,3,0)</f>
        <v>26</v>
      </c>
      <c r="L907" s="3">
        <f>VLOOKUP(H907,ar_predmet!A:C,2,FALSE())</f>
        <v>5228</v>
      </c>
      <c r="M907">
        <f>+VLOOKUP(G907,tip_dogodka!$B$2:$C$10,2,0)</f>
        <v>3</v>
      </c>
      <c r="N907">
        <f>+VLOOKUP(E907,prostor!$F$1:$G$101,2,0)</f>
        <v>54</v>
      </c>
      <c r="O907">
        <f t="shared" si="56"/>
        <v>150</v>
      </c>
      <c r="P907">
        <f>VLOOKUP(O907,mi2hh!A$2:B$4261,2,FALSE())</f>
        <v>3</v>
      </c>
      <c r="Q907" t="str">
        <f t="shared" si="57"/>
        <v>Red</v>
      </c>
      <c r="R907" t="str">
        <f t="shared" si="58"/>
        <v>VS</v>
      </c>
      <c r="S907" s="24" t="s">
        <v>1154</v>
      </c>
      <c r="T907" t="str">
        <f t="shared" si="59"/>
        <v/>
      </c>
      <c r="U907">
        <f>VLOOKUP(S907,ar_skupina!L$2:M$136,2,FALSE())</f>
        <v>6</v>
      </c>
    </row>
    <row r="908" spans="1:21" ht="14.25" customHeight="1" x14ac:dyDescent="0.25">
      <c r="A908">
        <v>1078</v>
      </c>
      <c r="B908" s="9">
        <v>45258.75</v>
      </c>
      <c r="C908" s="9">
        <v>45258.916666666701</v>
      </c>
      <c r="D908" t="s">
        <v>1604</v>
      </c>
      <c r="E908" t="s">
        <v>17</v>
      </c>
      <c r="F908" t="s">
        <v>1573</v>
      </c>
      <c r="G908" t="s">
        <v>10</v>
      </c>
      <c r="H908" t="s">
        <v>1605</v>
      </c>
      <c r="I908" s="63" t="e">
        <f t="array" ref="I908">_xlfn.IFS(#REF!="1",1,#REF!="2",2,#REF!="3",3,#REF!="1A",4,#REF!="1B",5,#REF!="2A",6,#REF!="2B",7,#REF!="3A",8,#REF!="3B",9,#REF!="4A",10,#REF!="","")</f>
        <v>#REF!</v>
      </c>
      <c r="J908">
        <f>VLOOKUP(F908,profesor!$G$2:$H$101,2,0)</f>
        <v>47</v>
      </c>
      <c r="K908">
        <f>VLOOKUP(H908,ar_predmet!A:C,3,0)</f>
        <v>282</v>
      </c>
      <c r="L908" s="3" t="str">
        <f>VLOOKUP(H908,ar_predmet!A:C,2,FALSE())</f>
        <v>KM303</v>
      </c>
      <c r="M908">
        <f>+VLOOKUP(G908,tip_dogodka!$B$2:$C$10,2,0)</f>
        <v>9</v>
      </c>
      <c r="N908">
        <f>+VLOOKUP(E908,prostor!$F$1:$G$101,2,0)</f>
        <v>55</v>
      </c>
      <c r="O908">
        <f t="shared" si="56"/>
        <v>240</v>
      </c>
      <c r="P908">
        <f>VLOOKUP(O908,mi2hh!A$2:B$4261,2,FALSE())</f>
        <v>5</v>
      </c>
      <c r="Q908" t="str">
        <f t="shared" si="57"/>
        <v>Izr</v>
      </c>
      <c r="R908" t="str">
        <f t="shared" si="58"/>
        <v>VS</v>
      </c>
      <c r="S908" s="24" t="s">
        <v>1256</v>
      </c>
      <c r="T908" t="str">
        <f t="shared" si="59"/>
        <v/>
      </c>
      <c r="U908">
        <f>VLOOKUP(S908,ar_skupina!L$2:M$136,2,FALSE())</f>
        <v>109</v>
      </c>
    </row>
    <row r="909" spans="1:21" ht="14.25" customHeight="1" x14ac:dyDescent="0.25">
      <c r="A909">
        <v>1079</v>
      </c>
      <c r="B909" s="9">
        <v>45218.416666666701</v>
      </c>
      <c r="C909" s="9">
        <v>45218.520833333299</v>
      </c>
      <c r="D909" t="s">
        <v>1584</v>
      </c>
      <c r="E909">
        <v>5</v>
      </c>
      <c r="F909" t="s">
        <v>1573</v>
      </c>
      <c r="G909" t="s">
        <v>3</v>
      </c>
      <c r="H909" t="s">
        <v>1576</v>
      </c>
      <c r="I909" s="63" t="e">
        <f t="array" ref="I909">_xlfn.IFS(#REF!="1",1,#REF!="2",2,#REF!="3",3,#REF!="1A",4,#REF!="1B",5,#REF!="2A",6,#REF!="2B",7,#REF!="3A",8,#REF!="3B",9,#REF!="4A",10,#REF!="","")</f>
        <v>#REF!</v>
      </c>
      <c r="J909">
        <f>VLOOKUP(F909,profesor!$G$2:$H$101,2,0)</f>
        <v>47</v>
      </c>
      <c r="K909">
        <f>VLOOKUP(H909,ar_predmet!A:C,3,0)</f>
        <v>30</v>
      </c>
      <c r="L909" s="3">
        <f>VLOOKUP(H909,ar_predmet!A:C,2,FALSE())</f>
        <v>5232</v>
      </c>
      <c r="M909">
        <f>+VLOOKUP(G909,tip_dogodka!$B$2:$C$10,2,0)</f>
        <v>2</v>
      </c>
      <c r="N909">
        <f>+VLOOKUP(E909,prostor!$F$1:$G$101,2,0)</f>
        <v>1</v>
      </c>
      <c r="O909">
        <f t="shared" si="56"/>
        <v>150</v>
      </c>
      <c r="P909">
        <f>VLOOKUP(O909,mi2hh!A$2:B$4261,2,FALSE())</f>
        <v>3</v>
      </c>
      <c r="Q909" t="str">
        <f t="shared" si="57"/>
        <v>Red</v>
      </c>
      <c r="R909" t="str">
        <f t="shared" si="58"/>
        <v>VS</v>
      </c>
      <c r="S909" s="24" t="s">
        <v>1157</v>
      </c>
      <c r="T909" t="str">
        <f t="shared" si="59"/>
        <v/>
      </c>
      <c r="U909">
        <f>VLOOKUP(S909,ar_skupina!L$2:M$136,2,FALSE())</f>
        <v>20</v>
      </c>
    </row>
    <row r="910" spans="1:21" ht="14.25" customHeight="1" x14ac:dyDescent="0.25">
      <c r="A910">
        <v>1081</v>
      </c>
      <c r="B910" s="9">
        <v>45350.489583333299</v>
      </c>
      <c r="C910" s="9">
        <v>45350.59375</v>
      </c>
      <c r="D910" t="s">
        <v>1597</v>
      </c>
      <c r="E910">
        <v>307</v>
      </c>
      <c r="F910" t="s">
        <v>1573</v>
      </c>
      <c r="G910" t="s">
        <v>2</v>
      </c>
      <c r="H910" t="s">
        <v>1574</v>
      </c>
      <c r="I910" s="63" t="e">
        <f t="array" ref="I910">_xlfn.IFS(#REF!="1",1,#REF!="2",2,#REF!="3",3,#REF!="1A",4,#REF!="1B",5,#REF!="2A",6,#REF!="2B",7,#REF!="3A",8,#REF!="3B",9,#REF!="4A",10,#REF!="","")</f>
        <v>#REF!</v>
      </c>
      <c r="J910">
        <f>VLOOKUP(F910,profesor!$G$2:$H$101,2,0)</f>
        <v>47</v>
      </c>
      <c r="K910">
        <f>VLOOKUP(H910,ar_predmet!A:C,3,0)</f>
        <v>26</v>
      </c>
      <c r="L910" s="3">
        <f>VLOOKUP(H910,ar_predmet!A:C,2,FALSE())</f>
        <v>5228</v>
      </c>
      <c r="M910">
        <f>+VLOOKUP(G910,tip_dogodka!$B$2:$C$10,2,0)</f>
        <v>1</v>
      </c>
      <c r="N910">
        <f>+VLOOKUP(E910,prostor!$F$1:$G$101,2,0)</f>
        <v>9</v>
      </c>
      <c r="O910">
        <f t="shared" si="56"/>
        <v>150</v>
      </c>
      <c r="P910">
        <f>VLOOKUP(O910,mi2hh!A$2:B$4261,2,FALSE())</f>
        <v>3</v>
      </c>
      <c r="Q910" t="str">
        <f t="shared" si="57"/>
        <v>Red</v>
      </c>
      <c r="R910" t="str">
        <f t="shared" si="58"/>
        <v>VS</v>
      </c>
      <c r="S910" s="24" t="s">
        <v>1154</v>
      </c>
      <c r="T910" t="str">
        <f t="shared" si="59"/>
        <v/>
      </c>
      <c r="U910">
        <f>VLOOKUP(S910,ar_skupina!L$2:M$136,2,FALSE())</f>
        <v>6</v>
      </c>
    </row>
    <row r="911" spans="1:21" ht="14.25" customHeight="1" x14ac:dyDescent="0.25">
      <c r="A911">
        <v>1082</v>
      </c>
      <c r="B911" s="9">
        <v>45240.489583333299</v>
      </c>
      <c r="C911" s="9">
        <v>45240.59375</v>
      </c>
      <c r="D911" t="s">
        <v>1606</v>
      </c>
      <c r="E911" t="s">
        <v>16</v>
      </c>
      <c r="F911" t="s">
        <v>1607</v>
      </c>
      <c r="G911" t="s">
        <v>4</v>
      </c>
      <c r="H911" t="s">
        <v>1608</v>
      </c>
      <c r="I911" s="63" t="e">
        <f t="array" ref="I911">_xlfn.IFS(#REF!="1",1,#REF!="2",2,#REF!="3",3,#REF!="1A",4,#REF!="1B",5,#REF!="2A",6,#REF!="2B",7,#REF!="3A",8,#REF!="3B",9,#REF!="4A",10,#REF!="","")</f>
        <v>#REF!</v>
      </c>
      <c r="J911">
        <f>VLOOKUP(F911,profesor!$G$2:$H$101,2,0)</f>
        <v>12</v>
      </c>
      <c r="K911">
        <f>VLOOKUP(H911,ar_predmet!A:C,3,0)</f>
        <v>180</v>
      </c>
      <c r="L911" s="3">
        <f>VLOOKUP(H911,ar_predmet!A:C,2,FALSE())</f>
        <v>7204</v>
      </c>
      <c r="M911">
        <f>+VLOOKUP(G911,tip_dogodka!$B$2:$C$10,2,0)</f>
        <v>3</v>
      </c>
      <c r="N911">
        <f>+VLOOKUP(E911,prostor!$F$1:$G$101,2,0)</f>
        <v>54</v>
      </c>
      <c r="O911">
        <f t="shared" si="56"/>
        <v>150</v>
      </c>
      <c r="P911">
        <f>VLOOKUP(O911,mi2hh!A$2:B$4261,2,FALSE())</f>
        <v>3</v>
      </c>
      <c r="Q911" t="str">
        <f t="shared" si="57"/>
        <v>Red</v>
      </c>
      <c r="R911" t="str">
        <f t="shared" si="58"/>
        <v>MA</v>
      </c>
      <c r="S911" s="24" t="s">
        <v>1230</v>
      </c>
      <c r="T911" t="str">
        <f t="shared" si="59"/>
        <v/>
      </c>
      <c r="U911">
        <f>VLOOKUP(S911,ar_skupina!L$2:M$136,2,FALSE())</f>
        <v>86</v>
      </c>
    </row>
    <row r="912" spans="1:21" ht="14.25" customHeight="1" x14ac:dyDescent="0.25">
      <c r="A912">
        <v>1083</v>
      </c>
      <c r="B912" s="9">
        <v>45203.416666666701</v>
      </c>
      <c r="C912" s="9">
        <v>45203.520833333299</v>
      </c>
      <c r="D912" t="s">
        <v>1609</v>
      </c>
      <c r="E912" t="s">
        <v>16</v>
      </c>
      <c r="F912" t="s">
        <v>1607</v>
      </c>
      <c r="G912" t="s">
        <v>4</v>
      </c>
      <c r="H912" t="s">
        <v>1610</v>
      </c>
      <c r="I912" s="63" t="e">
        <f t="array" ref="I912">_xlfn.IFS(#REF!="1",1,#REF!="2",2,#REF!="3",3,#REF!="1A",4,#REF!="1B",5,#REF!="2A",6,#REF!="2B",7,#REF!="3A",8,#REF!="3B",9,#REF!="4A",10,#REF!="","")</f>
        <v>#REF!</v>
      </c>
      <c r="J912">
        <f>VLOOKUP(F912,profesor!$G$2:$H$101,2,0)</f>
        <v>12</v>
      </c>
      <c r="K912">
        <f>VLOOKUP(H912,ar_predmet!A:C,3,0)</f>
        <v>101</v>
      </c>
      <c r="L912" s="3">
        <f>VLOOKUP(H912,ar_predmet!A:C,2,FALSE())</f>
        <v>6227</v>
      </c>
      <c r="M912">
        <f>+VLOOKUP(G912,tip_dogodka!$B$2:$C$10,2,0)</f>
        <v>3</v>
      </c>
      <c r="N912">
        <f>+VLOOKUP(E912,prostor!$F$1:$G$101,2,0)</f>
        <v>54</v>
      </c>
      <c r="O912">
        <f t="shared" si="56"/>
        <v>150</v>
      </c>
      <c r="P912">
        <f>VLOOKUP(O912,mi2hh!A$2:B$4261,2,FALSE())</f>
        <v>3</v>
      </c>
      <c r="Q912" t="str">
        <f t="shared" si="57"/>
        <v>Red</v>
      </c>
      <c r="R912" t="str">
        <f t="shared" si="58"/>
        <v>UN</v>
      </c>
      <c r="S912" s="24" t="s">
        <v>1204</v>
      </c>
      <c r="T912" t="str">
        <f t="shared" si="59"/>
        <v/>
      </c>
      <c r="U912">
        <f>VLOOKUP(S912,ar_skupina!L$2:M$136,2,FALSE())</f>
        <v>55</v>
      </c>
    </row>
    <row r="913" spans="1:21" ht="14.25" customHeight="1" x14ac:dyDescent="0.25">
      <c r="A913">
        <v>1086</v>
      </c>
      <c r="B913" s="9">
        <v>45212.53125</v>
      </c>
      <c r="C913" s="9">
        <v>45212.635416666701</v>
      </c>
      <c r="D913" t="s">
        <v>1611</v>
      </c>
      <c r="E913">
        <v>303</v>
      </c>
      <c r="F913" t="s">
        <v>1607</v>
      </c>
      <c r="G913" t="s">
        <v>2</v>
      </c>
      <c r="H913" t="s">
        <v>1612</v>
      </c>
      <c r="I913" s="63" t="e">
        <f t="array" ref="I913">_xlfn.IFS(#REF!="1",1,#REF!="2",2,#REF!="3",3,#REF!="1A",4,#REF!="1B",5,#REF!="2A",6,#REF!="2B",7,#REF!="3A",8,#REF!="3B",9,#REF!="4A",10,#REF!="","")</f>
        <v>#REF!</v>
      </c>
      <c r="J913">
        <f>VLOOKUP(F913,profesor!$G$2:$H$101,2,0)</f>
        <v>12</v>
      </c>
      <c r="K913">
        <f>VLOOKUP(H913,ar_predmet!A:C,3,0)</f>
        <v>31</v>
      </c>
      <c r="L913" s="3">
        <f>VLOOKUP(H913,ar_predmet!A:C,2,FALSE())</f>
        <v>5233</v>
      </c>
      <c r="M913">
        <f>+VLOOKUP(G913,tip_dogodka!$B$2:$C$10,2,0)</f>
        <v>1</v>
      </c>
      <c r="N913">
        <f>+VLOOKUP(E913,prostor!$F$1:$G$101,2,0)</f>
        <v>7</v>
      </c>
      <c r="O913">
        <f t="shared" si="56"/>
        <v>150</v>
      </c>
      <c r="P913">
        <f>VLOOKUP(O913,mi2hh!A$2:B$4261,2,FALSE())</f>
        <v>3</v>
      </c>
      <c r="Q913" t="str">
        <f t="shared" si="57"/>
        <v>Red</v>
      </c>
      <c r="R913" t="str">
        <f t="shared" si="58"/>
        <v>VS</v>
      </c>
      <c r="S913" s="24" t="s">
        <v>1157</v>
      </c>
      <c r="T913" t="str">
        <f t="shared" si="59"/>
        <v/>
      </c>
      <c r="U913">
        <f>VLOOKUP(S913,ar_skupina!L$2:M$136,2,FALSE())</f>
        <v>20</v>
      </c>
    </row>
    <row r="914" spans="1:21" ht="14.25" customHeight="1" x14ac:dyDescent="0.25">
      <c r="A914">
        <v>1087</v>
      </c>
      <c r="B914" s="9">
        <v>45239.489583333299</v>
      </c>
      <c r="C914" s="9">
        <v>45239.59375</v>
      </c>
      <c r="D914" t="s">
        <v>1613</v>
      </c>
      <c r="E914">
        <v>307</v>
      </c>
      <c r="F914" t="s">
        <v>1607</v>
      </c>
      <c r="G914" t="s">
        <v>2</v>
      </c>
      <c r="H914" t="s">
        <v>1608</v>
      </c>
      <c r="I914" s="63" t="e">
        <f t="array" ref="I914">_xlfn.IFS(#REF!="1",1,#REF!="2",2,#REF!="3",3,#REF!="1A",4,#REF!="1B",5,#REF!="2A",6,#REF!="2B",7,#REF!="3A",8,#REF!="3B",9,#REF!="4A",10,#REF!="","")</f>
        <v>#REF!</v>
      </c>
      <c r="J914">
        <f>VLOOKUP(F914,profesor!$G$2:$H$101,2,0)</f>
        <v>12</v>
      </c>
      <c r="K914">
        <f>VLOOKUP(H914,ar_predmet!A:C,3,0)</f>
        <v>180</v>
      </c>
      <c r="L914" s="3">
        <f>VLOOKUP(H914,ar_predmet!A:C,2,FALSE())</f>
        <v>7204</v>
      </c>
      <c r="M914">
        <f>+VLOOKUP(G914,tip_dogodka!$B$2:$C$10,2,0)</f>
        <v>1</v>
      </c>
      <c r="N914">
        <f>+VLOOKUP(E914,prostor!$F$1:$G$101,2,0)</f>
        <v>9</v>
      </c>
      <c r="O914">
        <f t="shared" si="56"/>
        <v>150</v>
      </c>
      <c r="P914">
        <f>VLOOKUP(O914,mi2hh!A$2:B$4261,2,FALSE())</f>
        <v>3</v>
      </c>
      <c r="Q914" t="str">
        <f t="shared" si="57"/>
        <v>Red</v>
      </c>
      <c r="R914" t="str">
        <f t="shared" si="58"/>
        <v>MA</v>
      </c>
      <c r="S914" s="24" t="s">
        <v>1230</v>
      </c>
      <c r="T914" t="str">
        <f t="shared" si="59"/>
        <v/>
      </c>
      <c r="U914">
        <f>VLOOKUP(S914,ar_skupina!L$2:M$136,2,FALSE())</f>
        <v>86</v>
      </c>
    </row>
    <row r="915" spans="1:21" ht="14.25" customHeight="1" x14ac:dyDescent="0.25">
      <c r="A915">
        <v>1091</v>
      </c>
      <c r="B915" s="9">
        <v>45218.53125</v>
      </c>
      <c r="C915" s="9">
        <v>45218.635416666701</v>
      </c>
      <c r="D915" t="s">
        <v>1611</v>
      </c>
      <c r="E915">
        <v>401</v>
      </c>
      <c r="F915" t="s">
        <v>1607</v>
      </c>
      <c r="G915" t="s">
        <v>2</v>
      </c>
      <c r="H915" t="s">
        <v>1612</v>
      </c>
      <c r="I915" s="63" t="e">
        <f t="array" ref="I915">_xlfn.IFS(#REF!="1",1,#REF!="2",2,#REF!="3",3,#REF!="1A",4,#REF!="1B",5,#REF!="2A",6,#REF!="2B",7,#REF!="3A",8,#REF!="3B",9,#REF!="4A",10,#REF!="","")</f>
        <v>#REF!</v>
      </c>
      <c r="J915">
        <f>VLOOKUP(F915,profesor!$G$2:$H$101,2,0)</f>
        <v>12</v>
      </c>
      <c r="K915">
        <f>VLOOKUP(H915,ar_predmet!A:C,3,0)</f>
        <v>31</v>
      </c>
      <c r="L915" s="3">
        <f>VLOOKUP(H915,ar_predmet!A:C,2,FALSE())</f>
        <v>5233</v>
      </c>
      <c r="M915">
        <f>+VLOOKUP(G915,tip_dogodka!$B$2:$C$10,2,0)</f>
        <v>1</v>
      </c>
      <c r="N915">
        <f>+VLOOKUP(E915,prostor!$F$1:$G$101,2,0)</f>
        <v>10</v>
      </c>
      <c r="O915">
        <f t="shared" si="56"/>
        <v>150</v>
      </c>
      <c r="P915">
        <f>VLOOKUP(O915,mi2hh!A$2:B$4261,2,FALSE())</f>
        <v>3</v>
      </c>
      <c r="Q915" t="str">
        <f t="shared" si="57"/>
        <v>Red</v>
      </c>
      <c r="R915" t="str">
        <f t="shared" si="58"/>
        <v>VS</v>
      </c>
      <c r="S915" s="24" t="s">
        <v>1157</v>
      </c>
      <c r="T915" t="str">
        <f t="shared" si="59"/>
        <v/>
      </c>
      <c r="U915">
        <f>VLOOKUP(S915,ar_skupina!L$2:M$136,2,FALSE())</f>
        <v>20</v>
      </c>
    </row>
    <row r="916" spans="1:21" ht="14.25" customHeight="1" x14ac:dyDescent="0.25">
      <c r="A916">
        <v>1094</v>
      </c>
      <c r="B916" s="9">
        <v>45233.489583333299</v>
      </c>
      <c r="C916" s="9">
        <v>45233.59375</v>
      </c>
      <c r="D916" t="s">
        <v>1606</v>
      </c>
      <c r="E916" t="s">
        <v>16</v>
      </c>
      <c r="F916" t="s">
        <v>1607</v>
      </c>
      <c r="G916" t="s">
        <v>4</v>
      </c>
      <c r="H916" t="s">
        <v>1608</v>
      </c>
      <c r="I916" s="63" t="e">
        <f t="array" ref="I916">_xlfn.IFS(#REF!="1",1,#REF!="2",2,#REF!="3",3,#REF!="1A",4,#REF!="1B",5,#REF!="2A",6,#REF!="2B",7,#REF!="3A",8,#REF!="3B",9,#REF!="4A",10,#REF!="","")</f>
        <v>#REF!</v>
      </c>
      <c r="J916">
        <f>VLOOKUP(F916,profesor!$G$2:$H$101,2,0)</f>
        <v>12</v>
      </c>
      <c r="K916">
        <f>VLOOKUP(H916,ar_predmet!A:C,3,0)</f>
        <v>180</v>
      </c>
      <c r="L916" s="3">
        <f>VLOOKUP(H916,ar_predmet!A:C,2,FALSE())</f>
        <v>7204</v>
      </c>
      <c r="M916">
        <f>+VLOOKUP(G916,tip_dogodka!$B$2:$C$10,2,0)</f>
        <v>3</v>
      </c>
      <c r="N916">
        <f>+VLOOKUP(E916,prostor!$F$1:$G$101,2,0)</f>
        <v>54</v>
      </c>
      <c r="O916">
        <f t="shared" si="56"/>
        <v>150</v>
      </c>
      <c r="P916">
        <f>VLOOKUP(O916,mi2hh!A$2:B$4261,2,FALSE())</f>
        <v>3</v>
      </c>
      <c r="Q916" t="str">
        <f t="shared" si="57"/>
        <v>Red</v>
      </c>
      <c r="R916" t="str">
        <f t="shared" si="58"/>
        <v>MA</v>
      </c>
      <c r="S916" s="24" t="s">
        <v>1230</v>
      </c>
      <c r="T916" t="str">
        <f t="shared" si="59"/>
        <v/>
      </c>
      <c r="U916">
        <f>VLOOKUP(S916,ar_skupina!L$2:M$136,2,FALSE())</f>
        <v>86</v>
      </c>
    </row>
    <row r="917" spans="1:21" ht="14.25" customHeight="1" x14ac:dyDescent="0.25">
      <c r="A917">
        <v>1096</v>
      </c>
      <c r="B917" s="9">
        <v>45208.416666666701</v>
      </c>
      <c r="C917" s="9">
        <v>45208.520833333299</v>
      </c>
      <c r="D917" t="s">
        <v>1609</v>
      </c>
      <c r="E917" t="s">
        <v>16</v>
      </c>
      <c r="F917" t="s">
        <v>1607</v>
      </c>
      <c r="G917" t="s">
        <v>4</v>
      </c>
      <c r="H917" t="s">
        <v>1610</v>
      </c>
      <c r="I917" s="63" t="e">
        <f t="array" ref="I917">_xlfn.IFS(#REF!="1",1,#REF!="2",2,#REF!="3",3,#REF!="1A",4,#REF!="1B",5,#REF!="2A",6,#REF!="2B",7,#REF!="3A",8,#REF!="3B",9,#REF!="4A",10,#REF!="","")</f>
        <v>#REF!</v>
      </c>
      <c r="J917">
        <f>VLOOKUP(F917,profesor!$G$2:$H$101,2,0)</f>
        <v>12</v>
      </c>
      <c r="K917">
        <f>VLOOKUP(H917,ar_predmet!A:C,3,0)</f>
        <v>101</v>
      </c>
      <c r="L917" s="3">
        <f>VLOOKUP(H917,ar_predmet!A:C,2,FALSE())</f>
        <v>6227</v>
      </c>
      <c r="M917">
        <f>+VLOOKUP(G917,tip_dogodka!$B$2:$C$10,2,0)</f>
        <v>3</v>
      </c>
      <c r="N917">
        <f>+VLOOKUP(E917,prostor!$F$1:$G$101,2,0)</f>
        <v>54</v>
      </c>
      <c r="O917">
        <f t="shared" si="56"/>
        <v>150</v>
      </c>
      <c r="P917">
        <f>VLOOKUP(O917,mi2hh!A$2:B$4261,2,FALSE())</f>
        <v>3</v>
      </c>
      <c r="Q917" t="str">
        <f t="shared" si="57"/>
        <v>Red</v>
      </c>
      <c r="R917" t="str">
        <f t="shared" si="58"/>
        <v>UN</v>
      </c>
      <c r="S917" s="24" t="s">
        <v>1204</v>
      </c>
      <c r="T917" t="str">
        <f t="shared" si="59"/>
        <v/>
      </c>
      <c r="U917">
        <f>VLOOKUP(S917,ar_skupina!L$2:M$136,2,FALSE())</f>
        <v>55</v>
      </c>
    </row>
    <row r="918" spans="1:21" ht="14.25" customHeight="1" x14ac:dyDescent="0.25">
      <c r="A918">
        <v>1100</v>
      </c>
      <c r="B918" s="9">
        <v>45300.75</v>
      </c>
      <c r="C918" s="9">
        <v>45300.854166666701</v>
      </c>
      <c r="D918" t="s">
        <v>1391</v>
      </c>
      <c r="E918" t="s">
        <v>17</v>
      </c>
      <c r="F918" t="s">
        <v>1607</v>
      </c>
      <c r="G918" t="s">
        <v>2</v>
      </c>
      <c r="H918" t="s">
        <v>1376</v>
      </c>
      <c r="I918" s="63" t="e">
        <f t="array" ref="I918">_xlfn.IFS(#REF!="1",1,#REF!="2",2,#REF!="3",3,#REF!="1A",4,#REF!="1B",5,#REF!="2A",6,#REF!="2B",7,#REF!="3A",8,#REF!="3B",9,#REF!="4A",10,#REF!="","")</f>
        <v>#REF!</v>
      </c>
      <c r="J918">
        <f>VLOOKUP(F918,profesor!$G$2:$H$101,2,0)</f>
        <v>12</v>
      </c>
      <c r="K918">
        <f>VLOOKUP(H918,ar_predmet!A:C,3,0)</f>
        <v>3</v>
      </c>
      <c r="L918" s="3">
        <f>VLOOKUP(H918,ar_predmet!A:C,2,FALSE())</f>
        <v>5107</v>
      </c>
      <c r="M918">
        <f>+VLOOKUP(G918,tip_dogodka!$B$2:$C$10,2,0)</f>
        <v>1</v>
      </c>
      <c r="N918">
        <f>+VLOOKUP(E918,prostor!$F$1:$G$101,2,0)</f>
        <v>55</v>
      </c>
      <c r="O918">
        <f t="shared" si="56"/>
        <v>150</v>
      </c>
      <c r="P918">
        <f>VLOOKUP(O918,mi2hh!A$2:B$4261,2,FALSE())</f>
        <v>3</v>
      </c>
      <c r="Q918" t="str">
        <f t="shared" si="57"/>
        <v>Izr</v>
      </c>
      <c r="R918" t="str">
        <f t="shared" si="58"/>
        <v>VS</v>
      </c>
      <c r="S918" s="24" t="s">
        <v>1241</v>
      </c>
      <c r="T918" t="str">
        <f t="shared" si="59"/>
        <v/>
      </c>
      <c r="U918">
        <f>VLOOKUP(S918,ar_skupina!L$2:M$136,2,FALSE())</f>
        <v>90</v>
      </c>
    </row>
    <row r="919" spans="1:21" ht="14.25" customHeight="1" x14ac:dyDescent="0.25">
      <c r="A919">
        <v>1101</v>
      </c>
      <c r="B919" s="9">
        <v>45362.489583333299</v>
      </c>
      <c r="C919" s="9">
        <v>45362.59375</v>
      </c>
      <c r="D919" t="s">
        <v>1614</v>
      </c>
      <c r="E919">
        <v>302</v>
      </c>
      <c r="F919" t="s">
        <v>1607</v>
      </c>
      <c r="G919" t="s">
        <v>2</v>
      </c>
      <c r="H919" t="s">
        <v>1615</v>
      </c>
      <c r="I919" s="63" t="e">
        <f t="array" ref="I919">_xlfn.IFS(#REF!="1",1,#REF!="2",2,#REF!="3",3,#REF!="1A",4,#REF!="1B",5,#REF!="2A",6,#REF!="2B",7,#REF!="3A",8,#REF!="3B",9,#REF!="4A",10,#REF!="","")</f>
        <v>#REF!</v>
      </c>
      <c r="J919">
        <f>VLOOKUP(F919,profesor!$G$2:$H$101,2,0)</f>
        <v>12</v>
      </c>
      <c r="K919">
        <f>VLOOKUP(H919,ar_predmet!A:C,3,0)</f>
        <v>92</v>
      </c>
      <c r="L919" s="3">
        <f>VLOOKUP(H919,ar_predmet!A:C,2,FALSE())</f>
        <v>6212</v>
      </c>
      <c r="M919">
        <f>+VLOOKUP(G919,tip_dogodka!$B$2:$C$10,2,0)</f>
        <v>1</v>
      </c>
      <c r="N919">
        <f>+VLOOKUP(E919,prostor!$F$1:$G$101,2,0)</f>
        <v>6</v>
      </c>
      <c r="O919">
        <f t="shared" si="56"/>
        <v>150</v>
      </c>
      <c r="P919">
        <f>VLOOKUP(O919,mi2hh!A$2:B$4261,2,FALSE())</f>
        <v>3</v>
      </c>
      <c r="Q919" t="str">
        <f t="shared" si="57"/>
        <v>Red</v>
      </c>
      <c r="R919" t="str">
        <f t="shared" si="58"/>
        <v>UN</v>
      </c>
      <c r="S919" s="24" t="s">
        <v>1209</v>
      </c>
      <c r="T919" t="str">
        <f t="shared" si="59"/>
        <v/>
      </c>
      <c r="U919">
        <f>VLOOKUP(S919,ar_skupina!L$2:M$136,2,FALSE())</f>
        <v>66</v>
      </c>
    </row>
    <row r="920" spans="1:21" ht="14.25" customHeight="1" x14ac:dyDescent="0.25">
      <c r="A920">
        <v>1103</v>
      </c>
      <c r="B920" s="9">
        <v>45247.489583333299</v>
      </c>
      <c r="C920" s="9">
        <v>45247.59375</v>
      </c>
      <c r="D920" t="s">
        <v>1613</v>
      </c>
      <c r="E920" t="s">
        <v>17</v>
      </c>
      <c r="F920" t="s">
        <v>1607</v>
      </c>
      <c r="G920" t="s">
        <v>2</v>
      </c>
      <c r="H920" t="s">
        <v>1608</v>
      </c>
      <c r="I920" s="63" t="e">
        <f t="array" ref="I920">_xlfn.IFS(#REF!="1",1,#REF!="2",2,#REF!="3",3,#REF!="1A",4,#REF!="1B",5,#REF!="2A",6,#REF!="2B",7,#REF!="3A",8,#REF!="3B",9,#REF!="4A",10,#REF!="","")</f>
        <v>#REF!</v>
      </c>
      <c r="J920">
        <f>VLOOKUP(F920,profesor!$G$2:$H$101,2,0)</f>
        <v>12</v>
      </c>
      <c r="K920">
        <f>VLOOKUP(H920,ar_predmet!A:C,3,0)</f>
        <v>180</v>
      </c>
      <c r="L920" s="3">
        <f>VLOOKUP(H920,ar_predmet!A:C,2,FALSE())</f>
        <v>7204</v>
      </c>
      <c r="M920">
        <f>+VLOOKUP(G920,tip_dogodka!$B$2:$C$10,2,0)</f>
        <v>1</v>
      </c>
      <c r="N920">
        <f>+VLOOKUP(E920,prostor!$F$1:$G$101,2,0)</f>
        <v>55</v>
      </c>
      <c r="O920">
        <f t="shared" si="56"/>
        <v>150</v>
      </c>
      <c r="P920">
        <f>VLOOKUP(O920,mi2hh!A$2:B$4261,2,FALSE())</f>
        <v>3</v>
      </c>
      <c r="Q920" t="str">
        <f t="shared" si="57"/>
        <v>Red</v>
      </c>
      <c r="R920" t="str">
        <f t="shared" si="58"/>
        <v>MA</v>
      </c>
      <c r="S920" s="24" t="s">
        <v>1230</v>
      </c>
      <c r="T920" t="str">
        <f t="shared" si="59"/>
        <v/>
      </c>
      <c r="U920">
        <f>VLOOKUP(S920,ar_skupina!L$2:M$136,2,FALSE())</f>
        <v>86</v>
      </c>
    </row>
    <row r="921" spans="1:21" ht="14.25" customHeight="1" x14ac:dyDescent="0.25">
      <c r="A921">
        <v>1104</v>
      </c>
      <c r="B921" s="9">
        <v>45391.53125</v>
      </c>
      <c r="C921" s="9">
        <v>45391.635416666701</v>
      </c>
      <c r="D921" t="s">
        <v>1616</v>
      </c>
      <c r="E921" t="s">
        <v>16</v>
      </c>
      <c r="F921" t="s">
        <v>1607</v>
      </c>
      <c r="G921" t="s">
        <v>4</v>
      </c>
      <c r="H921" t="s">
        <v>1617</v>
      </c>
      <c r="I921" s="63" t="e">
        <f t="array" ref="I921">_xlfn.IFS(#REF!="1",1,#REF!="2",2,#REF!="3",3,#REF!="1A",4,#REF!="1B",5,#REF!="2A",6,#REF!="2B",7,#REF!="3A",8,#REF!="3B",9,#REF!="4A",10,#REF!="","")</f>
        <v>#REF!</v>
      </c>
      <c r="J921">
        <f>VLOOKUP(F921,profesor!$G$2:$H$101,2,0)</f>
        <v>12</v>
      </c>
      <c r="K921">
        <f>VLOOKUP(H921,ar_predmet!A:C,3,0)</f>
        <v>32</v>
      </c>
      <c r="L921" s="3">
        <f>VLOOKUP(H921,ar_predmet!A:C,2,FALSE())</f>
        <v>5234</v>
      </c>
      <c r="M921">
        <f>+VLOOKUP(G921,tip_dogodka!$B$2:$C$10,2,0)</f>
        <v>3</v>
      </c>
      <c r="N921">
        <f>+VLOOKUP(E921,prostor!$F$1:$G$101,2,0)</f>
        <v>54</v>
      </c>
      <c r="O921">
        <f t="shared" si="56"/>
        <v>150</v>
      </c>
      <c r="P921">
        <f>VLOOKUP(O921,mi2hh!A$2:B$4261,2,FALSE())</f>
        <v>3</v>
      </c>
      <c r="Q921" t="str">
        <f t="shared" si="57"/>
        <v>Red</v>
      </c>
      <c r="R921" t="str">
        <f t="shared" si="58"/>
        <v>VS</v>
      </c>
      <c r="S921" s="24" t="s">
        <v>1157</v>
      </c>
      <c r="T921" t="str">
        <f t="shared" si="59"/>
        <v/>
      </c>
      <c r="U921">
        <f>VLOOKUP(S921,ar_skupina!L$2:M$136,2,FALSE())</f>
        <v>20</v>
      </c>
    </row>
    <row r="922" spans="1:21" ht="14.25" customHeight="1" x14ac:dyDescent="0.25">
      <c r="A922">
        <v>1105</v>
      </c>
      <c r="B922" s="9">
        <v>45268.489583333299</v>
      </c>
      <c r="C922" s="9">
        <v>45268.59375</v>
      </c>
      <c r="D922" t="s">
        <v>1618</v>
      </c>
      <c r="E922" t="s">
        <v>16</v>
      </c>
      <c r="F922" t="s">
        <v>1607</v>
      </c>
      <c r="G922" t="s">
        <v>4</v>
      </c>
      <c r="H922" t="s">
        <v>1619</v>
      </c>
      <c r="I922" s="63" t="e">
        <f t="array" ref="I922">_xlfn.IFS(#REF!="1",1,#REF!="2",2,#REF!="3",3,#REF!="1A",4,#REF!="1B",5,#REF!="2A",6,#REF!="2B",7,#REF!="3A",8,#REF!="3B",9,#REF!="4A",10,#REF!="","")</f>
        <v>#REF!</v>
      </c>
      <c r="J922">
        <f>VLOOKUP(F922,profesor!$G$2:$H$101,2,0)</f>
        <v>12</v>
      </c>
      <c r="K922">
        <f>VLOOKUP(H922,ar_predmet!A:C,3,0)</f>
        <v>156</v>
      </c>
      <c r="L922" s="3">
        <f>VLOOKUP(H922,ar_predmet!A:C,2,FALSE())</f>
        <v>7116</v>
      </c>
      <c r="M922">
        <f>+VLOOKUP(G922,tip_dogodka!$B$2:$C$10,2,0)</f>
        <v>3</v>
      </c>
      <c r="N922">
        <f>+VLOOKUP(E922,prostor!$F$1:$G$101,2,0)</f>
        <v>54</v>
      </c>
      <c r="O922">
        <f t="shared" si="56"/>
        <v>150</v>
      </c>
      <c r="P922">
        <f>VLOOKUP(O922,mi2hh!A$2:B$4261,2,FALSE())</f>
        <v>3</v>
      </c>
      <c r="Q922" t="str">
        <f t="shared" si="57"/>
        <v>Red</v>
      </c>
      <c r="R922" t="str">
        <f t="shared" si="58"/>
        <v>MA</v>
      </c>
      <c r="S922" s="24" t="s">
        <v>1225</v>
      </c>
      <c r="T922" t="str">
        <f t="shared" si="59"/>
        <v/>
      </c>
      <c r="U922">
        <f>VLOOKUP(S922,ar_skupina!L$2:M$136,2,FALSE())</f>
        <v>81</v>
      </c>
    </row>
    <row r="923" spans="1:21" ht="14.25" customHeight="1" x14ac:dyDescent="0.25">
      <c r="A923">
        <v>1107</v>
      </c>
      <c r="B923" s="9">
        <v>45225.791666666701</v>
      </c>
      <c r="C923" s="9">
        <v>45225.958333333299</v>
      </c>
      <c r="D923" t="s">
        <v>1620</v>
      </c>
      <c r="E923" t="s">
        <v>17</v>
      </c>
      <c r="F923" t="s">
        <v>1607</v>
      </c>
      <c r="G923" t="s">
        <v>9</v>
      </c>
      <c r="H923" t="s">
        <v>1619</v>
      </c>
      <c r="I923" s="63" t="e">
        <f t="array" ref="I923">_xlfn.IFS(#REF!="1",1,#REF!="2",2,#REF!="3",3,#REF!="1A",4,#REF!="1B",5,#REF!="2A",6,#REF!="2B",7,#REF!="3A",8,#REF!="3B",9,#REF!="4A",10,#REF!="","")</f>
        <v>#REF!</v>
      </c>
      <c r="J923">
        <f>VLOOKUP(F923,profesor!$G$2:$H$101,2,0)</f>
        <v>12</v>
      </c>
      <c r="K923">
        <f>VLOOKUP(H923,ar_predmet!A:C,3,0)</f>
        <v>156</v>
      </c>
      <c r="L923" s="3">
        <f>VLOOKUP(H923,ar_predmet!A:C,2,FALSE())</f>
        <v>7116</v>
      </c>
      <c r="M923">
        <f>+VLOOKUP(G923,tip_dogodka!$B$2:$C$10,2,0)</f>
        <v>8</v>
      </c>
      <c r="N923">
        <f>+VLOOKUP(E923,prostor!$F$1:$G$101,2,0)</f>
        <v>55</v>
      </c>
      <c r="O923">
        <f t="shared" si="56"/>
        <v>240</v>
      </c>
      <c r="P923">
        <f>VLOOKUP(O923,mi2hh!A$2:B$4261,2,FALSE())</f>
        <v>5</v>
      </c>
      <c r="Q923" t="str">
        <f t="shared" si="57"/>
        <v>Izr</v>
      </c>
      <c r="R923" t="str">
        <f t="shared" si="58"/>
        <v>MA</v>
      </c>
      <c r="S923" s="24" t="s">
        <v>1266</v>
      </c>
      <c r="T923" t="str">
        <f t="shared" si="59"/>
        <v/>
      </c>
      <c r="U923">
        <f>VLOOKUP(S923,ar_skupina!L$2:M$136,2,FALSE())</f>
        <v>117</v>
      </c>
    </row>
    <row r="924" spans="1:21" ht="14.25" customHeight="1" x14ac:dyDescent="0.25">
      <c r="A924">
        <v>1108</v>
      </c>
      <c r="B924" s="9">
        <v>45223.791666666701</v>
      </c>
      <c r="C924" s="9">
        <v>45223.958333333299</v>
      </c>
      <c r="D924" t="s">
        <v>1621</v>
      </c>
      <c r="E924" t="s">
        <v>17</v>
      </c>
      <c r="F924" t="s">
        <v>1607</v>
      </c>
      <c r="G924" t="s">
        <v>10</v>
      </c>
      <c r="H924" t="s">
        <v>1612</v>
      </c>
      <c r="I924" s="63" t="e">
        <f t="array" ref="I924">_xlfn.IFS(#REF!="1",1,#REF!="2",2,#REF!="3",3,#REF!="1A",4,#REF!="1B",5,#REF!="2A",6,#REF!="2B",7,#REF!="3A",8,#REF!="3B",9,#REF!="4A",10,#REF!="","")</f>
        <v>#REF!</v>
      </c>
      <c r="J924">
        <f>VLOOKUP(F924,profesor!$G$2:$H$101,2,0)</f>
        <v>12</v>
      </c>
      <c r="K924">
        <f>VLOOKUP(H924,ar_predmet!A:C,3,0)</f>
        <v>31</v>
      </c>
      <c r="L924" s="3">
        <f>VLOOKUP(H924,ar_predmet!A:C,2,FALSE())</f>
        <v>5233</v>
      </c>
      <c r="M924">
        <f>+VLOOKUP(G924,tip_dogodka!$B$2:$C$10,2,0)</f>
        <v>9</v>
      </c>
      <c r="N924">
        <f>+VLOOKUP(E924,prostor!$F$1:$G$101,2,0)</f>
        <v>55</v>
      </c>
      <c r="O924">
        <f t="shared" si="56"/>
        <v>240</v>
      </c>
      <c r="P924">
        <f>VLOOKUP(O924,mi2hh!A$2:B$4261,2,FALSE())</f>
        <v>5</v>
      </c>
      <c r="Q924" t="str">
        <f t="shared" si="57"/>
        <v>Izr</v>
      </c>
      <c r="R924" t="str">
        <f t="shared" si="58"/>
        <v>VS</v>
      </c>
      <c r="S924" s="24" t="s">
        <v>1245</v>
      </c>
      <c r="T924" t="str">
        <f t="shared" si="59"/>
        <v/>
      </c>
      <c r="U924">
        <f>VLOOKUP(S924,ar_skupina!L$2:M$136,2,FALSE())</f>
        <v>99</v>
      </c>
    </row>
    <row r="925" spans="1:21" ht="14.25" customHeight="1" x14ac:dyDescent="0.25">
      <c r="A925">
        <v>1109</v>
      </c>
      <c r="B925" s="9">
        <v>45202.53125</v>
      </c>
      <c r="C925" s="9">
        <v>45202.635416666701</v>
      </c>
      <c r="D925" t="s">
        <v>1622</v>
      </c>
      <c r="E925" t="s">
        <v>16</v>
      </c>
      <c r="F925" t="s">
        <v>1607</v>
      </c>
      <c r="G925" t="s">
        <v>4</v>
      </c>
      <c r="H925" t="s">
        <v>1612</v>
      </c>
      <c r="I925" s="63" t="e">
        <f t="array" ref="I925">_xlfn.IFS(#REF!="1",1,#REF!="2",2,#REF!="3",3,#REF!="1A",4,#REF!="1B",5,#REF!="2A",6,#REF!="2B",7,#REF!="3A",8,#REF!="3B",9,#REF!="4A",10,#REF!="","")</f>
        <v>#REF!</v>
      </c>
      <c r="J925">
        <f>VLOOKUP(F925,profesor!$G$2:$H$101,2,0)</f>
        <v>12</v>
      </c>
      <c r="K925">
        <f>VLOOKUP(H925,ar_predmet!A:C,3,0)</f>
        <v>31</v>
      </c>
      <c r="L925" s="3">
        <f>VLOOKUP(H925,ar_predmet!A:C,2,FALSE())</f>
        <v>5233</v>
      </c>
      <c r="M925">
        <f>+VLOOKUP(G925,tip_dogodka!$B$2:$C$10,2,0)</f>
        <v>3</v>
      </c>
      <c r="N925">
        <f>+VLOOKUP(E925,prostor!$F$1:$G$101,2,0)</f>
        <v>54</v>
      </c>
      <c r="O925">
        <f t="shared" si="56"/>
        <v>150</v>
      </c>
      <c r="P925">
        <f>VLOOKUP(O925,mi2hh!A$2:B$4261,2,FALSE())</f>
        <v>3</v>
      </c>
      <c r="Q925" t="str">
        <f t="shared" si="57"/>
        <v>Red</v>
      </c>
      <c r="R925" t="str">
        <f t="shared" si="58"/>
        <v>VS</v>
      </c>
      <c r="S925" s="24" t="s">
        <v>1157</v>
      </c>
      <c r="T925" t="str">
        <f t="shared" si="59"/>
        <v/>
      </c>
      <c r="U925">
        <f>VLOOKUP(S925,ar_skupina!L$2:M$136,2,FALSE())</f>
        <v>20</v>
      </c>
    </row>
    <row r="926" spans="1:21" ht="14.25" customHeight="1" x14ac:dyDescent="0.25">
      <c r="A926">
        <v>1110</v>
      </c>
      <c r="B926" s="9">
        <v>45306.541666666701</v>
      </c>
      <c r="C926" s="9">
        <v>45306.75</v>
      </c>
      <c r="D926" t="s">
        <v>1397</v>
      </c>
      <c r="E926" t="s">
        <v>16</v>
      </c>
      <c r="F926" t="s">
        <v>1607</v>
      </c>
      <c r="G926" t="s">
        <v>4</v>
      </c>
      <c r="H926" t="s">
        <v>1376</v>
      </c>
      <c r="I926" s="63" t="e">
        <f t="array" ref="I926">_xlfn.IFS(#REF!="1",1,#REF!="2",2,#REF!="3",3,#REF!="1A",4,#REF!="1B",5,#REF!="2A",6,#REF!="2B",7,#REF!="3A",8,#REF!="3B",9,#REF!="4A",10,#REF!="","")</f>
        <v>#REF!</v>
      </c>
      <c r="J926">
        <f>VLOOKUP(F926,profesor!$G$2:$H$101,2,0)</f>
        <v>12</v>
      </c>
      <c r="K926">
        <f>VLOOKUP(H926,ar_predmet!A:C,3,0)</f>
        <v>3</v>
      </c>
      <c r="L926" s="3">
        <f>VLOOKUP(H926,ar_predmet!A:C,2,FALSE())</f>
        <v>5107</v>
      </c>
      <c r="M926">
        <f>+VLOOKUP(G926,tip_dogodka!$B$2:$C$10,2,0)</f>
        <v>3</v>
      </c>
      <c r="N926">
        <f>+VLOOKUP(E926,prostor!$F$1:$G$101,2,0)</f>
        <v>54</v>
      </c>
      <c r="O926">
        <f t="shared" si="56"/>
        <v>300</v>
      </c>
      <c r="P926">
        <f>VLOOKUP(O926,mi2hh!A$2:B$4261,2,FALSE())</f>
        <v>6</v>
      </c>
      <c r="Q926" t="str">
        <f t="shared" si="57"/>
        <v>Izr</v>
      </c>
      <c r="R926" t="str">
        <f t="shared" si="58"/>
        <v>VS</v>
      </c>
      <c r="S926" s="24" t="s">
        <v>1241</v>
      </c>
      <c r="T926" t="str">
        <f t="shared" si="59"/>
        <v/>
      </c>
      <c r="U926">
        <f>VLOOKUP(S926,ar_skupina!L$2:M$136,2,FALSE())</f>
        <v>90</v>
      </c>
    </row>
    <row r="927" spans="1:21" ht="14.25" customHeight="1" x14ac:dyDescent="0.25">
      <c r="A927">
        <v>1111</v>
      </c>
      <c r="B927" s="9">
        <v>45215.53125</v>
      </c>
      <c r="C927" s="9">
        <v>45215.635416666701</v>
      </c>
      <c r="D927" t="s">
        <v>1622</v>
      </c>
      <c r="E927" t="s">
        <v>16</v>
      </c>
      <c r="F927" t="s">
        <v>1607</v>
      </c>
      <c r="G927" t="s">
        <v>4</v>
      </c>
      <c r="H927" t="s">
        <v>1612</v>
      </c>
      <c r="I927" s="63" t="e">
        <f t="array" ref="I927">_xlfn.IFS(#REF!="1",1,#REF!="2",2,#REF!="3",3,#REF!="1A",4,#REF!="1B",5,#REF!="2A",6,#REF!="2B",7,#REF!="3A",8,#REF!="3B",9,#REF!="4A",10,#REF!="","")</f>
        <v>#REF!</v>
      </c>
      <c r="J927">
        <f>VLOOKUP(F927,profesor!$G$2:$H$101,2,0)</f>
        <v>12</v>
      </c>
      <c r="K927">
        <f>VLOOKUP(H927,ar_predmet!A:C,3,0)</f>
        <v>31</v>
      </c>
      <c r="L927" s="3">
        <f>VLOOKUP(H927,ar_predmet!A:C,2,FALSE())</f>
        <v>5233</v>
      </c>
      <c r="M927">
        <f>+VLOOKUP(G927,tip_dogodka!$B$2:$C$10,2,0)</f>
        <v>3</v>
      </c>
      <c r="N927">
        <f>+VLOOKUP(E927,prostor!$F$1:$G$101,2,0)</f>
        <v>54</v>
      </c>
      <c r="O927">
        <f t="shared" si="56"/>
        <v>150</v>
      </c>
      <c r="P927">
        <f>VLOOKUP(O927,mi2hh!A$2:B$4261,2,FALSE())</f>
        <v>3</v>
      </c>
      <c r="Q927" t="str">
        <f t="shared" si="57"/>
        <v>Red</v>
      </c>
      <c r="R927" t="str">
        <f t="shared" si="58"/>
        <v>VS</v>
      </c>
      <c r="S927" s="24" t="s">
        <v>1157</v>
      </c>
      <c r="T927" t="str">
        <f t="shared" si="59"/>
        <v/>
      </c>
      <c r="U927">
        <f>VLOOKUP(S927,ar_skupina!L$2:M$136,2,FALSE())</f>
        <v>20</v>
      </c>
    </row>
    <row r="928" spans="1:21" ht="14.25" customHeight="1" x14ac:dyDescent="0.25">
      <c r="A928">
        <v>1112</v>
      </c>
      <c r="B928" s="9">
        <v>45352.489583333299</v>
      </c>
      <c r="C928" s="9">
        <v>45352.59375</v>
      </c>
      <c r="D928" t="s">
        <v>1623</v>
      </c>
      <c r="E928" t="s">
        <v>16</v>
      </c>
      <c r="F928" t="s">
        <v>1607</v>
      </c>
      <c r="G928" t="s">
        <v>4</v>
      </c>
      <c r="H928" t="s">
        <v>1615</v>
      </c>
      <c r="I928" s="63" t="e">
        <f t="array" ref="I928">_xlfn.IFS(#REF!="1",1,#REF!="2",2,#REF!="3",3,#REF!="1A",4,#REF!="1B",5,#REF!="2A",6,#REF!="2B",7,#REF!="3A",8,#REF!="3B",9,#REF!="4A",10,#REF!="","")</f>
        <v>#REF!</v>
      </c>
      <c r="J928">
        <f>VLOOKUP(F928,profesor!$G$2:$H$101,2,0)</f>
        <v>12</v>
      </c>
      <c r="K928">
        <f>VLOOKUP(H928,ar_predmet!A:C,3,0)</f>
        <v>92</v>
      </c>
      <c r="L928" s="3">
        <f>VLOOKUP(H928,ar_predmet!A:C,2,FALSE())</f>
        <v>6212</v>
      </c>
      <c r="M928">
        <f>+VLOOKUP(G928,tip_dogodka!$B$2:$C$10,2,0)</f>
        <v>3</v>
      </c>
      <c r="N928">
        <f>+VLOOKUP(E928,prostor!$F$1:$G$101,2,0)</f>
        <v>54</v>
      </c>
      <c r="O928">
        <f t="shared" si="56"/>
        <v>150</v>
      </c>
      <c r="P928">
        <f>VLOOKUP(O928,mi2hh!A$2:B$4261,2,FALSE())</f>
        <v>3</v>
      </c>
      <c r="Q928" t="str">
        <f t="shared" si="57"/>
        <v>Red</v>
      </c>
      <c r="R928" t="str">
        <f t="shared" si="58"/>
        <v>UN</v>
      </c>
      <c r="S928" s="24" t="s">
        <v>1209</v>
      </c>
      <c r="T928" t="str">
        <f t="shared" si="59"/>
        <v/>
      </c>
      <c r="U928">
        <f>VLOOKUP(S928,ar_skupina!L$2:M$136,2,FALSE())</f>
        <v>66</v>
      </c>
    </row>
    <row r="929" spans="1:21" ht="14.25" customHeight="1" x14ac:dyDescent="0.25">
      <c r="A929">
        <v>1113</v>
      </c>
      <c r="B929" s="9">
        <v>45258.489583333299</v>
      </c>
      <c r="C929" s="9">
        <v>45258.59375</v>
      </c>
      <c r="D929" t="s">
        <v>1618</v>
      </c>
      <c r="E929" t="s">
        <v>16</v>
      </c>
      <c r="F929" t="s">
        <v>1607</v>
      </c>
      <c r="G929" t="s">
        <v>4</v>
      </c>
      <c r="H929" t="s">
        <v>1619</v>
      </c>
      <c r="I929" s="63" t="e">
        <f t="array" ref="I929">_xlfn.IFS(#REF!="1",1,#REF!="2",2,#REF!="3",3,#REF!="1A",4,#REF!="1B",5,#REF!="2A",6,#REF!="2B",7,#REF!="3A",8,#REF!="3B",9,#REF!="4A",10,#REF!="","")</f>
        <v>#REF!</v>
      </c>
      <c r="J929">
        <f>VLOOKUP(F929,profesor!$G$2:$H$101,2,0)</f>
        <v>12</v>
      </c>
      <c r="K929">
        <f>VLOOKUP(H929,ar_predmet!A:C,3,0)</f>
        <v>156</v>
      </c>
      <c r="L929" s="3">
        <f>VLOOKUP(H929,ar_predmet!A:C,2,FALSE())</f>
        <v>7116</v>
      </c>
      <c r="M929">
        <f>+VLOOKUP(G929,tip_dogodka!$B$2:$C$10,2,0)</f>
        <v>3</v>
      </c>
      <c r="N929">
        <f>+VLOOKUP(E929,prostor!$F$1:$G$101,2,0)</f>
        <v>54</v>
      </c>
      <c r="O929">
        <f t="shared" si="56"/>
        <v>150</v>
      </c>
      <c r="P929">
        <f>VLOOKUP(O929,mi2hh!A$2:B$4261,2,FALSE())</f>
        <v>3</v>
      </c>
      <c r="Q929" t="str">
        <f t="shared" si="57"/>
        <v>Red</v>
      </c>
      <c r="R929" t="str">
        <f t="shared" si="58"/>
        <v>MA</v>
      </c>
      <c r="S929" s="24" t="s">
        <v>1225</v>
      </c>
      <c r="T929" t="str">
        <f t="shared" si="59"/>
        <v/>
      </c>
      <c r="U929">
        <f>VLOOKUP(S929,ar_skupina!L$2:M$136,2,FALSE())</f>
        <v>81</v>
      </c>
    </row>
    <row r="930" spans="1:21" ht="14.25" customHeight="1" x14ac:dyDescent="0.25">
      <c r="A930">
        <v>1115</v>
      </c>
      <c r="B930" s="9">
        <v>45259.489583333299</v>
      </c>
      <c r="C930" s="9">
        <v>45259.59375</v>
      </c>
      <c r="D930" t="s">
        <v>1624</v>
      </c>
      <c r="E930">
        <v>307</v>
      </c>
      <c r="F930" t="s">
        <v>1607</v>
      </c>
      <c r="G930" t="s">
        <v>2</v>
      </c>
      <c r="H930" t="s">
        <v>1619</v>
      </c>
      <c r="I930" s="63" t="e">
        <f t="array" ref="I930">_xlfn.IFS(#REF!="1",1,#REF!="2",2,#REF!="3",3,#REF!="1A",4,#REF!="1B",5,#REF!="2A",6,#REF!="2B",7,#REF!="3A",8,#REF!="3B",9,#REF!="4A",10,#REF!="","")</f>
        <v>#REF!</v>
      </c>
      <c r="J930">
        <f>VLOOKUP(F930,profesor!$G$2:$H$101,2,0)</f>
        <v>12</v>
      </c>
      <c r="K930">
        <f>VLOOKUP(H930,ar_predmet!A:C,3,0)</f>
        <v>156</v>
      </c>
      <c r="L930" s="3">
        <f>VLOOKUP(H930,ar_predmet!A:C,2,FALSE())</f>
        <v>7116</v>
      </c>
      <c r="M930">
        <f>+VLOOKUP(G930,tip_dogodka!$B$2:$C$10,2,0)</f>
        <v>1</v>
      </c>
      <c r="N930">
        <f>+VLOOKUP(E930,prostor!$F$1:$G$101,2,0)</f>
        <v>9</v>
      </c>
      <c r="O930">
        <f t="shared" si="56"/>
        <v>150</v>
      </c>
      <c r="P930">
        <f>VLOOKUP(O930,mi2hh!A$2:B$4261,2,FALSE())</f>
        <v>3</v>
      </c>
      <c r="Q930" t="str">
        <f t="shared" si="57"/>
        <v>Red</v>
      </c>
      <c r="R930" t="str">
        <f t="shared" si="58"/>
        <v>MA</v>
      </c>
      <c r="S930" s="24" t="s">
        <v>1225</v>
      </c>
      <c r="T930" t="str">
        <f t="shared" si="59"/>
        <v/>
      </c>
      <c r="U930">
        <f>VLOOKUP(S930,ar_skupina!L$2:M$136,2,FALSE())</f>
        <v>81</v>
      </c>
    </row>
    <row r="931" spans="1:21" ht="14.25" customHeight="1" x14ac:dyDescent="0.25">
      <c r="A931">
        <v>1116</v>
      </c>
      <c r="B931" s="9">
        <v>45208.53125</v>
      </c>
      <c r="C931" s="9">
        <v>45208.635416666701</v>
      </c>
      <c r="D931" t="s">
        <v>1611</v>
      </c>
      <c r="E931">
        <v>401</v>
      </c>
      <c r="F931" t="s">
        <v>1607</v>
      </c>
      <c r="G931" t="s">
        <v>2</v>
      </c>
      <c r="H931" t="s">
        <v>1612</v>
      </c>
      <c r="I931" s="63" t="e">
        <f t="array" ref="I931">_xlfn.IFS(#REF!="1",1,#REF!="2",2,#REF!="3",3,#REF!="1A",4,#REF!="1B",5,#REF!="2A",6,#REF!="2B",7,#REF!="3A",8,#REF!="3B",9,#REF!="4A",10,#REF!="","")</f>
        <v>#REF!</v>
      </c>
      <c r="J931">
        <f>VLOOKUP(F931,profesor!$G$2:$H$101,2,0)</f>
        <v>12</v>
      </c>
      <c r="K931">
        <f>VLOOKUP(H931,ar_predmet!A:C,3,0)</f>
        <v>31</v>
      </c>
      <c r="L931" s="3">
        <f>VLOOKUP(H931,ar_predmet!A:C,2,FALSE())</f>
        <v>5233</v>
      </c>
      <c r="M931">
        <f>+VLOOKUP(G931,tip_dogodka!$B$2:$C$10,2,0)</f>
        <v>1</v>
      </c>
      <c r="N931">
        <f>+VLOOKUP(E931,prostor!$F$1:$G$101,2,0)</f>
        <v>10</v>
      </c>
      <c r="O931">
        <f t="shared" si="56"/>
        <v>150</v>
      </c>
      <c r="P931">
        <f>VLOOKUP(O931,mi2hh!A$2:B$4261,2,FALSE())</f>
        <v>3</v>
      </c>
      <c r="Q931" t="str">
        <f t="shared" si="57"/>
        <v>Red</v>
      </c>
      <c r="R931" t="str">
        <f t="shared" si="58"/>
        <v>VS</v>
      </c>
      <c r="S931" s="24" t="s">
        <v>1157</v>
      </c>
      <c r="T931" t="str">
        <f t="shared" si="59"/>
        <v/>
      </c>
      <c r="U931">
        <f>VLOOKUP(S931,ar_skupina!L$2:M$136,2,FALSE())</f>
        <v>20</v>
      </c>
    </row>
    <row r="932" spans="1:21" ht="14.25" customHeight="1" x14ac:dyDescent="0.25">
      <c r="A932">
        <v>1120</v>
      </c>
      <c r="B932" s="9">
        <v>45419.791666666701</v>
      </c>
      <c r="C932" s="9">
        <v>45419.961805555598</v>
      </c>
      <c r="D932" t="s">
        <v>1625</v>
      </c>
      <c r="E932" t="s">
        <v>17</v>
      </c>
      <c r="F932" t="s">
        <v>1607</v>
      </c>
      <c r="G932" t="s">
        <v>10</v>
      </c>
      <c r="H932" t="s">
        <v>1617</v>
      </c>
      <c r="I932" s="63" t="e">
        <f t="array" ref="I932">_xlfn.IFS(#REF!="1",1,#REF!="2",2,#REF!="3",3,#REF!="1A",4,#REF!="1B",5,#REF!="2A",6,#REF!="2B",7,#REF!="3A",8,#REF!="3B",9,#REF!="4A",10,#REF!="","")</f>
        <v>#REF!</v>
      </c>
      <c r="J932">
        <f>VLOOKUP(F932,profesor!$G$2:$H$101,2,0)</f>
        <v>12</v>
      </c>
      <c r="K932">
        <f>VLOOKUP(H932,ar_predmet!A:C,3,0)</f>
        <v>32</v>
      </c>
      <c r="L932" s="3">
        <f>VLOOKUP(H932,ar_predmet!A:C,2,FALSE())</f>
        <v>5234</v>
      </c>
      <c r="M932">
        <f>+VLOOKUP(G932,tip_dogodka!$B$2:$C$10,2,0)</f>
        <v>9</v>
      </c>
      <c r="N932">
        <f>+VLOOKUP(E932,prostor!$F$1:$G$101,2,0)</f>
        <v>55</v>
      </c>
      <c r="O932">
        <f t="shared" si="56"/>
        <v>245</v>
      </c>
      <c r="P932">
        <f>VLOOKUP(O932,mi2hh!A$2:B$4261,2,FALSE())</f>
        <v>5</v>
      </c>
      <c r="Q932" t="str">
        <f t="shared" si="57"/>
        <v>Izr</v>
      </c>
      <c r="R932" t="str">
        <f t="shared" si="58"/>
        <v>VS</v>
      </c>
      <c r="S932" s="24" t="s">
        <v>1245</v>
      </c>
      <c r="T932" t="str">
        <f t="shared" si="59"/>
        <v/>
      </c>
      <c r="U932">
        <f>VLOOKUP(S932,ar_skupina!L$2:M$136,2,FALSE())</f>
        <v>99</v>
      </c>
    </row>
    <row r="933" spans="1:21" ht="14.25" customHeight="1" x14ac:dyDescent="0.25">
      <c r="A933">
        <v>1121</v>
      </c>
      <c r="B933" s="9">
        <v>45349.75</v>
      </c>
      <c r="C933" s="9">
        <v>45349.815972222197</v>
      </c>
      <c r="D933" t="s">
        <v>1614</v>
      </c>
      <c r="E933">
        <v>413</v>
      </c>
      <c r="F933" t="s">
        <v>1607</v>
      </c>
      <c r="G933" t="s">
        <v>2</v>
      </c>
      <c r="H933" t="s">
        <v>1615</v>
      </c>
      <c r="I933" s="63" t="e">
        <f t="array" ref="I933">_xlfn.IFS(#REF!="1",1,#REF!="2",2,#REF!="3",3,#REF!="1A",4,#REF!="1B",5,#REF!="2A",6,#REF!="2B",7,#REF!="3A",8,#REF!="3B",9,#REF!="4A",10,#REF!="","")</f>
        <v>#REF!</v>
      </c>
      <c r="J933">
        <f>VLOOKUP(F933,profesor!$G$2:$H$101,2,0)</f>
        <v>12</v>
      </c>
      <c r="K933">
        <f>VLOOKUP(H933,ar_predmet!A:C,3,0)</f>
        <v>92</v>
      </c>
      <c r="L933" s="3">
        <f>VLOOKUP(H933,ar_predmet!A:C,2,FALSE())</f>
        <v>6212</v>
      </c>
      <c r="M933">
        <f>+VLOOKUP(G933,tip_dogodka!$B$2:$C$10,2,0)</f>
        <v>1</v>
      </c>
      <c r="N933">
        <f>+VLOOKUP(E933,prostor!$F$1:$G$101,2,0)</f>
        <v>16</v>
      </c>
      <c r="O933">
        <f t="shared" si="56"/>
        <v>95</v>
      </c>
      <c r="P933">
        <f>VLOOKUP(O933,mi2hh!A$2:B$4261,2,FALSE())</f>
        <v>2</v>
      </c>
      <c r="Q933" t="str">
        <f t="shared" si="57"/>
        <v>Red</v>
      </c>
      <c r="R933" t="str">
        <f t="shared" si="58"/>
        <v>UN</v>
      </c>
      <c r="S933" s="24" t="s">
        <v>1209</v>
      </c>
      <c r="T933" t="str">
        <f t="shared" si="59"/>
        <v/>
      </c>
      <c r="U933">
        <f>VLOOKUP(S933,ar_skupina!L$2:M$136,2,FALSE())</f>
        <v>66</v>
      </c>
    </row>
    <row r="934" spans="1:21" ht="14.25" customHeight="1" x14ac:dyDescent="0.25">
      <c r="A934">
        <v>1122</v>
      </c>
      <c r="B934" s="9">
        <v>45217.53125</v>
      </c>
      <c r="C934" s="9">
        <v>45217.635416666701</v>
      </c>
      <c r="D934" t="s">
        <v>1622</v>
      </c>
      <c r="E934" t="s">
        <v>16</v>
      </c>
      <c r="F934" t="s">
        <v>1607</v>
      </c>
      <c r="G934" t="s">
        <v>4</v>
      </c>
      <c r="H934" t="s">
        <v>1612</v>
      </c>
      <c r="I934" s="63" t="e">
        <f t="array" ref="I934">_xlfn.IFS(#REF!="1",1,#REF!="2",2,#REF!="3",3,#REF!="1A",4,#REF!="1B",5,#REF!="2A",6,#REF!="2B",7,#REF!="3A",8,#REF!="3B",9,#REF!="4A",10,#REF!="","")</f>
        <v>#REF!</v>
      </c>
      <c r="J934">
        <f>VLOOKUP(F934,profesor!$G$2:$H$101,2,0)</f>
        <v>12</v>
      </c>
      <c r="K934">
        <f>VLOOKUP(H934,ar_predmet!A:C,3,0)</f>
        <v>31</v>
      </c>
      <c r="L934" s="3">
        <f>VLOOKUP(H934,ar_predmet!A:C,2,FALSE())</f>
        <v>5233</v>
      </c>
      <c r="M934">
        <f>+VLOOKUP(G934,tip_dogodka!$B$2:$C$10,2,0)</f>
        <v>3</v>
      </c>
      <c r="N934">
        <f>+VLOOKUP(E934,prostor!$F$1:$G$101,2,0)</f>
        <v>54</v>
      </c>
      <c r="O934">
        <f t="shared" si="56"/>
        <v>150</v>
      </c>
      <c r="P934">
        <f>VLOOKUP(O934,mi2hh!A$2:B$4261,2,FALSE())</f>
        <v>3</v>
      </c>
      <c r="Q934" t="str">
        <f t="shared" si="57"/>
        <v>Red</v>
      </c>
      <c r="R934" t="str">
        <f t="shared" si="58"/>
        <v>VS</v>
      </c>
      <c r="S934" s="24" t="s">
        <v>1157</v>
      </c>
      <c r="T934" t="str">
        <f t="shared" si="59"/>
        <v/>
      </c>
      <c r="U934">
        <f>VLOOKUP(S934,ar_skupina!L$2:M$136,2,FALSE())</f>
        <v>20</v>
      </c>
    </row>
    <row r="935" spans="1:21" ht="14.25" customHeight="1" x14ac:dyDescent="0.25">
      <c r="A935">
        <v>1123</v>
      </c>
      <c r="B935" s="9">
        <v>45401.53125</v>
      </c>
      <c r="C935" s="9">
        <v>45401.635416666701</v>
      </c>
      <c r="D935" t="s">
        <v>1626</v>
      </c>
      <c r="E935">
        <v>401</v>
      </c>
      <c r="F935" t="s">
        <v>1607</v>
      </c>
      <c r="G935" t="s">
        <v>2</v>
      </c>
      <c r="H935" t="s">
        <v>1617</v>
      </c>
      <c r="I935" s="63" t="e">
        <f t="array" ref="I935">_xlfn.IFS(#REF!="1",1,#REF!="2",2,#REF!="3",3,#REF!="1A",4,#REF!="1B",5,#REF!="2A",6,#REF!="2B",7,#REF!="3A",8,#REF!="3B",9,#REF!="4A",10,#REF!="","")</f>
        <v>#REF!</v>
      </c>
      <c r="J935">
        <f>VLOOKUP(F935,profesor!$G$2:$H$101,2,0)</f>
        <v>12</v>
      </c>
      <c r="K935">
        <f>VLOOKUP(H935,ar_predmet!A:C,3,0)</f>
        <v>32</v>
      </c>
      <c r="L935" s="3">
        <f>VLOOKUP(H935,ar_predmet!A:C,2,FALSE())</f>
        <v>5234</v>
      </c>
      <c r="M935">
        <f>+VLOOKUP(G935,tip_dogodka!$B$2:$C$10,2,0)</f>
        <v>1</v>
      </c>
      <c r="N935">
        <f>+VLOOKUP(E935,prostor!$F$1:$G$101,2,0)</f>
        <v>10</v>
      </c>
      <c r="O935">
        <f t="shared" si="56"/>
        <v>150</v>
      </c>
      <c r="P935">
        <f>VLOOKUP(O935,mi2hh!A$2:B$4261,2,FALSE())</f>
        <v>3</v>
      </c>
      <c r="Q935" t="str">
        <f t="shared" si="57"/>
        <v>Red</v>
      </c>
      <c r="R935" t="str">
        <f t="shared" si="58"/>
        <v>VS</v>
      </c>
      <c r="S935" s="24" t="s">
        <v>1157</v>
      </c>
      <c r="T935" t="str">
        <f t="shared" si="59"/>
        <v/>
      </c>
      <c r="U935">
        <f>VLOOKUP(S935,ar_skupina!L$2:M$136,2,FALSE())</f>
        <v>20</v>
      </c>
    </row>
    <row r="936" spans="1:21" ht="14.25" customHeight="1" x14ac:dyDescent="0.25">
      <c r="A936">
        <v>1125</v>
      </c>
      <c r="B936" s="9">
        <v>45301.541666666701</v>
      </c>
      <c r="C936" s="9">
        <v>45301.75</v>
      </c>
      <c r="D936" t="s">
        <v>1397</v>
      </c>
      <c r="E936" t="s">
        <v>16</v>
      </c>
      <c r="F936" t="s">
        <v>1607</v>
      </c>
      <c r="G936" t="s">
        <v>4</v>
      </c>
      <c r="H936" t="s">
        <v>1376</v>
      </c>
      <c r="I936" s="63" t="e">
        <f t="array" ref="I936">_xlfn.IFS(#REF!="1",1,#REF!="2",2,#REF!="3",3,#REF!="1A",4,#REF!="1B",5,#REF!="2A",6,#REF!="2B",7,#REF!="3A",8,#REF!="3B",9,#REF!="4A",10,#REF!="","")</f>
        <v>#REF!</v>
      </c>
      <c r="J936">
        <f>VLOOKUP(F936,profesor!$G$2:$H$101,2,0)</f>
        <v>12</v>
      </c>
      <c r="K936">
        <f>VLOOKUP(H936,ar_predmet!A:C,3,0)</f>
        <v>3</v>
      </c>
      <c r="L936" s="3">
        <f>VLOOKUP(H936,ar_predmet!A:C,2,FALSE())</f>
        <v>5107</v>
      </c>
      <c r="M936">
        <f>+VLOOKUP(G936,tip_dogodka!$B$2:$C$10,2,0)</f>
        <v>3</v>
      </c>
      <c r="N936">
        <f>+VLOOKUP(E936,prostor!$F$1:$G$101,2,0)</f>
        <v>54</v>
      </c>
      <c r="O936">
        <f t="shared" si="56"/>
        <v>300</v>
      </c>
      <c r="P936">
        <f>VLOOKUP(O936,mi2hh!A$2:B$4261,2,FALSE())</f>
        <v>6</v>
      </c>
      <c r="Q936" t="str">
        <f t="shared" si="57"/>
        <v>Izr</v>
      </c>
      <c r="R936" t="str">
        <f t="shared" si="58"/>
        <v>VS</v>
      </c>
      <c r="S936" s="24" t="s">
        <v>1241</v>
      </c>
      <c r="T936" t="str">
        <f t="shared" si="59"/>
        <v/>
      </c>
      <c r="U936">
        <f>VLOOKUP(S936,ar_skupina!L$2:M$136,2,FALSE())</f>
        <v>90</v>
      </c>
    </row>
    <row r="937" spans="1:21" ht="14.25" customHeight="1" x14ac:dyDescent="0.25">
      <c r="A937">
        <v>1127</v>
      </c>
      <c r="B937" s="9">
        <v>45264.489583333299</v>
      </c>
      <c r="C937" s="9">
        <v>45264.59375</v>
      </c>
      <c r="D937" t="s">
        <v>1624</v>
      </c>
      <c r="E937">
        <v>401</v>
      </c>
      <c r="F937" t="s">
        <v>1607</v>
      </c>
      <c r="G937" t="s">
        <v>2</v>
      </c>
      <c r="H937" t="s">
        <v>1619</v>
      </c>
      <c r="I937" s="63" t="e">
        <f t="array" ref="I937">_xlfn.IFS(#REF!="1",1,#REF!="2",2,#REF!="3",3,#REF!="1A",4,#REF!="1B",5,#REF!="2A",6,#REF!="2B",7,#REF!="3A",8,#REF!="3B",9,#REF!="4A",10,#REF!="","")</f>
        <v>#REF!</v>
      </c>
      <c r="J937">
        <f>VLOOKUP(F937,profesor!$G$2:$H$101,2,0)</f>
        <v>12</v>
      </c>
      <c r="K937">
        <f>VLOOKUP(H937,ar_predmet!A:C,3,0)</f>
        <v>156</v>
      </c>
      <c r="L937" s="3">
        <f>VLOOKUP(H937,ar_predmet!A:C,2,FALSE())</f>
        <v>7116</v>
      </c>
      <c r="M937">
        <f>+VLOOKUP(G937,tip_dogodka!$B$2:$C$10,2,0)</f>
        <v>1</v>
      </c>
      <c r="N937">
        <f>+VLOOKUP(E937,prostor!$F$1:$G$101,2,0)</f>
        <v>10</v>
      </c>
      <c r="O937">
        <f t="shared" si="56"/>
        <v>150</v>
      </c>
      <c r="P937">
        <f>VLOOKUP(O937,mi2hh!A$2:B$4261,2,FALSE())</f>
        <v>3</v>
      </c>
      <c r="Q937" t="str">
        <f t="shared" si="57"/>
        <v>Red</v>
      </c>
      <c r="R937" t="str">
        <f t="shared" si="58"/>
        <v>MA</v>
      </c>
      <c r="S937" s="24" t="s">
        <v>1225</v>
      </c>
      <c r="T937" t="str">
        <f t="shared" si="59"/>
        <v/>
      </c>
      <c r="U937">
        <f>VLOOKUP(S937,ar_skupina!L$2:M$136,2,FALSE())</f>
        <v>81</v>
      </c>
    </row>
    <row r="938" spans="1:21" ht="14.25" customHeight="1" x14ac:dyDescent="0.25">
      <c r="A938">
        <v>1128</v>
      </c>
      <c r="B938" s="9">
        <v>45245.489583333299</v>
      </c>
      <c r="C938" s="9">
        <v>45245.59375</v>
      </c>
      <c r="D938" t="s">
        <v>1606</v>
      </c>
      <c r="E938" t="s">
        <v>16</v>
      </c>
      <c r="F938" t="s">
        <v>1607</v>
      </c>
      <c r="G938" t="s">
        <v>4</v>
      </c>
      <c r="H938" t="s">
        <v>1608</v>
      </c>
      <c r="I938" s="63" t="e">
        <f t="array" ref="I938">_xlfn.IFS(#REF!="1",1,#REF!="2",2,#REF!="3",3,#REF!="1A",4,#REF!="1B",5,#REF!="2A",6,#REF!="2B",7,#REF!="3A",8,#REF!="3B",9,#REF!="4A",10,#REF!="","")</f>
        <v>#REF!</v>
      </c>
      <c r="J938">
        <f>VLOOKUP(F938,profesor!$G$2:$H$101,2,0)</f>
        <v>12</v>
      </c>
      <c r="K938">
        <f>VLOOKUP(H938,ar_predmet!A:C,3,0)</f>
        <v>180</v>
      </c>
      <c r="L938" s="3">
        <f>VLOOKUP(H938,ar_predmet!A:C,2,FALSE())</f>
        <v>7204</v>
      </c>
      <c r="M938">
        <f>+VLOOKUP(G938,tip_dogodka!$B$2:$C$10,2,0)</f>
        <v>3</v>
      </c>
      <c r="N938">
        <f>+VLOOKUP(E938,prostor!$F$1:$G$101,2,0)</f>
        <v>54</v>
      </c>
      <c r="O938">
        <f t="shared" si="56"/>
        <v>150</v>
      </c>
      <c r="P938">
        <f>VLOOKUP(O938,mi2hh!A$2:B$4261,2,FALSE())</f>
        <v>3</v>
      </c>
      <c r="Q938" t="str">
        <f t="shared" si="57"/>
        <v>Red</v>
      </c>
      <c r="R938" t="str">
        <f t="shared" si="58"/>
        <v>MA</v>
      </c>
      <c r="S938" s="24" t="s">
        <v>1230</v>
      </c>
      <c r="T938" t="str">
        <f t="shared" si="59"/>
        <v/>
      </c>
      <c r="U938">
        <f>VLOOKUP(S938,ar_skupina!L$2:M$136,2,FALSE())</f>
        <v>86</v>
      </c>
    </row>
    <row r="939" spans="1:21" ht="14.25" customHeight="1" x14ac:dyDescent="0.25">
      <c r="A939">
        <v>1129</v>
      </c>
      <c r="B939" s="9">
        <v>45204.53125</v>
      </c>
      <c r="C939" s="9">
        <v>45204.635416666701</v>
      </c>
      <c r="D939" t="s">
        <v>1622</v>
      </c>
      <c r="E939" t="s">
        <v>16</v>
      </c>
      <c r="F939" t="s">
        <v>1607</v>
      </c>
      <c r="G939" t="s">
        <v>4</v>
      </c>
      <c r="H939" t="s">
        <v>1612</v>
      </c>
      <c r="I939" s="63" t="e">
        <f t="array" ref="I939">_xlfn.IFS(#REF!="1",1,#REF!="2",2,#REF!="3",3,#REF!="1A",4,#REF!="1B",5,#REF!="2A",6,#REF!="2B",7,#REF!="3A",8,#REF!="3B",9,#REF!="4A",10,#REF!="","")</f>
        <v>#REF!</v>
      </c>
      <c r="J939">
        <f>VLOOKUP(F939,profesor!$G$2:$H$101,2,0)</f>
        <v>12</v>
      </c>
      <c r="K939">
        <f>VLOOKUP(H939,ar_predmet!A:C,3,0)</f>
        <v>31</v>
      </c>
      <c r="L939" s="3">
        <f>VLOOKUP(H939,ar_predmet!A:C,2,FALSE())</f>
        <v>5233</v>
      </c>
      <c r="M939">
        <f>+VLOOKUP(G939,tip_dogodka!$B$2:$C$10,2,0)</f>
        <v>3</v>
      </c>
      <c r="N939">
        <f>+VLOOKUP(E939,prostor!$F$1:$G$101,2,0)</f>
        <v>54</v>
      </c>
      <c r="O939">
        <f t="shared" si="56"/>
        <v>150</v>
      </c>
      <c r="P939">
        <f>VLOOKUP(O939,mi2hh!A$2:B$4261,2,FALSE())</f>
        <v>3</v>
      </c>
      <c r="Q939" t="str">
        <f t="shared" si="57"/>
        <v>Red</v>
      </c>
      <c r="R939" t="str">
        <f t="shared" si="58"/>
        <v>VS</v>
      </c>
      <c r="S939" s="24" t="s">
        <v>1157</v>
      </c>
      <c r="T939" t="str">
        <f t="shared" si="59"/>
        <v/>
      </c>
      <c r="U939">
        <f>VLOOKUP(S939,ar_skupina!L$2:M$136,2,FALSE())</f>
        <v>20</v>
      </c>
    </row>
    <row r="940" spans="1:21" ht="14.25" customHeight="1" x14ac:dyDescent="0.25">
      <c r="A940">
        <v>1131</v>
      </c>
      <c r="B940" s="9">
        <v>45203.53125</v>
      </c>
      <c r="C940" s="9">
        <v>45203.635416666701</v>
      </c>
      <c r="D940" t="s">
        <v>1611</v>
      </c>
      <c r="E940">
        <v>306</v>
      </c>
      <c r="F940" t="s">
        <v>1607</v>
      </c>
      <c r="G940" t="s">
        <v>2</v>
      </c>
      <c r="H940" t="s">
        <v>1612</v>
      </c>
      <c r="I940" s="63" t="e">
        <f t="array" ref="I940">_xlfn.IFS(#REF!="1",1,#REF!="2",2,#REF!="3",3,#REF!="1A",4,#REF!="1B",5,#REF!="2A",6,#REF!="2B",7,#REF!="3A",8,#REF!="3B",9,#REF!="4A",10,#REF!="","")</f>
        <v>#REF!</v>
      </c>
      <c r="J940">
        <f>VLOOKUP(F940,profesor!$G$2:$H$101,2,0)</f>
        <v>12</v>
      </c>
      <c r="K940">
        <f>VLOOKUP(H940,ar_predmet!A:C,3,0)</f>
        <v>31</v>
      </c>
      <c r="L940" s="3">
        <f>VLOOKUP(H940,ar_predmet!A:C,2,FALSE())</f>
        <v>5233</v>
      </c>
      <c r="M940">
        <f>+VLOOKUP(G940,tip_dogodka!$B$2:$C$10,2,0)</f>
        <v>1</v>
      </c>
      <c r="N940">
        <f>+VLOOKUP(E940,prostor!$F$1:$G$101,2,0)</f>
        <v>8</v>
      </c>
      <c r="O940">
        <f t="shared" si="56"/>
        <v>150</v>
      </c>
      <c r="P940">
        <f>VLOOKUP(O940,mi2hh!A$2:B$4261,2,FALSE())</f>
        <v>3</v>
      </c>
      <c r="Q940" t="str">
        <f t="shared" si="57"/>
        <v>Red</v>
      </c>
      <c r="R940" t="str">
        <f t="shared" si="58"/>
        <v>VS</v>
      </c>
      <c r="S940" s="24" t="s">
        <v>1157</v>
      </c>
      <c r="T940" t="str">
        <f t="shared" si="59"/>
        <v/>
      </c>
      <c r="U940">
        <f>VLOOKUP(S940,ar_skupina!L$2:M$136,2,FALSE())</f>
        <v>20</v>
      </c>
    </row>
    <row r="941" spans="1:21" ht="14.25" customHeight="1" x14ac:dyDescent="0.25">
      <c r="A941">
        <v>1133</v>
      </c>
      <c r="B941" s="9">
        <v>45209.53125</v>
      </c>
      <c r="C941" s="9">
        <v>45209.635416666701</v>
      </c>
      <c r="D941" t="s">
        <v>1622</v>
      </c>
      <c r="E941" t="s">
        <v>16</v>
      </c>
      <c r="F941" t="s">
        <v>1607</v>
      </c>
      <c r="G941" t="s">
        <v>4</v>
      </c>
      <c r="H941" t="s">
        <v>1612</v>
      </c>
      <c r="I941" s="63" t="e">
        <f t="array" ref="I941">_xlfn.IFS(#REF!="1",1,#REF!="2",2,#REF!="3",3,#REF!="1A",4,#REF!="1B",5,#REF!="2A",6,#REF!="2B",7,#REF!="3A",8,#REF!="3B",9,#REF!="4A",10,#REF!="","")</f>
        <v>#REF!</v>
      </c>
      <c r="J941">
        <f>VLOOKUP(F941,profesor!$G$2:$H$101,2,0)</f>
        <v>12</v>
      </c>
      <c r="K941">
        <f>VLOOKUP(H941,ar_predmet!A:C,3,0)</f>
        <v>31</v>
      </c>
      <c r="L941" s="3">
        <f>VLOOKUP(H941,ar_predmet!A:C,2,FALSE())</f>
        <v>5233</v>
      </c>
      <c r="M941">
        <f>+VLOOKUP(G941,tip_dogodka!$B$2:$C$10,2,0)</f>
        <v>3</v>
      </c>
      <c r="N941">
        <f>+VLOOKUP(E941,prostor!$F$1:$G$101,2,0)</f>
        <v>54</v>
      </c>
      <c r="O941">
        <f t="shared" si="56"/>
        <v>150</v>
      </c>
      <c r="P941">
        <f>VLOOKUP(O941,mi2hh!A$2:B$4261,2,FALSE())</f>
        <v>3</v>
      </c>
      <c r="Q941" t="str">
        <f t="shared" si="57"/>
        <v>Red</v>
      </c>
      <c r="R941" t="str">
        <f t="shared" si="58"/>
        <v>VS</v>
      </c>
      <c r="S941" s="24" t="s">
        <v>1157</v>
      </c>
      <c r="T941" t="str">
        <f t="shared" si="59"/>
        <v/>
      </c>
      <c r="U941">
        <f>VLOOKUP(S941,ar_skupina!L$2:M$136,2,FALSE())</f>
        <v>20</v>
      </c>
    </row>
    <row r="942" spans="1:21" ht="14.25" customHeight="1" x14ac:dyDescent="0.25">
      <c r="A942">
        <v>1134</v>
      </c>
      <c r="B942" s="9">
        <v>45254.489583333299</v>
      </c>
      <c r="C942" s="9">
        <v>45254.59375</v>
      </c>
      <c r="D942" t="s">
        <v>1618</v>
      </c>
      <c r="E942" t="s">
        <v>16</v>
      </c>
      <c r="F942" t="s">
        <v>1607</v>
      </c>
      <c r="G942" t="s">
        <v>4</v>
      </c>
      <c r="H942" t="s">
        <v>1619</v>
      </c>
      <c r="I942" s="63" t="e">
        <f t="array" ref="I942">_xlfn.IFS(#REF!="1",1,#REF!="2",2,#REF!="3",3,#REF!="1A",4,#REF!="1B",5,#REF!="2A",6,#REF!="2B",7,#REF!="3A",8,#REF!="3B",9,#REF!="4A",10,#REF!="","")</f>
        <v>#REF!</v>
      </c>
      <c r="J942">
        <f>VLOOKUP(F942,profesor!$G$2:$H$101,2,0)</f>
        <v>12</v>
      </c>
      <c r="K942">
        <f>VLOOKUP(H942,ar_predmet!A:C,3,0)</f>
        <v>156</v>
      </c>
      <c r="L942" s="3">
        <f>VLOOKUP(H942,ar_predmet!A:C,2,FALSE())</f>
        <v>7116</v>
      </c>
      <c r="M942">
        <f>+VLOOKUP(G942,tip_dogodka!$B$2:$C$10,2,0)</f>
        <v>3</v>
      </c>
      <c r="N942">
        <f>+VLOOKUP(E942,prostor!$F$1:$G$101,2,0)</f>
        <v>54</v>
      </c>
      <c r="O942">
        <f t="shared" si="56"/>
        <v>150</v>
      </c>
      <c r="P942">
        <f>VLOOKUP(O942,mi2hh!A$2:B$4261,2,FALSE())</f>
        <v>3</v>
      </c>
      <c r="Q942" t="str">
        <f t="shared" si="57"/>
        <v>Red</v>
      </c>
      <c r="R942" t="str">
        <f t="shared" si="58"/>
        <v>MA</v>
      </c>
      <c r="S942" s="24" t="s">
        <v>1225</v>
      </c>
      <c r="T942" t="str">
        <f t="shared" si="59"/>
        <v/>
      </c>
      <c r="U942">
        <f>VLOOKUP(S942,ar_skupina!L$2:M$136,2,FALSE())</f>
        <v>81</v>
      </c>
    </row>
    <row r="943" spans="1:21" ht="14.25" customHeight="1" x14ac:dyDescent="0.25">
      <c r="A943">
        <v>1135</v>
      </c>
      <c r="B943" s="9">
        <v>45398.53125</v>
      </c>
      <c r="C943" s="9">
        <v>45398.635416666701</v>
      </c>
      <c r="D943" t="s">
        <v>1626</v>
      </c>
      <c r="E943">
        <v>306</v>
      </c>
      <c r="F943" t="s">
        <v>1607</v>
      </c>
      <c r="G943" t="s">
        <v>2</v>
      </c>
      <c r="H943" t="s">
        <v>1617</v>
      </c>
      <c r="I943" s="63" t="e">
        <f t="array" ref="I943">_xlfn.IFS(#REF!="1",1,#REF!="2",2,#REF!="3",3,#REF!="1A",4,#REF!="1B",5,#REF!="2A",6,#REF!="2B",7,#REF!="3A",8,#REF!="3B",9,#REF!="4A",10,#REF!="","")</f>
        <v>#REF!</v>
      </c>
      <c r="J943">
        <f>VLOOKUP(F943,profesor!$G$2:$H$101,2,0)</f>
        <v>12</v>
      </c>
      <c r="K943">
        <f>VLOOKUP(H943,ar_predmet!A:C,3,0)</f>
        <v>32</v>
      </c>
      <c r="L943" s="3">
        <f>VLOOKUP(H943,ar_predmet!A:C,2,FALSE())</f>
        <v>5234</v>
      </c>
      <c r="M943">
        <f>+VLOOKUP(G943,tip_dogodka!$B$2:$C$10,2,0)</f>
        <v>1</v>
      </c>
      <c r="N943">
        <f>+VLOOKUP(E943,prostor!$F$1:$G$101,2,0)</f>
        <v>8</v>
      </c>
      <c r="O943">
        <f t="shared" si="56"/>
        <v>150</v>
      </c>
      <c r="P943">
        <f>VLOOKUP(O943,mi2hh!A$2:B$4261,2,FALSE())</f>
        <v>3</v>
      </c>
      <c r="Q943" t="str">
        <f t="shared" si="57"/>
        <v>Red</v>
      </c>
      <c r="R943" t="str">
        <f t="shared" si="58"/>
        <v>VS</v>
      </c>
      <c r="S943" s="24" t="s">
        <v>1157</v>
      </c>
      <c r="T943" t="str">
        <f t="shared" si="59"/>
        <v/>
      </c>
      <c r="U943">
        <f>VLOOKUP(S943,ar_skupina!L$2:M$136,2,FALSE())</f>
        <v>20</v>
      </c>
    </row>
    <row r="944" spans="1:21" ht="14.25" customHeight="1" x14ac:dyDescent="0.25">
      <c r="A944">
        <v>1136</v>
      </c>
      <c r="B944" s="9">
        <v>45265.489583333299</v>
      </c>
      <c r="C944" s="9">
        <v>45265.59375</v>
      </c>
      <c r="D944" t="s">
        <v>1618</v>
      </c>
      <c r="E944" t="s">
        <v>16</v>
      </c>
      <c r="F944" t="s">
        <v>1607</v>
      </c>
      <c r="G944" t="s">
        <v>4</v>
      </c>
      <c r="H944" t="s">
        <v>1619</v>
      </c>
      <c r="I944" s="63" t="e">
        <f t="array" ref="I944">_xlfn.IFS(#REF!="1",1,#REF!="2",2,#REF!="3",3,#REF!="1A",4,#REF!="1B",5,#REF!="2A",6,#REF!="2B",7,#REF!="3A",8,#REF!="3B",9,#REF!="4A",10,#REF!="","")</f>
        <v>#REF!</v>
      </c>
      <c r="J944">
        <f>VLOOKUP(F944,profesor!$G$2:$H$101,2,0)</f>
        <v>12</v>
      </c>
      <c r="K944">
        <f>VLOOKUP(H944,ar_predmet!A:C,3,0)</f>
        <v>156</v>
      </c>
      <c r="L944" s="3">
        <f>VLOOKUP(H944,ar_predmet!A:C,2,FALSE())</f>
        <v>7116</v>
      </c>
      <c r="M944">
        <f>+VLOOKUP(G944,tip_dogodka!$B$2:$C$10,2,0)</f>
        <v>3</v>
      </c>
      <c r="N944">
        <f>+VLOOKUP(E944,prostor!$F$1:$G$101,2,0)</f>
        <v>54</v>
      </c>
      <c r="O944">
        <f t="shared" si="56"/>
        <v>150</v>
      </c>
      <c r="P944">
        <f>VLOOKUP(O944,mi2hh!A$2:B$4261,2,FALSE())</f>
        <v>3</v>
      </c>
      <c r="Q944" t="str">
        <f t="shared" si="57"/>
        <v>Red</v>
      </c>
      <c r="R944" t="str">
        <f t="shared" si="58"/>
        <v>MA</v>
      </c>
      <c r="S944" s="24" t="s">
        <v>1225</v>
      </c>
      <c r="T944" t="str">
        <f t="shared" si="59"/>
        <v/>
      </c>
      <c r="U944">
        <f>VLOOKUP(S944,ar_skupina!L$2:M$136,2,FALSE())</f>
        <v>81</v>
      </c>
    </row>
    <row r="945" spans="1:21" ht="14.25" customHeight="1" x14ac:dyDescent="0.25">
      <c r="A945">
        <v>1137</v>
      </c>
      <c r="B945" s="9">
        <v>45399.53125</v>
      </c>
      <c r="C945" s="9">
        <v>45399.635416666701</v>
      </c>
      <c r="D945" t="s">
        <v>1616</v>
      </c>
      <c r="E945" t="s">
        <v>16</v>
      </c>
      <c r="F945" t="s">
        <v>1607</v>
      </c>
      <c r="G945" t="s">
        <v>4</v>
      </c>
      <c r="H945" t="s">
        <v>1617</v>
      </c>
      <c r="I945" s="63" t="e">
        <f t="array" ref="I945">_xlfn.IFS(#REF!="1",1,#REF!="2",2,#REF!="3",3,#REF!="1A",4,#REF!="1B",5,#REF!="2A",6,#REF!="2B",7,#REF!="3A",8,#REF!="3B",9,#REF!="4A",10,#REF!="","")</f>
        <v>#REF!</v>
      </c>
      <c r="J945">
        <f>VLOOKUP(F945,profesor!$G$2:$H$101,2,0)</f>
        <v>12</v>
      </c>
      <c r="K945">
        <f>VLOOKUP(H945,ar_predmet!A:C,3,0)</f>
        <v>32</v>
      </c>
      <c r="L945" s="3">
        <f>VLOOKUP(H945,ar_predmet!A:C,2,FALSE())</f>
        <v>5234</v>
      </c>
      <c r="M945">
        <f>+VLOOKUP(G945,tip_dogodka!$B$2:$C$10,2,0)</f>
        <v>3</v>
      </c>
      <c r="N945">
        <f>+VLOOKUP(E945,prostor!$F$1:$G$101,2,0)</f>
        <v>54</v>
      </c>
      <c r="O945">
        <f t="shared" si="56"/>
        <v>150</v>
      </c>
      <c r="P945">
        <f>VLOOKUP(O945,mi2hh!A$2:B$4261,2,FALSE())</f>
        <v>3</v>
      </c>
      <c r="Q945" t="str">
        <f t="shared" si="57"/>
        <v>Red</v>
      </c>
      <c r="R945" t="str">
        <f t="shared" si="58"/>
        <v>VS</v>
      </c>
      <c r="S945" s="24" t="s">
        <v>1157</v>
      </c>
      <c r="T945" t="str">
        <f t="shared" si="59"/>
        <v/>
      </c>
      <c r="U945">
        <f>VLOOKUP(S945,ar_skupina!L$2:M$136,2,FALSE())</f>
        <v>20</v>
      </c>
    </row>
    <row r="946" spans="1:21" ht="14.25" customHeight="1" x14ac:dyDescent="0.25">
      <c r="A946">
        <v>1138</v>
      </c>
      <c r="B946" s="9">
        <v>45232.489583333299</v>
      </c>
      <c r="C946" s="9">
        <v>45232.59375</v>
      </c>
      <c r="D946" t="s">
        <v>1613</v>
      </c>
      <c r="E946">
        <v>301</v>
      </c>
      <c r="F946" t="s">
        <v>1607</v>
      </c>
      <c r="G946" t="s">
        <v>2</v>
      </c>
      <c r="H946" t="s">
        <v>1608</v>
      </c>
      <c r="I946" s="63" t="e">
        <f t="array" ref="I946">_xlfn.IFS(#REF!="1",1,#REF!="2",2,#REF!="3",3,#REF!="1A",4,#REF!="1B",5,#REF!="2A",6,#REF!="2B",7,#REF!="3A",8,#REF!="3B",9,#REF!="4A",10,#REF!="","")</f>
        <v>#REF!</v>
      </c>
      <c r="J946">
        <f>VLOOKUP(F946,profesor!$G$2:$H$101,2,0)</f>
        <v>12</v>
      </c>
      <c r="K946">
        <f>VLOOKUP(H946,ar_predmet!A:C,3,0)</f>
        <v>180</v>
      </c>
      <c r="L946" s="3">
        <f>VLOOKUP(H946,ar_predmet!A:C,2,FALSE())</f>
        <v>7204</v>
      </c>
      <c r="M946">
        <f>+VLOOKUP(G946,tip_dogodka!$B$2:$C$10,2,0)</f>
        <v>1</v>
      </c>
      <c r="N946">
        <f>+VLOOKUP(E946,prostor!$F$1:$G$101,2,0)</f>
        <v>5</v>
      </c>
      <c r="O946">
        <f t="shared" si="56"/>
        <v>150</v>
      </c>
      <c r="P946">
        <f>VLOOKUP(O946,mi2hh!A$2:B$4261,2,FALSE())</f>
        <v>3</v>
      </c>
      <c r="Q946" t="str">
        <f t="shared" si="57"/>
        <v>Red</v>
      </c>
      <c r="R946" t="str">
        <f t="shared" si="58"/>
        <v>MA</v>
      </c>
      <c r="S946" s="24" t="s">
        <v>1230</v>
      </c>
      <c r="T946" t="str">
        <f t="shared" si="59"/>
        <v/>
      </c>
      <c r="U946">
        <f>VLOOKUP(S946,ar_skupina!L$2:M$136,2,FALSE())</f>
        <v>86</v>
      </c>
    </row>
    <row r="947" spans="1:21" ht="14.25" customHeight="1" x14ac:dyDescent="0.25">
      <c r="A947">
        <v>1139</v>
      </c>
      <c r="B947" s="9">
        <v>45387.53125</v>
      </c>
      <c r="C947" s="9">
        <v>45387.635416666701</v>
      </c>
      <c r="D947" t="s">
        <v>1616</v>
      </c>
      <c r="E947" t="s">
        <v>16</v>
      </c>
      <c r="F947" t="s">
        <v>1607</v>
      </c>
      <c r="G947" t="s">
        <v>4</v>
      </c>
      <c r="H947" t="s">
        <v>1617</v>
      </c>
      <c r="I947" s="63" t="e">
        <f t="array" ref="I947">_xlfn.IFS(#REF!="1",1,#REF!="2",2,#REF!="3",3,#REF!="1A",4,#REF!="1B",5,#REF!="2A",6,#REF!="2B",7,#REF!="3A",8,#REF!="3B",9,#REF!="4A",10,#REF!="","")</f>
        <v>#REF!</v>
      </c>
      <c r="J947">
        <f>VLOOKUP(F947,profesor!$G$2:$H$101,2,0)</f>
        <v>12</v>
      </c>
      <c r="K947">
        <f>VLOOKUP(H947,ar_predmet!A:C,3,0)</f>
        <v>32</v>
      </c>
      <c r="L947" s="3">
        <f>VLOOKUP(H947,ar_predmet!A:C,2,FALSE())</f>
        <v>5234</v>
      </c>
      <c r="M947">
        <f>+VLOOKUP(G947,tip_dogodka!$B$2:$C$10,2,0)</f>
        <v>3</v>
      </c>
      <c r="N947">
        <f>+VLOOKUP(E947,prostor!$F$1:$G$101,2,0)</f>
        <v>54</v>
      </c>
      <c r="O947">
        <f t="shared" si="56"/>
        <v>150</v>
      </c>
      <c r="P947">
        <f>VLOOKUP(O947,mi2hh!A$2:B$4261,2,FALSE())</f>
        <v>3</v>
      </c>
      <c r="Q947" t="str">
        <f t="shared" si="57"/>
        <v>Red</v>
      </c>
      <c r="R947" t="str">
        <f t="shared" si="58"/>
        <v>VS</v>
      </c>
      <c r="S947" s="24" t="s">
        <v>1157</v>
      </c>
      <c r="T947" t="str">
        <f t="shared" si="59"/>
        <v/>
      </c>
      <c r="U947">
        <f>VLOOKUP(S947,ar_skupina!L$2:M$136,2,FALSE())</f>
        <v>20</v>
      </c>
    </row>
    <row r="948" spans="1:21" ht="14.25" customHeight="1" x14ac:dyDescent="0.25">
      <c r="A948">
        <v>1141</v>
      </c>
      <c r="B948" s="9">
        <v>45385.53125</v>
      </c>
      <c r="C948" s="9">
        <v>45385.635416666701</v>
      </c>
      <c r="D948" t="s">
        <v>1616</v>
      </c>
      <c r="E948" t="s">
        <v>16</v>
      </c>
      <c r="F948" t="s">
        <v>1607</v>
      </c>
      <c r="G948" t="s">
        <v>4</v>
      </c>
      <c r="H948" t="s">
        <v>1617</v>
      </c>
      <c r="I948" s="63" t="e">
        <f t="array" ref="I948">_xlfn.IFS(#REF!="1",1,#REF!="2",2,#REF!="3",3,#REF!="1A",4,#REF!="1B",5,#REF!="2A",6,#REF!="2B",7,#REF!="3A",8,#REF!="3B",9,#REF!="4A",10,#REF!="","")</f>
        <v>#REF!</v>
      </c>
      <c r="J948">
        <f>VLOOKUP(F948,profesor!$G$2:$H$101,2,0)</f>
        <v>12</v>
      </c>
      <c r="K948">
        <f>VLOOKUP(H948,ar_predmet!A:C,3,0)</f>
        <v>32</v>
      </c>
      <c r="L948" s="3">
        <f>VLOOKUP(H948,ar_predmet!A:C,2,FALSE())</f>
        <v>5234</v>
      </c>
      <c r="M948">
        <f>+VLOOKUP(G948,tip_dogodka!$B$2:$C$10,2,0)</f>
        <v>3</v>
      </c>
      <c r="N948">
        <f>+VLOOKUP(E948,prostor!$F$1:$G$101,2,0)</f>
        <v>54</v>
      </c>
      <c r="O948">
        <f t="shared" si="56"/>
        <v>150</v>
      </c>
      <c r="P948">
        <f>VLOOKUP(O948,mi2hh!A$2:B$4261,2,FALSE())</f>
        <v>3</v>
      </c>
      <c r="Q948" t="str">
        <f t="shared" si="57"/>
        <v>Red</v>
      </c>
      <c r="R948" t="str">
        <f t="shared" si="58"/>
        <v>VS</v>
      </c>
      <c r="S948" s="24" t="s">
        <v>1157</v>
      </c>
      <c r="T948" t="str">
        <f t="shared" si="59"/>
        <v/>
      </c>
      <c r="U948">
        <f>VLOOKUP(S948,ar_skupina!L$2:M$136,2,FALSE())</f>
        <v>20</v>
      </c>
    </row>
    <row r="949" spans="1:21" ht="14.25" customHeight="1" x14ac:dyDescent="0.25">
      <c r="A949">
        <v>1142</v>
      </c>
      <c r="B949" s="9">
        <v>45364.489583333299</v>
      </c>
      <c r="C949" s="9">
        <v>45364.59375</v>
      </c>
      <c r="D949" t="s">
        <v>1614</v>
      </c>
      <c r="E949">
        <v>401</v>
      </c>
      <c r="F949" t="s">
        <v>1607</v>
      </c>
      <c r="G949" t="s">
        <v>2</v>
      </c>
      <c r="H949" t="s">
        <v>1615</v>
      </c>
      <c r="I949" s="63" t="e">
        <f t="array" ref="I949">_xlfn.IFS(#REF!="1",1,#REF!="2",2,#REF!="3",3,#REF!="1A",4,#REF!="1B",5,#REF!="2A",6,#REF!="2B",7,#REF!="3A",8,#REF!="3B",9,#REF!="4A",10,#REF!="","")</f>
        <v>#REF!</v>
      </c>
      <c r="J949">
        <f>VLOOKUP(F949,profesor!$G$2:$H$101,2,0)</f>
        <v>12</v>
      </c>
      <c r="K949">
        <f>VLOOKUP(H949,ar_predmet!A:C,3,0)</f>
        <v>92</v>
      </c>
      <c r="L949" s="3">
        <f>VLOOKUP(H949,ar_predmet!A:C,2,FALSE())</f>
        <v>6212</v>
      </c>
      <c r="M949">
        <f>+VLOOKUP(G949,tip_dogodka!$B$2:$C$10,2,0)</f>
        <v>1</v>
      </c>
      <c r="N949">
        <f>+VLOOKUP(E949,prostor!$F$1:$G$101,2,0)</f>
        <v>10</v>
      </c>
      <c r="O949">
        <f t="shared" si="56"/>
        <v>150</v>
      </c>
      <c r="P949">
        <f>VLOOKUP(O949,mi2hh!A$2:B$4261,2,FALSE())</f>
        <v>3</v>
      </c>
      <c r="Q949" t="str">
        <f t="shared" si="57"/>
        <v>Red</v>
      </c>
      <c r="R949" t="str">
        <f t="shared" si="58"/>
        <v>UN</v>
      </c>
      <c r="S949" s="24" t="s">
        <v>1209</v>
      </c>
      <c r="T949" t="str">
        <f t="shared" si="59"/>
        <v/>
      </c>
      <c r="U949">
        <f>VLOOKUP(S949,ar_skupina!L$2:M$136,2,FALSE())</f>
        <v>66</v>
      </c>
    </row>
    <row r="950" spans="1:21" ht="14.25" customHeight="1" x14ac:dyDescent="0.25">
      <c r="A950">
        <v>1143</v>
      </c>
      <c r="B950" s="9">
        <v>45201.53125</v>
      </c>
      <c r="C950" s="9">
        <v>45201.635416666701</v>
      </c>
      <c r="D950" t="s">
        <v>1611</v>
      </c>
      <c r="E950">
        <v>306</v>
      </c>
      <c r="F950" t="s">
        <v>1607</v>
      </c>
      <c r="G950" t="s">
        <v>2</v>
      </c>
      <c r="H950" t="s">
        <v>1612</v>
      </c>
      <c r="I950" s="63" t="e">
        <f t="array" ref="I950">_xlfn.IFS(#REF!="1",1,#REF!="2",2,#REF!="3",3,#REF!="1A",4,#REF!="1B",5,#REF!="2A",6,#REF!="2B",7,#REF!="3A",8,#REF!="3B",9,#REF!="4A",10,#REF!="","")</f>
        <v>#REF!</v>
      </c>
      <c r="J950">
        <f>VLOOKUP(F950,profesor!$G$2:$H$101,2,0)</f>
        <v>12</v>
      </c>
      <c r="K950">
        <f>VLOOKUP(H950,ar_predmet!A:C,3,0)</f>
        <v>31</v>
      </c>
      <c r="L950" s="3">
        <f>VLOOKUP(H950,ar_predmet!A:C,2,FALSE())</f>
        <v>5233</v>
      </c>
      <c r="M950">
        <f>+VLOOKUP(G950,tip_dogodka!$B$2:$C$10,2,0)</f>
        <v>1</v>
      </c>
      <c r="N950">
        <f>+VLOOKUP(E950,prostor!$F$1:$G$101,2,0)</f>
        <v>8</v>
      </c>
      <c r="O950">
        <f t="shared" si="56"/>
        <v>150</v>
      </c>
      <c r="P950">
        <f>VLOOKUP(O950,mi2hh!A$2:B$4261,2,FALSE())</f>
        <v>3</v>
      </c>
      <c r="Q950" t="str">
        <f t="shared" si="57"/>
        <v>Red</v>
      </c>
      <c r="R950" t="str">
        <f t="shared" si="58"/>
        <v>VS</v>
      </c>
      <c r="S950" s="24" t="s">
        <v>1157</v>
      </c>
      <c r="T950" t="str">
        <f t="shared" si="59"/>
        <v/>
      </c>
      <c r="U950">
        <f>VLOOKUP(S950,ar_skupina!L$2:M$136,2,FALSE())</f>
        <v>20</v>
      </c>
    </row>
    <row r="951" spans="1:21" ht="14.25" customHeight="1" x14ac:dyDescent="0.25">
      <c r="A951">
        <v>1144</v>
      </c>
      <c r="B951" s="9">
        <v>45355.489583333299</v>
      </c>
      <c r="C951" s="9">
        <v>45355.59375</v>
      </c>
      <c r="D951" t="s">
        <v>1614</v>
      </c>
      <c r="E951">
        <v>302</v>
      </c>
      <c r="F951" t="s">
        <v>1607</v>
      </c>
      <c r="G951" t="s">
        <v>2</v>
      </c>
      <c r="H951" t="s">
        <v>1615</v>
      </c>
      <c r="I951" s="63" t="e">
        <f t="array" ref="I951">_xlfn.IFS(#REF!="1",1,#REF!="2",2,#REF!="3",3,#REF!="1A",4,#REF!="1B",5,#REF!="2A",6,#REF!="2B",7,#REF!="3A",8,#REF!="3B",9,#REF!="4A",10,#REF!="","")</f>
        <v>#REF!</v>
      </c>
      <c r="J951">
        <f>VLOOKUP(F951,profesor!$G$2:$H$101,2,0)</f>
        <v>12</v>
      </c>
      <c r="K951">
        <f>VLOOKUP(H951,ar_predmet!A:C,3,0)</f>
        <v>92</v>
      </c>
      <c r="L951" s="3">
        <f>VLOOKUP(H951,ar_predmet!A:C,2,FALSE())</f>
        <v>6212</v>
      </c>
      <c r="M951">
        <f>+VLOOKUP(G951,tip_dogodka!$B$2:$C$10,2,0)</f>
        <v>1</v>
      </c>
      <c r="N951">
        <f>+VLOOKUP(E951,prostor!$F$1:$G$101,2,0)</f>
        <v>6</v>
      </c>
      <c r="O951">
        <f t="shared" si="56"/>
        <v>150</v>
      </c>
      <c r="P951">
        <f>VLOOKUP(O951,mi2hh!A$2:B$4261,2,FALSE())</f>
        <v>3</v>
      </c>
      <c r="Q951" t="str">
        <f t="shared" si="57"/>
        <v>Red</v>
      </c>
      <c r="R951" t="str">
        <f t="shared" si="58"/>
        <v>UN</v>
      </c>
      <c r="S951" s="24" t="s">
        <v>1209</v>
      </c>
      <c r="T951" t="str">
        <f t="shared" si="59"/>
        <v/>
      </c>
      <c r="U951">
        <f>VLOOKUP(S951,ar_skupina!L$2:M$136,2,FALSE())</f>
        <v>66</v>
      </c>
    </row>
    <row r="952" spans="1:21" ht="14.25" customHeight="1" x14ac:dyDescent="0.25">
      <c r="A952">
        <v>1145</v>
      </c>
      <c r="B952" s="9">
        <v>45358.489583333299</v>
      </c>
      <c r="C952" s="9">
        <v>45358.59375</v>
      </c>
      <c r="D952" t="s">
        <v>1614</v>
      </c>
      <c r="E952">
        <v>302</v>
      </c>
      <c r="F952" t="s">
        <v>1607</v>
      </c>
      <c r="G952" t="s">
        <v>2</v>
      </c>
      <c r="H952" t="s">
        <v>1615</v>
      </c>
      <c r="I952" s="63" t="e">
        <f t="array" ref="I952">_xlfn.IFS(#REF!="1",1,#REF!="2",2,#REF!="3",3,#REF!="1A",4,#REF!="1B",5,#REF!="2A",6,#REF!="2B",7,#REF!="3A",8,#REF!="3B",9,#REF!="4A",10,#REF!="","")</f>
        <v>#REF!</v>
      </c>
      <c r="J952">
        <f>VLOOKUP(F952,profesor!$G$2:$H$101,2,0)</f>
        <v>12</v>
      </c>
      <c r="K952">
        <f>VLOOKUP(H952,ar_predmet!A:C,3,0)</f>
        <v>92</v>
      </c>
      <c r="L952" s="3">
        <f>VLOOKUP(H952,ar_predmet!A:C,2,FALSE())</f>
        <v>6212</v>
      </c>
      <c r="M952">
        <f>+VLOOKUP(G952,tip_dogodka!$B$2:$C$10,2,0)</f>
        <v>1</v>
      </c>
      <c r="N952">
        <f>+VLOOKUP(E952,prostor!$F$1:$G$101,2,0)</f>
        <v>6</v>
      </c>
      <c r="O952">
        <f t="shared" si="56"/>
        <v>150</v>
      </c>
      <c r="P952">
        <f>VLOOKUP(O952,mi2hh!A$2:B$4261,2,FALSE())</f>
        <v>3</v>
      </c>
      <c r="Q952" t="str">
        <f t="shared" si="57"/>
        <v>Red</v>
      </c>
      <c r="R952" t="str">
        <f t="shared" si="58"/>
        <v>UN</v>
      </c>
      <c r="S952" s="24" t="s">
        <v>1209</v>
      </c>
      <c r="T952" t="str">
        <f t="shared" si="59"/>
        <v/>
      </c>
      <c r="U952">
        <f>VLOOKUP(S952,ar_skupina!L$2:M$136,2,FALSE())</f>
        <v>66</v>
      </c>
    </row>
    <row r="953" spans="1:21" ht="14.25" customHeight="1" x14ac:dyDescent="0.25">
      <c r="A953">
        <v>1146</v>
      </c>
      <c r="B953" s="9">
        <v>45392.53125</v>
      </c>
      <c r="C953" s="9">
        <v>45392.635416666701</v>
      </c>
      <c r="D953" t="s">
        <v>1626</v>
      </c>
      <c r="E953">
        <v>307</v>
      </c>
      <c r="F953" t="s">
        <v>1607</v>
      </c>
      <c r="G953" t="s">
        <v>2</v>
      </c>
      <c r="H953" t="s">
        <v>1617</v>
      </c>
      <c r="I953" s="63" t="e">
        <f t="array" ref="I953">_xlfn.IFS(#REF!="1",1,#REF!="2",2,#REF!="3",3,#REF!="1A",4,#REF!="1B",5,#REF!="2A",6,#REF!="2B",7,#REF!="3A",8,#REF!="3B",9,#REF!="4A",10,#REF!="","")</f>
        <v>#REF!</v>
      </c>
      <c r="J953">
        <f>VLOOKUP(F953,profesor!$G$2:$H$101,2,0)</f>
        <v>12</v>
      </c>
      <c r="K953">
        <f>VLOOKUP(H953,ar_predmet!A:C,3,0)</f>
        <v>32</v>
      </c>
      <c r="L953" s="3">
        <f>VLOOKUP(H953,ar_predmet!A:C,2,FALSE())</f>
        <v>5234</v>
      </c>
      <c r="M953">
        <f>+VLOOKUP(G953,tip_dogodka!$B$2:$C$10,2,0)</f>
        <v>1</v>
      </c>
      <c r="N953">
        <f>+VLOOKUP(E953,prostor!$F$1:$G$101,2,0)</f>
        <v>9</v>
      </c>
      <c r="O953">
        <f t="shared" si="56"/>
        <v>150</v>
      </c>
      <c r="P953">
        <f>VLOOKUP(O953,mi2hh!A$2:B$4261,2,FALSE())</f>
        <v>3</v>
      </c>
      <c r="Q953" t="str">
        <f t="shared" si="57"/>
        <v>Red</v>
      </c>
      <c r="R953" t="str">
        <f t="shared" si="58"/>
        <v>VS</v>
      </c>
      <c r="S953" s="24" t="s">
        <v>1157</v>
      </c>
      <c r="T953" t="str">
        <f t="shared" si="59"/>
        <v/>
      </c>
      <c r="U953">
        <f>VLOOKUP(S953,ar_skupina!L$2:M$136,2,FALSE())</f>
        <v>20</v>
      </c>
    </row>
    <row r="954" spans="1:21" ht="14.25" customHeight="1" x14ac:dyDescent="0.25">
      <c r="A954">
        <v>1147</v>
      </c>
      <c r="B954" s="9">
        <v>45348.489583333299</v>
      </c>
      <c r="C954" s="9">
        <v>45348.628472222197</v>
      </c>
      <c r="D954" t="s">
        <v>1614</v>
      </c>
      <c r="E954">
        <v>302</v>
      </c>
      <c r="F954" t="s">
        <v>1607</v>
      </c>
      <c r="G954" t="s">
        <v>2</v>
      </c>
      <c r="H954" t="s">
        <v>1615</v>
      </c>
      <c r="I954" s="63" t="e">
        <f t="array" ref="I954">_xlfn.IFS(#REF!="1",1,#REF!="2",2,#REF!="3",3,#REF!="1A",4,#REF!="1B",5,#REF!="2A",6,#REF!="2B",7,#REF!="3A",8,#REF!="3B",9,#REF!="4A",10,#REF!="","")</f>
        <v>#REF!</v>
      </c>
      <c r="J954">
        <f>VLOOKUP(F954,profesor!$G$2:$H$101,2,0)</f>
        <v>12</v>
      </c>
      <c r="K954">
        <f>VLOOKUP(H954,ar_predmet!A:C,3,0)</f>
        <v>92</v>
      </c>
      <c r="L954" s="3">
        <f>VLOOKUP(H954,ar_predmet!A:C,2,FALSE())</f>
        <v>6212</v>
      </c>
      <c r="M954">
        <f>+VLOOKUP(G954,tip_dogodka!$B$2:$C$10,2,0)</f>
        <v>1</v>
      </c>
      <c r="N954">
        <f>+VLOOKUP(E954,prostor!$F$1:$G$101,2,0)</f>
        <v>6</v>
      </c>
      <c r="O954">
        <f t="shared" si="56"/>
        <v>200</v>
      </c>
      <c r="P954">
        <f>VLOOKUP(O954,mi2hh!A$2:B$4261,2,FALSE())</f>
        <v>4</v>
      </c>
      <c r="Q954" t="str">
        <f t="shared" si="57"/>
        <v>Red</v>
      </c>
      <c r="R954" t="str">
        <f t="shared" si="58"/>
        <v>UN</v>
      </c>
      <c r="S954" s="24" t="s">
        <v>1209</v>
      </c>
      <c r="T954" t="str">
        <f t="shared" si="59"/>
        <v/>
      </c>
      <c r="U954">
        <f>VLOOKUP(S954,ar_skupina!L$2:M$136,2,FALSE())</f>
        <v>66</v>
      </c>
    </row>
    <row r="955" spans="1:21" ht="14.25" customHeight="1" x14ac:dyDescent="0.25">
      <c r="A955">
        <v>1148</v>
      </c>
      <c r="B955" s="9">
        <v>45357.489583333299</v>
      </c>
      <c r="C955" s="9">
        <v>45357.59375</v>
      </c>
      <c r="D955" t="s">
        <v>1623</v>
      </c>
      <c r="E955" t="s">
        <v>16</v>
      </c>
      <c r="F955" t="s">
        <v>1607</v>
      </c>
      <c r="G955" t="s">
        <v>4</v>
      </c>
      <c r="H955" t="s">
        <v>1615</v>
      </c>
      <c r="I955" s="63" t="e">
        <f t="array" ref="I955">_xlfn.IFS(#REF!="1",1,#REF!="2",2,#REF!="3",3,#REF!="1A",4,#REF!="1B",5,#REF!="2A",6,#REF!="2B",7,#REF!="3A",8,#REF!="3B",9,#REF!="4A",10,#REF!="","")</f>
        <v>#REF!</v>
      </c>
      <c r="J955">
        <f>VLOOKUP(F955,profesor!$G$2:$H$101,2,0)</f>
        <v>12</v>
      </c>
      <c r="K955">
        <f>VLOOKUP(H955,ar_predmet!A:C,3,0)</f>
        <v>92</v>
      </c>
      <c r="L955" s="3">
        <f>VLOOKUP(H955,ar_predmet!A:C,2,FALSE())</f>
        <v>6212</v>
      </c>
      <c r="M955">
        <f>+VLOOKUP(G955,tip_dogodka!$B$2:$C$10,2,0)</f>
        <v>3</v>
      </c>
      <c r="N955">
        <f>+VLOOKUP(E955,prostor!$F$1:$G$101,2,0)</f>
        <v>54</v>
      </c>
      <c r="O955">
        <f t="shared" si="56"/>
        <v>150</v>
      </c>
      <c r="P955">
        <f>VLOOKUP(O955,mi2hh!A$2:B$4261,2,FALSE())</f>
        <v>3</v>
      </c>
      <c r="Q955" t="str">
        <f t="shared" si="57"/>
        <v>Red</v>
      </c>
      <c r="R955" t="str">
        <f t="shared" si="58"/>
        <v>UN</v>
      </c>
      <c r="S955" s="24" t="s">
        <v>1209</v>
      </c>
      <c r="T955" t="str">
        <f t="shared" si="59"/>
        <v/>
      </c>
      <c r="U955">
        <f>VLOOKUP(S955,ar_skupina!L$2:M$136,2,FALSE())</f>
        <v>66</v>
      </c>
    </row>
    <row r="956" spans="1:21" ht="14.25" customHeight="1" x14ac:dyDescent="0.25">
      <c r="A956">
        <v>1149</v>
      </c>
      <c r="B956" s="9">
        <v>45272.489583333299</v>
      </c>
      <c r="C956" s="9">
        <v>45272.59375</v>
      </c>
      <c r="D956" t="s">
        <v>1624</v>
      </c>
      <c r="E956" t="s">
        <v>17</v>
      </c>
      <c r="F956" t="s">
        <v>1607</v>
      </c>
      <c r="G956" t="s">
        <v>2</v>
      </c>
      <c r="H956" t="s">
        <v>1619</v>
      </c>
      <c r="I956" s="63" t="e">
        <f t="array" ref="I956">_xlfn.IFS(#REF!="1",1,#REF!="2",2,#REF!="3",3,#REF!="1A",4,#REF!="1B",5,#REF!="2A",6,#REF!="2B",7,#REF!="3A",8,#REF!="3B",9,#REF!="4A",10,#REF!="","")</f>
        <v>#REF!</v>
      </c>
      <c r="J956">
        <f>VLOOKUP(F956,profesor!$G$2:$H$101,2,0)</f>
        <v>12</v>
      </c>
      <c r="K956">
        <f>VLOOKUP(H956,ar_predmet!A:C,3,0)</f>
        <v>156</v>
      </c>
      <c r="L956" s="3">
        <f>VLOOKUP(H956,ar_predmet!A:C,2,FALSE())</f>
        <v>7116</v>
      </c>
      <c r="M956">
        <f>+VLOOKUP(G956,tip_dogodka!$B$2:$C$10,2,0)</f>
        <v>1</v>
      </c>
      <c r="N956">
        <f>+VLOOKUP(E956,prostor!$F$1:$G$101,2,0)</f>
        <v>55</v>
      </c>
      <c r="O956">
        <f t="shared" si="56"/>
        <v>150</v>
      </c>
      <c r="P956">
        <f>VLOOKUP(O956,mi2hh!A$2:B$4261,2,FALSE())</f>
        <v>3</v>
      </c>
      <c r="Q956" t="str">
        <f t="shared" si="57"/>
        <v>Red</v>
      </c>
      <c r="R956" t="str">
        <f t="shared" si="58"/>
        <v>MA</v>
      </c>
      <c r="S956" s="24" t="s">
        <v>1225</v>
      </c>
      <c r="T956" t="str">
        <f t="shared" si="59"/>
        <v/>
      </c>
      <c r="U956">
        <f>VLOOKUP(S956,ar_skupina!L$2:M$136,2,FALSE())</f>
        <v>81</v>
      </c>
    </row>
    <row r="957" spans="1:21" ht="14.25" customHeight="1" x14ac:dyDescent="0.25">
      <c r="A957">
        <v>1151</v>
      </c>
      <c r="B957" s="9">
        <v>45253.489583333299</v>
      </c>
      <c r="C957" s="9">
        <v>45253.59375</v>
      </c>
      <c r="D957" t="s">
        <v>1624</v>
      </c>
      <c r="E957">
        <v>307</v>
      </c>
      <c r="F957" t="s">
        <v>1607</v>
      </c>
      <c r="G957" t="s">
        <v>2</v>
      </c>
      <c r="H957" t="s">
        <v>1619</v>
      </c>
      <c r="I957" s="63" t="e">
        <f t="array" ref="I957">_xlfn.IFS(#REF!="1",1,#REF!="2",2,#REF!="3",3,#REF!="1A",4,#REF!="1B",5,#REF!="2A",6,#REF!="2B",7,#REF!="3A",8,#REF!="3B",9,#REF!="4A",10,#REF!="","")</f>
        <v>#REF!</v>
      </c>
      <c r="J957">
        <f>VLOOKUP(F957,profesor!$G$2:$H$101,2,0)</f>
        <v>12</v>
      </c>
      <c r="K957">
        <f>VLOOKUP(H957,ar_predmet!A:C,3,0)</f>
        <v>156</v>
      </c>
      <c r="L957" s="3">
        <f>VLOOKUP(H957,ar_predmet!A:C,2,FALSE())</f>
        <v>7116</v>
      </c>
      <c r="M957">
        <f>+VLOOKUP(G957,tip_dogodka!$B$2:$C$10,2,0)</f>
        <v>1</v>
      </c>
      <c r="N957">
        <f>+VLOOKUP(E957,prostor!$F$1:$G$101,2,0)</f>
        <v>9</v>
      </c>
      <c r="O957">
        <f t="shared" si="56"/>
        <v>150</v>
      </c>
      <c r="P957">
        <f>VLOOKUP(O957,mi2hh!A$2:B$4261,2,FALSE())</f>
        <v>3</v>
      </c>
      <c r="Q957" t="str">
        <f t="shared" si="57"/>
        <v>Red</v>
      </c>
      <c r="R957" t="str">
        <f t="shared" si="58"/>
        <v>MA</v>
      </c>
      <c r="S957" s="24" t="s">
        <v>1225</v>
      </c>
      <c r="T957" t="str">
        <f t="shared" si="59"/>
        <v/>
      </c>
      <c r="U957">
        <f>VLOOKUP(S957,ar_skupina!L$2:M$136,2,FALSE())</f>
        <v>81</v>
      </c>
    </row>
    <row r="958" spans="1:21" ht="14.25" customHeight="1" x14ac:dyDescent="0.25">
      <c r="A958">
        <v>1153</v>
      </c>
      <c r="B958" s="9">
        <v>45397.53125</v>
      </c>
      <c r="C958" s="9">
        <v>45397.635416666701</v>
      </c>
      <c r="D958" t="s">
        <v>1616</v>
      </c>
      <c r="E958" t="s">
        <v>16</v>
      </c>
      <c r="F958" t="s">
        <v>1607</v>
      </c>
      <c r="G958" t="s">
        <v>4</v>
      </c>
      <c r="H958" t="s">
        <v>1617</v>
      </c>
      <c r="I958" s="63" t="e">
        <f t="array" ref="I958">_xlfn.IFS(#REF!="1",1,#REF!="2",2,#REF!="3",3,#REF!="1A",4,#REF!="1B",5,#REF!="2A",6,#REF!="2B",7,#REF!="3A",8,#REF!="3B",9,#REF!="4A",10,#REF!="","")</f>
        <v>#REF!</v>
      </c>
      <c r="J958">
        <f>VLOOKUP(F958,profesor!$G$2:$H$101,2,0)</f>
        <v>12</v>
      </c>
      <c r="K958">
        <f>VLOOKUP(H958,ar_predmet!A:C,3,0)</f>
        <v>32</v>
      </c>
      <c r="L958" s="3">
        <f>VLOOKUP(H958,ar_predmet!A:C,2,FALSE())</f>
        <v>5234</v>
      </c>
      <c r="M958">
        <f>+VLOOKUP(G958,tip_dogodka!$B$2:$C$10,2,0)</f>
        <v>3</v>
      </c>
      <c r="N958">
        <f>+VLOOKUP(E958,prostor!$F$1:$G$101,2,0)</f>
        <v>54</v>
      </c>
      <c r="O958">
        <f t="shared" si="56"/>
        <v>150</v>
      </c>
      <c r="P958">
        <f>VLOOKUP(O958,mi2hh!A$2:B$4261,2,FALSE())</f>
        <v>3</v>
      </c>
      <c r="Q958" t="str">
        <f t="shared" si="57"/>
        <v>Red</v>
      </c>
      <c r="R958" t="str">
        <f t="shared" si="58"/>
        <v>VS</v>
      </c>
      <c r="S958" s="24" t="s">
        <v>1157</v>
      </c>
      <c r="T958" t="str">
        <f t="shared" si="59"/>
        <v/>
      </c>
      <c r="U958">
        <f>VLOOKUP(S958,ar_skupina!L$2:M$136,2,FALSE())</f>
        <v>20</v>
      </c>
    </row>
    <row r="959" spans="1:21" ht="14.25" customHeight="1" x14ac:dyDescent="0.25">
      <c r="A959">
        <v>1155</v>
      </c>
      <c r="B959" s="9">
        <v>45363.489583333299</v>
      </c>
      <c r="C959" s="9">
        <v>45363.59375</v>
      </c>
      <c r="D959" t="s">
        <v>1623</v>
      </c>
      <c r="E959" t="s">
        <v>16</v>
      </c>
      <c r="F959" t="s">
        <v>1607</v>
      </c>
      <c r="G959" t="s">
        <v>4</v>
      </c>
      <c r="H959" t="s">
        <v>1615</v>
      </c>
      <c r="I959" s="63" t="e">
        <f t="array" ref="I959">_xlfn.IFS(#REF!="1",1,#REF!="2",2,#REF!="3",3,#REF!="1A",4,#REF!="1B",5,#REF!="2A",6,#REF!="2B",7,#REF!="3A",8,#REF!="3B",9,#REF!="4A",10,#REF!="","")</f>
        <v>#REF!</v>
      </c>
      <c r="J959">
        <f>VLOOKUP(F959,profesor!$G$2:$H$101,2,0)</f>
        <v>12</v>
      </c>
      <c r="K959">
        <f>VLOOKUP(H959,ar_predmet!A:C,3,0)</f>
        <v>92</v>
      </c>
      <c r="L959" s="3">
        <f>VLOOKUP(H959,ar_predmet!A:C,2,FALSE())</f>
        <v>6212</v>
      </c>
      <c r="M959">
        <f>+VLOOKUP(G959,tip_dogodka!$B$2:$C$10,2,0)</f>
        <v>3</v>
      </c>
      <c r="N959">
        <f>+VLOOKUP(E959,prostor!$F$1:$G$101,2,0)</f>
        <v>54</v>
      </c>
      <c r="O959">
        <f t="shared" si="56"/>
        <v>150</v>
      </c>
      <c r="P959">
        <f>VLOOKUP(O959,mi2hh!A$2:B$4261,2,FALSE())</f>
        <v>3</v>
      </c>
      <c r="Q959" t="str">
        <f t="shared" si="57"/>
        <v>Red</v>
      </c>
      <c r="R959" t="str">
        <f t="shared" si="58"/>
        <v>UN</v>
      </c>
      <c r="S959" s="24" t="s">
        <v>1209</v>
      </c>
      <c r="T959" t="str">
        <f t="shared" si="59"/>
        <v/>
      </c>
      <c r="U959">
        <f>VLOOKUP(S959,ar_skupina!L$2:M$136,2,FALSE())</f>
        <v>66</v>
      </c>
    </row>
    <row r="960" spans="1:21" ht="14.25" customHeight="1" x14ac:dyDescent="0.25">
      <c r="A960">
        <v>1157</v>
      </c>
      <c r="B960" s="9">
        <v>45250.458333333299</v>
      </c>
      <c r="C960" s="9">
        <v>45250.635416666701</v>
      </c>
      <c r="D960" t="s">
        <v>1627</v>
      </c>
      <c r="E960" t="s">
        <v>17</v>
      </c>
      <c r="F960" t="s">
        <v>1607</v>
      </c>
      <c r="G960" t="s">
        <v>2</v>
      </c>
      <c r="H960" t="s">
        <v>1628</v>
      </c>
      <c r="I960" s="63" t="e">
        <f t="array" ref="I960">_xlfn.IFS(#REF!="1",1,#REF!="2",2,#REF!="3",3,#REF!="1A",4,#REF!="1B",5,#REF!="2A",6,#REF!="2B",7,#REF!="3A",8,#REF!="3B",9,#REF!="4A",10,#REF!="","")</f>
        <v>#REF!</v>
      </c>
      <c r="J960">
        <f>VLOOKUP(F960,profesor!$G$2:$H$101,2,0)</f>
        <v>12</v>
      </c>
      <c r="K960">
        <f>VLOOKUP(H960,ar_predmet!A:C,3,0)</f>
        <v>315</v>
      </c>
      <c r="L960" s="3">
        <f>VLOOKUP(H960,ar_predmet!A:C,2,FALSE())</f>
        <v>4242</v>
      </c>
      <c r="M960">
        <f>+VLOOKUP(G960,tip_dogodka!$B$2:$C$10,2,0)</f>
        <v>1</v>
      </c>
      <c r="N960">
        <f>+VLOOKUP(E960,prostor!$F$1:$G$101,2,0)</f>
        <v>55</v>
      </c>
      <c r="O960">
        <f t="shared" si="56"/>
        <v>255</v>
      </c>
      <c r="P960">
        <f>VLOOKUP(O960,mi2hh!A$2:B$4261,2,FALSE())</f>
        <v>5</v>
      </c>
      <c r="Q960" t="str">
        <f t="shared" si="57"/>
        <v>Izr</v>
      </c>
      <c r="R960" t="str">
        <f t="shared" si="58"/>
        <v>DO</v>
      </c>
      <c r="S960" s="24" t="s">
        <v>1282</v>
      </c>
      <c r="T960" t="str">
        <f t="shared" si="59"/>
        <v/>
      </c>
      <c r="U960">
        <f>VLOOKUP(S960,ar_skupina!L$2:M$136,2,FALSE())</f>
        <v>132</v>
      </c>
    </row>
    <row r="961" spans="1:21" ht="14.25" customHeight="1" x14ac:dyDescent="0.25">
      <c r="A961">
        <v>1158</v>
      </c>
      <c r="B961" s="9">
        <v>45266.489583333299</v>
      </c>
      <c r="C961" s="9">
        <v>45266.59375</v>
      </c>
      <c r="D961" t="s">
        <v>1624</v>
      </c>
      <c r="E961">
        <v>307</v>
      </c>
      <c r="F961" t="s">
        <v>1607</v>
      </c>
      <c r="G961" t="s">
        <v>2</v>
      </c>
      <c r="H961" t="s">
        <v>1619</v>
      </c>
      <c r="I961" s="63" t="e">
        <f t="array" ref="I961">_xlfn.IFS(#REF!="1",1,#REF!="2",2,#REF!="3",3,#REF!="1A",4,#REF!="1B",5,#REF!="2A",6,#REF!="2B",7,#REF!="3A",8,#REF!="3B",9,#REF!="4A",10,#REF!="","")</f>
        <v>#REF!</v>
      </c>
      <c r="J961">
        <f>VLOOKUP(F961,profesor!$G$2:$H$101,2,0)</f>
        <v>12</v>
      </c>
      <c r="K961">
        <f>VLOOKUP(H961,ar_predmet!A:C,3,0)</f>
        <v>156</v>
      </c>
      <c r="L961" s="3">
        <f>VLOOKUP(H961,ar_predmet!A:C,2,FALSE())</f>
        <v>7116</v>
      </c>
      <c r="M961">
        <f>+VLOOKUP(G961,tip_dogodka!$B$2:$C$10,2,0)</f>
        <v>1</v>
      </c>
      <c r="N961">
        <f>+VLOOKUP(E961,prostor!$F$1:$G$101,2,0)</f>
        <v>9</v>
      </c>
      <c r="O961">
        <f t="shared" si="56"/>
        <v>150</v>
      </c>
      <c r="P961">
        <f>VLOOKUP(O961,mi2hh!A$2:B$4261,2,FALSE())</f>
        <v>3</v>
      </c>
      <c r="Q961" t="str">
        <f t="shared" si="57"/>
        <v>Red</v>
      </c>
      <c r="R961" t="str">
        <f t="shared" si="58"/>
        <v>MA</v>
      </c>
      <c r="S961" s="24" t="s">
        <v>1225</v>
      </c>
      <c r="T961" t="str">
        <f t="shared" si="59"/>
        <v/>
      </c>
      <c r="U961">
        <f>VLOOKUP(S961,ar_skupina!L$2:M$136,2,FALSE())</f>
        <v>81</v>
      </c>
    </row>
    <row r="962" spans="1:21" ht="14.25" customHeight="1" x14ac:dyDescent="0.25">
      <c r="A962">
        <v>1159</v>
      </c>
      <c r="B962" s="9">
        <v>45384.53125</v>
      </c>
      <c r="C962" s="9">
        <v>45384.635416666701</v>
      </c>
      <c r="D962" t="s">
        <v>1626</v>
      </c>
      <c r="E962">
        <v>307</v>
      </c>
      <c r="F962" t="s">
        <v>1607</v>
      </c>
      <c r="G962" t="s">
        <v>2</v>
      </c>
      <c r="H962" t="s">
        <v>1617</v>
      </c>
      <c r="I962" s="63" t="e">
        <f t="array" ref="I962">_xlfn.IFS(#REF!="1",1,#REF!="2",2,#REF!="3",3,#REF!="1A",4,#REF!="1B",5,#REF!="2A",6,#REF!="2B",7,#REF!="3A",8,#REF!="3B",9,#REF!="4A",10,#REF!="","")</f>
        <v>#REF!</v>
      </c>
      <c r="J962">
        <f>VLOOKUP(F962,profesor!$G$2:$H$101,2,0)</f>
        <v>12</v>
      </c>
      <c r="K962">
        <f>VLOOKUP(H962,ar_predmet!A:C,3,0)</f>
        <v>32</v>
      </c>
      <c r="L962" s="3">
        <f>VLOOKUP(H962,ar_predmet!A:C,2,FALSE())</f>
        <v>5234</v>
      </c>
      <c r="M962">
        <f>+VLOOKUP(G962,tip_dogodka!$B$2:$C$10,2,0)</f>
        <v>1</v>
      </c>
      <c r="N962">
        <f>+VLOOKUP(E962,prostor!$F$1:$G$101,2,0)</f>
        <v>9</v>
      </c>
      <c r="O962">
        <f t="shared" ref="O962:O1025" si="60">+INT(TEXT(((C962-B962)*24*60),"000"))</f>
        <v>150</v>
      </c>
      <c r="P962">
        <f>VLOOKUP(O962,mi2hh!A$2:B$4261,2,FALSE())</f>
        <v>3</v>
      </c>
      <c r="Q962" t="str">
        <f t="shared" ref="Q962:Q1025" si="61">IF(ISNUMBER(FIND("Redni",D962)),"Red", IF(ISNUMBER(FIND("Izredni",D962)),"Izr"))</f>
        <v>Red</v>
      </c>
      <c r="R962" t="str">
        <f t="shared" ref="R962:R1025" si="62">IF(ISNUMBER(FIND("-VS-",D962)),"VS", IF(ISNUMBER(FIND("-UNI-",D962)),"UN",IF(ISNUMBER(FIND("-MAG-",D962)),"MA",IF(ISNUMBER(FIND("-DR-",D962)),"DO"))))</f>
        <v>VS</v>
      </c>
      <c r="S962" s="24" t="s">
        <v>1157</v>
      </c>
      <c r="T962" t="str">
        <f t="shared" ref="T962:T1025" si="63">IF(ISNUMBER(FIND("1. skupina",D962)),"1",IF(ISNUMBER(FIND("2. skupina",D962)),"2",IF(ISNUMBER(FIND("3. skupina",D962)),"3",IF(ISNUMBER(FIND("1.a skupina",D962)),"1A",IF(ISNUMBER(FIND("1.b skupina",D962)),"1B",IF(ISNUMBER(FIND("2.a skupina",D962)),"2A",IF(ISNUMBER(FIND("2.b skupina",D962)),"2B",IF(ISNUMBER(FIND("3.a skupina",D962)),"3A",IF(ISNUMBER(FIND("3.b skupina",D962)),"3B",IF(ISNUMBER(FIND("4.a skupina",D962)),"4A",""))))))))))</f>
        <v/>
      </c>
      <c r="U962">
        <f>VLOOKUP(S962,ar_skupina!L$2:M$136,2,FALSE())</f>
        <v>20</v>
      </c>
    </row>
    <row r="963" spans="1:21" ht="14.25" customHeight="1" x14ac:dyDescent="0.25">
      <c r="A963">
        <v>1160</v>
      </c>
      <c r="B963" s="9">
        <v>45386.53125</v>
      </c>
      <c r="C963" s="9">
        <v>45386.635416666701</v>
      </c>
      <c r="D963" t="s">
        <v>1626</v>
      </c>
      <c r="E963">
        <v>306</v>
      </c>
      <c r="F963" t="s">
        <v>1607</v>
      </c>
      <c r="G963" t="s">
        <v>2</v>
      </c>
      <c r="H963" t="s">
        <v>1617</v>
      </c>
      <c r="I963" s="63" t="e">
        <f t="array" ref="I963">_xlfn.IFS(#REF!="1",1,#REF!="2",2,#REF!="3",3,#REF!="1A",4,#REF!="1B",5,#REF!="2A",6,#REF!="2B",7,#REF!="3A",8,#REF!="3B",9,#REF!="4A",10,#REF!="","")</f>
        <v>#REF!</v>
      </c>
      <c r="J963">
        <f>VLOOKUP(F963,profesor!$G$2:$H$101,2,0)</f>
        <v>12</v>
      </c>
      <c r="K963">
        <f>VLOOKUP(H963,ar_predmet!A:C,3,0)</f>
        <v>32</v>
      </c>
      <c r="L963" s="3">
        <f>VLOOKUP(H963,ar_predmet!A:C,2,FALSE())</f>
        <v>5234</v>
      </c>
      <c r="M963">
        <f>+VLOOKUP(G963,tip_dogodka!$B$2:$C$10,2,0)</f>
        <v>1</v>
      </c>
      <c r="N963">
        <f>+VLOOKUP(E963,prostor!$F$1:$G$101,2,0)</f>
        <v>8</v>
      </c>
      <c r="O963">
        <f t="shared" si="60"/>
        <v>150</v>
      </c>
      <c r="P963">
        <f>VLOOKUP(O963,mi2hh!A$2:B$4261,2,FALSE())</f>
        <v>3</v>
      </c>
      <c r="Q963" t="str">
        <f t="shared" si="61"/>
        <v>Red</v>
      </c>
      <c r="R963" t="str">
        <f t="shared" si="62"/>
        <v>VS</v>
      </c>
      <c r="S963" s="24" t="s">
        <v>1157</v>
      </c>
      <c r="T963" t="str">
        <f t="shared" si="63"/>
        <v/>
      </c>
      <c r="U963">
        <f>VLOOKUP(S963,ar_skupina!L$2:M$136,2,FALSE())</f>
        <v>20</v>
      </c>
    </row>
    <row r="964" spans="1:21" ht="14.25" customHeight="1" x14ac:dyDescent="0.25">
      <c r="A964">
        <v>1162</v>
      </c>
      <c r="B964" s="9">
        <v>45237.489583333299</v>
      </c>
      <c r="C964" s="9">
        <v>45237.59375</v>
      </c>
      <c r="D964" t="s">
        <v>1613</v>
      </c>
      <c r="E964" t="s">
        <v>17</v>
      </c>
      <c r="F964" t="s">
        <v>1607</v>
      </c>
      <c r="G964" t="s">
        <v>2</v>
      </c>
      <c r="H964" t="s">
        <v>1608</v>
      </c>
      <c r="I964" s="63" t="e">
        <f t="array" ref="I964">_xlfn.IFS(#REF!="1",1,#REF!="2",2,#REF!="3",3,#REF!="1A",4,#REF!="1B",5,#REF!="2A",6,#REF!="2B",7,#REF!="3A",8,#REF!="3B",9,#REF!="4A",10,#REF!="","")</f>
        <v>#REF!</v>
      </c>
      <c r="J964">
        <f>VLOOKUP(F964,profesor!$G$2:$H$101,2,0)</f>
        <v>12</v>
      </c>
      <c r="K964">
        <f>VLOOKUP(H964,ar_predmet!A:C,3,0)</f>
        <v>180</v>
      </c>
      <c r="L964" s="3">
        <f>VLOOKUP(H964,ar_predmet!A:C,2,FALSE())</f>
        <v>7204</v>
      </c>
      <c r="M964">
        <f>+VLOOKUP(G964,tip_dogodka!$B$2:$C$10,2,0)</f>
        <v>1</v>
      </c>
      <c r="N964">
        <f>+VLOOKUP(E964,prostor!$F$1:$G$101,2,0)</f>
        <v>55</v>
      </c>
      <c r="O964">
        <f t="shared" si="60"/>
        <v>150</v>
      </c>
      <c r="P964">
        <f>VLOOKUP(O964,mi2hh!A$2:B$4261,2,FALSE())</f>
        <v>3</v>
      </c>
      <c r="Q964" t="str">
        <f t="shared" si="61"/>
        <v>Red</v>
      </c>
      <c r="R964" t="str">
        <f t="shared" si="62"/>
        <v>MA</v>
      </c>
      <c r="S964" s="24" t="s">
        <v>1230</v>
      </c>
      <c r="T964" t="str">
        <f t="shared" si="63"/>
        <v/>
      </c>
      <c r="U964">
        <f>VLOOKUP(S964,ar_skupina!L$2:M$136,2,FALSE())</f>
        <v>86</v>
      </c>
    </row>
    <row r="965" spans="1:21" ht="14.25" customHeight="1" x14ac:dyDescent="0.25">
      <c r="A965">
        <v>1163</v>
      </c>
      <c r="B965" s="9">
        <v>45211.53125</v>
      </c>
      <c r="C965" s="9">
        <v>45211.635416666701</v>
      </c>
      <c r="D965" t="s">
        <v>1622</v>
      </c>
      <c r="E965" t="s">
        <v>16</v>
      </c>
      <c r="F965" t="s">
        <v>1607</v>
      </c>
      <c r="G965" t="s">
        <v>4</v>
      </c>
      <c r="H965" t="s">
        <v>1612</v>
      </c>
      <c r="I965" s="63" t="e">
        <f t="array" ref="I965">_xlfn.IFS(#REF!="1",1,#REF!="2",2,#REF!="3",3,#REF!="1A",4,#REF!="1B",5,#REF!="2A",6,#REF!="2B",7,#REF!="3A",8,#REF!="3B",9,#REF!="4A",10,#REF!="","")</f>
        <v>#REF!</v>
      </c>
      <c r="J965">
        <f>VLOOKUP(F965,profesor!$G$2:$H$101,2,0)</f>
        <v>12</v>
      </c>
      <c r="K965">
        <f>VLOOKUP(H965,ar_predmet!A:C,3,0)</f>
        <v>31</v>
      </c>
      <c r="L965" s="3">
        <f>VLOOKUP(H965,ar_predmet!A:C,2,FALSE())</f>
        <v>5233</v>
      </c>
      <c r="M965">
        <f>+VLOOKUP(G965,tip_dogodka!$B$2:$C$10,2,0)</f>
        <v>3</v>
      </c>
      <c r="N965">
        <f>+VLOOKUP(E965,prostor!$F$1:$G$101,2,0)</f>
        <v>54</v>
      </c>
      <c r="O965">
        <f t="shared" si="60"/>
        <v>150</v>
      </c>
      <c r="P965">
        <f>VLOOKUP(O965,mi2hh!A$2:B$4261,2,FALSE())</f>
        <v>3</v>
      </c>
      <c r="Q965" t="str">
        <f t="shared" si="61"/>
        <v>Red</v>
      </c>
      <c r="R965" t="str">
        <f t="shared" si="62"/>
        <v>VS</v>
      </c>
      <c r="S965" s="24" t="s">
        <v>1157</v>
      </c>
      <c r="T965" t="str">
        <f t="shared" si="63"/>
        <v/>
      </c>
      <c r="U965">
        <f>VLOOKUP(S965,ar_skupina!L$2:M$136,2,FALSE())</f>
        <v>20</v>
      </c>
    </row>
    <row r="966" spans="1:21" ht="14.25" customHeight="1" x14ac:dyDescent="0.25">
      <c r="A966">
        <v>1164</v>
      </c>
      <c r="B966" s="9">
        <v>45394.53125</v>
      </c>
      <c r="C966" s="9">
        <v>45394.635416666701</v>
      </c>
      <c r="D966" t="s">
        <v>1626</v>
      </c>
      <c r="E966">
        <v>306</v>
      </c>
      <c r="F966" t="s">
        <v>1607</v>
      </c>
      <c r="G966" t="s">
        <v>2</v>
      </c>
      <c r="H966" t="s">
        <v>1617</v>
      </c>
      <c r="I966" s="63" t="e">
        <f t="array" ref="I966">_xlfn.IFS(#REF!="1",1,#REF!="2",2,#REF!="3",3,#REF!="1A",4,#REF!="1B",5,#REF!="2A",6,#REF!="2B",7,#REF!="3A",8,#REF!="3B",9,#REF!="4A",10,#REF!="","")</f>
        <v>#REF!</v>
      </c>
      <c r="J966">
        <f>VLOOKUP(F966,profesor!$G$2:$H$101,2,0)</f>
        <v>12</v>
      </c>
      <c r="K966">
        <f>VLOOKUP(H966,ar_predmet!A:C,3,0)</f>
        <v>32</v>
      </c>
      <c r="L966" s="3">
        <f>VLOOKUP(H966,ar_predmet!A:C,2,FALSE())</f>
        <v>5234</v>
      </c>
      <c r="M966">
        <f>+VLOOKUP(G966,tip_dogodka!$B$2:$C$10,2,0)</f>
        <v>1</v>
      </c>
      <c r="N966">
        <f>+VLOOKUP(E966,prostor!$F$1:$G$101,2,0)</f>
        <v>8</v>
      </c>
      <c r="O966">
        <f t="shared" si="60"/>
        <v>150</v>
      </c>
      <c r="P966">
        <f>VLOOKUP(O966,mi2hh!A$2:B$4261,2,FALSE())</f>
        <v>3</v>
      </c>
      <c r="Q966" t="str">
        <f t="shared" si="61"/>
        <v>Red</v>
      </c>
      <c r="R966" t="str">
        <f t="shared" si="62"/>
        <v>VS</v>
      </c>
      <c r="S966" s="24" t="s">
        <v>1157</v>
      </c>
      <c r="T966" t="str">
        <f t="shared" si="63"/>
        <v/>
      </c>
      <c r="U966">
        <f>VLOOKUP(S966,ar_skupina!L$2:M$136,2,FALSE())</f>
        <v>20</v>
      </c>
    </row>
    <row r="967" spans="1:21" ht="14.25" customHeight="1" x14ac:dyDescent="0.25">
      <c r="A967">
        <v>1165</v>
      </c>
      <c r="B967" s="9">
        <v>45390.53125</v>
      </c>
      <c r="C967" s="9">
        <v>45390.635416666701</v>
      </c>
      <c r="D967" t="s">
        <v>1626</v>
      </c>
      <c r="E967">
        <v>306</v>
      </c>
      <c r="F967" t="s">
        <v>1607</v>
      </c>
      <c r="G967" t="s">
        <v>2</v>
      </c>
      <c r="H967" t="s">
        <v>1617</v>
      </c>
      <c r="I967" s="63" t="e">
        <f t="array" ref="I967">_xlfn.IFS(#REF!="1",1,#REF!="2",2,#REF!="3",3,#REF!="1A",4,#REF!="1B",5,#REF!="2A",6,#REF!="2B",7,#REF!="3A",8,#REF!="3B",9,#REF!="4A",10,#REF!="","")</f>
        <v>#REF!</v>
      </c>
      <c r="J967">
        <f>VLOOKUP(F967,profesor!$G$2:$H$101,2,0)</f>
        <v>12</v>
      </c>
      <c r="K967">
        <f>VLOOKUP(H967,ar_predmet!A:C,3,0)</f>
        <v>32</v>
      </c>
      <c r="L967" s="3">
        <f>VLOOKUP(H967,ar_predmet!A:C,2,FALSE())</f>
        <v>5234</v>
      </c>
      <c r="M967">
        <f>+VLOOKUP(G967,tip_dogodka!$B$2:$C$10,2,0)</f>
        <v>1</v>
      </c>
      <c r="N967">
        <f>+VLOOKUP(E967,prostor!$F$1:$G$101,2,0)</f>
        <v>8</v>
      </c>
      <c r="O967">
        <f t="shared" si="60"/>
        <v>150</v>
      </c>
      <c r="P967">
        <f>VLOOKUP(O967,mi2hh!A$2:B$4261,2,FALSE())</f>
        <v>3</v>
      </c>
      <c r="Q967" t="str">
        <f t="shared" si="61"/>
        <v>Red</v>
      </c>
      <c r="R967" t="str">
        <f t="shared" si="62"/>
        <v>VS</v>
      </c>
      <c r="S967" s="24" t="s">
        <v>1157</v>
      </c>
      <c r="T967" t="str">
        <f t="shared" si="63"/>
        <v/>
      </c>
      <c r="U967">
        <f>VLOOKUP(S967,ar_skupina!L$2:M$136,2,FALSE())</f>
        <v>20</v>
      </c>
    </row>
    <row r="968" spans="1:21" ht="14.25" customHeight="1" x14ac:dyDescent="0.25">
      <c r="A968">
        <v>1167</v>
      </c>
      <c r="B968" s="9">
        <v>45267.489583333299</v>
      </c>
      <c r="C968" s="9">
        <v>45267.59375</v>
      </c>
      <c r="D968" t="s">
        <v>1618</v>
      </c>
      <c r="E968" t="s">
        <v>16</v>
      </c>
      <c r="F968" t="s">
        <v>1607</v>
      </c>
      <c r="G968" t="s">
        <v>4</v>
      </c>
      <c r="H968" t="s">
        <v>1619</v>
      </c>
      <c r="I968" s="63" t="e">
        <f t="array" ref="I968">_xlfn.IFS(#REF!="1",1,#REF!="2",2,#REF!="3",3,#REF!="1A",4,#REF!="1B",5,#REF!="2A",6,#REF!="2B",7,#REF!="3A",8,#REF!="3B",9,#REF!="4A",10,#REF!="","")</f>
        <v>#REF!</v>
      </c>
      <c r="J968">
        <f>VLOOKUP(F968,profesor!$G$2:$H$101,2,0)</f>
        <v>12</v>
      </c>
      <c r="K968">
        <f>VLOOKUP(H968,ar_predmet!A:C,3,0)</f>
        <v>156</v>
      </c>
      <c r="L968" s="3">
        <f>VLOOKUP(H968,ar_predmet!A:C,2,FALSE())</f>
        <v>7116</v>
      </c>
      <c r="M968">
        <f>+VLOOKUP(G968,tip_dogodka!$B$2:$C$10,2,0)</f>
        <v>3</v>
      </c>
      <c r="N968">
        <f>+VLOOKUP(E968,prostor!$F$1:$G$101,2,0)</f>
        <v>54</v>
      </c>
      <c r="O968">
        <f t="shared" si="60"/>
        <v>150</v>
      </c>
      <c r="P968">
        <f>VLOOKUP(O968,mi2hh!A$2:B$4261,2,FALSE())</f>
        <v>3</v>
      </c>
      <c r="Q968" t="str">
        <f t="shared" si="61"/>
        <v>Red</v>
      </c>
      <c r="R968" t="str">
        <f t="shared" si="62"/>
        <v>MA</v>
      </c>
      <c r="S968" s="24" t="s">
        <v>1225</v>
      </c>
      <c r="T968" t="str">
        <f t="shared" si="63"/>
        <v/>
      </c>
      <c r="U968">
        <f>VLOOKUP(S968,ar_skupina!L$2:M$136,2,FALSE())</f>
        <v>81</v>
      </c>
    </row>
    <row r="969" spans="1:21" ht="14.25" customHeight="1" x14ac:dyDescent="0.25">
      <c r="A969">
        <v>1168</v>
      </c>
      <c r="B969" s="9">
        <v>45257.489583333299</v>
      </c>
      <c r="C969" s="9">
        <v>45257.59375</v>
      </c>
      <c r="D969" t="s">
        <v>1624</v>
      </c>
      <c r="E969">
        <v>307</v>
      </c>
      <c r="F969" t="s">
        <v>1607</v>
      </c>
      <c r="G969" t="s">
        <v>2</v>
      </c>
      <c r="H969" t="s">
        <v>1619</v>
      </c>
      <c r="I969" s="63" t="e">
        <f t="array" ref="I969">_xlfn.IFS(#REF!="1",1,#REF!="2",2,#REF!="3",3,#REF!="1A",4,#REF!="1B",5,#REF!="2A",6,#REF!="2B",7,#REF!="3A",8,#REF!="3B",9,#REF!="4A",10,#REF!="","")</f>
        <v>#REF!</v>
      </c>
      <c r="J969">
        <f>VLOOKUP(F969,profesor!$G$2:$H$101,2,0)</f>
        <v>12</v>
      </c>
      <c r="K969">
        <f>VLOOKUP(H969,ar_predmet!A:C,3,0)</f>
        <v>156</v>
      </c>
      <c r="L969" s="3">
        <f>VLOOKUP(H969,ar_predmet!A:C,2,FALSE())</f>
        <v>7116</v>
      </c>
      <c r="M969">
        <f>+VLOOKUP(G969,tip_dogodka!$B$2:$C$10,2,0)</f>
        <v>1</v>
      </c>
      <c r="N969">
        <f>+VLOOKUP(E969,prostor!$F$1:$G$101,2,0)</f>
        <v>9</v>
      </c>
      <c r="O969">
        <f t="shared" si="60"/>
        <v>150</v>
      </c>
      <c r="P969">
        <f>VLOOKUP(O969,mi2hh!A$2:B$4261,2,FALSE())</f>
        <v>3</v>
      </c>
      <c r="Q969" t="str">
        <f t="shared" si="61"/>
        <v>Red</v>
      </c>
      <c r="R969" t="str">
        <f t="shared" si="62"/>
        <v>MA</v>
      </c>
      <c r="S969" s="24" t="s">
        <v>1225</v>
      </c>
      <c r="T969" t="str">
        <f t="shared" si="63"/>
        <v/>
      </c>
      <c r="U969">
        <f>VLOOKUP(S969,ar_skupina!L$2:M$136,2,FALSE())</f>
        <v>81</v>
      </c>
    </row>
    <row r="970" spans="1:21" ht="14.25" customHeight="1" x14ac:dyDescent="0.25">
      <c r="A970">
        <v>1170</v>
      </c>
      <c r="B970" s="9">
        <v>45204.416666666701</v>
      </c>
      <c r="C970" s="9">
        <v>45204.520833333299</v>
      </c>
      <c r="D970" t="s">
        <v>1629</v>
      </c>
      <c r="E970">
        <v>303</v>
      </c>
      <c r="F970" t="s">
        <v>1607</v>
      </c>
      <c r="G970" t="s">
        <v>2</v>
      </c>
      <c r="H970" t="s">
        <v>1610</v>
      </c>
      <c r="I970" s="63" t="e">
        <f t="array" ref="I970">_xlfn.IFS(#REF!="1",1,#REF!="2",2,#REF!="3",3,#REF!="1A",4,#REF!="1B",5,#REF!="2A",6,#REF!="2B",7,#REF!="3A",8,#REF!="3B",9,#REF!="4A",10,#REF!="","")</f>
        <v>#REF!</v>
      </c>
      <c r="J970">
        <f>VLOOKUP(F970,profesor!$G$2:$H$101,2,0)</f>
        <v>12</v>
      </c>
      <c r="K970">
        <f>VLOOKUP(H970,ar_predmet!A:C,3,0)</f>
        <v>101</v>
      </c>
      <c r="L970" s="3">
        <f>VLOOKUP(H970,ar_predmet!A:C,2,FALSE())</f>
        <v>6227</v>
      </c>
      <c r="M970">
        <f>+VLOOKUP(G970,tip_dogodka!$B$2:$C$10,2,0)</f>
        <v>1</v>
      </c>
      <c r="N970">
        <f>+VLOOKUP(E970,prostor!$F$1:$G$101,2,0)</f>
        <v>7</v>
      </c>
      <c r="O970">
        <f t="shared" si="60"/>
        <v>150</v>
      </c>
      <c r="P970">
        <f>VLOOKUP(O970,mi2hh!A$2:B$4261,2,FALSE())</f>
        <v>3</v>
      </c>
      <c r="Q970" t="str">
        <f t="shared" si="61"/>
        <v>Red</v>
      </c>
      <c r="R970" t="str">
        <f t="shared" si="62"/>
        <v>UN</v>
      </c>
      <c r="S970" s="24" t="s">
        <v>1204</v>
      </c>
      <c r="T970" t="str">
        <f t="shared" si="63"/>
        <v/>
      </c>
      <c r="U970">
        <f>VLOOKUP(S970,ar_skupina!L$2:M$136,2,FALSE())</f>
        <v>55</v>
      </c>
    </row>
    <row r="971" spans="1:21" ht="14.25" customHeight="1" x14ac:dyDescent="0.25">
      <c r="A971">
        <v>1171</v>
      </c>
      <c r="B971" s="9">
        <v>45400.53125</v>
      </c>
      <c r="C971" s="9">
        <v>45400.635416666701</v>
      </c>
      <c r="D971" t="s">
        <v>1616</v>
      </c>
      <c r="E971" t="s">
        <v>16</v>
      </c>
      <c r="F971" t="s">
        <v>1607</v>
      </c>
      <c r="G971" t="s">
        <v>4</v>
      </c>
      <c r="H971" t="s">
        <v>1617</v>
      </c>
      <c r="I971" s="63" t="e">
        <f t="array" ref="I971">_xlfn.IFS(#REF!="1",1,#REF!="2",2,#REF!="3",3,#REF!="1A",4,#REF!="1B",5,#REF!="2A",6,#REF!="2B",7,#REF!="3A",8,#REF!="3B",9,#REF!="4A",10,#REF!="","")</f>
        <v>#REF!</v>
      </c>
      <c r="J971">
        <f>VLOOKUP(F971,profesor!$G$2:$H$101,2,0)</f>
        <v>12</v>
      </c>
      <c r="K971">
        <f>VLOOKUP(H971,ar_predmet!A:C,3,0)</f>
        <v>32</v>
      </c>
      <c r="L971" s="3">
        <f>VLOOKUP(H971,ar_predmet!A:C,2,FALSE())</f>
        <v>5234</v>
      </c>
      <c r="M971">
        <f>+VLOOKUP(G971,tip_dogodka!$B$2:$C$10,2,0)</f>
        <v>3</v>
      </c>
      <c r="N971">
        <f>+VLOOKUP(E971,prostor!$F$1:$G$101,2,0)</f>
        <v>54</v>
      </c>
      <c r="O971">
        <f t="shared" si="60"/>
        <v>150</v>
      </c>
      <c r="P971">
        <f>VLOOKUP(O971,mi2hh!A$2:B$4261,2,FALSE())</f>
        <v>3</v>
      </c>
      <c r="Q971" t="str">
        <f t="shared" si="61"/>
        <v>Red</v>
      </c>
      <c r="R971" t="str">
        <f t="shared" si="62"/>
        <v>VS</v>
      </c>
      <c r="S971" s="24" t="s">
        <v>1157</v>
      </c>
      <c r="T971" t="str">
        <f t="shared" si="63"/>
        <v/>
      </c>
      <c r="U971">
        <f>VLOOKUP(S971,ar_skupina!L$2:M$136,2,FALSE())</f>
        <v>20</v>
      </c>
    </row>
    <row r="972" spans="1:21" ht="14.25" customHeight="1" x14ac:dyDescent="0.25">
      <c r="A972">
        <v>1174</v>
      </c>
      <c r="B972" s="9">
        <v>45243.489583333299</v>
      </c>
      <c r="C972" s="9">
        <v>45243.59375</v>
      </c>
      <c r="D972" t="s">
        <v>1613</v>
      </c>
      <c r="E972">
        <v>403</v>
      </c>
      <c r="F972" t="s">
        <v>1607</v>
      </c>
      <c r="G972" t="s">
        <v>2</v>
      </c>
      <c r="H972" t="s">
        <v>1608</v>
      </c>
      <c r="I972" s="63" t="e">
        <f t="array" ref="I972">_xlfn.IFS(#REF!="1",1,#REF!="2",2,#REF!="3",3,#REF!="1A",4,#REF!="1B",5,#REF!="2A",6,#REF!="2B",7,#REF!="3A",8,#REF!="3B",9,#REF!="4A",10,#REF!="","")</f>
        <v>#REF!</v>
      </c>
      <c r="J972">
        <f>VLOOKUP(F972,profesor!$G$2:$H$101,2,0)</f>
        <v>12</v>
      </c>
      <c r="K972">
        <f>VLOOKUP(H972,ar_predmet!A:C,3,0)</f>
        <v>180</v>
      </c>
      <c r="L972" s="3">
        <f>VLOOKUP(H972,ar_predmet!A:C,2,FALSE())</f>
        <v>7204</v>
      </c>
      <c r="M972">
        <f>+VLOOKUP(G972,tip_dogodka!$B$2:$C$10,2,0)</f>
        <v>1</v>
      </c>
      <c r="N972">
        <f>+VLOOKUP(E972,prostor!$F$1:$G$101,2,0)</f>
        <v>12</v>
      </c>
      <c r="O972">
        <f t="shared" si="60"/>
        <v>150</v>
      </c>
      <c r="P972">
        <f>VLOOKUP(O972,mi2hh!A$2:B$4261,2,FALSE())</f>
        <v>3</v>
      </c>
      <c r="Q972" t="str">
        <f t="shared" si="61"/>
        <v>Red</v>
      </c>
      <c r="R972" t="str">
        <f t="shared" si="62"/>
        <v>MA</v>
      </c>
      <c r="S972" s="24" t="s">
        <v>1230</v>
      </c>
      <c r="T972" t="str">
        <f t="shared" si="63"/>
        <v/>
      </c>
      <c r="U972">
        <f>VLOOKUP(S972,ar_skupina!L$2:M$136,2,FALSE())</f>
        <v>86</v>
      </c>
    </row>
    <row r="973" spans="1:21" ht="14.25" customHeight="1" x14ac:dyDescent="0.25">
      <c r="A973">
        <v>1175</v>
      </c>
      <c r="B973" s="9">
        <v>45205.53125</v>
      </c>
      <c r="C973" s="9">
        <v>45205.635416666701</v>
      </c>
      <c r="D973" t="s">
        <v>1622</v>
      </c>
      <c r="E973" t="s">
        <v>16</v>
      </c>
      <c r="F973" t="s">
        <v>1607</v>
      </c>
      <c r="G973" t="s">
        <v>4</v>
      </c>
      <c r="H973" t="s">
        <v>1612</v>
      </c>
      <c r="I973" s="63" t="e">
        <f t="array" ref="I973">_xlfn.IFS(#REF!="1",1,#REF!="2",2,#REF!="3",3,#REF!="1A",4,#REF!="1B",5,#REF!="2A",6,#REF!="2B",7,#REF!="3A",8,#REF!="3B",9,#REF!="4A",10,#REF!="","")</f>
        <v>#REF!</v>
      </c>
      <c r="J973">
        <f>VLOOKUP(F973,profesor!$G$2:$H$101,2,0)</f>
        <v>12</v>
      </c>
      <c r="K973">
        <f>VLOOKUP(H973,ar_predmet!A:C,3,0)</f>
        <v>31</v>
      </c>
      <c r="L973" s="3">
        <f>VLOOKUP(H973,ar_predmet!A:C,2,FALSE())</f>
        <v>5233</v>
      </c>
      <c r="M973">
        <f>+VLOOKUP(G973,tip_dogodka!$B$2:$C$10,2,0)</f>
        <v>3</v>
      </c>
      <c r="N973">
        <f>+VLOOKUP(E973,prostor!$F$1:$G$101,2,0)</f>
        <v>54</v>
      </c>
      <c r="O973">
        <f t="shared" si="60"/>
        <v>150</v>
      </c>
      <c r="P973">
        <f>VLOOKUP(O973,mi2hh!A$2:B$4261,2,FALSE())</f>
        <v>3</v>
      </c>
      <c r="Q973" t="str">
        <f t="shared" si="61"/>
        <v>Red</v>
      </c>
      <c r="R973" t="str">
        <f t="shared" si="62"/>
        <v>VS</v>
      </c>
      <c r="S973" s="24" t="s">
        <v>1157</v>
      </c>
      <c r="T973" t="str">
        <f t="shared" si="63"/>
        <v/>
      </c>
      <c r="U973">
        <f>VLOOKUP(S973,ar_skupina!L$2:M$136,2,FALSE())</f>
        <v>20</v>
      </c>
    </row>
    <row r="974" spans="1:21" ht="14.25" customHeight="1" x14ac:dyDescent="0.25">
      <c r="A974">
        <v>1180</v>
      </c>
      <c r="B974" s="9">
        <v>45216.53125</v>
      </c>
      <c r="C974" s="9">
        <v>45216.635416666701</v>
      </c>
      <c r="D974" t="s">
        <v>1611</v>
      </c>
      <c r="E974">
        <v>301</v>
      </c>
      <c r="F974" t="s">
        <v>1607</v>
      </c>
      <c r="G974" t="s">
        <v>2</v>
      </c>
      <c r="H974" t="s">
        <v>1612</v>
      </c>
      <c r="I974" s="63" t="e">
        <f t="array" ref="I974">_xlfn.IFS(#REF!="1",1,#REF!="2",2,#REF!="3",3,#REF!="1A",4,#REF!="1B",5,#REF!="2A",6,#REF!="2B",7,#REF!="3A",8,#REF!="3B",9,#REF!="4A",10,#REF!="","")</f>
        <v>#REF!</v>
      </c>
      <c r="J974">
        <f>VLOOKUP(F974,profesor!$G$2:$H$101,2,0)</f>
        <v>12</v>
      </c>
      <c r="K974">
        <f>VLOOKUP(H974,ar_predmet!A:C,3,0)</f>
        <v>31</v>
      </c>
      <c r="L974" s="3">
        <f>VLOOKUP(H974,ar_predmet!A:C,2,FALSE())</f>
        <v>5233</v>
      </c>
      <c r="M974">
        <f>+VLOOKUP(G974,tip_dogodka!$B$2:$C$10,2,0)</f>
        <v>1</v>
      </c>
      <c r="N974">
        <f>+VLOOKUP(E974,prostor!$F$1:$G$101,2,0)</f>
        <v>5</v>
      </c>
      <c r="O974">
        <f t="shared" si="60"/>
        <v>150</v>
      </c>
      <c r="P974">
        <f>VLOOKUP(O974,mi2hh!A$2:B$4261,2,FALSE())</f>
        <v>3</v>
      </c>
      <c r="Q974" t="str">
        <f t="shared" si="61"/>
        <v>Red</v>
      </c>
      <c r="R974" t="str">
        <f t="shared" si="62"/>
        <v>VS</v>
      </c>
      <c r="S974" s="24" t="s">
        <v>1157</v>
      </c>
      <c r="T974" t="str">
        <f t="shared" si="63"/>
        <v/>
      </c>
      <c r="U974">
        <f>VLOOKUP(S974,ar_skupina!L$2:M$136,2,FALSE())</f>
        <v>20</v>
      </c>
    </row>
    <row r="975" spans="1:21" ht="14.25" customHeight="1" x14ac:dyDescent="0.25">
      <c r="A975">
        <v>1182</v>
      </c>
      <c r="B975" s="9">
        <v>45349.489583333299</v>
      </c>
      <c r="C975" s="9">
        <v>45349.59375</v>
      </c>
      <c r="D975" t="s">
        <v>1623</v>
      </c>
      <c r="E975" t="s">
        <v>16</v>
      </c>
      <c r="F975" t="s">
        <v>1607</v>
      </c>
      <c r="G975" t="s">
        <v>4</v>
      </c>
      <c r="H975" t="s">
        <v>1615</v>
      </c>
      <c r="I975" s="63" t="e">
        <f t="array" ref="I975">_xlfn.IFS(#REF!="1",1,#REF!="2",2,#REF!="3",3,#REF!="1A",4,#REF!="1B",5,#REF!="2A",6,#REF!="2B",7,#REF!="3A",8,#REF!="3B",9,#REF!="4A",10,#REF!="","")</f>
        <v>#REF!</v>
      </c>
      <c r="J975">
        <f>VLOOKUP(F975,profesor!$G$2:$H$101,2,0)</f>
        <v>12</v>
      </c>
      <c r="K975">
        <f>VLOOKUP(H975,ar_predmet!A:C,3,0)</f>
        <v>92</v>
      </c>
      <c r="L975" s="3">
        <f>VLOOKUP(H975,ar_predmet!A:C,2,FALSE())</f>
        <v>6212</v>
      </c>
      <c r="M975">
        <f>+VLOOKUP(G975,tip_dogodka!$B$2:$C$10,2,0)</f>
        <v>3</v>
      </c>
      <c r="N975">
        <f>+VLOOKUP(E975,prostor!$F$1:$G$101,2,0)</f>
        <v>54</v>
      </c>
      <c r="O975">
        <f t="shared" si="60"/>
        <v>150</v>
      </c>
      <c r="P975">
        <f>VLOOKUP(O975,mi2hh!A$2:B$4261,2,FALSE())</f>
        <v>3</v>
      </c>
      <c r="Q975" t="str">
        <f t="shared" si="61"/>
        <v>Red</v>
      </c>
      <c r="R975" t="str">
        <f t="shared" si="62"/>
        <v>UN</v>
      </c>
      <c r="S975" s="24" t="s">
        <v>1209</v>
      </c>
      <c r="T975" t="str">
        <f t="shared" si="63"/>
        <v/>
      </c>
      <c r="U975">
        <f>VLOOKUP(S975,ar_skupina!L$2:M$136,2,FALSE())</f>
        <v>66</v>
      </c>
    </row>
    <row r="976" spans="1:21" ht="14.25" customHeight="1" x14ac:dyDescent="0.25">
      <c r="A976">
        <v>1184</v>
      </c>
      <c r="B976" s="9">
        <v>45260.489583333299</v>
      </c>
      <c r="C976" s="9">
        <v>45260.59375</v>
      </c>
      <c r="D976" t="s">
        <v>1618</v>
      </c>
      <c r="E976" t="s">
        <v>16</v>
      </c>
      <c r="F976" t="s">
        <v>1607</v>
      </c>
      <c r="G976" t="s">
        <v>4</v>
      </c>
      <c r="H976" t="s">
        <v>1619</v>
      </c>
      <c r="I976" s="63" t="e">
        <f t="array" ref="I976">_xlfn.IFS(#REF!="1",1,#REF!="2",2,#REF!="3",3,#REF!="1A",4,#REF!="1B",5,#REF!="2A",6,#REF!="2B",7,#REF!="3A",8,#REF!="3B",9,#REF!="4A",10,#REF!="","")</f>
        <v>#REF!</v>
      </c>
      <c r="J976">
        <f>VLOOKUP(F976,profesor!$G$2:$H$101,2,0)</f>
        <v>12</v>
      </c>
      <c r="K976">
        <f>VLOOKUP(H976,ar_predmet!A:C,3,0)</f>
        <v>156</v>
      </c>
      <c r="L976" s="3">
        <f>VLOOKUP(H976,ar_predmet!A:C,2,FALSE())</f>
        <v>7116</v>
      </c>
      <c r="M976">
        <f>+VLOOKUP(G976,tip_dogodka!$B$2:$C$10,2,0)</f>
        <v>3</v>
      </c>
      <c r="N976">
        <f>+VLOOKUP(E976,prostor!$F$1:$G$101,2,0)</f>
        <v>54</v>
      </c>
      <c r="O976">
        <f t="shared" si="60"/>
        <v>150</v>
      </c>
      <c r="P976">
        <f>VLOOKUP(O976,mi2hh!A$2:B$4261,2,FALSE())</f>
        <v>3</v>
      </c>
      <c r="Q976" t="str">
        <f t="shared" si="61"/>
        <v>Red</v>
      </c>
      <c r="R976" t="str">
        <f t="shared" si="62"/>
        <v>MA</v>
      </c>
      <c r="S976" s="24" t="s">
        <v>1225</v>
      </c>
      <c r="T976" t="str">
        <f t="shared" si="63"/>
        <v/>
      </c>
      <c r="U976">
        <f>VLOOKUP(S976,ar_skupina!L$2:M$136,2,FALSE())</f>
        <v>81</v>
      </c>
    </row>
    <row r="977" spans="1:21" ht="14.25" customHeight="1" x14ac:dyDescent="0.25">
      <c r="A977">
        <v>1185</v>
      </c>
      <c r="B977" s="9">
        <v>45271.458333333299</v>
      </c>
      <c r="C977" s="9">
        <v>45271.635416666701</v>
      </c>
      <c r="D977" t="s">
        <v>1627</v>
      </c>
      <c r="E977" t="s">
        <v>17</v>
      </c>
      <c r="F977" t="s">
        <v>1607</v>
      </c>
      <c r="G977" t="s">
        <v>2</v>
      </c>
      <c r="H977" t="s">
        <v>1628</v>
      </c>
      <c r="I977" s="63" t="e">
        <f t="array" ref="I977">_xlfn.IFS(#REF!="1",1,#REF!="2",2,#REF!="3",3,#REF!="1A",4,#REF!="1B",5,#REF!="2A",6,#REF!="2B",7,#REF!="3A",8,#REF!="3B",9,#REF!="4A",10,#REF!="","")</f>
        <v>#REF!</v>
      </c>
      <c r="J977">
        <f>VLOOKUP(F977,profesor!$G$2:$H$101,2,0)</f>
        <v>12</v>
      </c>
      <c r="K977">
        <f>VLOOKUP(H977,ar_predmet!A:C,3,0)</f>
        <v>315</v>
      </c>
      <c r="L977" s="3">
        <f>VLOOKUP(H977,ar_predmet!A:C,2,FALSE())</f>
        <v>4242</v>
      </c>
      <c r="M977">
        <f>+VLOOKUP(G977,tip_dogodka!$B$2:$C$10,2,0)</f>
        <v>1</v>
      </c>
      <c r="N977">
        <f>+VLOOKUP(E977,prostor!$F$1:$G$101,2,0)</f>
        <v>55</v>
      </c>
      <c r="O977">
        <f t="shared" si="60"/>
        <v>255</v>
      </c>
      <c r="P977">
        <f>VLOOKUP(O977,mi2hh!A$2:B$4261,2,FALSE())</f>
        <v>5</v>
      </c>
      <c r="Q977" t="str">
        <f t="shared" si="61"/>
        <v>Izr</v>
      </c>
      <c r="R977" t="str">
        <f t="shared" si="62"/>
        <v>DO</v>
      </c>
      <c r="S977" s="24" t="s">
        <v>1282</v>
      </c>
      <c r="T977" t="str">
        <f t="shared" si="63"/>
        <v/>
      </c>
      <c r="U977">
        <f>VLOOKUP(S977,ar_skupina!L$2:M$136,2,FALSE())</f>
        <v>132</v>
      </c>
    </row>
    <row r="978" spans="1:21" ht="14.25" customHeight="1" x14ac:dyDescent="0.25">
      <c r="A978">
        <v>1187</v>
      </c>
      <c r="B978" s="9">
        <v>45376.75</v>
      </c>
      <c r="C978" s="9">
        <v>45376.829861111102</v>
      </c>
      <c r="D978" t="s">
        <v>1630</v>
      </c>
      <c r="E978" t="s">
        <v>17</v>
      </c>
      <c r="F978" t="s">
        <v>1607</v>
      </c>
      <c r="G978" t="s">
        <v>10</v>
      </c>
      <c r="H978" t="s">
        <v>1631</v>
      </c>
      <c r="I978" s="63" t="e">
        <f t="array" ref="I978">_xlfn.IFS(#REF!="1",1,#REF!="2",2,#REF!="3",3,#REF!="1A",4,#REF!="1B",5,#REF!="2A",6,#REF!="2B",7,#REF!="3A",8,#REF!="3B",9,#REF!="4A",10,#REF!="","")</f>
        <v>#REF!</v>
      </c>
      <c r="J978">
        <f>VLOOKUP(F978,profesor!$G$2:$H$101,2,0)</f>
        <v>12</v>
      </c>
      <c r="K978">
        <f>VLOOKUP(H978,ar_predmet!A:C,3,0)</f>
        <v>266</v>
      </c>
      <c r="L978" s="3" t="str">
        <f>VLOOKUP(H978,ar_predmet!A:C,2,FALSE())</f>
        <v>KM106</v>
      </c>
      <c r="M978">
        <f>+VLOOKUP(G978,tip_dogodka!$B$2:$C$10,2,0)</f>
        <v>9</v>
      </c>
      <c r="N978">
        <f>+VLOOKUP(E978,prostor!$F$1:$G$101,2,0)</f>
        <v>55</v>
      </c>
      <c r="O978">
        <f t="shared" si="60"/>
        <v>115</v>
      </c>
      <c r="P978">
        <f>VLOOKUP(O978,mi2hh!A$2:B$4261,2,FALSE())</f>
        <v>2</v>
      </c>
      <c r="Q978" t="str">
        <f t="shared" si="61"/>
        <v>Izr</v>
      </c>
      <c r="R978" t="str">
        <f t="shared" si="62"/>
        <v>VS</v>
      </c>
      <c r="S978" s="24" t="s">
        <v>1240</v>
      </c>
      <c r="T978" t="str">
        <f t="shared" si="63"/>
        <v/>
      </c>
      <c r="U978">
        <f>VLOOKUP(S978,ar_skupina!L$2:M$136,2,FALSE())</f>
        <v>94</v>
      </c>
    </row>
    <row r="979" spans="1:21" ht="14.25" customHeight="1" x14ac:dyDescent="0.25">
      <c r="A979">
        <v>1189</v>
      </c>
      <c r="B979" s="9">
        <v>45356.489583333299</v>
      </c>
      <c r="C979" s="9">
        <v>45356.59375</v>
      </c>
      <c r="D979" t="s">
        <v>1623</v>
      </c>
      <c r="E979" t="s">
        <v>16</v>
      </c>
      <c r="F979" t="s">
        <v>1607</v>
      </c>
      <c r="G979" t="s">
        <v>4</v>
      </c>
      <c r="H979" t="s">
        <v>1615</v>
      </c>
      <c r="I979" s="63" t="e">
        <f t="array" ref="I979">_xlfn.IFS(#REF!="1",1,#REF!="2",2,#REF!="3",3,#REF!="1A",4,#REF!="1B",5,#REF!="2A",6,#REF!="2B",7,#REF!="3A",8,#REF!="3B",9,#REF!="4A",10,#REF!="","")</f>
        <v>#REF!</v>
      </c>
      <c r="J979">
        <f>VLOOKUP(F979,profesor!$G$2:$H$101,2,0)</f>
        <v>12</v>
      </c>
      <c r="K979">
        <f>VLOOKUP(H979,ar_predmet!A:C,3,0)</f>
        <v>92</v>
      </c>
      <c r="L979" s="3">
        <f>VLOOKUP(H979,ar_predmet!A:C,2,FALSE())</f>
        <v>6212</v>
      </c>
      <c r="M979">
        <f>+VLOOKUP(G979,tip_dogodka!$B$2:$C$10,2,0)</f>
        <v>3</v>
      </c>
      <c r="N979">
        <f>+VLOOKUP(E979,prostor!$F$1:$G$101,2,0)</f>
        <v>54</v>
      </c>
      <c r="O979">
        <f t="shared" si="60"/>
        <v>150</v>
      </c>
      <c r="P979">
        <f>VLOOKUP(O979,mi2hh!A$2:B$4261,2,FALSE())</f>
        <v>3</v>
      </c>
      <c r="Q979" t="str">
        <f t="shared" si="61"/>
        <v>Red</v>
      </c>
      <c r="R979" t="str">
        <f t="shared" si="62"/>
        <v>UN</v>
      </c>
      <c r="S979" s="24" t="s">
        <v>1209</v>
      </c>
      <c r="T979" t="str">
        <f t="shared" si="63"/>
        <v/>
      </c>
      <c r="U979">
        <f>VLOOKUP(S979,ar_skupina!L$2:M$136,2,FALSE())</f>
        <v>66</v>
      </c>
    </row>
    <row r="980" spans="1:21" ht="14.25" customHeight="1" x14ac:dyDescent="0.25">
      <c r="A980">
        <v>1190</v>
      </c>
      <c r="B980" s="9">
        <v>45376.829861111102</v>
      </c>
      <c r="C980" s="9">
        <v>45376.916666666701</v>
      </c>
      <c r="D980" t="s">
        <v>1632</v>
      </c>
      <c r="E980" t="s">
        <v>17</v>
      </c>
      <c r="F980" t="s">
        <v>1607</v>
      </c>
      <c r="G980" t="s">
        <v>8</v>
      </c>
      <c r="H980" t="s">
        <v>1631</v>
      </c>
      <c r="I980" s="63" t="e">
        <f t="array" ref="I980">_xlfn.IFS(#REF!="1",1,#REF!="2",2,#REF!="3",3,#REF!="1A",4,#REF!="1B",5,#REF!="2A",6,#REF!="2B",7,#REF!="3A",8,#REF!="3B",9,#REF!="4A",10,#REF!="","")</f>
        <v>#REF!</v>
      </c>
      <c r="J980">
        <f>VLOOKUP(F980,profesor!$G$2:$H$101,2,0)</f>
        <v>12</v>
      </c>
      <c r="K980">
        <f>VLOOKUP(H980,ar_predmet!A:C,3,0)</f>
        <v>266</v>
      </c>
      <c r="L980" s="3" t="str">
        <f>VLOOKUP(H980,ar_predmet!A:C,2,FALSE())</f>
        <v>KM106</v>
      </c>
      <c r="M980">
        <f>+VLOOKUP(G980,tip_dogodka!$B$2:$C$10,2,0)</f>
        <v>7</v>
      </c>
      <c r="N980">
        <f>+VLOOKUP(E980,prostor!$F$1:$G$101,2,0)</f>
        <v>55</v>
      </c>
      <c r="O980">
        <f t="shared" si="60"/>
        <v>125</v>
      </c>
      <c r="P980">
        <f>VLOOKUP(O980,mi2hh!A$2:B$4261,2,FALSE())</f>
        <v>2</v>
      </c>
      <c r="Q980" t="str">
        <f t="shared" si="61"/>
        <v>Izr</v>
      </c>
      <c r="R980" t="str">
        <f t="shared" si="62"/>
        <v>VS</v>
      </c>
      <c r="S980" s="24" t="s">
        <v>1240</v>
      </c>
      <c r="T980" t="str">
        <f t="shared" si="63"/>
        <v/>
      </c>
      <c r="U980">
        <f>VLOOKUP(S980,ar_skupina!L$2:M$136,2,FALSE())</f>
        <v>94</v>
      </c>
    </row>
    <row r="981" spans="1:21" ht="14.25" customHeight="1" x14ac:dyDescent="0.25">
      <c r="A981">
        <v>1191</v>
      </c>
      <c r="B981" s="9">
        <v>45296.541666666701</v>
      </c>
      <c r="C981" s="9">
        <v>45296.75</v>
      </c>
      <c r="D981" t="s">
        <v>1397</v>
      </c>
      <c r="E981" t="s">
        <v>16</v>
      </c>
      <c r="F981" t="s">
        <v>1607</v>
      </c>
      <c r="G981" t="s">
        <v>4</v>
      </c>
      <c r="H981" t="s">
        <v>1376</v>
      </c>
      <c r="I981" s="63" t="e">
        <f t="array" ref="I981">_xlfn.IFS(#REF!="1",1,#REF!="2",2,#REF!="3",3,#REF!="1A",4,#REF!="1B",5,#REF!="2A",6,#REF!="2B",7,#REF!="3A",8,#REF!="3B",9,#REF!="4A",10,#REF!="","")</f>
        <v>#REF!</v>
      </c>
      <c r="J981">
        <f>VLOOKUP(F981,profesor!$G$2:$H$101,2,0)</f>
        <v>12</v>
      </c>
      <c r="K981">
        <f>VLOOKUP(H981,ar_predmet!A:C,3,0)</f>
        <v>3</v>
      </c>
      <c r="L981" s="3">
        <f>VLOOKUP(H981,ar_predmet!A:C,2,FALSE())</f>
        <v>5107</v>
      </c>
      <c r="M981">
        <f>+VLOOKUP(G981,tip_dogodka!$B$2:$C$10,2,0)</f>
        <v>3</v>
      </c>
      <c r="N981">
        <f>+VLOOKUP(E981,prostor!$F$1:$G$101,2,0)</f>
        <v>54</v>
      </c>
      <c r="O981">
        <f t="shared" si="60"/>
        <v>300</v>
      </c>
      <c r="P981">
        <f>VLOOKUP(O981,mi2hh!A$2:B$4261,2,FALSE())</f>
        <v>6</v>
      </c>
      <c r="Q981" t="str">
        <f t="shared" si="61"/>
        <v>Izr</v>
      </c>
      <c r="R981" t="str">
        <f t="shared" si="62"/>
        <v>VS</v>
      </c>
      <c r="S981" s="24" t="s">
        <v>1241</v>
      </c>
      <c r="T981" t="str">
        <f t="shared" si="63"/>
        <v/>
      </c>
      <c r="U981">
        <f>VLOOKUP(S981,ar_skupina!L$2:M$136,2,FALSE())</f>
        <v>90</v>
      </c>
    </row>
    <row r="982" spans="1:21" ht="14.25" customHeight="1" x14ac:dyDescent="0.25">
      <c r="A982">
        <v>1192</v>
      </c>
      <c r="B982" s="9">
        <v>45205.416666666701</v>
      </c>
      <c r="C982" s="9">
        <v>45205.520833333299</v>
      </c>
      <c r="D982" t="s">
        <v>1609</v>
      </c>
      <c r="E982" t="s">
        <v>16</v>
      </c>
      <c r="F982" t="s">
        <v>1607</v>
      </c>
      <c r="G982" t="s">
        <v>4</v>
      </c>
      <c r="H982" t="s">
        <v>1610</v>
      </c>
      <c r="I982" s="63" t="e">
        <f t="array" ref="I982">_xlfn.IFS(#REF!="1",1,#REF!="2",2,#REF!="3",3,#REF!="1A",4,#REF!="1B",5,#REF!="2A",6,#REF!="2B",7,#REF!="3A",8,#REF!="3B",9,#REF!="4A",10,#REF!="","")</f>
        <v>#REF!</v>
      </c>
      <c r="J982">
        <f>VLOOKUP(F982,profesor!$G$2:$H$101,2,0)</f>
        <v>12</v>
      </c>
      <c r="K982">
        <f>VLOOKUP(H982,ar_predmet!A:C,3,0)</f>
        <v>101</v>
      </c>
      <c r="L982" s="3">
        <f>VLOOKUP(H982,ar_predmet!A:C,2,FALSE())</f>
        <v>6227</v>
      </c>
      <c r="M982">
        <f>+VLOOKUP(G982,tip_dogodka!$B$2:$C$10,2,0)</f>
        <v>3</v>
      </c>
      <c r="N982">
        <f>+VLOOKUP(E982,prostor!$F$1:$G$101,2,0)</f>
        <v>54</v>
      </c>
      <c r="O982">
        <f t="shared" si="60"/>
        <v>150</v>
      </c>
      <c r="P982">
        <f>VLOOKUP(O982,mi2hh!A$2:B$4261,2,FALSE())</f>
        <v>3</v>
      </c>
      <c r="Q982" t="str">
        <f t="shared" si="61"/>
        <v>Red</v>
      </c>
      <c r="R982" t="str">
        <f t="shared" si="62"/>
        <v>UN</v>
      </c>
      <c r="S982" s="24" t="s">
        <v>1204</v>
      </c>
      <c r="T982" t="str">
        <f t="shared" si="63"/>
        <v/>
      </c>
      <c r="U982">
        <f>VLOOKUP(S982,ar_skupina!L$2:M$136,2,FALSE())</f>
        <v>55</v>
      </c>
    </row>
    <row r="983" spans="1:21" ht="14.25" customHeight="1" x14ac:dyDescent="0.25">
      <c r="A983">
        <v>1194</v>
      </c>
      <c r="B983" s="9">
        <v>45244.489583333299</v>
      </c>
      <c r="C983" s="9">
        <v>45244.59375</v>
      </c>
      <c r="D983" t="s">
        <v>1606</v>
      </c>
      <c r="E983" t="s">
        <v>16</v>
      </c>
      <c r="F983" t="s">
        <v>1607</v>
      </c>
      <c r="G983" t="s">
        <v>4</v>
      </c>
      <c r="H983" t="s">
        <v>1608</v>
      </c>
      <c r="I983" s="63" t="e">
        <f t="array" ref="I983">_xlfn.IFS(#REF!="1",1,#REF!="2",2,#REF!="3",3,#REF!="1A",4,#REF!="1B",5,#REF!="2A",6,#REF!="2B",7,#REF!="3A",8,#REF!="3B",9,#REF!="4A",10,#REF!="","")</f>
        <v>#REF!</v>
      </c>
      <c r="J983">
        <f>VLOOKUP(F983,profesor!$G$2:$H$101,2,0)</f>
        <v>12</v>
      </c>
      <c r="K983">
        <f>VLOOKUP(H983,ar_predmet!A:C,3,0)</f>
        <v>180</v>
      </c>
      <c r="L983" s="3">
        <f>VLOOKUP(H983,ar_predmet!A:C,2,FALSE())</f>
        <v>7204</v>
      </c>
      <c r="M983">
        <f>+VLOOKUP(G983,tip_dogodka!$B$2:$C$10,2,0)</f>
        <v>3</v>
      </c>
      <c r="N983">
        <f>+VLOOKUP(E983,prostor!$F$1:$G$101,2,0)</f>
        <v>54</v>
      </c>
      <c r="O983">
        <f t="shared" si="60"/>
        <v>150</v>
      </c>
      <c r="P983">
        <f>VLOOKUP(O983,mi2hh!A$2:B$4261,2,FALSE())</f>
        <v>3</v>
      </c>
      <c r="Q983" t="str">
        <f t="shared" si="61"/>
        <v>Red</v>
      </c>
      <c r="R983" t="str">
        <f t="shared" si="62"/>
        <v>MA</v>
      </c>
      <c r="S983" s="24" t="s">
        <v>1230</v>
      </c>
      <c r="T983" t="str">
        <f t="shared" si="63"/>
        <v/>
      </c>
      <c r="U983">
        <f>VLOOKUP(S983,ar_skupina!L$2:M$136,2,FALSE())</f>
        <v>86</v>
      </c>
    </row>
    <row r="984" spans="1:21" ht="14.25" customHeight="1" x14ac:dyDescent="0.25">
      <c r="A984">
        <v>1195</v>
      </c>
      <c r="B984" s="9">
        <v>45300.541666666701</v>
      </c>
      <c r="C984" s="9">
        <v>45300.75</v>
      </c>
      <c r="D984" t="s">
        <v>1397</v>
      </c>
      <c r="E984" t="s">
        <v>16</v>
      </c>
      <c r="F984" t="s">
        <v>1607</v>
      </c>
      <c r="G984" t="s">
        <v>4</v>
      </c>
      <c r="H984" t="s">
        <v>1376</v>
      </c>
      <c r="I984" s="63" t="e">
        <f t="array" ref="I984">_xlfn.IFS(#REF!="1",1,#REF!="2",2,#REF!="3",3,#REF!="1A",4,#REF!="1B",5,#REF!="2A",6,#REF!="2B",7,#REF!="3A",8,#REF!="3B",9,#REF!="4A",10,#REF!="","")</f>
        <v>#REF!</v>
      </c>
      <c r="J984">
        <f>VLOOKUP(F984,profesor!$G$2:$H$101,2,0)</f>
        <v>12</v>
      </c>
      <c r="K984">
        <f>VLOOKUP(H984,ar_predmet!A:C,3,0)</f>
        <v>3</v>
      </c>
      <c r="L984" s="3">
        <f>VLOOKUP(H984,ar_predmet!A:C,2,FALSE())</f>
        <v>5107</v>
      </c>
      <c r="M984">
        <f>+VLOOKUP(G984,tip_dogodka!$B$2:$C$10,2,0)</f>
        <v>3</v>
      </c>
      <c r="N984">
        <f>+VLOOKUP(E984,prostor!$F$1:$G$101,2,0)</f>
        <v>54</v>
      </c>
      <c r="O984">
        <f t="shared" si="60"/>
        <v>300</v>
      </c>
      <c r="P984">
        <f>VLOOKUP(O984,mi2hh!A$2:B$4261,2,FALSE())</f>
        <v>6</v>
      </c>
      <c r="Q984" t="str">
        <f t="shared" si="61"/>
        <v>Izr</v>
      </c>
      <c r="R984" t="str">
        <f t="shared" si="62"/>
        <v>VS</v>
      </c>
      <c r="S984" s="24" t="s">
        <v>1241</v>
      </c>
      <c r="T984" t="str">
        <f t="shared" si="63"/>
        <v/>
      </c>
      <c r="U984">
        <f>VLOOKUP(S984,ar_skupina!L$2:M$136,2,FALSE())</f>
        <v>90</v>
      </c>
    </row>
    <row r="985" spans="1:21" ht="14.25" customHeight="1" x14ac:dyDescent="0.25">
      <c r="A985">
        <v>1197</v>
      </c>
      <c r="B985" s="9">
        <v>45260.75</v>
      </c>
      <c r="C985" s="9">
        <v>45260.916666666701</v>
      </c>
      <c r="D985" t="s">
        <v>1633</v>
      </c>
      <c r="E985" t="s">
        <v>17</v>
      </c>
      <c r="F985" t="s">
        <v>1607</v>
      </c>
      <c r="G985" t="s">
        <v>9</v>
      </c>
      <c r="H985" t="s">
        <v>1608</v>
      </c>
      <c r="I985" s="63" t="e">
        <f t="array" ref="I985">_xlfn.IFS(#REF!="1",1,#REF!="2",2,#REF!="3",3,#REF!="1A",4,#REF!="1B",5,#REF!="2A",6,#REF!="2B",7,#REF!="3A",8,#REF!="3B",9,#REF!="4A",10,#REF!="","")</f>
        <v>#REF!</v>
      </c>
      <c r="J985">
        <f>VLOOKUP(F985,profesor!$G$2:$H$101,2,0)</f>
        <v>12</v>
      </c>
      <c r="K985">
        <f>VLOOKUP(H985,ar_predmet!A:C,3,0)</f>
        <v>180</v>
      </c>
      <c r="L985" s="3">
        <f>VLOOKUP(H985,ar_predmet!A:C,2,FALSE())</f>
        <v>7204</v>
      </c>
      <c r="M985">
        <f>+VLOOKUP(G985,tip_dogodka!$B$2:$C$10,2,0)</f>
        <v>8</v>
      </c>
      <c r="N985">
        <f>+VLOOKUP(E985,prostor!$F$1:$G$101,2,0)</f>
        <v>55</v>
      </c>
      <c r="O985">
        <f t="shared" si="60"/>
        <v>240</v>
      </c>
      <c r="P985">
        <f>VLOOKUP(O985,mi2hh!A$2:B$4261,2,FALSE())</f>
        <v>5</v>
      </c>
      <c r="Q985" t="str">
        <f t="shared" si="61"/>
        <v>Izr</v>
      </c>
      <c r="R985" t="str">
        <f t="shared" si="62"/>
        <v>MA</v>
      </c>
      <c r="S985" s="24" t="s">
        <v>1272</v>
      </c>
      <c r="T985" t="str">
        <f t="shared" si="63"/>
        <v/>
      </c>
      <c r="U985">
        <f>VLOOKUP(S985,ar_skupina!L$2:M$136,2,FALSE())</f>
        <v>123</v>
      </c>
    </row>
    <row r="986" spans="1:21" ht="14.25" customHeight="1" x14ac:dyDescent="0.25">
      <c r="A986">
        <v>1198</v>
      </c>
      <c r="B986" s="9">
        <v>45393.53125</v>
      </c>
      <c r="C986" s="9">
        <v>45393.635416666701</v>
      </c>
      <c r="D986" t="s">
        <v>1616</v>
      </c>
      <c r="E986" t="s">
        <v>16</v>
      </c>
      <c r="F986" t="s">
        <v>1607</v>
      </c>
      <c r="G986" t="s">
        <v>4</v>
      </c>
      <c r="H986" t="s">
        <v>1617</v>
      </c>
      <c r="I986" s="63" t="e">
        <f t="array" ref="I986">_xlfn.IFS(#REF!="1",1,#REF!="2",2,#REF!="3",3,#REF!="1A",4,#REF!="1B",5,#REF!="2A",6,#REF!="2B",7,#REF!="3A",8,#REF!="3B",9,#REF!="4A",10,#REF!="","")</f>
        <v>#REF!</v>
      </c>
      <c r="J986">
        <f>VLOOKUP(F986,profesor!$G$2:$H$101,2,0)</f>
        <v>12</v>
      </c>
      <c r="K986">
        <f>VLOOKUP(H986,ar_predmet!A:C,3,0)</f>
        <v>32</v>
      </c>
      <c r="L986" s="3">
        <f>VLOOKUP(H986,ar_predmet!A:C,2,FALSE())</f>
        <v>5234</v>
      </c>
      <c r="M986">
        <f>+VLOOKUP(G986,tip_dogodka!$B$2:$C$10,2,0)</f>
        <v>3</v>
      </c>
      <c r="N986">
        <f>+VLOOKUP(E986,prostor!$F$1:$G$101,2,0)</f>
        <v>54</v>
      </c>
      <c r="O986">
        <f t="shared" si="60"/>
        <v>150</v>
      </c>
      <c r="P986">
        <f>VLOOKUP(O986,mi2hh!A$2:B$4261,2,FALSE())</f>
        <v>3</v>
      </c>
      <c r="Q986" t="str">
        <f t="shared" si="61"/>
        <v>Red</v>
      </c>
      <c r="R986" t="str">
        <f t="shared" si="62"/>
        <v>VS</v>
      </c>
      <c r="S986" s="24" t="s">
        <v>1157</v>
      </c>
      <c r="T986" t="str">
        <f t="shared" si="63"/>
        <v/>
      </c>
      <c r="U986">
        <f>VLOOKUP(S986,ar_skupina!L$2:M$136,2,FALSE())</f>
        <v>20</v>
      </c>
    </row>
    <row r="987" spans="1:21" ht="14.25" customHeight="1" x14ac:dyDescent="0.25">
      <c r="A987">
        <v>1199</v>
      </c>
      <c r="B987" s="9">
        <v>45236.489583333299</v>
      </c>
      <c r="C987" s="9">
        <v>45236.59375</v>
      </c>
      <c r="D987" t="s">
        <v>1606</v>
      </c>
      <c r="E987" t="s">
        <v>16</v>
      </c>
      <c r="F987" t="s">
        <v>1607</v>
      </c>
      <c r="G987" t="s">
        <v>4</v>
      </c>
      <c r="H987" t="s">
        <v>1608</v>
      </c>
      <c r="I987" s="63" t="e">
        <f t="array" ref="I987">_xlfn.IFS(#REF!="1",1,#REF!="2",2,#REF!="3",3,#REF!="1A",4,#REF!="1B",5,#REF!="2A",6,#REF!="2B",7,#REF!="3A",8,#REF!="3B",9,#REF!="4A",10,#REF!="","")</f>
        <v>#REF!</v>
      </c>
      <c r="J987">
        <f>VLOOKUP(F987,profesor!$G$2:$H$101,2,0)</f>
        <v>12</v>
      </c>
      <c r="K987">
        <f>VLOOKUP(H987,ar_predmet!A:C,3,0)</f>
        <v>180</v>
      </c>
      <c r="L987" s="3">
        <f>VLOOKUP(H987,ar_predmet!A:C,2,FALSE())</f>
        <v>7204</v>
      </c>
      <c r="M987">
        <f>+VLOOKUP(G987,tip_dogodka!$B$2:$C$10,2,0)</f>
        <v>3</v>
      </c>
      <c r="N987">
        <f>+VLOOKUP(E987,prostor!$F$1:$G$101,2,0)</f>
        <v>54</v>
      </c>
      <c r="O987">
        <f t="shared" si="60"/>
        <v>150</v>
      </c>
      <c r="P987">
        <f>VLOOKUP(O987,mi2hh!A$2:B$4261,2,FALSE())</f>
        <v>3</v>
      </c>
      <c r="Q987" t="str">
        <f t="shared" si="61"/>
        <v>Red</v>
      </c>
      <c r="R987" t="str">
        <f t="shared" si="62"/>
        <v>MA</v>
      </c>
      <c r="S987" s="24" t="s">
        <v>1230</v>
      </c>
      <c r="T987" t="str">
        <f t="shared" si="63"/>
        <v/>
      </c>
      <c r="U987">
        <f>VLOOKUP(S987,ar_skupina!L$2:M$136,2,FALSE())</f>
        <v>86</v>
      </c>
    </row>
    <row r="988" spans="1:21" ht="14.25" customHeight="1" x14ac:dyDescent="0.25">
      <c r="A988">
        <v>1200</v>
      </c>
      <c r="B988" s="9">
        <v>45359.489583333299</v>
      </c>
      <c r="C988" s="9">
        <v>45359.59375</v>
      </c>
      <c r="D988" t="s">
        <v>1623</v>
      </c>
      <c r="E988" t="s">
        <v>16</v>
      </c>
      <c r="F988" t="s">
        <v>1607</v>
      </c>
      <c r="G988" t="s">
        <v>4</v>
      </c>
      <c r="H988" t="s">
        <v>1615</v>
      </c>
      <c r="I988" s="63" t="e">
        <f t="array" ref="I988">_xlfn.IFS(#REF!="1",1,#REF!="2",2,#REF!="3",3,#REF!="1A",4,#REF!="1B",5,#REF!="2A",6,#REF!="2B",7,#REF!="3A",8,#REF!="3B",9,#REF!="4A",10,#REF!="","")</f>
        <v>#REF!</v>
      </c>
      <c r="J988">
        <f>VLOOKUP(F988,profesor!$G$2:$H$101,2,0)</f>
        <v>12</v>
      </c>
      <c r="K988">
        <f>VLOOKUP(H988,ar_predmet!A:C,3,0)</f>
        <v>92</v>
      </c>
      <c r="L988" s="3">
        <f>VLOOKUP(H988,ar_predmet!A:C,2,FALSE())</f>
        <v>6212</v>
      </c>
      <c r="M988">
        <f>+VLOOKUP(G988,tip_dogodka!$B$2:$C$10,2,0)</f>
        <v>3</v>
      </c>
      <c r="N988">
        <f>+VLOOKUP(E988,prostor!$F$1:$G$101,2,0)</f>
        <v>54</v>
      </c>
      <c r="O988">
        <f t="shared" si="60"/>
        <v>150</v>
      </c>
      <c r="P988">
        <f>VLOOKUP(O988,mi2hh!A$2:B$4261,2,FALSE())</f>
        <v>3</v>
      </c>
      <c r="Q988" t="str">
        <f t="shared" si="61"/>
        <v>Red</v>
      </c>
      <c r="R988" t="str">
        <f t="shared" si="62"/>
        <v>UN</v>
      </c>
      <c r="S988" s="24" t="s">
        <v>1209</v>
      </c>
      <c r="T988" t="str">
        <f t="shared" si="63"/>
        <v/>
      </c>
      <c r="U988">
        <f>VLOOKUP(S988,ar_skupina!L$2:M$136,2,FALSE())</f>
        <v>66</v>
      </c>
    </row>
    <row r="989" spans="1:21" ht="14.25" customHeight="1" x14ac:dyDescent="0.25">
      <c r="A989">
        <v>1203</v>
      </c>
      <c r="B989" s="9">
        <v>45210.53125</v>
      </c>
      <c r="C989" s="9">
        <v>45210.635416666701</v>
      </c>
      <c r="D989" t="s">
        <v>1611</v>
      </c>
      <c r="E989">
        <v>306</v>
      </c>
      <c r="F989" t="s">
        <v>1607</v>
      </c>
      <c r="G989" t="s">
        <v>2</v>
      </c>
      <c r="H989" t="s">
        <v>1612</v>
      </c>
      <c r="I989" s="63" t="e">
        <f t="array" ref="I989">_xlfn.IFS(#REF!="1",1,#REF!="2",2,#REF!="3",3,#REF!="1A",4,#REF!="1B",5,#REF!="2A",6,#REF!="2B",7,#REF!="3A",8,#REF!="3B",9,#REF!="4A",10,#REF!="","")</f>
        <v>#REF!</v>
      </c>
      <c r="J989">
        <f>VLOOKUP(F989,profesor!$G$2:$H$101,2,0)</f>
        <v>12</v>
      </c>
      <c r="K989">
        <f>VLOOKUP(H989,ar_predmet!A:C,3,0)</f>
        <v>31</v>
      </c>
      <c r="L989" s="3">
        <f>VLOOKUP(H989,ar_predmet!A:C,2,FALSE())</f>
        <v>5233</v>
      </c>
      <c r="M989">
        <f>+VLOOKUP(G989,tip_dogodka!$B$2:$C$10,2,0)</f>
        <v>1</v>
      </c>
      <c r="N989">
        <f>+VLOOKUP(E989,prostor!$F$1:$G$101,2,0)</f>
        <v>8</v>
      </c>
      <c r="O989">
        <f t="shared" si="60"/>
        <v>150</v>
      </c>
      <c r="P989">
        <f>VLOOKUP(O989,mi2hh!A$2:B$4261,2,FALSE())</f>
        <v>3</v>
      </c>
      <c r="Q989" t="str">
        <f t="shared" si="61"/>
        <v>Red</v>
      </c>
      <c r="R989" t="str">
        <f t="shared" si="62"/>
        <v>VS</v>
      </c>
      <c r="S989" s="24" t="s">
        <v>1157</v>
      </c>
      <c r="T989" t="str">
        <f t="shared" si="63"/>
        <v/>
      </c>
      <c r="U989">
        <f>VLOOKUP(S989,ar_skupina!L$2:M$136,2,FALSE())</f>
        <v>20</v>
      </c>
    </row>
    <row r="990" spans="1:21" ht="14.25" customHeight="1" x14ac:dyDescent="0.25">
      <c r="A990">
        <v>1204</v>
      </c>
      <c r="B990" s="9">
        <v>45238.489583333299</v>
      </c>
      <c r="C990" s="9">
        <v>45238.59375</v>
      </c>
      <c r="D990" t="s">
        <v>1613</v>
      </c>
      <c r="E990">
        <v>403</v>
      </c>
      <c r="F990" t="s">
        <v>1607</v>
      </c>
      <c r="G990" t="s">
        <v>2</v>
      </c>
      <c r="H990" t="s">
        <v>1608</v>
      </c>
      <c r="I990" s="63" t="e">
        <f t="array" ref="I990">_xlfn.IFS(#REF!="1",1,#REF!="2",2,#REF!="3",3,#REF!="1A",4,#REF!="1B",5,#REF!="2A",6,#REF!="2B",7,#REF!="3A",8,#REF!="3B",9,#REF!="4A",10,#REF!="","")</f>
        <v>#REF!</v>
      </c>
      <c r="J990">
        <f>VLOOKUP(F990,profesor!$G$2:$H$101,2,0)</f>
        <v>12</v>
      </c>
      <c r="K990">
        <f>VLOOKUP(H990,ar_predmet!A:C,3,0)</f>
        <v>180</v>
      </c>
      <c r="L990" s="3">
        <f>VLOOKUP(H990,ar_predmet!A:C,2,FALSE())</f>
        <v>7204</v>
      </c>
      <c r="M990">
        <f>+VLOOKUP(G990,tip_dogodka!$B$2:$C$10,2,0)</f>
        <v>1</v>
      </c>
      <c r="N990">
        <f>+VLOOKUP(E990,prostor!$F$1:$G$101,2,0)</f>
        <v>12</v>
      </c>
      <c r="O990">
        <f t="shared" si="60"/>
        <v>150</v>
      </c>
      <c r="P990">
        <f>VLOOKUP(O990,mi2hh!A$2:B$4261,2,FALSE())</f>
        <v>3</v>
      </c>
      <c r="Q990" t="str">
        <f t="shared" si="61"/>
        <v>Red</v>
      </c>
      <c r="R990" t="str">
        <f t="shared" si="62"/>
        <v>MA</v>
      </c>
      <c r="S990" s="24" t="s">
        <v>1230</v>
      </c>
      <c r="T990" t="str">
        <f t="shared" si="63"/>
        <v/>
      </c>
      <c r="U990">
        <f>VLOOKUP(S990,ar_skupina!L$2:M$136,2,FALSE())</f>
        <v>86</v>
      </c>
    </row>
    <row r="991" spans="1:21" ht="14.25" customHeight="1" x14ac:dyDescent="0.25">
      <c r="A991">
        <v>1205</v>
      </c>
      <c r="B991" s="9">
        <v>45303.541666666701</v>
      </c>
      <c r="C991" s="9">
        <v>45303.75</v>
      </c>
      <c r="D991" t="s">
        <v>1397</v>
      </c>
      <c r="E991" t="s">
        <v>16</v>
      </c>
      <c r="F991" t="s">
        <v>1607</v>
      </c>
      <c r="G991" t="s">
        <v>4</v>
      </c>
      <c r="H991" t="s">
        <v>1376</v>
      </c>
      <c r="I991" s="63" t="e">
        <f t="array" ref="I991">_xlfn.IFS(#REF!="1",1,#REF!="2",2,#REF!="3",3,#REF!="1A",4,#REF!="1B",5,#REF!="2A",6,#REF!="2B",7,#REF!="3A",8,#REF!="3B",9,#REF!="4A",10,#REF!="","")</f>
        <v>#REF!</v>
      </c>
      <c r="J991">
        <f>VLOOKUP(F991,profesor!$G$2:$H$101,2,0)</f>
        <v>12</v>
      </c>
      <c r="K991">
        <f>VLOOKUP(H991,ar_predmet!A:C,3,0)</f>
        <v>3</v>
      </c>
      <c r="L991" s="3">
        <f>VLOOKUP(H991,ar_predmet!A:C,2,FALSE())</f>
        <v>5107</v>
      </c>
      <c r="M991">
        <f>+VLOOKUP(G991,tip_dogodka!$B$2:$C$10,2,0)</f>
        <v>3</v>
      </c>
      <c r="N991">
        <f>+VLOOKUP(E991,prostor!$F$1:$G$101,2,0)</f>
        <v>54</v>
      </c>
      <c r="O991">
        <f t="shared" si="60"/>
        <v>300</v>
      </c>
      <c r="P991">
        <f>VLOOKUP(O991,mi2hh!A$2:B$4261,2,FALSE())</f>
        <v>6</v>
      </c>
      <c r="Q991" t="str">
        <f t="shared" si="61"/>
        <v>Izr</v>
      </c>
      <c r="R991" t="str">
        <f t="shared" si="62"/>
        <v>VS</v>
      </c>
      <c r="S991" s="24" t="s">
        <v>1241</v>
      </c>
      <c r="T991" t="str">
        <f t="shared" si="63"/>
        <v/>
      </c>
      <c r="U991">
        <f>VLOOKUP(S991,ar_skupina!L$2:M$136,2,FALSE())</f>
        <v>90</v>
      </c>
    </row>
    <row r="992" spans="1:21" ht="14.25" customHeight="1" x14ac:dyDescent="0.25">
      <c r="A992">
        <v>1206</v>
      </c>
      <c r="B992" s="9">
        <v>45202.416666666701</v>
      </c>
      <c r="C992" s="9">
        <v>45202.520833333299</v>
      </c>
      <c r="D992" t="s">
        <v>1629</v>
      </c>
      <c r="E992">
        <v>307</v>
      </c>
      <c r="F992" t="s">
        <v>1607</v>
      </c>
      <c r="G992" t="s">
        <v>2</v>
      </c>
      <c r="H992" t="s">
        <v>1610</v>
      </c>
      <c r="I992" s="63" t="e">
        <f t="array" ref="I992">_xlfn.IFS(#REF!="1",1,#REF!="2",2,#REF!="3",3,#REF!="1A",4,#REF!="1B",5,#REF!="2A",6,#REF!="2B",7,#REF!="3A",8,#REF!="3B",9,#REF!="4A",10,#REF!="","")</f>
        <v>#REF!</v>
      </c>
      <c r="J992">
        <f>VLOOKUP(F992,profesor!$G$2:$H$101,2,0)</f>
        <v>12</v>
      </c>
      <c r="K992">
        <f>VLOOKUP(H992,ar_predmet!A:C,3,0)</f>
        <v>101</v>
      </c>
      <c r="L992" s="3">
        <f>VLOOKUP(H992,ar_predmet!A:C,2,FALSE())</f>
        <v>6227</v>
      </c>
      <c r="M992">
        <f>+VLOOKUP(G992,tip_dogodka!$B$2:$C$10,2,0)</f>
        <v>1</v>
      </c>
      <c r="N992">
        <f>+VLOOKUP(E992,prostor!$F$1:$G$101,2,0)</f>
        <v>9</v>
      </c>
      <c r="O992">
        <f t="shared" si="60"/>
        <v>150</v>
      </c>
      <c r="P992">
        <f>VLOOKUP(O992,mi2hh!A$2:B$4261,2,FALSE())</f>
        <v>3</v>
      </c>
      <c r="Q992" t="str">
        <f t="shared" si="61"/>
        <v>Red</v>
      </c>
      <c r="R992" t="str">
        <f t="shared" si="62"/>
        <v>UN</v>
      </c>
      <c r="S992" s="24" t="s">
        <v>1204</v>
      </c>
      <c r="T992" t="str">
        <f t="shared" si="63"/>
        <v/>
      </c>
      <c r="U992">
        <f>VLOOKUP(S992,ar_skupina!L$2:M$136,2,FALSE())</f>
        <v>55</v>
      </c>
    </row>
    <row r="993" spans="1:21" ht="14.25" customHeight="1" x14ac:dyDescent="0.25">
      <c r="A993">
        <v>1210</v>
      </c>
      <c r="B993" s="9">
        <v>45246.489583333299</v>
      </c>
      <c r="C993" s="9">
        <v>45246.59375</v>
      </c>
      <c r="D993" t="s">
        <v>1606</v>
      </c>
      <c r="E993" t="s">
        <v>16</v>
      </c>
      <c r="F993" t="s">
        <v>1607</v>
      </c>
      <c r="G993" t="s">
        <v>4</v>
      </c>
      <c r="H993" t="s">
        <v>1608</v>
      </c>
      <c r="I993" s="63" t="e">
        <f t="array" ref="I993">_xlfn.IFS(#REF!="1",1,#REF!="2",2,#REF!="3",3,#REF!="1A",4,#REF!="1B",5,#REF!="2A",6,#REF!="2B",7,#REF!="3A",8,#REF!="3B",9,#REF!="4A",10,#REF!="","")</f>
        <v>#REF!</v>
      </c>
      <c r="J993">
        <f>VLOOKUP(F993,profesor!$G$2:$H$101,2,0)</f>
        <v>12</v>
      </c>
      <c r="K993">
        <f>VLOOKUP(H993,ar_predmet!A:C,3,0)</f>
        <v>180</v>
      </c>
      <c r="L993" s="3">
        <f>VLOOKUP(H993,ar_predmet!A:C,2,FALSE())</f>
        <v>7204</v>
      </c>
      <c r="M993">
        <f>+VLOOKUP(G993,tip_dogodka!$B$2:$C$10,2,0)</f>
        <v>3</v>
      </c>
      <c r="N993">
        <f>+VLOOKUP(E993,prostor!$F$1:$G$101,2,0)</f>
        <v>54</v>
      </c>
      <c r="O993">
        <f t="shared" si="60"/>
        <v>150</v>
      </c>
      <c r="P993">
        <f>VLOOKUP(O993,mi2hh!A$2:B$4261,2,FALSE())</f>
        <v>3</v>
      </c>
      <c r="Q993" t="str">
        <f t="shared" si="61"/>
        <v>Red</v>
      </c>
      <c r="R993" t="str">
        <f t="shared" si="62"/>
        <v>MA</v>
      </c>
      <c r="S993" s="24" t="s">
        <v>1230</v>
      </c>
      <c r="T993" t="str">
        <f t="shared" si="63"/>
        <v/>
      </c>
      <c r="U993">
        <f>VLOOKUP(S993,ar_skupina!L$2:M$136,2,FALSE())</f>
        <v>86</v>
      </c>
    </row>
    <row r="994" spans="1:21" ht="14.25" customHeight="1" x14ac:dyDescent="0.25">
      <c r="A994">
        <v>1213</v>
      </c>
      <c r="B994" s="9">
        <v>45258.75</v>
      </c>
      <c r="C994" s="9">
        <v>45258.854166666701</v>
      </c>
      <c r="D994" t="s">
        <v>1634</v>
      </c>
      <c r="E994" t="s">
        <v>17</v>
      </c>
      <c r="F994" t="s">
        <v>1635</v>
      </c>
      <c r="G994" t="s">
        <v>3</v>
      </c>
      <c r="H994" t="s">
        <v>1636</v>
      </c>
      <c r="I994" s="63" t="e">
        <f t="array" ref="I994">_xlfn.IFS(#REF!="1",1,#REF!="2",2,#REF!="3",3,#REF!="1A",4,#REF!="1B",5,#REF!="2A",6,#REF!="2B",7,#REF!="3A",8,#REF!="3B",9,#REF!="4A",10,#REF!="","")</f>
        <v>#REF!</v>
      </c>
      <c r="J994">
        <f>VLOOKUP(F994,profesor!$G$2:$H$101,2,0)</f>
        <v>13</v>
      </c>
      <c r="K994">
        <f>VLOOKUP(H994,ar_predmet!A:C,3,0)</f>
        <v>10</v>
      </c>
      <c r="L994" s="3">
        <f>VLOOKUP(H994,ar_predmet!A:C,2,FALSE())</f>
        <v>5116</v>
      </c>
      <c r="M994">
        <f>+VLOOKUP(G994,tip_dogodka!$B$2:$C$10,2,0)</f>
        <v>2</v>
      </c>
      <c r="N994">
        <f>+VLOOKUP(E994,prostor!$F$1:$G$101,2,0)</f>
        <v>55</v>
      </c>
      <c r="O994">
        <f t="shared" si="60"/>
        <v>150</v>
      </c>
      <c r="P994">
        <f>VLOOKUP(O994,mi2hh!A$2:B$4261,2,FALSE())</f>
        <v>3</v>
      </c>
      <c r="Q994" t="str">
        <f t="shared" si="61"/>
        <v>Izr</v>
      </c>
      <c r="R994" t="str">
        <f t="shared" si="62"/>
        <v>VS</v>
      </c>
      <c r="S994" s="24" t="s">
        <v>1241</v>
      </c>
      <c r="T994" t="str">
        <f t="shared" si="63"/>
        <v/>
      </c>
      <c r="U994">
        <f>VLOOKUP(S994,ar_skupina!L$2:M$136,2,FALSE())</f>
        <v>90</v>
      </c>
    </row>
    <row r="995" spans="1:21" ht="14.25" customHeight="1" x14ac:dyDescent="0.25">
      <c r="A995">
        <v>1214</v>
      </c>
      <c r="B995" s="9">
        <v>45223.53125</v>
      </c>
      <c r="C995" s="9">
        <v>45223.635416666701</v>
      </c>
      <c r="D995" t="s">
        <v>1637</v>
      </c>
      <c r="E995">
        <v>111</v>
      </c>
      <c r="F995" t="s">
        <v>1635</v>
      </c>
      <c r="G995" t="s">
        <v>2</v>
      </c>
      <c r="H995" t="s">
        <v>1636</v>
      </c>
      <c r="I995" s="63" t="e">
        <f t="array" ref="I995">_xlfn.IFS(#REF!="1",1,#REF!="2",2,#REF!="3",3,#REF!="1A",4,#REF!="1B",5,#REF!="2A",6,#REF!="2B",7,#REF!="3A",8,#REF!="3B",9,#REF!="4A",10,#REF!="","")</f>
        <v>#REF!</v>
      </c>
      <c r="J995">
        <f>VLOOKUP(F995,profesor!$G$2:$H$101,2,0)</f>
        <v>13</v>
      </c>
      <c r="K995">
        <f>VLOOKUP(H995,ar_predmet!A:C,3,0)</f>
        <v>10</v>
      </c>
      <c r="L995" s="3">
        <f>VLOOKUP(H995,ar_predmet!A:C,2,FALSE())</f>
        <v>5116</v>
      </c>
      <c r="M995">
        <f>+VLOOKUP(G995,tip_dogodka!$B$2:$C$10,2,0)</f>
        <v>1</v>
      </c>
      <c r="N995">
        <f>+VLOOKUP(E995,prostor!$F$1:$G$101,2,0)</f>
        <v>4</v>
      </c>
      <c r="O995">
        <f t="shared" si="60"/>
        <v>150</v>
      </c>
      <c r="P995">
        <f>VLOOKUP(O995,mi2hh!A$2:B$4261,2,FALSE())</f>
        <v>3</v>
      </c>
      <c r="Q995" t="str">
        <f t="shared" si="61"/>
        <v>Red</v>
      </c>
      <c r="R995" t="str">
        <f t="shared" si="62"/>
        <v>VS</v>
      </c>
      <c r="S995" s="24" t="s">
        <v>1128</v>
      </c>
      <c r="T995" t="str">
        <f t="shared" si="63"/>
        <v/>
      </c>
      <c r="U995">
        <f>VLOOKUP(S995,ar_skupina!L$2:M$136,2,FALSE())</f>
        <v>1</v>
      </c>
    </row>
    <row r="996" spans="1:21" ht="14.25" customHeight="1" x14ac:dyDescent="0.25">
      <c r="A996">
        <v>1215</v>
      </c>
      <c r="B996" s="9">
        <v>45224.53125</v>
      </c>
      <c r="C996" s="9">
        <v>45224.635416666701</v>
      </c>
      <c r="D996" t="s">
        <v>1637</v>
      </c>
      <c r="E996">
        <v>111</v>
      </c>
      <c r="F996" t="s">
        <v>1635</v>
      </c>
      <c r="G996" t="s">
        <v>2</v>
      </c>
      <c r="H996" t="s">
        <v>1636</v>
      </c>
      <c r="I996" s="63" t="e">
        <f t="array" ref="I996">_xlfn.IFS(#REF!="1",1,#REF!="2",2,#REF!="3",3,#REF!="1A",4,#REF!="1B",5,#REF!="2A",6,#REF!="2B",7,#REF!="3A",8,#REF!="3B",9,#REF!="4A",10,#REF!="","")</f>
        <v>#REF!</v>
      </c>
      <c r="J996">
        <f>VLOOKUP(F996,profesor!$G$2:$H$101,2,0)</f>
        <v>13</v>
      </c>
      <c r="K996">
        <f>VLOOKUP(H996,ar_predmet!A:C,3,0)</f>
        <v>10</v>
      </c>
      <c r="L996" s="3">
        <f>VLOOKUP(H996,ar_predmet!A:C,2,FALSE())</f>
        <v>5116</v>
      </c>
      <c r="M996">
        <f>+VLOOKUP(G996,tip_dogodka!$B$2:$C$10,2,0)</f>
        <v>1</v>
      </c>
      <c r="N996">
        <f>+VLOOKUP(E996,prostor!$F$1:$G$101,2,0)</f>
        <v>4</v>
      </c>
      <c r="O996">
        <f t="shared" si="60"/>
        <v>150</v>
      </c>
      <c r="P996">
        <f>VLOOKUP(O996,mi2hh!A$2:B$4261,2,FALSE())</f>
        <v>3</v>
      </c>
      <c r="Q996" t="str">
        <f t="shared" si="61"/>
        <v>Red</v>
      </c>
      <c r="R996" t="str">
        <f t="shared" si="62"/>
        <v>VS</v>
      </c>
      <c r="S996" s="24" t="s">
        <v>1128</v>
      </c>
      <c r="T996" t="str">
        <f t="shared" si="63"/>
        <v/>
      </c>
      <c r="U996">
        <f>VLOOKUP(S996,ar_skupina!L$2:M$136,2,FALSE())</f>
        <v>1</v>
      </c>
    </row>
    <row r="997" spans="1:21" ht="14.25" customHeight="1" x14ac:dyDescent="0.25">
      <c r="A997">
        <v>1216</v>
      </c>
      <c r="B997" s="9">
        <v>45267.489583333299</v>
      </c>
      <c r="C997" s="9">
        <v>45267.59375</v>
      </c>
      <c r="D997" t="s">
        <v>1638</v>
      </c>
      <c r="E997">
        <v>307</v>
      </c>
      <c r="F997" t="s">
        <v>1635</v>
      </c>
      <c r="G997" t="s">
        <v>2</v>
      </c>
      <c r="H997" t="s">
        <v>1639</v>
      </c>
      <c r="I997" s="63" t="e">
        <f t="array" ref="I997">_xlfn.IFS(#REF!="1",1,#REF!="2",2,#REF!="3",3,#REF!="1A",4,#REF!="1B",5,#REF!="2A",6,#REF!="2B",7,#REF!="3A",8,#REF!="3B",9,#REF!="4A",10,#REF!="","")</f>
        <v>#REF!</v>
      </c>
      <c r="J997">
        <f>VLOOKUP(F997,profesor!$G$2:$H$101,2,0)</f>
        <v>13</v>
      </c>
      <c r="K997">
        <f>VLOOKUP(H997,ar_predmet!A:C,3,0)</f>
        <v>99</v>
      </c>
      <c r="L997" s="3">
        <f>VLOOKUP(H997,ar_predmet!A:C,2,FALSE())</f>
        <v>6225</v>
      </c>
      <c r="M997">
        <f>+VLOOKUP(G997,tip_dogodka!$B$2:$C$10,2,0)</f>
        <v>1</v>
      </c>
      <c r="N997">
        <f>+VLOOKUP(E997,prostor!$F$1:$G$101,2,0)</f>
        <v>9</v>
      </c>
      <c r="O997">
        <f t="shared" si="60"/>
        <v>150</v>
      </c>
      <c r="P997">
        <f>VLOOKUP(O997,mi2hh!A$2:B$4261,2,FALSE())</f>
        <v>3</v>
      </c>
      <c r="Q997" t="str">
        <f t="shared" si="61"/>
        <v>Red</v>
      </c>
      <c r="R997" t="str">
        <f t="shared" si="62"/>
        <v>UN</v>
      </c>
      <c r="S997" s="24" t="s">
        <v>1204</v>
      </c>
      <c r="T997" t="str">
        <f t="shared" si="63"/>
        <v/>
      </c>
      <c r="U997">
        <f>VLOOKUP(S997,ar_skupina!L$2:M$136,2,FALSE())</f>
        <v>55</v>
      </c>
    </row>
    <row r="998" spans="1:21" ht="14.25" customHeight="1" x14ac:dyDescent="0.25">
      <c r="A998">
        <v>1217</v>
      </c>
      <c r="B998" s="9">
        <v>45358.489583333299</v>
      </c>
      <c r="C998" s="9">
        <v>45358.59375</v>
      </c>
      <c r="D998" t="s">
        <v>1640</v>
      </c>
      <c r="E998">
        <v>111</v>
      </c>
      <c r="F998" t="s">
        <v>1635</v>
      </c>
      <c r="G998" t="s">
        <v>2</v>
      </c>
      <c r="H998" t="s">
        <v>1641</v>
      </c>
      <c r="I998" s="63" t="e">
        <f t="array" ref="I998">_xlfn.IFS(#REF!="1",1,#REF!="2",2,#REF!="3",3,#REF!="1A",4,#REF!="1B",5,#REF!="2A",6,#REF!="2B",7,#REF!="3A",8,#REF!="3B",9,#REF!="4A",10,#REF!="","")</f>
        <v>#REF!</v>
      </c>
      <c r="J998">
        <f>VLOOKUP(F998,profesor!$G$2:$H$101,2,0)</f>
        <v>13</v>
      </c>
      <c r="K998">
        <f>VLOOKUP(H998,ar_predmet!A:C,3,0)</f>
        <v>12</v>
      </c>
      <c r="L998" s="3">
        <f>VLOOKUP(H998,ar_predmet!A:C,2,FALSE())</f>
        <v>5118</v>
      </c>
      <c r="M998">
        <f>+VLOOKUP(G998,tip_dogodka!$B$2:$C$10,2,0)</f>
        <v>1</v>
      </c>
      <c r="N998">
        <f>+VLOOKUP(E998,prostor!$F$1:$G$101,2,0)</f>
        <v>4</v>
      </c>
      <c r="O998">
        <f t="shared" si="60"/>
        <v>150</v>
      </c>
      <c r="P998">
        <f>VLOOKUP(O998,mi2hh!A$2:B$4261,2,FALSE())</f>
        <v>3</v>
      </c>
      <c r="Q998" t="str">
        <f t="shared" si="61"/>
        <v>Red</v>
      </c>
      <c r="R998" t="str">
        <f t="shared" si="62"/>
        <v>VS</v>
      </c>
      <c r="S998" s="24" t="s">
        <v>1128</v>
      </c>
      <c r="T998" t="str">
        <f t="shared" si="63"/>
        <v/>
      </c>
      <c r="U998">
        <f>VLOOKUP(S998,ar_skupina!L$2:M$136,2,FALSE())</f>
        <v>1</v>
      </c>
    </row>
    <row r="999" spans="1:21" ht="14.25" customHeight="1" x14ac:dyDescent="0.25">
      <c r="A999">
        <v>1218</v>
      </c>
      <c r="B999" s="9">
        <v>45301.75</v>
      </c>
      <c r="C999" s="9">
        <v>45301.854166666701</v>
      </c>
      <c r="D999" t="s">
        <v>1398</v>
      </c>
      <c r="E999" t="s">
        <v>17</v>
      </c>
      <c r="F999" t="s">
        <v>1635</v>
      </c>
      <c r="G999" t="s">
        <v>2</v>
      </c>
      <c r="H999" t="s">
        <v>1362</v>
      </c>
      <c r="I999" s="63" t="e">
        <f t="array" ref="I999">_xlfn.IFS(#REF!="1",1,#REF!="2",2,#REF!="3",3,#REF!="1A",4,#REF!="1B",5,#REF!="2A",6,#REF!="2B",7,#REF!="3A",8,#REF!="3B",9,#REF!="4A",10,#REF!="","")</f>
        <v>#REF!</v>
      </c>
      <c r="J999">
        <f>VLOOKUP(F999,profesor!$G$2:$H$101,2,0)</f>
        <v>13</v>
      </c>
      <c r="K999">
        <f>VLOOKUP(H999,ar_predmet!A:C,3,0)</f>
        <v>57</v>
      </c>
      <c r="L999" s="3">
        <f>VLOOKUP(H999,ar_predmet!A:C,2,FALSE())</f>
        <v>5314</v>
      </c>
      <c r="M999">
        <f>+VLOOKUP(G999,tip_dogodka!$B$2:$C$10,2,0)</f>
        <v>1</v>
      </c>
      <c r="N999">
        <f>+VLOOKUP(E999,prostor!$F$1:$G$101,2,0)</f>
        <v>55</v>
      </c>
      <c r="O999">
        <f t="shared" si="60"/>
        <v>150</v>
      </c>
      <c r="P999">
        <f>VLOOKUP(O999,mi2hh!A$2:B$4261,2,FALSE())</f>
        <v>3</v>
      </c>
      <c r="Q999" t="str">
        <f t="shared" si="61"/>
        <v>Izr</v>
      </c>
      <c r="R999" t="str">
        <f t="shared" si="62"/>
        <v>VS</v>
      </c>
      <c r="S999" s="24" t="s">
        <v>1258</v>
      </c>
      <c r="T999" t="str">
        <f t="shared" si="63"/>
        <v/>
      </c>
      <c r="U999">
        <f>VLOOKUP(S999,ar_skupina!L$2:M$136,2,FALSE())</f>
        <v>105</v>
      </c>
    </row>
    <row r="1000" spans="1:21" ht="14.25" customHeight="1" x14ac:dyDescent="0.25">
      <c r="A1000">
        <v>1219</v>
      </c>
      <c r="B1000" s="9">
        <v>45244.489583333299</v>
      </c>
      <c r="C1000" s="9">
        <v>45244.59375</v>
      </c>
      <c r="D1000" t="s">
        <v>1642</v>
      </c>
      <c r="E1000">
        <v>306</v>
      </c>
      <c r="F1000" t="s">
        <v>1635</v>
      </c>
      <c r="G1000" t="s">
        <v>3</v>
      </c>
      <c r="H1000" t="s">
        <v>1636</v>
      </c>
      <c r="I1000" s="63" t="e">
        <f t="array" ref="I1000">_xlfn.IFS(#REF!="1",1,#REF!="2",2,#REF!="3",3,#REF!="1A",4,#REF!="1B",5,#REF!="2A",6,#REF!="2B",7,#REF!="3A",8,#REF!="3B",9,#REF!="4A",10,#REF!="","")</f>
        <v>#REF!</v>
      </c>
      <c r="J1000">
        <f>VLOOKUP(F1000,profesor!$G$2:$H$101,2,0)</f>
        <v>13</v>
      </c>
      <c r="K1000">
        <f>VLOOKUP(H1000,ar_predmet!A:C,3,0)</f>
        <v>10</v>
      </c>
      <c r="L1000" s="3">
        <f>VLOOKUP(H1000,ar_predmet!A:C,2,FALSE())</f>
        <v>5116</v>
      </c>
      <c r="M1000">
        <f>+VLOOKUP(G1000,tip_dogodka!$B$2:$C$10,2,0)</f>
        <v>2</v>
      </c>
      <c r="N1000">
        <f>+VLOOKUP(E1000,prostor!$F$1:$G$101,2,0)</f>
        <v>8</v>
      </c>
      <c r="O1000">
        <f t="shared" si="60"/>
        <v>150</v>
      </c>
      <c r="P1000">
        <f>VLOOKUP(O1000,mi2hh!A$2:B$4261,2,FALSE())</f>
        <v>3</v>
      </c>
      <c r="Q1000" t="str">
        <f t="shared" si="61"/>
        <v>Red</v>
      </c>
      <c r="R1000" t="str">
        <f t="shared" si="62"/>
        <v>VS</v>
      </c>
      <c r="S1000" s="24" t="s">
        <v>1150</v>
      </c>
      <c r="T1000" t="str">
        <f t="shared" si="63"/>
        <v>1</v>
      </c>
      <c r="U1000">
        <f>VLOOKUP(S1000,ar_skupina!L$2:M$136,2,FALSE())</f>
        <v>13</v>
      </c>
    </row>
    <row r="1001" spans="1:21" ht="14.25" customHeight="1" x14ac:dyDescent="0.25">
      <c r="A1001">
        <v>1220</v>
      </c>
      <c r="B1001" s="9">
        <v>45247.489583333299</v>
      </c>
      <c r="C1001" s="9">
        <v>45247.59375</v>
      </c>
      <c r="D1001" t="s">
        <v>1637</v>
      </c>
      <c r="E1001">
        <v>111</v>
      </c>
      <c r="F1001" t="s">
        <v>1635</v>
      </c>
      <c r="G1001" t="s">
        <v>2</v>
      </c>
      <c r="H1001" t="s">
        <v>1636</v>
      </c>
      <c r="I1001" s="63" t="e">
        <f t="array" ref="I1001">_xlfn.IFS(#REF!="1",1,#REF!="2",2,#REF!="3",3,#REF!="1A",4,#REF!="1B",5,#REF!="2A",6,#REF!="2B",7,#REF!="3A",8,#REF!="3B",9,#REF!="4A",10,#REF!="","")</f>
        <v>#REF!</v>
      </c>
      <c r="J1001">
        <f>VLOOKUP(F1001,profesor!$G$2:$H$101,2,0)</f>
        <v>13</v>
      </c>
      <c r="K1001">
        <f>VLOOKUP(H1001,ar_predmet!A:C,3,0)</f>
        <v>10</v>
      </c>
      <c r="L1001" s="3">
        <f>VLOOKUP(H1001,ar_predmet!A:C,2,FALSE())</f>
        <v>5116</v>
      </c>
      <c r="M1001">
        <f>+VLOOKUP(G1001,tip_dogodka!$B$2:$C$10,2,0)</f>
        <v>1</v>
      </c>
      <c r="N1001">
        <f>+VLOOKUP(E1001,prostor!$F$1:$G$101,2,0)</f>
        <v>4</v>
      </c>
      <c r="O1001">
        <f t="shared" si="60"/>
        <v>150</v>
      </c>
      <c r="P1001">
        <f>VLOOKUP(O1001,mi2hh!A$2:B$4261,2,FALSE())</f>
        <v>3</v>
      </c>
      <c r="Q1001" t="str">
        <f t="shared" si="61"/>
        <v>Red</v>
      </c>
      <c r="R1001" t="str">
        <f t="shared" si="62"/>
        <v>VS</v>
      </c>
      <c r="S1001" s="24" t="s">
        <v>1128</v>
      </c>
      <c r="T1001" t="str">
        <f t="shared" si="63"/>
        <v/>
      </c>
      <c r="U1001">
        <f>VLOOKUP(S1001,ar_skupina!L$2:M$136,2,FALSE())</f>
        <v>1</v>
      </c>
    </row>
    <row r="1002" spans="1:21" ht="14.25" customHeight="1" x14ac:dyDescent="0.25">
      <c r="A1002">
        <v>1221</v>
      </c>
      <c r="B1002" s="9">
        <v>45397.791666666701</v>
      </c>
      <c r="C1002" s="9">
        <v>45397.927083333299</v>
      </c>
      <c r="D1002" t="s">
        <v>1643</v>
      </c>
      <c r="E1002">
        <v>301</v>
      </c>
      <c r="F1002" t="s">
        <v>1635</v>
      </c>
      <c r="G1002" t="s">
        <v>2</v>
      </c>
      <c r="H1002" t="s">
        <v>1641</v>
      </c>
      <c r="I1002" s="63" t="e">
        <f t="array" ref="I1002">_xlfn.IFS(#REF!="1",1,#REF!="2",2,#REF!="3",3,#REF!="1A",4,#REF!="1B",5,#REF!="2A",6,#REF!="2B",7,#REF!="3A",8,#REF!="3B",9,#REF!="4A",10,#REF!="","")</f>
        <v>#REF!</v>
      </c>
      <c r="J1002">
        <f>VLOOKUP(F1002,profesor!$G$2:$H$101,2,0)</f>
        <v>13</v>
      </c>
      <c r="K1002">
        <f>VLOOKUP(H1002,ar_predmet!A:C,3,0)</f>
        <v>12</v>
      </c>
      <c r="L1002" s="3">
        <f>VLOOKUP(H1002,ar_predmet!A:C,2,FALSE())</f>
        <v>5118</v>
      </c>
      <c r="M1002">
        <f>+VLOOKUP(G1002,tip_dogodka!$B$2:$C$10,2,0)</f>
        <v>1</v>
      </c>
      <c r="N1002">
        <f>+VLOOKUP(E1002,prostor!$F$1:$G$101,2,0)</f>
        <v>5</v>
      </c>
      <c r="O1002">
        <f t="shared" si="60"/>
        <v>195</v>
      </c>
      <c r="P1002">
        <f>VLOOKUP(O1002,mi2hh!A$2:B$4261,2,FALSE())</f>
        <v>4</v>
      </c>
      <c r="Q1002" t="str">
        <f t="shared" si="61"/>
        <v>Izr</v>
      </c>
      <c r="R1002" t="str">
        <f t="shared" si="62"/>
        <v>VS</v>
      </c>
      <c r="S1002" s="24" t="s">
        <v>1241</v>
      </c>
      <c r="T1002" t="str">
        <f t="shared" si="63"/>
        <v/>
      </c>
      <c r="U1002">
        <f>VLOOKUP(S1002,ar_skupina!L$2:M$136,2,FALSE())</f>
        <v>90</v>
      </c>
    </row>
    <row r="1003" spans="1:21" ht="14.25" customHeight="1" x14ac:dyDescent="0.25">
      <c r="A1003">
        <v>1223</v>
      </c>
      <c r="B1003" s="9">
        <v>45222.677083333299</v>
      </c>
      <c r="C1003" s="9">
        <v>45222.78125</v>
      </c>
      <c r="D1003" t="s">
        <v>1644</v>
      </c>
      <c r="E1003" t="s">
        <v>16</v>
      </c>
      <c r="F1003" t="s">
        <v>1635</v>
      </c>
      <c r="G1003" t="s">
        <v>5</v>
      </c>
      <c r="H1003" t="s">
        <v>1636</v>
      </c>
      <c r="I1003" s="63" t="e">
        <f t="array" ref="I1003">_xlfn.IFS(#REF!="1",1,#REF!="2",2,#REF!="3",3,#REF!="1A",4,#REF!="1B",5,#REF!="2A",6,#REF!="2B",7,#REF!="3A",8,#REF!="3B",9,#REF!="4A",10,#REF!="","")</f>
        <v>#REF!</v>
      </c>
      <c r="J1003">
        <f>VLOOKUP(F1003,profesor!$G$2:$H$101,2,0)</f>
        <v>13</v>
      </c>
      <c r="K1003">
        <f>VLOOKUP(H1003,ar_predmet!A:C,3,0)</f>
        <v>10</v>
      </c>
      <c r="L1003" s="3">
        <f>VLOOKUP(H1003,ar_predmet!A:C,2,FALSE())</f>
        <v>5116</v>
      </c>
      <c r="M1003">
        <f>+VLOOKUP(G1003,tip_dogodka!$B$2:$C$10,2,0)</f>
        <v>4</v>
      </c>
      <c r="N1003">
        <f>+VLOOKUP(E1003,prostor!$F$1:$G$101,2,0)</f>
        <v>54</v>
      </c>
      <c r="O1003">
        <f t="shared" si="60"/>
        <v>150</v>
      </c>
      <c r="P1003">
        <f>VLOOKUP(O1003,mi2hh!A$2:B$4261,2,FALSE())</f>
        <v>3</v>
      </c>
      <c r="Q1003" t="str">
        <f t="shared" si="61"/>
        <v>Red</v>
      </c>
      <c r="R1003" t="str">
        <f t="shared" si="62"/>
        <v>VS</v>
      </c>
      <c r="S1003" s="24" t="s">
        <v>1150</v>
      </c>
      <c r="T1003" t="str">
        <f t="shared" si="63"/>
        <v>1</v>
      </c>
      <c r="U1003">
        <f>VLOOKUP(S1003,ar_skupina!L$2:M$136,2,FALSE())</f>
        <v>13</v>
      </c>
    </row>
    <row r="1004" spans="1:21" ht="14.25" customHeight="1" x14ac:dyDescent="0.25">
      <c r="A1004">
        <v>1224</v>
      </c>
      <c r="B1004" s="9">
        <v>45232.635416666701</v>
      </c>
      <c r="C1004" s="9">
        <v>45232.739583333299</v>
      </c>
      <c r="D1004" t="s">
        <v>1645</v>
      </c>
      <c r="E1004">
        <v>307</v>
      </c>
      <c r="F1004" t="s">
        <v>1635</v>
      </c>
      <c r="G1004" t="s">
        <v>3</v>
      </c>
      <c r="H1004" t="s">
        <v>1636</v>
      </c>
      <c r="I1004" s="63" t="e">
        <f t="array" ref="I1004">_xlfn.IFS(#REF!="1",1,#REF!="2",2,#REF!="3",3,#REF!="1A",4,#REF!="1B",5,#REF!="2A",6,#REF!="2B",7,#REF!="3A",8,#REF!="3B",9,#REF!="4A",10,#REF!="","")</f>
        <v>#REF!</v>
      </c>
      <c r="J1004">
        <f>VLOOKUP(F1004,profesor!$G$2:$H$101,2,0)</f>
        <v>13</v>
      </c>
      <c r="K1004">
        <f>VLOOKUP(H1004,ar_predmet!A:C,3,0)</f>
        <v>10</v>
      </c>
      <c r="L1004" s="3">
        <f>VLOOKUP(H1004,ar_predmet!A:C,2,FALSE())</f>
        <v>5116</v>
      </c>
      <c r="M1004">
        <f>+VLOOKUP(G1004,tip_dogodka!$B$2:$C$10,2,0)</f>
        <v>2</v>
      </c>
      <c r="N1004">
        <f>+VLOOKUP(E1004,prostor!$F$1:$G$101,2,0)</f>
        <v>9</v>
      </c>
      <c r="O1004">
        <f t="shared" si="60"/>
        <v>150</v>
      </c>
      <c r="P1004">
        <f>VLOOKUP(O1004,mi2hh!A$2:B$4261,2,FALSE())</f>
        <v>3</v>
      </c>
      <c r="Q1004" t="str">
        <f t="shared" si="61"/>
        <v>Red</v>
      </c>
      <c r="R1004" t="str">
        <f t="shared" si="62"/>
        <v>VS</v>
      </c>
      <c r="S1004" s="24" t="s">
        <v>1151</v>
      </c>
      <c r="T1004" t="str">
        <f t="shared" si="63"/>
        <v>2</v>
      </c>
      <c r="U1004">
        <f>VLOOKUP(S1004,ar_skupina!L$2:M$136,2,FALSE())</f>
        <v>14</v>
      </c>
    </row>
    <row r="1005" spans="1:21" ht="14.25" customHeight="1" x14ac:dyDescent="0.25">
      <c r="A1005">
        <v>1225</v>
      </c>
      <c r="B1005" s="9">
        <v>45308.489583333299</v>
      </c>
      <c r="C1005" s="9">
        <v>45308.59375</v>
      </c>
      <c r="D1005" t="s">
        <v>1638</v>
      </c>
      <c r="E1005">
        <v>306</v>
      </c>
      <c r="F1005" t="s">
        <v>1635</v>
      </c>
      <c r="G1005" t="s">
        <v>2</v>
      </c>
      <c r="H1005" t="s">
        <v>1639</v>
      </c>
      <c r="I1005" s="63" t="e">
        <f t="array" ref="I1005">_xlfn.IFS(#REF!="1",1,#REF!="2",2,#REF!="3",3,#REF!="1A",4,#REF!="1B",5,#REF!="2A",6,#REF!="2B",7,#REF!="3A",8,#REF!="3B",9,#REF!="4A",10,#REF!="","")</f>
        <v>#REF!</v>
      </c>
      <c r="J1005">
        <f>VLOOKUP(F1005,profesor!$G$2:$H$101,2,0)</f>
        <v>13</v>
      </c>
      <c r="K1005">
        <f>VLOOKUP(H1005,ar_predmet!A:C,3,0)</f>
        <v>99</v>
      </c>
      <c r="L1005" s="3">
        <f>VLOOKUP(H1005,ar_predmet!A:C,2,FALSE())</f>
        <v>6225</v>
      </c>
      <c r="M1005">
        <f>+VLOOKUP(G1005,tip_dogodka!$B$2:$C$10,2,0)</f>
        <v>1</v>
      </c>
      <c r="N1005">
        <f>+VLOOKUP(E1005,prostor!$F$1:$G$101,2,0)</f>
        <v>8</v>
      </c>
      <c r="O1005">
        <f t="shared" si="60"/>
        <v>150</v>
      </c>
      <c r="P1005">
        <f>VLOOKUP(O1005,mi2hh!A$2:B$4261,2,FALSE())</f>
        <v>3</v>
      </c>
      <c r="Q1005" t="str">
        <f t="shared" si="61"/>
        <v>Red</v>
      </c>
      <c r="R1005" t="str">
        <f t="shared" si="62"/>
        <v>UN</v>
      </c>
      <c r="S1005" s="24" t="s">
        <v>1204</v>
      </c>
      <c r="T1005" t="str">
        <f t="shared" si="63"/>
        <v/>
      </c>
      <c r="U1005">
        <f>VLOOKUP(S1005,ar_skupina!L$2:M$136,2,FALSE())</f>
        <v>55</v>
      </c>
    </row>
    <row r="1006" spans="1:21" ht="14.25" customHeight="1" x14ac:dyDescent="0.25">
      <c r="A1006">
        <v>1226</v>
      </c>
      <c r="B1006" s="9">
        <v>45251.375</v>
      </c>
      <c r="C1006" s="9">
        <v>45251.479166666701</v>
      </c>
      <c r="D1006" t="s">
        <v>1646</v>
      </c>
      <c r="E1006" t="s">
        <v>16</v>
      </c>
      <c r="F1006" t="s">
        <v>1635</v>
      </c>
      <c r="G1006" t="s">
        <v>5</v>
      </c>
      <c r="H1006" t="s">
        <v>1636</v>
      </c>
      <c r="I1006" s="63" t="e">
        <f t="array" ref="I1006">_xlfn.IFS(#REF!="1",1,#REF!="2",2,#REF!="3",3,#REF!="1A",4,#REF!="1B",5,#REF!="2A",6,#REF!="2B",7,#REF!="3A",8,#REF!="3B",9,#REF!="4A",10,#REF!="","")</f>
        <v>#REF!</v>
      </c>
      <c r="J1006">
        <f>VLOOKUP(F1006,profesor!$G$2:$H$101,2,0)</f>
        <v>13</v>
      </c>
      <c r="K1006">
        <f>VLOOKUP(H1006,ar_predmet!A:C,3,0)</f>
        <v>10</v>
      </c>
      <c r="L1006" s="3">
        <f>VLOOKUP(H1006,ar_predmet!A:C,2,FALSE())</f>
        <v>5116</v>
      </c>
      <c r="M1006">
        <f>+VLOOKUP(G1006,tip_dogodka!$B$2:$C$10,2,0)</f>
        <v>4</v>
      </c>
      <c r="N1006">
        <f>+VLOOKUP(E1006,prostor!$F$1:$G$101,2,0)</f>
        <v>54</v>
      </c>
      <c r="O1006">
        <f t="shared" si="60"/>
        <v>150</v>
      </c>
      <c r="P1006">
        <f>VLOOKUP(O1006,mi2hh!A$2:B$4261,2,FALSE())</f>
        <v>3</v>
      </c>
      <c r="Q1006" t="str">
        <f t="shared" si="61"/>
        <v>Red</v>
      </c>
      <c r="R1006" t="str">
        <f t="shared" si="62"/>
        <v>VS</v>
      </c>
      <c r="S1006" s="24" t="s">
        <v>1151</v>
      </c>
      <c r="T1006" t="str">
        <f t="shared" si="63"/>
        <v>2</v>
      </c>
      <c r="U1006">
        <f>VLOOKUP(S1006,ar_skupina!L$2:M$136,2,FALSE())</f>
        <v>14</v>
      </c>
    </row>
    <row r="1007" spans="1:21" ht="14.25" customHeight="1" x14ac:dyDescent="0.25">
      <c r="A1007">
        <v>1227</v>
      </c>
      <c r="B1007" s="9">
        <v>45349.489583333299</v>
      </c>
      <c r="C1007" s="9">
        <v>45349.59375</v>
      </c>
      <c r="D1007" t="s">
        <v>1640</v>
      </c>
      <c r="E1007">
        <v>111</v>
      </c>
      <c r="F1007" t="s">
        <v>1635</v>
      </c>
      <c r="G1007" t="s">
        <v>2</v>
      </c>
      <c r="H1007" t="s">
        <v>1641</v>
      </c>
      <c r="I1007" s="63" t="e">
        <f t="array" ref="I1007">_xlfn.IFS(#REF!="1",1,#REF!="2",2,#REF!="3",3,#REF!="1A",4,#REF!="1B",5,#REF!="2A",6,#REF!="2B",7,#REF!="3A",8,#REF!="3B",9,#REF!="4A",10,#REF!="","")</f>
        <v>#REF!</v>
      </c>
      <c r="J1007">
        <f>VLOOKUP(F1007,profesor!$G$2:$H$101,2,0)</f>
        <v>13</v>
      </c>
      <c r="K1007">
        <f>VLOOKUP(H1007,ar_predmet!A:C,3,0)</f>
        <v>12</v>
      </c>
      <c r="L1007" s="3">
        <f>VLOOKUP(H1007,ar_predmet!A:C,2,FALSE())</f>
        <v>5118</v>
      </c>
      <c r="M1007">
        <f>+VLOOKUP(G1007,tip_dogodka!$B$2:$C$10,2,0)</f>
        <v>1</v>
      </c>
      <c r="N1007">
        <f>+VLOOKUP(E1007,prostor!$F$1:$G$101,2,0)</f>
        <v>4</v>
      </c>
      <c r="O1007">
        <f t="shared" si="60"/>
        <v>150</v>
      </c>
      <c r="P1007">
        <f>VLOOKUP(O1007,mi2hh!A$2:B$4261,2,FALSE())</f>
        <v>3</v>
      </c>
      <c r="Q1007" t="str">
        <f t="shared" si="61"/>
        <v>Red</v>
      </c>
      <c r="R1007" t="str">
        <f t="shared" si="62"/>
        <v>VS</v>
      </c>
      <c r="S1007" s="24" t="s">
        <v>1128</v>
      </c>
      <c r="T1007" t="str">
        <f t="shared" si="63"/>
        <v/>
      </c>
      <c r="U1007">
        <f>VLOOKUP(S1007,ar_skupina!L$2:M$136,2,FALSE())</f>
        <v>1</v>
      </c>
    </row>
    <row r="1008" spans="1:21" ht="14.25" customHeight="1" x14ac:dyDescent="0.25">
      <c r="A1008">
        <v>1228</v>
      </c>
      <c r="B1008" s="9">
        <v>45404.791666666701</v>
      </c>
      <c r="C1008" s="9">
        <v>45404.895833333299</v>
      </c>
      <c r="D1008" t="s">
        <v>1643</v>
      </c>
      <c r="E1008" t="s">
        <v>17</v>
      </c>
      <c r="F1008" t="s">
        <v>1635</v>
      </c>
      <c r="G1008" t="s">
        <v>2</v>
      </c>
      <c r="H1008" t="s">
        <v>1641</v>
      </c>
      <c r="I1008" s="63" t="e">
        <f t="array" ref="I1008">_xlfn.IFS(#REF!="1",1,#REF!="2",2,#REF!="3",3,#REF!="1A",4,#REF!="1B",5,#REF!="2A",6,#REF!="2B",7,#REF!="3A",8,#REF!="3B",9,#REF!="4A",10,#REF!="","")</f>
        <v>#REF!</v>
      </c>
      <c r="J1008">
        <f>VLOOKUP(F1008,profesor!$G$2:$H$101,2,0)</f>
        <v>13</v>
      </c>
      <c r="K1008">
        <f>VLOOKUP(H1008,ar_predmet!A:C,3,0)</f>
        <v>12</v>
      </c>
      <c r="L1008" s="3">
        <f>VLOOKUP(H1008,ar_predmet!A:C,2,FALSE())</f>
        <v>5118</v>
      </c>
      <c r="M1008">
        <f>+VLOOKUP(G1008,tip_dogodka!$B$2:$C$10,2,0)</f>
        <v>1</v>
      </c>
      <c r="N1008">
        <f>+VLOOKUP(E1008,prostor!$F$1:$G$101,2,0)</f>
        <v>55</v>
      </c>
      <c r="O1008">
        <f t="shared" si="60"/>
        <v>150</v>
      </c>
      <c r="P1008">
        <f>VLOOKUP(O1008,mi2hh!A$2:B$4261,2,FALSE())</f>
        <v>3</v>
      </c>
      <c r="Q1008" t="str">
        <f t="shared" si="61"/>
        <v>Izr</v>
      </c>
      <c r="R1008" t="str">
        <f t="shared" si="62"/>
        <v>VS</v>
      </c>
      <c r="S1008" s="24" t="s">
        <v>1241</v>
      </c>
      <c r="T1008" t="str">
        <f t="shared" si="63"/>
        <v/>
      </c>
      <c r="U1008">
        <f>VLOOKUP(S1008,ar_skupina!L$2:M$136,2,FALSE())</f>
        <v>90</v>
      </c>
    </row>
    <row r="1009" spans="1:21" ht="14.25" customHeight="1" x14ac:dyDescent="0.25">
      <c r="A1009">
        <v>1230</v>
      </c>
      <c r="B1009" s="9">
        <v>45268.489583333299</v>
      </c>
      <c r="C1009" s="9">
        <v>45268.59375</v>
      </c>
      <c r="D1009" t="s">
        <v>1638</v>
      </c>
      <c r="E1009">
        <v>306</v>
      </c>
      <c r="F1009" t="s">
        <v>1635</v>
      </c>
      <c r="G1009" t="s">
        <v>2</v>
      </c>
      <c r="H1009" t="s">
        <v>1639</v>
      </c>
      <c r="I1009" s="63" t="e">
        <f t="array" ref="I1009">_xlfn.IFS(#REF!="1",1,#REF!="2",2,#REF!="3",3,#REF!="1A",4,#REF!="1B",5,#REF!="2A",6,#REF!="2B",7,#REF!="3A",8,#REF!="3B",9,#REF!="4A",10,#REF!="","")</f>
        <v>#REF!</v>
      </c>
      <c r="J1009">
        <f>VLOOKUP(F1009,profesor!$G$2:$H$101,2,0)</f>
        <v>13</v>
      </c>
      <c r="K1009">
        <f>VLOOKUP(H1009,ar_predmet!A:C,3,0)</f>
        <v>99</v>
      </c>
      <c r="L1009" s="3">
        <f>VLOOKUP(H1009,ar_predmet!A:C,2,FALSE())</f>
        <v>6225</v>
      </c>
      <c r="M1009">
        <f>+VLOOKUP(G1009,tip_dogodka!$B$2:$C$10,2,0)</f>
        <v>1</v>
      </c>
      <c r="N1009">
        <f>+VLOOKUP(E1009,prostor!$F$1:$G$101,2,0)</f>
        <v>8</v>
      </c>
      <c r="O1009">
        <f t="shared" si="60"/>
        <v>150</v>
      </c>
      <c r="P1009">
        <f>VLOOKUP(O1009,mi2hh!A$2:B$4261,2,FALSE())</f>
        <v>3</v>
      </c>
      <c r="Q1009" t="str">
        <f t="shared" si="61"/>
        <v>Red</v>
      </c>
      <c r="R1009" t="str">
        <f t="shared" si="62"/>
        <v>UN</v>
      </c>
      <c r="S1009" s="24" t="s">
        <v>1204</v>
      </c>
      <c r="T1009" t="str">
        <f t="shared" si="63"/>
        <v/>
      </c>
      <c r="U1009">
        <f>VLOOKUP(S1009,ar_skupina!L$2:M$136,2,FALSE())</f>
        <v>55</v>
      </c>
    </row>
    <row r="1010" spans="1:21" ht="14.25" customHeight="1" x14ac:dyDescent="0.25">
      <c r="A1010">
        <v>1231</v>
      </c>
      <c r="B1010" s="9">
        <v>45309.635416666701</v>
      </c>
      <c r="C1010" s="9">
        <v>45309.739583333299</v>
      </c>
      <c r="D1010" t="s">
        <v>1647</v>
      </c>
      <c r="E1010" t="s">
        <v>16</v>
      </c>
      <c r="F1010" t="s">
        <v>1635</v>
      </c>
      <c r="G1010" t="s">
        <v>4</v>
      </c>
      <c r="H1010" t="s">
        <v>1639</v>
      </c>
      <c r="I1010" s="63" t="e">
        <f t="array" ref="I1010">_xlfn.IFS(#REF!="1",1,#REF!="2",2,#REF!="3",3,#REF!="1A",4,#REF!="1B",5,#REF!="2A",6,#REF!="2B",7,#REF!="3A",8,#REF!="3B",9,#REF!="4A",10,#REF!="","")</f>
        <v>#REF!</v>
      </c>
      <c r="J1010">
        <f>VLOOKUP(F1010,profesor!$G$2:$H$101,2,0)</f>
        <v>13</v>
      </c>
      <c r="K1010">
        <f>VLOOKUP(H1010,ar_predmet!A:C,3,0)</f>
        <v>99</v>
      </c>
      <c r="L1010" s="3">
        <f>VLOOKUP(H1010,ar_predmet!A:C,2,FALSE())</f>
        <v>6225</v>
      </c>
      <c r="M1010">
        <f>+VLOOKUP(G1010,tip_dogodka!$B$2:$C$10,2,0)</f>
        <v>3</v>
      </c>
      <c r="N1010">
        <f>+VLOOKUP(E1010,prostor!$F$1:$G$101,2,0)</f>
        <v>54</v>
      </c>
      <c r="O1010">
        <f t="shared" si="60"/>
        <v>150</v>
      </c>
      <c r="P1010">
        <f>VLOOKUP(O1010,mi2hh!A$2:B$4261,2,FALSE())</f>
        <v>3</v>
      </c>
      <c r="Q1010" t="str">
        <f t="shared" si="61"/>
        <v>Red</v>
      </c>
      <c r="R1010" t="str">
        <f t="shared" si="62"/>
        <v>UN</v>
      </c>
      <c r="S1010" s="24" t="s">
        <v>1204</v>
      </c>
      <c r="T1010" t="str">
        <f t="shared" si="63"/>
        <v/>
      </c>
      <c r="U1010">
        <f>VLOOKUP(S1010,ar_skupina!L$2:M$136,2,FALSE())</f>
        <v>55</v>
      </c>
    </row>
    <row r="1011" spans="1:21" ht="14.25" customHeight="1" x14ac:dyDescent="0.25">
      <c r="A1011">
        <v>1232</v>
      </c>
      <c r="B1011" s="9">
        <v>45240.489583333299</v>
      </c>
      <c r="C1011" s="9">
        <v>45240.59375</v>
      </c>
      <c r="D1011" t="s">
        <v>1642</v>
      </c>
      <c r="E1011">
        <v>306</v>
      </c>
      <c r="F1011" t="s">
        <v>1635</v>
      </c>
      <c r="G1011" t="s">
        <v>3</v>
      </c>
      <c r="H1011" t="s">
        <v>1636</v>
      </c>
      <c r="I1011" s="63" t="e">
        <f t="array" ref="I1011">_xlfn.IFS(#REF!="1",1,#REF!="2",2,#REF!="3",3,#REF!="1A",4,#REF!="1B",5,#REF!="2A",6,#REF!="2B",7,#REF!="3A",8,#REF!="3B",9,#REF!="4A",10,#REF!="","")</f>
        <v>#REF!</v>
      </c>
      <c r="J1011">
        <f>VLOOKUP(F1011,profesor!$G$2:$H$101,2,0)</f>
        <v>13</v>
      </c>
      <c r="K1011">
        <f>VLOOKUP(H1011,ar_predmet!A:C,3,0)</f>
        <v>10</v>
      </c>
      <c r="L1011" s="3">
        <f>VLOOKUP(H1011,ar_predmet!A:C,2,FALSE())</f>
        <v>5116</v>
      </c>
      <c r="M1011">
        <f>+VLOOKUP(G1011,tip_dogodka!$B$2:$C$10,2,0)</f>
        <v>2</v>
      </c>
      <c r="N1011">
        <f>+VLOOKUP(E1011,prostor!$F$1:$G$101,2,0)</f>
        <v>8</v>
      </c>
      <c r="O1011">
        <f t="shared" si="60"/>
        <v>150</v>
      </c>
      <c r="P1011">
        <f>VLOOKUP(O1011,mi2hh!A$2:B$4261,2,FALSE())</f>
        <v>3</v>
      </c>
      <c r="Q1011" t="str">
        <f t="shared" si="61"/>
        <v>Red</v>
      </c>
      <c r="R1011" t="str">
        <f t="shared" si="62"/>
        <v>VS</v>
      </c>
      <c r="S1011" s="24" t="s">
        <v>1150</v>
      </c>
      <c r="T1011" t="str">
        <f t="shared" si="63"/>
        <v>1</v>
      </c>
      <c r="U1011">
        <f>VLOOKUP(S1011,ar_skupina!L$2:M$136,2,FALSE())</f>
        <v>13</v>
      </c>
    </row>
    <row r="1012" spans="1:21" ht="14.25" customHeight="1" x14ac:dyDescent="0.25">
      <c r="A1012">
        <v>1233</v>
      </c>
      <c r="B1012" s="9">
        <v>45250.375</v>
      </c>
      <c r="C1012" s="9">
        <v>45250.479166666701</v>
      </c>
      <c r="D1012" t="s">
        <v>1644</v>
      </c>
      <c r="E1012" t="s">
        <v>16</v>
      </c>
      <c r="F1012" t="s">
        <v>1635</v>
      </c>
      <c r="G1012" t="s">
        <v>5</v>
      </c>
      <c r="H1012" t="s">
        <v>1636</v>
      </c>
      <c r="I1012" s="63" t="e">
        <f t="array" ref="I1012">_xlfn.IFS(#REF!="1",1,#REF!="2",2,#REF!="3",3,#REF!="1A",4,#REF!="1B",5,#REF!="2A",6,#REF!="2B",7,#REF!="3A",8,#REF!="3B",9,#REF!="4A",10,#REF!="","")</f>
        <v>#REF!</v>
      </c>
      <c r="J1012">
        <f>VLOOKUP(F1012,profesor!$G$2:$H$101,2,0)</f>
        <v>13</v>
      </c>
      <c r="K1012">
        <f>VLOOKUP(H1012,ar_predmet!A:C,3,0)</f>
        <v>10</v>
      </c>
      <c r="L1012" s="3">
        <f>VLOOKUP(H1012,ar_predmet!A:C,2,FALSE())</f>
        <v>5116</v>
      </c>
      <c r="M1012">
        <f>+VLOOKUP(G1012,tip_dogodka!$B$2:$C$10,2,0)</f>
        <v>4</v>
      </c>
      <c r="N1012">
        <f>+VLOOKUP(E1012,prostor!$F$1:$G$101,2,0)</f>
        <v>54</v>
      </c>
      <c r="O1012">
        <f t="shared" si="60"/>
        <v>150</v>
      </c>
      <c r="P1012">
        <f>VLOOKUP(O1012,mi2hh!A$2:B$4261,2,FALSE())</f>
        <v>3</v>
      </c>
      <c r="Q1012" t="str">
        <f t="shared" si="61"/>
        <v>Red</v>
      </c>
      <c r="R1012" t="str">
        <f t="shared" si="62"/>
        <v>VS</v>
      </c>
      <c r="S1012" s="24" t="s">
        <v>1150</v>
      </c>
      <c r="T1012" t="str">
        <f t="shared" si="63"/>
        <v>1</v>
      </c>
      <c r="U1012">
        <f>VLOOKUP(S1012,ar_skupina!L$2:M$136,2,FALSE())</f>
        <v>13</v>
      </c>
    </row>
    <row r="1013" spans="1:21" ht="14.25" customHeight="1" x14ac:dyDescent="0.25">
      <c r="A1013">
        <v>1234</v>
      </c>
      <c r="B1013" s="9">
        <v>45296.489583333299</v>
      </c>
      <c r="C1013" s="9">
        <v>45296.59375</v>
      </c>
      <c r="D1013" t="s">
        <v>1638</v>
      </c>
      <c r="E1013">
        <v>306</v>
      </c>
      <c r="F1013" t="s">
        <v>1635</v>
      </c>
      <c r="G1013" t="s">
        <v>2</v>
      </c>
      <c r="H1013" t="s">
        <v>1639</v>
      </c>
      <c r="I1013" s="63" t="e">
        <f t="array" ref="I1013">_xlfn.IFS(#REF!="1",1,#REF!="2",2,#REF!="3",3,#REF!="1A",4,#REF!="1B",5,#REF!="2A",6,#REF!="2B",7,#REF!="3A",8,#REF!="3B",9,#REF!="4A",10,#REF!="","")</f>
        <v>#REF!</v>
      </c>
      <c r="J1013">
        <f>VLOOKUP(F1013,profesor!$G$2:$H$101,2,0)</f>
        <v>13</v>
      </c>
      <c r="K1013">
        <f>VLOOKUP(H1013,ar_predmet!A:C,3,0)</f>
        <v>99</v>
      </c>
      <c r="L1013" s="3">
        <f>VLOOKUP(H1013,ar_predmet!A:C,2,FALSE())</f>
        <v>6225</v>
      </c>
      <c r="M1013">
        <f>+VLOOKUP(G1013,tip_dogodka!$B$2:$C$10,2,0)</f>
        <v>1</v>
      </c>
      <c r="N1013">
        <f>+VLOOKUP(E1013,prostor!$F$1:$G$101,2,0)</f>
        <v>8</v>
      </c>
      <c r="O1013">
        <f t="shared" si="60"/>
        <v>150</v>
      </c>
      <c r="P1013">
        <f>VLOOKUP(O1013,mi2hh!A$2:B$4261,2,FALSE())</f>
        <v>3</v>
      </c>
      <c r="Q1013" t="str">
        <f t="shared" si="61"/>
        <v>Red</v>
      </c>
      <c r="R1013" t="str">
        <f t="shared" si="62"/>
        <v>UN</v>
      </c>
      <c r="S1013" s="24" t="s">
        <v>1204</v>
      </c>
      <c r="T1013" t="str">
        <f t="shared" si="63"/>
        <v/>
      </c>
      <c r="U1013">
        <f>VLOOKUP(S1013,ar_skupina!L$2:M$136,2,FALSE())</f>
        <v>55</v>
      </c>
    </row>
    <row r="1014" spans="1:21" ht="14.25" customHeight="1" x14ac:dyDescent="0.25">
      <c r="A1014">
        <v>1235</v>
      </c>
      <c r="B1014" s="9">
        <v>45217.53125</v>
      </c>
      <c r="C1014" s="9">
        <v>45217.635416666701</v>
      </c>
      <c r="D1014" t="s">
        <v>1645</v>
      </c>
      <c r="E1014">
        <v>306</v>
      </c>
      <c r="F1014" t="s">
        <v>1635</v>
      </c>
      <c r="G1014" t="s">
        <v>3</v>
      </c>
      <c r="H1014" t="s">
        <v>1636</v>
      </c>
      <c r="I1014" s="63" t="e">
        <f t="array" ref="I1014">_xlfn.IFS(#REF!="1",1,#REF!="2",2,#REF!="3",3,#REF!="1A",4,#REF!="1B",5,#REF!="2A",6,#REF!="2B",7,#REF!="3A",8,#REF!="3B",9,#REF!="4A",10,#REF!="","")</f>
        <v>#REF!</v>
      </c>
      <c r="J1014">
        <f>VLOOKUP(F1014,profesor!$G$2:$H$101,2,0)</f>
        <v>13</v>
      </c>
      <c r="K1014">
        <f>VLOOKUP(H1014,ar_predmet!A:C,3,0)</f>
        <v>10</v>
      </c>
      <c r="L1014" s="3">
        <f>VLOOKUP(H1014,ar_predmet!A:C,2,FALSE())</f>
        <v>5116</v>
      </c>
      <c r="M1014">
        <f>+VLOOKUP(G1014,tip_dogodka!$B$2:$C$10,2,0)</f>
        <v>2</v>
      </c>
      <c r="N1014">
        <f>+VLOOKUP(E1014,prostor!$F$1:$G$101,2,0)</f>
        <v>8</v>
      </c>
      <c r="O1014">
        <f t="shared" si="60"/>
        <v>150</v>
      </c>
      <c r="P1014">
        <f>VLOOKUP(O1014,mi2hh!A$2:B$4261,2,FALSE())</f>
        <v>3</v>
      </c>
      <c r="Q1014" t="str">
        <f t="shared" si="61"/>
        <v>Red</v>
      </c>
      <c r="R1014" t="str">
        <f t="shared" si="62"/>
        <v>VS</v>
      </c>
      <c r="S1014" s="24" t="s">
        <v>1151</v>
      </c>
      <c r="T1014" t="str">
        <f t="shared" si="63"/>
        <v>2</v>
      </c>
      <c r="U1014">
        <f>VLOOKUP(S1014,ar_skupina!L$2:M$136,2,FALSE())</f>
        <v>14</v>
      </c>
    </row>
    <row r="1015" spans="1:21" ht="14.25" customHeight="1" x14ac:dyDescent="0.25">
      <c r="A1015">
        <v>1237</v>
      </c>
      <c r="B1015" s="9">
        <v>45364.489583333299</v>
      </c>
      <c r="C1015" s="9">
        <v>45364.59375</v>
      </c>
      <c r="D1015" t="s">
        <v>1640</v>
      </c>
      <c r="E1015">
        <v>111</v>
      </c>
      <c r="F1015" t="s">
        <v>1635</v>
      </c>
      <c r="G1015" t="s">
        <v>2</v>
      </c>
      <c r="H1015" t="s">
        <v>1641</v>
      </c>
      <c r="I1015" s="63" t="e">
        <f t="array" ref="I1015">_xlfn.IFS(#REF!="1",1,#REF!="2",2,#REF!="3",3,#REF!="1A",4,#REF!="1B",5,#REF!="2A",6,#REF!="2B",7,#REF!="3A",8,#REF!="3B",9,#REF!="4A",10,#REF!="","")</f>
        <v>#REF!</v>
      </c>
      <c r="J1015">
        <f>VLOOKUP(F1015,profesor!$G$2:$H$101,2,0)</f>
        <v>13</v>
      </c>
      <c r="K1015">
        <f>VLOOKUP(H1015,ar_predmet!A:C,3,0)</f>
        <v>12</v>
      </c>
      <c r="L1015" s="3">
        <f>VLOOKUP(H1015,ar_predmet!A:C,2,FALSE())</f>
        <v>5118</v>
      </c>
      <c r="M1015">
        <f>+VLOOKUP(G1015,tip_dogodka!$B$2:$C$10,2,0)</f>
        <v>1</v>
      </c>
      <c r="N1015">
        <f>+VLOOKUP(E1015,prostor!$F$1:$G$101,2,0)</f>
        <v>4</v>
      </c>
      <c r="O1015">
        <f t="shared" si="60"/>
        <v>150</v>
      </c>
      <c r="P1015">
        <f>VLOOKUP(O1015,mi2hh!A$2:B$4261,2,FALSE())</f>
        <v>3</v>
      </c>
      <c r="Q1015" t="str">
        <f t="shared" si="61"/>
        <v>Red</v>
      </c>
      <c r="R1015" t="str">
        <f t="shared" si="62"/>
        <v>VS</v>
      </c>
      <c r="S1015" s="24" t="s">
        <v>1128</v>
      </c>
      <c r="T1015" t="str">
        <f t="shared" si="63"/>
        <v/>
      </c>
      <c r="U1015">
        <f>VLOOKUP(S1015,ar_skupina!L$2:M$136,2,FALSE())</f>
        <v>1</v>
      </c>
    </row>
    <row r="1016" spans="1:21" ht="14.25" customHeight="1" x14ac:dyDescent="0.25">
      <c r="A1016">
        <v>1238</v>
      </c>
      <c r="B1016" s="9">
        <v>45407.53125</v>
      </c>
      <c r="C1016" s="9">
        <v>45407.53125</v>
      </c>
      <c r="D1016" t="s">
        <v>1648</v>
      </c>
      <c r="E1016">
        <v>306</v>
      </c>
      <c r="F1016" t="s">
        <v>1635</v>
      </c>
      <c r="G1016" t="s">
        <v>2</v>
      </c>
      <c r="H1016" t="s">
        <v>1641</v>
      </c>
      <c r="I1016" s="63" t="e">
        <f t="array" ref="I1016">_xlfn.IFS(#REF!="1",1,#REF!="2",2,#REF!="3",3,#REF!="1A",4,#REF!="1B",5,#REF!="2A",6,#REF!="2B",7,#REF!="3A",8,#REF!="3B",9,#REF!="4A",10,#REF!="","")</f>
        <v>#REF!</v>
      </c>
      <c r="J1016">
        <f>VLOOKUP(F1016,profesor!$G$2:$H$101,2,0)</f>
        <v>13</v>
      </c>
      <c r="K1016">
        <f>VLOOKUP(H1016,ar_predmet!A:C,3,0)</f>
        <v>12</v>
      </c>
      <c r="L1016" s="3">
        <f>VLOOKUP(H1016,ar_predmet!A:C,2,FALSE())</f>
        <v>5118</v>
      </c>
      <c r="M1016">
        <f>+VLOOKUP(G1016,tip_dogodka!$B$2:$C$10,2,0)</f>
        <v>1</v>
      </c>
      <c r="N1016">
        <f>+VLOOKUP(E1016,prostor!$F$1:$G$101,2,0)</f>
        <v>8</v>
      </c>
      <c r="O1016">
        <f t="shared" si="60"/>
        <v>0</v>
      </c>
      <c r="P1016">
        <f>VLOOKUP(O1016,mi2hh!A$2:B$4261,2,FALSE())</f>
        <v>0</v>
      </c>
      <c r="Q1016" t="str">
        <f t="shared" si="61"/>
        <v>Red</v>
      </c>
      <c r="R1016" t="str">
        <f t="shared" si="62"/>
        <v>VS</v>
      </c>
      <c r="S1016" s="24" t="s">
        <v>1128</v>
      </c>
      <c r="T1016" t="str">
        <f t="shared" si="63"/>
        <v/>
      </c>
      <c r="U1016">
        <f>VLOOKUP(S1016,ar_skupina!L$2:M$136,2,FALSE())</f>
        <v>1</v>
      </c>
    </row>
    <row r="1017" spans="1:21" ht="14.25" customHeight="1" x14ac:dyDescent="0.25">
      <c r="A1017">
        <v>1239</v>
      </c>
      <c r="B1017" s="9">
        <v>45373.489583333299</v>
      </c>
      <c r="C1017" s="9">
        <v>45373.59375</v>
      </c>
      <c r="D1017" t="s">
        <v>1649</v>
      </c>
      <c r="E1017" t="s">
        <v>16</v>
      </c>
      <c r="F1017" t="s">
        <v>1635</v>
      </c>
      <c r="G1017" t="s">
        <v>4</v>
      </c>
      <c r="H1017" t="s">
        <v>1641</v>
      </c>
      <c r="I1017" s="63" t="e">
        <f t="array" ref="I1017">_xlfn.IFS(#REF!="1",1,#REF!="2",2,#REF!="3",3,#REF!="1A",4,#REF!="1B",5,#REF!="2A",6,#REF!="2B",7,#REF!="3A",8,#REF!="3B",9,#REF!="4A",10,#REF!="","")</f>
        <v>#REF!</v>
      </c>
      <c r="J1017">
        <f>VLOOKUP(F1017,profesor!$G$2:$H$101,2,0)</f>
        <v>13</v>
      </c>
      <c r="K1017">
        <f>VLOOKUP(H1017,ar_predmet!A:C,3,0)</f>
        <v>12</v>
      </c>
      <c r="L1017" s="3">
        <f>VLOOKUP(H1017,ar_predmet!A:C,2,FALSE())</f>
        <v>5118</v>
      </c>
      <c r="M1017">
        <f>+VLOOKUP(G1017,tip_dogodka!$B$2:$C$10,2,0)</f>
        <v>3</v>
      </c>
      <c r="N1017">
        <f>+VLOOKUP(E1017,prostor!$F$1:$G$101,2,0)</f>
        <v>54</v>
      </c>
      <c r="O1017">
        <f t="shared" si="60"/>
        <v>150</v>
      </c>
      <c r="P1017">
        <f>VLOOKUP(O1017,mi2hh!A$2:B$4261,2,FALSE())</f>
        <v>3</v>
      </c>
      <c r="Q1017" t="str">
        <f t="shared" si="61"/>
        <v>Red</v>
      </c>
      <c r="R1017" t="str">
        <f t="shared" si="62"/>
        <v>VS</v>
      </c>
      <c r="S1017" s="24" t="s">
        <v>1128</v>
      </c>
      <c r="T1017" t="str">
        <f t="shared" si="63"/>
        <v/>
      </c>
      <c r="U1017">
        <f>VLOOKUP(S1017,ar_skupina!L$2:M$136,2,FALSE())</f>
        <v>1</v>
      </c>
    </row>
    <row r="1018" spans="1:21" ht="14.25" customHeight="1" x14ac:dyDescent="0.25">
      <c r="A1018">
        <v>1240</v>
      </c>
      <c r="B1018" s="9">
        <v>45205.53125</v>
      </c>
      <c r="C1018" s="9">
        <v>45205.635416666701</v>
      </c>
      <c r="D1018" t="s">
        <v>1645</v>
      </c>
      <c r="E1018">
        <v>306</v>
      </c>
      <c r="F1018" t="s">
        <v>1635</v>
      </c>
      <c r="G1018" t="s">
        <v>3</v>
      </c>
      <c r="H1018" t="s">
        <v>1636</v>
      </c>
      <c r="I1018" s="63" t="e">
        <f t="array" ref="I1018">_xlfn.IFS(#REF!="1",1,#REF!="2",2,#REF!="3",3,#REF!="1A",4,#REF!="1B",5,#REF!="2A",6,#REF!="2B",7,#REF!="3A",8,#REF!="3B",9,#REF!="4A",10,#REF!="","")</f>
        <v>#REF!</v>
      </c>
      <c r="J1018">
        <f>VLOOKUP(F1018,profesor!$G$2:$H$101,2,0)</f>
        <v>13</v>
      </c>
      <c r="K1018">
        <f>VLOOKUP(H1018,ar_predmet!A:C,3,0)</f>
        <v>10</v>
      </c>
      <c r="L1018" s="3">
        <f>VLOOKUP(H1018,ar_predmet!A:C,2,FALSE())</f>
        <v>5116</v>
      </c>
      <c r="M1018">
        <f>+VLOOKUP(G1018,tip_dogodka!$B$2:$C$10,2,0)</f>
        <v>2</v>
      </c>
      <c r="N1018">
        <f>+VLOOKUP(E1018,prostor!$F$1:$G$101,2,0)</f>
        <v>8</v>
      </c>
      <c r="O1018">
        <f t="shared" si="60"/>
        <v>150</v>
      </c>
      <c r="P1018">
        <f>VLOOKUP(O1018,mi2hh!A$2:B$4261,2,FALSE())</f>
        <v>3</v>
      </c>
      <c r="Q1018" t="str">
        <f t="shared" si="61"/>
        <v>Red</v>
      </c>
      <c r="R1018" t="str">
        <f t="shared" si="62"/>
        <v>VS</v>
      </c>
      <c r="S1018" s="24" t="s">
        <v>1151</v>
      </c>
      <c r="T1018" t="str">
        <f t="shared" si="63"/>
        <v>2</v>
      </c>
      <c r="U1018">
        <f>VLOOKUP(S1018,ar_skupina!L$2:M$136,2,FALSE())</f>
        <v>14</v>
      </c>
    </row>
    <row r="1019" spans="1:21" ht="14.25" customHeight="1" x14ac:dyDescent="0.25">
      <c r="A1019">
        <v>1242</v>
      </c>
      <c r="B1019" s="9">
        <v>45246.489583333299</v>
      </c>
      <c r="C1019" s="9">
        <v>45246.59375</v>
      </c>
      <c r="D1019" t="s">
        <v>1645</v>
      </c>
      <c r="E1019">
        <v>306</v>
      </c>
      <c r="F1019" t="s">
        <v>1635</v>
      </c>
      <c r="G1019" t="s">
        <v>3</v>
      </c>
      <c r="H1019" t="s">
        <v>1636</v>
      </c>
      <c r="I1019" s="63" t="e">
        <f t="array" ref="I1019">_xlfn.IFS(#REF!="1",1,#REF!="2",2,#REF!="3",3,#REF!="1A",4,#REF!="1B",5,#REF!="2A",6,#REF!="2B",7,#REF!="3A",8,#REF!="3B",9,#REF!="4A",10,#REF!="","")</f>
        <v>#REF!</v>
      </c>
      <c r="J1019">
        <f>VLOOKUP(F1019,profesor!$G$2:$H$101,2,0)</f>
        <v>13</v>
      </c>
      <c r="K1019">
        <f>VLOOKUP(H1019,ar_predmet!A:C,3,0)</f>
        <v>10</v>
      </c>
      <c r="L1019" s="3">
        <f>VLOOKUP(H1019,ar_predmet!A:C,2,FALSE())</f>
        <v>5116</v>
      </c>
      <c r="M1019">
        <f>+VLOOKUP(G1019,tip_dogodka!$B$2:$C$10,2,0)</f>
        <v>2</v>
      </c>
      <c r="N1019">
        <f>+VLOOKUP(E1019,prostor!$F$1:$G$101,2,0)</f>
        <v>8</v>
      </c>
      <c r="O1019">
        <f t="shared" si="60"/>
        <v>150</v>
      </c>
      <c r="P1019">
        <f>VLOOKUP(O1019,mi2hh!A$2:B$4261,2,FALSE())</f>
        <v>3</v>
      </c>
      <c r="Q1019" t="str">
        <f t="shared" si="61"/>
        <v>Red</v>
      </c>
      <c r="R1019" t="str">
        <f t="shared" si="62"/>
        <v>VS</v>
      </c>
      <c r="S1019" s="24" t="s">
        <v>1151</v>
      </c>
      <c r="T1019" t="str">
        <f t="shared" si="63"/>
        <v>2</v>
      </c>
      <c r="U1019">
        <f>VLOOKUP(S1019,ar_skupina!L$2:M$136,2,FALSE())</f>
        <v>14</v>
      </c>
    </row>
    <row r="1020" spans="1:21" ht="14.25" customHeight="1" x14ac:dyDescent="0.25">
      <c r="A1020">
        <v>1243</v>
      </c>
      <c r="B1020" s="9">
        <v>45257.489583333299</v>
      </c>
      <c r="C1020" s="9">
        <v>45257.59375</v>
      </c>
      <c r="D1020" t="s">
        <v>1645</v>
      </c>
      <c r="E1020">
        <v>306</v>
      </c>
      <c r="F1020" t="s">
        <v>1635</v>
      </c>
      <c r="G1020" t="s">
        <v>3</v>
      </c>
      <c r="H1020" t="s">
        <v>1636</v>
      </c>
      <c r="I1020" s="63" t="e">
        <f t="array" ref="I1020">_xlfn.IFS(#REF!="1",1,#REF!="2",2,#REF!="3",3,#REF!="1A",4,#REF!="1B",5,#REF!="2A",6,#REF!="2B",7,#REF!="3A",8,#REF!="3B",9,#REF!="4A",10,#REF!="","")</f>
        <v>#REF!</v>
      </c>
      <c r="J1020">
        <f>VLOOKUP(F1020,profesor!$G$2:$H$101,2,0)</f>
        <v>13</v>
      </c>
      <c r="K1020">
        <f>VLOOKUP(H1020,ar_predmet!A:C,3,0)</f>
        <v>10</v>
      </c>
      <c r="L1020" s="3">
        <f>VLOOKUP(H1020,ar_predmet!A:C,2,FALSE())</f>
        <v>5116</v>
      </c>
      <c r="M1020">
        <f>+VLOOKUP(G1020,tip_dogodka!$B$2:$C$10,2,0)</f>
        <v>2</v>
      </c>
      <c r="N1020">
        <f>+VLOOKUP(E1020,prostor!$F$1:$G$101,2,0)</f>
        <v>8</v>
      </c>
      <c r="O1020">
        <f t="shared" si="60"/>
        <v>150</v>
      </c>
      <c r="P1020">
        <f>VLOOKUP(O1020,mi2hh!A$2:B$4261,2,FALSE())</f>
        <v>3</v>
      </c>
      <c r="Q1020" t="str">
        <f t="shared" si="61"/>
        <v>Red</v>
      </c>
      <c r="R1020" t="str">
        <f t="shared" si="62"/>
        <v>VS</v>
      </c>
      <c r="S1020" s="24" t="s">
        <v>1151</v>
      </c>
      <c r="T1020" t="str">
        <f t="shared" si="63"/>
        <v>2</v>
      </c>
      <c r="U1020">
        <f>VLOOKUP(S1020,ar_skupina!L$2:M$136,2,FALSE())</f>
        <v>14</v>
      </c>
    </row>
    <row r="1021" spans="1:21" ht="14.25" customHeight="1" x14ac:dyDescent="0.25">
      <c r="A1021">
        <v>1244</v>
      </c>
      <c r="B1021" s="9">
        <v>45348.489583333299</v>
      </c>
      <c r="C1021" s="9">
        <v>45348.59375</v>
      </c>
      <c r="D1021" t="s">
        <v>1640</v>
      </c>
      <c r="E1021">
        <v>111</v>
      </c>
      <c r="F1021" t="s">
        <v>1635</v>
      </c>
      <c r="G1021" t="s">
        <v>2</v>
      </c>
      <c r="H1021" t="s">
        <v>1641</v>
      </c>
      <c r="I1021" s="63" t="e">
        <f t="array" ref="I1021">_xlfn.IFS(#REF!="1",1,#REF!="2",2,#REF!="3",3,#REF!="1A",4,#REF!="1B",5,#REF!="2A",6,#REF!="2B",7,#REF!="3A",8,#REF!="3B",9,#REF!="4A",10,#REF!="","")</f>
        <v>#REF!</v>
      </c>
      <c r="J1021">
        <f>VLOOKUP(F1021,profesor!$G$2:$H$101,2,0)</f>
        <v>13</v>
      </c>
      <c r="K1021">
        <f>VLOOKUP(H1021,ar_predmet!A:C,3,0)</f>
        <v>12</v>
      </c>
      <c r="L1021" s="3">
        <f>VLOOKUP(H1021,ar_predmet!A:C,2,FALSE())</f>
        <v>5118</v>
      </c>
      <c r="M1021">
        <f>+VLOOKUP(G1021,tip_dogodka!$B$2:$C$10,2,0)</f>
        <v>1</v>
      </c>
      <c r="N1021">
        <f>+VLOOKUP(E1021,prostor!$F$1:$G$101,2,0)</f>
        <v>4</v>
      </c>
      <c r="O1021">
        <f t="shared" si="60"/>
        <v>150</v>
      </c>
      <c r="P1021">
        <f>VLOOKUP(O1021,mi2hh!A$2:B$4261,2,FALSE())</f>
        <v>3</v>
      </c>
      <c r="Q1021" t="str">
        <f t="shared" si="61"/>
        <v>Red</v>
      </c>
      <c r="R1021" t="str">
        <f t="shared" si="62"/>
        <v>VS</v>
      </c>
      <c r="S1021" s="24" t="s">
        <v>1128</v>
      </c>
      <c r="T1021" t="str">
        <f t="shared" si="63"/>
        <v/>
      </c>
      <c r="U1021">
        <f>VLOOKUP(S1021,ar_skupina!L$2:M$136,2,FALSE())</f>
        <v>1</v>
      </c>
    </row>
    <row r="1022" spans="1:21" ht="14.25" customHeight="1" x14ac:dyDescent="0.25">
      <c r="A1022">
        <v>1245</v>
      </c>
      <c r="B1022" s="9">
        <v>45243.489583333299</v>
      </c>
      <c r="C1022" s="9">
        <v>45243.59375</v>
      </c>
      <c r="D1022" t="s">
        <v>1650</v>
      </c>
      <c r="E1022" t="s">
        <v>16</v>
      </c>
      <c r="F1022" t="s">
        <v>1635</v>
      </c>
      <c r="G1022" t="s">
        <v>4</v>
      </c>
      <c r="H1022" t="s">
        <v>1636</v>
      </c>
      <c r="I1022" s="63" t="e">
        <f t="array" ref="I1022">_xlfn.IFS(#REF!="1",1,#REF!="2",2,#REF!="3",3,#REF!="1A",4,#REF!="1B",5,#REF!="2A",6,#REF!="2B",7,#REF!="3A",8,#REF!="3B",9,#REF!="4A",10,#REF!="","")</f>
        <v>#REF!</v>
      </c>
      <c r="J1022">
        <f>VLOOKUP(F1022,profesor!$G$2:$H$101,2,0)</f>
        <v>13</v>
      </c>
      <c r="K1022">
        <f>VLOOKUP(H1022,ar_predmet!A:C,3,0)</f>
        <v>10</v>
      </c>
      <c r="L1022" s="3">
        <f>VLOOKUP(H1022,ar_predmet!A:C,2,FALSE())</f>
        <v>5116</v>
      </c>
      <c r="M1022">
        <f>+VLOOKUP(G1022,tip_dogodka!$B$2:$C$10,2,0)</f>
        <v>3</v>
      </c>
      <c r="N1022">
        <f>+VLOOKUP(E1022,prostor!$F$1:$G$101,2,0)</f>
        <v>54</v>
      </c>
      <c r="O1022">
        <f t="shared" si="60"/>
        <v>150</v>
      </c>
      <c r="P1022">
        <f>VLOOKUP(O1022,mi2hh!A$2:B$4261,2,FALSE())</f>
        <v>3</v>
      </c>
      <c r="Q1022" t="str">
        <f t="shared" si="61"/>
        <v>Red</v>
      </c>
      <c r="R1022" t="str">
        <f t="shared" si="62"/>
        <v>VS</v>
      </c>
      <c r="S1022" s="24" t="s">
        <v>1128</v>
      </c>
      <c r="T1022" t="str">
        <f t="shared" si="63"/>
        <v/>
      </c>
      <c r="U1022">
        <f>VLOOKUP(S1022,ar_skupina!L$2:M$136,2,FALSE())</f>
        <v>1</v>
      </c>
    </row>
    <row r="1023" spans="1:21" ht="14.25" customHeight="1" x14ac:dyDescent="0.25">
      <c r="A1023">
        <v>1246</v>
      </c>
      <c r="B1023" s="9">
        <v>45356.75</v>
      </c>
      <c r="C1023" s="9">
        <v>45356.854166666701</v>
      </c>
      <c r="D1023" t="s">
        <v>1651</v>
      </c>
      <c r="E1023" t="s">
        <v>17</v>
      </c>
      <c r="F1023" t="s">
        <v>1635</v>
      </c>
      <c r="G1023" t="s">
        <v>2</v>
      </c>
      <c r="H1023" t="s">
        <v>1652</v>
      </c>
      <c r="I1023" s="63" t="e">
        <f t="array" ref="I1023">_xlfn.IFS(#REF!="1",1,#REF!="2",2,#REF!="3",3,#REF!="1A",4,#REF!="1B",5,#REF!="2A",6,#REF!="2B",7,#REF!="3A",8,#REF!="3B",9,#REF!="4A",10,#REF!="","")</f>
        <v>#REF!</v>
      </c>
      <c r="J1023">
        <f>VLOOKUP(F1023,profesor!$G$2:$H$101,2,0)</f>
        <v>13</v>
      </c>
      <c r="K1023">
        <f>VLOOKUP(H1023,ar_predmet!A:C,3,0)</f>
        <v>274</v>
      </c>
      <c r="L1023" s="3" t="str">
        <f>VLOOKUP(H1023,ar_predmet!A:C,2,FALSE())</f>
        <v>KM205</v>
      </c>
      <c r="M1023">
        <f>+VLOOKUP(G1023,tip_dogodka!$B$2:$C$10,2,0)</f>
        <v>1</v>
      </c>
      <c r="N1023">
        <f>+VLOOKUP(E1023,prostor!$F$1:$G$101,2,0)</f>
        <v>55</v>
      </c>
      <c r="O1023">
        <f t="shared" si="60"/>
        <v>150</v>
      </c>
      <c r="P1023">
        <f>VLOOKUP(O1023,mi2hh!A$2:B$4261,2,FALSE())</f>
        <v>3</v>
      </c>
      <c r="Q1023" t="str">
        <f t="shared" si="61"/>
        <v>Izr</v>
      </c>
      <c r="R1023" t="str">
        <f t="shared" si="62"/>
        <v>VS</v>
      </c>
      <c r="S1023" s="24" t="s">
        <v>1247</v>
      </c>
      <c r="T1023" t="str">
        <f t="shared" si="63"/>
        <v/>
      </c>
      <c r="U1023">
        <f>VLOOKUP(S1023,ar_skupina!L$2:M$136,2,FALSE())</f>
        <v>101</v>
      </c>
    </row>
    <row r="1024" spans="1:21" ht="14.25" customHeight="1" x14ac:dyDescent="0.25">
      <c r="A1024">
        <v>1247</v>
      </c>
      <c r="B1024" s="9">
        <v>45204.53125</v>
      </c>
      <c r="C1024" s="9">
        <v>45204.635416666701</v>
      </c>
      <c r="D1024" t="s">
        <v>1642</v>
      </c>
      <c r="E1024">
        <v>306</v>
      </c>
      <c r="F1024" t="s">
        <v>1635</v>
      </c>
      <c r="G1024" t="s">
        <v>3</v>
      </c>
      <c r="H1024" t="s">
        <v>1636</v>
      </c>
      <c r="I1024" s="63" t="e">
        <f t="array" ref="I1024">_xlfn.IFS(#REF!="1",1,#REF!="2",2,#REF!="3",3,#REF!="1A",4,#REF!="1B",5,#REF!="2A",6,#REF!="2B",7,#REF!="3A",8,#REF!="3B",9,#REF!="4A",10,#REF!="","")</f>
        <v>#REF!</v>
      </c>
      <c r="J1024">
        <f>VLOOKUP(F1024,profesor!$G$2:$H$101,2,0)</f>
        <v>13</v>
      </c>
      <c r="K1024">
        <f>VLOOKUP(H1024,ar_predmet!A:C,3,0)</f>
        <v>10</v>
      </c>
      <c r="L1024" s="3">
        <f>VLOOKUP(H1024,ar_predmet!A:C,2,FALSE())</f>
        <v>5116</v>
      </c>
      <c r="M1024">
        <f>+VLOOKUP(G1024,tip_dogodka!$B$2:$C$10,2,0)</f>
        <v>2</v>
      </c>
      <c r="N1024">
        <f>+VLOOKUP(E1024,prostor!$F$1:$G$101,2,0)</f>
        <v>8</v>
      </c>
      <c r="O1024">
        <f t="shared" si="60"/>
        <v>150</v>
      </c>
      <c r="P1024">
        <f>VLOOKUP(O1024,mi2hh!A$2:B$4261,2,FALSE())</f>
        <v>3</v>
      </c>
      <c r="Q1024" t="str">
        <f t="shared" si="61"/>
        <v>Red</v>
      </c>
      <c r="R1024" t="str">
        <f t="shared" si="62"/>
        <v>VS</v>
      </c>
      <c r="S1024" s="24" t="s">
        <v>1150</v>
      </c>
      <c r="T1024" t="str">
        <f t="shared" si="63"/>
        <v>1</v>
      </c>
      <c r="U1024">
        <f>VLOOKUP(S1024,ar_skupina!L$2:M$136,2,FALSE())</f>
        <v>13</v>
      </c>
    </row>
    <row r="1025" spans="1:21" ht="14.25" customHeight="1" x14ac:dyDescent="0.25">
      <c r="A1025">
        <v>1248</v>
      </c>
      <c r="B1025" s="9">
        <v>45376.75</v>
      </c>
      <c r="C1025" s="9">
        <v>45376.854166666701</v>
      </c>
      <c r="D1025" t="s">
        <v>1653</v>
      </c>
      <c r="E1025" t="s">
        <v>16</v>
      </c>
      <c r="F1025" t="s">
        <v>1635</v>
      </c>
      <c r="G1025" t="s">
        <v>4</v>
      </c>
      <c r="H1025" t="s">
        <v>1652</v>
      </c>
      <c r="I1025" s="63" t="e">
        <f t="array" ref="I1025">_xlfn.IFS(#REF!="1",1,#REF!="2",2,#REF!="3",3,#REF!="1A",4,#REF!="1B",5,#REF!="2A",6,#REF!="2B",7,#REF!="3A",8,#REF!="3B",9,#REF!="4A",10,#REF!="","")</f>
        <v>#REF!</v>
      </c>
      <c r="J1025">
        <f>VLOOKUP(F1025,profesor!$G$2:$H$101,2,0)</f>
        <v>13</v>
      </c>
      <c r="K1025">
        <f>VLOOKUP(H1025,ar_predmet!A:C,3,0)</f>
        <v>274</v>
      </c>
      <c r="L1025" s="3" t="str">
        <f>VLOOKUP(H1025,ar_predmet!A:C,2,FALSE())</f>
        <v>KM205</v>
      </c>
      <c r="M1025">
        <f>+VLOOKUP(G1025,tip_dogodka!$B$2:$C$10,2,0)</f>
        <v>3</v>
      </c>
      <c r="N1025">
        <f>+VLOOKUP(E1025,prostor!$F$1:$G$101,2,0)</f>
        <v>54</v>
      </c>
      <c r="O1025">
        <f t="shared" si="60"/>
        <v>150</v>
      </c>
      <c r="P1025">
        <f>VLOOKUP(O1025,mi2hh!A$2:B$4261,2,FALSE())</f>
        <v>3</v>
      </c>
      <c r="Q1025" t="str">
        <f t="shared" si="61"/>
        <v>Izr</v>
      </c>
      <c r="R1025" t="str">
        <f t="shared" si="62"/>
        <v>VS</v>
      </c>
      <c r="S1025" s="24" t="s">
        <v>1247</v>
      </c>
      <c r="T1025" t="str">
        <f t="shared" si="63"/>
        <v/>
      </c>
      <c r="U1025">
        <f>VLOOKUP(S1025,ar_skupina!L$2:M$136,2,FALSE())</f>
        <v>101</v>
      </c>
    </row>
    <row r="1026" spans="1:21" ht="14.25" customHeight="1" x14ac:dyDescent="0.25">
      <c r="A1026">
        <v>1249</v>
      </c>
      <c r="B1026" s="9">
        <v>45380.489583333299</v>
      </c>
      <c r="C1026" s="9">
        <v>45380.59375</v>
      </c>
      <c r="D1026" t="s">
        <v>1640</v>
      </c>
      <c r="E1026">
        <v>111</v>
      </c>
      <c r="F1026" t="s">
        <v>1635</v>
      </c>
      <c r="G1026" t="s">
        <v>2</v>
      </c>
      <c r="H1026" t="s">
        <v>1641</v>
      </c>
      <c r="I1026" s="63" t="e">
        <f t="array" ref="I1026">_xlfn.IFS(#REF!="1",1,#REF!="2",2,#REF!="3",3,#REF!="1A",4,#REF!="1B",5,#REF!="2A",6,#REF!="2B",7,#REF!="3A",8,#REF!="3B",9,#REF!="4A",10,#REF!="","")</f>
        <v>#REF!</v>
      </c>
      <c r="J1026">
        <f>VLOOKUP(F1026,profesor!$G$2:$H$101,2,0)</f>
        <v>13</v>
      </c>
      <c r="K1026">
        <f>VLOOKUP(H1026,ar_predmet!A:C,3,0)</f>
        <v>12</v>
      </c>
      <c r="L1026" s="3">
        <f>VLOOKUP(H1026,ar_predmet!A:C,2,FALSE())</f>
        <v>5118</v>
      </c>
      <c r="M1026">
        <f>+VLOOKUP(G1026,tip_dogodka!$B$2:$C$10,2,0)</f>
        <v>1</v>
      </c>
      <c r="N1026">
        <f>+VLOOKUP(E1026,prostor!$F$1:$G$101,2,0)</f>
        <v>4</v>
      </c>
      <c r="O1026">
        <f t="shared" ref="O1026:O1089" si="64">+INT(TEXT(((C1026-B1026)*24*60),"000"))</f>
        <v>150</v>
      </c>
      <c r="P1026">
        <f>VLOOKUP(O1026,mi2hh!A$2:B$4261,2,FALSE())</f>
        <v>3</v>
      </c>
      <c r="Q1026" t="str">
        <f t="shared" ref="Q1026:Q1089" si="65">IF(ISNUMBER(FIND("Redni",D1026)),"Red", IF(ISNUMBER(FIND("Izredni",D1026)),"Izr"))</f>
        <v>Red</v>
      </c>
      <c r="R1026" t="str">
        <f t="shared" ref="R1026:R1089" si="66">IF(ISNUMBER(FIND("-VS-",D1026)),"VS", IF(ISNUMBER(FIND("-UNI-",D1026)),"UN",IF(ISNUMBER(FIND("-MAG-",D1026)),"MA",IF(ISNUMBER(FIND("-DR-",D1026)),"DO"))))</f>
        <v>VS</v>
      </c>
      <c r="S1026" s="24" t="s">
        <v>1128</v>
      </c>
      <c r="T1026" t="str">
        <f t="shared" ref="T1026:T1089" si="67">IF(ISNUMBER(FIND("1. skupina",D1026)),"1",IF(ISNUMBER(FIND("2. skupina",D1026)),"2",IF(ISNUMBER(FIND("3. skupina",D1026)),"3",IF(ISNUMBER(FIND("1.a skupina",D1026)),"1A",IF(ISNUMBER(FIND("1.b skupina",D1026)),"1B",IF(ISNUMBER(FIND("2.a skupina",D1026)),"2A",IF(ISNUMBER(FIND("2.b skupina",D1026)),"2B",IF(ISNUMBER(FIND("3.a skupina",D1026)),"3A",IF(ISNUMBER(FIND("3.b skupina",D1026)),"3B",IF(ISNUMBER(FIND("4.a skupina",D1026)),"4A",""))))))))))</f>
        <v/>
      </c>
      <c r="U1026">
        <f>VLOOKUP(S1026,ar_skupina!L$2:M$136,2,FALSE())</f>
        <v>1</v>
      </c>
    </row>
    <row r="1027" spans="1:21" ht="14.25" customHeight="1" x14ac:dyDescent="0.25">
      <c r="A1027">
        <v>1250</v>
      </c>
      <c r="B1027" s="9">
        <v>45390.53125</v>
      </c>
      <c r="C1027" s="9">
        <v>45390.635416666701</v>
      </c>
      <c r="D1027" t="s">
        <v>1649</v>
      </c>
      <c r="E1027" t="s">
        <v>16</v>
      </c>
      <c r="F1027" t="s">
        <v>1635</v>
      </c>
      <c r="G1027" t="s">
        <v>4</v>
      </c>
      <c r="H1027" t="s">
        <v>1641</v>
      </c>
      <c r="I1027" s="63" t="e">
        <f t="array" ref="I1027">_xlfn.IFS(#REF!="1",1,#REF!="2",2,#REF!="3",3,#REF!="1A",4,#REF!="1B",5,#REF!="2A",6,#REF!="2B",7,#REF!="3A",8,#REF!="3B",9,#REF!="4A",10,#REF!="","")</f>
        <v>#REF!</v>
      </c>
      <c r="J1027">
        <f>VLOOKUP(F1027,profesor!$G$2:$H$101,2,0)</f>
        <v>13</v>
      </c>
      <c r="K1027">
        <f>VLOOKUP(H1027,ar_predmet!A:C,3,0)</f>
        <v>12</v>
      </c>
      <c r="L1027" s="3">
        <f>VLOOKUP(H1027,ar_predmet!A:C,2,FALSE())</f>
        <v>5118</v>
      </c>
      <c r="M1027">
        <f>+VLOOKUP(G1027,tip_dogodka!$B$2:$C$10,2,0)</f>
        <v>3</v>
      </c>
      <c r="N1027">
        <f>+VLOOKUP(E1027,prostor!$F$1:$G$101,2,0)</f>
        <v>54</v>
      </c>
      <c r="O1027">
        <f t="shared" si="64"/>
        <v>150</v>
      </c>
      <c r="P1027">
        <f>VLOOKUP(O1027,mi2hh!A$2:B$4261,2,FALSE())</f>
        <v>3</v>
      </c>
      <c r="Q1027" t="str">
        <f t="shared" si="65"/>
        <v>Red</v>
      </c>
      <c r="R1027" t="str">
        <f t="shared" si="66"/>
        <v>VS</v>
      </c>
      <c r="S1027" s="24" t="s">
        <v>1128</v>
      </c>
      <c r="T1027" t="str">
        <f t="shared" si="67"/>
        <v/>
      </c>
      <c r="U1027">
        <f>VLOOKUP(S1027,ar_skupina!L$2:M$136,2,FALSE())</f>
        <v>1</v>
      </c>
    </row>
    <row r="1028" spans="1:21" ht="14.25" customHeight="1" x14ac:dyDescent="0.25">
      <c r="A1028">
        <v>1251</v>
      </c>
      <c r="B1028" s="9">
        <v>45245.489583333299</v>
      </c>
      <c r="C1028" s="9">
        <v>45245.59375</v>
      </c>
      <c r="D1028" t="s">
        <v>1642</v>
      </c>
      <c r="E1028">
        <v>306</v>
      </c>
      <c r="F1028" t="s">
        <v>1635</v>
      </c>
      <c r="G1028" t="s">
        <v>3</v>
      </c>
      <c r="H1028" t="s">
        <v>1636</v>
      </c>
      <c r="I1028" s="63" t="e">
        <f t="array" ref="I1028">_xlfn.IFS(#REF!="1",1,#REF!="2",2,#REF!="3",3,#REF!="1A",4,#REF!="1B",5,#REF!="2A",6,#REF!="2B",7,#REF!="3A",8,#REF!="3B",9,#REF!="4A",10,#REF!="","")</f>
        <v>#REF!</v>
      </c>
      <c r="J1028">
        <f>VLOOKUP(F1028,profesor!$G$2:$H$101,2,0)</f>
        <v>13</v>
      </c>
      <c r="K1028">
        <f>VLOOKUP(H1028,ar_predmet!A:C,3,0)</f>
        <v>10</v>
      </c>
      <c r="L1028" s="3">
        <f>VLOOKUP(H1028,ar_predmet!A:C,2,FALSE())</f>
        <v>5116</v>
      </c>
      <c r="M1028">
        <f>+VLOOKUP(G1028,tip_dogodka!$B$2:$C$10,2,0)</f>
        <v>2</v>
      </c>
      <c r="N1028">
        <f>+VLOOKUP(E1028,prostor!$F$1:$G$101,2,0)</f>
        <v>8</v>
      </c>
      <c r="O1028">
        <f t="shared" si="64"/>
        <v>150</v>
      </c>
      <c r="P1028">
        <f>VLOOKUP(O1028,mi2hh!A$2:B$4261,2,FALSE())</f>
        <v>3</v>
      </c>
      <c r="Q1028" t="str">
        <f t="shared" si="65"/>
        <v>Red</v>
      </c>
      <c r="R1028" t="str">
        <f t="shared" si="66"/>
        <v>VS</v>
      </c>
      <c r="S1028" s="24" t="s">
        <v>1150</v>
      </c>
      <c r="T1028" t="str">
        <f t="shared" si="67"/>
        <v>1</v>
      </c>
      <c r="U1028">
        <f>VLOOKUP(S1028,ar_skupina!L$2:M$136,2,FALSE())</f>
        <v>13</v>
      </c>
    </row>
    <row r="1029" spans="1:21" ht="14.25" customHeight="1" x14ac:dyDescent="0.25">
      <c r="A1029">
        <v>1253</v>
      </c>
      <c r="B1029" s="9">
        <v>45379.489583333299</v>
      </c>
      <c r="C1029" s="9">
        <v>45379.59375</v>
      </c>
      <c r="D1029" t="s">
        <v>1640</v>
      </c>
      <c r="E1029">
        <v>111</v>
      </c>
      <c r="F1029" t="s">
        <v>1635</v>
      </c>
      <c r="G1029" t="s">
        <v>2</v>
      </c>
      <c r="H1029" t="s">
        <v>1641</v>
      </c>
      <c r="I1029" s="63" t="e">
        <f t="array" ref="I1029">_xlfn.IFS(#REF!="1",1,#REF!="2",2,#REF!="3",3,#REF!="1A",4,#REF!="1B",5,#REF!="2A",6,#REF!="2B",7,#REF!="3A",8,#REF!="3B",9,#REF!="4A",10,#REF!="","")</f>
        <v>#REF!</v>
      </c>
      <c r="J1029">
        <f>VLOOKUP(F1029,profesor!$G$2:$H$101,2,0)</f>
        <v>13</v>
      </c>
      <c r="K1029">
        <f>VLOOKUP(H1029,ar_predmet!A:C,3,0)</f>
        <v>12</v>
      </c>
      <c r="L1029" s="3">
        <f>VLOOKUP(H1029,ar_predmet!A:C,2,FALSE())</f>
        <v>5118</v>
      </c>
      <c r="M1029">
        <f>+VLOOKUP(G1029,tip_dogodka!$B$2:$C$10,2,0)</f>
        <v>1</v>
      </c>
      <c r="N1029">
        <f>+VLOOKUP(E1029,prostor!$F$1:$G$101,2,0)</f>
        <v>4</v>
      </c>
      <c r="O1029">
        <f t="shared" si="64"/>
        <v>150</v>
      </c>
      <c r="P1029">
        <f>VLOOKUP(O1029,mi2hh!A$2:B$4261,2,FALSE())</f>
        <v>3</v>
      </c>
      <c r="Q1029" t="str">
        <f t="shared" si="65"/>
        <v>Red</v>
      </c>
      <c r="R1029" t="str">
        <f t="shared" si="66"/>
        <v>VS</v>
      </c>
      <c r="S1029" s="24" t="s">
        <v>1128</v>
      </c>
      <c r="T1029" t="str">
        <f t="shared" si="67"/>
        <v/>
      </c>
      <c r="U1029">
        <f>VLOOKUP(S1029,ar_skupina!L$2:M$136,2,FALSE())</f>
        <v>1</v>
      </c>
    </row>
    <row r="1030" spans="1:21" ht="14.25" customHeight="1" x14ac:dyDescent="0.25">
      <c r="A1030">
        <v>1254</v>
      </c>
      <c r="B1030" s="9">
        <v>45300.75</v>
      </c>
      <c r="C1030" s="9">
        <v>45300.885416666701</v>
      </c>
      <c r="D1030" t="s">
        <v>1398</v>
      </c>
      <c r="E1030" t="s">
        <v>17</v>
      </c>
      <c r="F1030" t="s">
        <v>1635</v>
      </c>
      <c r="G1030" t="s">
        <v>2</v>
      </c>
      <c r="H1030" t="s">
        <v>1362</v>
      </c>
      <c r="I1030" s="63" t="e">
        <f t="array" ref="I1030">_xlfn.IFS(#REF!="1",1,#REF!="2",2,#REF!="3",3,#REF!="1A",4,#REF!="1B",5,#REF!="2A",6,#REF!="2B",7,#REF!="3A",8,#REF!="3B",9,#REF!="4A",10,#REF!="","")</f>
        <v>#REF!</v>
      </c>
      <c r="J1030">
        <f>VLOOKUP(F1030,profesor!$G$2:$H$101,2,0)</f>
        <v>13</v>
      </c>
      <c r="K1030">
        <f>VLOOKUP(H1030,ar_predmet!A:C,3,0)</f>
        <v>57</v>
      </c>
      <c r="L1030" s="3">
        <f>VLOOKUP(H1030,ar_predmet!A:C,2,FALSE())</f>
        <v>5314</v>
      </c>
      <c r="M1030">
        <f>+VLOOKUP(G1030,tip_dogodka!$B$2:$C$10,2,0)</f>
        <v>1</v>
      </c>
      <c r="N1030">
        <f>+VLOOKUP(E1030,prostor!$F$1:$G$101,2,0)</f>
        <v>55</v>
      </c>
      <c r="O1030">
        <f t="shared" si="64"/>
        <v>195</v>
      </c>
      <c r="P1030">
        <f>VLOOKUP(O1030,mi2hh!A$2:B$4261,2,FALSE())</f>
        <v>4</v>
      </c>
      <c r="Q1030" t="str">
        <f t="shared" si="65"/>
        <v>Izr</v>
      </c>
      <c r="R1030" t="str">
        <f t="shared" si="66"/>
        <v>VS</v>
      </c>
      <c r="S1030" s="24" t="s">
        <v>1258</v>
      </c>
      <c r="T1030" t="str">
        <f t="shared" si="67"/>
        <v/>
      </c>
      <c r="U1030">
        <f>VLOOKUP(S1030,ar_skupina!L$2:M$136,2,FALSE())</f>
        <v>105</v>
      </c>
    </row>
    <row r="1031" spans="1:21" ht="14.25" customHeight="1" x14ac:dyDescent="0.25">
      <c r="A1031">
        <v>1255</v>
      </c>
      <c r="B1031" s="9">
        <v>45251.489583333299</v>
      </c>
      <c r="C1031" s="9">
        <v>45251.59375</v>
      </c>
      <c r="D1031" t="s">
        <v>1637</v>
      </c>
      <c r="E1031">
        <v>111</v>
      </c>
      <c r="F1031" t="s">
        <v>1635</v>
      </c>
      <c r="G1031" t="s">
        <v>2</v>
      </c>
      <c r="H1031" t="s">
        <v>1636</v>
      </c>
      <c r="I1031" s="63" t="e">
        <f t="array" ref="I1031">_xlfn.IFS(#REF!="1",1,#REF!="2",2,#REF!="3",3,#REF!="1A",4,#REF!="1B",5,#REF!="2A",6,#REF!="2B",7,#REF!="3A",8,#REF!="3B",9,#REF!="4A",10,#REF!="","")</f>
        <v>#REF!</v>
      </c>
      <c r="J1031">
        <f>VLOOKUP(F1031,profesor!$G$2:$H$101,2,0)</f>
        <v>13</v>
      </c>
      <c r="K1031">
        <f>VLOOKUP(H1031,ar_predmet!A:C,3,0)</f>
        <v>10</v>
      </c>
      <c r="L1031" s="3">
        <f>VLOOKUP(H1031,ar_predmet!A:C,2,FALSE())</f>
        <v>5116</v>
      </c>
      <c r="M1031">
        <f>+VLOOKUP(G1031,tip_dogodka!$B$2:$C$10,2,0)</f>
        <v>1</v>
      </c>
      <c r="N1031">
        <f>+VLOOKUP(E1031,prostor!$F$1:$G$101,2,0)</f>
        <v>4</v>
      </c>
      <c r="O1031">
        <f t="shared" si="64"/>
        <v>150</v>
      </c>
      <c r="P1031">
        <f>VLOOKUP(O1031,mi2hh!A$2:B$4261,2,FALSE())</f>
        <v>3</v>
      </c>
      <c r="Q1031" t="str">
        <f t="shared" si="65"/>
        <v>Red</v>
      </c>
      <c r="R1031" t="str">
        <f t="shared" si="66"/>
        <v>VS</v>
      </c>
      <c r="S1031" s="24" t="s">
        <v>1128</v>
      </c>
      <c r="T1031" t="str">
        <f t="shared" si="67"/>
        <v/>
      </c>
      <c r="U1031">
        <f>VLOOKUP(S1031,ar_skupina!L$2:M$136,2,FALSE())</f>
        <v>1</v>
      </c>
    </row>
    <row r="1032" spans="1:21" ht="14.25" customHeight="1" x14ac:dyDescent="0.25">
      <c r="A1032">
        <v>1256</v>
      </c>
      <c r="B1032" s="9">
        <v>45225.53125</v>
      </c>
      <c r="C1032" s="9">
        <v>45225.635416666701</v>
      </c>
      <c r="D1032" t="s">
        <v>1637</v>
      </c>
      <c r="E1032">
        <v>111</v>
      </c>
      <c r="F1032" t="s">
        <v>1635</v>
      </c>
      <c r="G1032" t="s">
        <v>2</v>
      </c>
      <c r="H1032" t="s">
        <v>1636</v>
      </c>
      <c r="I1032" s="63" t="e">
        <f t="array" ref="I1032">_xlfn.IFS(#REF!="1",1,#REF!="2",2,#REF!="3",3,#REF!="1A",4,#REF!="1B",5,#REF!="2A",6,#REF!="2B",7,#REF!="3A",8,#REF!="3B",9,#REF!="4A",10,#REF!="","")</f>
        <v>#REF!</v>
      </c>
      <c r="J1032">
        <f>VLOOKUP(F1032,profesor!$G$2:$H$101,2,0)</f>
        <v>13</v>
      </c>
      <c r="K1032">
        <f>VLOOKUP(H1032,ar_predmet!A:C,3,0)</f>
        <v>10</v>
      </c>
      <c r="L1032" s="3">
        <f>VLOOKUP(H1032,ar_predmet!A:C,2,FALSE())</f>
        <v>5116</v>
      </c>
      <c r="M1032">
        <f>+VLOOKUP(G1032,tip_dogodka!$B$2:$C$10,2,0)</f>
        <v>1</v>
      </c>
      <c r="N1032">
        <f>+VLOOKUP(E1032,prostor!$F$1:$G$101,2,0)</f>
        <v>4</v>
      </c>
      <c r="O1032">
        <f t="shared" si="64"/>
        <v>150</v>
      </c>
      <c r="P1032">
        <f>VLOOKUP(O1032,mi2hh!A$2:B$4261,2,FALSE())</f>
        <v>3</v>
      </c>
      <c r="Q1032" t="str">
        <f t="shared" si="65"/>
        <v>Red</v>
      </c>
      <c r="R1032" t="str">
        <f t="shared" si="66"/>
        <v>VS</v>
      </c>
      <c r="S1032" s="24" t="s">
        <v>1128</v>
      </c>
      <c r="T1032" t="str">
        <f t="shared" si="67"/>
        <v/>
      </c>
      <c r="U1032">
        <f>VLOOKUP(S1032,ar_skupina!L$2:M$136,2,FALSE())</f>
        <v>1</v>
      </c>
    </row>
    <row r="1033" spans="1:21" ht="14.25" customHeight="1" x14ac:dyDescent="0.25">
      <c r="A1033">
        <v>1257</v>
      </c>
      <c r="B1033" s="9">
        <v>45372.75</v>
      </c>
      <c r="C1033" s="9">
        <v>45372.854166666701</v>
      </c>
      <c r="D1033" t="s">
        <v>1651</v>
      </c>
      <c r="E1033" t="s">
        <v>17</v>
      </c>
      <c r="F1033" t="s">
        <v>1635</v>
      </c>
      <c r="G1033" t="s">
        <v>2</v>
      </c>
      <c r="H1033" t="s">
        <v>1652</v>
      </c>
      <c r="I1033" s="63" t="e">
        <f t="array" ref="I1033">_xlfn.IFS(#REF!="1",1,#REF!="2",2,#REF!="3",3,#REF!="1A",4,#REF!="1B",5,#REF!="2A",6,#REF!="2B",7,#REF!="3A",8,#REF!="3B",9,#REF!="4A",10,#REF!="","")</f>
        <v>#REF!</v>
      </c>
      <c r="J1033">
        <f>VLOOKUP(F1033,profesor!$G$2:$H$101,2,0)</f>
        <v>13</v>
      </c>
      <c r="K1033">
        <f>VLOOKUP(H1033,ar_predmet!A:C,3,0)</f>
        <v>274</v>
      </c>
      <c r="L1033" s="3" t="str">
        <f>VLOOKUP(H1033,ar_predmet!A:C,2,FALSE())</f>
        <v>KM205</v>
      </c>
      <c r="M1033">
        <f>+VLOOKUP(G1033,tip_dogodka!$B$2:$C$10,2,0)</f>
        <v>1</v>
      </c>
      <c r="N1033">
        <f>+VLOOKUP(E1033,prostor!$F$1:$G$101,2,0)</f>
        <v>55</v>
      </c>
      <c r="O1033">
        <f t="shared" si="64"/>
        <v>150</v>
      </c>
      <c r="P1033">
        <f>VLOOKUP(O1033,mi2hh!A$2:B$4261,2,FALSE())</f>
        <v>3</v>
      </c>
      <c r="Q1033" t="str">
        <f t="shared" si="65"/>
        <v>Izr</v>
      </c>
      <c r="R1033" t="str">
        <f t="shared" si="66"/>
        <v>VS</v>
      </c>
      <c r="S1033" s="24" t="s">
        <v>1247</v>
      </c>
      <c r="T1033" t="str">
        <f t="shared" si="67"/>
        <v/>
      </c>
      <c r="U1033">
        <f>VLOOKUP(S1033,ar_skupina!L$2:M$136,2,FALSE())</f>
        <v>101</v>
      </c>
    </row>
    <row r="1034" spans="1:21" ht="14.25" customHeight="1" x14ac:dyDescent="0.25">
      <c r="A1034">
        <v>1260</v>
      </c>
      <c r="B1034" s="9">
        <v>45366.489583333299</v>
      </c>
      <c r="C1034" s="9">
        <v>45366.59375</v>
      </c>
      <c r="D1034" t="s">
        <v>1640</v>
      </c>
      <c r="E1034">
        <v>111</v>
      </c>
      <c r="F1034" t="s">
        <v>1635</v>
      </c>
      <c r="G1034" t="s">
        <v>2</v>
      </c>
      <c r="H1034" t="s">
        <v>1641</v>
      </c>
      <c r="I1034" s="63" t="e">
        <f t="array" ref="I1034">_xlfn.IFS(#REF!="1",1,#REF!="2",2,#REF!="3",3,#REF!="1A",4,#REF!="1B",5,#REF!="2A",6,#REF!="2B",7,#REF!="3A",8,#REF!="3B",9,#REF!="4A",10,#REF!="","")</f>
        <v>#REF!</v>
      </c>
      <c r="J1034">
        <f>VLOOKUP(F1034,profesor!$G$2:$H$101,2,0)</f>
        <v>13</v>
      </c>
      <c r="K1034">
        <f>VLOOKUP(H1034,ar_predmet!A:C,3,0)</f>
        <v>12</v>
      </c>
      <c r="L1034" s="3">
        <f>VLOOKUP(H1034,ar_predmet!A:C,2,FALSE())</f>
        <v>5118</v>
      </c>
      <c r="M1034">
        <f>+VLOOKUP(G1034,tip_dogodka!$B$2:$C$10,2,0)</f>
        <v>1</v>
      </c>
      <c r="N1034">
        <f>+VLOOKUP(E1034,prostor!$F$1:$G$101,2,0)</f>
        <v>4</v>
      </c>
      <c r="O1034">
        <f t="shared" si="64"/>
        <v>150</v>
      </c>
      <c r="P1034">
        <f>VLOOKUP(O1034,mi2hh!A$2:B$4261,2,FALSE())</f>
        <v>3</v>
      </c>
      <c r="Q1034" t="str">
        <f t="shared" si="65"/>
        <v>Red</v>
      </c>
      <c r="R1034" t="str">
        <f t="shared" si="66"/>
        <v>VS</v>
      </c>
      <c r="S1034" s="24" t="s">
        <v>1128</v>
      </c>
      <c r="T1034" t="str">
        <f t="shared" si="67"/>
        <v/>
      </c>
      <c r="U1034">
        <f>VLOOKUP(S1034,ar_skupina!L$2:M$136,2,FALSE())</f>
        <v>1</v>
      </c>
    </row>
    <row r="1035" spans="1:21" ht="14.25" customHeight="1" x14ac:dyDescent="0.25">
      <c r="A1035">
        <v>1261</v>
      </c>
      <c r="B1035" s="9">
        <v>45350.75</v>
      </c>
      <c r="C1035" s="9">
        <v>45350.854166666701</v>
      </c>
      <c r="D1035" t="s">
        <v>1651</v>
      </c>
      <c r="E1035">
        <v>401</v>
      </c>
      <c r="F1035" t="s">
        <v>1635</v>
      </c>
      <c r="G1035" t="s">
        <v>2</v>
      </c>
      <c r="H1035" t="s">
        <v>1652</v>
      </c>
      <c r="I1035" s="63" t="e">
        <f t="array" ref="I1035">_xlfn.IFS(#REF!="1",1,#REF!="2",2,#REF!="3",3,#REF!="1A",4,#REF!="1B",5,#REF!="2A",6,#REF!="2B",7,#REF!="3A",8,#REF!="3B",9,#REF!="4A",10,#REF!="","")</f>
        <v>#REF!</v>
      </c>
      <c r="J1035">
        <f>VLOOKUP(F1035,profesor!$G$2:$H$101,2,0)</f>
        <v>13</v>
      </c>
      <c r="K1035">
        <f>VLOOKUP(H1035,ar_predmet!A:C,3,0)</f>
        <v>274</v>
      </c>
      <c r="L1035" s="3" t="str">
        <f>VLOOKUP(H1035,ar_predmet!A:C,2,FALSE())</f>
        <v>KM205</v>
      </c>
      <c r="M1035">
        <f>+VLOOKUP(G1035,tip_dogodka!$B$2:$C$10,2,0)</f>
        <v>1</v>
      </c>
      <c r="N1035">
        <f>+VLOOKUP(E1035,prostor!$F$1:$G$101,2,0)</f>
        <v>10</v>
      </c>
      <c r="O1035">
        <f t="shared" si="64"/>
        <v>150</v>
      </c>
      <c r="P1035">
        <f>VLOOKUP(O1035,mi2hh!A$2:B$4261,2,FALSE())</f>
        <v>3</v>
      </c>
      <c r="Q1035" t="str">
        <f t="shared" si="65"/>
        <v>Izr</v>
      </c>
      <c r="R1035" t="str">
        <f t="shared" si="66"/>
        <v>VS</v>
      </c>
      <c r="S1035" s="24" t="s">
        <v>1247</v>
      </c>
      <c r="T1035" t="str">
        <f t="shared" si="67"/>
        <v/>
      </c>
      <c r="U1035">
        <f>VLOOKUP(S1035,ar_skupina!L$2:M$136,2,FALSE())</f>
        <v>101</v>
      </c>
    </row>
    <row r="1036" spans="1:21" ht="14.25" customHeight="1" x14ac:dyDescent="0.25">
      <c r="A1036">
        <v>1262</v>
      </c>
      <c r="B1036" s="9">
        <v>45376.489583333299</v>
      </c>
      <c r="C1036" s="9">
        <v>45376.59375</v>
      </c>
      <c r="D1036" t="s">
        <v>1640</v>
      </c>
      <c r="E1036">
        <v>111</v>
      </c>
      <c r="F1036" t="s">
        <v>1635</v>
      </c>
      <c r="G1036" t="s">
        <v>2</v>
      </c>
      <c r="H1036" t="s">
        <v>1641</v>
      </c>
      <c r="I1036" s="63" t="e">
        <f t="array" ref="I1036">_xlfn.IFS(#REF!="1",1,#REF!="2",2,#REF!="3",3,#REF!="1A",4,#REF!="1B",5,#REF!="2A",6,#REF!="2B",7,#REF!="3A",8,#REF!="3B",9,#REF!="4A",10,#REF!="","")</f>
        <v>#REF!</v>
      </c>
      <c r="J1036">
        <f>VLOOKUP(F1036,profesor!$G$2:$H$101,2,0)</f>
        <v>13</v>
      </c>
      <c r="K1036">
        <f>VLOOKUP(H1036,ar_predmet!A:C,3,0)</f>
        <v>12</v>
      </c>
      <c r="L1036" s="3">
        <f>VLOOKUP(H1036,ar_predmet!A:C,2,FALSE())</f>
        <v>5118</v>
      </c>
      <c r="M1036">
        <f>+VLOOKUP(G1036,tip_dogodka!$B$2:$C$10,2,0)</f>
        <v>1</v>
      </c>
      <c r="N1036">
        <f>+VLOOKUP(E1036,prostor!$F$1:$G$101,2,0)</f>
        <v>4</v>
      </c>
      <c r="O1036">
        <f t="shared" si="64"/>
        <v>150</v>
      </c>
      <c r="P1036">
        <f>VLOOKUP(O1036,mi2hh!A$2:B$4261,2,FALSE())</f>
        <v>3</v>
      </c>
      <c r="Q1036" t="str">
        <f t="shared" si="65"/>
        <v>Red</v>
      </c>
      <c r="R1036" t="str">
        <f t="shared" si="66"/>
        <v>VS</v>
      </c>
      <c r="S1036" s="24" t="s">
        <v>1128</v>
      </c>
      <c r="T1036" t="str">
        <f t="shared" si="67"/>
        <v/>
      </c>
      <c r="U1036">
        <f>VLOOKUP(S1036,ar_skupina!L$2:M$136,2,FALSE())</f>
        <v>1</v>
      </c>
    </row>
    <row r="1037" spans="1:21" ht="14.25" customHeight="1" x14ac:dyDescent="0.25">
      <c r="A1037">
        <v>1263</v>
      </c>
      <c r="B1037" s="9">
        <v>45271.489583333299</v>
      </c>
      <c r="C1037" s="9">
        <v>45271.59375</v>
      </c>
      <c r="D1037" t="s">
        <v>1638</v>
      </c>
      <c r="E1037">
        <v>306</v>
      </c>
      <c r="F1037" t="s">
        <v>1635</v>
      </c>
      <c r="G1037" t="s">
        <v>2</v>
      </c>
      <c r="H1037" t="s">
        <v>1639</v>
      </c>
      <c r="I1037" s="63" t="e">
        <f t="array" ref="I1037">_xlfn.IFS(#REF!="1",1,#REF!="2",2,#REF!="3",3,#REF!="1A",4,#REF!="1B",5,#REF!="2A",6,#REF!="2B",7,#REF!="3A",8,#REF!="3B",9,#REF!="4A",10,#REF!="","")</f>
        <v>#REF!</v>
      </c>
      <c r="J1037">
        <f>VLOOKUP(F1037,profesor!$G$2:$H$101,2,0)</f>
        <v>13</v>
      </c>
      <c r="K1037">
        <f>VLOOKUP(H1037,ar_predmet!A:C,3,0)</f>
        <v>99</v>
      </c>
      <c r="L1037" s="3">
        <f>VLOOKUP(H1037,ar_predmet!A:C,2,FALSE())</f>
        <v>6225</v>
      </c>
      <c r="M1037">
        <f>+VLOOKUP(G1037,tip_dogodka!$B$2:$C$10,2,0)</f>
        <v>1</v>
      </c>
      <c r="N1037">
        <f>+VLOOKUP(E1037,prostor!$F$1:$G$101,2,0)</f>
        <v>8</v>
      </c>
      <c r="O1037">
        <f t="shared" si="64"/>
        <v>150</v>
      </c>
      <c r="P1037">
        <f>VLOOKUP(O1037,mi2hh!A$2:B$4261,2,FALSE())</f>
        <v>3</v>
      </c>
      <c r="Q1037" t="str">
        <f t="shared" si="65"/>
        <v>Red</v>
      </c>
      <c r="R1037" t="str">
        <f t="shared" si="66"/>
        <v>UN</v>
      </c>
      <c r="S1037" s="24" t="s">
        <v>1204</v>
      </c>
      <c r="T1037" t="str">
        <f t="shared" si="67"/>
        <v/>
      </c>
      <c r="U1037">
        <f>VLOOKUP(S1037,ar_skupina!L$2:M$136,2,FALSE())</f>
        <v>55</v>
      </c>
    </row>
    <row r="1038" spans="1:21" ht="14.25" customHeight="1" x14ac:dyDescent="0.25">
      <c r="A1038">
        <v>1264</v>
      </c>
      <c r="B1038" s="9">
        <v>45386.53125</v>
      </c>
      <c r="C1038" s="9">
        <v>45386.635416666701</v>
      </c>
      <c r="D1038" t="s">
        <v>1640</v>
      </c>
      <c r="E1038">
        <v>111</v>
      </c>
      <c r="F1038" t="s">
        <v>1635</v>
      </c>
      <c r="G1038" t="s">
        <v>2</v>
      </c>
      <c r="H1038" t="s">
        <v>1641</v>
      </c>
      <c r="I1038" s="63" t="e">
        <f t="array" ref="I1038">_xlfn.IFS(#REF!="1",1,#REF!="2",2,#REF!="3",3,#REF!="1A",4,#REF!="1B",5,#REF!="2A",6,#REF!="2B",7,#REF!="3A",8,#REF!="3B",9,#REF!="4A",10,#REF!="","")</f>
        <v>#REF!</v>
      </c>
      <c r="J1038">
        <f>VLOOKUP(F1038,profesor!$G$2:$H$101,2,0)</f>
        <v>13</v>
      </c>
      <c r="K1038">
        <f>VLOOKUP(H1038,ar_predmet!A:C,3,0)</f>
        <v>12</v>
      </c>
      <c r="L1038" s="3">
        <f>VLOOKUP(H1038,ar_predmet!A:C,2,FALSE())</f>
        <v>5118</v>
      </c>
      <c r="M1038">
        <f>+VLOOKUP(G1038,tip_dogodka!$B$2:$C$10,2,0)</f>
        <v>1</v>
      </c>
      <c r="N1038">
        <f>+VLOOKUP(E1038,prostor!$F$1:$G$101,2,0)</f>
        <v>4</v>
      </c>
      <c r="O1038">
        <f t="shared" si="64"/>
        <v>150</v>
      </c>
      <c r="P1038">
        <f>VLOOKUP(O1038,mi2hh!A$2:B$4261,2,FALSE())</f>
        <v>3</v>
      </c>
      <c r="Q1038" t="str">
        <f t="shared" si="65"/>
        <v>Red</v>
      </c>
      <c r="R1038" t="str">
        <f t="shared" si="66"/>
        <v>VS</v>
      </c>
      <c r="S1038" s="24" t="s">
        <v>1128</v>
      </c>
      <c r="T1038" t="str">
        <f t="shared" si="67"/>
        <v/>
      </c>
      <c r="U1038">
        <f>VLOOKUP(S1038,ar_skupina!L$2:M$136,2,FALSE())</f>
        <v>1</v>
      </c>
    </row>
    <row r="1039" spans="1:21" ht="14.25" customHeight="1" x14ac:dyDescent="0.25">
      <c r="A1039">
        <v>1265</v>
      </c>
      <c r="B1039" s="9">
        <v>45257.375</v>
      </c>
      <c r="C1039" s="9">
        <v>45257.479166666701</v>
      </c>
      <c r="D1039" t="s">
        <v>1642</v>
      </c>
      <c r="E1039">
        <v>306</v>
      </c>
      <c r="F1039" t="s">
        <v>1635</v>
      </c>
      <c r="G1039" t="s">
        <v>3</v>
      </c>
      <c r="H1039" t="s">
        <v>1636</v>
      </c>
      <c r="I1039" s="63" t="e">
        <f t="array" ref="I1039">_xlfn.IFS(#REF!="1",1,#REF!="2",2,#REF!="3",3,#REF!="1A",4,#REF!="1B",5,#REF!="2A",6,#REF!="2B",7,#REF!="3A",8,#REF!="3B",9,#REF!="4A",10,#REF!="","")</f>
        <v>#REF!</v>
      </c>
      <c r="J1039">
        <f>VLOOKUP(F1039,profesor!$G$2:$H$101,2,0)</f>
        <v>13</v>
      </c>
      <c r="K1039">
        <f>VLOOKUP(H1039,ar_predmet!A:C,3,0)</f>
        <v>10</v>
      </c>
      <c r="L1039" s="3">
        <f>VLOOKUP(H1039,ar_predmet!A:C,2,FALSE())</f>
        <v>5116</v>
      </c>
      <c r="M1039">
        <f>+VLOOKUP(G1039,tip_dogodka!$B$2:$C$10,2,0)</f>
        <v>2</v>
      </c>
      <c r="N1039">
        <f>+VLOOKUP(E1039,prostor!$F$1:$G$101,2,0)</f>
        <v>8</v>
      </c>
      <c r="O1039">
        <f t="shared" si="64"/>
        <v>150</v>
      </c>
      <c r="P1039">
        <f>VLOOKUP(O1039,mi2hh!A$2:B$4261,2,FALSE())</f>
        <v>3</v>
      </c>
      <c r="Q1039" t="str">
        <f t="shared" si="65"/>
        <v>Red</v>
      </c>
      <c r="R1039" t="str">
        <f t="shared" si="66"/>
        <v>VS</v>
      </c>
      <c r="S1039" s="24" t="s">
        <v>1150</v>
      </c>
      <c r="T1039" t="str">
        <f t="shared" si="67"/>
        <v>1</v>
      </c>
      <c r="U1039">
        <f>VLOOKUP(S1039,ar_skupina!L$2:M$136,2,FALSE())</f>
        <v>13</v>
      </c>
    </row>
    <row r="1040" spans="1:21" ht="14.25" customHeight="1" x14ac:dyDescent="0.25">
      <c r="A1040">
        <v>1266</v>
      </c>
      <c r="B1040" s="9">
        <v>45425.791666666701</v>
      </c>
      <c r="C1040" s="9">
        <v>45425.895833333299</v>
      </c>
      <c r="D1040" t="s">
        <v>1643</v>
      </c>
      <c r="E1040" t="s">
        <v>17</v>
      </c>
      <c r="F1040" t="s">
        <v>1635</v>
      </c>
      <c r="G1040" t="s">
        <v>2</v>
      </c>
      <c r="H1040" t="s">
        <v>1641</v>
      </c>
      <c r="I1040" s="63" t="e">
        <f t="array" ref="I1040">_xlfn.IFS(#REF!="1",1,#REF!="2",2,#REF!="3",3,#REF!="1A",4,#REF!="1B",5,#REF!="2A",6,#REF!="2B",7,#REF!="3A",8,#REF!="3B",9,#REF!="4A",10,#REF!="","")</f>
        <v>#REF!</v>
      </c>
      <c r="J1040">
        <f>VLOOKUP(F1040,profesor!$G$2:$H$101,2,0)</f>
        <v>13</v>
      </c>
      <c r="K1040">
        <f>VLOOKUP(H1040,ar_predmet!A:C,3,0)</f>
        <v>12</v>
      </c>
      <c r="L1040" s="3">
        <f>VLOOKUP(H1040,ar_predmet!A:C,2,FALSE())</f>
        <v>5118</v>
      </c>
      <c r="M1040">
        <f>+VLOOKUP(G1040,tip_dogodka!$B$2:$C$10,2,0)</f>
        <v>1</v>
      </c>
      <c r="N1040">
        <f>+VLOOKUP(E1040,prostor!$F$1:$G$101,2,0)</f>
        <v>55</v>
      </c>
      <c r="O1040">
        <f t="shared" si="64"/>
        <v>150</v>
      </c>
      <c r="P1040">
        <f>VLOOKUP(O1040,mi2hh!A$2:B$4261,2,FALSE())</f>
        <v>3</v>
      </c>
      <c r="Q1040" t="str">
        <f t="shared" si="65"/>
        <v>Izr</v>
      </c>
      <c r="R1040" t="str">
        <f t="shared" si="66"/>
        <v>VS</v>
      </c>
      <c r="S1040" s="24" t="s">
        <v>1241</v>
      </c>
      <c r="T1040" t="str">
        <f t="shared" si="67"/>
        <v/>
      </c>
      <c r="U1040">
        <f>VLOOKUP(S1040,ar_skupina!L$2:M$136,2,FALSE())</f>
        <v>90</v>
      </c>
    </row>
    <row r="1041" spans="1:21" ht="14.25" customHeight="1" x14ac:dyDescent="0.25">
      <c r="A1041">
        <v>1268</v>
      </c>
      <c r="B1041" s="9">
        <v>45377.489583333299</v>
      </c>
      <c r="C1041" s="9">
        <v>45377.489583333299</v>
      </c>
      <c r="D1041" t="s">
        <v>1654</v>
      </c>
      <c r="E1041">
        <v>301</v>
      </c>
      <c r="F1041" t="s">
        <v>1635</v>
      </c>
      <c r="G1041" t="s">
        <v>2</v>
      </c>
      <c r="H1041" t="s">
        <v>1641</v>
      </c>
      <c r="I1041" s="63" t="e">
        <f t="array" ref="I1041">_xlfn.IFS(#REF!="1",1,#REF!="2",2,#REF!="3",3,#REF!="1A",4,#REF!="1B",5,#REF!="2A",6,#REF!="2B",7,#REF!="3A",8,#REF!="3B",9,#REF!="4A",10,#REF!="","")</f>
        <v>#REF!</v>
      </c>
      <c r="J1041">
        <f>VLOOKUP(F1041,profesor!$G$2:$H$101,2,0)</f>
        <v>13</v>
      </c>
      <c r="K1041">
        <f>VLOOKUP(H1041,ar_predmet!A:C,3,0)</f>
        <v>12</v>
      </c>
      <c r="L1041" s="3">
        <f>VLOOKUP(H1041,ar_predmet!A:C,2,FALSE())</f>
        <v>5118</v>
      </c>
      <c r="M1041">
        <f>+VLOOKUP(G1041,tip_dogodka!$B$2:$C$10,2,0)</f>
        <v>1</v>
      </c>
      <c r="N1041">
        <f>+VLOOKUP(E1041,prostor!$F$1:$G$101,2,0)</f>
        <v>5</v>
      </c>
      <c r="O1041">
        <f t="shared" si="64"/>
        <v>0</v>
      </c>
      <c r="P1041">
        <f>VLOOKUP(O1041,mi2hh!A$2:B$4261,2,FALSE())</f>
        <v>0</v>
      </c>
      <c r="Q1041" t="str">
        <f t="shared" si="65"/>
        <v>Red</v>
      </c>
      <c r="R1041" t="str">
        <f t="shared" si="66"/>
        <v>VS</v>
      </c>
      <c r="S1041" s="24" t="s">
        <v>1128</v>
      </c>
      <c r="T1041" t="str">
        <f t="shared" si="67"/>
        <v/>
      </c>
      <c r="U1041">
        <f>VLOOKUP(S1041,ar_skupina!L$2:M$136,2,FALSE())</f>
        <v>1</v>
      </c>
    </row>
    <row r="1042" spans="1:21" ht="14.25" customHeight="1" x14ac:dyDescent="0.25">
      <c r="A1042">
        <v>1269</v>
      </c>
      <c r="B1042" s="9">
        <v>45282.489583333299</v>
      </c>
      <c r="C1042" s="9">
        <v>45282.59375</v>
      </c>
      <c r="D1042" t="s">
        <v>1638</v>
      </c>
      <c r="E1042">
        <v>306</v>
      </c>
      <c r="F1042" t="s">
        <v>1635</v>
      </c>
      <c r="G1042" t="s">
        <v>2</v>
      </c>
      <c r="H1042" t="s">
        <v>1639</v>
      </c>
      <c r="I1042" s="63" t="e">
        <f t="array" ref="I1042">_xlfn.IFS(#REF!="1",1,#REF!="2",2,#REF!="3",3,#REF!="1A",4,#REF!="1B",5,#REF!="2A",6,#REF!="2B",7,#REF!="3A",8,#REF!="3B",9,#REF!="4A",10,#REF!="","")</f>
        <v>#REF!</v>
      </c>
      <c r="J1042">
        <f>VLOOKUP(F1042,profesor!$G$2:$H$101,2,0)</f>
        <v>13</v>
      </c>
      <c r="K1042">
        <f>VLOOKUP(H1042,ar_predmet!A:C,3,0)</f>
        <v>99</v>
      </c>
      <c r="L1042" s="3">
        <f>VLOOKUP(H1042,ar_predmet!A:C,2,FALSE())</f>
        <v>6225</v>
      </c>
      <c r="M1042">
        <f>+VLOOKUP(G1042,tip_dogodka!$B$2:$C$10,2,0)</f>
        <v>1</v>
      </c>
      <c r="N1042">
        <f>+VLOOKUP(E1042,prostor!$F$1:$G$101,2,0)</f>
        <v>8</v>
      </c>
      <c r="O1042">
        <f t="shared" si="64"/>
        <v>150</v>
      </c>
      <c r="P1042">
        <f>VLOOKUP(O1042,mi2hh!A$2:B$4261,2,FALSE())</f>
        <v>3</v>
      </c>
      <c r="Q1042" t="str">
        <f t="shared" si="65"/>
        <v>Red</v>
      </c>
      <c r="R1042" t="str">
        <f t="shared" si="66"/>
        <v>UN</v>
      </c>
      <c r="S1042" s="24" t="s">
        <v>1204</v>
      </c>
      <c r="T1042" t="str">
        <f t="shared" si="67"/>
        <v/>
      </c>
      <c r="U1042">
        <f>VLOOKUP(S1042,ar_skupina!L$2:M$136,2,FALSE())</f>
        <v>55</v>
      </c>
    </row>
    <row r="1043" spans="1:21" ht="14.25" customHeight="1" x14ac:dyDescent="0.25">
      <c r="A1043">
        <v>1271</v>
      </c>
      <c r="B1043" s="9">
        <v>45226.416666666701</v>
      </c>
      <c r="C1043" s="9">
        <v>45226.520833333299</v>
      </c>
      <c r="D1043" t="s">
        <v>1642</v>
      </c>
      <c r="E1043">
        <v>306</v>
      </c>
      <c r="F1043" t="s">
        <v>1635</v>
      </c>
      <c r="G1043" t="s">
        <v>3</v>
      </c>
      <c r="H1043" t="s">
        <v>1636</v>
      </c>
      <c r="I1043" s="63" t="e">
        <f t="array" ref="I1043">_xlfn.IFS(#REF!="1",1,#REF!="2",2,#REF!="3",3,#REF!="1A",4,#REF!="1B",5,#REF!="2A",6,#REF!="2B",7,#REF!="3A",8,#REF!="3B",9,#REF!="4A",10,#REF!="","")</f>
        <v>#REF!</v>
      </c>
      <c r="J1043">
        <f>VLOOKUP(F1043,profesor!$G$2:$H$101,2,0)</f>
        <v>13</v>
      </c>
      <c r="K1043">
        <f>VLOOKUP(H1043,ar_predmet!A:C,3,0)</f>
        <v>10</v>
      </c>
      <c r="L1043" s="3">
        <f>VLOOKUP(H1043,ar_predmet!A:C,2,FALSE())</f>
        <v>5116</v>
      </c>
      <c r="M1043">
        <f>+VLOOKUP(G1043,tip_dogodka!$B$2:$C$10,2,0)</f>
        <v>2</v>
      </c>
      <c r="N1043">
        <f>+VLOOKUP(E1043,prostor!$F$1:$G$101,2,0)</f>
        <v>8</v>
      </c>
      <c r="O1043">
        <f t="shared" si="64"/>
        <v>150</v>
      </c>
      <c r="P1043">
        <f>VLOOKUP(O1043,mi2hh!A$2:B$4261,2,FALSE())</f>
        <v>3</v>
      </c>
      <c r="Q1043" t="str">
        <f t="shared" si="65"/>
        <v>Red</v>
      </c>
      <c r="R1043" t="str">
        <f t="shared" si="66"/>
        <v>VS</v>
      </c>
      <c r="S1043" s="24" t="s">
        <v>1150</v>
      </c>
      <c r="T1043" t="str">
        <f t="shared" si="67"/>
        <v>1</v>
      </c>
      <c r="U1043">
        <f>VLOOKUP(S1043,ar_skupina!L$2:M$136,2,FALSE())</f>
        <v>13</v>
      </c>
    </row>
    <row r="1044" spans="1:21" ht="14.25" customHeight="1" x14ac:dyDescent="0.25">
      <c r="A1044">
        <v>1272</v>
      </c>
      <c r="B1044" s="9">
        <v>45295.489583333299</v>
      </c>
      <c r="C1044" s="9">
        <v>45295.59375</v>
      </c>
      <c r="D1044" t="s">
        <v>1638</v>
      </c>
      <c r="E1044">
        <v>306</v>
      </c>
      <c r="F1044" t="s">
        <v>1635</v>
      </c>
      <c r="G1044" t="s">
        <v>2</v>
      </c>
      <c r="H1044" t="s">
        <v>1639</v>
      </c>
      <c r="I1044" s="63" t="e">
        <f t="array" ref="I1044">_xlfn.IFS(#REF!="1",1,#REF!="2",2,#REF!="3",3,#REF!="1A",4,#REF!="1B",5,#REF!="2A",6,#REF!="2B",7,#REF!="3A",8,#REF!="3B",9,#REF!="4A",10,#REF!="","")</f>
        <v>#REF!</v>
      </c>
      <c r="J1044">
        <f>VLOOKUP(F1044,profesor!$G$2:$H$101,2,0)</f>
        <v>13</v>
      </c>
      <c r="K1044">
        <f>VLOOKUP(H1044,ar_predmet!A:C,3,0)</f>
        <v>99</v>
      </c>
      <c r="L1044" s="3">
        <f>VLOOKUP(H1044,ar_predmet!A:C,2,FALSE())</f>
        <v>6225</v>
      </c>
      <c r="M1044">
        <f>+VLOOKUP(G1044,tip_dogodka!$B$2:$C$10,2,0)</f>
        <v>1</v>
      </c>
      <c r="N1044">
        <f>+VLOOKUP(E1044,prostor!$F$1:$G$101,2,0)</f>
        <v>8</v>
      </c>
      <c r="O1044">
        <f t="shared" si="64"/>
        <v>150</v>
      </c>
      <c r="P1044">
        <f>VLOOKUP(O1044,mi2hh!A$2:B$4261,2,FALSE())</f>
        <v>3</v>
      </c>
      <c r="Q1044" t="str">
        <f t="shared" si="65"/>
        <v>Red</v>
      </c>
      <c r="R1044" t="str">
        <f t="shared" si="66"/>
        <v>UN</v>
      </c>
      <c r="S1044" s="24" t="s">
        <v>1204</v>
      </c>
      <c r="T1044" t="str">
        <f t="shared" si="67"/>
        <v/>
      </c>
      <c r="U1044">
        <f>VLOOKUP(S1044,ar_skupina!L$2:M$136,2,FALSE())</f>
        <v>55</v>
      </c>
    </row>
    <row r="1045" spans="1:21" ht="14.25" customHeight="1" x14ac:dyDescent="0.25">
      <c r="A1045">
        <v>1273</v>
      </c>
      <c r="B1045" s="9">
        <v>45303.489583333299</v>
      </c>
      <c r="C1045" s="9">
        <v>45303.59375</v>
      </c>
      <c r="D1045" t="s">
        <v>1638</v>
      </c>
      <c r="E1045">
        <v>306</v>
      </c>
      <c r="F1045" t="s">
        <v>1635</v>
      </c>
      <c r="G1045" t="s">
        <v>2</v>
      </c>
      <c r="H1045" t="s">
        <v>1639</v>
      </c>
      <c r="I1045" s="63" t="e">
        <f t="array" ref="I1045">_xlfn.IFS(#REF!="1",1,#REF!="2",2,#REF!="3",3,#REF!="1A",4,#REF!="1B",5,#REF!="2A",6,#REF!="2B",7,#REF!="3A",8,#REF!="3B",9,#REF!="4A",10,#REF!="","")</f>
        <v>#REF!</v>
      </c>
      <c r="J1045">
        <f>VLOOKUP(F1045,profesor!$G$2:$H$101,2,0)</f>
        <v>13</v>
      </c>
      <c r="K1045">
        <f>VLOOKUP(H1045,ar_predmet!A:C,3,0)</f>
        <v>99</v>
      </c>
      <c r="L1045" s="3">
        <f>VLOOKUP(H1045,ar_predmet!A:C,2,FALSE())</f>
        <v>6225</v>
      </c>
      <c r="M1045">
        <f>+VLOOKUP(G1045,tip_dogodka!$B$2:$C$10,2,0)</f>
        <v>1</v>
      </c>
      <c r="N1045">
        <f>+VLOOKUP(E1045,prostor!$F$1:$G$101,2,0)</f>
        <v>8</v>
      </c>
      <c r="O1045">
        <f t="shared" si="64"/>
        <v>150</v>
      </c>
      <c r="P1045">
        <f>VLOOKUP(O1045,mi2hh!A$2:B$4261,2,FALSE())</f>
        <v>3</v>
      </c>
      <c r="Q1045" t="str">
        <f t="shared" si="65"/>
        <v>Red</v>
      </c>
      <c r="R1045" t="str">
        <f t="shared" si="66"/>
        <v>UN</v>
      </c>
      <c r="S1045" s="24" t="s">
        <v>1204</v>
      </c>
      <c r="T1045" t="str">
        <f t="shared" si="67"/>
        <v/>
      </c>
      <c r="U1045">
        <f>VLOOKUP(S1045,ar_skupina!L$2:M$136,2,FALSE())</f>
        <v>55</v>
      </c>
    </row>
    <row r="1046" spans="1:21" ht="14.25" customHeight="1" x14ac:dyDescent="0.25">
      <c r="A1046">
        <v>1274</v>
      </c>
      <c r="B1046" s="9">
        <v>45211.53125</v>
      </c>
      <c r="C1046" s="9">
        <v>45211.635416666701</v>
      </c>
      <c r="D1046" t="s">
        <v>1645</v>
      </c>
      <c r="E1046">
        <v>306</v>
      </c>
      <c r="F1046" t="s">
        <v>1635</v>
      </c>
      <c r="G1046" t="s">
        <v>3</v>
      </c>
      <c r="H1046" t="s">
        <v>1636</v>
      </c>
      <c r="I1046" s="63" t="e">
        <f t="array" ref="I1046">_xlfn.IFS(#REF!="1",1,#REF!="2",2,#REF!="3",3,#REF!="1A",4,#REF!="1B",5,#REF!="2A",6,#REF!="2B",7,#REF!="3A",8,#REF!="3B",9,#REF!="4A",10,#REF!="","")</f>
        <v>#REF!</v>
      </c>
      <c r="J1046">
        <f>VLOOKUP(F1046,profesor!$G$2:$H$101,2,0)</f>
        <v>13</v>
      </c>
      <c r="K1046">
        <f>VLOOKUP(H1046,ar_predmet!A:C,3,0)</f>
        <v>10</v>
      </c>
      <c r="L1046" s="3">
        <f>VLOOKUP(H1046,ar_predmet!A:C,2,FALSE())</f>
        <v>5116</v>
      </c>
      <c r="M1046">
        <f>+VLOOKUP(G1046,tip_dogodka!$B$2:$C$10,2,0)</f>
        <v>2</v>
      </c>
      <c r="N1046">
        <f>+VLOOKUP(E1046,prostor!$F$1:$G$101,2,0)</f>
        <v>8</v>
      </c>
      <c r="O1046">
        <f t="shared" si="64"/>
        <v>150</v>
      </c>
      <c r="P1046">
        <f>VLOOKUP(O1046,mi2hh!A$2:B$4261,2,FALSE())</f>
        <v>3</v>
      </c>
      <c r="Q1046" t="str">
        <f t="shared" si="65"/>
        <v>Red</v>
      </c>
      <c r="R1046" t="str">
        <f t="shared" si="66"/>
        <v>VS</v>
      </c>
      <c r="S1046" s="24" t="s">
        <v>1151</v>
      </c>
      <c r="T1046" t="str">
        <f t="shared" si="67"/>
        <v>2</v>
      </c>
      <c r="U1046">
        <f>VLOOKUP(S1046,ar_skupina!L$2:M$136,2,FALSE())</f>
        <v>14</v>
      </c>
    </row>
    <row r="1047" spans="1:21" ht="14.25" customHeight="1" x14ac:dyDescent="0.25">
      <c r="A1047">
        <v>1275</v>
      </c>
      <c r="B1047" s="9">
        <v>45260.489583333299</v>
      </c>
      <c r="C1047" s="9">
        <v>45260.59375</v>
      </c>
      <c r="D1047" t="s">
        <v>1645</v>
      </c>
      <c r="E1047">
        <v>306</v>
      </c>
      <c r="F1047" t="s">
        <v>1635</v>
      </c>
      <c r="G1047" t="s">
        <v>3</v>
      </c>
      <c r="H1047" t="s">
        <v>1636</v>
      </c>
      <c r="I1047" s="63" t="e">
        <f t="array" ref="I1047">_xlfn.IFS(#REF!="1",1,#REF!="2",2,#REF!="3",3,#REF!="1A",4,#REF!="1B",5,#REF!="2A",6,#REF!="2B",7,#REF!="3A",8,#REF!="3B",9,#REF!="4A",10,#REF!="","")</f>
        <v>#REF!</v>
      </c>
      <c r="J1047">
        <f>VLOOKUP(F1047,profesor!$G$2:$H$101,2,0)</f>
        <v>13</v>
      </c>
      <c r="K1047">
        <f>VLOOKUP(H1047,ar_predmet!A:C,3,0)</f>
        <v>10</v>
      </c>
      <c r="L1047" s="3">
        <f>VLOOKUP(H1047,ar_predmet!A:C,2,FALSE())</f>
        <v>5116</v>
      </c>
      <c r="M1047">
        <f>+VLOOKUP(G1047,tip_dogodka!$B$2:$C$10,2,0)</f>
        <v>2</v>
      </c>
      <c r="N1047">
        <f>+VLOOKUP(E1047,prostor!$F$1:$G$101,2,0)</f>
        <v>8</v>
      </c>
      <c r="O1047">
        <f t="shared" si="64"/>
        <v>150</v>
      </c>
      <c r="P1047">
        <f>VLOOKUP(O1047,mi2hh!A$2:B$4261,2,FALSE())</f>
        <v>3</v>
      </c>
      <c r="Q1047" t="str">
        <f t="shared" si="65"/>
        <v>Red</v>
      </c>
      <c r="R1047" t="str">
        <f t="shared" si="66"/>
        <v>VS</v>
      </c>
      <c r="S1047" s="24" t="s">
        <v>1151</v>
      </c>
      <c r="T1047" t="str">
        <f t="shared" si="67"/>
        <v>2</v>
      </c>
      <c r="U1047">
        <f>VLOOKUP(S1047,ar_skupina!L$2:M$136,2,FALSE())</f>
        <v>14</v>
      </c>
    </row>
    <row r="1048" spans="1:21" ht="14.25" customHeight="1" x14ac:dyDescent="0.25">
      <c r="A1048">
        <v>1276</v>
      </c>
      <c r="B1048" s="9">
        <v>45261.75</v>
      </c>
      <c r="C1048" s="9">
        <v>45261.854166666701</v>
      </c>
      <c r="D1048" t="s">
        <v>1634</v>
      </c>
      <c r="E1048" t="s">
        <v>17</v>
      </c>
      <c r="F1048" t="s">
        <v>1635</v>
      </c>
      <c r="G1048" t="s">
        <v>3</v>
      </c>
      <c r="H1048" t="s">
        <v>1636</v>
      </c>
      <c r="I1048" s="63" t="e">
        <f t="array" ref="I1048">_xlfn.IFS(#REF!="1",1,#REF!="2",2,#REF!="3",3,#REF!="1A",4,#REF!="1B",5,#REF!="2A",6,#REF!="2B",7,#REF!="3A",8,#REF!="3B",9,#REF!="4A",10,#REF!="","")</f>
        <v>#REF!</v>
      </c>
      <c r="J1048">
        <f>VLOOKUP(F1048,profesor!$G$2:$H$101,2,0)</f>
        <v>13</v>
      </c>
      <c r="K1048">
        <f>VLOOKUP(H1048,ar_predmet!A:C,3,0)</f>
        <v>10</v>
      </c>
      <c r="L1048" s="3">
        <f>VLOOKUP(H1048,ar_predmet!A:C,2,FALSE())</f>
        <v>5116</v>
      </c>
      <c r="M1048">
        <f>+VLOOKUP(G1048,tip_dogodka!$B$2:$C$10,2,0)</f>
        <v>2</v>
      </c>
      <c r="N1048">
        <f>+VLOOKUP(E1048,prostor!$F$1:$G$101,2,0)</f>
        <v>55</v>
      </c>
      <c r="O1048">
        <f t="shared" si="64"/>
        <v>150</v>
      </c>
      <c r="P1048">
        <f>VLOOKUP(O1048,mi2hh!A$2:B$4261,2,FALSE())</f>
        <v>3</v>
      </c>
      <c r="Q1048" t="str">
        <f t="shared" si="65"/>
        <v>Izr</v>
      </c>
      <c r="R1048" t="str">
        <f t="shared" si="66"/>
        <v>VS</v>
      </c>
      <c r="S1048" s="24" t="s">
        <v>1241</v>
      </c>
      <c r="T1048" t="str">
        <f t="shared" si="67"/>
        <v/>
      </c>
      <c r="U1048">
        <f>VLOOKUP(S1048,ar_skupina!L$2:M$136,2,FALSE())</f>
        <v>90</v>
      </c>
    </row>
    <row r="1049" spans="1:21" ht="14.25" customHeight="1" x14ac:dyDescent="0.25">
      <c r="A1049">
        <v>1279</v>
      </c>
      <c r="B1049" s="9">
        <v>45222.791666666701</v>
      </c>
      <c r="C1049" s="9">
        <v>45222.895833333299</v>
      </c>
      <c r="D1049" t="s">
        <v>1646</v>
      </c>
      <c r="E1049" t="s">
        <v>16</v>
      </c>
      <c r="F1049" t="s">
        <v>1635</v>
      </c>
      <c r="G1049" t="s">
        <v>5</v>
      </c>
      <c r="H1049" t="s">
        <v>1636</v>
      </c>
      <c r="I1049" s="63" t="e">
        <f t="array" ref="I1049">_xlfn.IFS(#REF!="1",1,#REF!="2",2,#REF!="3",3,#REF!="1A",4,#REF!="1B",5,#REF!="2A",6,#REF!="2B",7,#REF!="3A",8,#REF!="3B",9,#REF!="4A",10,#REF!="","")</f>
        <v>#REF!</v>
      </c>
      <c r="J1049">
        <f>VLOOKUP(F1049,profesor!$G$2:$H$101,2,0)</f>
        <v>13</v>
      </c>
      <c r="K1049">
        <f>VLOOKUP(H1049,ar_predmet!A:C,3,0)</f>
        <v>10</v>
      </c>
      <c r="L1049" s="3">
        <f>VLOOKUP(H1049,ar_predmet!A:C,2,FALSE())</f>
        <v>5116</v>
      </c>
      <c r="M1049">
        <f>+VLOOKUP(G1049,tip_dogodka!$B$2:$C$10,2,0)</f>
        <v>4</v>
      </c>
      <c r="N1049">
        <f>+VLOOKUP(E1049,prostor!$F$1:$G$101,2,0)</f>
        <v>54</v>
      </c>
      <c r="O1049">
        <f t="shared" si="64"/>
        <v>150</v>
      </c>
      <c r="P1049">
        <f>VLOOKUP(O1049,mi2hh!A$2:B$4261,2,FALSE())</f>
        <v>3</v>
      </c>
      <c r="Q1049" t="str">
        <f t="shared" si="65"/>
        <v>Red</v>
      </c>
      <c r="R1049" t="str">
        <f t="shared" si="66"/>
        <v>VS</v>
      </c>
      <c r="S1049" s="24" t="s">
        <v>1151</v>
      </c>
      <c r="T1049" t="str">
        <f t="shared" si="67"/>
        <v>2</v>
      </c>
      <c r="U1049">
        <f>VLOOKUP(S1049,ar_skupina!L$2:M$136,2,FALSE())</f>
        <v>14</v>
      </c>
    </row>
    <row r="1050" spans="1:21" ht="14.25" customHeight="1" x14ac:dyDescent="0.25">
      <c r="A1050">
        <v>1280</v>
      </c>
      <c r="B1050" s="9">
        <v>45222.53125</v>
      </c>
      <c r="C1050" s="9">
        <v>45222.635416666701</v>
      </c>
      <c r="D1050" t="s">
        <v>1655</v>
      </c>
      <c r="E1050">
        <v>306</v>
      </c>
      <c r="F1050" t="s">
        <v>1635</v>
      </c>
      <c r="G1050" t="s">
        <v>8</v>
      </c>
      <c r="H1050" t="s">
        <v>1636</v>
      </c>
      <c r="I1050" s="63" t="e">
        <f t="array" ref="I1050">_xlfn.IFS(#REF!="1",1,#REF!="2",2,#REF!="3",3,#REF!="1A",4,#REF!="1B",5,#REF!="2A",6,#REF!="2B",7,#REF!="3A",8,#REF!="3B",9,#REF!="4A",10,#REF!="","")</f>
        <v>#REF!</v>
      </c>
      <c r="J1050">
        <f>VLOOKUP(F1050,profesor!$G$2:$H$101,2,0)</f>
        <v>13</v>
      </c>
      <c r="K1050">
        <f>VLOOKUP(H1050,ar_predmet!A:C,3,0)</f>
        <v>10</v>
      </c>
      <c r="L1050" s="3">
        <f>VLOOKUP(H1050,ar_predmet!A:C,2,FALSE())</f>
        <v>5116</v>
      </c>
      <c r="M1050">
        <f>+VLOOKUP(G1050,tip_dogodka!$B$2:$C$10,2,0)</f>
        <v>7</v>
      </c>
      <c r="N1050">
        <f>+VLOOKUP(E1050,prostor!$F$1:$G$101,2,0)</f>
        <v>8</v>
      </c>
      <c r="O1050">
        <f t="shared" si="64"/>
        <v>150</v>
      </c>
      <c r="P1050">
        <f>VLOOKUP(O1050,mi2hh!A$2:B$4261,2,FALSE())</f>
        <v>3</v>
      </c>
      <c r="Q1050" t="str">
        <f t="shared" si="65"/>
        <v>Red</v>
      </c>
      <c r="R1050" t="str">
        <f t="shared" si="66"/>
        <v>VS</v>
      </c>
      <c r="S1050" s="24" t="s">
        <v>1128</v>
      </c>
      <c r="T1050" t="str">
        <f t="shared" si="67"/>
        <v/>
      </c>
      <c r="U1050">
        <f>VLOOKUP(S1050,ar_skupina!L$2:M$136,2,FALSE())</f>
        <v>1</v>
      </c>
    </row>
    <row r="1051" spans="1:21" ht="14.25" customHeight="1" x14ac:dyDescent="0.25">
      <c r="A1051">
        <v>1281</v>
      </c>
      <c r="B1051" s="9">
        <v>45243.375</v>
      </c>
      <c r="C1051" s="9">
        <v>45243.479166666701</v>
      </c>
      <c r="D1051" t="s">
        <v>1393</v>
      </c>
      <c r="E1051">
        <v>306</v>
      </c>
      <c r="F1051" t="s">
        <v>1635</v>
      </c>
      <c r="G1051" t="s">
        <v>2</v>
      </c>
      <c r="H1051" t="s">
        <v>1362</v>
      </c>
      <c r="I1051" s="63" t="e">
        <f t="array" ref="I1051">_xlfn.IFS(#REF!="1",1,#REF!="2",2,#REF!="3",3,#REF!="1A",4,#REF!="1B",5,#REF!="2A",6,#REF!="2B",7,#REF!="3A",8,#REF!="3B",9,#REF!="4A",10,#REF!="","")</f>
        <v>#REF!</v>
      </c>
      <c r="J1051">
        <f>VLOOKUP(F1051,profesor!$G$2:$H$101,2,0)</f>
        <v>13</v>
      </c>
      <c r="K1051">
        <f>VLOOKUP(H1051,ar_predmet!A:C,3,0)</f>
        <v>57</v>
      </c>
      <c r="L1051" s="3">
        <f>VLOOKUP(H1051,ar_predmet!A:C,2,FALSE())</f>
        <v>5314</v>
      </c>
      <c r="M1051">
        <f>+VLOOKUP(G1051,tip_dogodka!$B$2:$C$10,2,0)</f>
        <v>1</v>
      </c>
      <c r="N1051">
        <f>+VLOOKUP(E1051,prostor!$F$1:$G$101,2,0)</f>
        <v>8</v>
      </c>
      <c r="O1051">
        <f t="shared" si="64"/>
        <v>150</v>
      </c>
      <c r="P1051">
        <f>VLOOKUP(O1051,mi2hh!A$2:B$4261,2,FALSE())</f>
        <v>3</v>
      </c>
      <c r="Q1051" t="str">
        <f t="shared" si="65"/>
        <v>Red</v>
      </c>
      <c r="R1051" t="str">
        <f t="shared" si="66"/>
        <v>VS</v>
      </c>
      <c r="S1051" s="24" t="s">
        <v>1176</v>
      </c>
      <c r="T1051" t="str">
        <f t="shared" si="67"/>
        <v/>
      </c>
      <c r="U1051">
        <f>VLOOKUP(S1051,ar_skupina!L$2:M$136,2,FALSE())</f>
        <v>7</v>
      </c>
    </row>
    <row r="1052" spans="1:21" ht="14.25" customHeight="1" x14ac:dyDescent="0.25">
      <c r="A1052">
        <v>1282</v>
      </c>
      <c r="B1052" s="9">
        <v>45237.489583333299</v>
      </c>
      <c r="C1052" s="9">
        <v>45237.59375</v>
      </c>
      <c r="D1052" t="s">
        <v>1637</v>
      </c>
      <c r="E1052">
        <v>111</v>
      </c>
      <c r="F1052" t="s">
        <v>1635</v>
      </c>
      <c r="G1052" t="s">
        <v>2</v>
      </c>
      <c r="H1052" t="s">
        <v>1636</v>
      </c>
      <c r="I1052" s="63" t="e">
        <f t="array" ref="I1052">_xlfn.IFS(#REF!="1",1,#REF!="2",2,#REF!="3",3,#REF!="1A",4,#REF!="1B",5,#REF!="2A",6,#REF!="2B",7,#REF!="3A",8,#REF!="3B",9,#REF!="4A",10,#REF!="","")</f>
        <v>#REF!</v>
      </c>
      <c r="J1052">
        <f>VLOOKUP(F1052,profesor!$G$2:$H$101,2,0)</f>
        <v>13</v>
      </c>
      <c r="K1052">
        <f>VLOOKUP(H1052,ar_predmet!A:C,3,0)</f>
        <v>10</v>
      </c>
      <c r="L1052" s="3">
        <f>VLOOKUP(H1052,ar_predmet!A:C,2,FALSE())</f>
        <v>5116</v>
      </c>
      <c r="M1052">
        <f>+VLOOKUP(G1052,tip_dogodka!$B$2:$C$10,2,0)</f>
        <v>1</v>
      </c>
      <c r="N1052">
        <f>+VLOOKUP(E1052,prostor!$F$1:$G$101,2,0)</f>
        <v>4</v>
      </c>
      <c r="O1052">
        <f t="shared" si="64"/>
        <v>150</v>
      </c>
      <c r="P1052">
        <f>VLOOKUP(O1052,mi2hh!A$2:B$4261,2,FALSE())</f>
        <v>3</v>
      </c>
      <c r="Q1052" t="str">
        <f t="shared" si="65"/>
        <v>Red</v>
      </c>
      <c r="R1052" t="str">
        <f t="shared" si="66"/>
        <v>VS</v>
      </c>
      <c r="S1052" s="24" t="s">
        <v>1128</v>
      </c>
      <c r="T1052" t="str">
        <f t="shared" si="67"/>
        <v/>
      </c>
      <c r="U1052">
        <f>VLOOKUP(S1052,ar_skupina!L$2:M$136,2,FALSE())</f>
        <v>1</v>
      </c>
    </row>
    <row r="1053" spans="1:21" ht="14.25" customHeight="1" x14ac:dyDescent="0.25">
      <c r="A1053">
        <v>1283</v>
      </c>
      <c r="B1053" s="9">
        <v>45362.75</v>
      </c>
      <c r="C1053" s="9">
        <v>45362.854166666701</v>
      </c>
      <c r="D1053" t="s">
        <v>1651</v>
      </c>
      <c r="E1053" t="s">
        <v>17</v>
      </c>
      <c r="F1053" t="s">
        <v>1635</v>
      </c>
      <c r="G1053" t="s">
        <v>2</v>
      </c>
      <c r="H1053" t="s">
        <v>1652</v>
      </c>
      <c r="I1053" s="63" t="e">
        <f t="array" ref="I1053">_xlfn.IFS(#REF!="1",1,#REF!="2",2,#REF!="3",3,#REF!="1A",4,#REF!="1B",5,#REF!="2A",6,#REF!="2B",7,#REF!="3A",8,#REF!="3B",9,#REF!="4A",10,#REF!="","")</f>
        <v>#REF!</v>
      </c>
      <c r="J1053">
        <f>VLOOKUP(F1053,profesor!$G$2:$H$101,2,0)</f>
        <v>13</v>
      </c>
      <c r="K1053">
        <f>VLOOKUP(H1053,ar_predmet!A:C,3,0)</f>
        <v>274</v>
      </c>
      <c r="L1053" s="3" t="str">
        <f>VLOOKUP(H1053,ar_predmet!A:C,2,FALSE())</f>
        <v>KM205</v>
      </c>
      <c r="M1053">
        <f>+VLOOKUP(G1053,tip_dogodka!$B$2:$C$10,2,0)</f>
        <v>1</v>
      </c>
      <c r="N1053">
        <f>+VLOOKUP(E1053,prostor!$F$1:$G$101,2,0)</f>
        <v>55</v>
      </c>
      <c r="O1053">
        <f t="shared" si="64"/>
        <v>150</v>
      </c>
      <c r="P1053">
        <f>VLOOKUP(O1053,mi2hh!A$2:B$4261,2,FALSE())</f>
        <v>3</v>
      </c>
      <c r="Q1053" t="str">
        <f t="shared" si="65"/>
        <v>Izr</v>
      </c>
      <c r="R1053" t="str">
        <f t="shared" si="66"/>
        <v>VS</v>
      </c>
      <c r="S1053" s="24" t="s">
        <v>1247</v>
      </c>
      <c r="T1053" t="str">
        <f t="shared" si="67"/>
        <v/>
      </c>
      <c r="U1053">
        <f>VLOOKUP(S1053,ar_skupina!L$2:M$136,2,FALSE())</f>
        <v>101</v>
      </c>
    </row>
    <row r="1054" spans="1:21" ht="14.25" customHeight="1" x14ac:dyDescent="0.25">
      <c r="A1054">
        <v>1284</v>
      </c>
      <c r="B1054" s="9">
        <v>45273.75</v>
      </c>
      <c r="C1054" s="9">
        <v>45273.854166666701</v>
      </c>
      <c r="D1054" t="s">
        <v>1398</v>
      </c>
      <c r="E1054" t="s">
        <v>17</v>
      </c>
      <c r="F1054" t="s">
        <v>1635</v>
      </c>
      <c r="G1054" t="s">
        <v>2</v>
      </c>
      <c r="H1054" t="s">
        <v>1362</v>
      </c>
      <c r="I1054" s="63" t="e">
        <f t="array" ref="I1054">_xlfn.IFS(#REF!="1",1,#REF!="2",2,#REF!="3",3,#REF!="1A",4,#REF!="1B",5,#REF!="2A",6,#REF!="2B",7,#REF!="3A",8,#REF!="3B",9,#REF!="4A",10,#REF!="","")</f>
        <v>#REF!</v>
      </c>
      <c r="J1054">
        <f>VLOOKUP(F1054,profesor!$G$2:$H$101,2,0)</f>
        <v>13</v>
      </c>
      <c r="K1054">
        <f>VLOOKUP(H1054,ar_predmet!A:C,3,0)</f>
        <v>57</v>
      </c>
      <c r="L1054" s="3">
        <f>VLOOKUP(H1054,ar_predmet!A:C,2,FALSE())</f>
        <v>5314</v>
      </c>
      <c r="M1054">
        <f>+VLOOKUP(G1054,tip_dogodka!$B$2:$C$10,2,0)</f>
        <v>1</v>
      </c>
      <c r="N1054">
        <f>+VLOOKUP(E1054,prostor!$F$1:$G$101,2,0)</f>
        <v>55</v>
      </c>
      <c r="O1054">
        <f t="shared" si="64"/>
        <v>150</v>
      </c>
      <c r="P1054">
        <f>VLOOKUP(O1054,mi2hh!A$2:B$4261,2,FALSE())</f>
        <v>3</v>
      </c>
      <c r="Q1054" t="str">
        <f t="shared" si="65"/>
        <v>Izr</v>
      </c>
      <c r="R1054" t="str">
        <f t="shared" si="66"/>
        <v>VS</v>
      </c>
      <c r="S1054" s="24" t="s">
        <v>1258</v>
      </c>
      <c r="T1054" t="str">
        <f t="shared" si="67"/>
        <v/>
      </c>
      <c r="U1054">
        <f>VLOOKUP(S1054,ar_skupina!L$2:M$136,2,FALSE())</f>
        <v>105</v>
      </c>
    </row>
    <row r="1055" spans="1:21" ht="14.25" customHeight="1" x14ac:dyDescent="0.25">
      <c r="A1055">
        <v>1285</v>
      </c>
      <c r="B1055" s="9">
        <v>45232.489583333299</v>
      </c>
      <c r="C1055" s="9">
        <v>45232.59375</v>
      </c>
      <c r="D1055" t="s">
        <v>1642</v>
      </c>
      <c r="E1055">
        <v>306</v>
      </c>
      <c r="F1055" t="s">
        <v>1635</v>
      </c>
      <c r="G1055" t="s">
        <v>3</v>
      </c>
      <c r="H1055" t="s">
        <v>1636</v>
      </c>
      <c r="I1055" s="63" t="e">
        <f t="array" ref="I1055">_xlfn.IFS(#REF!="1",1,#REF!="2",2,#REF!="3",3,#REF!="1A",4,#REF!="1B",5,#REF!="2A",6,#REF!="2B",7,#REF!="3A",8,#REF!="3B",9,#REF!="4A",10,#REF!="","")</f>
        <v>#REF!</v>
      </c>
      <c r="J1055">
        <f>VLOOKUP(F1055,profesor!$G$2:$H$101,2,0)</f>
        <v>13</v>
      </c>
      <c r="K1055">
        <f>VLOOKUP(H1055,ar_predmet!A:C,3,0)</f>
        <v>10</v>
      </c>
      <c r="L1055" s="3">
        <f>VLOOKUP(H1055,ar_predmet!A:C,2,FALSE())</f>
        <v>5116</v>
      </c>
      <c r="M1055">
        <f>+VLOOKUP(G1055,tip_dogodka!$B$2:$C$10,2,0)</f>
        <v>2</v>
      </c>
      <c r="N1055">
        <f>+VLOOKUP(E1055,prostor!$F$1:$G$101,2,0)</f>
        <v>8</v>
      </c>
      <c r="O1055">
        <f t="shared" si="64"/>
        <v>150</v>
      </c>
      <c r="P1055">
        <f>VLOOKUP(O1055,mi2hh!A$2:B$4261,2,FALSE())</f>
        <v>3</v>
      </c>
      <c r="Q1055" t="str">
        <f t="shared" si="65"/>
        <v>Red</v>
      </c>
      <c r="R1055" t="str">
        <f t="shared" si="66"/>
        <v>VS</v>
      </c>
      <c r="S1055" s="24" t="s">
        <v>1150</v>
      </c>
      <c r="T1055" t="str">
        <f t="shared" si="67"/>
        <v>1</v>
      </c>
      <c r="U1055">
        <f>VLOOKUP(S1055,ar_skupina!L$2:M$136,2,FALSE())</f>
        <v>13</v>
      </c>
    </row>
    <row r="1056" spans="1:21" ht="14.25" customHeight="1" x14ac:dyDescent="0.25">
      <c r="A1056">
        <v>1286</v>
      </c>
      <c r="B1056" s="9">
        <v>45208.53125</v>
      </c>
      <c r="C1056" s="9">
        <v>45208.635416666701</v>
      </c>
      <c r="D1056" t="s">
        <v>1642</v>
      </c>
      <c r="E1056">
        <v>306</v>
      </c>
      <c r="F1056" t="s">
        <v>1635</v>
      </c>
      <c r="G1056" t="s">
        <v>3</v>
      </c>
      <c r="H1056" t="s">
        <v>1636</v>
      </c>
      <c r="I1056" s="63" t="e">
        <f t="array" ref="I1056">_xlfn.IFS(#REF!="1",1,#REF!="2",2,#REF!="3",3,#REF!="1A",4,#REF!="1B",5,#REF!="2A",6,#REF!="2B",7,#REF!="3A",8,#REF!="3B",9,#REF!="4A",10,#REF!="","")</f>
        <v>#REF!</v>
      </c>
      <c r="J1056">
        <f>VLOOKUP(F1056,profesor!$G$2:$H$101,2,0)</f>
        <v>13</v>
      </c>
      <c r="K1056">
        <f>VLOOKUP(H1056,ar_predmet!A:C,3,0)</f>
        <v>10</v>
      </c>
      <c r="L1056" s="3">
        <f>VLOOKUP(H1056,ar_predmet!A:C,2,FALSE())</f>
        <v>5116</v>
      </c>
      <c r="M1056">
        <f>+VLOOKUP(G1056,tip_dogodka!$B$2:$C$10,2,0)</f>
        <v>2</v>
      </c>
      <c r="N1056">
        <f>+VLOOKUP(E1056,prostor!$F$1:$G$101,2,0)</f>
        <v>8</v>
      </c>
      <c r="O1056">
        <f t="shared" si="64"/>
        <v>150</v>
      </c>
      <c r="P1056">
        <f>VLOOKUP(O1056,mi2hh!A$2:B$4261,2,FALSE())</f>
        <v>3</v>
      </c>
      <c r="Q1056" t="str">
        <f t="shared" si="65"/>
        <v>Red</v>
      </c>
      <c r="R1056" t="str">
        <f t="shared" si="66"/>
        <v>VS</v>
      </c>
      <c r="S1056" s="24" t="s">
        <v>1150</v>
      </c>
      <c r="T1056" t="str">
        <f t="shared" si="67"/>
        <v>1</v>
      </c>
      <c r="U1056">
        <f>VLOOKUP(S1056,ar_skupina!L$2:M$136,2,FALSE())</f>
        <v>13</v>
      </c>
    </row>
    <row r="1057" spans="1:21" ht="14.25" customHeight="1" x14ac:dyDescent="0.25">
      <c r="A1057">
        <v>1287</v>
      </c>
      <c r="B1057" s="9">
        <v>45261.489583333299</v>
      </c>
      <c r="C1057" s="9">
        <v>45261.59375</v>
      </c>
      <c r="D1057" t="s">
        <v>1638</v>
      </c>
      <c r="E1057">
        <v>307</v>
      </c>
      <c r="F1057" t="s">
        <v>1635</v>
      </c>
      <c r="G1057" t="s">
        <v>2</v>
      </c>
      <c r="H1057" t="s">
        <v>1639</v>
      </c>
      <c r="I1057" s="63" t="e">
        <f t="array" ref="I1057">_xlfn.IFS(#REF!="1",1,#REF!="2",2,#REF!="3",3,#REF!="1A",4,#REF!="1B",5,#REF!="2A",6,#REF!="2B",7,#REF!="3A",8,#REF!="3B",9,#REF!="4A",10,#REF!="","")</f>
        <v>#REF!</v>
      </c>
      <c r="J1057">
        <f>VLOOKUP(F1057,profesor!$G$2:$H$101,2,0)</f>
        <v>13</v>
      </c>
      <c r="K1057">
        <f>VLOOKUP(H1057,ar_predmet!A:C,3,0)</f>
        <v>99</v>
      </c>
      <c r="L1057" s="3">
        <f>VLOOKUP(H1057,ar_predmet!A:C,2,FALSE())</f>
        <v>6225</v>
      </c>
      <c r="M1057">
        <f>+VLOOKUP(G1057,tip_dogodka!$B$2:$C$10,2,0)</f>
        <v>1</v>
      </c>
      <c r="N1057">
        <f>+VLOOKUP(E1057,prostor!$F$1:$G$101,2,0)</f>
        <v>9</v>
      </c>
      <c r="O1057">
        <f t="shared" si="64"/>
        <v>150</v>
      </c>
      <c r="P1057">
        <f>VLOOKUP(O1057,mi2hh!A$2:B$4261,2,FALSE())</f>
        <v>3</v>
      </c>
      <c r="Q1057" t="str">
        <f t="shared" si="65"/>
        <v>Red</v>
      </c>
      <c r="R1057" t="str">
        <f t="shared" si="66"/>
        <v>UN</v>
      </c>
      <c r="S1057" s="24" t="s">
        <v>1204</v>
      </c>
      <c r="T1057" t="str">
        <f t="shared" si="67"/>
        <v/>
      </c>
      <c r="U1057">
        <f>VLOOKUP(S1057,ar_skupina!L$2:M$136,2,FALSE())</f>
        <v>55</v>
      </c>
    </row>
    <row r="1058" spans="1:21" ht="14.25" customHeight="1" x14ac:dyDescent="0.25">
      <c r="A1058">
        <v>1288</v>
      </c>
      <c r="B1058" s="9">
        <v>45391.53125</v>
      </c>
      <c r="C1058" s="9">
        <v>45391.635416666701</v>
      </c>
      <c r="D1058" t="s">
        <v>1640</v>
      </c>
      <c r="E1058">
        <v>111</v>
      </c>
      <c r="F1058" t="s">
        <v>1635</v>
      </c>
      <c r="G1058" t="s">
        <v>2</v>
      </c>
      <c r="H1058" t="s">
        <v>1641</v>
      </c>
      <c r="I1058" s="63" t="e">
        <f t="array" ref="I1058">_xlfn.IFS(#REF!="1",1,#REF!="2",2,#REF!="3",3,#REF!="1A",4,#REF!="1B",5,#REF!="2A",6,#REF!="2B",7,#REF!="3A",8,#REF!="3B",9,#REF!="4A",10,#REF!="","")</f>
        <v>#REF!</v>
      </c>
      <c r="J1058">
        <f>VLOOKUP(F1058,profesor!$G$2:$H$101,2,0)</f>
        <v>13</v>
      </c>
      <c r="K1058">
        <f>VLOOKUP(H1058,ar_predmet!A:C,3,0)</f>
        <v>12</v>
      </c>
      <c r="L1058" s="3">
        <f>VLOOKUP(H1058,ar_predmet!A:C,2,FALSE())</f>
        <v>5118</v>
      </c>
      <c r="M1058">
        <f>+VLOOKUP(G1058,tip_dogodka!$B$2:$C$10,2,0)</f>
        <v>1</v>
      </c>
      <c r="N1058">
        <f>+VLOOKUP(E1058,prostor!$F$1:$G$101,2,0)</f>
        <v>4</v>
      </c>
      <c r="O1058">
        <f t="shared" si="64"/>
        <v>150</v>
      </c>
      <c r="P1058">
        <f>VLOOKUP(O1058,mi2hh!A$2:B$4261,2,FALSE())</f>
        <v>3</v>
      </c>
      <c r="Q1058" t="str">
        <f t="shared" si="65"/>
        <v>Red</v>
      </c>
      <c r="R1058" t="str">
        <f t="shared" si="66"/>
        <v>VS</v>
      </c>
      <c r="S1058" s="24" t="s">
        <v>1128</v>
      </c>
      <c r="T1058" t="str">
        <f t="shared" si="67"/>
        <v/>
      </c>
      <c r="U1058">
        <f>VLOOKUP(S1058,ar_skupina!L$2:M$136,2,FALSE())</f>
        <v>1</v>
      </c>
    </row>
    <row r="1059" spans="1:21" ht="14.25" customHeight="1" x14ac:dyDescent="0.25">
      <c r="A1059">
        <v>1289</v>
      </c>
      <c r="B1059" s="9">
        <v>45254.489583333299</v>
      </c>
      <c r="C1059" s="9">
        <v>45254.59375</v>
      </c>
      <c r="D1059" t="s">
        <v>1645</v>
      </c>
      <c r="E1059">
        <v>306</v>
      </c>
      <c r="F1059" t="s">
        <v>1635</v>
      </c>
      <c r="G1059" t="s">
        <v>3</v>
      </c>
      <c r="H1059" t="s">
        <v>1636</v>
      </c>
      <c r="I1059" s="63" t="e">
        <f t="array" ref="I1059">_xlfn.IFS(#REF!="1",1,#REF!="2",2,#REF!="3",3,#REF!="1A",4,#REF!="1B",5,#REF!="2A",6,#REF!="2B",7,#REF!="3A",8,#REF!="3B",9,#REF!="4A",10,#REF!="","")</f>
        <v>#REF!</v>
      </c>
      <c r="J1059">
        <f>VLOOKUP(F1059,profesor!$G$2:$H$101,2,0)</f>
        <v>13</v>
      </c>
      <c r="K1059">
        <f>VLOOKUP(H1059,ar_predmet!A:C,3,0)</f>
        <v>10</v>
      </c>
      <c r="L1059" s="3">
        <f>VLOOKUP(H1059,ar_predmet!A:C,2,FALSE())</f>
        <v>5116</v>
      </c>
      <c r="M1059">
        <f>+VLOOKUP(G1059,tip_dogodka!$B$2:$C$10,2,0)</f>
        <v>2</v>
      </c>
      <c r="N1059">
        <f>+VLOOKUP(E1059,prostor!$F$1:$G$101,2,0)</f>
        <v>8</v>
      </c>
      <c r="O1059">
        <f t="shared" si="64"/>
        <v>150</v>
      </c>
      <c r="P1059">
        <f>VLOOKUP(O1059,mi2hh!A$2:B$4261,2,FALSE())</f>
        <v>3</v>
      </c>
      <c r="Q1059" t="str">
        <f t="shared" si="65"/>
        <v>Red</v>
      </c>
      <c r="R1059" t="str">
        <f t="shared" si="66"/>
        <v>VS</v>
      </c>
      <c r="S1059" s="24" t="s">
        <v>1151</v>
      </c>
      <c r="T1059" t="str">
        <f t="shared" si="67"/>
        <v>2</v>
      </c>
      <c r="U1059">
        <f>VLOOKUP(S1059,ar_skupina!L$2:M$136,2,FALSE())</f>
        <v>14</v>
      </c>
    </row>
    <row r="1060" spans="1:21" ht="14.25" customHeight="1" x14ac:dyDescent="0.25">
      <c r="A1060">
        <v>1290</v>
      </c>
      <c r="B1060" s="9">
        <v>45224.791666666701</v>
      </c>
      <c r="C1060" s="9">
        <v>45224.895833333299</v>
      </c>
      <c r="D1060" t="s">
        <v>1634</v>
      </c>
      <c r="E1060" t="s">
        <v>17</v>
      </c>
      <c r="F1060" t="s">
        <v>1635</v>
      </c>
      <c r="G1060" t="s">
        <v>3</v>
      </c>
      <c r="H1060" t="s">
        <v>1636</v>
      </c>
      <c r="I1060" s="63" t="e">
        <f t="array" ref="I1060">_xlfn.IFS(#REF!="1",1,#REF!="2",2,#REF!="3",3,#REF!="1A",4,#REF!="1B",5,#REF!="2A",6,#REF!="2B",7,#REF!="3A",8,#REF!="3B",9,#REF!="4A",10,#REF!="","")</f>
        <v>#REF!</v>
      </c>
      <c r="J1060">
        <f>VLOOKUP(F1060,profesor!$G$2:$H$101,2,0)</f>
        <v>13</v>
      </c>
      <c r="K1060">
        <f>VLOOKUP(H1060,ar_predmet!A:C,3,0)</f>
        <v>10</v>
      </c>
      <c r="L1060" s="3">
        <f>VLOOKUP(H1060,ar_predmet!A:C,2,FALSE())</f>
        <v>5116</v>
      </c>
      <c r="M1060">
        <f>+VLOOKUP(G1060,tip_dogodka!$B$2:$C$10,2,0)</f>
        <v>2</v>
      </c>
      <c r="N1060">
        <f>+VLOOKUP(E1060,prostor!$F$1:$G$101,2,0)</f>
        <v>55</v>
      </c>
      <c r="O1060">
        <f t="shared" si="64"/>
        <v>150</v>
      </c>
      <c r="P1060">
        <f>VLOOKUP(O1060,mi2hh!A$2:B$4261,2,FALSE())</f>
        <v>3</v>
      </c>
      <c r="Q1060" t="str">
        <f t="shared" si="65"/>
        <v>Izr</v>
      </c>
      <c r="R1060" t="str">
        <f t="shared" si="66"/>
        <v>VS</v>
      </c>
      <c r="S1060" s="24" t="s">
        <v>1241</v>
      </c>
      <c r="T1060" t="str">
        <f t="shared" si="67"/>
        <v/>
      </c>
      <c r="U1060">
        <f>VLOOKUP(S1060,ar_skupina!L$2:M$136,2,FALSE())</f>
        <v>90</v>
      </c>
    </row>
    <row r="1061" spans="1:21" ht="14.25" customHeight="1" x14ac:dyDescent="0.25">
      <c r="A1061">
        <v>1291</v>
      </c>
      <c r="B1061" s="9">
        <v>45432.791666666701</v>
      </c>
      <c r="C1061" s="9">
        <v>45432.895833333299</v>
      </c>
      <c r="D1061" t="s">
        <v>1643</v>
      </c>
      <c r="E1061" t="s">
        <v>17</v>
      </c>
      <c r="F1061" t="s">
        <v>1635</v>
      </c>
      <c r="G1061" t="s">
        <v>2</v>
      </c>
      <c r="H1061" t="s">
        <v>1641</v>
      </c>
      <c r="I1061" s="63" t="e">
        <f t="array" ref="I1061">_xlfn.IFS(#REF!="1",1,#REF!="2",2,#REF!="3",3,#REF!="1A",4,#REF!="1B",5,#REF!="2A",6,#REF!="2B",7,#REF!="3A",8,#REF!="3B",9,#REF!="4A",10,#REF!="","")</f>
        <v>#REF!</v>
      </c>
      <c r="J1061">
        <f>VLOOKUP(F1061,profesor!$G$2:$H$101,2,0)</f>
        <v>13</v>
      </c>
      <c r="K1061">
        <f>VLOOKUP(H1061,ar_predmet!A:C,3,0)</f>
        <v>12</v>
      </c>
      <c r="L1061" s="3">
        <f>VLOOKUP(H1061,ar_predmet!A:C,2,FALSE())</f>
        <v>5118</v>
      </c>
      <c r="M1061">
        <f>+VLOOKUP(G1061,tip_dogodka!$B$2:$C$10,2,0)</f>
        <v>1</v>
      </c>
      <c r="N1061">
        <f>+VLOOKUP(E1061,prostor!$F$1:$G$101,2,0)</f>
        <v>55</v>
      </c>
      <c r="O1061">
        <f t="shared" si="64"/>
        <v>150</v>
      </c>
      <c r="P1061">
        <f>VLOOKUP(O1061,mi2hh!A$2:B$4261,2,FALSE())</f>
        <v>3</v>
      </c>
      <c r="Q1061" t="str">
        <f t="shared" si="65"/>
        <v>Izr</v>
      </c>
      <c r="R1061" t="str">
        <f t="shared" si="66"/>
        <v>VS</v>
      </c>
      <c r="S1061" s="24" t="s">
        <v>1241</v>
      </c>
      <c r="T1061" t="str">
        <f t="shared" si="67"/>
        <v/>
      </c>
      <c r="U1061">
        <f>VLOOKUP(S1061,ar_skupina!L$2:M$136,2,FALSE())</f>
        <v>90</v>
      </c>
    </row>
    <row r="1062" spans="1:21" ht="14.25" customHeight="1" x14ac:dyDescent="0.25">
      <c r="A1062">
        <v>1292</v>
      </c>
      <c r="B1062" s="9">
        <v>45279.75</v>
      </c>
      <c r="C1062" s="9">
        <v>45279.854166666701</v>
      </c>
      <c r="D1062" t="s">
        <v>1647</v>
      </c>
      <c r="E1062" t="s">
        <v>16</v>
      </c>
      <c r="F1062" t="s">
        <v>1635</v>
      </c>
      <c r="G1062" t="s">
        <v>4</v>
      </c>
      <c r="H1062" t="s">
        <v>1639</v>
      </c>
      <c r="I1062" s="63" t="e">
        <f t="array" ref="I1062">_xlfn.IFS(#REF!="1",1,#REF!="2",2,#REF!="3",3,#REF!="1A",4,#REF!="1B",5,#REF!="2A",6,#REF!="2B",7,#REF!="3A",8,#REF!="3B",9,#REF!="4A",10,#REF!="","")</f>
        <v>#REF!</v>
      </c>
      <c r="J1062">
        <f>VLOOKUP(F1062,profesor!$G$2:$H$101,2,0)</f>
        <v>13</v>
      </c>
      <c r="K1062">
        <f>VLOOKUP(H1062,ar_predmet!A:C,3,0)</f>
        <v>99</v>
      </c>
      <c r="L1062" s="3">
        <f>VLOOKUP(H1062,ar_predmet!A:C,2,FALSE())</f>
        <v>6225</v>
      </c>
      <c r="M1062">
        <f>+VLOOKUP(G1062,tip_dogodka!$B$2:$C$10,2,0)</f>
        <v>3</v>
      </c>
      <c r="N1062">
        <f>+VLOOKUP(E1062,prostor!$F$1:$G$101,2,0)</f>
        <v>54</v>
      </c>
      <c r="O1062">
        <f t="shared" si="64"/>
        <v>150</v>
      </c>
      <c r="P1062">
        <f>VLOOKUP(O1062,mi2hh!A$2:B$4261,2,FALSE())</f>
        <v>3</v>
      </c>
      <c r="Q1062" t="str">
        <f t="shared" si="65"/>
        <v>Red</v>
      </c>
      <c r="R1062" t="str">
        <f t="shared" si="66"/>
        <v>UN</v>
      </c>
      <c r="S1062" s="24" t="s">
        <v>1204</v>
      </c>
      <c r="T1062" t="str">
        <f t="shared" si="67"/>
        <v/>
      </c>
      <c r="U1062">
        <f>VLOOKUP(S1062,ar_skupina!L$2:M$136,2,FALSE())</f>
        <v>55</v>
      </c>
    </row>
    <row r="1063" spans="1:21" ht="14.25" customHeight="1" x14ac:dyDescent="0.25">
      <c r="A1063">
        <v>1294</v>
      </c>
      <c r="B1063" s="9">
        <v>45258.375</v>
      </c>
      <c r="C1063" s="9">
        <v>45258.479166666701</v>
      </c>
      <c r="D1063" t="s">
        <v>1393</v>
      </c>
      <c r="E1063">
        <v>307</v>
      </c>
      <c r="F1063" t="s">
        <v>1635</v>
      </c>
      <c r="G1063" t="s">
        <v>2</v>
      </c>
      <c r="H1063" t="s">
        <v>1362</v>
      </c>
      <c r="I1063" s="63" t="e">
        <f t="array" ref="I1063">_xlfn.IFS(#REF!="1",1,#REF!="2",2,#REF!="3",3,#REF!="1A",4,#REF!="1B",5,#REF!="2A",6,#REF!="2B",7,#REF!="3A",8,#REF!="3B",9,#REF!="4A",10,#REF!="","")</f>
        <v>#REF!</v>
      </c>
      <c r="J1063">
        <f>VLOOKUP(F1063,profesor!$G$2:$H$101,2,0)</f>
        <v>13</v>
      </c>
      <c r="K1063">
        <f>VLOOKUP(H1063,ar_predmet!A:C,3,0)</f>
        <v>57</v>
      </c>
      <c r="L1063" s="3">
        <f>VLOOKUP(H1063,ar_predmet!A:C,2,FALSE())</f>
        <v>5314</v>
      </c>
      <c r="M1063">
        <f>+VLOOKUP(G1063,tip_dogodka!$B$2:$C$10,2,0)</f>
        <v>1</v>
      </c>
      <c r="N1063">
        <f>+VLOOKUP(E1063,prostor!$F$1:$G$101,2,0)</f>
        <v>9</v>
      </c>
      <c r="O1063">
        <f t="shared" si="64"/>
        <v>150</v>
      </c>
      <c r="P1063">
        <f>VLOOKUP(O1063,mi2hh!A$2:B$4261,2,FALSE())</f>
        <v>3</v>
      </c>
      <c r="Q1063" t="str">
        <f t="shared" si="65"/>
        <v>Red</v>
      </c>
      <c r="R1063" t="str">
        <f t="shared" si="66"/>
        <v>VS</v>
      </c>
      <c r="S1063" s="24" t="s">
        <v>1176</v>
      </c>
      <c r="T1063" t="str">
        <f t="shared" si="67"/>
        <v/>
      </c>
      <c r="U1063">
        <f>VLOOKUP(S1063,ar_skupina!L$2:M$136,2,FALSE())</f>
        <v>7</v>
      </c>
    </row>
    <row r="1064" spans="1:21" ht="14.25" customHeight="1" x14ac:dyDescent="0.25">
      <c r="A1064">
        <v>1295</v>
      </c>
      <c r="B1064" s="9">
        <v>45357.489583333299</v>
      </c>
      <c r="C1064" s="9">
        <v>45357.59375</v>
      </c>
      <c r="D1064" t="s">
        <v>1640</v>
      </c>
      <c r="E1064">
        <v>111</v>
      </c>
      <c r="F1064" t="s">
        <v>1635</v>
      </c>
      <c r="G1064" t="s">
        <v>2</v>
      </c>
      <c r="H1064" t="s">
        <v>1641</v>
      </c>
      <c r="I1064" s="63" t="e">
        <f t="array" ref="I1064">_xlfn.IFS(#REF!="1",1,#REF!="2",2,#REF!="3",3,#REF!="1A",4,#REF!="1B",5,#REF!="2A",6,#REF!="2B",7,#REF!="3A",8,#REF!="3B",9,#REF!="4A",10,#REF!="","")</f>
        <v>#REF!</v>
      </c>
      <c r="J1064">
        <f>VLOOKUP(F1064,profesor!$G$2:$H$101,2,0)</f>
        <v>13</v>
      </c>
      <c r="K1064">
        <f>VLOOKUP(H1064,ar_predmet!A:C,3,0)</f>
        <v>12</v>
      </c>
      <c r="L1064" s="3">
        <f>VLOOKUP(H1064,ar_predmet!A:C,2,FALSE())</f>
        <v>5118</v>
      </c>
      <c r="M1064">
        <f>+VLOOKUP(G1064,tip_dogodka!$B$2:$C$10,2,0)</f>
        <v>1</v>
      </c>
      <c r="N1064">
        <f>+VLOOKUP(E1064,prostor!$F$1:$G$101,2,0)</f>
        <v>4</v>
      </c>
      <c r="O1064">
        <f t="shared" si="64"/>
        <v>150</v>
      </c>
      <c r="P1064">
        <f>VLOOKUP(O1064,mi2hh!A$2:B$4261,2,FALSE())</f>
        <v>3</v>
      </c>
      <c r="Q1064" t="str">
        <f t="shared" si="65"/>
        <v>Red</v>
      </c>
      <c r="R1064" t="str">
        <f t="shared" si="66"/>
        <v>VS</v>
      </c>
      <c r="S1064" s="24" t="s">
        <v>1128</v>
      </c>
      <c r="T1064" t="str">
        <f t="shared" si="67"/>
        <v/>
      </c>
      <c r="U1064">
        <f>VLOOKUP(S1064,ar_skupina!L$2:M$136,2,FALSE())</f>
        <v>1</v>
      </c>
    </row>
    <row r="1065" spans="1:21" ht="14.25" customHeight="1" x14ac:dyDescent="0.25">
      <c r="A1065">
        <v>1296</v>
      </c>
      <c r="B1065" s="9">
        <v>45278.489583333299</v>
      </c>
      <c r="C1065" s="9">
        <v>45278.59375</v>
      </c>
      <c r="D1065" t="s">
        <v>1638</v>
      </c>
      <c r="E1065">
        <v>306</v>
      </c>
      <c r="F1065" t="s">
        <v>1635</v>
      </c>
      <c r="G1065" t="s">
        <v>2</v>
      </c>
      <c r="H1065" t="s">
        <v>1639</v>
      </c>
      <c r="I1065" s="63" t="e">
        <f t="array" ref="I1065">_xlfn.IFS(#REF!="1",1,#REF!="2",2,#REF!="3",3,#REF!="1A",4,#REF!="1B",5,#REF!="2A",6,#REF!="2B",7,#REF!="3A",8,#REF!="3B",9,#REF!="4A",10,#REF!="","")</f>
        <v>#REF!</v>
      </c>
      <c r="J1065">
        <f>VLOOKUP(F1065,profesor!$G$2:$H$101,2,0)</f>
        <v>13</v>
      </c>
      <c r="K1065">
        <f>VLOOKUP(H1065,ar_predmet!A:C,3,0)</f>
        <v>99</v>
      </c>
      <c r="L1065" s="3">
        <f>VLOOKUP(H1065,ar_predmet!A:C,2,FALSE())</f>
        <v>6225</v>
      </c>
      <c r="M1065">
        <f>+VLOOKUP(G1065,tip_dogodka!$B$2:$C$10,2,0)</f>
        <v>1</v>
      </c>
      <c r="N1065">
        <f>+VLOOKUP(E1065,prostor!$F$1:$G$101,2,0)</f>
        <v>8</v>
      </c>
      <c r="O1065">
        <f t="shared" si="64"/>
        <v>150</v>
      </c>
      <c r="P1065">
        <f>VLOOKUP(O1065,mi2hh!A$2:B$4261,2,FALSE())</f>
        <v>3</v>
      </c>
      <c r="Q1065" t="str">
        <f t="shared" si="65"/>
        <v>Red</v>
      </c>
      <c r="R1065" t="str">
        <f t="shared" si="66"/>
        <v>UN</v>
      </c>
      <c r="S1065" s="24" t="s">
        <v>1204</v>
      </c>
      <c r="T1065" t="str">
        <f t="shared" si="67"/>
        <v/>
      </c>
      <c r="U1065">
        <f>VLOOKUP(S1065,ar_skupina!L$2:M$136,2,FALSE())</f>
        <v>55</v>
      </c>
    </row>
    <row r="1066" spans="1:21" ht="14.25" customHeight="1" x14ac:dyDescent="0.25">
      <c r="A1066">
        <v>1298</v>
      </c>
      <c r="B1066" s="9">
        <v>45253.489583333299</v>
      </c>
      <c r="C1066" s="9">
        <v>45253.59375</v>
      </c>
      <c r="D1066" t="s">
        <v>1637</v>
      </c>
      <c r="E1066">
        <v>111</v>
      </c>
      <c r="F1066" t="s">
        <v>1635</v>
      </c>
      <c r="G1066" t="s">
        <v>2</v>
      </c>
      <c r="H1066" t="s">
        <v>1636</v>
      </c>
      <c r="I1066" s="63" t="e">
        <f t="array" ref="I1066">_xlfn.IFS(#REF!="1",1,#REF!="2",2,#REF!="3",3,#REF!="1A",4,#REF!="1B",5,#REF!="2A",6,#REF!="2B",7,#REF!="3A",8,#REF!="3B",9,#REF!="4A",10,#REF!="","")</f>
        <v>#REF!</v>
      </c>
      <c r="J1066">
        <f>VLOOKUP(F1066,profesor!$G$2:$H$101,2,0)</f>
        <v>13</v>
      </c>
      <c r="K1066">
        <f>VLOOKUP(H1066,ar_predmet!A:C,3,0)</f>
        <v>10</v>
      </c>
      <c r="L1066" s="3">
        <f>VLOOKUP(H1066,ar_predmet!A:C,2,FALSE())</f>
        <v>5116</v>
      </c>
      <c r="M1066">
        <f>+VLOOKUP(G1066,tip_dogodka!$B$2:$C$10,2,0)</f>
        <v>1</v>
      </c>
      <c r="N1066">
        <f>+VLOOKUP(E1066,prostor!$F$1:$G$101,2,0)</f>
        <v>4</v>
      </c>
      <c r="O1066">
        <f t="shared" si="64"/>
        <v>150</v>
      </c>
      <c r="P1066">
        <f>VLOOKUP(O1066,mi2hh!A$2:B$4261,2,FALSE())</f>
        <v>3</v>
      </c>
      <c r="Q1066" t="str">
        <f t="shared" si="65"/>
        <v>Red</v>
      </c>
      <c r="R1066" t="str">
        <f t="shared" si="66"/>
        <v>VS</v>
      </c>
      <c r="S1066" s="24" t="s">
        <v>1128</v>
      </c>
      <c r="T1066" t="str">
        <f t="shared" si="67"/>
        <v/>
      </c>
      <c r="U1066">
        <f>VLOOKUP(S1066,ar_skupina!L$2:M$136,2,FALSE())</f>
        <v>1</v>
      </c>
    </row>
    <row r="1067" spans="1:21" ht="14.25" customHeight="1" x14ac:dyDescent="0.25">
      <c r="A1067">
        <v>1299</v>
      </c>
      <c r="B1067" s="9">
        <v>45260.375</v>
      </c>
      <c r="C1067" s="9">
        <v>45260.479166666701</v>
      </c>
      <c r="D1067" t="s">
        <v>1642</v>
      </c>
      <c r="E1067">
        <v>306</v>
      </c>
      <c r="F1067" t="s">
        <v>1635</v>
      </c>
      <c r="G1067" t="s">
        <v>3</v>
      </c>
      <c r="H1067" t="s">
        <v>1636</v>
      </c>
      <c r="I1067" s="63" t="e">
        <f t="array" ref="I1067">_xlfn.IFS(#REF!="1",1,#REF!="2",2,#REF!="3",3,#REF!="1A",4,#REF!="1B",5,#REF!="2A",6,#REF!="2B",7,#REF!="3A",8,#REF!="3B",9,#REF!="4A",10,#REF!="","")</f>
        <v>#REF!</v>
      </c>
      <c r="J1067">
        <f>VLOOKUP(F1067,profesor!$G$2:$H$101,2,0)</f>
        <v>13</v>
      </c>
      <c r="K1067">
        <f>VLOOKUP(H1067,ar_predmet!A:C,3,0)</f>
        <v>10</v>
      </c>
      <c r="L1067" s="3">
        <f>VLOOKUP(H1067,ar_predmet!A:C,2,FALSE())</f>
        <v>5116</v>
      </c>
      <c r="M1067">
        <f>+VLOOKUP(G1067,tip_dogodka!$B$2:$C$10,2,0)</f>
        <v>2</v>
      </c>
      <c r="N1067">
        <f>+VLOOKUP(E1067,prostor!$F$1:$G$101,2,0)</f>
        <v>8</v>
      </c>
      <c r="O1067">
        <f t="shared" si="64"/>
        <v>150</v>
      </c>
      <c r="P1067">
        <f>VLOOKUP(O1067,mi2hh!A$2:B$4261,2,FALSE())</f>
        <v>3</v>
      </c>
      <c r="Q1067" t="str">
        <f t="shared" si="65"/>
        <v>Red</v>
      </c>
      <c r="R1067" t="str">
        <f t="shared" si="66"/>
        <v>VS</v>
      </c>
      <c r="S1067" s="24" t="s">
        <v>1150</v>
      </c>
      <c r="T1067" t="str">
        <f t="shared" si="67"/>
        <v>1</v>
      </c>
      <c r="U1067">
        <f>VLOOKUP(S1067,ar_skupina!L$2:M$136,2,FALSE())</f>
        <v>13</v>
      </c>
    </row>
    <row r="1068" spans="1:21" ht="14.25" customHeight="1" x14ac:dyDescent="0.25">
      <c r="A1068">
        <v>1300</v>
      </c>
      <c r="B1068" s="9">
        <v>45352.489583333299</v>
      </c>
      <c r="C1068" s="9">
        <v>45352.59375</v>
      </c>
      <c r="D1068" t="s">
        <v>1656</v>
      </c>
      <c r="E1068">
        <v>302</v>
      </c>
      <c r="F1068" t="s">
        <v>1635</v>
      </c>
      <c r="G1068" t="s">
        <v>7</v>
      </c>
      <c r="H1068" t="s">
        <v>1641</v>
      </c>
      <c r="I1068" s="63" t="e">
        <f t="array" ref="I1068">_xlfn.IFS(#REF!="1",1,#REF!="2",2,#REF!="3",3,#REF!="1A",4,#REF!="1B",5,#REF!="2A",6,#REF!="2B",7,#REF!="3A",8,#REF!="3B",9,#REF!="4A",10,#REF!="","")</f>
        <v>#REF!</v>
      </c>
      <c r="J1068">
        <f>VLOOKUP(F1068,profesor!$G$2:$H$101,2,0)</f>
        <v>13</v>
      </c>
      <c r="K1068">
        <f>VLOOKUP(H1068,ar_predmet!A:C,3,0)</f>
        <v>12</v>
      </c>
      <c r="L1068" s="3">
        <f>VLOOKUP(H1068,ar_predmet!A:C,2,FALSE())</f>
        <v>5118</v>
      </c>
      <c r="M1068">
        <f>+VLOOKUP(G1068,tip_dogodka!$B$2:$C$10,2,0)</f>
        <v>6</v>
      </c>
      <c r="N1068">
        <f>+VLOOKUP(E1068,prostor!$F$1:$G$101,2,0)</f>
        <v>6</v>
      </c>
      <c r="O1068">
        <f t="shared" si="64"/>
        <v>150</v>
      </c>
      <c r="P1068">
        <f>VLOOKUP(O1068,mi2hh!A$2:B$4261,2,FALSE())</f>
        <v>3</v>
      </c>
      <c r="Q1068" t="str">
        <f t="shared" si="65"/>
        <v>Red</v>
      </c>
      <c r="R1068" t="str">
        <f t="shared" si="66"/>
        <v>VS</v>
      </c>
      <c r="S1068" s="24" t="s">
        <v>1128</v>
      </c>
      <c r="T1068" t="str">
        <f t="shared" si="67"/>
        <v/>
      </c>
      <c r="U1068">
        <f>VLOOKUP(S1068,ar_skupina!L$2:M$136,2,FALSE())</f>
        <v>1</v>
      </c>
    </row>
    <row r="1069" spans="1:21" ht="14.25" customHeight="1" x14ac:dyDescent="0.25">
      <c r="A1069">
        <v>1301</v>
      </c>
      <c r="B1069" s="9">
        <v>45226.53125</v>
      </c>
      <c r="C1069" s="9">
        <v>45226.635416666701</v>
      </c>
      <c r="D1069" t="s">
        <v>1645</v>
      </c>
      <c r="E1069">
        <v>306</v>
      </c>
      <c r="F1069" t="s">
        <v>1635</v>
      </c>
      <c r="G1069" t="s">
        <v>3</v>
      </c>
      <c r="H1069" t="s">
        <v>1636</v>
      </c>
      <c r="I1069" s="63" t="e">
        <f t="array" ref="I1069">_xlfn.IFS(#REF!="1",1,#REF!="2",2,#REF!="3",3,#REF!="1A",4,#REF!="1B",5,#REF!="2A",6,#REF!="2B",7,#REF!="3A",8,#REF!="3B",9,#REF!="4A",10,#REF!="","")</f>
        <v>#REF!</v>
      </c>
      <c r="J1069">
        <f>VLOOKUP(F1069,profesor!$G$2:$H$101,2,0)</f>
        <v>13</v>
      </c>
      <c r="K1069">
        <f>VLOOKUP(H1069,ar_predmet!A:C,3,0)</f>
        <v>10</v>
      </c>
      <c r="L1069" s="3">
        <f>VLOOKUP(H1069,ar_predmet!A:C,2,FALSE())</f>
        <v>5116</v>
      </c>
      <c r="M1069">
        <f>+VLOOKUP(G1069,tip_dogodka!$B$2:$C$10,2,0)</f>
        <v>2</v>
      </c>
      <c r="N1069">
        <f>+VLOOKUP(E1069,prostor!$F$1:$G$101,2,0)</f>
        <v>8</v>
      </c>
      <c r="O1069">
        <f t="shared" si="64"/>
        <v>150</v>
      </c>
      <c r="P1069">
        <f>VLOOKUP(O1069,mi2hh!A$2:B$4261,2,FALSE())</f>
        <v>3</v>
      </c>
      <c r="Q1069" t="str">
        <f t="shared" si="65"/>
        <v>Red</v>
      </c>
      <c r="R1069" t="str">
        <f t="shared" si="66"/>
        <v>VS</v>
      </c>
      <c r="S1069" s="24" t="s">
        <v>1151</v>
      </c>
      <c r="T1069" t="str">
        <f t="shared" si="67"/>
        <v>2</v>
      </c>
      <c r="U1069">
        <f>VLOOKUP(S1069,ar_skupina!L$2:M$136,2,FALSE())</f>
        <v>14</v>
      </c>
    </row>
    <row r="1070" spans="1:21" ht="14.25" customHeight="1" x14ac:dyDescent="0.25">
      <c r="A1070">
        <v>1302</v>
      </c>
      <c r="B1070" s="9">
        <v>45238.489583333299</v>
      </c>
      <c r="C1070" s="9">
        <v>45238.59375</v>
      </c>
      <c r="D1070" t="s">
        <v>1637</v>
      </c>
      <c r="E1070">
        <v>111</v>
      </c>
      <c r="F1070" t="s">
        <v>1635</v>
      </c>
      <c r="G1070" t="s">
        <v>2</v>
      </c>
      <c r="H1070" t="s">
        <v>1636</v>
      </c>
      <c r="I1070" s="63" t="e">
        <f t="array" ref="I1070">_xlfn.IFS(#REF!="1",1,#REF!="2",2,#REF!="3",3,#REF!="1A",4,#REF!="1B",5,#REF!="2A",6,#REF!="2B",7,#REF!="3A",8,#REF!="3B",9,#REF!="4A",10,#REF!="","")</f>
        <v>#REF!</v>
      </c>
      <c r="J1070">
        <f>VLOOKUP(F1070,profesor!$G$2:$H$101,2,0)</f>
        <v>13</v>
      </c>
      <c r="K1070">
        <f>VLOOKUP(H1070,ar_predmet!A:C,3,0)</f>
        <v>10</v>
      </c>
      <c r="L1070" s="3">
        <f>VLOOKUP(H1070,ar_predmet!A:C,2,FALSE())</f>
        <v>5116</v>
      </c>
      <c r="M1070">
        <f>+VLOOKUP(G1070,tip_dogodka!$B$2:$C$10,2,0)</f>
        <v>1</v>
      </c>
      <c r="N1070">
        <f>+VLOOKUP(E1070,prostor!$F$1:$G$101,2,0)</f>
        <v>4</v>
      </c>
      <c r="O1070">
        <f t="shared" si="64"/>
        <v>150</v>
      </c>
      <c r="P1070">
        <f>VLOOKUP(O1070,mi2hh!A$2:B$4261,2,FALSE())</f>
        <v>3</v>
      </c>
      <c r="Q1070" t="str">
        <f t="shared" si="65"/>
        <v>Red</v>
      </c>
      <c r="R1070" t="str">
        <f t="shared" si="66"/>
        <v>VS</v>
      </c>
      <c r="S1070" s="24" t="s">
        <v>1128</v>
      </c>
      <c r="T1070" t="str">
        <f t="shared" si="67"/>
        <v/>
      </c>
      <c r="U1070">
        <f>VLOOKUP(S1070,ar_skupina!L$2:M$136,2,FALSE())</f>
        <v>1</v>
      </c>
    </row>
    <row r="1071" spans="1:21" ht="14.25" customHeight="1" x14ac:dyDescent="0.25">
      <c r="A1071">
        <v>1303</v>
      </c>
      <c r="B1071" s="9">
        <v>45254.375</v>
      </c>
      <c r="C1071" s="9">
        <v>45254.479166666701</v>
      </c>
      <c r="D1071" t="s">
        <v>1642</v>
      </c>
      <c r="E1071">
        <v>306</v>
      </c>
      <c r="F1071" t="s">
        <v>1635</v>
      </c>
      <c r="G1071" t="s">
        <v>3</v>
      </c>
      <c r="H1071" t="s">
        <v>1636</v>
      </c>
      <c r="I1071" s="63" t="e">
        <f t="array" ref="I1071">_xlfn.IFS(#REF!="1",1,#REF!="2",2,#REF!="3",3,#REF!="1A",4,#REF!="1B",5,#REF!="2A",6,#REF!="2B",7,#REF!="3A",8,#REF!="3B",9,#REF!="4A",10,#REF!="","")</f>
        <v>#REF!</v>
      </c>
      <c r="J1071">
        <f>VLOOKUP(F1071,profesor!$G$2:$H$101,2,0)</f>
        <v>13</v>
      </c>
      <c r="K1071">
        <f>VLOOKUP(H1071,ar_predmet!A:C,3,0)</f>
        <v>10</v>
      </c>
      <c r="L1071" s="3">
        <f>VLOOKUP(H1071,ar_predmet!A:C,2,FALSE())</f>
        <v>5116</v>
      </c>
      <c r="M1071">
        <f>+VLOOKUP(G1071,tip_dogodka!$B$2:$C$10,2,0)</f>
        <v>2</v>
      </c>
      <c r="N1071">
        <f>+VLOOKUP(E1071,prostor!$F$1:$G$101,2,0)</f>
        <v>8</v>
      </c>
      <c r="O1071">
        <f t="shared" si="64"/>
        <v>150</v>
      </c>
      <c r="P1071">
        <f>VLOOKUP(O1071,mi2hh!A$2:B$4261,2,FALSE())</f>
        <v>3</v>
      </c>
      <c r="Q1071" t="str">
        <f t="shared" si="65"/>
        <v>Red</v>
      </c>
      <c r="R1071" t="str">
        <f t="shared" si="66"/>
        <v>VS</v>
      </c>
      <c r="S1071" s="24" t="s">
        <v>1150</v>
      </c>
      <c r="T1071" t="str">
        <f t="shared" si="67"/>
        <v>1</v>
      </c>
      <c r="U1071">
        <f>VLOOKUP(S1071,ar_skupina!L$2:M$136,2,FALSE())</f>
        <v>13</v>
      </c>
    </row>
    <row r="1072" spans="1:21" ht="14.25" customHeight="1" x14ac:dyDescent="0.25">
      <c r="A1072">
        <v>1304</v>
      </c>
      <c r="B1072" s="9">
        <v>45239.489583333299</v>
      </c>
      <c r="C1072" s="9">
        <v>45239.59375</v>
      </c>
      <c r="D1072" t="s">
        <v>1645</v>
      </c>
      <c r="E1072">
        <v>306</v>
      </c>
      <c r="F1072" t="s">
        <v>1635</v>
      </c>
      <c r="G1072" t="s">
        <v>3</v>
      </c>
      <c r="H1072" t="s">
        <v>1636</v>
      </c>
      <c r="I1072" s="63" t="e">
        <f t="array" ref="I1072">_xlfn.IFS(#REF!="1",1,#REF!="2",2,#REF!="3",3,#REF!="1A",4,#REF!="1B",5,#REF!="2A",6,#REF!="2B",7,#REF!="3A",8,#REF!="3B",9,#REF!="4A",10,#REF!="","")</f>
        <v>#REF!</v>
      </c>
      <c r="J1072">
        <f>VLOOKUP(F1072,profesor!$G$2:$H$101,2,0)</f>
        <v>13</v>
      </c>
      <c r="K1072">
        <f>VLOOKUP(H1072,ar_predmet!A:C,3,0)</f>
        <v>10</v>
      </c>
      <c r="L1072" s="3">
        <f>VLOOKUP(H1072,ar_predmet!A:C,2,FALSE())</f>
        <v>5116</v>
      </c>
      <c r="M1072">
        <f>+VLOOKUP(G1072,tip_dogodka!$B$2:$C$10,2,0)</f>
        <v>2</v>
      </c>
      <c r="N1072">
        <f>+VLOOKUP(E1072,prostor!$F$1:$G$101,2,0)</f>
        <v>8</v>
      </c>
      <c r="O1072">
        <f t="shared" si="64"/>
        <v>150</v>
      </c>
      <c r="P1072">
        <f>VLOOKUP(O1072,mi2hh!A$2:B$4261,2,FALSE())</f>
        <v>3</v>
      </c>
      <c r="Q1072" t="str">
        <f t="shared" si="65"/>
        <v>Red</v>
      </c>
      <c r="R1072" t="str">
        <f t="shared" si="66"/>
        <v>VS</v>
      </c>
      <c r="S1072" s="24" t="s">
        <v>1151</v>
      </c>
      <c r="T1072" t="str">
        <f t="shared" si="67"/>
        <v>2</v>
      </c>
      <c r="U1072">
        <f>VLOOKUP(S1072,ar_skupina!L$2:M$136,2,FALSE())</f>
        <v>14</v>
      </c>
    </row>
    <row r="1073" spans="1:21" ht="14.25" customHeight="1" x14ac:dyDescent="0.25">
      <c r="A1073">
        <v>1305</v>
      </c>
      <c r="B1073" s="9">
        <v>45216.53125</v>
      </c>
      <c r="C1073" s="9">
        <v>45216.635416666701</v>
      </c>
      <c r="D1073" t="s">
        <v>1642</v>
      </c>
      <c r="E1073">
        <v>306</v>
      </c>
      <c r="F1073" t="s">
        <v>1635</v>
      </c>
      <c r="G1073" t="s">
        <v>3</v>
      </c>
      <c r="H1073" t="s">
        <v>1636</v>
      </c>
      <c r="I1073" s="63" t="e">
        <f t="array" ref="I1073">_xlfn.IFS(#REF!="1",1,#REF!="2",2,#REF!="3",3,#REF!="1A",4,#REF!="1B",5,#REF!="2A",6,#REF!="2B",7,#REF!="3A",8,#REF!="3B",9,#REF!="4A",10,#REF!="","")</f>
        <v>#REF!</v>
      </c>
      <c r="J1073">
        <f>VLOOKUP(F1073,profesor!$G$2:$H$101,2,0)</f>
        <v>13</v>
      </c>
      <c r="K1073">
        <f>VLOOKUP(H1073,ar_predmet!A:C,3,0)</f>
        <v>10</v>
      </c>
      <c r="L1073" s="3">
        <f>VLOOKUP(H1073,ar_predmet!A:C,2,FALSE())</f>
        <v>5116</v>
      </c>
      <c r="M1073">
        <f>+VLOOKUP(G1073,tip_dogodka!$B$2:$C$10,2,0)</f>
        <v>2</v>
      </c>
      <c r="N1073">
        <f>+VLOOKUP(E1073,prostor!$F$1:$G$101,2,0)</f>
        <v>8</v>
      </c>
      <c r="O1073">
        <f t="shared" si="64"/>
        <v>150</v>
      </c>
      <c r="P1073">
        <f>VLOOKUP(O1073,mi2hh!A$2:B$4261,2,FALSE())</f>
        <v>3</v>
      </c>
      <c r="Q1073" t="str">
        <f t="shared" si="65"/>
        <v>Red</v>
      </c>
      <c r="R1073" t="str">
        <f t="shared" si="66"/>
        <v>VS</v>
      </c>
      <c r="S1073" s="24" t="s">
        <v>1150</v>
      </c>
      <c r="T1073" t="str">
        <f t="shared" si="67"/>
        <v>1</v>
      </c>
      <c r="U1073">
        <f>VLOOKUP(S1073,ar_skupina!L$2:M$136,2,FALSE())</f>
        <v>13</v>
      </c>
    </row>
    <row r="1074" spans="1:21" ht="14.25" customHeight="1" x14ac:dyDescent="0.25">
      <c r="A1074">
        <v>1307</v>
      </c>
      <c r="B1074" s="9">
        <v>45245.375</v>
      </c>
      <c r="C1074" s="9">
        <v>45245.479166666701</v>
      </c>
      <c r="D1074" t="s">
        <v>1645</v>
      </c>
      <c r="E1074">
        <v>306</v>
      </c>
      <c r="F1074" t="s">
        <v>1635</v>
      </c>
      <c r="G1074" t="s">
        <v>3</v>
      </c>
      <c r="H1074" t="s">
        <v>1636</v>
      </c>
      <c r="I1074" s="63" t="e">
        <f t="array" ref="I1074">_xlfn.IFS(#REF!="1",1,#REF!="2",2,#REF!="3",3,#REF!="1A",4,#REF!="1B",5,#REF!="2A",6,#REF!="2B",7,#REF!="3A",8,#REF!="3B",9,#REF!="4A",10,#REF!="","")</f>
        <v>#REF!</v>
      </c>
      <c r="J1074">
        <f>VLOOKUP(F1074,profesor!$G$2:$H$101,2,0)</f>
        <v>13</v>
      </c>
      <c r="K1074">
        <f>VLOOKUP(H1074,ar_predmet!A:C,3,0)</f>
        <v>10</v>
      </c>
      <c r="L1074" s="3">
        <f>VLOOKUP(H1074,ar_predmet!A:C,2,FALSE())</f>
        <v>5116</v>
      </c>
      <c r="M1074">
        <f>+VLOOKUP(G1074,tip_dogodka!$B$2:$C$10,2,0)</f>
        <v>2</v>
      </c>
      <c r="N1074">
        <f>+VLOOKUP(E1074,prostor!$F$1:$G$101,2,0)</f>
        <v>8</v>
      </c>
      <c r="O1074">
        <f t="shared" si="64"/>
        <v>150</v>
      </c>
      <c r="P1074">
        <f>VLOOKUP(O1074,mi2hh!A$2:B$4261,2,FALSE())</f>
        <v>3</v>
      </c>
      <c r="Q1074" t="str">
        <f t="shared" si="65"/>
        <v>Red</v>
      </c>
      <c r="R1074" t="str">
        <f t="shared" si="66"/>
        <v>VS</v>
      </c>
      <c r="S1074" s="24" t="s">
        <v>1151</v>
      </c>
      <c r="T1074" t="str">
        <f t="shared" si="67"/>
        <v>2</v>
      </c>
      <c r="U1074">
        <f>VLOOKUP(S1074,ar_skupina!L$2:M$136,2,FALSE())</f>
        <v>14</v>
      </c>
    </row>
    <row r="1075" spans="1:21" ht="14.25" customHeight="1" x14ac:dyDescent="0.25">
      <c r="A1075">
        <v>1308</v>
      </c>
      <c r="B1075" s="9">
        <v>45223.791666666701</v>
      </c>
      <c r="C1075" s="9">
        <v>45223.895833333299</v>
      </c>
      <c r="D1075" t="s">
        <v>1650</v>
      </c>
      <c r="E1075" t="s">
        <v>16</v>
      </c>
      <c r="F1075" t="s">
        <v>1635</v>
      </c>
      <c r="G1075" t="s">
        <v>4</v>
      </c>
      <c r="H1075" t="s">
        <v>1636</v>
      </c>
      <c r="I1075" s="63" t="e">
        <f t="array" ref="I1075">_xlfn.IFS(#REF!="1",1,#REF!="2",2,#REF!="3",3,#REF!="1A",4,#REF!="1B",5,#REF!="2A",6,#REF!="2B",7,#REF!="3A",8,#REF!="3B",9,#REF!="4A",10,#REF!="","")</f>
        <v>#REF!</v>
      </c>
      <c r="J1075">
        <f>VLOOKUP(F1075,profesor!$G$2:$H$101,2,0)</f>
        <v>13</v>
      </c>
      <c r="K1075">
        <f>VLOOKUP(H1075,ar_predmet!A:C,3,0)</f>
        <v>10</v>
      </c>
      <c r="L1075" s="3">
        <f>VLOOKUP(H1075,ar_predmet!A:C,2,FALSE())</f>
        <v>5116</v>
      </c>
      <c r="M1075">
        <f>+VLOOKUP(G1075,tip_dogodka!$B$2:$C$10,2,0)</f>
        <v>3</v>
      </c>
      <c r="N1075">
        <f>+VLOOKUP(E1075,prostor!$F$1:$G$101,2,0)</f>
        <v>54</v>
      </c>
      <c r="O1075">
        <f t="shared" si="64"/>
        <v>150</v>
      </c>
      <c r="P1075">
        <f>VLOOKUP(O1075,mi2hh!A$2:B$4261,2,FALSE())</f>
        <v>3</v>
      </c>
      <c r="Q1075" t="str">
        <f t="shared" si="65"/>
        <v>Red</v>
      </c>
      <c r="R1075" t="str">
        <f t="shared" si="66"/>
        <v>VS</v>
      </c>
      <c r="S1075" s="24" t="s">
        <v>1128</v>
      </c>
      <c r="T1075" t="str">
        <f t="shared" si="67"/>
        <v/>
      </c>
      <c r="U1075">
        <f>VLOOKUP(S1075,ar_skupina!L$2:M$136,2,FALSE())</f>
        <v>1</v>
      </c>
    </row>
    <row r="1076" spans="1:21" ht="14.25" customHeight="1" x14ac:dyDescent="0.25">
      <c r="A1076">
        <v>1309</v>
      </c>
      <c r="B1076" s="9">
        <v>45275.489583333299</v>
      </c>
      <c r="C1076" s="9">
        <v>45275.59375</v>
      </c>
      <c r="D1076" t="s">
        <v>1638</v>
      </c>
      <c r="E1076">
        <v>306</v>
      </c>
      <c r="F1076" t="s">
        <v>1635</v>
      </c>
      <c r="G1076" t="s">
        <v>2</v>
      </c>
      <c r="H1076" t="s">
        <v>1639</v>
      </c>
      <c r="I1076" s="63" t="e">
        <f t="array" ref="I1076">_xlfn.IFS(#REF!="1",1,#REF!="2",2,#REF!="3",3,#REF!="1A",4,#REF!="1B",5,#REF!="2A",6,#REF!="2B",7,#REF!="3A",8,#REF!="3B",9,#REF!="4A",10,#REF!="","")</f>
        <v>#REF!</v>
      </c>
      <c r="J1076">
        <f>VLOOKUP(F1076,profesor!$G$2:$H$101,2,0)</f>
        <v>13</v>
      </c>
      <c r="K1076">
        <f>VLOOKUP(H1076,ar_predmet!A:C,3,0)</f>
        <v>99</v>
      </c>
      <c r="L1076" s="3">
        <f>VLOOKUP(H1076,ar_predmet!A:C,2,FALSE())</f>
        <v>6225</v>
      </c>
      <c r="M1076">
        <f>+VLOOKUP(G1076,tip_dogodka!$B$2:$C$10,2,0)</f>
        <v>1</v>
      </c>
      <c r="N1076">
        <f>+VLOOKUP(E1076,prostor!$F$1:$G$101,2,0)</f>
        <v>8</v>
      </c>
      <c r="O1076">
        <f t="shared" si="64"/>
        <v>150</v>
      </c>
      <c r="P1076">
        <f>VLOOKUP(O1076,mi2hh!A$2:B$4261,2,FALSE())</f>
        <v>3</v>
      </c>
      <c r="Q1076" t="str">
        <f t="shared" si="65"/>
        <v>Red</v>
      </c>
      <c r="R1076" t="str">
        <f t="shared" si="66"/>
        <v>UN</v>
      </c>
      <c r="S1076" s="24" t="s">
        <v>1204</v>
      </c>
      <c r="T1076" t="str">
        <f t="shared" si="67"/>
        <v/>
      </c>
      <c r="U1076">
        <f>VLOOKUP(S1076,ar_skupina!L$2:M$136,2,FALSE())</f>
        <v>55</v>
      </c>
    </row>
    <row r="1077" spans="1:21" ht="14.25" customHeight="1" x14ac:dyDescent="0.25">
      <c r="A1077">
        <v>1311</v>
      </c>
      <c r="B1077" s="9">
        <v>45209.791666666701</v>
      </c>
      <c r="C1077" s="9">
        <v>45209.927083333299</v>
      </c>
      <c r="D1077" t="s">
        <v>1634</v>
      </c>
      <c r="E1077">
        <v>307</v>
      </c>
      <c r="F1077" t="s">
        <v>1635</v>
      </c>
      <c r="G1077" t="s">
        <v>3</v>
      </c>
      <c r="H1077" t="s">
        <v>1636</v>
      </c>
      <c r="I1077" s="63" t="e">
        <f t="array" ref="I1077">_xlfn.IFS(#REF!="1",1,#REF!="2",2,#REF!="3",3,#REF!="1A",4,#REF!="1B",5,#REF!="2A",6,#REF!="2B",7,#REF!="3A",8,#REF!="3B",9,#REF!="4A",10,#REF!="","")</f>
        <v>#REF!</v>
      </c>
      <c r="J1077">
        <f>VLOOKUP(F1077,profesor!$G$2:$H$101,2,0)</f>
        <v>13</v>
      </c>
      <c r="K1077">
        <f>VLOOKUP(H1077,ar_predmet!A:C,3,0)</f>
        <v>10</v>
      </c>
      <c r="L1077" s="3">
        <f>VLOOKUP(H1077,ar_predmet!A:C,2,FALSE())</f>
        <v>5116</v>
      </c>
      <c r="M1077">
        <f>+VLOOKUP(G1077,tip_dogodka!$B$2:$C$10,2,0)</f>
        <v>2</v>
      </c>
      <c r="N1077">
        <f>+VLOOKUP(E1077,prostor!$F$1:$G$101,2,0)</f>
        <v>9</v>
      </c>
      <c r="O1077">
        <f t="shared" si="64"/>
        <v>195</v>
      </c>
      <c r="P1077">
        <f>VLOOKUP(O1077,mi2hh!A$2:B$4261,2,FALSE())</f>
        <v>4</v>
      </c>
      <c r="Q1077" t="str">
        <f t="shared" si="65"/>
        <v>Izr</v>
      </c>
      <c r="R1077" t="str">
        <f t="shared" si="66"/>
        <v>VS</v>
      </c>
      <c r="S1077" s="24" t="s">
        <v>1241</v>
      </c>
      <c r="T1077" t="str">
        <f t="shared" si="67"/>
        <v/>
      </c>
      <c r="U1077">
        <f>VLOOKUP(S1077,ar_skupina!L$2:M$136,2,FALSE())</f>
        <v>90</v>
      </c>
    </row>
    <row r="1078" spans="1:21" ht="14.25" customHeight="1" x14ac:dyDescent="0.25">
      <c r="A1078">
        <v>1314</v>
      </c>
      <c r="B1078" s="9">
        <v>45308.75</v>
      </c>
      <c r="C1078" s="9">
        <v>45308.854166666701</v>
      </c>
      <c r="D1078" t="s">
        <v>1657</v>
      </c>
      <c r="E1078" t="s">
        <v>17</v>
      </c>
      <c r="F1078" t="s">
        <v>1658</v>
      </c>
      <c r="G1078" t="s">
        <v>3</v>
      </c>
      <c r="H1078" t="s">
        <v>1659</v>
      </c>
      <c r="I1078" s="63" t="e">
        <f t="array" ref="I1078">_xlfn.IFS(#REF!="1",1,#REF!="2",2,#REF!="3",3,#REF!="1A",4,#REF!="1B",5,#REF!="2A",6,#REF!="2B",7,#REF!="3A",8,#REF!="3B",9,#REF!="4A",10,#REF!="","")</f>
        <v>#REF!</v>
      </c>
      <c r="J1078">
        <f>VLOOKUP(F1078,profesor!$G$2:$H$101,2,0)</f>
        <v>73</v>
      </c>
      <c r="K1078">
        <f>VLOOKUP(H1078,ar_predmet!A:C,3,0)</f>
        <v>253</v>
      </c>
      <c r="L1078" s="3" t="str">
        <f>VLOOKUP(H1078,ar_predmet!A:C,2,FALSE())</f>
        <v>S301</v>
      </c>
      <c r="M1078">
        <f>+VLOOKUP(G1078,tip_dogodka!$B$2:$C$10,2,0)</f>
        <v>2</v>
      </c>
      <c r="N1078">
        <f>+VLOOKUP(E1078,prostor!$F$1:$G$101,2,0)</f>
        <v>55</v>
      </c>
      <c r="O1078">
        <f t="shared" si="64"/>
        <v>150</v>
      </c>
      <c r="P1078">
        <f>VLOOKUP(O1078,mi2hh!A$2:B$4261,2,FALSE())</f>
        <v>3</v>
      </c>
      <c r="Q1078" t="str">
        <f t="shared" si="65"/>
        <v>Izr</v>
      </c>
      <c r="R1078" t="str">
        <f t="shared" si="66"/>
        <v>VS</v>
      </c>
      <c r="S1078" s="24" t="s">
        <v>1255</v>
      </c>
      <c r="T1078" t="str">
        <f t="shared" si="67"/>
        <v/>
      </c>
      <c r="U1078">
        <f>VLOOKUP(S1078,ar_skupina!L$2:M$136,2,FALSE())</f>
        <v>108</v>
      </c>
    </row>
    <row r="1079" spans="1:21" ht="14.25" customHeight="1" x14ac:dyDescent="0.25">
      <c r="A1079">
        <v>1315</v>
      </c>
      <c r="B1079" s="9">
        <v>45307.645833333299</v>
      </c>
      <c r="C1079" s="9">
        <v>45307.854166666701</v>
      </c>
      <c r="D1079" t="s">
        <v>1660</v>
      </c>
      <c r="E1079" t="s">
        <v>16</v>
      </c>
      <c r="F1079" t="s">
        <v>1658</v>
      </c>
      <c r="G1079" t="s">
        <v>5</v>
      </c>
      <c r="H1079" t="s">
        <v>1659</v>
      </c>
      <c r="I1079" s="63" t="e">
        <f t="array" ref="I1079">_xlfn.IFS(#REF!="1",1,#REF!="2",2,#REF!="3",3,#REF!="1A",4,#REF!="1B",5,#REF!="2A",6,#REF!="2B",7,#REF!="3A",8,#REF!="3B",9,#REF!="4A",10,#REF!="","")</f>
        <v>#REF!</v>
      </c>
      <c r="J1079">
        <f>VLOOKUP(F1079,profesor!$G$2:$H$101,2,0)</f>
        <v>73</v>
      </c>
      <c r="K1079">
        <f>VLOOKUP(H1079,ar_predmet!A:C,3,0)</f>
        <v>253</v>
      </c>
      <c r="L1079" s="3" t="str">
        <f>VLOOKUP(H1079,ar_predmet!A:C,2,FALSE())</f>
        <v>S301</v>
      </c>
      <c r="M1079">
        <f>+VLOOKUP(G1079,tip_dogodka!$B$2:$C$10,2,0)</f>
        <v>4</v>
      </c>
      <c r="N1079">
        <f>+VLOOKUP(E1079,prostor!$F$1:$G$101,2,0)</f>
        <v>54</v>
      </c>
      <c r="O1079">
        <f t="shared" si="64"/>
        <v>300</v>
      </c>
      <c r="P1079">
        <f>VLOOKUP(O1079,mi2hh!A$2:B$4261,2,FALSE())</f>
        <v>6</v>
      </c>
      <c r="Q1079" t="str">
        <f t="shared" si="65"/>
        <v>Izr</v>
      </c>
      <c r="R1079" t="str">
        <f t="shared" si="66"/>
        <v>VS</v>
      </c>
      <c r="S1079" s="24" t="s">
        <v>1255</v>
      </c>
      <c r="T1079" t="str">
        <f t="shared" si="67"/>
        <v/>
      </c>
      <c r="U1079">
        <f>VLOOKUP(S1079,ar_skupina!L$2:M$136,2,FALSE())</f>
        <v>108</v>
      </c>
    </row>
    <row r="1080" spans="1:21" ht="14.25" customHeight="1" x14ac:dyDescent="0.25">
      <c r="A1080">
        <v>1316</v>
      </c>
      <c r="B1080" s="9">
        <v>45306.75</v>
      </c>
      <c r="C1080" s="9">
        <v>45306.854166666701</v>
      </c>
      <c r="D1080" t="s">
        <v>1657</v>
      </c>
      <c r="E1080" t="s">
        <v>17</v>
      </c>
      <c r="F1080" t="s">
        <v>1658</v>
      </c>
      <c r="G1080" t="s">
        <v>3</v>
      </c>
      <c r="H1080" t="s">
        <v>1659</v>
      </c>
      <c r="I1080" s="63" t="e">
        <f t="array" ref="I1080">_xlfn.IFS(#REF!="1",1,#REF!="2",2,#REF!="3",3,#REF!="1A",4,#REF!="1B",5,#REF!="2A",6,#REF!="2B",7,#REF!="3A",8,#REF!="3B",9,#REF!="4A",10,#REF!="","")</f>
        <v>#REF!</v>
      </c>
      <c r="J1080">
        <f>VLOOKUP(F1080,profesor!$G$2:$H$101,2,0)</f>
        <v>73</v>
      </c>
      <c r="K1080">
        <f>VLOOKUP(H1080,ar_predmet!A:C,3,0)</f>
        <v>253</v>
      </c>
      <c r="L1080" s="3" t="str">
        <f>VLOOKUP(H1080,ar_predmet!A:C,2,FALSE())</f>
        <v>S301</v>
      </c>
      <c r="M1080">
        <f>+VLOOKUP(G1080,tip_dogodka!$B$2:$C$10,2,0)</f>
        <v>2</v>
      </c>
      <c r="N1080">
        <f>+VLOOKUP(E1080,prostor!$F$1:$G$101,2,0)</f>
        <v>55</v>
      </c>
      <c r="O1080">
        <f t="shared" si="64"/>
        <v>150</v>
      </c>
      <c r="P1080">
        <f>VLOOKUP(O1080,mi2hh!A$2:B$4261,2,FALSE())</f>
        <v>3</v>
      </c>
      <c r="Q1080" t="str">
        <f t="shared" si="65"/>
        <v>Izr</v>
      </c>
      <c r="R1080" t="str">
        <f t="shared" si="66"/>
        <v>VS</v>
      </c>
      <c r="S1080" s="24" t="s">
        <v>1255</v>
      </c>
      <c r="T1080" t="str">
        <f t="shared" si="67"/>
        <v/>
      </c>
      <c r="U1080">
        <f>VLOOKUP(S1080,ar_skupina!L$2:M$136,2,FALSE())</f>
        <v>108</v>
      </c>
    </row>
    <row r="1081" spans="1:21" ht="14.25" customHeight="1" x14ac:dyDescent="0.25">
      <c r="A1081">
        <v>1317</v>
      </c>
      <c r="B1081" s="9">
        <v>45294.75</v>
      </c>
      <c r="C1081" s="9">
        <v>45294.885416666701</v>
      </c>
      <c r="D1081" t="s">
        <v>1661</v>
      </c>
      <c r="E1081">
        <v>307</v>
      </c>
      <c r="F1081" t="s">
        <v>1658</v>
      </c>
      <c r="G1081" t="s">
        <v>2</v>
      </c>
      <c r="H1081" t="s">
        <v>1659</v>
      </c>
      <c r="I1081" s="63" t="e">
        <f t="array" ref="I1081">_xlfn.IFS(#REF!="1",1,#REF!="2",2,#REF!="3",3,#REF!="1A",4,#REF!="1B",5,#REF!="2A",6,#REF!="2B",7,#REF!="3A",8,#REF!="3B",9,#REF!="4A",10,#REF!="","")</f>
        <v>#REF!</v>
      </c>
      <c r="J1081">
        <f>VLOOKUP(F1081,profesor!$G$2:$H$101,2,0)</f>
        <v>73</v>
      </c>
      <c r="K1081">
        <f>VLOOKUP(H1081,ar_predmet!A:C,3,0)</f>
        <v>253</v>
      </c>
      <c r="L1081" s="3" t="str">
        <f>VLOOKUP(H1081,ar_predmet!A:C,2,FALSE())</f>
        <v>S301</v>
      </c>
      <c r="M1081">
        <f>+VLOOKUP(G1081,tip_dogodka!$B$2:$C$10,2,0)</f>
        <v>1</v>
      </c>
      <c r="N1081">
        <f>+VLOOKUP(E1081,prostor!$F$1:$G$101,2,0)</f>
        <v>9</v>
      </c>
      <c r="O1081">
        <f t="shared" si="64"/>
        <v>195</v>
      </c>
      <c r="P1081">
        <f>VLOOKUP(O1081,mi2hh!A$2:B$4261,2,FALSE())</f>
        <v>4</v>
      </c>
      <c r="Q1081" t="str">
        <f t="shared" si="65"/>
        <v>Izr</v>
      </c>
      <c r="R1081" t="str">
        <f t="shared" si="66"/>
        <v>VS</v>
      </c>
      <c r="S1081" s="24" t="s">
        <v>1255</v>
      </c>
      <c r="T1081" t="str">
        <f t="shared" si="67"/>
        <v/>
      </c>
      <c r="U1081">
        <f>VLOOKUP(S1081,ar_skupina!L$2:M$136,2,FALSE())</f>
        <v>108</v>
      </c>
    </row>
    <row r="1082" spans="1:21" ht="14.25" customHeight="1" x14ac:dyDescent="0.25">
      <c r="A1082">
        <v>1318</v>
      </c>
      <c r="B1082" s="9">
        <v>45299.75</v>
      </c>
      <c r="C1082" s="9">
        <v>45299.854166666701</v>
      </c>
      <c r="D1082" t="s">
        <v>1662</v>
      </c>
      <c r="E1082" t="s">
        <v>16</v>
      </c>
      <c r="F1082" t="s">
        <v>1658</v>
      </c>
      <c r="G1082" t="s">
        <v>4</v>
      </c>
      <c r="H1082" t="s">
        <v>1659</v>
      </c>
      <c r="I1082" s="63" t="e">
        <f t="array" ref="I1082">_xlfn.IFS(#REF!="1",1,#REF!="2",2,#REF!="3",3,#REF!="1A",4,#REF!="1B",5,#REF!="2A",6,#REF!="2B",7,#REF!="3A",8,#REF!="3B",9,#REF!="4A",10,#REF!="","")</f>
        <v>#REF!</v>
      </c>
      <c r="J1082">
        <f>VLOOKUP(F1082,profesor!$G$2:$H$101,2,0)</f>
        <v>73</v>
      </c>
      <c r="K1082">
        <f>VLOOKUP(H1082,ar_predmet!A:C,3,0)</f>
        <v>253</v>
      </c>
      <c r="L1082" s="3" t="str">
        <f>VLOOKUP(H1082,ar_predmet!A:C,2,FALSE())</f>
        <v>S301</v>
      </c>
      <c r="M1082">
        <f>+VLOOKUP(G1082,tip_dogodka!$B$2:$C$10,2,0)</f>
        <v>3</v>
      </c>
      <c r="N1082">
        <f>+VLOOKUP(E1082,prostor!$F$1:$G$101,2,0)</f>
        <v>54</v>
      </c>
      <c r="O1082">
        <f t="shared" si="64"/>
        <v>150</v>
      </c>
      <c r="P1082">
        <f>VLOOKUP(O1082,mi2hh!A$2:B$4261,2,FALSE())</f>
        <v>3</v>
      </c>
      <c r="Q1082" t="str">
        <f t="shared" si="65"/>
        <v>Izr</v>
      </c>
      <c r="R1082" t="str">
        <f t="shared" si="66"/>
        <v>VS</v>
      </c>
      <c r="S1082" s="24" t="s">
        <v>1255</v>
      </c>
      <c r="T1082" t="str">
        <f t="shared" si="67"/>
        <v/>
      </c>
      <c r="U1082">
        <f>VLOOKUP(S1082,ar_skupina!L$2:M$136,2,FALSE())</f>
        <v>108</v>
      </c>
    </row>
    <row r="1083" spans="1:21" ht="14.25" customHeight="1" x14ac:dyDescent="0.25">
      <c r="A1083">
        <v>1319</v>
      </c>
      <c r="B1083" s="9">
        <v>45296.75</v>
      </c>
      <c r="C1083" s="9">
        <v>45296.854166666701</v>
      </c>
      <c r="D1083" t="s">
        <v>1662</v>
      </c>
      <c r="E1083" t="s">
        <v>16</v>
      </c>
      <c r="F1083" t="s">
        <v>1658</v>
      </c>
      <c r="G1083" t="s">
        <v>4</v>
      </c>
      <c r="H1083" t="s">
        <v>1659</v>
      </c>
      <c r="I1083" s="63" t="e">
        <f t="array" ref="I1083">_xlfn.IFS(#REF!="1",1,#REF!="2",2,#REF!="3",3,#REF!="1A",4,#REF!="1B",5,#REF!="2A",6,#REF!="2B",7,#REF!="3A",8,#REF!="3B",9,#REF!="4A",10,#REF!="","")</f>
        <v>#REF!</v>
      </c>
      <c r="J1083">
        <f>VLOOKUP(F1083,profesor!$G$2:$H$101,2,0)</f>
        <v>73</v>
      </c>
      <c r="K1083">
        <f>VLOOKUP(H1083,ar_predmet!A:C,3,0)</f>
        <v>253</v>
      </c>
      <c r="L1083" s="3" t="str">
        <f>VLOOKUP(H1083,ar_predmet!A:C,2,FALSE())</f>
        <v>S301</v>
      </c>
      <c r="M1083">
        <f>+VLOOKUP(G1083,tip_dogodka!$B$2:$C$10,2,0)</f>
        <v>3</v>
      </c>
      <c r="N1083">
        <f>+VLOOKUP(E1083,prostor!$F$1:$G$101,2,0)</f>
        <v>54</v>
      </c>
      <c r="O1083">
        <f t="shared" si="64"/>
        <v>150</v>
      </c>
      <c r="P1083">
        <f>VLOOKUP(O1083,mi2hh!A$2:B$4261,2,FALSE())</f>
        <v>3</v>
      </c>
      <c r="Q1083" t="str">
        <f t="shared" si="65"/>
        <v>Izr</v>
      </c>
      <c r="R1083" t="str">
        <f t="shared" si="66"/>
        <v>VS</v>
      </c>
      <c r="S1083" s="24" t="s">
        <v>1255</v>
      </c>
      <c r="T1083" t="str">
        <f t="shared" si="67"/>
        <v/>
      </c>
      <c r="U1083">
        <f>VLOOKUP(S1083,ar_skupina!L$2:M$136,2,FALSE())</f>
        <v>108</v>
      </c>
    </row>
    <row r="1084" spans="1:21" ht="14.25" customHeight="1" x14ac:dyDescent="0.25">
      <c r="A1084">
        <v>1322</v>
      </c>
      <c r="B1084" s="9">
        <v>45224.791666666701</v>
      </c>
      <c r="C1084" s="9">
        <v>45224.927083333299</v>
      </c>
      <c r="D1084" t="s">
        <v>1663</v>
      </c>
      <c r="E1084">
        <v>307</v>
      </c>
      <c r="F1084" t="s">
        <v>1664</v>
      </c>
      <c r="G1084" t="s">
        <v>2</v>
      </c>
      <c r="H1084" t="s">
        <v>1665</v>
      </c>
      <c r="I1084" s="63" t="e">
        <f t="array" ref="I1084">_xlfn.IFS(#REF!="1",1,#REF!="2",2,#REF!="3",3,#REF!="1A",4,#REF!="1B",5,#REF!="2A",6,#REF!="2B",7,#REF!="3A",8,#REF!="3B",9,#REF!="4A",10,#REF!="","")</f>
        <v>#REF!</v>
      </c>
      <c r="J1084">
        <f>VLOOKUP(F1084,profesor!$G$2:$H$101,2,0)</f>
        <v>14</v>
      </c>
      <c r="K1084">
        <f>VLOOKUP(H1084,ar_predmet!A:C,3,0)</f>
        <v>219</v>
      </c>
      <c r="L1084" s="3">
        <f>VLOOKUP(H1084,ar_predmet!A:C,2,FALSE())</f>
        <v>3312</v>
      </c>
      <c r="M1084">
        <f>+VLOOKUP(G1084,tip_dogodka!$B$2:$C$10,2,0)</f>
        <v>1</v>
      </c>
      <c r="N1084">
        <f>+VLOOKUP(E1084,prostor!$F$1:$G$101,2,0)</f>
        <v>9</v>
      </c>
      <c r="O1084">
        <f t="shared" si="64"/>
        <v>195</v>
      </c>
      <c r="P1084">
        <f>VLOOKUP(O1084,mi2hh!A$2:B$4261,2,FALSE())</f>
        <v>4</v>
      </c>
      <c r="Q1084" t="str">
        <f t="shared" si="65"/>
        <v>Izr</v>
      </c>
      <c r="R1084" t="str">
        <f t="shared" si="66"/>
        <v>MA</v>
      </c>
      <c r="S1084" s="24" t="s">
        <v>1274</v>
      </c>
      <c r="T1084" t="str">
        <f t="shared" si="67"/>
        <v/>
      </c>
      <c r="U1084">
        <f>VLOOKUP(S1084,ar_skupina!L$2:M$136,2,FALSE())</f>
        <v>125</v>
      </c>
    </row>
    <row r="1085" spans="1:21" ht="14.25" customHeight="1" x14ac:dyDescent="0.25">
      <c r="A1085">
        <v>1323</v>
      </c>
      <c r="B1085" s="9">
        <v>45267.375</v>
      </c>
      <c r="C1085" s="9">
        <v>45267.479166666701</v>
      </c>
      <c r="D1085" t="s">
        <v>1666</v>
      </c>
      <c r="E1085" t="s">
        <v>16</v>
      </c>
      <c r="F1085" t="s">
        <v>1664</v>
      </c>
      <c r="G1085" t="s">
        <v>4</v>
      </c>
      <c r="H1085" t="s">
        <v>1667</v>
      </c>
      <c r="I1085" s="63" t="e">
        <f t="array" ref="I1085">_xlfn.IFS(#REF!="1",1,#REF!="2",2,#REF!="3",3,#REF!="1A",4,#REF!="1B",5,#REF!="2A",6,#REF!="2B",7,#REF!="3A",8,#REF!="3B",9,#REF!="4A",10,#REF!="","")</f>
        <v>#REF!</v>
      </c>
      <c r="J1085">
        <f>VLOOKUP(F1085,profesor!$G$2:$H$101,2,0)</f>
        <v>14</v>
      </c>
      <c r="K1085">
        <f>VLOOKUP(H1085,ar_predmet!A:C,3,0)</f>
        <v>159</v>
      </c>
      <c r="L1085" s="3">
        <f>VLOOKUP(H1085,ar_predmet!A:C,2,FALSE())</f>
        <v>7119</v>
      </c>
      <c r="M1085">
        <f>+VLOOKUP(G1085,tip_dogodka!$B$2:$C$10,2,0)</f>
        <v>3</v>
      </c>
      <c r="N1085">
        <f>+VLOOKUP(E1085,prostor!$F$1:$G$101,2,0)</f>
        <v>54</v>
      </c>
      <c r="O1085">
        <f t="shared" si="64"/>
        <v>150</v>
      </c>
      <c r="P1085">
        <f>VLOOKUP(O1085,mi2hh!A$2:B$4261,2,FALSE())</f>
        <v>3</v>
      </c>
      <c r="Q1085" t="str">
        <f t="shared" si="65"/>
        <v>Red</v>
      </c>
      <c r="R1085" t="str">
        <f t="shared" si="66"/>
        <v>MA</v>
      </c>
      <c r="S1085" s="24" t="s">
        <v>1224</v>
      </c>
      <c r="T1085" t="str">
        <f t="shared" si="67"/>
        <v/>
      </c>
      <c r="U1085">
        <f>VLOOKUP(S1085,ar_skupina!L$2:M$136,2,FALSE())</f>
        <v>80</v>
      </c>
    </row>
    <row r="1086" spans="1:21" ht="14.25" customHeight="1" x14ac:dyDescent="0.25">
      <c r="A1086">
        <v>1324</v>
      </c>
      <c r="B1086" s="9">
        <v>45225.416666666701</v>
      </c>
      <c r="C1086" s="9">
        <v>45225.590277777803</v>
      </c>
      <c r="D1086" t="s">
        <v>1668</v>
      </c>
      <c r="E1086">
        <v>307</v>
      </c>
      <c r="F1086" t="s">
        <v>1664</v>
      </c>
      <c r="G1086" t="s">
        <v>2</v>
      </c>
      <c r="H1086" t="s">
        <v>1665</v>
      </c>
      <c r="I1086" s="63" t="e">
        <f t="array" ref="I1086">_xlfn.IFS(#REF!="1",1,#REF!="2",2,#REF!="3",3,#REF!="1A",4,#REF!="1B",5,#REF!="2A",6,#REF!="2B",7,#REF!="3A",8,#REF!="3B",9,#REF!="4A",10,#REF!="","")</f>
        <v>#REF!</v>
      </c>
      <c r="J1086">
        <f>VLOOKUP(F1086,profesor!$G$2:$H$101,2,0)</f>
        <v>14</v>
      </c>
      <c r="K1086">
        <f>VLOOKUP(H1086,ar_predmet!A:C,3,0)</f>
        <v>219</v>
      </c>
      <c r="L1086" s="3">
        <f>VLOOKUP(H1086,ar_predmet!A:C,2,FALSE())</f>
        <v>3312</v>
      </c>
      <c r="M1086">
        <f>+VLOOKUP(G1086,tip_dogodka!$B$2:$C$10,2,0)</f>
        <v>1</v>
      </c>
      <c r="N1086">
        <f>+VLOOKUP(E1086,prostor!$F$1:$G$101,2,0)</f>
        <v>9</v>
      </c>
      <c r="O1086">
        <f t="shared" si="64"/>
        <v>250</v>
      </c>
      <c r="P1086">
        <f>VLOOKUP(O1086,mi2hh!A$2:B$4261,2,FALSE())</f>
        <v>5</v>
      </c>
      <c r="Q1086" t="str">
        <f t="shared" si="65"/>
        <v>Red</v>
      </c>
      <c r="R1086" t="str">
        <f t="shared" si="66"/>
        <v>MA</v>
      </c>
      <c r="S1086" s="24" t="s">
        <v>1231</v>
      </c>
      <c r="T1086" t="str">
        <f t="shared" si="67"/>
        <v/>
      </c>
      <c r="U1086">
        <f>VLOOKUP(S1086,ar_skupina!L$2:M$136,2,FALSE())</f>
        <v>87</v>
      </c>
    </row>
    <row r="1087" spans="1:21" ht="14.25" customHeight="1" x14ac:dyDescent="0.25">
      <c r="A1087">
        <v>1325</v>
      </c>
      <c r="B1087" s="9">
        <v>45267.635416666701</v>
      </c>
      <c r="C1087" s="9">
        <v>45267.739583333299</v>
      </c>
      <c r="D1087" t="s">
        <v>1669</v>
      </c>
      <c r="E1087" t="s">
        <v>16</v>
      </c>
      <c r="F1087" t="s">
        <v>1664</v>
      </c>
      <c r="G1087" t="s">
        <v>4</v>
      </c>
      <c r="H1087" t="s">
        <v>1670</v>
      </c>
      <c r="I1087" s="63" t="e">
        <f t="array" ref="I1087">_xlfn.IFS(#REF!="1",1,#REF!="2",2,#REF!="3",3,#REF!="1A",4,#REF!="1B",5,#REF!="2A",6,#REF!="2B",7,#REF!="3A",8,#REF!="3B",9,#REF!="4A",10,#REF!="","")</f>
        <v>#REF!</v>
      </c>
      <c r="J1087">
        <f>VLOOKUP(F1087,profesor!$G$2:$H$101,2,0)</f>
        <v>14</v>
      </c>
      <c r="K1087">
        <f>VLOOKUP(H1087,ar_predmet!A:C,3,0)</f>
        <v>181</v>
      </c>
      <c r="L1087" s="3">
        <f>VLOOKUP(H1087,ar_predmet!A:C,2,FALSE())</f>
        <v>7216</v>
      </c>
      <c r="M1087">
        <f>+VLOOKUP(G1087,tip_dogodka!$B$2:$C$10,2,0)</f>
        <v>3</v>
      </c>
      <c r="N1087">
        <f>+VLOOKUP(E1087,prostor!$F$1:$G$101,2,0)</f>
        <v>54</v>
      </c>
      <c r="O1087">
        <f t="shared" si="64"/>
        <v>150</v>
      </c>
      <c r="P1087">
        <f>VLOOKUP(O1087,mi2hh!A$2:B$4261,2,FALSE())</f>
        <v>3</v>
      </c>
      <c r="Q1087" t="str">
        <f t="shared" si="65"/>
        <v>Red</v>
      </c>
      <c r="R1087" t="str">
        <f t="shared" si="66"/>
        <v>MA</v>
      </c>
      <c r="S1087" s="24" t="s">
        <v>1229</v>
      </c>
      <c r="T1087" t="str">
        <f t="shared" si="67"/>
        <v/>
      </c>
      <c r="U1087">
        <f>VLOOKUP(S1087,ar_skupina!L$2:M$136,2,FALSE())</f>
        <v>85</v>
      </c>
    </row>
    <row r="1088" spans="1:21" ht="14.25" customHeight="1" x14ac:dyDescent="0.25">
      <c r="A1088">
        <v>1326</v>
      </c>
      <c r="B1088" s="9">
        <v>45201.53125</v>
      </c>
      <c r="C1088" s="9">
        <v>45201.635416666701</v>
      </c>
      <c r="D1088" t="s">
        <v>1671</v>
      </c>
      <c r="E1088">
        <v>307</v>
      </c>
      <c r="F1088" t="s">
        <v>1664</v>
      </c>
      <c r="G1088" t="s">
        <v>2</v>
      </c>
      <c r="H1088" t="s">
        <v>1672</v>
      </c>
      <c r="I1088" s="63" t="e">
        <f t="array" ref="I1088">_xlfn.IFS(#REF!="1",1,#REF!="2",2,#REF!="3",3,#REF!="1A",4,#REF!="1B",5,#REF!="2A",6,#REF!="2B",7,#REF!="3A",8,#REF!="3B",9,#REF!="4A",10,#REF!="","")</f>
        <v>#REF!</v>
      </c>
      <c r="J1088">
        <f>VLOOKUP(F1088,profesor!$G$2:$H$101,2,0)</f>
        <v>14</v>
      </c>
      <c r="K1088">
        <f>VLOOKUP(H1088,ar_predmet!A:C,3,0)</f>
        <v>117</v>
      </c>
      <c r="L1088" s="3">
        <f>VLOOKUP(H1088,ar_predmet!A:C,2,FALSE())</f>
        <v>6304</v>
      </c>
      <c r="M1088">
        <f>+VLOOKUP(G1088,tip_dogodka!$B$2:$C$10,2,0)</f>
        <v>1</v>
      </c>
      <c r="N1088">
        <f>+VLOOKUP(E1088,prostor!$F$1:$G$101,2,0)</f>
        <v>9</v>
      </c>
      <c r="O1088">
        <f t="shared" si="64"/>
        <v>150</v>
      </c>
      <c r="P1088">
        <f>VLOOKUP(O1088,mi2hh!A$2:B$4261,2,FALSE())</f>
        <v>3</v>
      </c>
      <c r="Q1088" t="str">
        <f t="shared" si="65"/>
        <v>Red</v>
      </c>
      <c r="R1088" t="str">
        <f t="shared" si="66"/>
        <v>UN</v>
      </c>
      <c r="S1088" s="24" t="s">
        <v>1210</v>
      </c>
      <c r="T1088" t="str">
        <f t="shared" si="67"/>
        <v/>
      </c>
      <c r="U1088">
        <f>VLOOKUP(S1088,ar_skupina!L$2:M$136,2,FALSE())</f>
        <v>56</v>
      </c>
    </row>
    <row r="1089" spans="1:21" ht="14.25" customHeight="1" x14ac:dyDescent="0.25">
      <c r="A1089">
        <v>1327</v>
      </c>
      <c r="B1089" s="9">
        <v>45309.489583333299</v>
      </c>
      <c r="C1089" s="9">
        <v>45309.59375</v>
      </c>
      <c r="D1089" t="s">
        <v>1673</v>
      </c>
      <c r="E1089">
        <v>411</v>
      </c>
      <c r="F1089" t="s">
        <v>1664</v>
      </c>
      <c r="G1089" t="s">
        <v>2</v>
      </c>
      <c r="H1089" t="s">
        <v>1670</v>
      </c>
      <c r="I1089" s="63" t="e">
        <f t="array" ref="I1089">_xlfn.IFS(#REF!="1",1,#REF!="2",2,#REF!="3",3,#REF!="1A",4,#REF!="1B",5,#REF!="2A",6,#REF!="2B",7,#REF!="3A",8,#REF!="3B",9,#REF!="4A",10,#REF!="","")</f>
        <v>#REF!</v>
      </c>
      <c r="J1089">
        <f>VLOOKUP(F1089,profesor!$G$2:$H$101,2,0)</f>
        <v>14</v>
      </c>
      <c r="K1089">
        <f>VLOOKUP(H1089,ar_predmet!A:C,3,0)</f>
        <v>181</v>
      </c>
      <c r="L1089" s="3">
        <f>VLOOKUP(H1089,ar_predmet!A:C,2,FALSE())</f>
        <v>7216</v>
      </c>
      <c r="M1089">
        <f>+VLOOKUP(G1089,tip_dogodka!$B$2:$C$10,2,0)</f>
        <v>1</v>
      </c>
      <c r="N1089">
        <f>+VLOOKUP(E1089,prostor!$F$1:$G$101,2,0)</f>
        <v>14</v>
      </c>
      <c r="O1089">
        <f t="shared" si="64"/>
        <v>150</v>
      </c>
      <c r="P1089">
        <f>VLOOKUP(O1089,mi2hh!A$2:B$4261,2,FALSE())</f>
        <v>3</v>
      </c>
      <c r="Q1089" t="str">
        <f t="shared" si="65"/>
        <v>Red</v>
      </c>
      <c r="R1089" t="str">
        <f t="shared" si="66"/>
        <v>MA</v>
      </c>
      <c r="S1089" s="24" t="s">
        <v>1229</v>
      </c>
      <c r="T1089" t="str">
        <f t="shared" si="67"/>
        <v/>
      </c>
      <c r="U1089">
        <f>VLOOKUP(S1089,ar_skupina!L$2:M$136,2,FALSE())</f>
        <v>85</v>
      </c>
    </row>
    <row r="1090" spans="1:21" ht="14.25" customHeight="1" x14ac:dyDescent="0.25">
      <c r="A1090">
        <v>1328</v>
      </c>
      <c r="B1090" s="9">
        <v>45265.635416666701</v>
      </c>
      <c r="C1090" s="9">
        <v>45265.739583333299</v>
      </c>
      <c r="D1090" t="s">
        <v>1673</v>
      </c>
      <c r="E1090">
        <v>411</v>
      </c>
      <c r="F1090" t="s">
        <v>1664</v>
      </c>
      <c r="G1090" t="s">
        <v>2</v>
      </c>
      <c r="H1090" t="s">
        <v>1670</v>
      </c>
      <c r="I1090" s="63" t="e">
        <f t="array" ref="I1090">_xlfn.IFS(#REF!="1",1,#REF!="2",2,#REF!="3",3,#REF!="1A",4,#REF!="1B",5,#REF!="2A",6,#REF!="2B",7,#REF!="3A",8,#REF!="3B",9,#REF!="4A",10,#REF!="","")</f>
        <v>#REF!</v>
      </c>
      <c r="J1090">
        <f>VLOOKUP(F1090,profesor!$G$2:$H$101,2,0)</f>
        <v>14</v>
      </c>
      <c r="K1090">
        <f>VLOOKUP(H1090,ar_predmet!A:C,3,0)</f>
        <v>181</v>
      </c>
      <c r="L1090" s="3">
        <f>VLOOKUP(H1090,ar_predmet!A:C,2,FALSE())</f>
        <v>7216</v>
      </c>
      <c r="M1090">
        <f>+VLOOKUP(G1090,tip_dogodka!$B$2:$C$10,2,0)</f>
        <v>1</v>
      </c>
      <c r="N1090">
        <f>+VLOOKUP(E1090,prostor!$F$1:$G$101,2,0)</f>
        <v>14</v>
      </c>
      <c r="O1090">
        <f t="shared" ref="O1090:O1153" si="68">+INT(TEXT(((C1090-B1090)*24*60),"000"))</f>
        <v>150</v>
      </c>
      <c r="P1090">
        <f>VLOOKUP(O1090,mi2hh!A$2:B$4261,2,FALSE())</f>
        <v>3</v>
      </c>
      <c r="Q1090" t="str">
        <f t="shared" ref="Q1090:Q1153" si="69">IF(ISNUMBER(FIND("Redni",D1090)),"Red", IF(ISNUMBER(FIND("Izredni",D1090)),"Izr"))</f>
        <v>Red</v>
      </c>
      <c r="R1090" t="str">
        <f t="shared" ref="R1090:R1153" si="70">IF(ISNUMBER(FIND("-VS-",D1090)),"VS", IF(ISNUMBER(FIND("-UNI-",D1090)),"UN",IF(ISNUMBER(FIND("-MAG-",D1090)),"MA",IF(ISNUMBER(FIND("-DR-",D1090)),"DO"))))</f>
        <v>MA</v>
      </c>
      <c r="S1090" s="24" t="s">
        <v>1229</v>
      </c>
      <c r="T1090" t="str">
        <f t="shared" ref="T1090:T1153" si="71">IF(ISNUMBER(FIND("1. skupina",D1090)),"1",IF(ISNUMBER(FIND("2. skupina",D1090)),"2",IF(ISNUMBER(FIND("3. skupina",D1090)),"3",IF(ISNUMBER(FIND("1.a skupina",D1090)),"1A",IF(ISNUMBER(FIND("1.b skupina",D1090)),"1B",IF(ISNUMBER(FIND("2.a skupina",D1090)),"2A",IF(ISNUMBER(FIND("2.b skupina",D1090)),"2B",IF(ISNUMBER(FIND("3.a skupina",D1090)),"3A",IF(ISNUMBER(FIND("3.b skupina",D1090)),"3B",IF(ISNUMBER(FIND("4.a skupina",D1090)),"4A",""))))))))))</f>
        <v/>
      </c>
      <c r="U1090">
        <f>VLOOKUP(S1090,ar_skupina!L$2:M$136,2,FALSE())</f>
        <v>85</v>
      </c>
    </row>
    <row r="1091" spans="1:21" ht="14.25" customHeight="1" x14ac:dyDescent="0.25">
      <c r="A1091">
        <v>1329</v>
      </c>
      <c r="B1091" s="9">
        <v>45349.75</v>
      </c>
      <c r="C1091" s="9">
        <v>45349.854166666701</v>
      </c>
      <c r="D1091" t="s">
        <v>1674</v>
      </c>
      <c r="E1091">
        <v>306</v>
      </c>
      <c r="F1091" t="s">
        <v>1664</v>
      </c>
      <c r="G1091" t="s">
        <v>2</v>
      </c>
      <c r="H1091" t="s">
        <v>1675</v>
      </c>
      <c r="I1091" s="63" t="e">
        <f t="array" ref="I1091">_xlfn.IFS(#REF!="1",1,#REF!="2",2,#REF!="3",3,#REF!="1A",4,#REF!="1B",5,#REF!="2A",6,#REF!="2B",7,#REF!="3A",8,#REF!="3B",9,#REF!="4A",10,#REF!="","")</f>
        <v>#REF!</v>
      </c>
      <c r="J1091">
        <f>VLOOKUP(F1091,profesor!$G$2:$H$101,2,0)</f>
        <v>14</v>
      </c>
      <c r="K1091">
        <f>VLOOKUP(H1091,ar_predmet!A:C,3,0)</f>
        <v>239</v>
      </c>
      <c r="L1091" s="3" t="str">
        <f>VLOOKUP(H1091,ar_predmet!A:C,2,FALSE())</f>
        <v>S106</v>
      </c>
      <c r="M1091">
        <f>+VLOOKUP(G1091,tip_dogodka!$B$2:$C$10,2,0)</f>
        <v>1</v>
      </c>
      <c r="N1091">
        <f>+VLOOKUP(E1091,prostor!$F$1:$G$101,2,0)</f>
        <v>8</v>
      </c>
      <c r="O1091">
        <f t="shared" si="68"/>
        <v>150</v>
      </c>
      <c r="P1091">
        <f>VLOOKUP(O1091,mi2hh!A$2:B$4261,2,FALSE())</f>
        <v>3</v>
      </c>
      <c r="Q1091" t="str">
        <f t="shared" si="69"/>
        <v>Izr</v>
      </c>
      <c r="R1091" t="str">
        <f t="shared" si="70"/>
        <v>VS</v>
      </c>
      <c r="S1091" s="24" t="s">
        <v>1239</v>
      </c>
      <c r="T1091" t="str">
        <f t="shared" si="71"/>
        <v/>
      </c>
      <c r="U1091">
        <f>VLOOKUP(S1091,ar_skupina!L$2:M$136,2,FALSE())</f>
        <v>93</v>
      </c>
    </row>
    <row r="1092" spans="1:21" ht="14.25" customHeight="1" x14ac:dyDescent="0.25">
      <c r="A1092">
        <v>1330</v>
      </c>
      <c r="B1092" s="9">
        <v>45215.53125</v>
      </c>
      <c r="C1092" s="9">
        <v>45215.635416666701</v>
      </c>
      <c r="D1092" t="s">
        <v>1671</v>
      </c>
      <c r="E1092">
        <v>307</v>
      </c>
      <c r="F1092" t="s">
        <v>1664</v>
      </c>
      <c r="G1092" t="s">
        <v>2</v>
      </c>
      <c r="H1092" t="s">
        <v>1672</v>
      </c>
      <c r="I1092" s="63" t="e">
        <f t="array" ref="I1092">_xlfn.IFS(#REF!="1",1,#REF!="2",2,#REF!="3",3,#REF!="1A",4,#REF!="1B",5,#REF!="2A",6,#REF!="2B",7,#REF!="3A",8,#REF!="3B",9,#REF!="4A",10,#REF!="","")</f>
        <v>#REF!</v>
      </c>
      <c r="J1092">
        <f>VLOOKUP(F1092,profesor!$G$2:$H$101,2,0)</f>
        <v>14</v>
      </c>
      <c r="K1092">
        <f>VLOOKUP(H1092,ar_predmet!A:C,3,0)</f>
        <v>117</v>
      </c>
      <c r="L1092" s="3">
        <f>VLOOKUP(H1092,ar_predmet!A:C,2,FALSE())</f>
        <v>6304</v>
      </c>
      <c r="M1092">
        <f>+VLOOKUP(G1092,tip_dogodka!$B$2:$C$10,2,0)</f>
        <v>1</v>
      </c>
      <c r="N1092">
        <f>+VLOOKUP(E1092,prostor!$F$1:$G$101,2,0)</f>
        <v>9</v>
      </c>
      <c r="O1092">
        <f t="shared" si="68"/>
        <v>150</v>
      </c>
      <c r="P1092">
        <f>VLOOKUP(O1092,mi2hh!A$2:B$4261,2,FALSE())</f>
        <v>3</v>
      </c>
      <c r="Q1092" t="str">
        <f t="shared" si="69"/>
        <v>Red</v>
      </c>
      <c r="R1092" t="str">
        <f t="shared" si="70"/>
        <v>UN</v>
      </c>
      <c r="S1092" s="24" t="s">
        <v>1210</v>
      </c>
      <c r="T1092" t="str">
        <f t="shared" si="71"/>
        <v/>
      </c>
      <c r="U1092">
        <f>VLOOKUP(S1092,ar_skupina!L$2:M$136,2,FALSE())</f>
        <v>56</v>
      </c>
    </row>
    <row r="1093" spans="1:21" ht="14.25" customHeight="1" x14ac:dyDescent="0.25">
      <c r="A1093">
        <v>1331</v>
      </c>
      <c r="B1093" s="9">
        <v>45370.489583333299</v>
      </c>
      <c r="C1093" s="9">
        <v>45370.59375</v>
      </c>
      <c r="D1093" t="s">
        <v>1676</v>
      </c>
      <c r="E1093">
        <v>301</v>
      </c>
      <c r="F1093" t="s">
        <v>1664</v>
      </c>
      <c r="G1093" t="s">
        <v>2</v>
      </c>
      <c r="H1093" t="s">
        <v>1677</v>
      </c>
      <c r="I1093" s="63" t="e">
        <f t="array" ref="I1093">_xlfn.IFS(#REF!="1",1,#REF!="2",2,#REF!="3",3,#REF!="1A",4,#REF!="1B",5,#REF!="2A",6,#REF!="2B",7,#REF!="3A",8,#REF!="3B",9,#REF!="4A",10,#REF!="","")</f>
        <v>#REF!</v>
      </c>
      <c r="J1093">
        <f>VLOOKUP(F1093,profesor!$G$2:$H$101,2,0)</f>
        <v>14</v>
      </c>
      <c r="K1093">
        <f>VLOOKUP(H1093,ar_predmet!A:C,3,0)</f>
        <v>73</v>
      </c>
      <c r="L1093" s="3">
        <f>VLOOKUP(H1093,ar_predmet!A:C,2,FALSE())</f>
        <v>6106</v>
      </c>
      <c r="M1093">
        <f>+VLOOKUP(G1093,tip_dogodka!$B$2:$C$10,2,0)</f>
        <v>1</v>
      </c>
      <c r="N1093">
        <f>+VLOOKUP(E1093,prostor!$F$1:$G$101,2,0)</f>
        <v>5</v>
      </c>
      <c r="O1093">
        <f t="shared" si="68"/>
        <v>150</v>
      </c>
      <c r="P1093">
        <f>VLOOKUP(O1093,mi2hh!A$2:B$4261,2,FALSE())</f>
        <v>3</v>
      </c>
      <c r="Q1093" t="str">
        <f t="shared" si="69"/>
        <v>Red</v>
      </c>
      <c r="R1093" t="str">
        <f t="shared" si="70"/>
        <v>UN</v>
      </c>
      <c r="S1093" s="24" t="s">
        <v>1192</v>
      </c>
      <c r="T1093" t="str">
        <f t="shared" si="71"/>
        <v/>
      </c>
      <c r="U1093">
        <f>VLOOKUP(S1093,ar_skupina!L$2:M$136,2,FALSE())</f>
        <v>50</v>
      </c>
    </row>
    <row r="1094" spans="1:21" ht="14.25" customHeight="1" x14ac:dyDescent="0.25">
      <c r="A1094">
        <v>1332</v>
      </c>
      <c r="B1094" s="9">
        <v>45268.489583333299</v>
      </c>
      <c r="C1094" s="9">
        <v>45268.59375</v>
      </c>
      <c r="D1094" t="s">
        <v>1678</v>
      </c>
      <c r="E1094" t="s">
        <v>17</v>
      </c>
      <c r="F1094" t="s">
        <v>1664</v>
      </c>
      <c r="G1094" t="s">
        <v>2</v>
      </c>
      <c r="H1094" t="s">
        <v>1667</v>
      </c>
      <c r="I1094" s="63" t="e">
        <f t="array" ref="I1094">_xlfn.IFS(#REF!="1",1,#REF!="2",2,#REF!="3",3,#REF!="1A",4,#REF!="1B",5,#REF!="2A",6,#REF!="2B",7,#REF!="3A",8,#REF!="3B",9,#REF!="4A",10,#REF!="","")</f>
        <v>#REF!</v>
      </c>
      <c r="J1094">
        <f>VLOOKUP(F1094,profesor!$G$2:$H$101,2,0)</f>
        <v>14</v>
      </c>
      <c r="K1094">
        <f>VLOOKUP(H1094,ar_predmet!A:C,3,0)</f>
        <v>159</v>
      </c>
      <c r="L1094" s="3">
        <f>VLOOKUP(H1094,ar_predmet!A:C,2,FALSE())</f>
        <v>7119</v>
      </c>
      <c r="M1094">
        <f>+VLOOKUP(G1094,tip_dogodka!$B$2:$C$10,2,0)</f>
        <v>1</v>
      </c>
      <c r="N1094">
        <f>+VLOOKUP(E1094,prostor!$F$1:$G$101,2,0)</f>
        <v>55</v>
      </c>
      <c r="O1094">
        <f t="shared" si="68"/>
        <v>150</v>
      </c>
      <c r="P1094">
        <f>VLOOKUP(O1094,mi2hh!A$2:B$4261,2,FALSE())</f>
        <v>3</v>
      </c>
      <c r="Q1094" t="str">
        <f t="shared" si="69"/>
        <v>Red</v>
      </c>
      <c r="R1094" t="str">
        <f t="shared" si="70"/>
        <v>MA</v>
      </c>
      <c r="S1094" s="24" t="s">
        <v>1224</v>
      </c>
      <c r="T1094" t="str">
        <f t="shared" si="71"/>
        <v/>
      </c>
      <c r="U1094">
        <f>VLOOKUP(S1094,ar_skupina!L$2:M$136,2,FALSE())</f>
        <v>80</v>
      </c>
    </row>
    <row r="1095" spans="1:21" ht="14.25" customHeight="1" x14ac:dyDescent="0.25">
      <c r="A1095">
        <v>1333</v>
      </c>
      <c r="B1095" s="9">
        <v>45278.635416666701</v>
      </c>
      <c r="C1095" s="9">
        <v>45278.739583333299</v>
      </c>
      <c r="D1095" t="s">
        <v>1673</v>
      </c>
      <c r="E1095">
        <v>411</v>
      </c>
      <c r="F1095" t="s">
        <v>1664</v>
      </c>
      <c r="G1095" t="s">
        <v>2</v>
      </c>
      <c r="H1095" t="s">
        <v>1670</v>
      </c>
      <c r="I1095" s="63" t="e">
        <f t="array" ref="I1095">_xlfn.IFS(#REF!="1",1,#REF!="2",2,#REF!="3",3,#REF!="1A",4,#REF!="1B",5,#REF!="2A",6,#REF!="2B",7,#REF!="3A",8,#REF!="3B",9,#REF!="4A",10,#REF!="","")</f>
        <v>#REF!</v>
      </c>
      <c r="J1095">
        <f>VLOOKUP(F1095,profesor!$G$2:$H$101,2,0)</f>
        <v>14</v>
      </c>
      <c r="K1095">
        <f>VLOOKUP(H1095,ar_predmet!A:C,3,0)</f>
        <v>181</v>
      </c>
      <c r="L1095" s="3">
        <f>VLOOKUP(H1095,ar_predmet!A:C,2,FALSE())</f>
        <v>7216</v>
      </c>
      <c r="M1095">
        <f>+VLOOKUP(G1095,tip_dogodka!$B$2:$C$10,2,0)</f>
        <v>1</v>
      </c>
      <c r="N1095">
        <f>+VLOOKUP(E1095,prostor!$F$1:$G$101,2,0)</f>
        <v>14</v>
      </c>
      <c r="O1095">
        <f t="shared" si="68"/>
        <v>150</v>
      </c>
      <c r="P1095">
        <f>VLOOKUP(O1095,mi2hh!A$2:B$4261,2,FALSE())</f>
        <v>3</v>
      </c>
      <c r="Q1095" t="str">
        <f t="shared" si="69"/>
        <v>Red</v>
      </c>
      <c r="R1095" t="str">
        <f t="shared" si="70"/>
        <v>MA</v>
      </c>
      <c r="S1095" s="24" t="s">
        <v>1229</v>
      </c>
      <c r="T1095" t="str">
        <f t="shared" si="71"/>
        <v/>
      </c>
      <c r="U1095">
        <f>VLOOKUP(S1095,ar_skupina!L$2:M$136,2,FALSE())</f>
        <v>85</v>
      </c>
    </row>
    <row r="1096" spans="1:21" ht="14.25" customHeight="1" x14ac:dyDescent="0.25">
      <c r="A1096">
        <v>1334</v>
      </c>
      <c r="B1096" s="9">
        <v>45265.75</v>
      </c>
      <c r="C1096" s="9">
        <v>45265.885416666701</v>
      </c>
      <c r="D1096" t="s">
        <v>1332</v>
      </c>
      <c r="E1096">
        <v>411</v>
      </c>
      <c r="F1096" t="s">
        <v>1664</v>
      </c>
      <c r="G1096" t="s">
        <v>2</v>
      </c>
      <c r="H1096" t="s">
        <v>1334</v>
      </c>
      <c r="I1096" s="63" t="e">
        <f t="array" ref="I1096">_xlfn.IFS(#REF!="1",1,#REF!="2",2,#REF!="3",3,#REF!="1A",4,#REF!="1B",5,#REF!="2A",6,#REF!="2B",7,#REF!="3A",8,#REF!="3B",9,#REF!="4A",10,#REF!="","")</f>
        <v>#REF!</v>
      </c>
      <c r="J1096">
        <f>VLOOKUP(F1096,profesor!$G$2:$H$101,2,0)</f>
        <v>14</v>
      </c>
      <c r="K1096">
        <f>VLOOKUP(H1096,ar_predmet!A:C,3,0)</f>
        <v>300</v>
      </c>
      <c r="L1096" s="3">
        <f>VLOOKUP(H1096,ar_predmet!A:C,2,FALSE())</f>
        <v>4137</v>
      </c>
      <c r="M1096">
        <f>+VLOOKUP(G1096,tip_dogodka!$B$2:$C$10,2,0)</f>
        <v>1</v>
      </c>
      <c r="N1096">
        <f>+VLOOKUP(E1096,prostor!$F$1:$G$101,2,0)</f>
        <v>14</v>
      </c>
      <c r="O1096">
        <f t="shared" si="68"/>
        <v>195</v>
      </c>
      <c r="P1096">
        <f>VLOOKUP(O1096,mi2hh!A$2:B$4261,2,FALSE())</f>
        <v>4</v>
      </c>
      <c r="Q1096" t="str">
        <f t="shared" si="69"/>
        <v>Izr</v>
      </c>
      <c r="R1096" t="str">
        <f t="shared" si="70"/>
        <v>DO</v>
      </c>
      <c r="S1096" s="24" t="s">
        <v>1280</v>
      </c>
      <c r="T1096" t="str">
        <f t="shared" si="71"/>
        <v/>
      </c>
      <c r="U1096">
        <f>VLOOKUP(S1096,ar_skupina!L$2:M$136,2,FALSE())</f>
        <v>130</v>
      </c>
    </row>
    <row r="1097" spans="1:21" ht="14.25" customHeight="1" x14ac:dyDescent="0.25">
      <c r="A1097">
        <v>1336</v>
      </c>
      <c r="B1097" s="9">
        <v>45208.791666666701</v>
      </c>
      <c r="C1097" s="9">
        <v>45208.958333333299</v>
      </c>
      <c r="D1097" t="s">
        <v>1679</v>
      </c>
      <c r="E1097" t="s">
        <v>17</v>
      </c>
      <c r="F1097" t="s">
        <v>1664</v>
      </c>
      <c r="G1097" t="s">
        <v>10</v>
      </c>
      <c r="H1097" t="s">
        <v>1680</v>
      </c>
      <c r="I1097" s="63" t="e">
        <f t="array" ref="I1097">_xlfn.IFS(#REF!="1",1,#REF!="2",2,#REF!="3",3,#REF!="1A",4,#REF!="1B",5,#REF!="2A",6,#REF!="2B",7,#REF!="3A",8,#REF!="3B",9,#REF!="4A",10,#REF!="","")</f>
        <v>#REF!</v>
      </c>
      <c r="J1097">
        <f>VLOOKUP(F1097,profesor!$G$2:$H$101,2,0)</f>
        <v>14</v>
      </c>
      <c r="K1097">
        <f>VLOOKUP(H1097,ar_predmet!A:C,3,0)</f>
        <v>21</v>
      </c>
      <c r="L1097" s="3">
        <f>VLOOKUP(H1097,ar_predmet!A:C,2,FALSE())</f>
        <v>5220</v>
      </c>
      <c r="M1097">
        <f>+VLOOKUP(G1097,tip_dogodka!$B$2:$C$10,2,0)</f>
        <v>9</v>
      </c>
      <c r="N1097">
        <f>+VLOOKUP(E1097,prostor!$F$1:$G$101,2,0)</f>
        <v>55</v>
      </c>
      <c r="O1097">
        <f t="shared" si="68"/>
        <v>240</v>
      </c>
      <c r="P1097">
        <f>VLOOKUP(O1097,mi2hh!A$2:B$4261,2,FALSE())</f>
        <v>5</v>
      </c>
      <c r="Q1097" t="str">
        <f t="shared" si="69"/>
        <v>Izr</v>
      </c>
      <c r="R1097" t="str">
        <f t="shared" si="70"/>
        <v>VS</v>
      </c>
      <c r="S1097" s="24" t="s">
        <v>1244</v>
      </c>
      <c r="T1097" t="str">
        <f t="shared" si="71"/>
        <v/>
      </c>
      <c r="U1097">
        <f>VLOOKUP(S1097,ar_skupina!L$2:M$136,2,FALSE())</f>
        <v>98</v>
      </c>
    </row>
    <row r="1098" spans="1:21" ht="14.25" customHeight="1" x14ac:dyDescent="0.25">
      <c r="A1098">
        <v>1337</v>
      </c>
      <c r="B1098" s="9">
        <v>45209.416666666701</v>
      </c>
      <c r="C1098" s="9">
        <v>45209.520833333299</v>
      </c>
      <c r="D1098" t="s">
        <v>1681</v>
      </c>
      <c r="E1098">
        <v>302</v>
      </c>
      <c r="F1098" t="s">
        <v>1664</v>
      </c>
      <c r="G1098" t="s">
        <v>2</v>
      </c>
      <c r="H1098" t="s">
        <v>1680</v>
      </c>
      <c r="I1098" s="63" t="e">
        <f t="array" ref="I1098">_xlfn.IFS(#REF!="1",1,#REF!="2",2,#REF!="3",3,#REF!="1A",4,#REF!="1B",5,#REF!="2A",6,#REF!="2B",7,#REF!="3A",8,#REF!="3B",9,#REF!="4A",10,#REF!="","")</f>
        <v>#REF!</v>
      </c>
      <c r="J1098">
        <f>VLOOKUP(F1098,profesor!$G$2:$H$101,2,0)</f>
        <v>14</v>
      </c>
      <c r="K1098">
        <f>VLOOKUP(H1098,ar_predmet!A:C,3,0)</f>
        <v>21</v>
      </c>
      <c r="L1098" s="3">
        <f>VLOOKUP(H1098,ar_predmet!A:C,2,FALSE())</f>
        <v>5220</v>
      </c>
      <c r="M1098">
        <f>+VLOOKUP(G1098,tip_dogodka!$B$2:$C$10,2,0)</f>
        <v>1</v>
      </c>
      <c r="N1098">
        <f>+VLOOKUP(E1098,prostor!$F$1:$G$101,2,0)</f>
        <v>6</v>
      </c>
      <c r="O1098">
        <f t="shared" si="68"/>
        <v>150</v>
      </c>
      <c r="P1098">
        <f>VLOOKUP(O1098,mi2hh!A$2:B$4261,2,FALSE())</f>
        <v>3</v>
      </c>
      <c r="Q1098" t="str">
        <f t="shared" si="69"/>
        <v>Red</v>
      </c>
      <c r="R1098" t="str">
        <f t="shared" si="70"/>
        <v>VS</v>
      </c>
      <c r="S1098" s="24" t="s">
        <v>1156</v>
      </c>
      <c r="T1098" t="str">
        <f t="shared" si="71"/>
        <v/>
      </c>
      <c r="U1098">
        <f>VLOOKUP(S1098,ar_skupina!L$2:M$136,2,FALSE())</f>
        <v>19</v>
      </c>
    </row>
    <row r="1099" spans="1:21" ht="14.25" customHeight="1" x14ac:dyDescent="0.25">
      <c r="A1099">
        <v>1338</v>
      </c>
      <c r="B1099" s="9">
        <v>45271.59375</v>
      </c>
      <c r="C1099" s="9">
        <v>45271.625</v>
      </c>
      <c r="D1099" t="s">
        <v>1345</v>
      </c>
      <c r="E1099">
        <v>307</v>
      </c>
      <c r="F1099" t="s">
        <v>1664</v>
      </c>
      <c r="G1099" t="s">
        <v>2</v>
      </c>
      <c r="H1099" t="s">
        <v>1346</v>
      </c>
      <c r="I1099" s="63" t="e">
        <f t="array" ref="I1099">_xlfn.IFS(#REF!="1",1,#REF!="2",2,#REF!="3",3,#REF!="1A",4,#REF!="1B",5,#REF!="2A",6,#REF!="2B",7,#REF!="3A",8,#REF!="3B",9,#REF!="4A",10,#REF!="","")</f>
        <v>#REF!</v>
      </c>
      <c r="J1099">
        <f>VLOOKUP(F1099,profesor!$G$2:$H$101,2,0)</f>
        <v>14</v>
      </c>
      <c r="K1099">
        <f>VLOOKUP(H1099,ar_predmet!A:C,3,0)</f>
        <v>131</v>
      </c>
      <c r="L1099" s="3">
        <f>VLOOKUP(H1099,ar_predmet!A:C,2,FALSE())</f>
        <v>6325</v>
      </c>
      <c r="M1099">
        <f>+VLOOKUP(G1099,tip_dogodka!$B$2:$C$10,2,0)</f>
        <v>1</v>
      </c>
      <c r="N1099">
        <f>+VLOOKUP(E1099,prostor!$F$1:$G$101,2,0)</f>
        <v>9</v>
      </c>
      <c r="O1099">
        <f t="shared" si="68"/>
        <v>45</v>
      </c>
      <c r="P1099">
        <f>VLOOKUP(O1099,mi2hh!A$2:B$4261,2,FALSE())</f>
        <v>1</v>
      </c>
      <c r="Q1099" t="str">
        <f t="shared" si="69"/>
        <v>Red</v>
      </c>
      <c r="R1099" t="str">
        <f t="shared" si="70"/>
        <v>UN</v>
      </c>
      <c r="S1099" s="24" t="s">
        <v>1215</v>
      </c>
      <c r="T1099" t="str">
        <f t="shared" si="71"/>
        <v/>
      </c>
      <c r="U1099">
        <f>VLOOKUP(S1099,ar_skupina!L$2:M$136,2,FALSE())</f>
        <v>72</v>
      </c>
    </row>
    <row r="1100" spans="1:21" ht="14.25" customHeight="1" x14ac:dyDescent="0.25">
      <c r="A1100">
        <v>1339</v>
      </c>
      <c r="B1100" s="9">
        <v>45268.635416666701</v>
      </c>
      <c r="C1100" s="9">
        <v>45268.739583333299</v>
      </c>
      <c r="D1100" t="s">
        <v>1673</v>
      </c>
      <c r="E1100" t="s">
        <v>17</v>
      </c>
      <c r="F1100" t="s">
        <v>1664</v>
      </c>
      <c r="G1100" t="s">
        <v>2</v>
      </c>
      <c r="H1100" t="s">
        <v>1670</v>
      </c>
      <c r="I1100" s="63" t="e">
        <f t="array" ref="I1100">_xlfn.IFS(#REF!="1",1,#REF!="2",2,#REF!="3",3,#REF!="1A",4,#REF!="1B",5,#REF!="2A",6,#REF!="2B",7,#REF!="3A",8,#REF!="3B",9,#REF!="4A",10,#REF!="","")</f>
        <v>#REF!</v>
      </c>
      <c r="J1100">
        <f>VLOOKUP(F1100,profesor!$G$2:$H$101,2,0)</f>
        <v>14</v>
      </c>
      <c r="K1100">
        <f>VLOOKUP(H1100,ar_predmet!A:C,3,0)</f>
        <v>181</v>
      </c>
      <c r="L1100" s="3">
        <f>VLOOKUP(H1100,ar_predmet!A:C,2,FALSE())</f>
        <v>7216</v>
      </c>
      <c r="M1100">
        <f>+VLOOKUP(G1100,tip_dogodka!$B$2:$C$10,2,0)</f>
        <v>1</v>
      </c>
      <c r="N1100">
        <f>+VLOOKUP(E1100,prostor!$F$1:$G$101,2,0)</f>
        <v>55</v>
      </c>
      <c r="O1100">
        <f t="shared" si="68"/>
        <v>150</v>
      </c>
      <c r="P1100">
        <f>VLOOKUP(O1100,mi2hh!A$2:B$4261,2,FALSE())</f>
        <v>3</v>
      </c>
      <c r="Q1100" t="str">
        <f t="shared" si="69"/>
        <v>Red</v>
      </c>
      <c r="R1100" t="str">
        <f t="shared" si="70"/>
        <v>MA</v>
      </c>
      <c r="S1100" s="24" t="s">
        <v>1229</v>
      </c>
      <c r="T1100" t="str">
        <f t="shared" si="71"/>
        <v/>
      </c>
      <c r="U1100">
        <f>VLOOKUP(S1100,ar_skupina!L$2:M$136,2,FALSE())</f>
        <v>85</v>
      </c>
    </row>
    <row r="1101" spans="1:21" ht="14.25" customHeight="1" x14ac:dyDescent="0.25">
      <c r="A1101">
        <v>1340</v>
      </c>
      <c r="B1101" s="9">
        <v>45219.416666666701</v>
      </c>
      <c r="C1101" s="9">
        <v>45219.520833333299</v>
      </c>
      <c r="D1101" t="s">
        <v>1681</v>
      </c>
      <c r="E1101">
        <v>302</v>
      </c>
      <c r="F1101" t="s">
        <v>1664</v>
      </c>
      <c r="G1101" t="s">
        <v>2</v>
      </c>
      <c r="H1101" t="s">
        <v>1680</v>
      </c>
      <c r="I1101" s="63" t="e">
        <f t="array" ref="I1101">_xlfn.IFS(#REF!="1",1,#REF!="2",2,#REF!="3",3,#REF!="1A",4,#REF!="1B",5,#REF!="2A",6,#REF!="2B",7,#REF!="3A",8,#REF!="3B",9,#REF!="4A",10,#REF!="","")</f>
        <v>#REF!</v>
      </c>
      <c r="J1101">
        <f>VLOOKUP(F1101,profesor!$G$2:$H$101,2,0)</f>
        <v>14</v>
      </c>
      <c r="K1101">
        <f>VLOOKUP(H1101,ar_predmet!A:C,3,0)</f>
        <v>21</v>
      </c>
      <c r="L1101" s="3">
        <f>VLOOKUP(H1101,ar_predmet!A:C,2,FALSE())</f>
        <v>5220</v>
      </c>
      <c r="M1101">
        <f>+VLOOKUP(G1101,tip_dogodka!$B$2:$C$10,2,0)</f>
        <v>1</v>
      </c>
      <c r="N1101">
        <f>+VLOOKUP(E1101,prostor!$F$1:$G$101,2,0)</f>
        <v>6</v>
      </c>
      <c r="O1101">
        <f t="shared" si="68"/>
        <v>150</v>
      </c>
      <c r="P1101">
        <f>VLOOKUP(O1101,mi2hh!A$2:B$4261,2,FALSE())</f>
        <v>3</v>
      </c>
      <c r="Q1101" t="str">
        <f t="shared" si="69"/>
        <v>Red</v>
      </c>
      <c r="R1101" t="str">
        <f t="shared" si="70"/>
        <v>VS</v>
      </c>
      <c r="S1101" s="24" t="s">
        <v>1156</v>
      </c>
      <c r="T1101" t="str">
        <f t="shared" si="71"/>
        <v/>
      </c>
      <c r="U1101">
        <f>VLOOKUP(S1101,ar_skupina!L$2:M$136,2,FALSE())</f>
        <v>19</v>
      </c>
    </row>
    <row r="1102" spans="1:21" ht="14.25" customHeight="1" x14ac:dyDescent="0.25">
      <c r="A1102">
        <v>1341</v>
      </c>
      <c r="B1102" s="9">
        <v>45272.489583333299</v>
      </c>
      <c r="C1102" s="9">
        <v>45272.59375</v>
      </c>
      <c r="D1102" t="s">
        <v>1678</v>
      </c>
      <c r="E1102" t="s">
        <v>17</v>
      </c>
      <c r="F1102" t="s">
        <v>1664</v>
      </c>
      <c r="G1102" t="s">
        <v>2</v>
      </c>
      <c r="H1102" t="s">
        <v>1667</v>
      </c>
      <c r="I1102" s="63" t="e">
        <f t="array" ref="I1102">_xlfn.IFS(#REF!="1",1,#REF!="2",2,#REF!="3",3,#REF!="1A",4,#REF!="1B",5,#REF!="2A",6,#REF!="2B",7,#REF!="3A",8,#REF!="3B",9,#REF!="4A",10,#REF!="","")</f>
        <v>#REF!</v>
      </c>
      <c r="J1102">
        <f>VLOOKUP(F1102,profesor!$G$2:$H$101,2,0)</f>
        <v>14</v>
      </c>
      <c r="K1102">
        <f>VLOOKUP(H1102,ar_predmet!A:C,3,0)</f>
        <v>159</v>
      </c>
      <c r="L1102" s="3">
        <f>VLOOKUP(H1102,ar_predmet!A:C,2,FALSE())</f>
        <v>7119</v>
      </c>
      <c r="M1102">
        <f>+VLOOKUP(G1102,tip_dogodka!$B$2:$C$10,2,0)</f>
        <v>1</v>
      </c>
      <c r="N1102">
        <f>+VLOOKUP(E1102,prostor!$F$1:$G$101,2,0)</f>
        <v>55</v>
      </c>
      <c r="O1102">
        <f t="shared" si="68"/>
        <v>150</v>
      </c>
      <c r="P1102">
        <f>VLOOKUP(O1102,mi2hh!A$2:B$4261,2,FALSE())</f>
        <v>3</v>
      </c>
      <c r="Q1102" t="str">
        <f t="shared" si="69"/>
        <v>Red</v>
      </c>
      <c r="R1102" t="str">
        <f t="shared" si="70"/>
        <v>MA</v>
      </c>
      <c r="S1102" s="24" t="s">
        <v>1224</v>
      </c>
      <c r="T1102" t="str">
        <f t="shared" si="71"/>
        <v/>
      </c>
      <c r="U1102">
        <f>VLOOKUP(S1102,ar_skupina!L$2:M$136,2,FALSE())</f>
        <v>80</v>
      </c>
    </row>
    <row r="1103" spans="1:21" ht="14.25" customHeight="1" x14ac:dyDescent="0.25">
      <c r="A1103">
        <v>1342</v>
      </c>
      <c r="B1103" s="9">
        <v>45349.375</v>
      </c>
      <c r="C1103" s="9">
        <v>45349.479166666701</v>
      </c>
      <c r="D1103" t="s">
        <v>1682</v>
      </c>
      <c r="E1103" t="s">
        <v>16</v>
      </c>
      <c r="F1103" t="s">
        <v>1664</v>
      </c>
      <c r="G1103" t="s">
        <v>4</v>
      </c>
      <c r="H1103" t="s">
        <v>1677</v>
      </c>
      <c r="I1103" s="63" t="e">
        <f t="array" ref="I1103">_xlfn.IFS(#REF!="1",1,#REF!="2",2,#REF!="3",3,#REF!="1A",4,#REF!="1B",5,#REF!="2A",6,#REF!="2B",7,#REF!="3A",8,#REF!="3B",9,#REF!="4A",10,#REF!="","")</f>
        <v>#REF!</v>
      </c>
      <c r="J1103">
        <f>VLOOKUP(F1103,profesor!$G$2:$H$101,2,0)</f>
        <v>14</v>
      </c>
      <c r="K1103">
        <f>VLOOKUP(H1103,ar_predmet!A:C,3,0)</f>
        <v>73</v>
      </c>
      <c r="L1103" s="3">
        <f>VLOOKUP(H1103,ar_predmet!A:C,2,FALSE())</f>
        <v>6106</v>
      </c>
      <c r="M1103">
        <f>+VLOOKUP(G1103,tip_dogodka!$B$2:$C$10,2,0)</f>
        <v>3</v>
      </c>
      <c r="N1103">
        <f>+VLOOKUP(E1103,prostor!$F$1:$G$101,2,0)</f>
        <v>54</v>
      </c>
      <c r="O1103">
        <f t="shared" si="68"/>
        <v>150</v>
      </c>
      <c r="P1103">
        <f>VLOOKUP(O1103,mi2hh!A$2:B$4261,2,FALSE())</f>
        <v>3</v>
      </c>
      <c r="Q1103" t="str">
        <f t="shared" si="69"/>
        <v>Red</v>
      </c>
      <c r="R1103" t="str">
        <f t="shared" si="70"/>
        <v>UN</v>
      </c>
      <c r="S1103" s="24" t="s">
        <v>1192</v>
      </c>
      <c r="T1103" t="str">
        <f t="shared" si="71"/>
        <v/>
      </c>
      <c r="U1103">
        <f>VLOOKUP(S1103,ar_skupina!L$2:M$136,2,FALSE())</f>
        <v>50</v>
      </c>
    </row>
    <row r="1104" spans="1:21" ht="14.25" customHeight="1" x14ac:dyDescent="0.25">
      <c r="A1104">
        <v>1344</v>
      </c>
      <c r="B1104" s="9">
        <v>45350.708333333299</v>
      </c>
      <c r="C1104" s="9">
        <v>45350.916666666701</v>
      </c>
      <c r="D1104" t="s">
        <v>1683</v>
      </c>
      <c r="E1104" t="s">
        <v>16</v>
      </c>
      <c r="F1104" t="s">
        <v>1664</v>
      </c>
      <c r="G1104" t="s">
        <v>4</v>
      </c>
      <c r="H1104" t="s">
        <v>1675</v>
      </c>
      <c r="I1104" s="63" t="e">
        <f t="array" ref="I1104">_xlfn.IFS(#REF!="1",1,#REF!="2",2,#REF!="3",3,#REF!="1A",4,#REF!="1B",5,#REF!="2A",6,#REF!="2B",7,#REF!="3A",8,#REF!="3B",9,#REF!="4A",10,#REF!="","")</f>
        <v>#REF!</v>
      </c>
      <c r="J1104">
        <f>VLOOKUP(F1104,profesor!$G$2:$H$101,2,0)</f>
        <v>14</v>
      </c>
      <c r="K1104">
        <f>VLOOKUP(H1104,ar_predmet!A:C,3,0)</f>
        <v>239</v>
      </c>
      <c r="L1104" s="3" t="str">
        <f>VLOOKUP(H1104,ar_predmet!A:C,2,FALSE())</f>
        <v>S106</v>
      </c>
      <c r="M1104">
        <f>+VLOOKUP(G1104,tip_dogodka!$B$2:$C$10,2,0)</f>
        <v>3</v>
      </c>
      <c r="N1104">
        <f>+VLOOKUP(E1104,prostor!$F$1:$G$101,2,0)</f>
        <v>54</v>
      </c>
      <c r="O1104">
        <f t="shared" si="68"/>
        <v>300</v>
      </c>
      <c r="P1104">
        <f>VLOOKUP(O1104,mi2hh!A$2:B$4261,2,FALSE())</f>
        <v>6</v>
      </c>
      <c r="Q1104" t="str">
        <f t="shared" si="69"/>
        <v>Izr</v>
      </c>
      <c r="R1104" t="str">
        <f t="shared" si="70"/>
        <v>VS</v>
      </c>
      <c r="S1104" s="24" t="s">
        <v>1239</v>
      </c>
      <c r="T1104" t="str">
        <f t="shared" si="71"/>
        <v/>
      </c>
      <c r="U1104">
        <f>VLOOKUP(S1104,ar_skupina!L$2:M$136,2,FALSE())</f>
        <v>93</v>
      </c>
    </row>
    <row r="1105" spans="1:21" ht="14.25" customHeight="1" x14ac:dyDescent="0.25">
      <c r="A1105">
        <v>1345</v>
      </c>
      <c r="B1105" s="9">
        <v>45364.375</v>
      </c>
      <c r="C1105" s="9">
        <v>45364.479166666701</v>
      </c>
      <c r="D1105" t="s">
        <v>1676</v>
      </c>
      <c r="E1105">
        <v>301</v>
      </c>
      <c r="F1105" t="s">
        <v>1664</v>
      </c>
      <c r="G1105" t="s">
        <v>2</v>
      </c>
      <c r="H1105" t="s">
        <v>1677</v>
      </c>
      <c r="I1105" s="63" t="e">
        <f t="array" ref="I1105">_xlfn.IFS(#REF!="1",1,#REF!="2",2,#REF!="3",3,#REF!="1A",4,#REF!="1B",5,#REF!="2A",6,#REF!="2B",7,#REF!="3A",8,#REF!="3B",9,#REF!="4A",10,#REF!="","")</f>
        <v>#REF!</v>
      </c>
      <c r="J1105">
        <f>VLOOKUP(F1105,profesor!$G$2:$H$101,2,0)</f>
        <v>14</v>
      </c>
      <c r="K1105">
        <f>VLOOKUP(H1105,ar_predmet!A:C,3,0)</f>
        <v>73</v>
      </c>
      <c r="L1105" s="3">
        <f>VLOOKUP(H1105,ar_predmet!A:C,2,FALSE())</f>
        <v>6106</v>
      </c>
      <c r="M1105">
        <f>+VLOOKUP(G1105,tip_dogodka!$B$2:$C$10,2,0)</f>
        <v>1</v>
      </c>
      <c r="N1105">
        <f>+VLOOKUP(E1105,prostor!$F$1:$G$101,2,0)</f>
        <v>5</v>
      </c>
      <c r="O1105">
        <f t="shared" si="68"/>
        <v>150</v>
      </c>
      <c r="P1105">
        <f>VLOOKUP(O1105,mi2hh!A$2:B$4261,2,FALSE())</f>
        <v>3</v>
      </c>
      <c r="Q1105" t="str">
        <f t="shared" si="69"/>
        <v>Red</v>
      </c>
      <c r="R1105" t="str">
        <f t="shared" si="70"/>
        <v>UN</v>
      </c>
      <c r="S1105" s="24" t="s">
        <v>1192</v>
      </c>
      <c r="T1105" t="str">
        <f t="shared" si="71"/>
        <v/>
      </c>
      <c r="U1105">
        <f>VLOOKUP(S1105,ar_skupina!L$2:M$136,2,FALSE())</f>
        <v>50</v>
      </c>
    </row>
    <row r="1106" spans="1:21" ht="14.25" customHeight="1" x14ac:dyDescent="0.25">
      <c r="A1106">
        <v>1346</v>
      </c>
      <c r="B1106" s="9">
        <v>45300.489583333299</v>
      </c>
      <c r="C1106" s="9">
        <v>45300.59375</v>
      </c>
      <c r="D1106" t="s">
        <v>1666</v>
      </c>
      <c r="E1106" t="s">
        <v>16</v>
      </c>
      <c r="F1106" t="s">
        <v>1664</v>
      </c>
      <c r="G1106" t="s">
        <v>4</v>
      </c>
      <c r="H1106" t="s">
        <v>1667</v>
      </c>
      <c r="I1106" s="63" t="e">
        <f t="array" ref="I1106">_xlfn.IFS(#REF!="1",1,#REF!="2",2,#REF!="3",3,#REF!="1A",4,#REF!="1B",5,#REF!="2A",6,#REF!="2B",7,#REF!="3A",8,#REF!="3B",9,#REF!="4A",10,#REF!="","")</f>
        <v>#REF!</v>
      </c>
      <c r="J1106">
        <f>VLOOKUP(F1106,profesor!$G$2:$H$101,2,0)</f>
        <v>14</v>
      </c>
      <c r="K1106">
        <f>VLOOKUP(H1106,ar_predmet!A:C,3,0)</f>
        <v>159</v>
      </c>
      <c r="L1106" s="3">
        <f>VLOOKUP(H1106,ar_predmet!A:C,2,FALSE())</f>
        <v>7119</v>
      </c>
      <c r="M1106">
        <f>+VLOOKUP(G1106,tip_dogodka!$B$2:$C$10,2,0)</f>
        <v>3</v>
      </c>
      <c r="N1106">
        <f>+VLOOKUP(E1106,prostor!$F$1:$G$101,2,0)</f>
        <v>54</v>
      </c>
      <c r="O1106">
        <f t="shared" si="68"/>
        <v>150</v>
      </c>
      <c r="P1106">
        <f>VLOOKUP(O1106,mi2hh!A$2:B$4261,2,FALSE())</f>
        <v>3</v>
      </c>
      <c r="Q1106" t="str">
        <f t="shared" si="69"/>
        <v>Red</v>
      </c>
      <c r="R1106" t="str">
        <f t="shared" si="70"/>
        <v>MA</v>
      </c>
      <c r="S1106" s="24" t="s">
        <v>1224</v>
      </c>
      <c r="T1106" t="str">
        <f t="shared" si="71"/>
        <v/>
      </c>
      <c r="U1106">
        <f>VLOOKUP(S1106,ar_skupina!L$2:M$136,2,FALSE())</f>
        <v>80</v>
      </c>
    </row>
    <row r="1107" spans="1:21" ht="14.25" customHeight="1" x14ac:dyDescent="0.25">
      <c r="A1107">
        <v>1347</v>
      </c>
      <c r="B1107" s="9">
        <v>45204.416666666701</v>
      </c>
      <c r="C1107" s="9">
        <v>45204.520833333299</v>
      </c>
      <c r="D1107" t="s">
        <v>1681</v>
      </c>
      <c r="E1107">
        <v>302</v>
      </c>
      <c r="F1107" t="s">
        <v>1664</v>
      </c>
      <c r="G1107" t="s">
        <v>2</v>
      </c>
      <c r="H1107" t="s">
        <v>1680</v>
      </c>
      <c r="I1107" s="63" t="e">
        <f t="array" ref="I1107">_xlfn.IFS(#REF!="1",1,#REF!="2",2,#REF!="3",3,#REF!="1A",4,#REF!="1B",5,#REF!="2A",6,#REF!="2B",7,#REF!="3A",8,#REF!="3B",9,#REF!="4A",10,#REF!="","")</f>
        <v>#REF!</v>
      </c>
      <c r="J1107">
        <f>VLOOKUP(F1107,profesor!$G$2:$H$101,2,0)</f>
        <v>14</v>
      </c>
      <c r="K1107">
        <f>VLOOKUP(H1107,ar_predmet!A:C,3,0)</f>
        <v>21</v>
      </c>
      <c r="L1107" s="3">
        <f>VLOOKUP(H1107,ar_predmet!A:C,2,FALSE())</f>
        <v>5220</v>
      </c>
      <c r="M1107">
        <f>+VLOOKUP(G1107,tip_dogodka!$B$2:$C$10,2,0)</f>
        <v>1</v>
      </c>
      <c r="N1107">
        <f>+VLOOKUP(E1107,prostor!$F$1:$G$101,2,0)</f>
        <v>6</v>
      </c>
      <c r="O1107">
        <f t="shared" si="68"/>
        <v>150</v>
      </c>
      <c r="P1107">
        <f>VLOOKUP(O1107,mi2hh!A$2:B$4261,2,FALSE())</f>
        <v>3</v>
      </c>
      <c r="Q1107" t="str">
        <f t="shared" si="69"/>
        <v>Red</v>
      </c>
      <c r="R1107" t="str">
        <f t="shared" si="70"/>
        <v>VS</v>
      </c>
      <c r="S1107" s="24" t="s">
        <v>1156</v>
      </c>
      <c r="T1107" t="str">
        <f t="shared" si="71"/>
        <v/>
      </c>
      <c r="U1107">
        <f>VLOOKUP(S1107,ar_skupina!L$2:M$136,2,FALSE())</f>
        <v>19</v>
      </c>
    </row>
    <row r="1108" spans="1:21" ht="14.25" customHeight="1" x14ac:dyDescent="0.25">
      <c r="A1108">
        <v>1348</v>
      </c>
      <c r="B1108" s="9">
        <v>45271.489583333299</v>
      </c>
      <c r="C1108" s="9">
        <v>45271.59375</v>
      </c>
      <c r="D1108" t="s">
        <v>1678</v>
      </c>
      <c r="E1108">
        <v>411</v>
      </c>
      <c r="F1108" t="s">
        <v>1664</v>
      </c>
      <c r="G1108" t="s">
        <v>2</v>
      </c>
      <c r="H1108" t="s">
        <v>1667</v>
      </c>
      <c r="I1108" s="63" t="e">
        <f t="array" ref="I1108">_xlfn.IFS(#REF!="1",1,#REF!="2",2,#REF!="3",3,#REF!="1A",4,#REF!="1B",5,#REF!="2A",6,#REF!="2B",7,#REF!="3A",8,#REF!="3B",9,#REF!="4A",10,#REF!="","")</f>
        <v>#REF!</v>
      </c>
      <c r="J1108">
        <f>VLOOKUP(F1108,profesor!$G$2:$H$101,2,0)</f>
        <v>14</v>
      </c>
      <c r="K1108">
        <f>VLOOKUP(H1108,ar_predmet!A:C,3,0)</f>
        <v>159</v>
      </c>
      <c r="L1108" s="3">
        <f>VLOOKUP(H1108,ar_predmet!A:C,2,FALSE())</f>
        <v>7119</v>
      </c>
      <c r="M1108">
        <f>+VLOOKUP(G1108,tip_dogodka!$B$2:$C$10,2,0)</f>
        <v>1</v>
      </c>
      <c r="N1108">
        <f>+VLOOKUP(E1108,prostor!$F$1:$G$101,2,0)</f>
        <v>14</v>
      </c>
      <c r="O1108">
        <f t="shared" si="68"/>
        <v>150</v>
      </c>
      <c r="P1108">
        <f>VLOOKUP(O1108,mi2hh!A$2:B$4261,2,FALSE())</f>
        <v>3</v>
      </c>
      <c r="Q1108" t="str">
        <f t="shared" si="69"/>
        <v>Red</v>
      </c>
      <c r="R1108" t="str">
        <f t="shared" si="70"/>
        <v>MA</v>
      </c>
      <c r="S1108" s="24" t="s">
        <v>1224</v>
      </c>
      <c r="T1108" t="str">
        <f t="shared" si="71"/>
        <v/>
      </c>
      <c r="U1108">
        <f>VLOOKUP(S1108,ar_skupina!L$2:M$136,2,FALSE())</f>
        <v>80</v>
      </c>
    </row>
    <row r="1109" spans="1:21" ht="14.25" customHeight="1" x14ac:dyDescent="0.25">
      <c r="A1109">
        <v>1349</v>
      </c>
      <c r="B1109" s="9">
        <v>45259.75</v>
      </c>
      <c r="C1109" s="9">
        <v>45259.78125</v>
      </c>
      <c r="D1109" t="s">
        <v>1332</v>
      </c>
      <c r="E1109" t="s">
        <v>17</v>
      </c>
      <c r="F1109" t="s">
        <v>1664</v>
      </c>
      <c r="G1109" t="s">
        <v>2</v>
      </c>
      <c r="H1109" t="s">
        <v>1334</v>
      </c>
      <c r="I1109" s="63" t="e">
        <f t="array" ref="I1109">_xlfn.IFS(#REF!="1",1,#REF!="2",2,#REF!="3",3,#REF!="1A",4,#REF!="1B",5,#REF!="2A",6,#REF!="2B",7,#REF!="3A",8,#REF!="3B",9,#REF!="4A",10,#REF!="","")</f>
        <v>#REF!</v>
      </c>
      <c r="J1109">
        <f>VLOOKUP(F1109,profesor!$G$2:$H$101,2,0)</f>
        <v>14</v>
      </c>
      <c r="K1109">
        <f>VLOOKUP(H1109,ar_predmet!A:C,3,0)</f>
        <v>300</v>
      </c>
      <c r="L1109" s="3">
        <f>VLOOKUP(H1109,ar_predmet!A:C,2,FALSE())</f>
        <v>4137</v>
      </c>
      <c r="M1109">
        <f>+VLOOKUP(G1109,tip_dogodka!$B$2:$C$10,2,0)</f>
        <v>1</v>
      </c>
      <c r="N1109">
        <f>+VLOOKUP(E1109,prostor!$F$1:$G$101,2,0)</f>
        <v>55</v>
      </c>
      <c r="O1109">
        <f t="shared" si="68"/>
        <v>45</v>
      </c>
      <c r="P1109">
        <f>VLOOKUP(O1109,mi2hh!A$2:B$4261,2,FALSE())</f>
        <v>1</v>
      </c>
      <c r="Q1109" t="str">
        <f t="shared" si="69"/>
        <v>Izr</v>
      </c>
      <c r="R1109" t="str">
        <f t="shared" si="70"/>
        <v>DO</v>
      </c>
      <c r="S1109" s="24" t="s">
        <v>1280</v>
      </c>
      <c r="T1109" t="str">
        <f t="shared" si="71"/>
        <v/>
      </c>
      <c r="U1109">
        <f>VLOOKUP(S1109,ar_skupina!L$2:M$136,2,FALSE())</f>
        <v>130</v>
      </c>
    </row>
    <row r="1110" spans="1:21" ht="14.25" customHeight="1" x14ac:dyDescent="0.25">
      <c r="A1110">
        <v>1350</v>
      </c>
      <c r="B1110" s="9">
        <v>45210.416666666701</v>
      </c>
      <c r="C1110" s="9">
        <v>45210.520833333299</v>
      </c>
      <c r="D1110" t="s">
        <v>1684</v>
      </c>
      <c r="E1110" t="s">
        <v>16</v>
      </c>
      <c r="F1110" t="s">
        <v>1664</v>
      </c>
      <c r="G1110" t="s">
        <v>4</v>
      </c>
      <c r="H1110" t="s">
        <v>1680</v>
      </c>
      <c r="I1110" s="63" t="e">
        <f t="array" ref="I1110">_xlfn.IFS(#REF!="1",1,#REF!="2",2,#REF!="3",3,#REF!="1A",4,#REF!="1B",5,#REF!="2A",6,#REF!="2B",7,#REF!="3A",8,#REF!="3B",9,#REF!="4A",10,#REF!="","")</f>
        <v>#REF!</v>
      </c>
      <c r="J1110">
        <f>VLOOKUP(F1110,profesor!$G$2:$H$101,2,0)</f>
        <v>14</v>
      </c>
      <c r="K1110">
        <f>VLOOKUP(H1110,ar_predmet!A:C,3,0)</f>
        <v>21</v>
      </c>
      <c r="L1110" s="3">
        <f>VLOOKUP(H1110,ar_predmet!A:C,2,FALSE())</f>
        <v>5220</v>
      </c>
      <c r="M1110">
        <f>+VLOOKUP(G1110,tip_dogodka!$B$2:$C$10,2,0)</f>
        <v>3</v>
      </c>
      <c r="N1110">
        <f>+VLOOKUP(E1110,prostor!$F$1:$G$101,2,0)</f>
        <v>54</v>
      </c>
      <c r="O1110">
        <f t="shared" si="68"/>
        <v>150</v>
      </c>
      <c r="P1110">
        <f>VLOOKUP(O1110,mi2hh!A$2:B$4261,2,FALSE())</f>
        <v>3</v>
      </c>
      <c r="Q1110" t="str">
        <f t="shared" si="69"/>
        <v>Red</v>
      </c>
      <c r="R1110" t="str">
        <f t="shared" si="70"/>
        <v>VS</v>
      </c>
      <c r="S1110" s="24" t="s">
        <v>1156</v>
      </c>
      <c r="T1110" t="str">
        <f t="shared" si="71"/>
        <v/>
      </c>
      <c r="U1110">
        <f>VLOOKUP(S1110,ar_skupina!L$2:M$136,2,FALSE())</f>
        <v>19</v>
      </c>
    </row>
    <row r="1111" spans="1:21" ht="14.25" customHeight="1" x14ac:dyDescent="0.25">
      <c r="A1111">
        <v>1351</v>
      </c>
      <c r="B1111" s="9">
        <v>45351.708333333299</v>
      </c>
      <c r="C1111" s="9">
        <v>45351.916666666701</v>
      </c>
      <c r="D1111" t="s">
        <v>1683</v>
      </c>
      <c r="E1111" t="s">
        <v>16</v>
      </c>
      <c r="F1111" t="s">
        <v>1664</v>
      </c>
      <c r="G1111" t="s">
        <v>4</v>
      </c>
      <c r="H1111" t="s">
        <v>1675</v>
      </c>
      <c r="I1111" s="63" t="e">
        <f t="array" ref="I1111">_xlfn.IFS(#REF!="1",1,#REF!="2",2,#REF!="3",3,#REF!="1A",4,#REF!="1B",5,#REF!="2A",6,#REF!="2B",7,#REF!="3A",8,#REF!="3B",9,#REF!="4A",10,#REF!="","")</f>
        <v>#REF!</v>
      </c>
      <c r="J1111">
        <f>VLOOKUP(F1111,profesor!$G$2:$H$101,2,0)</f>
        <v>14</v>
      </c>
      <c r="K1111">
        <f>VLOOKUP(H1111,ar_predmet!A:C,3,0)</f>
        <v>239</v>
      </c>
      <c r="L1111" s="3" t="str">
        <f>VLOOKUP(H1111,ar_predmet!A:C,2,FALSE())</f>
        <v>S106</v>
      </c>
      <c r="M1111">
        <f>+VLOOKUP(G1111,tip_dogodka!$B$2:$C$10,2,0)</f>
        <v>3</v>
      </c>
      <c r="N1111">
        <f>+VLOOKUP(E1111,prostor!$F$1:$G$101,2,0)</f>
        <v>54</v>
      </c>
      <c r="O1111">
        <f t="shared" si="68"/>
        <v>300</v>
      </c>
      <c r="P1111">
        <f>VLOOKUP(O1111,mi2hh!A$2:B$4261,2,FALSE())</f>
        <v>6</v>
      </c>
      <c r="Q1111" t="str">
        <f t="shared" si="69"/>
        <v>Izr</v>
      </c>
      <c r="R1111" t="str">
        <f t="shared" si="70"/>
        <v>VS</v>
      </c>
      <c r="S1111" s="24" t="s">
        <v>1239</v>
      </c>
      <c r="T1111" t="str">
        <f t="shared" si="71"/>
        <v/>
      </c>
      <c r="U1111">
        <f>VLOOKUP(S1111,ar_skupina!L$2:M$136,2,FALSE())</f>
        <v>93</v>
      </c>
    </row>
    <row r="1112" spans="1:21" ht="14.25" customHeight="1" x14ac:dyDescent="0.25">
      <c r="A1112">
        <v>1352</v>
      </c>
      <c r="B1112" s="9">
        <v>45358.75</v>
      </c>
      <c r="C1112" s="9">
        <v>45358.854166666701</v>
      </c>
      <c r="D1112" t="s">
        <v>1674</v>
      </c>
      <c r="E1112" t="s">
        <v>17</v>
      </c>
      <c r="F1112" t="s">
        <v>1664</v>
      </c>
      <c r="G1112" t="s">
        <v>2</v>
      </c>
      <c r="H1112" t="s">
        <v>1675</v>
      </c>
      <c r="I1112" s="63" t="e">
        <f t="array" ref="I1112">_xlfn.IFS(#REF!="1",1,#REF!="2",2,#REF!="3",3,#REF!="1A",4,#REF!="1B",5,#REF!="2A",6,#REF!="2B",7,#REF!="3A",8,#REF!="3B",9,#REF!="4A",10,#REF!="","")</f>
        <v>#REF!</v>
      </c>
      <c r="J1112">
        <f>VLOOKUP(F1112,profesor!$G$2:$H$101,2,0)</f>
        <v>14</v>
      </c>
      <c r="K1112">
        <f>VLOOKUP(H1112,ar_predmet!A:C,3,0)</f>
        <v>239</v>
      </c>
      <c r="L1112" s="3" t="str">
        <f>VLOOKUP(H1112,ar_predmet!A:C,2,FALSE())</f>
        <v>S106</v>
      </c>
      <c r="M1112">
        <f>+VLOOKUP(G1112,tip_dogodka!$B$2:$C$10,2,0)</f>
        <v>1</v>
      </c>
      <c r="N1112">
        <f>+VLOOKUP(E1112,prostor!$F$1:$G$101,2,0)</f>
        <v>55</v>
      </c>
      <c r="O1112">
        <f t="shared" si="68"/>
        <v>150</v>
      </c>
      <c r="P1112">
        <f>VLOOKUP(O1112,mi2hh!A$2:B$4261,2,FALSE())</f>
        <v>3</v>
      </c>
      <c r="Q1112" t="str">
        <f t="shared" si="69"/>
        <v>Izr</v>
      </c>
      <c r="R1112" t="str">
        <f t="shared" si="70"/>
        <v>VS</v>
      </c>
      <c r="S1112" s="24" t="s">
        <v>1239</v>
      </c>
      <c r="T1112" t="str">
        <f t="shared" si="71"/>
        <v/>
      </c>
      <c r="U1112">
        <f>VLOOKUP(S1112,ar_skupina!L$2:M$136,2,FALSE())</f>
        <v>93</v>
      </c>
    </row>
    <row r="1113" spans="1:21" ht="14.25" customHeight="1" x14ac:dyDescent="0.25">
      <c r="A1113">
        <v>1353</v>
      </c>
      <c r="B1113" s="9">
        <v>45208.416666666701</v>
      </c>
      <c r="C1113" s="9">
        <v>45208.520833333299</v>
      </c>
      <c r="D1113" t="s">
        <v>1684</v>
      </c>
      <c r="E1113" t="s">
        <v>16</v>
      </c>
      <c r="F1113" t="s">
        <v>1664</v>
      </c>
      <c r="G1113" t="s">
        <v>4</v>
      </c>
      <c r="H1113" t="s">
        <v>1680</v>
      </c>
      <c r="I1113" s="63" t="e">
        <f t="array" ref="I1113">_xlfn.IFS(#REF!="1",1,#REF!="2",2,#REF!="3",3,#REF!="1A",4,#REF!="1B",5,#REF!="2A",6,#REF!="2B",7,#REF!="3A",8,#REF!="3B",9,#REF!="4A",10,#REF!="","")</f>
        <v>#REF!</v>
      </c>
      <c r="J1113">
        <f>VLOOKUP(F1113,profesor!$G$2:$H$101,2,0)</f>
        <v>14</v>
      </c>
      <c r="K1113">
        <f>VLOOKUP(H1113,ar_predmet!A:C,3,0)</f>
        <v>21</v>
      </c>
      <c r="L1113" s="3">
        <f>VLOOKUP(H1113,ar_predmet!A:C,2,FALSE())</f>
        <v>5220</v>
      </c>
      <c r="M1113">
        <f>+VLOOKUP(G1113,tip_dogodka!$B$2:$C$10,2,0)</f>
        <v>3</v>
      </c>
      <c r="N1113">
        <f>+VLOOKUP(E1113,prostor!$F$1:$G$101,2,0)</f>
        <v>54</v>
      </c>
      <c r="O1113">
        <f t="shared" si="68"/>
        <v>150</v>
      </c>
      <c r="P1113">
        <f>VLOOKUP(O1113,mi2hh!A$2:B$4261,2,FALSE())</f>
        <v>3</v>
      </c>
      <c r="Q1113" t="str">
        <f t="shared" si="69"/>
        <v>Red</v>
      </c>
      <c r="R1113" t="str">
        <f t="shared" si="70"/>
        <v>VS</v>
      </c>
      <c r="S1113" s="24" t="s">
        <v>1156</v>
      </c>
      <c r="T1113" t="str">
        <f t="shared" si="71"/>
        <v/>
      </c>
      <c r="U1113">
        <f>VLOOKUP(S1113,ar_skupina!L$2:M$136,2,FALSE())</f>
        <v>19</v>
      </c>
    </row>
    <row r="1114" spans="1:21" ht="14.25" customHeight="1" x14ac:dyDescent="0.25">
      <c r="A1114">
        <v>1355</v>
      </c>
      <c r="B1114" s="9">
        <v>45202.416666666701</v>
      </c>
      <c r="C1114" s="9">
        <v>45202.520833333299</v>
      </c>
      <c r="D1114" t="s">
        <v>1681</v>
      </c>
      <c r="E1114">
        <v>302</v>
      </c>
      <c r="F1114" t="s">
        <v>1664</v>
      </c>
      <c r="G1114" t="s">
        <v>2</v>
      </c>
      <c r="H1114" t="s">
        <v>1680</v>
      </c>
      <c r="I1114" s="63" t="e">
        <f t="array" ref="I1114">_xlfn.IFS(#REF!="1",1,#REF!="2",2,#REF!="3",3,#REF!="1A",4,#REF!="1B",5,#REF!="2A",6,#REF!="2B",7,#REF!="3A",8,#REF!="3B",9,#REF!="4A",10,#REF!="","")</f>
        <v>#REF!</v>
      </c>
      <c r="J1114">
        <f>VLOOKUP(F1114,profesor!$G$2:$H$101,2,0)</f>
        <v>14</v>
      </c>
      <c r="K1114">
        <f>VLOOKUP(H1114,ar_predmet!A:C,3,0)</f>
        <v>21</v>
      </c>
      <c r="L1114" s="3">
        <f>VLOOKUP(H1114,ar_predmet!A:C,2,FALSE())</f>
        <v>5220</v>
      </c>
      <c r="M1114">
        <f>+VLOOKUP(G1114,tip_dogodka!$B$2:$C$10,2,0)</f>
        <v>1</v>
      </c>
      <c r="N1114">
        <f>+VLOOKUP(E1114,prostor!$F$1:$G$101,2,0)</f>
        <v>6</v>
      </c>
      <c r="O1114">
        <f t="shared" si="68"/>
        <v>150</v>
      </c>
      <c r="P1114">
        <f>VLOOKUP(O1114,mi2hh!A$2:B$4261,2,FALSE())</f>
        <v>3</v>
      </c>
      <c r="Q1114" t="str">
        <f t="shared" si="69"/>
        <v>Red</v>
      </c>
      <c r="R1114" t="str">
        <f t="shared" si="70"/>
        <v>VS</v>
      </c>
      <c r="S1114" s="24" t="s">
        <v>1156</v>
      </c>
      <c r="T1114" t="str">
        <f t="shared" si="71"/>
        <v/>
      </c>
      <c r="U1114">
        <f>VLOOKUP(S1114,ar_skupina!L$2:M$136,2,FALSE())</f>
        <v>19</v>
      </c>
    </row>
    <row r="1115" spans="1:21" ht="14.25" customHeight="1" x14ac:dyDescent="0.25">
      <c r="A1115">
        <v>1356</v>
      </c>
      <c r="B1115" s="9">
        <v>45279.489583333299</v>
      </c>
      <c r="C1115" s="9">
        <v>45279.59375</v>
      </c>
      <c r="D1115" t="s">
        <v>1666</v>
      </c>
      <c r="E1115" t="s">
        <v>16</v>
      </c>
      <c r="F1115" t="s">
        <v>1664</v>
      </c>
      <c r="G1115" t="s">
        <v>4</v>
      </c>
      <c r="H1115" t="s">
        <v>1667</v>
      </c>
      <c r="I1115" s="63" t="e">
        <f t="array" ref="I1115">_xlfn.IFS(#REF!="1",1,#REF!="2",2,#REF!="3",3,#REF!="1A",4,#REF!="1B",5,#REF!="2A",6,#REF!="2B",7,#REF!="3A",8,#REF!="3B",9,#REF!="4A",10,#REF!="","")</f>
        <v>#REF!</v>
      </c>
      <c r="J1115">
        <f>VLOOKUP(F1115,profesor!$G$2:$H$101,2,0)</f>
        <v>14</v>
      </c>
      <c r="K1115">
        <f>VLOOKUP(H1115,ar_predmet!A:C,3,0)</f>
        <v>159</v>
      </c>
      <c r="L1115" s="3">
        <f>VLOOKUP(H1115,ar_predmet!A:C,2,FALSE())</f>
        <v>7119</v>
      </c>
      <c r="M1115">
        <f>+VLOOKUP(G1115,tip_dogodka!$B$2:$C$10,2,0)</f>
        <v>3</v>
      </c>
      <c r="N1115">
        <f>+VLOOKUP(E1115,prostor!$F$1:$G$101,2,0)</f>
        <v>54</v>
      </c>
      <c r="O1115">
        <f t="shared" si="68"/>
        <v>150</v>
      </c>
      <c r="P1115">
        <f>VLOOKUP(O1115,mi2hh!A$2:B$4261,2,FALSE())</f>
        <v>3</v>
      </c>
      <c r="Q1115" t="str">
        <f t="shared" si="69"/>
        <v>Red</v>
      </c>
      <c r="R1115" t="str">
        <f t="shared" si="70"/>
        <v>MA</v>
      </c>
      <c r="S1115" s="24" t="s">
        <v>1224</v>
      </c>
      <c r="T1115" t="str">
        <f t="shared" si="71"/>
        <v/>
      </c>
      <c r="U1115">
        <f>VLOOKUP(S1115,ar_skupina!L$2:M$136,2,FALSE())</f>
        <v>80</v>
      </c>
    </row>
    <row r="1116" spans="1:21" ht="14.25" customHeight="1" x14ac:dyDescent="0.25">
      <c r="A1116">
        <v>1357</v>
      </c>
      <c r="B1116" s="9">
        <v>45236.75</v>
      </c>
      <c r="C1116" s="9">
        <v>45236.916666666701</v>
      </c>
      <c r="D1116" t="s">
        <v>1685</v>
      </c>
      <c r="E1116" t="s">
        <v>17</v>
      </c>
      <c r="F1116" t="s">
        <v>1664</v>
      </c>
      <c r="G1116" t="s">
        <v>9</v>
      </c>
      <c r="H1116" t="s">
        <v>1667</v>
      </c>
      <c r="I1116" s="63" t="e">
        <f t="array" ref="I1116">_xlfn.IFS(#REF!="1",1,#REF!="2",2,#REF!="3",3,#REF!="1A",4,#REF!="1B",5,#REF!="2A",6,#REF!="2B",7,#REF!="3A",8,#REF!="3B",9,#REF!="4A",10,#REF!="","")</f>
        <v>#REF!</v>
      </c>
      <c r="J1116">
        <f>VLOOKUP(F1116,profesor!$G$2:$H$101,2,0)</f>
        <v>14</v>
      </c>
      <c r="K1116">
        <f>VLOOKUP(H1116,ar_predmet!A:C,3,0)</f>
        <v>159</v>
      </c>
      <c r="L1116" s="3">
        <f>VLOOKUP(H1116,ar_predmet!A:C,2,FALSE())</f>
        <v>7119</v>
      </c>
      <c r="M1116">
        <f>+VLOOKUP(G1116,tip_dogodka!$B$2:$C$10,2,0)</f>
        <v>8</v>
      </c>
      <c r="N1116">
        <f>+VLOOKUP(E1116,prostor!$F$1:$G$101,2,0)</f>
        <v>55</v>
      </c>
      <c r="O1116">
        <f t="shared" si="68"/>
        <v>240</v>
      </c>
      <c r="P1116">
        <f>VLOOKUP(O1116,mi2hh!A$2:B$4261,2,FALSE())</f>
        <v>5</v>
      </c>
      <c r="Q1116" t="str">
        <f t="shared" si="69"/>
        <v>Izr</v>
      </c>
      <c r="R1116" t="str">
        <f t="shared" si="70"/>
        <v>MA</v>
      </c>
      <c r="S1116" s="24" t="s">
        <v>1265</v>
      </c>
      <c r="T1116" t="str">
        <f t="shared" si="71"/>
        <v/>
      </c>
      <c r="U1116">
        <f>VLOOKUP(S1116,ar_skupina!L$2:M$136,2,FALSE())</f>
        <v>116</v>
      </c>
    </row>
    <row r="1117" spans="1:21" ht="14.25" customHeight="1" x14ac:dyDescent="0.25">
      <c r="A1117">
        <v>1358</v>
      </c>
      <c r="B1117" s="9">
        <v>45209.53125</v>
      </c>
      <c r="C1117" s="9">
        <v>45209.635416666701</v>
      </c>
      <c r="D1117" t="s">
        <v>1686</v>
      </c>
      <c r="E1117" t="s">
        <v>16</v>
      </c>
      <c r="F1117" t="s">
        <v>1664</v>
      </c>
      <c r="G1117" t="s">
        <v>4</v>
      </c>
      <c r="H1117" t="s">
        <v>1672</v>
      </c>
      <c r="I1117" s="63" t="e">
        <f t="array" ref="I1117">_xlfn.IFS(#REF!="1",1,#REF!="2",2,#REF!="3",3,#REF!="1A",4,#REF!="1B",5,#REF!="2A",6,#REF!="2B",7,#REF!="3A",8,#REF!="3B",9,#REF!="4A",10,#REF!="","")</f>
        <v>#REF!</v>
      </c>
      <c r="J1117">
        <f>VLOOKUP(F1117,profesor!$G$2:$H$101,2,0)</f>
        <v>14</v>
      </c>
      <c r="K1117">
        <f>VLOOKUP(H1117,ar_predmet!A:C,3,0)</f>
        <v>117</v>
      </c>
      <c r="L1117" s="3">
        <f>VLOOKUP(H1117,ar_predmet!A:C,2,FALSE())</f>
        <v>6304</v>
      </c>
      <c r="M1117">
        <f>+VLOOKUP(G1117,tip_dogodka!$B$2:$C$10,2,0)</f>
        <v>3</v>
      </c>
      <c r="N1117">
        <f>+VLOOKUP(E1117,prostor!$F$1:$G$101,2,0)</f>
        <v>54</v>
      </c>
      <c r="O1117">
        <f t="shared" si="68"/>
        <v>150</v>
      </c>
      <c r="P1117">
        <f>VLOOKUP(O1117,mi2hh!A$2:B$4261,2,FALSE())</f>
        <v>3</v>
      </c>
      <c r="Q1117" t="str">
        <f t="shared" si="69"/>
        <v>Red</v>
      </c>
      <c r="R1117" t="str">
        <f t="shared" si="70"/>
        <v>UN</v>
      </c>
      <c r="S1117" s="24" t="s">
        <v>1210</v>
      </c>
      <c r="T1117" t="str">
        <f t="shared" si="71"/>
        <v/>
      </c>
      <c r="U1117">
        <f>VLOOKUP(S1117,ar_skupina!L$2:M$136,2,FALSE())</f>
        <v>56</v>
      </c>
    </row>
    <row r="1118" spans="1:21" ht="14.25" customHeight="1" x14ac:dyDescent="0.25">
      <c r="A1118">
        <v>1360</v>
      </c>
      <c r="B1118" s="9">
        <v>45355.375</v>
      </c>
      <c r="C1118" s="9">
        <v>45355.479166666701</v>
      </c>
      <c r="D1118" t="s">
        <v>1676</v>
      </c>
      <c r="E1118">
        <v>301</v>
      </c>
      <c r="F1118" t="s">
        <v>1664</v>
      </c>
      <c r="G1118" t="s">
        <v>2</v>
      </c>
      <c r="H1118" t="s">
        <v>1677</v>
      </c>
      <c r="I1118" s="63" t="e">
        <f t="array" ref="I1118">_xlfn.IFS(#REF!="1",1,#REF!="2",2,#REF!="3",3,#REF!="1A",4,#REF!="1B",5,#REF!="2A",6,#REF!="2B",7,#REF!="3A",8,#REF!="3B",9,#REF!="4A",10,#REF!="","")</f>
        <v>#REF!</v>
      </c>
      <c r="J1118">
        <f>VLOOKUP(F1118,profesor!$G$2:$H$101,2,0)</f>
        <v>14</v>
      </c>
      <c r="K1118">
        <f>VLOOKUP(H1118,ar_predmet!A:C,3,0)</f>
        <v>73</v>
      </c>
      <c r="L1118" s="3">
        <f>VLOOKUP(H1118,ar_predmet!A:C,2,FALSE())</f>
        <v>6106</v>
      </c>
      <c r="M1118">
        <f>+VLOOKUP(G1118,tip_dogodka!$B$2:$C$10,2,0)</f>
        <v>1</v>
      </c>
      <c r="N1118">
        <f>+VLOOKUP(E1118,prostor!$F$1:$G$101,2,0)</f>
        <v>5</v>
      </c>
      <c r="O1118">
        <f t="shared" si="68"/>
        <v>150</v>
      </c>
      <c r="P1118">
        <f>VLOOKUP(O1118,mi2hh!A$2:B$4261,2,FALSE())</f>
        <v>3</v>
      </c>
      <c r="Q1118" t="str">
        <f t="shared" si="69"/>
        <v>Red</v>
      </c>
      <c r="R1118" t="str">
        <f t="shared" si="70"/>
        <v>UN</v>
      </c>
      <c r="S1118" s="24" t="s">
        <v>1192</v>
      </c>
      <c r="T1118" t="str">
        <f t="shared" si="71"/>
        <v/>
      </c>
      <c r="U1118">
        <f>VLOOKUP(S1118,ar_skupina!L$2:M$136,2,FALSE())</f>
        <v>50</v>
      </c>
    </row>
    <row r="1119" spans="1:21" ht="14.25" customHeight="1" x14ac:dyDescent="0.25">
      <c r="A1119">
        <v>1363</v>
      </c>
      <c r="B1119" s="9">
        <v>45208.53125</v>
      </c>
      <c r="C1119" s="9">
        <v>45208.635416666701</v>
      </c>
      <c r="D1119" t="s">
        <v>1671</v>
      </c>
      <c r="E1119">
        <v>307</v>
      </c>
      <c r="F1119" t="s">
        <v>1664</v>
      </c>
      <c r="G1119" t="s">
        <v>2</v>
      </c>
      <c r="H1119" t="s">
        <v>1672</v>
      </c>
      <c r="I1119" s="63" t="e">
        <f t="array" ref="I1119">_xlfn.IFS(#REF!="1",1,#REF!="2",2,#REF!="3",3,#REF!="1A",4,#REF!="1B",5,#REF!="2A",6,#REF!="2B",7,#REF!="3A",8,#REF!="3B",9,#REF!="4A",10,#REF!="","")</f>
        <v>#REF!</v>
      </c>
      <c r="J1119">
        <f>VLOOKUP(F1119,profesor!$G$2:$H$101,2,0)</f>
        <v>14</v>
      </c>
      <c r="K1119">
        <f>VLOOKUP(H1119,ar_predmet!A:C,3,0)</f>
        <v>117</v>
      </c>
      <c r="L1119" s="3">
        <f>VLOOKUP(H1119,ar_predmet!A:C,2,FALSE())</f>
        <v>6304</v>
      </c>
      <c r="M1119">
        <f>+VLOOKUP(G1119,tip_dogodka!$B$2:$C$10,2,0)</f>
        <v>1</v>
      </c>
      <c r="N1119">
        <f>+VLOOKUP(E1119,prostor!$F$1:$G$101,2,0)</f>
        <v>9</v>
      </c>
      <c r="O1119">
        <f t="shared" si="68"/>
        <v>150</v>
      </c>
      <c r="P1119">
        <f>VLOOKUP(O1119,mi2hh!A$2:B$4261,2,FALSE())</f>
        <v>3</v>
      </c>
      <c r="Q1119" t="str">
        <f t="shared" si="69"/>
        <v>Red</v>
      </c>
      <c r="R1119" t="str">
        <f t="shared" si="70"/>
        <v>UN</v>
      </c>
      <c r="S1119" s="24" t="s">
        <v>1210</v>
      </c>
      <c r="T1119" t="str">
        <f t="shared" si="71"/>
        <v/>
      </c>
      <c r="U1119">
        <f>VLOOKUP(S1119,ar_skupina!L$2:M$136,2,FALSE())</f>
        <v>56</v>
      </c>
    </row>
    <row r="1120" spans="1:21" ht="14.25" customHeight="1" x14ac:dyDescent="0.25">
      <c r="A1120">
        <v>1364</v>
      </c>
      <c r="B1120" s="9">
        <v>45212.53125</v>
      </c>
      <c r="C1120" s="9">
        <v>45212.635416666701</v>
      </c>
      <c r="D1120" t="s">
        <v>1671</v>
      </c>
      <c r="E1120">
        <v>307</v>
      </c>
      <c r="F1120" t="s">
        <v>1664</v>
      </c>
      <c r="G1120" t="s">
        <v>2</v>
      </c>
      <c r="H1120" t="s">
        <v>1672</v>
      </c>
      <c r="I1120" s="63" t="e">
        <f t="array" ref="I1120">_xlfn.IFS(#REF!="1",1,#REF!="2",2,#REF!="3",3,#REF!="1A",4,#REF!="1B",5,#REF!="2A",6,#REF!="2B",7,#REF!="3A",8,#REF!="3B",9,#REF!="4A",10,#REF!="","")</f>
        <v>#REF!</v>
      </c>
      <c r="J1120">
        <f>VLOOKUP(F1120,profesor!$G$2:$H$101,2,0)</f>
        <v>14</v>
      </c>
      <c r="K1120">
        <f>VLOOKUP(H1120,ar_predmet!A:C,3,0)</f>
        <v>117</v>
      </c>
      <c r="L1120" s="3">
        <f>VLOOKUP(H1120,ar_predmet!A:C,2,FALSE())</f>
        <v>6304</v>
      </c>
      <c r="M1120">
        <f>+VLOOKUP(G1120,tip_dogodka!$B$2:$C$10,2,0)</f>
        <v>1</v>
      </c>
      <c r="N1120">
        <f>+VLOOKUP(E1120,prostor!$F$1:$G$101,2,0)</f>
        <v>9</v>
      </c>
      <c r="O1120">
        <f t="shared" si="68"/>
        <v>150</v>
      </c>
      <c r="P1120">
        <f>VLOOKUP(O1120,mi2hh!A$2:B$4261,2,FALSE())</f>
        <v>3</v>
      </c>
      <c r="Q1120" t="str">
        <f t="shared" si="69"/>
        <v>Red</v>
      </c>
      <c r="R1120" t="str">
        <f t="shared" si="70"/>
        <v>UN</v>
      </c>
      <c r="S1120" s="24" t="s">
        <v>1210</v>
      </c>
      <c r="T1120" t="str">
        <f t="shared" si="71"/>
        <v/>
      </c>
      <c r="U1120">
        <f>VLOOKUP(S1120,ar_skupina!L$2:M$136,2,FALSE())</f>
        <v>56</v>
      </c>
    </row>
    <row r="1121" spans="1:21" ht="14.25" customHeight="1" x14ac:dyDescent="0.25">
      <c r="A1121">
        <v>1365</v>
      </c>
      <c r="B1121" s="9">
        <v>45212.416666666701</v>
      </c>
      <c r="C1121" s="9">
        <v>45212.520833333299</v>
      </c>
      <c r="D1121" t="s">
        <v>1681</v>
      </c>
      <c r="E1121">
        <v>302</v>
      </c>
      <c r="F1121" t="s">
        <v>1664</v>
      </c>
      <c r="G1121" t="s">
        <v>2</v>
      </c>
      <c r="H1121" t="s">
        <v>1680</v>
      </c>
      <c r="I1121" s="63" t="e">
        <f t="array" ref="I1121">_xlfn.IFS(#REF!="1",1,#REF!="2",2,#REF!="3",3,#REF!="1A",4,#REF!="1B",5,#REF!="2A",6,#REF!="2B",7,#REF!="3A",8,#REF!="3B",9,#REF!="4A",10,#REF!="","")</f>
        <v>#REF!</v>
      </c>
      <c r="J1121">
        <f>VLOOKUP(F1121,profesor!$G$2:$H$101,2,0)</f>
        <v>14</v>
      </c>
      <c r="K1121">
        <f>VLOOKUP(H1121,ar_predmet!A:C,3,0)</f>
        <v>21</v>
      </c>
      <c r="L1121" s="3">
        <f>VLOOKUP(H1121,ar_predmet!A:C,2,FALSE())</f>
        <v>5220</v>
      </c>
      <c r="M1121">
        <f>+VLOOKUP(G1121,tip_dogodka!$B$2:$C$10,2,0)</f>
        <v>1</v>
      </c>
      <c r="N1121">
        <f>+VLOOKUP(E1121,prostor!$F$1:$G$101,2,0)</f>
        <v>6</v>
      </c>
      <c r="O1121">
        <f t="shared" si="68"/>
        <v>150</v>
      </c>
      <c r="P1121">
        <f>VLOOKUP(O1121,mi2hh!A$2:B$4261,2,FALSE())</f>
        <v>3</v>
      </c>
      <c r="Q1121" t="str">
        <f t="shared" si="69"/>
        <v>Red</v>
      </c>
      <c r="R1121" t="str">
        <f t="shared" si="70"/>
        <v>VS</v>
      </c>
      <c r="S1121" s="24" t="s">
        <v>1156</v>
      </c>
      <c r="T1121" t="str">
        <f t="shared" si="71"/>
        <v/>
      </c>
      <c r="U1121">
        <f>VLOOKUP(S1121,ar_skupina!L$2:M$136,2,FALSE())</f>
        <v>19</v>
      </c>
    </row>
    <row r="1122" spans="1:21" ht="14.25" customHeight="1" x14ac:dyDescent="0.25">
      <c r="A1122">
        <v>1366</v>
      </c>
      <c r="B1122" s="9">
        <v>45216.53125</v>
      </c>
      <c r="C1122" s="9">
        <v>45216.635416666701</v>
      </c>
      <c r="D1122" t="s">
        <v>1671</v>
      </c>
      <c r="E1122">
        <v>307</v>
      </c>
      <c r="F1122" t="s">
        <v>1664</v>
      </c>
      <c r="G1122" t="s">
        <v>2</v>
      </c>
      <c r="H1122" t="s">
        <v>1672</v>
      </c>
      <c r="I1122" s="63" t="e">
        <f t="array" ref="I1122">_xlfn.IFS(#REF!="1",1,#REF!="2",2,#REF!="3",3,#REF!="1A",4,#REF!="1B",5,#REF!="2A",6,#REF!="2B",7,#REF!="3A",8,#REF!="3B",9,#REF!="4A",10,#REF!="","")</f>
        <v>#REF!</v>
      </c>
      <c r="J1122">
        <f>VLOOKUP(F1122,profesor!$G$2:$H$101,2,0)</f>
        <v>14</v>
      </c>
      <c r="K1122">
        <f>VLOOKUP(H1122,ar_predmet!A:C,3,0)</f>
        <v>117</v>
      </c>
      <c r="L1122" s="3">
        <f>VLOOKUP(H1122,ar_predmet!A:C,2,FALSE())</f>
        <v>6304</v>
      </c>
      <c r="M1122">
        <f>+VLOOKUP(G1122,tip_dogodka!$B$2:$C$10,2,0)</f>
        <v>1</v>
      </c>
      <c r="N1122">
        <f>+VLOOKUP(E1122,prostor!$F$1:$G$101,2,0)</f>
        <v>9</v>
      </c>
      <c r="O1122">
        <f t="shared" si="68"/>
        <v>150</v>
      </c>
      <c r="P1122">
        <f>VLOOKUP(O1122,mi2hh!A$2:B$4261,2,FALSE())</f>
        <v>3</v>
      </c>
      <c r="Q1122" t="str">
        <f t="shared" si="69"/>
        <v>Red</v>
      </c>
      <c r="R1122" t="str">
        <f t="shared" si="70"/>
        <v>UN</v>
      </c>
      <c r="S1122" s="24" t="s">
        <v>1210</v>
      </c>
      <c r="T1122" t="str">
        <f t="shared" si="71"/>
        <v/>
      </c>
      <c r="U1122">
        <f>VLOOKUP(S1122,ar_skupina!L$2:M$136,2,FALSE())</f>
        <v>56</v>
      </c>
    </row>
    <row r="1123" spans="1:21" ht="14.25" customHeight="1" x14ac:dyDescent="0.25">
      <c r="A1123">
        <v>1367</v>
      </c>
      <c r="B1123" s="9">
        <v>45272.635416666701</v>
      </c>
      <c r="C1123" s="9">
        <v>45272.739583333299</v>
      </c>
      <c r="D1123" t="s">
        <v>1673</v>
      </c>
      <c r="E1123" t="s">
        <v>17</v>
      </c>
      <c r="F1123" t="s">
        <v>1664</v>
      </c>
      <c r="G1123" t="s">
        <v>2</v>
      </c>
      <c r="H1123" t="s">
        <v>1670</v>
      </c>
      <c r="I1123" s="63" t="e">
        <f t="array" ref="I1123">_xlfn.IFS(#REF!="1",1,#REF!="2",2,#REF!="3",3,#REF!="1A",4,#REF!="1B",5,#REF!="2A",6,#REF!="2B",7,#REF!="3A",8,#REF!="3B",9,#REF!="4A",10,#REF!="","")</f>
        <v>#REF!</v>
      </c>
      <c r="J1123">
        <f>VLOOKUP(F1123,profesor!$G$2:$H$101,2,0)</f>
        <v>14</v>
      </c>
      <c r="K1123">
        <f>VLOOKUP(H1123,ar_predmet!A:C,3,0)</f>
        <v>181</v>
      </c>
      <c r="L1123" s="3">
        <f>VLOOKUP(H1123,ar_predmet!A:C,2,FALSE())</f>
        <v>7216</v>
      </c>
      <c r="M1123">
        <f>+VLOOKUP(G1123,tip_dogodka!$B$2:$C$10,2,0)</f>
        <v>1</v>
      </c>
      <c r="N1123">
        <f>+VLOOKUP(E1123,prostor!$F$1:$G$101,2,0)</f>
        <v>55</v>
      </c>
      <c r="O1123">
        <f t="shared" si="68"/>
        <v>150</v>
      </c>
      <c r="P1123">
        <f>VLOOKUP(O1123,mi2hh!A$2:B$4261,2,FALSE())</f>
        <v>3</v>
      </c>
      <c r="Q1123" t="str">
        <f t="shared" si="69"/>
        <v>Red</v>
      </c>
      <c r="R1123" t="str">
        <f t="shared" si="70"/>
        <v>MA</v>
      </c>
      <c r="S1123" s="24" t="s">
        <v>1229</v>
      </c>
      <c r="T1123" t="str">
        <f t="shared" si="71"/>
        <v/>
      </c>
      <c r="U1123">
        <f>VLOOKUP(S1123,ar_skupina!L$2:M$136,2,FALSE())</f>
        <v>85</v>
      </c>
    </row>
    <row r="1124" spans="1:21" ht="14.25" customHeight="1" x14ac:dyDescent="0.25">
      <c r="A1124">
        <v>1369</v>
      </c>
      <c r="B1124" s="9">
        <v>45205.53125</v>
      </c>
      <c r="C1124" s="9">
        <v>45205.635416666701</v>
      </c>
      <c r="D1124" t="s">
        <v>1686</v>
      </c>
      <c r="E1124" t="s">
        <v>16</v>
      </c>
      <c r="F1124" t="s">
        <v>1664</v>
      </c>
      <c r="G1124" t="s">
        <v>4</v>
      </c>
      <c r="H1124" t="s">
        <v>1672</v>
      </c>
      <c r="I1124" s="63" t="e">
        <f t="array" ref="I1124">_xlfn.IFS(#REF!="1",1,#REF!="2",2,#REF!="3",3,#REF!="1A",4,#REF!="1B",5,#REF!="2A",6,#REF!="2B",7,#REF!="3A",8,#REF!="3B",9,#REF!="4A",10,#REF!="","")</f>
        <v>#REF!</v>
      </c>
      <c r="J1124">
        <f>VLOOKUP(F1124,profesor!$G$2:$H$101,2,0)</f>
        <v>14</v>
      </c>
      <c r="K1124">
        <f>VLOOKUP(H1124,ar_predmet!A:C,3,0)</f>
        <v>117</v>
      </c>
      <c r="L1124" s="3">
        <f>VLOOKUP(H1124,ar_predmet!A:C,2,FALSE())</f>
        <v>6304</v>
      </c>
      <c r="M1124">
        <f>+VLOOKUP(G1124,tip_dogodka!$B$2:$C$10,2,0)</f>
        <v>3</v>
      </c>
      <c r="N1124">
        <f>+VLOOKUP(E1124,prostor!$F$1:$G$101,2,0)</f>
        <v>54</v>
      </c>
      <c r="O1124">
        <f t="shared" si="68"/>
        <v>150</v>
      </c>
      <c r="P1124">
        <f>VLOOKUP(O1124,mi2hh!A$2:B$4261,2,FALSE())</f>
        <v>3</v>
      </c>
      <c r="Q1124" t="str">
        <f t="shared" si="69"/>
        <v>Red</v>
      </c>
      <c r="R1124" t="str">
        <f t="shared" si="70"/>
        <v>UN</v>
      </c>
      <c r="S1124" s="24" t="s">
        <v>1210</v>
      </c>
      <c r="T1124" t="str">
        <f t="shared" si="71"/>
        <v/>
      </c>
      <c r="U1124">
        <f>VLOOKUP(S1124,ar_skupina!L$2:M$136,2,FALSE())</f>
        <v>56</v>
      </c>
    </row>
    <row r="1125" spans="1:21" ht="14.25" customHeight="1" x14ac:dyDescent="0.25">
      <c r="A1125">
        <v>1370</v>
      </c>
      <c r="B1125" s="9">
        <v>45366.375</v>
      </c>
      <c r="C1125" s="9">
        <v>45366.479166666701</v>
      </c>
      <c r="D1125" t="s">
        <v>1676</v>
      </c>
      <c r="E1125">
        <v>301</v>
      </c>
      <c r="F1125" t="s">
        <v>1664</v>
      </c>
      <c r="G1125" t="s">
        <v>2</v>
      </c>
      <c r="H1125" t="s">
        <v>1677</v>
      </c>
      <c r="I1125" s="63" t="e">
        <f t="array" ref="I1125">_xlfn.IFS(#REF!="1",1,#REF!="2",2,#REF!="3",3,#REF!="1A",4,#REF!="1B",5,#REF!="2A",6,#REF!="2B",7,#REF!="3A",8,#REF!="3B",9,#REF!="4A",10,#REF!="","")</f>
        <v>#REF!</v>
      </c>
      <c r="J1125">
        <f>VLOOKUP(F1125,profesor!$G$2:$H$101,2,0)</f>
        <v>14</v>
      </c>
      <c r="K1125">
        <f>VLOOKUP(H1125,ar_predmet!A:C,3,0)</f>
        <v>73</v>
      </c>
      <c r="L1125" s="3">
        <f>VLOOKUP(H1125,ar_predmet!A:C,2,FALSE())</f>
        <v>6106</v>
      </c>
      <c r="M1125">
        <f>+VLOOKUP(G1125,tip_dogodka!$B$2:$C$10,2,0)</f>
        <v>1</v>
      </c>
      <c r="N1125">
        <f>+VLOOKUP(E1125,prostor!$F$1:$G$101,2,0)</f>
        <v>5</v>
      </c>
      <c r="O1125">
        <f t="shared" si="68"/>
        <v>150</v>
      </c>
      <c r="P1125">
        <f>VLOOKUP(O1125,mi2hh!A$2:B$4261,2,FALSE())</f>
        <v>3</v>
      </c>
      <c r="Q1125" t="str">
        <f t="shared" si="69"/>
        <v>Red</v>
      </c>
      <c r="R1125" t="str">
        <f t="shared" si="70"/>
        <v>UN</v>
      </c>
      <c r="S1125" s="24" t="s">
        <v>1192</v>
      </c>
      <c r="T1125" t="str">
        <f t="shared" si="71"/>
        <v/>
      </c>
      <c r="U1125">
        <f>VLOOKUP(S1125,ar_skupina!L$2:M$136,2,FALSE())</f>
        <v>50</v>
      </c>
    </row>
    <row r="1126" spans="1:21" ht="14.25" customHeight="1" x14ac:dyDescent="0.25">
      <c r="A1126">
        <v>1371</v>
      </c>
      <c r="B1126" s="9">
        <v>45203.416666666701</v>
      </c>
      <c r="C1126" s="9">
        <v>45203.520833333299</v>
      </c>
      <c r="D1126" t="s">
        <v>1684</v>
      </c>
      <c r="E1126" t="s">
        <v>16</v>
      </c>
      <c r="F1126" t="s">
        <v>1664</v>
      </c>
      <c r="G1126" t="s">
        <v>4</v>
      </c>
      <c r="H1126" t="s">
        <v>1680</v>
      </c>
      <c r="I1126" s="63" t="e">
        <f t="array" ref="I1126">_xlfn.IFS(#REF!="1",1,#REF!="2",2,#REF!="3",3,#REF!="1A",4,#REF!="1B",5,#REF!="2A",6,#REF!="2B",7,#REF!="3A",8,#REF!="3B",9,#REF!="4A",10,#REF!="","")</f>
        <v>#REF!</v>
      </c>
      <c r="J1126">
        <f>VLOOKUP(F1126,profesor!$G$2:$H$101,2,0)</f>
        <v>14</v>
      </c>
      <c r="K1126">
        <f>VLOOKUP(H1126,ar_predmet!A:C,3,0)</f>
        <v>21</v>
      </c>
      <c r="L1126" s="3">
        <f>VLOOKUP(H1126,ar_predmet!A:C,2,FALSE())</f>
        <v>5220</v>
      </c>
      <c r="M1126">
        <f>+VLOOKUP(G1126,tip_dogodka!$B$2:$C$10,2,0)</f>
        <v>3</v>
      </c>
      <c r="N1126">
        <f>+VLOOKUP(E1126,prostor!$F$1:$G$101,2,0)</f>
        <v>54</v>
      </c>
      <c r="O1126">
        <f t="shared" si="68"/>
        <v>150</v>
      </c>
      <c r="P1126">
        <f>VLOOKUP(O1126,mi2hh!A$2:B$4261,2,FALSE())</f>
        <v>3</v>
      </c>
      <c r="Q1126" t="str">
        <f t="shared" si="69"/>
        <v>Red</v>
      </c>
      <c r="R1126" t="str">
        <f t="shared" si="70"/>
        <v>VS</v>
      </c>
      <c r="S1126" s="24" t="s">
        <v>1156</v>
      </c>
      <c r="T1126" t="str">
        <f t="shared" si="71"/>
        <v/>
      </c>
      <c r="U1126">
        <f>VLOOKUP(S1126,ar_skupina!L$2:M$136,2,FALSE())</f>
        <v>19</v>
      </c>
    </row>
    <row r="1127" spans="1:21" ht="14.25" customHeight="1" x14ac:dyDescent="0.25">
      <c r="A1127">
        <v>1372</v>
      </c>
      <c r="B1127" s="9">
        <v>45348.375</v>
      </c>
      <c r="C1127" s="9">
        <v>45348.479166666701</v>
      </c>
      <c r="D1127" t="s">
        <v>1676</v>
      </c>
      <c r="E1127">
        <v>301</v>
      </c>
      <c r="F1127" t="s">
        <v>1664</v>
      </c>
      <c r="G1127" t="s">
        <v>2</v>
      </c>
      <c r="H1127" t="s">
        <v>1677</v>
      </c>
      <c r="I1127" s="63" t="e">
        <f t="array" ref="I1127">_xlfn.IFS(#REF!="1",1,#REF!="2",2,#REF!="3",3,#REF!="1A",4,#REF!="1B",5,#REF!="2A",6,#REF!="2B",7,#REF!="3A",8,#REF!="3B",9,#REF!="4A",10,#REF!="","")</f>
        <v>#REF!</v>
      </c>
      <c r="J1127">
        <f>VLOOKUP(F1127,profesor!$G$2:$H$101,2,0)</f>
        <v>14</v>
      </c>
      <c r="K1127">
        <f>VLOOKUP(H1127,ar_predmet!A:C,3,0)</f>
        <v>73</v>
      </c>
      <c r="L1127" s="3">
        <f>VLOOKUP(H1127,ar_predmet!A:C,2,FALSE())</f>
        <v>6106</v>
      </c>
      <c r="M1127">
        <f>+VLOOKUP(G1127,tip_dogodka!$B$2:$C$10,2,0)</f>
        <v>1</v>
      </c>
      <c r="N1127">
        <f>+VLOOKUP(E1127,prostor!$F$1:$G$101,2,0)</f>
        <v>5</v>
      </c>
      <c r="O1127">
        <f t="shared" si="68"/>
        <v>150</v>
      </c>
      <c r="P1127">
        <f>VLOOKUP(O1127,mi2hh!A$2:B$4261,2,FALSE())</f>
        <v>3</v>
      </c>
      <c r="Q1127" t="str">
        <f t="shared" si="69"/>
        <v>Red</v>
      </c>
      <c r="R1127" t="str">
        <f t="shared" si="70"/>
        <v>UN</v>
      </c>
      <c r="S1127" s="24" t="s">
        <v>1192</v>
      </c>
      <c r="T1127" t="str">
        <f t="shared" si="71"/>
        <v/>
      </c>
      <c r="U1127">
        <f>VLOOKUP(S1127,ar_skupina!L$2:M$136,2,FALSE())</f>
        <v>50</v>
      </c>
    </row>
    <row r="1128" spans="1:21" ht="14.25" customHeight="1" x14ac:dyDescent="0.25">
      <c r="A1128">
        <v>1373</v>
      </c>
      <c r="B1128" s="9">
        <v>45217.416666666701</v>
      </c>
      <c r="C1128" s="9">
        <v>45217.520833333299</v>
      </c>
      <c r="D1128" t="s">
        <v>1684</v>
      </c>
      <c r="E1128" t="s">
        <v>16</v>
      </c>
      <c r="F1128" t="s">
        <v>1664</v>
      </c>
      <c r="G1128" t="s">
        <v>4</v>
      </c>
      <c r="H1128" t="s">
        <v>1680</v>
      </c>
      <c r="I1128" s="63" t="e">
        <f t="array" ref="I1128">_xlfn.IFS(#REF!="1",1,#REF!="2",2,#REF!="3",3,#REF!="1A",4,#REF!="1B",5,#REF!="2A",6,#REF!="2B",7,#REF!="3A",8,#REF!="3B",9,#REF!="4A",10,#REF!="","")</f>
        <v>#REF!</v>
      </c>
      <c r="J1128">
        <f>VLOOKUP(F1128,profesor!$G$2:$H$101,2,0)</f>
        <v>14</v>
      </c>
      <c r="K1128">
        <f>VLOOKUP(H1128,ar_predmet!A:C,3,0)</f>
        <v>21</v>
      </c>
      <c r="L1128" s="3">
        <f>VLOOKUP(H1128,ar_predmet!A:C,2,FALSE())</f>
        <v>5220</v>
      </c>
      <c r="M1128">
        <f>+VLOOKUP(G1128,tip_dogodka!$B$2:$C$10,2,0)</f>
        <v>3</v>
      </c>
      <c r="N1128">
        <f>+VLOOKUP(E1128,prostor!$F$1:$G$101,2,0)</f>
        <v>54</v>
      </c>
      <c r="O1128">
        <f t="shared" si="68"/>
        <v>150</v>
      </c>
      <c r="P1128">
        <f>VLOOKUP(O1128,mi2hh!A$2:B$4261,2,FALSE())</f>
        <v>3</v>
      </c>
      <c r="Q1128" t="str">
        <f t="shared" si="69"/>
        <v>Red</v>
      </c>
      <c r="R1128" t="str">
        <f t="shared" si="70"/>
        <v>VS</v>
      </c>
      <c r="S1128" s="24" t="s">
        <v>1156</v>
      </c>
      <c r="T1128" t="str">
        <f t="shared" si="71"/>
        <v/>
      </c>
      <c r="U1128">
        <f>VLOOKUP(S1128,ar_skupina!L$2:M$136,2,FALSE())</f>
        <v>19</v>
      </c>
    </row>
    <row r="1129" spans="1:21" ht="14.25" customHeight="1" x14ac:dyDescent="0.25">
      <c r="A1129">
        <v>1374</v>
      </c>
      <c r="B1129" s="9">
        <v>45261.375</v>
      </c>
      <c r="C1129" s="9">
        <v>45261.583333333299</v>
      </c>
      <c r="D1129" t="s">
        <v>1668</v>
      </c>
      <c r="E1129">
        <v>401</v>
      </c>
      <c r="F1129" t="s">
        <v>1664</v>
      </c>
      <c r="G1129" t="s">
        <v>2</v>
      </c>
      <c r="H1129" t="s">
        <v>1665</v>
      </c>
      <c r="I1129" s="63" t="e">
        <f t="array" ref="I1129">_xlfn.IFS(#REF!="1",1,#REF!="2",2,#REF!="3",3,#REF!="1A",4,#REF!="1B",5,#REF!="2A",6,#REF!="2B",7,#REF!="3A",8,#REF!="3B",9,#REF!="4A",10,#REF!="","")</f>
        <v>#REF!</v>
      </c>
      <c r="J1129">
        <f>VLOOKUP(F1129,profesor!$G$2:$H$101,2,0)</f>
        <v>14</v>
      </c>
      <c r="K1129">
        <f>VLOOKUP(H1129,ar_predmet!A:C,3,0)</f>
        <v>219</v>
      </c>
      <c r="L1129" s="3">
        <f>VLOOKUP(H1129,ar_predmet!A:C,2,FALSE())</f>
        <v>3312</v>
      </c>
      <c r="M1129">
        <f>+VLOOKUP(G1129,tip_dogodka!$B$2:$C$10,2,0)</f>
        <v>1</v>
      </c>
      <c r="N1129">
        <f>+VLOOKUP(E1129,prostor!$F$1:$G$101,2,0)</f>
        <v>10</v>
      </c>
      <c r="O1129">
        <f t="shared" si="68"/>
        <v>300</v>
      </c>
      <c r="P1129">
        <f>VLOOKUP(O1129,mi2hh!A$2:B$4261,2,FALSE())</f>
        <v>6</v>
      </c>
      <c r="Q1129" t="str">
        <f t="shared" si="69"/>
        <v>Red</v>
      </c>
      <c r="R1129" t="str">
        <f t="shared" si="70"/>
        <v>MA</v>
      </c>
      <c r="S1129" s="24" t="s">
        <v>1231</v>
      </c>
      <c r="T1129" t="str">
        <f t="shared" si="71"/>
        <v/>
      </c>
      <c r="U1129">
        <f>VLOOKUP(S1129,ar_skupina!L$2:M$136,2,FALSE())</f>
        <v>87</v>
      </c>
    </row>
    <row r="1130" spans="1:21" ht="14.25" customHeight="1" x14ac:dyDescent="0.25">
      <c r="A1130">
        <v>1375</v>
      </c>
      <c r="B1130" s="9">
        <v>45280.635416666701</v>
      </c>
      <c r="C1130" s="9">
        <v>45280.739583333299</v>
      </c>
      <c r="D1130" t="s">
        <v>1669</v>
      </c>
      <c r="E1130" t="s">
        <v>16</v>
      </c>
      <c r="F1130" t="s">
        <v>1664</v>
      </c>
      <c r="G1130" t="s">
        <v>4</v>
      </c>
      <c r="H1130" t="s">
        <v>1670</v>
      </c>
      <c r="I1130" s="63" t="e">
        <f t="array" ref="I1130">_xlfn.IFS(#REF!="1",1,#REF!="2",2,#REF!="3",3,#REF!="1A",4,#REF!="1B",5,#REF!="2A",6,#REF!="2B",7,#REF!="3A",8,#REF!="3B",9,#REF!="4A",10,#REF!="","")</f>
        <v>#REF!</v>
      </c>
      <c r="J1130">
        <f>VLOOKUP(F1130,profesor!$G$2:$H$101,2,0)</f>
        <v>14</v>
      </c>
      <c r="K1130">
        <f>VLOOKUP(H1130,ar_predmet!A:C,3,0)</f>
        <v>181</v>
      </c>
      <c r="L1130" s="3">
        <f>VLOOKUP(H1130,ar_predmet!A:C,2,FALSE())</f>
        <v>7216</v>
      </c>
      <c r="M1130">
        <f>+VLOOKUP(G1130,tip_dogodka!$B$2:$C$10,2,0)</f>
        <v>3</v>
      </c>
      <c r="N1130">
        <f>+VLOOKUP(E1130,prostor!$F$1:$G$101,2,0)</f>
        <v>54</v>
      </c>
      <c r="O1130">
        <f t="shared" si="68"/>
        <v>150</v>
      </c>
      <c r="P1130">
        <f>VLOOKUP(O1130,mi2hh!A$2:B$4261,2,FALSE())</f>
        <v>3</v>
      </c>
      <c r="Q1130" t="str">
        <f t="shared" si="69"/>
        <v>Red</v>
      </c>
      <c r="R1130" t="str">
        <f t="shared" si="70"/>
        <v>MA</v>
      </c>
      <c r="S1130" s="24" t="s">
        <v>1229</v>
      </c>
      <c r="T1130" t="str">
        <f t="shared" si="71"/>
        <v/>
      </c>
      <c r="U1130">
        <f>VLOOKUP(S1130,ar_skupina!L$2:M$136,2,FALSE())</f>
        <v>85</v>
      </c>
    </row>
    <row r="1131" spans="1:21" ht="14.25" customHeight="1" x14ac:dyDescent="0.25">
      <c r="A1131">
        <v>1376</v>
      </c>
      <c r="B1131" s="9">
        <v>45226.791666666701</v>
      </c>
      <c r="C1131" s="9">
        <v>45226.927083333299</v>
      </c>
      <c r="D1131" t="s">
        <v>1663</v>
      </c>
      <c r="E1131">
        <v>401</v>
      </c>
      <c r="F1131" t="s">
        <v>1664</v>
      </c>
      <c r="G1131" t="s">
        <v>2</v>
      </c>
      <c r="H1131" t="s">
        <v>1665</v>
      </c>
      <c r="I1131" s="63" t="e">
        <f t="array" ref="I1131">_xlfn.IFS(#REF!="1",1,#REF!="2",2,#REF!="3",3,#REF!="1A",4,#REF!="1B",5,#REF!="2A",6,#REF!="2B",7,#REF!="3A",8,#REF!="3B",9,#REF!="4A",10,#REF!="","")</f>
        <v>#REF!</v>
      </c>
      <c r="J1131">
        <f>VLOOKUP(F1131,profesor!$G$2:$H$101,2,0)</f>
        <v>14</v>
      </c>
      <c r="K1131">
        <f>VLOOKUP(H1131,ar_predmet!A:C,3,0)</f>
        <v>219</v>
      </c>
      <c r="L1131" s="3">
        <f>VLOOKUP(H1131,ar_predmet!A:C,2,FALSE())</f>
        <v>3312</v>
      </c>
      <c r="M1131">
        <f>+VLOOKUP(G1131,tip_dogodka!$B$2:$C$10,2,0)</f>
        <v>1</v>
      </c>
      <c r="N1131">
        <f>+VLOOKUP(E1131,prostor!$F$1:$G$101,2,0)</f>
        <v>10</v>
      </c>
      <c r="O1131">
        <f t="shared" si="68"/>
        <v>195</v>
      </c>
      <c r="P1131">
        <f>VLOOKUP(O1131,mi2hh!A$2:B$4261,2,FALSE())</f>
        <v>4</v>
      </c>
      <c r="Q1131" t="str">
        <f t="shared" si="69"/>
        <v>Izr</v>
      </c>
      <c r="R1131" t="str">
        <f t="shared" si="70"/>
        <v>MA</v>
      </c>
      <c r="S1131" s="24" t="s">
        <v>1274</v>
      </c>
      <c r="T1131" t="str">
        <f t="shared" si="71"/>
        <v/>
      </c>
      <c r="U1131">
        <f>VLOOKUP(S1131,ar_skupina!L$2:M$136,2,FALSE())</f>
        <v>125</v>
      </c>
    </row>
    <row r="1132" spans="1:21" ht="14.25" customHeight="1" x14ac:dyDescent="0.25">
      <c r="A1132">
        <v>1377</v>
      </c>
      <c r="B1132" s="9">
        <v>45217.53125</v>
      </c>
      <c r="C1132" s="9">
        <v>45217.635416666701</v>
      </c>
      <c r="D1132" t="s">
        <v>1686</v>
      </c>
      <c r="E1132" t="s">
        <v>16</v>
      </c>
      <c r="F1132" t="s">
        <v>1664</v>
      </c>
      <c r="G1132" t="s">
        <v>4</v>
      </c>
      <c r="H1132" t="s">
        <v>1672</v>
      </c>
      <c r="I1132" s="63" t="e">
        <f t="array" ref="I1132">_xlfn.IFS(#REF!="1",1,#REF!="2",2,#REF!="3",3,#REF!="1A",4,#REF!="1B",5,#REF!="2A",6,#REF!="2B",7,#REF!="3A",8,#REF!="3B",9,#REF!="4A",10,#REF!="","")</f>
        <v>#REF!</v>
      </c>
      <c r="J1132">
        <f>VLOOKUP(F1132,profesor!$G$2:$H$101,2,0)</f>
        <v>14</v>
      </c>
      <c r="K1132">
        <f>VLOOKUP(H1132,ar_predmet!A:C,3,0)</f>
        <v>117</v>
      </c>
      <c r="L1132" s="3">
        <f>VLOOKUP(H1132,ar_predmet!A:C,2,FALSE())</f>
        <v>6304</v>
      </c>
      <c r="M1132">
        <f>+VLOOKUP(G1132,tip_dogodka!$B$2:$C$10,2,0)</f>
        <v>3</v>
      </c>
      <c r="N1132">
        <f>+VLOOKUP(E1132,prostor!$F$1:$G$101,2,0)</f>
        <v>54</v>
      </c>
      <c r="O1132">
        <f t="shared" si="68"/>
        <v>150</v>
      </c>
      <c r="P1132">
        <f>VLOOKUP(O1132,mi2hh!A$2:B$4261,2,FALSE())</f>
        <v>3</v>
      </c>
      <c r="Q1132" t="str">
        <f t="shared" si="69"/>
        <v>Red</v>
      </c>
      <c r="R1132" t="str">
        <f t="shared" si="70"/>
        <v>UN</v>
      </c>
      <c r="S1132" s="24" t="s">
        <v>1210</v>
      </c>
      <c r="T1132" t="str">
        <f t="shared" si="71"/>
        <v/>
      </c>
      <c r="U1132">
        <f>VLOOKUP(S1132,ar_skupina!L$2:M$136,2,FALSE())</f>
        <v>56</v>
      </c>
    </row>
    <row r="1133" spans="1:21" ht="14.25" customHeight="1" x14ac:dyDescent="0.25">
      <c r="A1133">
        <v>1378</v>
      </c>
      <c r="B1133" s="9">
        <v>45222.416666666701</v>
      </c>
      <c r="C1133" s="9">
        <v>45222.590277777803</v>
      </c>
      <c r="D1133" t="s">
        <v>1668</v>
      </c>
      <c r="E1133">
        <v>307</v>
      </c>
      <c r="F1133" t="s">
        <v>1664</v>
      </c>
      <c r="G1133" t="s">
        <v>2</v>
      </c>
      <c r="H1133" t="s">
        <v>1665</v>
      </c>
      <c r="I1133" s="63" t="e">
        <f t="array" ref="I1133">_xlfn.IFS(#REF!="1",1,#REF!="2",2,#REF!="3",3,#REF!="1A",4,#REF!="1B",5,#REF!="2A",6,#REF!="2B",7,#REF!="3A",8,#REF!="3B",9,#REF!="4A",10,#REF!="","")</f>
        <v>#REF!</v>
      </c>
      <c r="J1133">
        <f>VLOOKUP(F1133,profesor!$G$2:$H$101,2,0)</f>
        <v>14</v>
      </c>
      <c r="K1133">
        <f>VLOOKUP(H1133,ar_predmet!A:C,3,0)</f>
        <v>219</v>
      </c>
      <c r="L1133" s="3">
        <f>VLOOKUP(H1133,ar_predmet!A:C,2,FALSE())</f>
        <v>3312</v>
      </c>
      <c r="M1133">
        <f>+VLOOKUP(G1133,tip_dogodka!$B$2:$C$10,2,0)</f>
        <v>1</v>
      </c>
      <c r="N1133">
        <f>+VLOOKUP(E1133,prostor!$F$1:$G$101,2,0)</f>
        <v>9</v>
      </c>
      <c r="O1133">
        <f t="shared" si="68"/>
        <v>250</v>
      </c>
      <c r="P1133">
        <f>VLOOKUP(O1133,mi2hh!A$2:B$4261,2,FALSE())</f>
        <v>5</v>
      </c>
      <c r="Q1133" t="str">
        <f t="shared" si="69"/>
        <v>Red</v>
      </c>
      <c r="R1133" t="str">
        <f t="shared" si="70"/>
        <v>MA</v>
      </c>
      <c r="S1133" s="24" t="s">
        <v>1231</v>
      </c>
      <c r="T1133" t="str">
        <f t="shared" si="71"/>
        <v/>
      </c>
      <c r="U1133">
        <f>VLOOKUP(S1133,ar_skupina!L$2:M$136,2,FALSE())</f>
        <v>87</v>
      </c>
    </row>
    <row r="1134" spans="1:21" ht="14.25" customHeight="1" x14ac:dyDescent="0.25">
      <c r="A1134">
        <v>1379</v>
      </c>
      <c r="B1134" s="9">
        <v>45279.635416666701</v>
      </c>
      <c r="C1134" s="9">
        <v>45279.739583333299</v>
      </c>
      <c r="D1134" t="s">
        <v>1669</v>
      </c>
      <c r="E1134" t="s">
        <v>16</v>
      </c>
      <c r="F1134" t="s">
        <v>1664</v>
      </c>
      <c r="G1134" t="s">
        <v>4</v>
      </c>
      <c r="H1134" t="s">
        <v>1670</v>
      </c>
      <c r="I1134" s="63" t="e">
        <f t="array" ref="I1134">_xlfn.IFS(#REF!="1",1,#REF!="2",2,#REF!="3",3,#REF!="1A",4,#REF!="1B",5,#REF!="2A",6,#REF!="2B",7,#REF!="3A",8,#REF!="3B",9,#REF!="4A",10,#REF!="","")</f>
        <v>#REF!</v>
      </c>
      <c r="J1134">
        <f>VLOOKUP(F1134,profesor!$G$2:$H$101,2,0)</f>
        <v>14</v>
      </c>
      <c r="K1134">
        <f>VLOOKUP(H1134,ar_predmet!A:C,3,0)</f>
        <v>181</v>
      </c>
      <c r="L1134" s="3">
        <f>VLOOKUP(H1134,ar_predmet!A:C,2,FALSE())</f>
        <v>7216</v>
      </c>
      <c r="M1134">
        <f>+VLOOKUP(G1134,tip_dogodka!$B$2:$C$10,2,0)</f>
        <v>3</v>
      </c>
      <c r="N1134">
        <f>+VLOOKUP(E1134,prostor!$F$1:$G$101,2,0)</f>
        <v>54</v>
      </c>
      <c r="O1134">
        <f t="shared" si="68"/>
        <v>150</v>
      </c>
      <c r="P1134">
        <f>VLOOKUP(O1134,mi2hh!A$2:B$4261,2,FALSE())</f>
        <v>3</v>
      </c>
      <c r="Q1134" t="str">
        <f t="shared" si="69"/>
        <v>Red</v>
      </c>
      <c r="R1134" t="str">
        <f t="shared" si="70"/>
        <v>MA</v>
      </c>
      <c r="S1134" s="24" t="s">
        <v>1229</v>
      </c>
      <c r="T1134" t="str">
        <f t="shared" si="71"/>
        <v/>
      </c>
      <c r="U1134">
        <f>VLOOKUP(S1134,ar_skupina!L$2:M$136,2,FALSE())</f>
        <v>85</v>
      </c>
    </row>
    <row r="1135" spans="1:21" ht="14.25" customHeight="1" x14ac:dyDescent="0.25">
      <c r="A1135">
        <v>1381</v>
      </c>
      <c r="B1135" s="9">
        <v>45301.75</v>
      </c>
      <c r="C1135" s="9">
        <v>45301.885416666701</v>
      </c>
      <c r="D1135" t="s">
        <v>1663</v>
      </c>
      <c r="E1135">
        <v>306</v>
      </c>
      <c r="F1135" t="s">
        <v>1664</v>
      </c>
      <c r="G1135" t="s">
        <v>2</v>
      </c>
      <c r="H1135" t="s">
        <v>1665</v>
      </c>
      <c r="I1135" s="63" t="e">
        <f t="array" ref="I1135">_xlfn.IFS(#REF!="1",1,#REF!="2",2,#REF!="3",3,#REF!="1A",4,#REF!="1B",5,#REF!="2A",6,#REF!="2B",7,#REF!="3A",8,#REF!="3B",9,#REF!="4A",10,#REF!="","")</f>
        <v>#REF!</v>
      </c>
      <c r="J1135">
        <f>VLOOKUP(F1135,profesor!$G$2:$H$101,2,0)</f>
        <v>14</v>
      </c>
      <c r="K1135">
        <f>VLOOKUP(H1135,ar_predmet!A:C,3,0)</f>
        <v>219</v>
      </c>
      <c r="L1135" s="3">
        <f>VLOOKUP(H1135,ar_predmet!A:C,2,FALSE())</f>
        <v>3312</v>
      </c>
      <c r="M1135">
        <f>+VLOOKUP(G1135,tip_dogodka!$B$2:$C$10,2,0)</f>
        <v>1</v>
      </c>
      <c r="N1135">
        <f>+VLOOKUP(E1135,prostor!$F$1:$G$101,2,0)</f>
        <v>8</v>
      </c>
      <c r="O1135">
        <f t="shared" si="68"/>
        <v>195</v>
      </c>
      <c r="P1135">
        <f>VLOOKUP(O1135,mi2hh!A$2:B$4261,2,FALSE())</f>
        <v>4</v>
      </c>
      <c r="Q1135" t="str">
        <f t="shared" si="69"/>
        <v>Izr</v>
      </c>
      <c r="R1135" t="str">
        <f t="shared" si="70"/>
        <v>MA</v>
      </c>
      <c r="S1135" s="24" t="s">
        <v>1274</v>
      </c>
      <c r="T1135" t="str">
        <f t="shared" si="71"/>
        <v/>
      </c>
      <c r="U1135">
        <f>VLOOKUP(S1135,ar_skupina!L$2:M$136,2,FALSE())</f>
        <v>125</v>
      </c>
    </row>
    <row r="1136" spans="1:21" ht="14.25" customHeight="1" x14ac:dyDescent="0.25">
      <c r="A1136">
        <v>1382</v>
      </c>
      <c r="B1136" s="9">
        <v>45356.375</v>
      </c>
      <c r="C1136" s="9">
        <v>45356.479166666701</v>
      </c>
      <c r="D1136" t="s">
        <v>1682</v>
      </c>
      <c r="E1136" t="s">
        <v>16</v>
      </c>
      <c r="F1136" t="s">
        <v>1664</v>
      </c>
      <c r="G1136" t="s">
        <v>4</v>
      </c>
      <c r="H1136" t="s">
        <v>1677</v>
      </c>
      <c r="I1136" s="63" t="e">
        <f t="array" ref="I1136">_xlfn.IFS(#REF!="1",1,#REF!="2",2,#REF!="3",3,#REF!="1A",4,#REF!="1B",5,#REF!="2A",6,#REF!="2B",7,#REF!="3A",8,#REF!="3B",9,#REF!="4A",10,#REF!="","")</f>
        <v>#REF!</v>
      </c>
      <c r="J1136">
        <f>VLOOKUP(F1136,profesor!$G$2:$H$101,2,0)</f>
        <v>14</v>
      </c>
      <c r="K1136">
        <f>VLOOKUP(H1136,ar_predmet!A:C,3,0)</f>
        <v>73</v>
      </c>
      <c r="L1136" s="3">
        <f>VLOOKUP(H1136,ar_predmet!A:C,2,FALSE())</f>
        <v>6106</v>
      </c>
      <c r="M1136">
        <f>+VLOOKUP(G1136,tip_dogodka!$B$2:$C$10,2,0)</f>
        <v>3</v>
      </c>
      <c r="N1136">
        <f>+VLOOKUP(E1136,prostor!$F$1:$G$101,2,0)</f>
        <v>54</v>
      </c>
      <c r="O1136">
        <f t="shared" si="68"/>
        <v>150</v>
      </c>
      <c r="P1136">
        <f>VLOOKUP(O1136,mi2hh!A$2:B$4261,2,FALSE())</f>
        <v>3</v>
      </c>
      <c r="Q1136" t="str">
        <f t="shared" si="69"/>
        <v>Red</v>
      </c>
      <c r="R1136" t="str">
        <f t="shared" si="70"/>
        <v>UN</v>
      </c>
      <c r="S1136" s="24" t="s">
        <v>1192</v>
      </c>
      <c r="T1136" t="str">
        <f t="shared" si="71"/>
        <v/>
      </c>
      <c r="U1136">
        <f>VLOOKUP(S1136,ar_skupina!L$2:M$136,2,FALSE())</f>
        <v>50</v>
      </c>
    </row>
    <row r="1137" spans="1:21" ht="14.25" customHeight="1" x14ac:dyDescent="0.25">
      <c r="A1137">
        <v>1383</v>
      </c>
      <c r="B1137" s="9">
        <v>45356.708333333299</v>
      </c>
      <c r="C1137" s="9">
        <v>45356.916666666701</v>
      </c>
      <c r="D1137" t="s">
        <v>1683</v>
      </c>
      <c r="E1137" t="s">
        <v>16</v>
      </c>
      <c r="F1137" t="s">
        <v>1664</v>
      </c>
      <c r="G1137" t="s">
        <v>4</v>
      </c>
      <c r="H1137" t="s">
        <v>1675</v>
      </c>
      <c r="I1137" s="63" t="e">
        <f t="array" ref="I1137">_xlfn.IFS(#REF!="1",1,#REF!="2",2,#REF!="3",3,#REF!="1A",4,#REF!="1B",5,#REF!="2A",6,#REF!="2B",7,#REF!="3A",8,#REF!="3B",9,#REF!="4A",10,#REF!="","")</f>
        <v>#REF!</v>
      </c>
      <c r="J1137">
        <f>VLOOKUP(F1137,profesor!$G$2:$H$101,2,0)</f>
        <v>14</v>
      </c>
      <c r="K1137">
        <f>VLOOKUP(H1137,ar_predmet!A:C,3,0)</f>
        <v>239</v>
      </c>
      <c r="L1137" s="3" t="str">
        <f>VLOOKUP(H1137,ar_predmet!A:C,2,FALSE())</f>
        <v>S106</v>
      </c>
      <c r="M1137">
        <f>+VLOOKUP(G1137,tip_dogodka!$B$2:$C$10,2,0)</f>
        <v>3</v>
      </c>
      <c r="N1137">
        <f>+VLOOKUP(E1137,prostor!$F$1:$G$101,2,0)</f>
        <v>54</v>
      </c>
      <c r="O1137">
        <f t="shared" si="68"/>
        <v>300</v>
      </c>
      <c r="P1137">
        <f>VLOOKUP(O1137,mi2hh!A$2:B$4261,2,FALSE())</f>
        <v>6</v>
      </c>
      <c r="Q1137" t="str">
        <f t="shared" si="69"/>
        <v>Izr</v>
      </c>
      <c r="R1137" t="str">
        <f t="shared" si="70"/>
        <v>VS</v>
      </c>
      <c r="S1137" s="24" t="s">
        <v>1239</v>
      </c>
      <c r="T1137" t="str">
        <f t="shared" si="71"/>
        <v/>
      </c>
      <c r="U1137">
        <f>VLOOKUP(S1137,ar_skupina!L$2:M$136,2,FALSE())</f>
        <v>93</v>
      </c>
    </row>
    <row r="1138" spans="1:21" ht="14.25" customHeight="1" x14ac:dyDescent="0.25">
      <c r="A1138">
        <v>1384</v>
      </c>
      <c r="B1138" s="9">
        <v>45219.677083333299</v>
      </c>
      <c r="C1138" s="9">
        <v>45219.78125</v>
      </c>
      <c r="D1138" t="s">
        <v>1357</v>
      </c>
      <c r="E1138">
        <v>306</v>
      </c>
      <c r="F1138" t="s">
        <v>1664</v>
      </c>
      <c r="G1138" t="s">
        <v>3</v>
      </c>
      <c r="H1138" t="s">
        <v>1346</v>
      </c>
      <c r="I1138" s="63" t="e">
        <f t="array" ref="I1138">_xlfn.IFS(#REF!="1",1,#REF!="2",2,#REF!="3",3,#REF!="1A",4,#REF!="1B",5,#REF!="2A",6,#REF!="2B",7,#REF!="3A",8,#REF!="3B",9,#REF!="4A",10,#REF!="","")</f>
        <v>#REF!</v>
      </c>
      <c r="J1138">
        <f>VLOOKUP(F1138,profesor!$G$2:$H$101,2,0)</f>
        <v>14</v>
      </c>
      <c r="K1138">
        <f>VLOOKUP(H1138,ar_predmet!A:C,3,0)</f>
        <v>131</v>
      </c>
      <c r="L1138" s="3">
        <f>VLOOKUP(H1138,ar_predmet!A:C,2,FALSE())</f>
        <v>6325</v>
      </c>
      <c r="M1138">
        <f>+VLOOKUP(G1138,tip_dogodka!$B$2:$C$10,2,0)</f>
        <v>2</v>
      </c>
      <c r="N1138">
        <f>+VLOOKUP(E1138,prostor!$F$1:$G$101,2,0)</f>
        <v>8</v>
      </c>
      <c r="O1138">
        <f t="shared" si="68"/>
        <v>150</v>
      </c>
      <c r="P1138">
        <f>VLOOKUP(O1138,mi2hh!A$2:B$4261,2,FALSE())</f>
        <v>3</v>
      </c>
      <c r="Q1138" t="str">
        <f t="shared" si="69"/>
        <v>Red</v>
      </c>
      <c r="R1138" t="str">
        <f t="shared" si="70"/>
        <v>UN</v>
      </c>
      <c r="S1138" s="24" t="s">
        <v>1215</v>
      </c>
      <c r="T1138" t="str">
        <f t="shared" si="71"/>
        <v/>
      </c>
      <c r="U1138">
        <f>VLOOKUP(S1138,ar_skupina!L$2:M$136,2,FALSE())</f>
        <v>72</v>
      </c>
    </row>
    <row r="1139" spans="1:21" ht="14.25" customHeight="1" x14ac:dyDescent="0.25">
      <c r="A1139">
        <v>1385</v>
      </c>
      <c r="B1139" s="9">
        <v>45216.416666666701</v>
      </c>
      <c r="C1139" s="9">
        <v>45216.520833333299</v>
      </c>
      <c r="D1139" t="s">
        <v>1681</v>
      </c>
      <c r="E1139">
        <v>302</v>
      </c>
      <c r="F1139" t="s">
        <v>1664</v>
      </c>
      <c r="G1139" t="s">
        <v>2</v>
      </c>
      <c r="H1139" t="s">
        <v>1680</v>
      </c>
      <c r="I1139" s="63" t="e">
        <f t="array" ref="I1139">_xlfn.IFS(#REF!="1",1,#REF!="2",2,#REF!="3",3,#REF!="1A",4,#REF!="1B",5,#REF!="2A",6,#REF!="2B",7,#REF!="3A",8,#REF!="3B",9,#REF!="4A",10,#REF!="","")</f>
        <v>#REF!</v>
      </c>
      <c r="J1139">
        <f>VLOOKUP(F1139,profesor!$G$2:$H$101,2,0)</f>
        <v>14</v>
      </c>
      <c r="K1139">
        <f>VLOOKUP(H1139,ar_predmet!A:C,3,0)</f>
        <v>21</v>
      </c>
      <c r="L1139" s="3">
        <f>VLOOKUP(H1139,ar_predmet!A:C,2,FALSE())</f>
        <v>5220</v>
      </c>
      <c r="M1139">
        <f>+VLOOKUP(G1139,tip_dogodka!$B$2:$C$10,2,0)</f>
        <v>1</v>
      </c>
      <c r="N1139">
        <f>+VLOOKUP(E1139,prostor!$F$1:$G$101,2,0)</f>
        <v>6</v>
      </c>
      <c r="O1139">
        <f t="shared" si="68"/>
        <v>150</v>
      </c>
      <c r="P1139">
        <f>VLOOKUP(O1139,mi2hh!A$2:B$4261,2,FALSE())</f>
        <v>3</v>
      </c>
      <c r="Q1139" t="str">
        <f t="shared" si="69"/>
        <v>Red</v>
      </c>
      <c r="R1139" t="str">
        <f t="shared" si="70"/>
        <v>VS</v>
      </c>
      <c r="S1139" s="24" t="s">
        <v>1156</v>
      </c>
      <c r="T1139" t="str">
        <f t="shared" si="71"/>
        <v/>
      </c>
      <c r="U1139">
        <f>VLOOKUP(S1139,ar_skupina!L$2:M$136,2,FALSE())</f>
        <v>19</v>
      </c>
    </row>
    <row r="1140" spans="1:21" ht="14.25" customHeight="1" x14ac:dyDescent="0.25">
      <c r="A1140">
        <v>1386</v>
      </c>
      <c r="B1140" s="9">
        <v>45355.708333333299</v>
      </c>
      <c r="C1140" s="9">
        <v>45355.916666666701</v>
      </c>
      <c r="D1140" t="s">
        <v>1683</v>
      </c>
      <c r="E1140" t="s">
        <v>16</v>
      </c>
      <c r="F1140" t="s">
        <v>1664</v>
      </c>
      <c r="G1140" t="s">
        <v>4</v>
      </c>
      <c r="H1140" t="s">
        <v>1675</v>
      </c>
      <c r="I1140" s="63" t="e">
        <f t="array" ref="I1140">_xlfn.IFS(#REF!="1",1,#REF!="2",2,#REF!="3",3,#REF!="1A",4,#REF!="1B",5,#REF!="2A",6,#REF!="2B",7,#REF!="3A",8,#REF!="3B",9,#REF!="4A",10,#REF!="","")</f>
        <v>#REF!</v>
      </c>
      <c r="J1140">
        <f>VLOOKUP(F1140,profesor!$G$2:$H$101,2,0)</f>
        <v>14</v>
      </c>
      <c r="K1140">
        <f>VLOOKUP(H1140,ar_predmet!A:C,3,0)</f>
        <v>239</v>
      </c>
      <c r="L1140" s="3" t="str">
        <f>VLOOKUP(H1140,ar_predmet!A:C,2,FALSE())</f>
        <v>S106</v>
      </c>
      <c r="M1140">
        <f>+VLOOKUP(G1140,tip_dogodka!$B$2:$C$10,2,0)</f>
        <v>3</v>
      </c>
      <c r="N1140">
        <f>+VLOOKUP(E1140,prostor!$F$1:$G$101,2,0)</f>
        <v>54</v>
      </c>
      <c r="O1140">
        <f t="shared" si="68"/>
        <v>300</v>
      </c>
      <c r="P1140">
        <f>VLOOKUP(O1140,mi2hh!A$2:B$4261,2,FALSE())</f>
        <v>6</v>
      </c>
      <c r="Q1140" t="str">
        <f t="shared" si="69"/>
        <v>Izr</v>
      </c>
      <c r="R1140" t="str">
        <f t="shared" si="70"/>
        <v>VS</v>
      </c>
      <c r="S1140" s="24" t="s">
        <v>1239</v>
      </c>
      <c r="T1140" t="str">
        <f t="shared" si="71"/>
        <v/>
      </c>
      <c r="U1140">
        <f>VLOOKUP(S1140,ar_skupina!L$2:M$136,2,FALSE())</f>
        <v>93</v>
      </c>
    </row>
    <row r="1141" spans="1:21" ht="14.25" customHeight="1" x14ac:dyDescent="0.25">
      <c r="A1141">
        <v>1387</v>
      </c>
      <c r="B1141" s="9">
        <v>45266.375</v>
      </c>
      <c r="C1141" s="9">
        <v>45266.479166666701</v>
      </c>
      <c r="D1141" t="s">
        <v>1678</v>
      </c>
      <c r="E1141">
        <v>411</v>
      </c>
      <c r="F1141" t="s">
        <v>1664</v>
      </c>
      <c r="G1141" t="s">
        <v>2</v>
      </c>
      <c r="H1141" t="s">
        <v>1667</v>
      </c>
      <c r="I1141" s="63" t="e">
        <f t="array" ref="I1141">_xlfn.IFS(#REF!="1",1,#REF!="2",2,#REF!="3",3,#REF!="1A",4,#REF!="1B",5,#REF!="2A",6,#REF!="2B",7,#REF!="3A",8,#REF!="3B",9,#REF!="4A",10,#REF!="","")</f>
        <v>#REF!</v>
      </c>
      <c r="J1141">
        <f>VLOOKUP(F1141,profesor!$G$2:$H$101,2,0)</f>
        <v>14</v>
      </c>
      <c r="K1141">
        <f>VLOOKUP(H1141,ar_predmet!A:C,3,0)</f>
        <v>159</v>
      </c>
      <c r="L1141" s="3">
        <f>VLOOKUP(H1141,ar_predmet!A:C,2,FALSE())</f>
        <v>7119</v>
      </c>
      <c r="M1141">
        <f>+VLOOKUP(G1141,tip_dogodka!$B$2:$C$10,2,0)</f>
        <v>1</v>
      </c>
      <c r="N1141">
        <f>+VLOOKUP(E1141,prostor!$F$1:$G$101,2,0)</f>
        <v>14</v>
      </c>
      <c r="O1141">
        <f t="shared" si="68"/>
        <v>150</v>
      </c>
      <c r="P1141">
        <f>VLOOKUP(O1141,mi2hh!A$2:B$4261,2,FALSE())</f>
        <v>3</v>
      </c>
      <c r="Q1141" t="str">
        <f t="shared" si="69"/>
        <v>Red</v>
      </c>
      <c r="R1141" t="str">
        <f t="shared" si="70"/>
        <v>MA</v>
      </c>
      <c r="S1141" s="24" t="s">
        <v>1224</v>
      </c>
      <c r="T1141" t="str">
        <f t="shared" si="71"/>
        <v/>
      </c>
      <c r="U1141">
        <f>VLOOKUP(S1141,ar_skupina!L$2:M$136,2,FALSE())</f>
        <v>80</v>
      </c>
    </row>
    <row r="1142" spans="1:21" ht="14.25" customHeight="1" x14ac:dyDescent="0.25">
      <c r="A1142">
        <v>1388</v>
      </c>
      <c r="B1142" s="9">
        <v>45365.375</v>
      </c>
      <c r="C1142" s="9">
        <v>45365.479166666701</v>
      </c>
      <c r="D1142" t="s">
        <v>1676</v>
      </c>
      <c r="E1142">
        <v>301</v>
      </c>
      <c r="F1142" t="s">
        <v>1664</v>
      </c>
      <c r="G1142" t="s">
        <v>2</v>
      </c>
      <c r="H1142" t="s">
        <v>1677</v>
      </c>
      <c r="I1142" s="63" t="e">
        <f t="array" ref="I1142">_xlfn.IFS(#REF!="1",1,#REF!="2",2,#REF!="3",3,#REF!="1A",4,#REF!="1B",5,#REF!="2A",6,#REF!="2B",7,#REF!="3A",8,#REF!="3B",9,#REF!="4A",10,#REF!="","")</f>
        <v>#REF!</v>
      </c>
      <c r="J1142">
        <f>VLOOKUP(F1142,profesor!$G$2:$H$101,2,0)</f>
        <v>14</v>
      </c>
      <c r="K1142">
        <f>VLOOKUP(H1142,ar_predmet!A:C,3,0)</f>
        <v>73</v>
      </c>
      <c r="L1142" s="3">
        <f>VLOOKUP(H1142,ar_predmet!A:C,2,FALSE())</f>
        <v>6106</v>
      </c>
      <c r="M1142">
        <f>+VLOOKUP(G1142,tip_dogodka!$B$2:$C$10,2,0)</f>
        <v>1</v>
      </c>
      <c r="N1142">
        <f>+VLOOKUP(E1142,prostor!$F$1:$G$101,2,0)</f>
        <v>5</v>
      </c>
      <c r="O1142">
        <f t="shared" si="68"/>
        <v>150</v>
      </c>
      <c r="P1142">
        <f>VLOOKUP(O1142,mi2hh!A$2:B$4261,2,FALSE())</f>
        <v>3</v>
      </c>
      <c r="Q1142" t="str">
        <f t="shared" si="69"/>
        <v>Red</v>
      </c>
      <c r="R1142" t="str">
        <f t="shared" si="70"/>
        <v>UN</v>
      </c>
      <c r="S1142" s="24" t="s">
        <v>1192</v>
      </c>
      <c r="T1142" t="str">
        <f t="shared" si="71"/>
        <v/>
      </c>
      <c r="U1142">
        <f>VLOOKUP(S1142,ar_skupina!L$2:M$136,2,FALSE())</f>
        <v>50</v>
      </c>
    </row>
    <row r="1143" spans="1:21" ht="14.25" customHeight="1" x14ac:dyDescent="0.25">
      <c r="A1143">
        <v>1389</v>
      </c>
      <c r="B1143" s="9">
        <v>45203.53125</v>
      </c>
      <c r="C1143" s="9">
        <v>45203.635416666701</v>
      </c>
      <c r="D1143" t="s">
        <v>1671</v>
      </c>
      <c r="E1143">
        <v>307</v>
      </c>
      <c r="F1143" t="s">
        <v>1664</v>
      </c>
      <c r="G1143" t="s">
        <v>2</v>
      </c>
      <c r="H1143" t="s">
        <v>1672</v>
      </c>
      <c r="I1143" s="63" t="e">
        <f t="array" ref="I1143">_xlfn.IFS(#REF!="1",1,#REF!="2",2,#REF!="3",3,#REF!="1A",4,#REF!="1B",5,#REF!="2A",6,#REF!="2B",7,#REF!="3A",8,#REF!="3B",9,#REF!="4A",10,#REF!="","")</f>
        <v>#REF!</v>
      </c>
      <c r="J1143">
        <f>VLOOKUP(F1143,profesor!$G$2:$H$101,2,0)</f>
        <v>14</v>
      </c>
      <c r="K1143">
        <f>VLOOKUP(H1143,ar_predmet!A:C,3,0)</f>
        <v>117</v>
      </c>
      <c r="L1143" s="3">
        <f>VLOOKUP(H1143,ar_predmet!A:C,2,FALSE())</f>
        <v>6304</v>
      </c>
      <c r="M1143">
        <f>+VLOOKUP(G1143,tip_dogodka!$B$2:$C$10,2,0)</f>
        <v>1</v>
      </c>
      <c r="N1143">
        <f>+VLOOKUP(E1143,prostor!$F$1:$G$101,2,0)</f>
        <v>9</v>
      </c>
      <c r="O1143">
        <f t="shared" si="68"/>
        <v>150</v>
      </c>
      <c r="P1143">
        <f>VLOOKUP(O1143,mi2hh!A$2:B$4261,2,FALSE())</f>
        <v>3</v>
      </c>
      <c r="Q1143" t="str">
        <f t="shared" si="69"/>
        <v>Red</v>
      </c>
      <c r="R1143" t="str">
        <f t="shared" si="70"/>
        <v>UN</v>
      </c>
      <c r="S1143" s="24" t="s">
        <v>1210</v>
      </c>
      <c r="T1143" t="str">
        <f t="shared" si="71"/>
        <v/>
      </c>
      <c r="U1143">
        <f>VLOOKUP(S1143,ar_skupina!L$2:M$136,2,FALSE())</f>
        <v>56</v>
      </c>
    </row>
    <row r="1144" spans="1:21" ht="14.25" customHeight="1" x14ac:dyDescent="0.25">
      <c r="A1144">
        <v>1390</v>
      </c>
      <c r="B1144" s="9">
        <v>45202.53125</v>
      </c>
      <c r="C1144" s="9">
        <v>45202.635416666701</v>
      </c>
      <c r="D1144" t="s">
        <v>1686</v>
      </c>
      <c r="E1144" t="s">
        <v>16</v>
      </c>
      <c r="F1144" t="s">
        <v>1664</v>
      </c>
      <c r="G1144" t="s">
        <v>4</v>
      </c>
      <c r="H1144" t="s">
        <v>1672</v>
      </c>
      <c r="I1144" s="63" t="e">
        <f t="array" ref="I1144">_xlfn.IFS(#REF!="1",1,#REF!="2",2,#REF!="3",3,#REF!="1A",4,#REF!="1B",5,#REF!="2A",6,#REF!="2B",7,#REF!="3A",8,#REF!="3B",9,#REF!="4A",10,#REF!="","")</f>
        <v>#REF!</v>
      </c>
      <c r="J1144">
        <f>VLOOKUP(F1144,profesor!$G$2:$H$101,2,0)</f>
        <v>14</v>
      </c>
      <c r="K1144">
        <f>VLOOKUP(H1144,ar_predmet!A:C,3,0)</f>
        <v>117</v>
      </c>
      <c r="L1144" s="3">
        <f>VLOOKUP(H1144,ar_predmet!A:C,2,FALSE())</f>
        <v>6304</v>
      </c>
      <c r="M1144">
        <f>+VLOOKUP(G1144,tip_dogodka!$B$2:$C$10,2,0)</f>
        <v>3</v>
      </c>
      <c r="N1144">
        <f>+VLOOKUP(E1144,prostor!$F$1:$G$101,2,0)</f>
        <v>54</v>
      </c>
      <c r="O1144">
        <f t="shared" si="68"/>
        <v>150</v>
      </c>
      <c r="P1144">
        <f>VLOOKUP(O1144,mi2hh!A$2:B$4261,2,FALSE())</f>
        <v>3</v>
      </c>
      <c r="Q1144" t="str">
        <f t="shared" si="69"/>
        <v>Red</v>
      </c>
      <c r="R1144" t="str">
        <f t="shared" si="70"/>
        <v>UN</v>
      </c>
      <c r="S1144" s="24" t="s">
        <v>1210</v>
      </c>
      <c r="T1144" t="str">
        <f t="shared" si="71"/>
        <v/>
      </c>
      <c r="U1144">
        <f>VLOOKUP(S1144,ar_skupina!L$2:M$136,2,FALSE())</f>
        <v>56</v>
      </c>
    </row>
    <row r="1145" spans="1:21" ht="14.25" customHeight="1" x14ac:dyDescent="0.25">
      <c r="A1145">
        <v>1391</v>
      </c>
      <c r="B1145" s="9">
        <v>45211.416666666701</v>
      </c>
      <c r="C1145" s="9">
        <v>45211.520833333299</v>
      </c>
      <c r="D1145" t="s">
        <v>1681</v>
      </c>
      <c r="E1145">
        <v>302</v>
      </c>
      <c r="F1145" t="s">
        <v>1664</v>
      </c>
      <c r="G1145" t="s">
        <v>2</v>
      </c>
      <c r="H1145" t="s">
        <v>1680</v>
      </c>
      <c r="I1145" s="63" t="e">
        <f t="array" ref="I1145">_xlfn.IFS(#REF!="1",1,#REF!="2",2,#REF!="3",3,#REF!="1A",4,#REF!="1B",5,#REF!="2A",6,#REF!="2B",7,#REF!="3A",8,#REF!="3B",9,#REF!="4A",10,#REF!="","")</f>
        <v>#REF!</v>
      </c>
      <c r="J1145">
        <f>VLOOKUP(F1145,profesor!$G$2:$H$101,2,0)</f>
        <v>14</v>
      </c>
      <c r="K1145">
        <f>VLOOKUP(H1145,ar_predmet!A:C,3,0)</f>
        <v>21</v>
      </c>
      <c r="L1145" s="3">
        <f>VLOOKUP(H1145,ar_predmet!A:C,2,FALSE())</f>
        <v>5220</v>
      </c>
      <c r="M1145">
        <f>+VLOOKUP(G1145,tip_dogodka!$B$2:$C$10,2,0)</f>
        <v>1</v>
      </c>
      <c r="N1145">
        <f>+VLOOKUP(E1145,prostor!$F$1:$G$101,2,0)</f>
        <v>6</v>
      </c>
      <c r="O1145">
        <f t="shared" si="68"/>
        <v>150</v>
      </c>
      <c r="P1145">
        <f>VLOOKUP(O1145,mi2hh!A$2:B$4261,2,FALSE())</f>
        <v>3</v>
      </c>
      <c r="Q1145" t="str">
        <f t="shared" si="69"/>
        <v>Red</v>
      </c>
      <c r="R1145" t="str">
        <f t="shared" si="70"/>
        <v>VS</v>
      </c>
      <c r="S1145" s="24" t="s">
        <v>1156</v>
      </c>
      <c r="T1145" t="str">
        <f t="shared" si="71"/>
        <v/>
      </c>
      <c r="U1145">
        <f>VLOOKUP(S1145,ar_skupina!L$2:M$136,2,FALSE())</f>
        <v>19</v>
      </c>
    </row>
    <row r="1146" spans="1:21" ht="14.25" customHeight="1" x14ac:dyDescent="0.25">
      <c r="A1146">
        <v>1392</v>
      </c>
      <c r="B1146" s="9">
        <v>45210.53125</v>
      </c>
      <c r="C1146" s="9">
        <v>45210.635416666701</v>
      </c>
      <c r="D1146" t="s">
        <v>1671</v>
      </c>
      <c r="E1146">
        <v>307</v>
      </c>
      <c r="F1146" t="s">
        <v>1664</v>
      </c>
      <c r="G1146" t="s">
        <v>2</v>
      </c>
      <c r="H1146" t="s">
        <v>1672</v>
      </c>
      <c r="I1146" s="63" t="e">
        <f t="array" ref="I1146">_xlfn.IFS(#REF!="1",1,#REF!="2",2,#REF!="3",3,#REF!="1A",4,#REF!="1B",5,#REF!="2A",6,#REF!="2B",7,#REF!="3A",8,#REF!="3B",9,#REF!="4A",10,#REF!="","")</f>
        <v>#REF!</v>
      </c>
      <c r="J1146">
        <f>VLOOKUP(F1146,profesor!$G$2:$H$101,2,0)</f>
        <v>14</v>
      </c>
      <c r="K1146">
        <f>VLOOKUP(H1146,ar_predmet!A:C,3,0)</f>
        <v>117</v>
      </c>
      <c r="L1146" s="3">
        <f>VLOOKUP(H1146,ar_predmet!A:C,2,FALSE())</f>
        <v>6304</v>
      </c>
      <c r="M1146">
        <f>+VLOOKUP(G1146,tip_dogodka!$B$2:$C$10,2,0)</f>
        <v>1</v>
      </c>
      <c r="N1146">
        <f>+VLOOKUP(E1146,prostor!$F$1:$G$101,2,0)</f>
        <v>9</v>
      </c>
      <c r="O1146">
        <f t="shared" si="68"/>
        <v>150</v>
      </c>
      <c r="P1146">
        <f>VLOOKUP(O1146,mi2hh!A$2:B$4261,2,FALSE())</f>
        <v>3</v>
      </c>
      <c r="Q1146" t="str">
        <f t="shared" si="69"/>
        <v>Red</v>
      </c>
      <c r="R1146" t="str">
        <f t="shared" si="70"/>
        <v>UN</v>
      </c>
      <c r="S1146" s="24" t="s">
        <v>1210</v>
      </c>
      <c r="T1146" t="str">
        <f t="shared" si="71"/>
        <v/>
      </c>
      <c r="U1146">
        <f>VLOOKUP(S1146,ar_skupina!L$2:M$136,2,FALSE())</f>
        <v>56</v>
      </c>
    </row>
    <row r="1147" spans="1:21" ht="14.25" customHeight="1" x14ac:dyDescent="0.25">
      <c r="A1147">
        <v>1393</v>
      </c>
      <c r="B1147" s="9">
        <v>45204.53125</v>
      </c>
      <c r="C1147" s="9">
        <v>45204.635416666701</v>
      </c>
      <c r="D1147" t="s">
        <v>1671</v>
      </c>
      <c r="E1147">
        <v>307</v>
      </c>
      <c r="F1147" t="s">
        <v>1664</v>
      </c>
      <c r="G1147" t="s">
        <v>2</v>
      </c>
      <c r="H1147" t="s">
        <v>1672</v>
      </c>
      <c r="I1147" s="63" t="e">
        <f t="array" ref="I1147">_xlfn.IFS(#REF!="1",1,#REF!="2",2,#REF!="3",3,#REF!="1A",4,#REF!="1B",5,#REF!="2A",6,#REF!="2B",7,#REF!="3A",8,#REF!="3B",9,#REF!="4A",10,#REF!="","")</f>
        <v>#REF!</v>
      </c>
      <c r="J1147">
        <f>VLOOKUP(F1147,profesor!$G$2:$H$101,2,0)</f>
        <v>14</v>
      </c>
      <c r="K1147">
        <f>VLOOKUP(H1147,ar_predmet!A:C,3,0)</f>
        <v>117</v>
      </c>
      <c r="L1147" s="3">
        <f>VLOOKUP(H1147,ar_predmet!A:C,2,FALSE())</f>
        <v>6304</v>
      </c>
      <c r="M1147">
        <f>+VLOOKUP(G1147,tip_dogodka!$B$2:$C$10,2,0)</f>
        <v>1</v>
      </c>
      <c r="N1147">
        <f>+VLOOKUP(E1147,prostor!$F$1:$G$101,2,0)</f>
        <v>9</v>
      </c>
      <c r="O1147">
        <f t="shared" si="68"/>
        <v>150</v>
      </c>
      <c r="P1147">
        <f>VLOOKUP(O1147,mi2hh!A$2:B$4261,2,FALSE())</f>
        <v>3</v>
      </c>
      <c r="Q1147" t="str">
        <f t="shared" si="69"/>
        <v>Red</v>
      </c>
      <c r="R1147" t="str">
        <f t="shared" si="70"/>
        <v>UN</v>
      </c>
      <c r="S1147" s="24" t="s">
        <v>1210</v>
      </c>
      <c r="T1147" t="str">
        <f t="shared" si="71"/>
        <v/>
      </c>
      <c r="U1147">
        <f>VLOOKUP(S1147,ar_skupina!L$2:M$136,2,FALSE())</f>
        <v>56</v>
      </c>
    </row>
    <row r="1148" spans="1:21" ht="14.25" customHeight="1" x14ac:dyDescent="0.25">
      <c r="A1148">
        <v>1394</v>
      </c>
      <c r="B1148" s="9">
        <v>45205.416666666701</v>
      </c>
      <c r="C1148" s="9">
        <v>45205.520833333299</v>
      </c>
      <c r="D1148" t="s">
        <v>1681</v>
      </c>
      <c r="E1148">
        <v>302</v>
      </c>
      <c r="F1148" t="s">
        <v>1664</v>
      </c>
      <c r="G1148" t="s">
        <v>2</v>
      </c>
      <c r="H1148" t="s">
        <v>1680</v>
      </c>
      <c r="I1148" s="63" t="e">
        <f t="array" ref="I1148">_xlfn.IFS(#REF!="1",1,#REF!="2",2,#REF!="3",3,#REF!="1A",4,#REF!="1B",5,#REF!="2A",6,#REF!="2B",7,#REF!="3A",8,#REF!="3B",9,#REF!="4A",10,#REF!="","")</f>
        <v>#REF!</v>
      </c>
      <c r="J1148">
        <f>VLOOKUP(F1148,profesor!$G$2:$H$101,2,0)</f>
        <v>14</v>
      </c>
      <c r="K1148">
        <f>VLOOKUP(H1148,ar_predmet!A:C,3,0)</f>
        <v>21</v>
      </c>
      <c r="L1148" s="3">
        <f>VLOOKUP(H1148,ar_predmet!A:C,2,FALSE())</f>
        <v>5220</v>
      </c>
      <c r="M1148">
        <f>+VLOOKUP(G1148,tip_dogodka!$B$2:$C$10,2,0)</f>
        <v>1</v>
      </c>
      <c r="N1148">
        <f>+VLOOKUP(E1148,prostor!$F$1:$G$101,2,0)</f>
        <v>6</v>
      </c>
      <c r="O1148">
        <f t="shared" si="68"/>
        <v>150</v>
      </c>
      <c r="P1148">
        <f>VLOOKUP(O1148,mi2hh!A$2:B$4261,2,FALSE())</f>
        <v>3</v>
      </c>
      <c r="Q1148" t="str">
        <f t="shared" si="69"/>
        <v>Red</v>
      </c>
      <c r="R1148" t="str">
        <f t="shared" si="70"/>
        <v>VS</v>
      </c>
      <c r="S1148" s="24" t="s">
        <v>1156</v>
      </c>
      <c r="T1148" t="str">
        <f t="shared" si="71"/>
        <v/>
      </c>
      <c r="U1148">
        <f>VLOOKUP(S1148,ar_skupina!L$2:M$136,2,FALSE())</f>
        <v>19</v>
      </c>
    </row>
    <row r="1149" spans="1:21" ht="14.25" customHeight="1" x14ac:dyDescent="0.25">
      <c r="A1149">
        <v>1395</v>
      </c>
      <c r="B1149" s="9">
        <v>45265.375</v>
      </c>
      <c r="C1149" s="9">
        <v>45265.479166666701</v>
      </c>
      <c r="D1149" t="s">
        <v>1678</v>
      </c>
      <c r="E1149" t="s">
        <v>17</v>
      </c>
      <c r="F1149" t="s">
        <v>1664</v>
      </c>
      <c r="G1149" t="s">
        <v>2</v>
      </c>
      <c r="H1149" t="s">
        <v>1667</v>
      </c>
      <c r="I1149" s="63" t="e">
        <f t="array" ref="I1149">_xlfn.IFS(#REF!="1",1,#REF!="2",2,#REF!="3",3,#REF!="1A",4,#REF!="1B",5,#REF!="2A",6,#REF!="2B",7,#REF!="3A",8,#REF!="3B",9,#REF!="4A",10,#REF!="","")</f>
        <v>#REF!</v>
      </c>
      <c r="J1149">
        <f>VLOOKUP(F1149,profesor!$G$2:$H$101,2,0)</f>
        <v>14</v>
      </c>
      <c r="K1149">
        <f>VLOOKUP(H1149,ar_predmet!A:C,3,0)</f>
        <v>159</v>
      </c>
      <c r="L1149" s="3">
        <f>VLOOKUP(H1149,ar_predmet!A:C,2,FALSE())</f>
        <v>7119</v>
      </c>
      <c r="M1149">
        <f>+VLOOKUP(G1149,tip_dogodka!$B$2:$C$10,2,0)</f>
        <v>1</v>
      </c>
      <c r="N1149">
        <f>+VLOOKUP(E1149,prostor!$F$1:$G$101,2,0)</f>
        <v>55</v>
      </c>
      <c r="O1149">
        <f t="shared" si="68"/>
        <v>150</v>
      </c>
      <c r="P1149">
        <f>VLOOKUP(O1149,mi2hh!A$2:B$4261,2,FALSE())</f>
        <v>3</v>
      </c>
      <c r="Q1149" t="str">
        <f t="shared" si="69"/>
        <v>Red</v>
      </c>
      <c r="R1149" t="str">
        <f t="shared" si="70"/>
        <v>MA</v>
      </c>
      <c r="S1149" s="24" t="s">
        <v>1224</v>
      </c>
      <c r="T1149" t="str">
        <f t="shared" si="71"/>
        <v/>
      </c>
      <c r="U1149">
        <f>VLOOKUP(S1149,ar_skupina!L$2:M$136,2,FALSE())</f>
        <v>80</v>
      </c>
    </row>
    <row r="1150" spans="1:21" ht="14.25" customHeight="1" x14ac:dyDescent="0.25">
      <c r="A1150">
        <v>1396</v>
      </c>
      <c r="B1150" s="9">
        <v>45264.635416666701</v>
      </c>
      <c r="C1150" s="9">
        <v>45264.739583333299</v>
      </c>
      <c r="D1150" t="s">
        <v>1673</v>
      </c>
      <c r="E1150">
        <v>411</v>
      </c>
      <c r="F1150" t="s">
        <v>1664</v>
      </c>
      <c r="G1150" t="s">
        <v>2</v>
      </c>
      <c r="H1150" t="s">
        <v>1670</v>
      </c>
      <c r="I1150" s="63" t="e">
        <f t="array" ref="I1150">_xlfn.IFS(#REF!="1",1,#REF!="2",2,#REF!="3",3,#REF!="1A",4,#REF!="1B",5,#REF!="2A",6,#REF!="2B",7,#REF!="3A",8,#REF!="3B",9,#REF!="4A",10,#REF!="","")</f>
        <v>#REF!</v>
      </c>
      <c r="J1150">
        <f>VLOOKUP(F1150,profesor!$G$2:$H$101,2,0)</f>
        <v>14</v>
      </c>
      <c r="K1150">
        <f>VLOOKUP(H1150,ar_predmet!A:C,3,0)</f>
        <v>181</v>
      </c>
      <c r="L1150" s="3">
        <f>VLOOKUP(H1150,ar_predmet!A:C,2,FALSE())</f>
        <v>7216</v>
      </c>
      <c r="M1150">
        <f>+VLOOKUP(G1150,tip_dogodka!$B$2:$C$10,2,0)</f>
        <v>1</v>
      </c>
      <c r="N1150">
        <f>+VLOOKUP(E1150,prostor!$F$1:$G$101,2,0)</f>
        <v>14</v>
      </c>
      <c r="O1150">
        <f t="shared" si="68"/>
        <v>150</v>
      </c>
      <c r="P1150">
        <f>VLOOKUP(O1150,mi2hh!A$2:B$4261,2,FALSE())</f>
        <v>3</v>
      </c>
      <c r="Q1150" t="str">
        <f t="shared" si="69"/>
        <v>Red</v>
      </c>
      <c r="R1150" t="str">
        <f t="shared" si="70"/>
        <v>MA</v>
      </c>
      <c r="S1150" s="24" t="s">
        <v>1229</v>
      </c>
      <c r="T1150" t="str">
        <f t="shared" si="71"/>
        <v/>
      </c>
      <c r="U1150">
        <f>VLOOKUP(S1150,ar_skupina!L$2:M$136,2,FALSE())</f>
        <v>85</v>
      </c>
    </row>
    <row r="1151" spans="1:21" ht="14.25" customHeight="1" x14ac:dyDescent="0.25">
      <c r="A1151">
        <v>1397</v>
      </c>
      <c r="B1151" s="9">
        <v>45357.708333333299</v>
      </c>
      <c r="C1151" s="9">
        <v>45357.916666666701</v>
      </c>
      <c r="D1151" t="s">
        <v>1683</v>
      </c>
      <c r="E1151" t="s">
        <v>16</v>
      </c>
      <c r="F1151" t="s">
        <v>1664</v>
      </c>
      <c r="G1151" t="s">
        <v>4</v>
      </c>
      <c r="H1151" t="s">
        <v>1675</v>
      </c>
      <c r="I1151" s="63" t="e">
        <f t="array" ref="I1151">_xlfn.IFS(#REF!="1",1,#REF!="2",2,#REF!="3",3,#REF!="1A",4,#REF!="1B",5,#REF!="2A",6,#REF!="2B",7,#REF!="3A",8,#REF!="3B",9,#REF!="4A",10,#REF!="","")</f>
        <v>#REF!</v>
      </c>
      <c r="J1151">
        <f>VLOOKUP(F1151,profesor!$G$2:$H$101,2,0)</f>
        <v>14</v>
      </c>
      <c r="K1151">
        <f>VLOOKUP(H1151,ar_predmet!A:C,3,0)</f>
        <v>239</v>
      </c>
      <c r="L1151" s="3" t="str">
        <f>VLOOKUP(H1151,ar_predmet!A:C,2,FALSE())</f>
        <v>S106</v>
      </c>
      <c r="M1151">
        <f>+VLOOKUP(G1151,tip_dogodka!$B$2:$C$10,2,0)</f>
        <v>3</v>
      </c>
      <c r="N1151">
        <f>+VLOOKUP(E1151,prostor!$F$1:$G$101,2,0)</f>
        <v>54</v>
      </c>
      <c r="O1151">
        <f t="shared" si="68"/>
        <v>300</v>
      </c>
      <c r="P1151">
        <f>VLOOKUP(O1151,mi2hh!A$2:B$4261,2,FALSE())</f>
        <v>6</v>
      </c>
      <c r="Q1151" t="str">
        <f t="shared" si="69"/>
        <v>Izr</v>
      </c>
      <c r="R1151" t="str">
        <f t="shared" si="70"/>
        <v>VS</v>
      </c>
      <c r="S1151" s="24" t="s">
        <v>1239</v>
      </c>
      <c r="T1151" t="str">
        <f t="shared" si="71"/>
        <v/>
      </c>
      <c r="U1151">
        <f>VLOOKUP(S1151,ar_skupina!L$2:M$136,2,FALSE())</f>
        <v>93</v>
      </c>
    </row>
    <row r="1152" spans="1:21" ht="14.25" customHeight="1" x14ac:dyDescent="0.25">
      <c r="A1152">
        <v>1398</v>
      </c>
      <c r="B1152" s="9">
        <v>45369.489583333299</v>
      </c>
      <c r="C1152" s="9">
        <v>45369.59375</v>
      </c>
      <c r="D1152" t="s">
        <v>1682</v>
      </c>
      <c r="E1152" t="s">
        <v>16</v>
      </c>
      <c r="F1152" t="s">
        <v>1664</v>
      </c>
      <c r="G1152" t="s">
        <v>4</v>
      </c>
      <c r="H1152" t="s">
        <v>1677</v>
      </c>
      <c r="I1152" s="63" t="e">
        <f t="array" ref="I1152">_xlfn.IFS(#REF!="1",1,#REF!="2",2,#REF!="3",3,#REF!="1A",4,#REF!="1B",5,#REF!="2A",6,#REF!="2B",7,#REF!="3A",8,#REF!="3B",9,#REF!="4A",10,#REF!="","")</f>
        <v>#REF!</v>
      </c>
      <c r="J1152">
        <f>VLOOKUP(F1152,profesor!$G$2:$H$101,2,0)</f>
        <v>14</v>
      </c>
      <c r="K1152">
        <f>VLOOKUP(H1152,ar_predmet!A:C,3,0)</f>
        <v>73</v>
      </c>
      <c r="L1152" s="3">
        <f>VLOOKUP(H1152,ar_predmet!A:C,2,FALSE())</f>
        <v>6106</v>
      </c>
      <c r="M1152">
        <f>+VLOOKUP(G1152,tip_dogodka!$B$2:$C$10,2,0)</f>
        <v>3</v>
      </c>
      <c r="N1152">
        <f>+VLOOKUP(E1152,prostor!$F$1:$G$101,2,0)</f>
        <v>54</v>
      </c>
      <c r="O1152">
        <f t="shared" si="68"/>
        <v>150</v>
      </c>
      <c r="P1152">
        <f>VLOOKUP(O1152,mi2hh!A$2:B$4261,2,FALSE())</f>
        <v>3</v>
      </c>
      <c r="Q1152" t="str">
        <f t="shared" si="69"/>
        <v>Red</v>
      </c>
      <c r="R1152" t="str">
        <f t="shared" si="70"/>
        <v>UN</v>
      </c>
      <c r="S1152" s="24" t="s">
        <v>1192</v>
      </c>
      <c r="T1152" t="str">
        <f t="shared" si="71"/>
        <v/>
      </c>
      <c r="U1152">
        <f>VLOOKUP(S1152,ar_skupina!L$2:M$136,2,FALSE())</f>
        <v>50</v>
      </c>
    </row>
    <row r="1153" spans="1:21" ht="14.25" customHeight="1" x14ac:dyDescent="0.25">
      <c r="A1153">
        <v>1399</v>
      </c>
      <c r="B1153" s="9">
        <v>45264.375</v>
      </c>
      <c r="C1153" s="9">
        <v>45264.479166666701</v>
      </c>
      <c r="D1153" t="s">
        <v>1678</v>
      </c>
      <c r="E1153">
        <v>411</v>
      </c>
      <c r="F1153" t="s">
        <v>1664</v>
      </c>
      <c r="G1153" t="s">
        <v>2</v>
      </c>
      <c r="H1153" t="s">
        <v>1667</v>
      </c>
      <c r="I1153" s="63" t="e">
        <f t="array" ref="I1153">_xlfn.IFS(#REF!="1",1,#REF!="2",2,#REF!="3",3,#REF!="1A",4,#REF!="1B",5,#REF!="2A",6,#REF!="2B",7,#REF!="3A",8,#REF!="3B",9,#REF!="4A",10,#REF!="","")</f>
        <v>#REF!</v>
      </c>
      <c r="J1153">
        <f>VLOOKUP(F1153,profesor!$G$2:$H$101,2,0)</f>
        <v>14</v>
      </c>
      <c r="K1153">
        <f>VLOOKUP(H1153,ar_predmet!A:C,3,0)</f>
        <v>159</v>
      </c>
      <c r="L1153" s="3">
        <f>VLOOKUP(H1153,ar_predmet!A:C,2,FALSE())</f>
        <v>7119</v>
      </c>
      <c r="M1153">
        <f>+VLOOKUP(G1153,tip_dogodka!$B$2:$C$10,2,0)</f>
        <v>1</v>
      </c>
      <c r="N1153">
        <f>+VLOOKUP(E1153,prostor!$F$1:$G$101,2,0)</f>
        <v>14</v>
      </c>
      <c r="O1153">
        <f t="shared" si="68"/>
        <v>150</v>
      </c>
      <c r="P1153">
        <f>VLOOKUP(O1153,mi2hh!A$2:B$4261,2,FALSE())</f>
        <v>3</v>
      </c>
      <c r="Q1153" t="str">
        <f t="shared" si="69"/>
        <v>Red</v>
      </c>
      <c r="R1153" t="str">
        <f t="shared" si="70"/>
        <v>MA</v>
      </c>
      <c r="S1153" s="24" t="s">
        <v>1224</v>
      </c>
      <c r="T1153" t="str">
        <f t="shared" si="71"/>
        <v/>
      </c>
      <c r="U1153">
        <f>VLOOKUP(S1153,ar_skupina!L$2:M$136,2,FALSE())</f>
        <v>80</v>
      </c>
    </row>
    <row r="1154" spans="1:21" ht="14.25" customHeight="1" x14ac:dyDescent="0.25">
      <c r="A1154">
        <v>1401</v>
      </c>
      <c r="B1154" s="9">
        <v>45432.416666666701</v>
      </c>
      <c r="C1154" s="9">
        <v>45432.520833333299</v>
      </c>
      <c r="D1154" t="s">
        <v>1357</v>
      </c>
      <c r="E1154">
        <v>307</v>
      </c>
      <c r="F1154" t="s">
        <v>1664</v>
      </c>
      <c r="G1154" t="s">
        <v>3</v>
      </c>
      <c r="H1154" t="s">
        <v>1346</v>
      </c>
      <c r="I1154" s="63" t="e">
        <f t="array" ref="I1154">_xlfn.IFS(#REF!="1",1,#REF!="2",2,#REF!="3",3,#REF!="1A",4,#REF!="1B",5,#REF!="2A",6,#REF!="2B",7,#REF!="3A",8,#REF!="3B",9,#REF!="4A",10,#REF!="","")</f>
        <v>#REF!</v>
      </c>
      <c r="J1154">
        <f>VLOOKUP(F1154,profesor!$G$2:$H$101,2,0)</f>
        <v>14</v>
      </c>
      <c r="K1154">
        <f>VLOOKUP(H1154,ar_predmet!A:C,3,0)</f>
        <v>131</v>
      </c>
      <c r="L1154" s="3">
        <f>VLOOKUP(H1154,ar_predmet!A:C,2,FALSE())</f>
        <v>6325</v>
      </c>
      <c r="M1154">
        <f>+VLOOKUP(G1154,tip_dogodka!$B$2:$C$10,2,0)</f>
        <v>2</v>
      </c>
      <c r="N1154">
        <f>+VLOOKUP(E1154,prostor!$F$1:$G$101,2,0)</f>
        <v>9</v>
      </c>
      <c r="O1154">
        <f t="shared" ref="O1154:O1217" si="72">+INT(TEXT(((C1154-B1154)*24*60),"000"))</f>
        <v>150</v>
      </c>
      <c r="P1154">
        <f>VLOOKUP(O1154,mi2hh!A$2:B$4261,2,FALSE())</f>
        <v>3</v>
      </c>
      <c r="Q1154" t="str">
        <f t="shared" ref="Q1154:Q1217" si="73">IF(ISNUMBER(FIND("Redni",D1154)),"Red", IF(ISNUMBER(FIND("Izredni",D1154)),"Izr"))</f>
        <v>Red</v>
      </c>
      <c r="R1154" t="str">
        <f t="shared" ref="R1154:R1217" si="74">IF(ISNUMBER(FIND("-VS-",D1154)),"VS", IF(ISNUMBER(FIND("-UNI-",D1154)),"UN",IF(ISNUMBER(FIND("-MAG-",D1154)),"MA",IF(ISNUMBER(FIND("-DR-",D1154)),"DO"))))</f>
        <v>UN</v>
      </c>
      <c r="S1154" s="24" t="s">
        <v>1215</v>
      </c>
      <c r="T1154" t="str">
        <f t="shared" ref="T1154:T1217" si="75">IF(ISNUMBER(FIND("1. skupina",D1154)),"1",IF(ISNUMBER(FIND("2. skupina",D1154)),"2",IF(ISNUMBER(FIND("3. skupina",D1154)),"3",IF(ISNUMBER(FIND("1.a skupina",D1154)),"1A",IF(ISNUMBER(FIND("1.b skupina",D1154)),"1B",IF(ISNUMBER(FIND("2.a skupina",D1154)),"2A",IF(ISNUMBER(FIND("2.b skupina",D1154)),"2B",IF(ISNUMBER(FIND("3.a skupina",D1154)),"3A",IF(ISNUMBER(FIND("3.b skupina",D1154)),"3B",IF(ISNUMBER(FIND("4.a skupina",D1154)),"4A",""))))))))))</f>
        <v/>
      </c>
      <c r="U1154">
        <f>VLOOKUP(S1154,ar_skupina!L$2:M$136,2,FALSE())</f>
        <v>72</v>
      </c>
    </row>
    <row r="1155" spans="1:21" ht="14.25" customHeight="1" x14ac:dyDescent="0.25">
      <c r="A1155">
        <v>1402</v>
      </c>
      <c r="B1155" s="9">
        <v>45218.791666666701</v>
      </c>
      <c r="C1155" s="9">
        <v>45218.927083333299</v>
      </c>
      <c r="D1155" t="s">
        <v>1663</v>
      </c>
      <c r="E1155">
        <v>411</v>
      </c>
      <c r="F1155" t="s">
        <v>1664</v>
      </c>
      <c r="G1155" t="s">
        <v>2</v>
      </c>
      <c r="H1155" t="s">
        <v>1665</v>
      </c>
      <c r="I1155" s="63" t="e">
        <f t="array" ref="I1155">_xlfn.IFS(#REF!="1",1,#REF!="2",2,#REF!="3",3,#REF!="1A",4,#REF!="1B",5,#REF!="2A",6,#REF!="2B",7,#REF!="3A",8,#REF!="3B",9,#REF!="4A",10,#REF!="","")</f>
        <v>#REF!</v>
      </c>
      <c r="J1155">
        <f>VLOOKUP(F1155,profesor!$G$2:$H$101,2,0)</f>
        <v>14</v>
      </c>
      <c r="K1155">
        <f>VLOOKUP(H1155,ar_predmet!A:C,3,0)</f>
        <v>219</v>
      </c>
      <c r="L1155" s="3">
        <f>VLOOKUP(H1155,ar_predmet!A:C,2,FALSE())</f>
        <v>3312</v>
      </c>
      <c r="M1155">
        <f>+VLOOKUP(G1155,tip_dogodka!$B$2:$C$10,2,0)</f>
        <v>1</v>
      </c>
      <c r="N1155">
        <f>+VLOOKUP(E1155,prostor!$F$1:$G$101,2,0)</f>
        <v>14</v>
      </c>
      <c r="O1155">
        <f t="shared" si="72"/>
        <v>195</v>
      </c>
      <c r="P1155">
        <f>VLOOKUP(O1155,mi2hh!A$2:B$4261,2,FALSE())</f>
        <v>4</v>
      </c>
      <c r="Q1155" t="str">
        <f t="shared" si="73"/>
        <v>Izr</v>
      </c>
      <c r="R1155" t="str">
        <f t="shared" si="74"/>
        <v>MA</v>
      </c>
      <c r="S1155" s="24" t="s">
        <v>1274</v>
      </c>
      <c r="T1155" t="str">
        <f t="shared" si="75"/>
        <v/>
      </c>
      <c r="U1155">
        <f>VLOOKUP(S1155,ar_skupina!L$2:M$136,2,FALSE())</f>
        <v>125</v>
      </c>
    </row>
    <row r="1156" spans="1:21" ht="14.25" customHeight="1" x14ac:dyDescent="0.25">
      <c r="A1156">
        <v>1403</v>
      </c>
      <c r="B1156" s="9">
        <v>45266.635416666701</v>
      </c>
      <c r="C1156" s="9">
        <v>45266.739583333299</v>
      </c>
      <c r="D1156" t="s">
        <v>1669</v>
      </c>
      <c r="E1156" t="s">
        <v>16</v>
      </c>
      <c r="F1156" t="s">
        <v>1664</v>
      </c>
      <c r="G1156" t="s">
        <v>4</v>
      </c>
      <c r="H1156" t="s">
        <v>1670</v>
      </c>
      <c r="I1156" s="63" t="e">
        <f t="array" ref="I1156">_xlfn.IFS(#REF!="1",1,#REF!="2",2,#REF!="3",3,#REF!="1A",4,#REF!="1B",5,#REF!="2A",6,#REF!="2B",7,#REF!="3A",8,#REF!="3B",9,#REF!="4A",10,#REF!="","")</f>
        <v>#REF!</v>
      </c>
      <c r="J1156">
        <f>VLOOKUP(F1156,profesor!$G$2:$H$101,2,0)</f>
        <v>14</v>
      </c>
      <c r="K1156">
        <f>VLOOKUP(H1156,ar_predmet!A:C,3,0)</f>
        <v>181</v>
      </c>
      <c r="L1156" s="3">
        <f>VLOOKUP(H1156,ar_predmet!A:C,2,FALSE())</f>
        <v>7216</v>
      </c>
      <c r="M1156">
        <f>+VLOOKUP(G1156,tip_dogodka!$B$2:$C$10,2,0)</f>
        <v>3</v>
      </c>
      <c r="N1156">
        <f>+VLOOKUP(E1156,prostor!$F$1:$G$101,2,0)</f>
        <v>54</v>
      </c>
      <c r="O1156">
        <f t="shared" si="72"/>
        <v>150</v>
      </c>
      <c r="P1156">
        <f>VLOOKUP(O1156,mi2hh!A$2:B$4261,2,FALSE())</f>
        <v>3</v>
      </c>
      <c r="Q1156" t="str">
        <f t="shared" si="73"/>
        <v>Red</v>
      </c>
      <c r="R1156" t="str">
        <f t="shared" si="74"/>
        <v>MA</v>
      </c>
      <c r="S1156" s="24" t="s">
        <v>1229</v>
      </c>
      <c r="T1156" t="str">
        <f t="shared" si="75"/>
        <v/>
      </c>
      <c r="U1156">
        <f>VLOOKUP(S1156,ar_skupina!L$2:M$136,2,FALSE())</f>
        <v>85</v>
      </c>
    </row>
    <row r="1157" spans="1:21" ht="14.25" customHeight="1" x14ac:dyDescent="0.25">
      <c r="A1157">
        <v>1404</v>
      </c>
      <c r="B1157" s="9">
        <v>45352.375</v>
      </c>
      <c r="C1157" s="9">
        <v>45352.479166666701</v>
      </c>
      <c r="D1157" t="s">
        <v>1682</v>
      </c>
      <c r="E1157" t="s">
        <v>16</v>
      </c>
      <c r="F1157" t="s">
        <v>1664</v>
      </c>
      <c r="G1157" t="s">
        <v>4</v>
      </c>
      <c r="H1157" t="s">
        <v>1677</v>
      </c>
      <c r="I1157" s="63" t="e">
        <f t="array" ref="I1157">_xlfn.IFS(#REF!="1",1,#REF!="2",2,#REF!="3",3,#REF!="1A",4,#REF!="1B",5,#REF!="2A",6,#REF!="2B",7,#REF!="3A",8,#REF!="3B",9,#REF!="4A",10,#REF!="","")</f>
        <v>#REF!</v>
      </c>
      <c r="J1157">
        <f>VLOOKUP(F1157,profesor!$G$2:$H$101,2,0)</f>
        <v>14</v>
      </c>
      <c r="K1157">
        <f>VLOOKUP(H1157,ar_predmet!A:C,3,0)</f>
        <v>73</v>
      </c>
      <c r="L1157" s="3">
        <f>VLOOKUP(H1157,ar_predmet!A:C,2,FALSE())</f>
        <v>6106</v>
      </c>
      <c r="M1157">
        <f>+VLOOKUP(G1157,tip_dogodka!$B$2:$C$10,2,0)</f>
        <v>3</v>
      </c>
      <c r="N1157">
        <f>+VLOOKUP(E1157,prostor!$F$1:$G$101,2,0)</f>
        <v>54</v>
      </c>
      <c r="O1157">
        <f t="shared" si="72"/>
        <v>150</v>
      </c>
      <c r="P1157">
        <f>VLOOKUP(O1157,mi2hh!A$2:B$4261,2,FALSE())</f>
        <v>3</v>
      </c>
      <c r="Q1157" t="str">
        <f t="shared" si="73"/>
        <v>Red</v>
      </c>
      <c r="R1157" t="str">
        <f t="shared" si="74"/>
        <v>UN</v>
      </c>
      <c r="S1157" s="24" t="s">
        <v>1192</v>
      </c>
      <c r="T1157" t="str">
        <f t="shared" si="75"/>
        <v/>
      </c>
      <c r="U1157">
        <f>VLOOKUP(S1157,ar_skupina!L$2:M$136,2,FALSE())</f>
        <v>50</v>
      </c>
    </row>
    <row r="1158" spans="1:21" ht="14.25" customHeight="1" x14ac:dyDescent="0.25">
      <c r="A1158">
        <v>1405</v>
      </c>
      <c r="B1158" s="9">
        <v>45273.489583333299</v>
      </c>
      <c r="C1158" s="9">
        <v>45273.59375</v>
      </c>
      <c r="D1158" t="s">
        <v>1666</v>
      </c>
      <c r="E1158" t="s">
        <v>16</v>
      </c>
      <c r="F1158" t="s">
        <v>1664</v>
      </c>
      <c r="G1158" t="s">
        <v>4</v>
      </c>
      <c r="H1158" t="s">
        <v>1667</v>
      </c>
      <c r="I1158" s="63" t="e">
        <f t="array" ref="I1158">_xlfn.IFS(#REF!="1",1,#REF!="2",2,#REF!="3",3,#REF!="1A",4,#REF!="1B",5,#REF!="2A",6,#REF!="2B",7,#REF!="3A",8,#REF!="3B",9,#REF!="4A",10,#REF!="","")</f>
        <v>#REF!</v>
      </c>
      <c r="J1158">
        <f>VLOOKUP(F1158,profesor!$G$2:$H$101,2,0)</f>
        <v>14</v>
      </c>
      <c r="K1158">
        <f>VLOOKUP(H1158,ar_predmet!A:C,3,0)</f>
        <v>159</v>
      </c>
      <c r="L1158" s="3">
        <f>VLOOKUP(H1158,ar_predmet!A:C,2,FALSE())</f>
        <v>7119</v>
      </c>
      <c r="M1158">
        <f>+VLOOKUP(G1158,tip_dogodka!$B$2:$C$10,2,0)</f>
        <v>3</v>
      </c>
      <c r="N1158">
        <f>+VLOOKUP(E1158,prostor!$F$1:$G$101,2,0)</f>
        <v>54</v>
      </c>
      <c r="O1158">
        <f t="shared" si="72"/>
        <v>150</v>
      </c>
      <c r="P1158">
        <f>VLOOKUP(O1158,mi2hh!A$2:B$4261,2,FALSE())</f>
        <v>3</v>
      </c>
      <c r="Q1158" t="str">
        <f t="shared" si="73"/>
        <v>Red</v>
      </c>
      <c r="R1158" t="str">
        <f t="shared" si="74"/>
        <v>MA</v>
      </c>
      <c r="S1158" s="24" t="s">
        <v>1224</v>
      </c>
      <c r="T1158" t="str">
        <f t="shared" si="75"/>
        <v/>
      </c>
      <c r="U1158">
        <f>VLOOKUP(S1158,ar_skupina!L$2:M$136,2,FALSE())</f>
        <v>80</v>
      </c>
    </row>
    <row r="1159" spans="1:21" ht="14.25" customHeight="1" x14ac:dyDescent="0.25">
      <c r="A1159">
        <v>1407</v>
      </c>
      <c r="B1159" s="9">
        <v>45215.416666666701</v>
      </c>
      <c r="C1159" s="9">
        <v>45215.520833333299</v>
      </c>
      <c r="D1159" t="s">
        <v>1684</v>
      </c>
      <c r="E1159" t="s">
        <v>16</v>
      </c>
      <c r="F1159" t="s">
        <v>1664</v>
      </c>
      <c r="G1159" t="s">
        <v>4</v>
      </c>
      <c r="H1159" t="s">
        <v>1680</v>
      </c>
      <c r="I1159" s="63" t="e">
        <f t="array" ref="I1159">_xlfn.IFS(#REF!="1",1,#REF!="2",2,#REF!="3",3,#REF!="1A",4,#REF!="1B",5,#REF!="2A",6,#REF!="2B",7,#REF!="3A",8,#REF!="3B",9,#REF!="4A",10,#REF!="","")</f>
        <v>#REF!</v>
      </c>
      <c r="J1159">
        <f>VLOOKUP(F1159,profesor!$G$2:$H$101,2,0)</f>
        <v>14</v>
      </c>
      <c r="K1159">
        <f>VLOOKUP(H1159,ar_predmet!A:C,3,0)</f>
        <v>21</v>
      </c>
      <c r="L1159" s="3">
        <f>VLOOKUP(H1159,ar_predmet!A:C,2,FALSE())</f>
        <v>5220</v>
      </c>
      <c r="M1159">
        <f>+VLOOKUP(G1159,tip_dogodka!$B$2:$C$10,2,0)</f>
        <v>3</v>
      </c>
      <c r="N1159">
        <f>+VLOOKUP(E1159,prostor!$F$1:$G$101,2,0)</f>
        <v>54</v>
      </c>
      <c r="O1159">
        <f t="shared" si="72"/>
        <v>150</v>
      </c>
      <c r="P1159">
        <f>VLOOKUP(O1159,mi2hh!A$2:B$4261,2,FALSE())</f>
        <v>3</v>
      </c>
      <c r="Q1159" t="str">
        <f t="shared" si="73"/>
        <v>Red</v>
      </c>
      <c r="R1159" t="str">
        <f t="shared" si="74"/>
        <v>VS</v>
      </c>
      <c r="S1159" s="24" t="s">
        <v>1156</v>
      </c>
      <c r="T1159" t="str">
        <f t="shared" si="75"/>
        <v/>
      </c>
      <c r="U1159">
        <f>VLOOKUP(S1159,ar_skupina!L$2:M$136,2,FALSE())</f>
        <v>19</v>
      </c>
    </row>
    <row r="1160" spans="1:21" ht="14.25" customHeight="1" x14ac:dyDescent="0.25">
      <c r="A1160">
        <v>1408</v>
      </c>
      <c r="B1160" s="9">
        <v>45352.708333333299</v>
      </c>
      <c r="C1160" s="9">
        <v>45352.916666666701</v>
      </c>
      <c r="D1160" t="s">
        <v>1683</v>
      </c>
      <c r="E1160" t="s">
        <v>16</v>
      </c>
      <c r="F1160" t="s">
        <v>1664</v>
      </c>
      <c r="G1160" t="s">
        <v>4</v>
      </c>
      <c r="H1160" t="s">
        <v>1675</v>
      </c>
      <c r="I1160" s="63" t="e">
        <f t="array" ref="I1160">_xlfn.IFS(#REF!="1",1,#REF!="2",2,#REF!="3",3,#REF!="1A",4,#REF!="1B",5,#REF!="2A",6,#REF!="2B",7,#REF!="3A",8,#REF!="3B",9,#REF!="4A",10,#REF!="","")</f>
        <v>#REF!</v>
      </c>
      <c r="J1160">
        <f>VLOOKUP(F1160,profesor!$G$2:$H$101,2,0)</f>
        <v>14</v>
      </c>
      <c r="K1160">
        <f>VLOOKUP(H1160,ar_predmet!A:C,3,0)</f>
        <v>239</v>
      </c>
      <c r="L1160" s="3" t="str">
        <f>VLOOKUP(H1160,ar_predmet!A:C,2,FALSE())</f>
        <v>S106</v>
      </c>
      <c r="M1160">
        <f>+VLOOKUP(G1160,tip_dogodka!$B$2:$C$10,2,0)</f>
        <v>3</v>
      </c>
      <c r="N1160">
        <f>+VLOOKUP(E1160,prostor!$F$1:$G$101,2,0)</f>
        <v>54</v>
      </c>
      <c r="O1160">
        <f t="shared" si="72"/>
        <v>300</v>
      </c>
      <c r="P1160">
        <f>VLOOKUP(O1160,mi2hh!A$2:B$4261,2,FALSE())</f>
        <v>6</v>
      </c>
      <c r="Q1160" t="str">
        <f t="shared" si="73"/>
        <v>Izr</v>
      </c>
      <c r="R1160" t="str">
        <f t="shared" si="74"/>
        <v>VS</v>
      </c>
      <c r="S1160" s="24" t="s">
        <v>1239</v>
      </c>
      <c r="T1160" t="str">
        <f t="shared" si="75"/>
        <v/>
      </c>
      <c r="U1160">
        <f>VLOOKUP(S1160,ar_skupina!L$2:M$136,2,FALSE())</f>
        <v>93</v>
      </c>
    </row>
    <row r="1161" spans="1:21" ht="14.25" customHeight="1" x14ac:dyDescent="0.25">
      <c r="A1161">
        <v>1409</v>
      </c>
      <c r="B1161" s="9">
        <v>45302.375</v>
      </c>
      <c r="C1161" s="9">
        <v>45302.548611111102</v>
      </c>
      <c r="D1161" t="s">
        <v>1668</v>
      </c>
      <c r="E1161">
        <v>306</v>
      </c>
      <c r="F1161" t="s">
        <v>1664</v>
      </c>
      <c r="G1161" t="s">
        <v>2</v>
      </c>
      <c r="H1161" t="s">
        <v>1665</v>
      </c>
      <c r="I1161" s="63" t="e">
        <f t="array" ref="I1161">_xlfn.IFS(#REF!="1",1,#REF!="2",2,#REF!="3",3,#REF!="1A",4,#REF!="1B",5,#REF!="2A",6,#REF!="2B",7,#REF!="3A",8,#REF!="3B",9,#REF!="4A",10,#REF!="","")</f>
        <v>#REF!</v>
      </c>
      <c r="J1161">
        <f>VLOOKUP(F1161,profesor!$G$2:$H$101,2,0)</f>
        <v>14</v>
      </c>
      <c r="K1161">
        <f>VLOOKUP(H1161,ar_predmet!A:C,3,0)</f>
        <v>219</v>
      </c>
      <c r="L1161" s="3">
        <f>VLOOKUP(H1161,ar_predmet!A:C,2,FALSE())</f>
        <v>3312</v>
      </c>
      <c r="M1161">
        <f>+VLOOKUP(G1161,tip_dogodka!$B$2:$C$10,2,0)</f>
        <v>1</v>
      </c>
      <c r="N1161">
        <f>+VLOOKUP(E1161,prostor!$F$1:$G$101,2,0)</f>
        <v>8</v>
      </c>
      <c r="O1161">
        <f t="shared" si="72"/>
        <v>250</v>
      </c>
      <c r="P1161">
        <f>VLOOKUP(O1161,mi2hh!A$2:B$4261,2,FALSE())</f>
        <v>5</v>
      </c>
      <c r="Q1161" t="str">
        <f t="shared" si="73"/>
        <v>Red</v>
      </c>
      <c r="R1161" t="str">
        <f t="shared" si="74"/>
        <v>MA</v>
      </c>
      <c r="S1161" s="24" t="s">
        <v>1231</v>
      </c>
      <c r="T1161" t="str">
        <f t="shared" si="75"/>
        <v/>
      </c>
      <c r="U1161">
        <f>VLOOKUP(S1161,ar_skupina!L$2:M$136,2,FALSE())</f>
        <v>87</v>
      </c>
    </row>
    <row r="1162" spans="1:21" ht="14.25" customHeight="1" x14ac:dyDescent="0.25">
      <c r="A1162">
        <v>1410</v>
      </c>
      <c r="B1162" s="9">
        <v>45273.635416666701</v>
      </c>
      <c r="C1162" s="9">
        <v>45273.739583333299</v>
      </c>
      <c r="D1162" t="s">
        <v>1669</v>
      </c>
      <c r="E1162" t="s">
        <v>16</v>
      </c>
      <c r="F1162" t="s">
        <v>1664</v>
      </c>
      <c r="G1162" t="s">
        <v>4</v>
      </c>
      <c r="H1162" t="s">
        <v>1670</v>
      </c>
      <c r="I1162" s="63" t="e">
        <f t="array" ref="I1162">_xlfn.IFS(#REF!="1",1,#REF!="2",2,#REF!="3",3,#REF!="1A",4,#REF!="1B",5,#REF!="2A",6,#REF!="2B",7,#REF!="3A",8,#REF!="3B",9,#REF!="4A",10,#REF!="","")</f>
        <v>#REF!</v>
      </c>
      <c r="J1162">
        <f>VLOOKUP(F1162,profesor!$G$2:$H$101,2,0)</f>
        <v>14</v>
      </c>
      <c r="K1162">
        <f>VLOOKUP(H1162,ar_predmet!A:C,3,0)</f>
        <v>181</v>
      </c>
      <c r="L1162" s="3">
        <f>VLOOKUP(H1162,ar_predmet!A:C,2,FALSE())</f>
        <v>7216</v>
      </c>
      <c r="M1162">
        <f>+VLOOKUP(G1162,tip_dogodka!$B$2:$C$10,2,0)</f>
        <v>3</v>
      </c>
      <c r="N1162">
        <f>+VLOOKUP(E1162,prostor!$F$1:$G$101,2,0)</f>
        <v>54</v>
      </c>
      <c r="O1162">
        <f t="shared" si="72"/>
        <v>150</v>
      </c>
      <c r="P1162">
        <f>VLOOKUP(O1162,mi2hh!A$2:B$4261,2,FALSE())</f>
        <v>3</v>
      </c>
      <c r="Q1162" t="str">
        <f t="shared" si="73"/>
        <v>Red</v>
      </c>
      <c r="R1162" t="str">
        <f t="shared" si="74"/>
        <v>MA</v>
      </c>
      <c r="S1162" s="24" t="s">
        <v>1229</v>
      </c>
      <c r="T1162" t="str">
        <f t="shared" si="75"/>
        <v/>
      </c>
      <c r="U1162">
        <f>VLOOKUP(S1162,ar_skupina!L$2:M$136,2,FALSE())</f>
        <v>85</v>
      </c>
    </row>
    <row r="1163" spans="1:21" ht="14.25" customHeight="1" x14ac:dyDescent="0.25">
      <c r="A1163">
        <v>1411</v>
      </c>
      <c r="B1163" s="9">
        <v>45226.416666666701</v>
      </c>
      <c r="C1163" s="9">
        <v>45226.590277777803</v>
      </c>
      <c r="D1163" t="s">
        <v>1668</v>
      </c>
      <c r="E1163">
        <v>307</v>
      </c>
      <c r="F1163" t="s">
        <v>1664</v>
      </c>
      <c r="G1163" t="s">
        <v>2</v>
      </c>
      <c r="H1163" t="s">
        <v>1665</v>
      </c>
      <c r="I1163" s="63" t="e">
        <f t="array" ref="I1163">_xlfn.IFS(#REF!="1",1,#REF!="2",2,#REF!="3",3,#REF!="1A",4,#REF!="1B",5,#REF!="2A",6,#REF!="2B",7,#REF!="3A",8,#REF!="3B",9,#REF!="4A",10,#REF!="","")</f>
        <v>#REF!</v>
      </c>
      <c r="J1163">
        <f>VLOOKUP(F1163,profesor!$G$2:$H$101,2,0)</f>
        <v>14</v>
      </c>
      <c r="K1163">
        <f>VLOOKUP(H1163,ar_predmet!A:C,3,0)</f>
        <v>219</v>
      </c>
      <c r="L1163" s="3">
        <f>VLOOKUP(H1163,ar_predmet!A:C,2,FALSE())</f>
        <v>3312</v>
      </c>
      <c r="M1163">
        <f>+VLOOKUP(G1163,tip_dogodka!$B$2:$C$10,2,0)</f>
        <v>1</v>
      </c>
      <c r="N1163">
        <f>+VLOOKUP(E1163,prostor!$F$1:$G$101,2,0)</f>
        <v>9</v>
      </c>
      <c r="O1163">
        <f t="shared" si="72"/>
        <v>250</v>
      </c>
      <c r="P1163">
        <f>VLOOKUP(O1163,mi2hh!A$2:B$4261,2,FALSE())</f>
        <v>5</v>
      </c>
      <c r="Q1163" t="str">
        <f t="shared" si="73"/>
        <v>Red</v>
      </c>
      <c r="R1163" t="str">
        <f t="shared" si="74"/>
        <v>MA</v>
      </c>
      <c r="S1163" s="24" t="s">
        <v>1231</v>
      </c>
      <c r="T1163" t="str">
        <f t="shared" si="75"/>
        <v/>
      </c>
      <c r="U1163">
        <f>VLOOKUP(S1163,ar_skupina!L$2:M$136,2,FALSE())</f>
        <v>87</v>
      </c>
    </row>
    <row r="1164" spans="1:21" ht="14.25" customHeight="1" x14ac:dyDescent="0.25">
      <c r="A1164">
        <v>1412</v>
      </c>
      <c r="B1164" s="9">
        <v>45308.489583333299</v>
      </c>
      <c r="C1164" s="9">
        <v>45308.59375</v>
      </c>
      <c r="D1164" t="s">
        <v>1678</v>
      </c>
      <c r="E1164">
        <v>411</v>
      </c>
      <c r="F1164" t="s">
        <v>1664</v>
      </c>
      <c r="G1164" t="s">
        <v>2</v>
      </c>
      <c r="H1164" t="s">
        <v>1667</v>
      </c>
      <c r="I1164" s="63" t="e">
        <f t="array" ref="I1164">_xlfn.IFS(#REF!="1",1,#REF!="2",2,#REF!="3",3,#REF!="1A",4,#REF!="1B",5,#REF!="2A",6,#REF!="2B",7,#REF!="3A",8,#REF!="3B",9,#REF!="4A",10,#REF!="","")</f>
        <v>#REF!</v>
      </c>
      <c r="J1164">
        <f>VLOOKUP(F1164,profesor!$G$2:$H$101,2,0)</f>
        <v>14</v>
      </c>
      <c r="K1164">
        <f>VLOOKUP(H1164,ar_predmet!A:C,3,0)</f>
        <v>159</v>
      </c>
      <c r="L1164" s="3">
        <f>VLOOKUP(H1164,ar_predmet!A:C,2,FALSE())</f>
        <v>7119</v>
      </c>
      <c r="M1164">
        <f>+VLOOKUP(G1164,tip_dogodka!$B$2:$C$10,2,0)</f>
        <v>1</v>
      </c>
      <c r="N1164">
        <f>+VLOOKUP(E1164,prostor!$F$1:$G$101,2,0)</f>
        <v>14</v>
      </c>
      <c r="O1164">
        <f t="shared" si="72"/>
        <v>150</v>
      </c>
      <c r="P1164">
        <f>VLOOKUP(O1164,mi2hh!A$2:B$4261,2,FALSE())</f>
        <v>3</v>
      </c>
      <c r="Q1164" t="str">
        <f t="shared" si="73"/>
        <v>Red</v>
      </c>
      <c r="R1164" t="str">
        <f t="shared" si="74"/>
        <v>MA</v>
      </c>
      <c r="S1164" s="24" t="s">
        <v>1224</v>
      </c>
      <c r="T1164" t="str">
        <f t="shared" si="75"/>
        <v/>
      </c>
      <c r="U1164">
        <f>VLOOKUP(S1164,ar_skupina!L$2:M$136,2,FALSE())</f>
        <v>80</v>
      </c>
    </row>
    <row r="1165" spans="1:21" ht="14.25" customHeight="1" x14ac:dyDescent="0.25">
      <c r="A1165">
        <v>1413</v>
      </c>
      <c r="B1165" s="9">
        <v>45364.75</v>
      </c>
      <c r="C1165" s="9">
        <v>45364.920138888898</v>
      </c>
      <c r="D1165" t="s">
        <v>1679</v>
      </c>
      <c r="E1165" t="s">
        <v>17</v>
      </c>
      <c r="F1165" t="s">
        <v>1664</v>
      </c>
      <c r="G1165" t="s">
        <v>10</v>
      </c>
      <c r="H1165" t="s">
        <v>1680</v>
      </c>
      <c r="I1165" s="63" t="e">
        <f t="array" ref="I1165">_xlfn.IFS(#REF!="1",1,#REF!="2",2,#REF!="3",3,#REF!="1A",4,#REF!="1B",5,#REF!="2A",6,#REF!="2B",7,#REF!="3A",8,#REF!="3B",9,#REF!="4A",10,#REF!="","")</f>
        <v>#REF!</v>
      </c>
      <c r="J1165">
        <f>VLOOKUP(F1165,profesor!$G$2:$H$101,2,0)</f>
        <v>14</v>
      </c>
      <c r="K1165">
        <f>VLOOKUP(H1165,ar_predmet!A:C,3,0)</f>
        <v>21</v>
      </c>
      <c r="L1165" s="3">
        <f>VLOOKUP(H1165,ar_predmet!A:C,2,FALSE())</f>
        <v>5220</v>
      </c>
      <c r="M1165">
        <f>+VLOOKUP(G1165,tip_dogodka!$B$2:$C$10,2,0)</f>
        <v>9</v>
      </c>
      <c r="N1165">
        <f>+VLOOKUP(E1165,prostor!$F$1:$G$101,2,0)</f>
        <v>55</v>
      </c>
      <c r="O1165">
        <f t="shared" si="72"/>
        <v>245</v>
      </c>
      <c r="P1165">
        <f>VLOOKUP(O1165,mi2hh!A$2:B$4261,2,FALSE())</f>
        <v>5</v>
      </c>
      <c r="Q1165" t="str">
        <f t="shared" si="73"/>
        <v>Izr</v>
      </c>
      <c r="R1165" t="str">
        <f t="shared" si="74"/>
        <v>VS</v>
      </c>
      <c r="S1165" s="24" t="s">
        <v>1244</v>
      </c>
      <c r="T1165" t="str">
        <f t="shared" si="75"/>
        <v/>
      </c>
      <c r="U1165">
        <f>VLOOKUP(S1165,ar_skupina!L$2:M$136,2,FALSE())</f>
        <v>98</v>
      </c>
    </row>
    <row r="1166" spans="1:21" ht="14.25" customHeight="1" x14ac:dyDescent="0.25">
      <c r="A1166">
        <v>1414</v>
      </c>
      <c r="B1166" s="9">
        <v>45301.489583333299</v>
      </c>
      <c r="C1166" s="9">
        <v>45301.59375</v>
      </c>
      <c r="D1166" t="s">
        <v>1666</v>
      </c>
      <c r="E1166" t="s">
        <v>16</v>
      </c>
      <c r="F1166" t="s">
        <v>1664</v>
      </c>
      <c r="G1166" t="s">
        <v>4</v>
      </c>
      <c r="H1166" t="s">
        <v>1667</v>
      </c>
      <c r="I1166" s="63" t="e">
        <f t="array" ref="I1166">_xlfn.IFS(#REF!="1",1,#REF!="2",2,#REF!="3",3,#REF!="1A",4,#REF!="1B",5,#REF!="2A",6,#REF!="2B",7,#REF!="3A",8,#REF!="3B",9,#REF!="4A",10,#REF!="","")</f>
        <v>#REF!</v>
      </c>
      <c r="J1166">
        <f>VLOOKUP(F1166,profesor!$G$2:$H$101,2,0)</f>
        <v>14</v>
      </c>
      <c r="K1166">
        <f>VLOOKUP(H1166,ar_predmet!A:C,3,0)</f>
        <v>159</v>
      </c>
      <c r="L1166" s="3">
        <f>VLOOKUP(H1166,ar_predmet!A:C,2,FALSE())</f>
        <v>7119</v>
      </c>
      <c r="M1166">
        <f>+VLOOKUP(G1166,tip_dogodka!$B$2:$C$10,2,0)</f>
        <v>3</v>
      </c>
      <c r="N1166">
        <f>+VLOOKUP(E1166,prostor!$F$1:$G$101,2,0)</f>
        <v>54</v>
      </c>
      <c r="O1166">
        <f t="shared" si="72"/>
        <v>150</v>
      </c>
      <c r="P1166">
        <f>VLOOKUP(O1166,mi2hh!A$2:B$4261,2,FALSE())</f>
        <v>3</v>
      </c>
      <c r="Q1166" t="str">
        <f t="shared" si="73"/>
        <v>Red</v>
      </c>
      <c r="R1166" t="str">
        <f t="shared" si="74"/>
        <v>MA</v>
      </c>
      <c r="S1166" s="24" t="s">
        <v>1224</v>
      </c>
      <c r="T1166" t="str">
        <f t="shared" si="75"/>
        <v/>
      </c>
      <c r="U1166">
        <f>VLOOKUP(S1166,ar_skupina!L$2:M$136,2,FALSE())</f>
        <v>80</v>
      </c>
    </row>
    <row r="1167" spans="1:21" ht="14.25" customHeight="1" x14ac:dyDescent="0.25">
      <c r="A1167">
        <v>1415</v>
      </c>
      <c r="B1167" s="9">
        <v>45259.489583333299</v>
      </c>
      <c r="C1167" s="9">
        <v>45259.635416666701</v>
      </c>
      <c r="D1167" t="s">
        <v>1668</v>
      </c>
      <c r="E1167">
        <v>401</v>
      </c>
      <c r="F1167" t="s">
        <v>1664</v>
      </c>
      <c r="G1167" t="s">
        <v>2</v>
      </c>
      <c r="H1167" t="s">
        <v>1665</v>
      </c>
      <c r="I1167" s="63" t="e">
        <f t="array" ref="I1167">_xlfn.IFS(#REF!="1",1,#REF!="2",2,#REF!="3",3,#REF!="1A",4,#REF!="1B",5,#REF!="2A",6,#REF!="2B",7,#REF!="3A",8,#REF!="3B",9,#REF!="4A",10,#REF!="","")</f>
        <v>#REF!</v>
      </c>
      <c r="J1167">
        <f>VLOOKUP(F1167,profesor!$G$2:$H$101,2,0)</f>
        <v>14</v>
      </c>
      <c r="K1167">
        <f>VLOOKUP(H1167,ar_predmet!A:C,3,0)</f>
        <v>219</v>
      </c>
      <c r="L1167" s="3">
        <f>VLOOKUP(H1167,ar_predmet!A:C,2,FALSE())</f>
        <v>3312</v>
      </c>
      <c r="M1167">
        <f>+VLOOKUP(G1167,tip_dogodka!$B$2:$C$10,2,0)</f>
        <v>1</v>
      </c>
      <c r="N1167">
        <f>+VLOOKUP(E1167,prostor!$F$1:$G$101,2,0)</f>
        <v>10</v>
      </c>
      <c r="O1167">
        <f t="shared" si="72"/>
        <v>210</v>
      </c>
      <c r="P1167">
        <f>VLOOKUP(O1167,mi2hh!A$2:B$4261,2,FALSE())</f>
        <v>4</v>
      </c>
      <c r="Q1167" t="str">
        <f t="shared" si="73"/>
        <v>Red</v>
      </c>
      <c r="R1167" t="str">
        <f t="shared" si="74"/>
        <v>MA</v>
      </c>
      <c r="S1167" s="24" t="s">
        <v>1231</v>
      </c>
      <c r="T1167" t="str">
        <f t="shared" si="75"/>
        <v/>
      </c>
      <c r="U1167">
        <f>VLOOKUP(S1167,ar_skupina!L$2:M$136,2,FALSE())</f>
        <v>87</v>
      </c>
    </row>
    <row r="1168" spans="1:21" ht="14.25" customHeight="1" x14ac:dyDescent="0.25">
      <c r="A1168">
        <v>1416</v>
      </c>
      <c r="B1168" s="9">
        <v>45271.635416666701</v>
      </c>
      <c r="C1168" s="9">
        <v>45271.739583333299</v>
      </c>
      <c r="D1168" t="s">
        <v>1673</v>
      </c>
      <c r="E1168">
        <v>411</v>
      </c>
      <c r="F1168" t="s">
        <v>1664</v>
      </c>
      <c r="G1168" t="s">
        <v>2</v>
      </c>
      <c r="H1168" t="s">
        <v>1670</v>
      </c>
      <c r="I1168" s="63" t="e">
        <f t="array" ref="I1168">_xlfn.IFS(#REF!="1",1,#REF!="2",2,#REF!="3",3,#REF!="1A",4,#REF!="1B",5,#REF!="2A",6,#REF!="2B",7,#REF!="3A",8,#REF!="3B",9,#REF!="4A",10,#REF!="","")</f>
        <v>#REF!</v>
      </c>
      <c r="J1168">
        <f>VLOOKUP(F1168,profesor!$G$2:$H$101,2,0)</f>
        <v>14</v>
      </c>
      <c r="K1168">
        <f>VLOOKUP(H1168,ar_predmet!A:C,3,0)</f>
        <v>181</v>
      </c>
      <c r="L1168" s="3">
        <f>VLOOKUP(H1168,ar_predmet!A:C,2,FALSE())</f>
        <v>7216</v>
      </c>
      <c r="M1168">
        <f>+VLOOKUP(G1168,tip_dogodka!$B$2:$C$10,2,0)</f>
        <v>1</v>
      </c>
      <c r="N1168">
        <f>+VLOOKUP(E1168,prostor!$F$1:$G$101,2,0)</f>
        <v>14</v>
      </c>
      <c r="O1168">
        <f t="shared" si="72"/>
        <v>150</v>
      </c>
      <c r="P1168">
        <f>VLOOKUP(O1168,mi2hh!A$2:B$4261,2,FALSE())</f>
        <v>3</v>
      </c>
      <c r="Q1168" t="str">
        <f t="shared" si="73"/>
        <v>Red</v>
      </c>
      <c r="R1168" t="str">
        <f t="shared" si="74"/>
        <v>MA</v>
      </c>
      <c r="S1168" s="24" t="s">
        <v>1229</v>
      </c>
      <c r="T1168" t="str">
        <f t="shared" si="75"/>
        <v/>
      </c>
      <c r="U1168">
        <f>VLOOKUP(S1168,ar_skupina!L$2:M$136,2,FALSE())</f>
        <v>85</v>
      </c>
    </row>
    <row r="1169" spans="1:21" ht="14.25" customHeight="1" x14ac:dyDescent="0.25">
      <c r="A1169">
        <v>1417</v>
      </c>
      <c r="B1169" s="9">
        <v>45348.489583333299</v>
      </c>
      <c r="C1169" s="9">
        <v>45348.59375</v>
      </c>
      <c r="D1169" t="s">
        <v>1687</v>
      </c>
      <c r="E1169">
        <v>301</v>
      </c>
      <c r="F1169" t="s">
        <v>1664</v>
      </c>
      <c r="G1169" t="s">
        <v>7</v>
      </c>
      <c r="H1169" t="s">
        <v>1677</v>
      </c>
      <c r="I1169" s="63" t="e">
        <f t="array" ref="I1169">_xlfn.IFS(#REF!="1",1,#REF!="2",2,#REF!="3",3,#REF!="1A",4,#REF!="1B",5,#REF!="2A",6,#REF!="2B",7,#REF!="3A",8,#REF!="3B",9,#REF!="4A",10,#REF!="","")</f>
        <v>#REF!</v>
      </c>
      <c r="J1169">
        <f>VLOOKUP(F1169,profesor!$G$2:$H$101,2,0)</f>
        <v>14</v>
      </c>
      <c r="K1169">
        <f>VLOOKUP(H1169,ar_predmet!A:C,3,0)</f>
        <v>73</v>
      </c>
      <c r="L1169" s="3">
        <f>VLOOKUP(H1169,ar_predmet!A:C,2,FALSE())</f>
        <v>6106</v>
      </c>
      <c r="M1169">
        <f>+VLOOKUP(G1169,tip_dogodka!$B$2:$C$10,2,0)</f>
        <v>6</v>
      </c>
      <c r="N1169">
        <f>+VLOOKUP(E1169,prostor!$F$1:$G$101,2,0)</f>
        <v>5</v>
      </c>
      <c r="O1169">
        <f t="shared" si="72"/>
        <v>150</v>
      </c>
      <c r="P1169">
        <f>VLOOKUP(O1169,mi2hh!A$2:B$4261,2,FALSE())</f>
        <v>3</v>
      </c>
      <c r="Q1169" t="str">
        <f t="shared" si="73"/>
        <v>Red</v>
      </c>
      <c r="R1169" t="str">
        <f t="shared" si="74"/>
        <v>UN</v>
      </c>
      <c r="S1169" s="24" t="s">
        <v>1192</v>
      </c>
      <c r="T1169" t="str">
        <f t="shared" si="75"/>
        <v/>
      </c>
      <c r="U1169">
        <f>VLOOKUP(S1169,ar_skupina!L$2:M$136,2,FALSE())</f>
        <v>50</v>
      </c>
    </row>
    <row r="1170" spans="1:21" ht="14.25" customHeight="1" x14ac:dyDescent="0.25">
      <c r="A1170">
        <v>1418</v>
      </c>
      <c r="B1170" s="9">
        <v>45371.375</v>
      </c>
      <c r="C1170" s="9">
        <v>45371.479166666701</v>
      </c>
      <c r="D1170" t="s">
        <v>1676</v>
      </c>
      <c r="E1170">
        <v>301</v>
      </c>
      <c r="F1170" t="s">
        <v>1664</v>
      </c>
      <c r="G1170" t="s">
        <v>2</v>
      </c>
      <c r="H1170" t="s">
        <v>1677</v>
      </c>
      <c r="I1170" s="63" t="e">
        <f t="array" ref="I1170">_xlfn.IFS(#REF!="1",1,#REF!="2",2,#REF!="3",3,#REF!="1A",4,#REF!="1B",5,#REF!="2A",6,#REF!="2B",7,#REF!="3A",8,#REF!="3B",9,#REF!="4A",10,#REF!="","")</f>
        <v>#REF!</v>
      </c>
      <c r="J1170">
        <f>VLOOKUP(F1170,profesor!$G$2:$H$101,2,0)</f>
        <v>14</v>
      </c>
      <c r="K1170">
        <f>VLOOKUP(H1170,ar_predmet!A:C,3,0)</f>
        <v>73</v>
      </c>
      <c r="L1170" s="3">
        <f>VLOOKUP(H1170,ar_predmet!A:C,2,FALSE())</f>
        <v>6106</v>
      </c>
      <c r="M1170">
        <f>+VLOOKUP(G1170,tip_dogodka!$B$2:$C$10,2,0)</f>
        <v>1</v>
      </c>
      <c r="N1170">
        <f>+VLOOKUP(E1170,prostor!$F$1:$G$101,2,0)</f>
        <v>5</v>
      </c>
      <c r="O1170">
        <f t="shared" si="72"/>
        <v>150</v>
      </c>
      <c r="P1170">
        <f>VLOOKUP(O1170,mi2hh!A$2:B$4261,2,FALSE())</f>
        <v>3</v>
      </c>
      <c r="Q1170" t="str">
        <f t="shared" si="73"/>
        <v>Red</v>
      </c>
      <c r="R1170" t="str">
        <f t="shared" si="74"/>
        <v>UN</v>
      </c>
      <c r="S1170" s="24" t="s">
        <v>1192</v>
      </c>
      <c r="T1170" t="str">
        <f t="shared" si="75"/>
        <v/>
      </c>
      <c r="U1170">
        <f>VLOOKUP(S1170,ar_skupina!L$2:M$136,2,FALSE())</f>
        <v>50</v>
      </c>
    </row>
    <row r="1171" spans="1:21" ht="14.25" customHeight="1" x14ac:dyDescent="0.25">
      <c r="A1171">
        <v>1419</v>
      </c>
      <c r="B1171" s="9">
        <v>45351.375</v>
      </c>
      <c r="C1171" s="9">
        <v>45351.479166666701</v>
      </c>
      <c r="D1171" t="s">
        <v>1676</v>
      </c>
      <c r="E1171">
        <v>301</v>
      </c>
      <c r="F1171" t="s">
        <v>1664</v>
      </c>
      <c r="G1171" t="s">
        <v>2</v>
      </c>
      <c r="H1171" t="s">
        <v>1677</v>
      </c>
      <c r="I1171" s="63" t="e">
        <f t="array" ref="I1171">_xlfn.IFS(#REF!="1",1,#REF!="2",2,#REF!="3",3,#REF!="1A",4,#REF!="1B",5,#REF!="2A",6,#REF!="2B",7,#REF!="3A",8,#REF!="3B",9,#REF!="4A",10,#REF!="","")</f>
        <v>#REF!</v>
      </c>
      <c r="J1171">
        <f>VLOOKUP(F1171,profesor!$G$2:$H$101,2,0)</f>
        <v>14</v>
      </c>
      <c r="K1171">
        <f>VLOOKUP(H1171,ar_predmet!A:C,3,0)</f>
        <v>73</v>
      </c>
      <c r="L1171" s="3">
        <f>VLOOKUP(H1171,ar_predmet!A:C,2,FALSE())</f>
        <v>6106</v>
      </c>
      <c r="M1171">
        <f>+VLOOKUP(G1171,tip_dogodka!$B$2:$C$10,2,0)</f>
        <v>1</v>
      </c>
      <c r="N1171">
        <f>+VLOOKUP(E1171,prostor!$F$1:$G$101,2,0)</f>
        <v>5</v>
      </c>
      <c r="O1171">
        <f t="shared" si="72"/>
        <v>150</v>
      </c>
      <c r="P1171">
        <f>VLOOKUP(O1171,mi2hh!A$2:B$4261,2,FALSE())</f>
        <v>3</v>
      </c>
      <c r="Q1171" t="str">
        <f t="shared" si="73"/>
        <v>Red</v>
      </c>
      <c r="R1171" t="str">
        <f t="shared" si="74"/>
        <v>UN</v>
      </c>
      <c r="S1171" s="24" t="s">
        <v>1192</v>
      </c>
      <c r="T1171" t="str">
        <f t="shared" si="75"/>
        <v/>
      </c>
      <c r="U1171">
        <f>VLOOKUP(S1171,ar_skupina!L$2:M$136,2,FALSE())</f>
        <v>50</v>
      </c>
    </row>
    <row r="1172" spans="1:21" ht="14.25" customHeight="1" x14ac:dyDescent="0.25">
      <c r="A1172">
        <v>1420</v>
      </c>
      <c r="B1172" s="9">
        <v>45211.53125</v>
      </c>
      <c r="C1172" s="9">
        <v>45211.635416666701</v>
      </c>
      <c r="D1172" t="s">
        <v>1671</v>
      </c>
      <c r="E1172">
        <v>307</v>
      </c>
      <c r="F1172" t="s">
        <v>1664</v>
      </c>
      <c r="G1172" t="s">
        <v>2</v>
      </c>
      <c r="H1172" t="s">
        <v>1672</v>
      </c>
      <c r="I1172" s="63" t="e">
        <f t="array" ref="I1172">_xlfn.IFS(#REF!="1",1,#REF!="2",2,#REF!="3",3,#REF!="1A",4,#REF!="1B",5,#REF!="2A",6,#REF!="2B",7,#REF!="3A",8,#REF!="3B",9,#REF!="4A",10,#REF!="","")</f>
        <v>#REF!</v>
      </c>
      <c r="J1172">
        <f>VLOOKUP(F1172,profesor!$G$2:$H$101,2,0)</f>
        <v>14</v>
      </c>
      <c r="K1172">
        <f>VLOOKUP(H1172,ar_predmet!A:C,3,0)</f>
        <v>117</v>
      </c>
      <c r="L1172" s="3">
        <f>VLOOKUP(H1172,ar_predmet!A:C,2,FALSE())</f>
        <v>6304</v>
      </c>
      <c r="M1172">
        <f>+VLOOKUP(G1172,tip_dogodka!$B$2:$C$10,2,0)</f>
        <v>1</v>
      </c>
      <c r="N1172">
        <f>+VLOOKUP(E1172,prostor!$F$1:$G$101,2,0)</f>
        <v>9</v>
      </c>
      <c r="O1172">
        <f t="shared" si="72"/>
        <v>150</v>
      </c>
      <c r="P1172">
        <f>VLOOKUP(O1172,mi2hh!A$2:B$4261,2,FALSE())</f>
        <v>3</v>
      </c>
      <c r="Q1172" t="str">
        <f t="shared" si="73"/>
        <v>Red</v>
      </c>
      <c r="R1172" t="str">
        <f t="shared" si="74"/>
        <v>UN</v>
      </c>
      <c r="S1172" s="24" t="s">
        <v>1210</v>
      </c>
      <c r="T1172" t="str">
        <f t="shared" si="75"/>
        <v/>
      </c>
      <c r="U1172">
        <f>VLOOKUP(S1172,ar_skupina!L$2:M$136,2,FALSE())</f>
        <v>56</v>
      </c>
    </row>
    <row r="1173" spans="1:21" ht="14.25" customHeight="1" x14ac:dyDescent="0.25">
      <c r="A1173">
        <v>1421</v>
      </c>
      <c r="B1173" s="9">
        <v>45218.416666666701</v>
      </c>
      <c r="C1173" s="9">
        <v>45218.520833333299</v>
      </c>
      <c r="D1173" t="s">
        <v>1681</v>
      </c>
      <c r="E1173">
        <v>302</v>
      </c>
      <c r="F1173" t="s">
        <v>1664</v>
      </c>
      <c r="G1173" t="s">
        <v>2</v>
      </c>
      <c r="H1173" t="s">
        <v>1680</v>
      </c>
      <c r="I1173" s="63" t="e">
        <f t="array" ref="I1173">_xlfn.IFS(#REF!="1",1,#REF!="2",2,#REF!="3",3,#REF!="1A",4,#REF!="1B",5,#REF!="2A",6,#REF!="2B",7,#REF!="3A",8,#REF!="3B",9,#REF!="4A",10,#REF!="","")</f>
        <v>#REF!</v>
      </c>
      <c r="J1173">
        <f>VLOOKUP(F1173,profesor!$G$2:$H$101,2,0)</f>
        <v>14</v>
      </c>
      <c r="K1173">
        <f>VLOOKUP(H1173,ar_predmet!A:C,3,0)</f>
        <v>21</v>
      </c>
      <c r="L1173" s="3">
        <f>VLOOKUP(H1173,ar_predmet!A:C,2,FALSE())</f>
        <v>5220</v>
      </c>
      <c r="M1173">
        <f>+VLOOKUP(G1173,tip_dogodka!$B$2:$C$10,2,0)</f>
        <v>1</v>
      </c>
      <c r="N1173">
        <f>+VLOOKUP(E1173,prostor!$F$1:$G$101,2,0)</f>
        <v>6</v>
      </c>
      <c r="O1173">
        <f t="shared" si="72"/>
        <v>150</v>
      </c>
      <c r="P1173">
        <f>VLOOKUP(O1173,mi2hh!A$2:B$4261,2,FALSE())</f>
        <v>3</v>
      </c>
      <c r="Q1173" t="str">
        <f t="shared" si="73"/>
        <v>Red</v>
      </c>
      <c r="R1173" t="str">
        <f t="shared" si="74"/>
        <v>VS</v>
      </c>
      <c r="S1173" s="24" t="s">
        <v>1156</v>
      </c>
      <c r="T1173" t="str">
        <f t="shared" si="75"/>
        <v/>
      </c>
      <c r="U1173">
        <f>VLOOKUP(S1173,ar_skupina!L$2:M$136,2,FALSE())</f>
        <v>19</v>
      </c>
    </row>
    <row r="1174" spans="1:21" ht="14.25" customHeight="1" x14ac:dyDescent="0.25">
      <c r="A1174">
        <v>1424</v>
      </c>
      <c r="B1174" s="9">
        <v>45350.375</v>
      </c>
      <c r="C1174" s="9">
        <v>45350.479166666701</v>
      </c>
      <c r="D1174" t="s">
        <v>1676</v>
      </c>
      <c r="E1174">
        <v>301</v>
      </c>
      <c r="F1174" t="s">
        <v>1664</v>
      </c>
      <c r="G1174" t="s">
        <v>2</v>
      </c>
      <c r="H1174" t="s">
        <v>1677</v>
      </c>
      <c r="I1174" s="63" t="e">
        <f t="array" ref="I1174">_xlfn.IFS(#REF!="1",1,#REF!="2",2,#REF!="3",3,#REF!="1A",4,#REF!="1B",5,#REF!="2A",6,#REF!="2B",7,#REF!="3A",8,#REF!="3B",9,#REF!="4A",10,#REF!="","")</f>
        <v>#REF!</v>
      </c>
      <c r="J1174">
        <f>VLOOKUP(F1174,profesor!$G$2:$H$101,2,0)</f>
        <v>14</v>
      </c>
      <c r="K1174">
        <f>VLOOKUP(H1174,ar_predmet!A:C,3,0)</f>
        <v>73</v>
      </c>
      <c r="L1174" s="3">
        <f>VLOOKUP(H1174,ar_predmet!A:C,2,FALSE())</f>
        <v>6106</v>
      </c>
      <c r="M1174">
        <f>+VLOOKUP(G1174,tip_dogodka!$B$2:$C$10,2,0)</f>
        <v>1</v>
      </c>
      <c r="N1174">
        <f>+VLOOKUP(E1174,prostor!$F$1:$G$101,2,0)</f>
        <v>5</v>
      </c>
      <c r="O1174">
        <f t="shared" si="72"/>
        <v>150</v>
      </c>
      <c r="P1174">
        <f>VLOOKUP(O1174,mi2hh!A$2:B$4261,2,FALSE())</f>
        <v>3</v>
      </c>
      <c r="Q1174" t="str">
        <f t="shared" si="73"/>
        <v>Red</v>
      </c>
      <c r="R1174" t="str">
        <f t="shared" si="74"/>
        <v>UN</v>
      </c>
      <c r="S1174" s="24" t="s">
        <v>1192</v>
      </c>
      <c r="T1174" t="str">
        <f t="shared" si="75"/>
        <v/>
      </c>
      <c r="U1174">
        <f>VLOOKUP(S1174,ar_skupina!L$2:M$136,2,FALSE())</f>
        <v>50</v>
      </c>
    </row>
    <row r="1175" spans="1:21" ht="14.25" customHeight="1" x14ac:dyDescent="0.25">
      <c r="A1175">
        <v>1425</v>
      </c>
      <c r="B1175" s="9">
        <v>45359.489583333299</v>
      </c>
      <c r="C1175" s="9">
        <v>45359.59375</v>
      </c>
      <c r="D1175" t="s">
        <v>1688</v>
      </c>
      <c r="E1175" t="s">
        <v>16</v>
      </c>
      <c r="F1175" t="s">
        <v>1689</v>
      </c>
      <c r="G1175" t="s">
        <v>4</v>
      </c>
      <c r="H1175" t="s">
        <v>1690</v>
      </c>
      <c r="I1175" s="63" t="e">
        <f t="array" ref="I1175">_xlfn.IFS(#REF!="1",1,#REF!="2",2,#REF!="3",3,#REF!="1A",4,#REF!="1B",5,#REF!="2A",6,#REF!="2B",7,#REF!="3A",8,#REF!="3B",9,#REF!="4A",10,#REF!="","")</f>
        <v>#REF!</v>
      </c>
      <c r="J1175">
        <f>VLOOKUP(F1175,profesor!$G$2:$H$101,2,0)</f>
        <v>15</v>
      </c>
      <c r="K1175">
        <f>VLOOKUP(H1175,ar_predmet!A:C,3,0)</f>
        <v>199</v>
      </c>
      <c r="L1175" s="3">
        <f>VLOOKUP(H1175,ar_predmet!A:C,2,FALSE())</f>
        <v>7242</v>
      </c>
      <c r="M1175">
        <f>+VLOOKUP(G1175,tip_dogodka!$B$2:$C$10,2,0)</f>
        <v>3</v>
      </c>
      <c r="N1175">
        <f>+VLOOKUP(E1175,prostor!$F$1:$G$101,2,0)</f>
        <v>54</v>
      </c>
      <c r="O1175">
        <f t="shared" si="72"/>
        <v>150</v>
      </c>
      <c r="P1175">
        <f>VLOOKUP(O1175,mi2hh!A$2:B$4261,2,FALSE())</f>
        <v>3</v>
      </c>
      <c r="Q1175" t="str">
        <f t="shared" si="73"/>
        <v>Red</v>
      </c>
      <c r="R1175" t="str">
        <f t="shared" si="74"/>
        <v>MA</v>
      </c>
      <c r="S1175" s="24" t="s">
        <v>1228</v>
      </c>
      <c r="T1175" t="str">
        <f t="shared" si="75"/>
        <v/>
      </c>
      <c r="U1175">
        <f>VLOOKUP(S1175,ar_skupina!L$2:M$136,2,FALSE())</f>
        <v>84</v>
      </c>
    </row>
    <row r="1176" spans="1:21" ht="14.25" customHeight="1" x14ac:dyDescent="0.25">
      <c r="A1176">
        <v>1427</v>
      </c>
      <c r="B1176" s="9">
        <v>45246.489583333299</v>
      </c>
      <c r="C1176" s="9">
        <v>45246.59375</v>
      </c>
      <c r="D1176" t="s">
        <v>1691</v>
      </c>
      <c r="E1176" t="s">
        <v>16</v>
      </c>
      <c r="F1176" t="s">
        <v>1689</v>
      </c>
      <c r="G1176" t="s">
        <v>4</v>
      </c>
      <c r="H1176" t="s">
        <v>1122</v>
      </c>
      <c r="I1176" s="63" t="e">
        <f t="array" ref="I1176">_xlfn.IFS(#REF!="1",1,#REF!="2",2,#REF!="3",3,#REF!="1A",4,#REF!="1B",5,#REF!="2A",6,#REF!="2B",7,#REF!="3A",8,#REF!="3B",9,#REF!="4A",10,#REF!="","")</f>
        <v>#REF!</v>
      </c>
      <c r="J1176">
        <f>VLOOKUP(F1176,profesor!$G$2:$H$101,2,0)</f>
        <v>15</v>
      </c>
      <c r="K1176">
        <f>VLOOKUP(H1176,ar_predmet!A:C,3,0)</f>
        <v>168</v>
      </c>
      <c r="L1176" s="3">
        <f>VLOOKUP(H1176,ar_predmet!A:C,2,FALSE())</f>
        <v>7127</v>
      </c>
      <c r="M1176">
        <f>+VLOOKUP(G1176,tip_dogodka!$B$2:$C$10,2,0)</f>
        <v>3</v>
      </c>
      <c r="N1176">
        <f>+VLOOKUP(E1176,prostor!$F$1:$G$101,2,0)</f>
        <v>54</v>
      </c>
      <c r="O1176">
        <f t="shared" si="72"/>
        <v>150</v>
      </c>
      <c r="P1176">
        <f>VLOOKUP(O1176,mi2hh!A$2:B$4261,2,FALSE())</f>
        <v>3</v>
      </c>
      <c r="Q1176" t="str">
        <f t="shared" si="73"/>
        <v>Red</v>
      </c>
      <c r="R1176" t="str">
        <f t="shared" si="74"/>
        <v>MA</v>
      </c>
      <c r="S1176" s="24" t="s">
        <v>1223</v>
      </c>
      <c r="T1176" t="str">
        <f t="shared" si="75"/>
        <v/>
      </c>
      <c r="U1176">
        <f>VLOOKUP(S1176,ar_skupina!L$2:M$136,2,FALSE())</f>
        <v>79</v>
      </c>
    </row>
    <row r="1177" spans="1:21" ht="14.25" customHeight="1" x14ac:dyDescent="0.25">
      <c r="A1177">
        <v>1428</v>
      </c>
      <c r="B1177" s="9">
        <v>45244.75</v>
      </c>
      <c r="C1177" s="9">
        <v>45244.885416666701</v>
      </c>
      <c r="D1177" t="s">
        <v>1692</v>
      </c>
      <c r="E1177" t="s">
        <v>17</v>
      </c>
      <c r="F1177" t="s">
        <v>1689</v>
      </c>
      <c r="G1177" t="s">
        <v>2</v>
      </c>
      <c r="H1177" t="s">
        <v>998</v>
      </c>
      <c r="I1177" s="63" t="e">
        <f t="array" ref="I1177">_xlfn.IFS(#REF!="1",1,#REF!="2",2,#REF!="3",3,#REF!="1A",4,#REF!="1B",5,#REF!="2A",6,#REF!="2B",7,#REF!="3A",8,#REF!="3B",9,#REF!="4A",10,#REF!="","")</f>
        <v>#REF!</v>
      </c>
      <c r="J1177">
        <f>VLOOKUP(F1177,profesor!$G$2:$H$101,2,0)</f>
        <v>15</v>
      </c>
      <c r="K1177">
        <f>VLOOKUP(H1177,ar_predmet!A:C,3,0)</f>
        <v>288</v>
      </c>
      <c r="L1177" s="3">
        <f>VLOOKUP(H1177,ar_predmet!A:C,2,FALSE())</f>
        <v>4124</v>
      </c>
      <c r="M1177">
        <f>+VLOOKUP(G1177,tip_dogodka!$B$2:$C$10,2,0)</f>
        <v>1</v>
      </c>
      <c r="N1177">
        <f>+VLOOKUP(E1177,prostor!$F$1:$G$101,2,0)</f>
        <v>55</v>
      </c>
      <c r="O1177">
        <f t="shared" si="72"/>
        <v>195</v>
      </c>
      <c r="P1177">
        <f>VLOOKUP(O1177,mi2hh!A$2:B$4261,2,FALSE())</f>
        <v>4</v>
      </c>
      <c r="Q1177" t="str">
        <f t="shared" si="73"/>
        <v>Izr</v>
      </c>
      <c r="R1177" t="str">
        <f t="shared" si="74"/>
        <v>DO</v>
      </c>
      <c r="S1177" s="24" t="s">
        <v>1277</v>
      </c>
      <c r="T1177" t="str">
        <f t="shared" si="75"/>
        <v/>
      </c>
      <c r="U1177">
        <f>VLOOKUP(S1177,ar_skupina!L$2:M$136,2,FALSE())</f>
        <v>128</v>
      </c>
    </row>
    <row r="1178" spans="1:21" ht="14.25" customHeight="1" x14ac:dyDescent="0.25">
      <c r="A1178">
        <v>1429</v>
      </c>
      <c r="B1178" s="9">
        <v>45398.677083333299</v>
      </c>
      <c r="C1178" s="9">
        <v>45398.78125</v>
      </c>
      <c r="D1178" t="s">
        <v>1693</v>
      </c>
      <c r="E1178">
        <v>307</v>
      </c>
      <c r="F1178" t="s">
        <v>1689</v>
      </c>
      <c r="G1178" t="s">
        <v>2</v>
      </c>
      <c r="H1178" t="s">
        <v>1446</v>
      </c>
      <c r="I1178" s="63" t="e">
        <f t="array" ref="I1178">_xlfn.IFS(#REF!="1",1,#REF!="2",2,#REF!="3",3,#REF!="1A",4,#REF!="1B",5,#REF!="2A",6,#REF!="2B",7,#REF!="3A",8,#REF!="3B",9,#REF!="4A",10,#REF!="","")</f>
        <v>#REF!</v>
      </c>
      <c r="J1178">
        <f>VLOOKUP(F1178,profesor!$G$2:$H$101,2,0)</f>
        <v>15</v>
      </c>
      <c r="K1178">
        <f>VLOOKUP(H1178,ar_predmet!A:C,3,0)</f>
        <v>61</v>
      </c>
      <c r="L1178" s="3">
        <f>VLOOKUP(H1178,ar_predmet!A:C,2,FALSE())</f>
        <v>5318</v>
      </c>
      <c r="M1178">
        <f>+VLOOKUP(G1178,tip_dogodka!$B$2:$C$10,2,0)</f>
        <v>1</v>
      </c>
      <c r="N1178">
        <f>+VLOOKUP(E1178,prostor!$F$1:$G$101,2,0)</f>
        <v>9</v>
      </c>
      <c r="O1178">
        <f t="shared" si="72"/>
        <v>150</v>
      </c>
      <c r="P1178">
        <f>VLOOKUP(O1178,mi2hh!A$2:B$4261,2,FALSE())</f>
        <v>3</v>
      </c>
      <c r="Q1178" t="str">
        <f t="shared" si="73"/>
        <v>Red</v>
      </c>
      <c r="R1178" t="str">
        <f t="shared" si="74"/>
        <v>VS</v>
      </c>
      <c r="S1178" s="24" t="s">
        <v>1188</v>
      </c>
      <c r="T1178" t="str">
        <f t="shared" si="75"/>
        <v/>
      </c>
      <c r="U1178">
        <f>VLOOKUP(S1178,ar_skupina!L$2:M$136,2,FALSE())</f>
        <v>47</v>
      </c>
    </row>
    <row r="1179" spans="1:21" ht="14.25" customHeight="1" x14ac:dyDescent="0.25">
      <c r="A1179">
        <v>1430</v>
      </c>
      <c r="B1179" s="9">
        <v>45393.677083333299</v>
      </c>
      <c r="C1179" s="9">
        <v>45393.78125</v>
      </c>
      <c r="D1179" t="s">
        <v>1693</v>
      </c>
      <c r="E1179">
        <v>306</v>
      </c>
      <c r="F1179" t="s">
        <v>1689</v>
      </c>
      <c r="G1179" t="s">
        <v>2</v>
      </c>
      <c r="H1179" t="s">
        <v>1446</v>
      </c>
      <c r="I1179" s="63" t="e">
        <f t="array" ref="I1179">_xlfn.IFS(#REF!="1",1,#REF!="2",2,#REF!="3",3,#REF!="1A",4,#REF!="1B",5,#REF!="2A",6,#REF!="2B",7,#REF!="3A",8,#REF!="3B",9,#REF!="4A",10,#REF!="","")</f>
        <v>#REF!</v>
      </c>
      <c r="J1179">
        <f>VLOOKUP(F1179,profesor!$G$2:$H$101,2,0)</f>
        <v>15</v>
      </c>
      <c r="K1179">
        <f>VLOOKUP(H1179,ar_predmet!A:C,3,0)</f>
        <v>61</v>
      </c>
      <c r="L1179" s="3">
        <f>VLOOKUP(H1179,ar_predmet!A:C,2,FALSE())</f>
        <v>5318</v>
      </c>
      <c r="M1179">
        <f>+VLOOKUP(G1179,tip_dogodka!$B$2:$C$10,2,0)</f>
        <v>1</v>
      </c>
      <c r="N1179">
        <f>+VLOOKUP(E1179,prostor!$F$1:$G$101,2,0)</f>
        <v>8</v>
      </c>
      <c r="O1179">
        <f t="shared" si="72"/>
        <v>150</v>
      </c>
      <c r="P1179">
        <f>VLOOKUP(O1179,mi2hh!A$2:B$4261,2,FALSE())</f>
        <v>3</v>
      </c>
      <c r="Q1179" t="str">
        <f t="shared" si="73"/>
        <v>Red</v>
      </c>
      <c r="R1179" t="str">
        <f t="shared" si="74"/>
        <v>VS</v>
      </c>
      <c r="S1179" s="24" t="s">
        <v>1188</v>
      </c>
      <c r="T1179" t="str">
        <f t="shared" si="75"/>
        <v/>
      </c>
      <c r="U1179">
        <f>VLOOKUP(S1179,ar_skupina!L$2:M$136,2,FALSE())</f>
        <v>47</v>
      </c>
    </row>
    <row r="1180" spans="1:21" ht="14.25" customHeight="1" x14ac:dyDescent="0.25">
      <c r="A1180">
        <v>1431</v>
      </c>
      <c r="B1180" s="9">
        <v>45278.489583333299</v>
      </c>
      <c r="C1180" s="9">
        <v>45278.59375</v>
      </c>
      <c r="D1180" t="s">
        <v>1694</v>
      </c>
      <c r="E1180" t="s">
        <v>16</v>
      </c>
      <c r="F1180" t="s">
        <v>1689</v>
      </c>
      <c r="G1180" t="s">
        <v>4</v>
      </c>
      <c r="H1180" t="s">
        <v>1695</v>
      </c>
      <c r="I1180" s="63" t="e">
        <f t="array" ref="I1180">_xlfn.IFS(#REF!="1",1,#REF!="2",2,#REF!="3",3,#REF!="1A",4,#REF!="1B",5,#REF!="2A",6,#REF!="2B",7,#REF!="3A",8,#REF!="3B",9,#REF!="4A",10,#REF!="","")</f>
        <v>#REF!</v>
      </c>
      <c r="J1180">
        <f>VLOOKUP(F1180,profesor!$G$2:$H$101,2,0)</f>
        <v>15</v>
      </c>
      <c r="K1180">
        <f>VLOOKUP(H1180,ar_predmet!A:C,3,0)</f>
        <v>195</v>
      </c>
      <c r="L1180" s="3">
        <f>VLOOKUP(H1180,ar_predmet!A:C,2,FALSE())</f>
        <v>7238</v>
      </c>
      <c r="M1180">
        <f>+VLOOKUP(G1180,tip_dogodka!$B$2:$C$10,2,0)</f>
        <v>3</v>
      </c>
      <c r="N1180">
        <f>+VLOOKUP(E1180,prostor!$F$1:$G$101,2,0)</f>
        <v>54</v>
      </c>
      <c r="O1180">
        <f t="shared" si="72"/>
        <v>150</v>
      </c>
      <c r="P1180">
        <f>VLOOKUP(O1180,mi2hh!A$2:B$4261,2,FALSE())</f>
        <v>3</v>
      </c>
      <c r="Q1180" t="str">
        <f t="shared" si="73"/>
        <v>Red</v>
      </c>
      <c r="R1180" t="str">
        <f t="shared" si="74"/>
        <v>MA</v>
      </c>
      <c r="S1180" s="24" t="s">
        <v>1230</v>
      </c>
      <c r="T1180" t="str">
        <f t="shared" si="75"/>
        <v/>
      </c>
      <c r="U1180">
        <f>VLOOKUP(S1180,ar_skupina!L$2:M$136,2,FALSE())</f>
        <v>86</v>
      </c>
    </row>
    <row r="1181" spans="1:21" ht="14.25" customHeight="1" x14ac:dyDescent="0.25">
      <c r="A1181">
        <v>1433</v>
      </c>
      <c r="B1181" s="9">
        <v>45390.677083333299</v>
      </c>
      <c r="C1181" s="9">
        <v>45390.78125</v>
      </c>
      <c r="D1181" t="s">
        <v>1693</v>
      </c>
      <c r="E1181">
        <v>301</v>
      </c>
      <c r="F1181" t="s">
        <v>1689</v>
      </c>
      <c r="G1181" t="s">
        <v>2</v>
      </c>
      <c r="H1181" t="s">
        <v>1446</v>
      </c>
      <c r="I1181" s="63" t="e">
        <f t="array" ref="I1181">_xlfn.IFS(#REF!="1",1,#REF!="2",2,#REF!="3",3,#REF!="1A",4,#REF!="1B",5,#REF!="2A",6,#REF!="2B",7,#REF!="3A",8,#REF!="3B",9,#REF!="4A",10,#REF!="","")</f>
        <v>#REF!</v>
      </c>
      <c r="J1181">
        <f>VLOOKUP(F1181,profesor!$G$2:$H$101,2,0)</f>
        <v>15</v>
      </c>
      <c r="K1181">
        <f>VLOOKUP(H1181,ar_predmet!A:C,3,0)</f>
        <v>61</v>
      </c>
      <c r="L1181" s="3">
        <f>VLOOKUP(H1181,ar_predmet!A:C,2,FALSE())</f>
        <v>5318</v>
      </c>
      <c r="M1181">
        <f>+VLOOKUP(G1181,tip_dogodka!$B$2:$C$10,2,0)</f>
        <v>1</v>
      </c>
      <c r="N1181">
        <f>+VLOOKUP(E1181,prostor!$F$1:$G$101,2,0)</f>
        <v>5</v>
      </c>
      <c r="O1181">
        <f t="shared" si="72"/>
        <v>150</v>
      </c>
      <c r="P1181">
        <f>VLOOKUP(O1181,mi2hh!A$2:B$4261,2,FALSE())</f>
        <v>3</v>
      </c>
      <c r="Q1181" t="str">
        <f t="shared" si="73"/>
        <v>Red</v>
      </c>
      <c r="R1181" t="str">
        <f t="shared" si="74"/>
        <v>VS</v>
      </c>
      <c r="S1181" s="24" t="s">
        <v>1188</v>
      </c>
      <c r="T1181" t="str">
        <f t="shared" si="75"/>
        <v/>
      </c>
      <c r="U1181">
        <f>VLOOKUP(S1181,ar_skupina!L$2:M$136,2,FALSE())</f>
        <v>47</v>
      </c>
    </row>
    <row r="1182" spans="1:21" ht="14.25" customHeight="1" x14ac:dyDescent="0.25">
      <c r="A1182">
        <v>1434</v>
      </c>
      <c r="B1182" s="9">
        <v>45224.677083333299</v>
      </c>
      <c r="C1182" s="9">
        <v>45224.78125</v>
      </c>
      <c r="D1182" t="s">
        <v>1696</v>
      </c>
      <c r="E1182">
        <v>302</v>
      </c>
      <c r="F1182" t="s">
        <v>1689</v>
      </c>
      <c r="G1182" t="s">
        <v>2</v>
      </c>
      <c r="H1182" t="s">
        <v>1122</v>
      </c>
      <c r="I1182" s="63" t="e">
        <f t="array" ref="I1182">_xlfn.IFS(#REF!="1",1,#REF!="2",2,#REF!="3",3,#REF!="1A",4,#REF!="1B",5,#REF!="2A",6,#REF!="2B",7,#REF!="3A",8,#REF!="3B",9,#REF!="4A",10,#REF!="","")</f>
        <v>#REF!</v>
      </c>
      <c r="J1182">
        <f>VLOOKUP(F1182,profesor!$G$2:$H$101,2,0)</f>
        <v>15</v>
      </c>
      <c r="K1182">
        <f>VLOOKUP(H1182,ar_predmet!A:C,3,0)</f>
        <v>168</v>
      </c>
      <c r="L1182" s="3">
        <f>VLOOKUP(H1182,ar_predmet!A:C,2,FALSE())</f>
        <v>7127</v>
      </c>
      <c r="M1182">
        <f>+VLOOKUP(G1182,tip_dogodka!$B$2:$C$10,2,0)</f>
        <v>1</v>
      </c>
      <c r="N1182">
        <f>+VLOOKUP(E1182,prostor!$F$1:$G$101,2,0)</f>
        <v>6</v>
      </c>
      <c r="O1182">
        <f t="shared" si="72"/>
        <v>150</v>
      </c>
      <c r="P1182">
        <f>VLOOKUP(O1182,mi2hh!A$2:B$4261,2,FALSE())</f>
        <v>3</v>
      </c>
      <c r="Q1182" t="str">
        <f t="shared" si="73"/>
        <v>Red</v>
      </c>
      <c r="R1182" t="str">
        <f t="shared" si="74"/>
        <v>MA</v>
      </c>
      <c r="S1182" s="24" t="s">
        <v>1223</v>
      </c>
      <c r="T1182" t="str">
        <f t="shared" si="75"/>
        <v/>
      </c>
      <c r="U1182">
        <f>VLOOKUP(S1182,ar_skupina!L$2:M$136,2,FALSE())</f>
        <v>79</v>
      </c>
    </row>
    <row r="1183" spans="1:21" ht="14.25" customHeight="1" x14ac:dyDescent="0.25">
      <c r="A1183">
        <v>1435</v>
      </c>
      <c r="B1183" s="9">
        <v>45217.53125</v>
      </c>
      <c r="C1183" s="9">
        <v>45217.635416666701</v>
      </c>
      <c r="D1183" t="s">
        <v>1697</v>
      </c>
      <c r="E1183">
        <v>402</v>
      </c>
      <c r="F1183" t="s">
        <v>1689</v>
      </c>
      <c r="G1183" t="s">
        <v>2</v>
      </c>
      <c r="H1183" t="s">
        <v>1698</v>
      </c>
      <c r="I1183" s="63" t="e">
        <f t="array" ref="I1183">_xlfn.IFS(#REF!="1",1,#REF!="2",2,#REF!="3",3,#REF!="1A",4,#REF!="1B",5,#REF!="2A",6,#REF!="2B",7,#REF!="3A",8,#REF!="3B",9,#REF!="4A",10,#REF!="","")</f>
        <v>#REF!</v>
      </c>
      <c r="J1183">
        <f>VLOOKUP(F1183,profesor!$G$2:$H$101,2,0)</f>
        <v>15</v>
      </c>
      <c r="K1183">
        <f>VLOOKUP(H1183,ar_predmet!A:C,3,0)</f>
        <v>203</v>
      </c>
      <c r="L1183" s="3">
        <f>VLOOKUP(H1183,ar_predmet!A:C,2,FALSE())</f>
        <v>7246</v>
      </c>
      <c r="M1183">
        <f>+VLOOKUP(G1183,tip_dogodka!$B$2:$C$10,2,0)</f>
        <v>1</v>
      </c>
      <c r="N1183">
        <f>+VLOOKUP(E1183,prostor!$F$1:$G$101,2,0)</f>
        <v>11</v>
      </c>
      <c r="O1183">
        <f t="shared" si="72"/>
        <v>150</v>
      </c>
      <c r="P1183">
        <f>VLOOKUP(O1183,mi2hh!A$2:B$4261,2,FALSE())</f>
        <v>3</v>
      </c>
      <c r="Q1183" t="str">
        <f t="shared" si="73"/>
        <v>Red</v>
      </c>
      <c r="R1183" t="str">
        <f t="shared" si="74"/>
        <v>MA</v>
      </c>
      <c r="S1183" s="24" t="s">
        <v>1228</v>
      </c>
      <c r="T1183" t="str">
        <f t="shared" si="75"/>
        <v/>
      </c>
      <c r="U1183">
        <f>VLOOKUP(S1183,ar_skupina!L$2:M$136,2,FALSE())</f>
        <v>84</v>
      </c>
    </row>
    <row r="1184" spans="1:21" ht="14.25" customHeight="1" x14ac:dyDescent="0.25">
      <c r="A1184">
        <v>1437</v>
      </c>
      <c r="B1184" s="9">
        <v>45204.53125</v>
      </c>
      <c r="C1184" s="9">
        <v>45204.635416666701</v>
      </c>
      <c r="D1184" t="s">
        <v>1699</v>
      </c>
      <c r="E1184" t="s">
        <v>16</v>
      </c>
      <c r="F1184" t="s">
        <v>1689</v>
      </c>
      <c r="G1184" t="s">
        <v>4</v>
      </c>
      <c r="H1184" t="s">
        <v>1698</v>
      </c>
      <c r="I1184" s="63" t="e">
        <f t="array" ref="I1184">_xlfn.IFS(#REF!="1",1,#REF!="2",2,#REF!="3",3,#REF!="1A",4,#REF!="1B",5,#REF!="2A",6,#REF!="2B",7,#REF!="3A",8,#REF!="3B",9,#REF!="4A",10,#REF!="","")</f>
        <v>#REF!</v>
      </c>
      <c r="J1184">
        <f>VLOOKUP(F1184,profesor!$G$2:$H$101,2,0)</f>
        <v>15</v>
      </c>
      <c r="K1184">
        <f>VLOOKUP(H1184,ar_predmet!A:C,3,0)</f>
        <v>203</v>
      </c>
      <c r="L1184" s="3">
        <f>VLOOKUP(H1184,ar_predmet!A:C,2,FALSE())</f>
        <v>7246</v>
      </c>
      <c r="M1184">
        <f>+VLOOKUP(G1184,tip_dogodka!$B$2:$C$10,2,0)</f>
        <v>3</v>
      </c>
      <c r="N1184">
        <f>+VLOOKUP(E1184,prostor!$F$1:$G$101,2,0)</f>
        <v>54</v>
      </c>
      <c r="O1184">
        <f t="shared" si="72"/>
        <v>150</v>
      </c>
      <c r="P1184">
        <f>VLOOKUP(O1184,mi2hh!A$2:B$4261,2,FALSE())</f>
        <v>3</v>
      </c>
      <c r="Q1184" t="str">
        <f t="shared" si="73"/>
        <v>Red</v>
      </c>
      <c r="R1184" t="str">
        <f t="shared" si="74"/>
        <v>MA</v>
      </c>
      <c r="S1184" s="24" t="s">
        <v>1228</v>
      </c>
      <c r="T1184" t="str">
        <f t="shared" si="75"/>
        <v/>
      </c>
      <c r="U1184">
        <f>VLOOKUP(S1184,ar_skupina!L$2:M$136,2,FALSE())</f>
        <v>84</v>
      </c>
    </row>
    <row r="1185" spans="1:21" ht="14.25" customHeight="1" x14ac:dyDescent="0.25">
      <c r="A1185">
        <v>1438</v>
      </c>
      <c r="B1185" s="9">
        <v>45225.677083333299</v>
      </c>
      <c r="C1185" s="9">
        <v>45225.78125</v>
      </c>
      <c r="D1185" t="s">
        <v>1691</v>
      </c>
      <c r="E1185" t="s">
        <v>16</v>
      </c>
      <c r="F1185" t="s">
        <v>1689</v>
      </c>
      <c r="G1185" t="s">
        <v>4</v>
      </c>
      <c r="H1185" t="s">
        <v>1122</v>
      </c>
      <c r="I1185" s="63" t="e">
        <f t="array" ref="I1185">_xlfn.IFS(#REF!="1",1,#REF!="2",2,#REF!="3",3,#REF!="1A",4,#REF!="1B",5,#REF!="2A",6,#REF!="2B",7,#REF!="3A",8,#REF!="3B",9,#REF!="4A",10,#REF!="","")</f>
        <v>#REF!</v>
      </c>
      <c r="J1185">
        <f>VLOOKUP(F1185,profesor!$G$2:$H$101,2,0)</f>
        <v>15</v>
      </c>
      <c r="K1185">
        <f>VLOOKUP(H1185,ar_predmet!A:C,3,0)</f>
        <v>168</v>
      </c>
      <c r="L1185" s="3">
        <f>VLOOKUP(H1185,ar_predmet!A:C,2,FALSE())</f>
        <v>7127</v>
      </c>
      <c r="M1185">
        <f>+VLOOKUP(G1185,tip_dogodka!$B$2:$C$10,2,0)</f>
        <v>3</v>
      </c>
      <c r="N1185">
        <f>+VLOOKUP(E1185,prostor!$F$1:$G$101,2,0)</f>
        <v>54</v>
      </c>
      <c r="O1185">
        <f t="shared" si="72"/>
        <v>150</v>
      </c>
      <c r="P1185">
        <f>VLOOKUP(O1185,mi2hh!A$2:B$4261,2,FALSE())</f>
        <v>3</v>
      </c>
      <c r="Q1185" t="str">
        <f t="shared" si="73"/>
        <v>Red</v>
      </c>
      <c r="R1185" t="str">
        <f t="shared" si="74"/>
        <v>MA</v>
      </c>
      <c r="S1185" s="24" t="s">
        <v>1223</v>
      </c>
      <c r="T1185" t="str">
        <f t="shared" si="75"/>
        <v/>
      </c>
      <c r="U1185">
        <f>VLOOKUP(S1185,ar_skupina!L$2:M$136,2,FALSE())</f>
        <v>79</v>
      </c>
    </row>
    <row r="1186" spans="1:21" ht="14.25" customHeight="1" x14ac:dyDescent="0.25">
      <c r="A1186">
        <v>1440</v>
      </c>
      <c r="B1186" s="9">
        <v>45385.677083333299</v>
      </c>
      <c r="C1186" s="9">
        <v>45385.78125</v>
      </c>
      <c r="D1186" t="s">
        <v>1693</v>
      </c>
      <c r="E1186">
        <v>301</v>
      </c>
      <c r="F1186" t="s">
        <v>1689</v>
      </c>
      <c r="G1186" t="s">
        <v>2</v>
      </c>
      <c r="H1186" t="s">
        <v>1446</v>
      </c>
      <c r="I1186" s="63" t="e">
        <f t="array" ref="I1186">_xlfn.IFS(#REF!="1",1,#REF!="2",2,#REF!="3",3,#REF!="1A",4,#REF!="1B",5,#REF!="2A",6,#REF!="2B",7,#REF!="3A",8,#REF!="3B",9,#REF!="4A",10,#REF!="","")</f>
        <v>#REF!</v>
      </c>
      <c r="J1186">
        <f>VLOOKUP(F1186,profesor!$G$2:$H$101,2,0)</f>
        <v>15</v>
      </c>
      <c r="K1186">
        <f>VLOOKUP(H1186,ar_predmet!A:C,3,0)</f>
        <v>61</v>
      </c>
      <c r="L1186" s="3">
        <f>VLOOKUP(H1186,ar_predmet!A:C,2,FALSE())</f>
        <v>5318</v>
      </c>
      <c r="M1186">
        <f>+VLOOKUP(G1186,tip_dogodka!$B$2:$C$10,2,0)</f>
        <v>1</v>
      </c>
      <c r="N1186">
        <f>+VLOOKUP(E1186,prostor!$F$1:$G$101,2,0)</f>
        <v>5</v>
      </c>
      <c r="O1186">
        <f t="shared" si="72"/>
        <v>150</v>
      </c>
      <c r="P1186">
        <f>VLOOKUP(O1186,mi2hh!A$2:B$4261,2,FALSE())</f>
        <v>3</v>
      </c>
      <c r="Q1186" t="str">
        <f t="shared" si="73"/>
        <v>Red</v>
      </c>
      <c r="R1186" t="str">
        <f t="shared" si="74"/>
        <v>VS</v>
      </c>
      <c r="S1186" s="24" t="s">
        <v>1188</v>
      </c>
      <c r="T1186" t="str">
        <f t="shared" si="75"/>
        <v/>
      </c>
      <c r="U1186">
        <f>VLOOKUP(S1186,ar_skupina!L$2:M$136,2,FALSE())</f>
        <v>47</v>
      </c>
    </row>
    <row r="1187" spans="1:21" ht="14.25" customHeight="1" x14ac:dyDescent="0.25">
      <c r="A1187">
        <v>1441</v>
      </c>
      <c r="B1187" s="9">
        <v>45356.489583333299</v>
      </c>
      <c r="C1187" s="9">
        <v>45356.59375</v>
      </c>
      <c r="D1187" t="s">
        <v>1688</v>
      </c>
      <c r="E1187" t="s">
        <v>16</v>
      </c>
      <c r="F1187" t="s">
        <v>1689</v>
      </c>
      <c r="G1187" t="s">
        <v>4</v>
      </c>
      <c r="H1187" t="s">
        <v>1690</v>
      </c>
      <c r="I1187" s="63" t="e">
        <f t="array" ref="I1187">_xlfn.IFS(#REF!="1",1,#REF!="2",2,#REF!="3",3,#REF!="1A",4,#REF!="1B",5,#REF!="2A",6,#REF!="2B",7,#REF!="3A",8,#REF!="3B",9,#REF!="4A",10,#REF!="","")</f>
        <v>#REF!</v>
      </c>
      <c r="J1187">
        <f>VLOOKUP(F1187,profesor!$G$2:$H$101,2,0)</f>
        <v>15</v>
      </c>
      <c r="K1187">
        <f>VLOOKUP(H1187,ar_predmet!A:C,3,0)</f>
        <v>199</v>
      </c>
      <c r="L1187" s="3">
        <f>VLOOKUP(H1187,ar_predmet!A:C,2,FALSE())</f>
        <v>7242</v>
      </c>
      <c r="M1187">
        <f>+VLOOKUP(G1187,tip_dogodka!$B$2:$C$10,2,0)</f>
        <v>3</v>
      </c>
      <c r="N1187">
        <f>+VLOOKUP(E1187,prostor!$F$1:$G$101,2,0)</f>
        <v>54</v>
      </c>
      <c r="O1187">
        <f t="shared" si="72"/>
        <v>150</v>
      </c>
      <c r="P1187">
        <f>VLOOKUP(O1187,mi2hh!A$2:B$4261,2,FALSE())</f>
        <v>3</v>
      </c>
      <c r="Q1187" t="str">
        <f t="shared" si="73"/>
        <v>Red</v>
      </c>
      <c r="R1187" t="str">
        <f t="shared" si="74"/>
        <v>MA</v>
      </c>
      <c r="S1187" s="24" t="s">
        <v>1228</v>
      </c>
      <c r="T1187" t="str">
        <f t="shared" si="75"/>
        <v/>
      </c>
      <c r="U1187">
        <f>VLOOKUP(S1187,ar_skupina!L$2:M$136,2,FALSE())</f>
        <v>84</v>
      </c>
    </row>
    <row r="1188" spans="1:21" ht="14.25" customHeight="1" x14ac:dyDescent="0.25">
      <c r="A1188">
        <v>1442</v>
      </c>
      <c r="B1188" s="9">
        <v>45219.791666666701</v>
      </c>
      <c r="C1188" s="9">
        <v>45219.822916666701</v>
      </c>
      <c r="D1188" t="s">
        <v>1700</v>
      </c>
      <c r="E1188">
        <v>301</v>
      </c>
      <c r="F1188" t="s">
        <v>1689</v>
      </c>
      <c r="G1188" t="s">
        <v>2</v>
      </c>
      <c r="H1188" t="s">
        <v>1057</v>
      </c>
      <c r="I1188" s="63" t="e">
        <f t="array" ref="I1188">_xlfn.IFS(#REF!="1",1,#REF!="2",2,#REF!="3",3,#REF!="1A",4,#REF!="1B",5,#REF!="2A",6,#REF!="2B",7,#REF!="3A",8,#REF!="3B",9,#REF!="4A",10,#REF!="","")</f>
        <v>#REF!</v>
      </c>
      <c r="J1188">
        <f>VLOOKUP(F1188,profesor!$G$2:$H$101,2,0)</f>
        <v>15</v>
      </c>
      <c r="K1188">
        <f>VLOOKUP(H1188,ar_predmet!A:C,3,0)</f>
        <v>338</v>
      </c>
      <c r="L1188" s="3" t="str">
        <f>VLOOKUP(H1188,ar_predmet!A:C,2,FALSE())</f>
        <v>NA007</v>
      </c>
      <c r="M1188">
        <f>+VLOOKUP(G1188,tip_dogodka!$B$2:$C$10,2,0)</f>
        <v>1</v>
      </c>
      <c r="N1188">
        <f>+VLOOKUP(E1188,prostor!$F$1:$G$101,2,0)</f>
        <v>5</v>
      </c>
      <c r="O1188">
        <f t="shared" si="72"/>
        <v>45</v>
      </c>
      <c r="P1188">
        <f>VLOOKUP(O1188,mi2hh!A$2:B$4261,2,FALSE())</f>
        <v>1</v>
      </c>
      <c r="Q1188" t="str">
        <f t="shared" si="73"/>
        <v>Izr</v>
      </c>
      <c r="R1188" t="str">
        <f t="shared" si="74"/>
        <v>DO</v>
      </c>
      <c r="S1188" s="24" t="s">
        <v>1277</v>
      </c>
      <c r="T1188" t="str">
        <f t="shared" si="75"/>
        <v/>
      </c>
      <c r="U1188">
        <f>VLOOKUP(S1188,ar_skupina!L$2:M$136,2,FALSE())</f>
        <v>128</v>
      </c>
    </row>
    <row r="1189" spans="1:21" ht="14.25" customHeight="1" x14ac:dyDescent="0.25">
      <c r="A1189">
        <v>1443</v>
      </c>
      <c r="B1189" s="9">
        <v>45244.489583333299</v>
      </c>
      <c r="C1189" s="9">
        <v>45244.59375</v>
      </c>
      <c r="D1189" t="s">
        <v>1691</v>
      </c>
      <c r="E1189" t="s">
        <v>16</v>
      </c>
      <c r="F1189" t="s">
        <v>1689</v>
      </c>
      <c r="G1189" t="s">
        <v>4</v>
      </c>
      <c r="H1189" t="s">
        <v>1122</v>
      </c>
      <c r="I1189" s="63" t="e">
        <f t="array" ref="I1189">_xlfn.IFS(#REF!="1",1,#REF!="2",2,#REF!="3",3,#REF!="1A",4,#REF!="1B",5,#REF!="2A",6,#REF!="2B",7,#REF!="3A",8,#REF!="3B",9,#REF!="4A",10,#REF!="","")</f>
        <v>#REF!</v>
      </c>
      <c r="J1189">
        <f>VLOOKUP(F1189,profesor!$G$2:$H$101,2,0)</f>
        <v>15</v>
      </c>
      <c r="K1189">
        <f>VLOOKUP(H1189,ar_predmet!A:C,3,0)</f>
        <v>168</v>
      </c>
      <c r="L1189" s="3">
        <f>VLOOKUP(H1189,ar_predmet!A:C,2,FALSE())</f>
        <v>7127</v>
      </c>
      <c r="M1189">
        <f>+VLOOKUP(G1189,tip_dogodka!$B$2:$C$10,2,0)</f>
        <v>3</v>
      </c>
      <c r="N1189">
        <f>+VLOOKUP(E1189,prostor!$F$1:$G$101,2,0)</f>
        <v>54</v>
      </c>
      <c r="O1189">
        <f t="shared" si="72"/>
        <v>150</v>
      </c>
      <c r="P1189">
        <f>VLOOKUP(O1189,mi2hh!A$2:B$4261,2,FALSE())</f>
        <v>3</v>
      </c>
      <c r="Q1189" t="str">
        <f t="shared" si="73"/>
        <v>Red</v>
      </c>
      <c r="R1189" t="str">
        <f t="shared" si="74"/>
        <v>MA</v>
      </c>
      <c r="S1189" s="24" t="s">
        <v>1223</v>
      </c>
      <c r="T1189" t="str">
        <f t="shared" si="75"/>
        <v/>
      </c>
      <c r="U1189">
        <f>VLOOKUP(S1189,ar_skupina!L$2:M$136,2,FALSE())</f>
        <v>79</v>
      </c>
    </row>
    <row r="1190" spans="1:21" ht="14.25" customHeight="1" x14ac:dyDescent="0.25">
      <c r="A1190">
        <v>1444</v>
      </c>
      <c r="B1190" s="9">
        <v>45380.635416666701</v>
      </c>
      <c r="C1190" s="9">
        <v>45380.739583333299</v>
      </c>
      <c r="D1190" t="s">
        <v>1693</v>
      </c>
      <c r="E1190">
        <v>301</v>
      </c>
      <c r="F1190" t="s">
        <v>1689</v>
      </c>
      <c r="G1190" t="s">
        <v>2</v>
      </c>
      <c r="H1190" t="s">
        <v>1446</v>
      </c>
      <c r="I1190" s="63" t="e">
        <f t="array" ref="I1190">_xlfn.IFS(#REF!="1",1,#REF!="2",2,#REF!="3",3,#REF!="1A",4,#REF!="1B",5,#REF!="2A",6,#REF!="2B",7,#REF!="3A",8,#REF!="3B",9,#REF!="4A",10,#REF!="","")</f>
        <v>#REF!</v>
      </c>
      <c r="J1190">
        <f>VLOOKUP(F1190,profesor!$G$2:$H$101,2,0)</f>
        <v>15</v>
      </c>
      <c r="K1190">
        <f>VLOOKUP(H1190,ar_predmet!A:C,3,0)</f>
        <v>61</v>
      </c>
      <c r="L1190" s="3">
        <f>VLOOKUP(H1190,ar_predmet!A:C,2,FALSE())</f>
        <v>5318</v>
      </c>
      <c r="M1190">
        <f>+VLOOKUP(G1190,tip_dogodka!$B$2:$C$10,2,0)</f>
        <v>1</v>
      </c>
      <c r="N1190">
        <f>+VLOOKUP(E1190,prostor!$F$1:$G$101,2,0)</f>
        <v>5</v>
      </c>
      <c r="O1190">
        <f t="shared" si="72"/>
        <v>150</v>
      </c>
      <c r="P1190">
        <f>VLOOKUP(O1190,mi2hh!A$2:B$4261,2,FALSE())</f>
        <v>3</v>
      </c>
      <c r="Q1190" t="str">
        <f t="shared" si="73"/>
        <v>Red</v>
      </c>
      <c r="R1190" t="str">
        <f t="shared" si="74"/>
        <v>VS</v>
      </c>
      <c r="S1190" s="24" t="s">
        <v>1188</v>
      </c>
      <c r="T1190" t="str">
        <f t="shared" si="75"/>
        <v/>
      </c>
      <c r="U1190">
        <f>VLOOKUP(S1190,ar_skupina!L$2:M$136,2,FALSE())</f>
        <v>47</v>
      </c>
    </row>
    <row r="1191" spans="1:21" ht="14.25" customHeight="1" x14ac:dyDescent="0.25">
      <c r="A1191">
        <v>1445</v>
      </c>
      <c r="B1191" s="9">
        <v>45348.489583333299</v>
      </c>
      <c r="C1191" s="9">
        <v>45348.59375</v>
      </c>
      <c r="D1191" t="s">
        <v>1701</v>
      </c>
      <c r="E1191">
        <v>303</v>
      </c>
      <c r="F1191" t="s">
        <v>1689</v>
      </c>
      <c r="G1191" t="s">
        <v>2</v>
      </c>
      <c r="H1191" t="s">
        <v>1690</v>
      </c>
      <c r="I1191" s="63" t="e">
        <f t="array" ref="I1191">_xlfn.IFS(#REF!="1",1,#REF!="2",2,#REF!="3",3,#REF!="1A",4,#REF!="1B",5,#REF!="2A",6,#REF!="2B",7,#REF!="3A",8,#REF!="3B",9,#REF!="4A",10,#REF!="","")</f>
        <v>#REF!</v>
      </c>
      <c r="J1191">
        <f>VLOOKUP(F1191,profesor!$G$2:$H$101,2,0)</f>
        <v>15</v>
      </c>
      <c r="K1191">
        <f>VLOOKUP(H1191,ar_predmet!A:C,3,0)</f>
        <v>199</v>
      </c>
      <c r="L1191" s="3">
        <f>VLOOKUP(H1191,ar_predmet!A:C,2,FALSE())</f>
        <v>7242</v>
      </c>
      <c r="M1191">
        <f>+VLOOKUP(G1191,tip_dogodka!$B$2:$C$10,2,0)</f>
        <v>1</v>
      </c>
      <c r="N1191">
        <f>+VLOOKUP(E1191,prostor!$F$1:$G$101,2,0)</f>
        <v>7</v>
      </c>
      <c r="O1191">
        <f t="shared" si="72"/>
        <v>150</v>
      </c>
      <c r="P1191">
        <f>VLOOKUP(O1191,mi2hh!A$2:B$4261,2,FALSE())</f>
        <v>3</v>
      </c>
      <c r="Q1191" t="str">
        <f t="shared" si="73"/>
        <v>Red</v>
      </c>
      <c r="R1191" t="str">
        <f t="shared" si="74"/>
        <v>MA</v>
      </c>
      <c r="S1191" s="24" t="s">
        <v>1228</v>
      </c>
      <c r="T1191" t="str">
        <f t="shared" si="75"/>
        <v/>
      </c>
      <c r="U1191">
        <f>VLOOKUP(S1191,ar_skupina!L$2:M$136,2,FALSE())</f>
        <v>84</v>
      </c>
    </row>
    <row r="1192" spans="1:21" ht="14.25" customHeight="1" x14ac:dyDescent="0.25">
      <c r="A1192">
        <v>1446</v>
      </c>
      <c r="B1192" s="9">
        <v>45379.635416666701</v>
      </c>
      <c r="C1192" s="9">
        <v>45379.739583333299</v>
      </c>
      <c r="D1192" t="s">
        <v>1693</v>
      </c>
      <c r="E1192">
        <v>301</v>
      </c>
      <c r="F1192" t="s">
        <v>1689</v>
      </c>
      <c r="G1192" t="s">
        <v>2</v>
      </c>
      <c r="H1192" t="s">
        <v>1446</v>
      </c>
      <c r="I1192" s="63" t="e">
        <f t="array" ref="I1192">_xlfn.IFS(#REF!="1",1,#REF!="2",2,#REF!="3",3,#REF!="1A",4,#REF!="1B",5,#REF!="2A",6,#REF!="2B",7,#REF!="3A",8,#REF!="3B",9,#REF!="4A",10,#REF!="","")</f>
        <v>#REF!</v>
      </c>
      <c r="J1192">
        <f>VLOOKUP(F1192,profesor!$G$2:$H$101,2,0)</f>
        <v>15</v>
      </c>
      <c r="K1192">
        <f>VLOOKUP(H1192,ar_predmet!A:C,3,0)</f>
        <v>61</v>
      </c>
      <c r="L1192" s="3">
        <f>VLOOKUP(H1192,ar_predmet!A:C,2,FALSE())</f>
        <v>5318</v>
      </c>
      <c r="M1192">
        <f>+VLOOKUP(G1192,tip_dogodka!$B$2:$C$10,2,0)</f>
        <v>1</v>
      </c>
      <c r="N1192">
        <f>+VLOOKUP(E1192,prostor!$F$1:$G$101,2,0)</f>
        <v>5</v>
      </c>
      <c r="O1192">
        <f t="shared" si="72"/>
        <v>150</v>
      </c>
      <c r="P1192">
        <f>VLOOKUP(O1192,mi2hh!A$2:B$4261,2,FALSE())</f>
        <v>3</v>
      </c>
      <c r="Q1192" t="str">
        <f t="shared" si="73"/>
        <v>Red</v>
      </c>
      <c r="R1192" t="str">
        <f t="shared" si="74"/>
        <v>VS</v>
      </c>
      <c r="S1192" s="24" t="s">
        <v>1188</v>
      </c>
      <c r="T1192" t="str">
        <f t="shared" si="75"/>
        <v/>
      </c>
      <c r="U1192">
        <f>VLOOKUP(S1192,ar_skupina!L$2:M$136,2,FALSE())</f>
        <v>47</v>
      </c>
    </row>
    <row r="1193" spans="1:21" ht="14.25" customHeight="1" x14ac:dyDescent="0.25">
      <c r="A1193">
        <v>1447</v>
      </c>
      <c r="B1193" s="9">
        <v>45407.75</v>
      </c>
      <c r="C1193" s="9">
        <v>45407.927083333299</v>
      </c>
      <c r="D1193" t="s">
        <v>1702</v>
      </c>
      <c r="E1193" t="s">
        <v>17</v>
      </c>
      <c r="F1193" t="s">
        <v>1689</v>
      </c>
      <c r="G1193" t="s">
        <v>2</v>
      </c>
      <c r="H1193" t="s">
        <v>1703</v>
      </c>
      <c r="I1193" s="63" t="e">
        <f t="array" ref="I1193">_xlfn.IFS(#REF!="1",1,#REF!="2",2,#REF!="3",3,#REF!="1A",4,#REF!="1B",5,#REF!="2A",6,#REF!="2B",7,#REF!="3A",8,#REF!="3B",9,#REF!="4A",10,#REF!="","")</f>
        <v>#REF!</v>
      </c>
      <c r="J1193">
        <f>VLOOKUP(F1193,profesor!$G$2:$H$101,2,0)</f>
        <v>15</v>
      </c>
      <c r="K1193">
        <f>VLOOKUP(H1193,ar_predmet!A:C,3,0)</f>
        <v>303</v>
      </c>
      <c r="L1193" s="3">
        <f>VLOOKUP(H1193,ar_predmet!A:C,2,FALSE())</f>
        <v>4231</v>
      </c>
      <c r="M1193">
        <f>+VLOOKUP(G1193,tip_dogodka!$B$2:$C$10,2,0)</f>
        <v>1</v>
      </c>
      <c r="N1193">
        <f>+VLOOKUP(E1193,prostor!$F$1:$G$101,2,0)</f>
        <v>55</v>
      </c>
      <c r="O1193">
        <f t="shared" si="72"/>
        <v>255</v>
      </c>
      <c r="P1193">
        <f>VLOOKUP(O1193,mi2hh!A$2:B$4261,2,FALSE())</f>
        <v>5</v>
      </c>
      <c r="Q1193" t="str">
        <f t="shared" si="73"/>
        <v>Izr</v>
      </c>
      <c r="R1193" t="str">
        <f t="shared" si="74"/>
        <v>DO</v>
      </c>
      <c r="S1193" s="24" t="s">
        <v>1282</v>
      </c>
      <c r="T1193" t="str">
        <f t="shared" si="75"/>
        <v/>
      </c>
      <c r="U1193">
        <f>VLOOKUP(S1193,ar_skupina!L$2:M$136,2,FALSE())</f>
        <v>132</v>
      </c>
    </row>
    <row r="1194" spans="1:21" ht="14.25" customHeight="1" x14ac:dyDescent="0.25">
      <c r="A1194">
        <v>1448</v>
      </c>
      <c r="B1194" s="9">
        <v>45351.489583333299</v>
      </c>
      <c r="C1194" s="9">
        <v>45351.59375</v>
      </c>
      <c r="D1194" t="s">
        <v>1701</v>
      </c>
      <c r="E1194">
        <v>303</v>
      </c>
      <c r="F1194" t="s">
        <v>1689</v>
      </c>
      <c r="G1194" t="s">
        <v>2</v>
      </c>
      <c r="H1194" t="s">
        <v>1690</v>
      </c>
      <c r="I1194" s="63" t="e">
        <f t="array" ref="I1194">_xlfn.IFS(#REF!="1",1,#REF!="2",2,#REF!="3",3,#REF!="1A",4,#REF!="1B",5,#REF!="2A",6,#REF!="2B",7,#REF!="3A",8,#REF!="3B",9,#REF!="4A",10,#REF!="","")</f>
        <v>#REF!</v>
      </c>
      <c r="J1194">
        <f>VLOOKUP(F1194,profesor!$G$2:$H$101,2,0)</f>
        <v>15</v>
      </c>
      <c r="K1194">
        <f>VLOOKUP(H1194,ar_predmet!A:C,3,0)</f>
        <v>199</v>
      </c>
      <c r="L1194" s="3">
        <f>VLOOKUP(H1194,ar_predmet!A:C,2,FALSE())</f>
        <v>7242</v>
      </c>
      <c r="M1194">
        <f>+VLOOKUP(G1194,tip_dogodka!$B$2:$C$10,2,0)</f>
        <v>1</v>
      </c>
      <c r="N1194">
        <f>+VLOOKUP(E1194,prostor!$F$1:$G$101,2,0)</f>
        <v>7</v>
      </c>
      <c r="O1194">
        <f t="shared" si="72"/>
        <v>150</v>
      </c>
      <c r="P1194">
        <f>VLOOKUP(O1194,mi2hh!A$2:B$4261,2,FALSE())</f>
        <v>3</v>
      </c>
      <c r="Q1194" t="str">
        <f t="shared" si="73"/>
        <v>Red</v>
      </c>
      <c r="R1194" t="str">
        <f t="shared" si="74"/>
        <v>MA</v>
      </c>
      <c r="S1194" s="24" t="s">
        <v>1228</v>
      </c>
      <c r="T1194" t="str">
        <f t="shared" si="75"/>
        <v/>
      </c>
      <c r="U1194">
        <f>VLOOKUP(S1194,ar_skupina!L$2:M$136,2,FALSE())</f>
        <v>84</v>
      </c>
    </row>
    <row r="1195" spans="1:21" ht="14.25" customHeight="1" x14ac:dyDescent="0.25">
      <c r="A1195">
        <v>1449</v>
      </c>
      <c r="B1195" s="9">
        <v>45266.635416666701</v>
      </c>
      <c r="C1195" s="9">
        <v>45266.739583333299</v>
      </c>
      <c r="D1195" t="s">
        <v>1694</v>
      </c>
      <c r="E1195" t="s">
        <v>16</v>
      </c>
      <c r="F1195" t="s">
        <v>1689</v>
      </c>
      <c r="G1195" t="s">
        <v>4</v>
      </c>
      <c r="H1195" t="s">
        <v>1695</v>
      </c>
      <c r="I1195" s="63" t="e">
        <f t="array" ref="I1195">_xlfn.IFS(#REF!="1",1,#REF!="2",2,#REF!="3",3,#REF!="1A",4,#REF!="1B",5,#REF!="2A",6,#REF!="2B",7,#REF!="3A",8,#REF!="3B",9,#REF!="4A",10,#REF!="","")</f>
        <v>#REF!</v>
      </c>
      <c r="J1195">
        <f>VLOOKUP(F1195,profesor!$G$2:$H$101,2,0)</f>
        <v>15</v>
      </c>
      <c r="K1195">
        <f>VLOOKUP(H1195,ar_predmet!A:C,3,0)</f>
        <v>195</v>
      </c>
      <c r="L1195" s="3">
        <f>VLOOKUP(H1195,ar_predmet!A:C,2,FALSE())</f>
        <v>7238</v>
      </c>
      <c r="M1195">
        <f>+VLOOKUP(G1195,tip_dogodka!$B$2:$C$10,2,0)</f>
        <v>3</v>
      </c>
      <c r="N1195">
        <f>+VLOOKUP(E1195,prostor!$F$1:$G$101,2,0)</f>
        <v>54</v>
      </c>
      <c r="O1195">
        <f t="shared" si="72"/>
        <v>150</v>
      </c>
      <c r="P1195">
        <f>VLOOKUP(O1195,mi2hh!A$2:B$4261,2,FALSE())</f>
        <v>3</v>
      </c>
      <c r="Q1195" t="str">
        <f t="shared" si="73"/>
        <v>Red</v>
      </c>
      <c r="R1195" t="str">
        <f t="shared" si="74"/>
        <v>MA</v>
      </c>
      <c r="S1195" s="24" t="s">
        <v>1230</v>
      </c>
      <c r="T1195" t="str">
        <f t="shared" si="75"/>
        <v/>
      </c>
      <c r="U1195">
        <f>VLOOKUP(S1195,ar_skupina!L$2:M$136,2,FALSE())</f>
        <v>86</v>
      </c>
    </row>
    <row r="1196" spans="1:21" ht="14.25" customHeight="1" x14ac:dyDescent="0.25">
      <c r="A1196">
        <v>1451</v>
      </c>
      <c r="B1196" s="9">
        <v>45355.489583333299</v>
      </c>
      <c r="C1196" s="9">
        <v>45355.59375</v>
      </c>
      <c r="D1196" t="s">
        <v>1701</v>
      </c>
      <c r="E1196">
        <v>303</v>
      </c>
      <c r="F1196" t="s">
        <v>1689</v>
      </c>
      <c r="G1196" t="s">
        <v>2</v>
      </c>
      <c r="H1196" t="s">
        <v>1690</v>
      </c>
      <c r="I1196" s="63" t="e">
        <f t="array" ref="I1196">_xlfn.IFS(#REF!="1",1,#REF!="2",2,#REF!="3",3,#REF!="1A",4,#REF!="1B",5,#REF!="2A",6,#REF!="2B",7,#REF!="3A",8,#REF!="3B",9,#REF!="4A",10,#REF!="","")</f>
        <v>#REF!</v>
      </c>
      <c r="J1196">
        <f>VLOOKUP(F1196,profesor!$G$2:$H$101,2,0)</f>
        <v>15</v>
      </c>
      <c r="K1196">
        <f>VLOOKUP(H1196,ar_predmet!A:C,3,0)</f>
        <v>199</v>
      </c>
      <c r="L1196" s="3">
        <f>VLOOKUP(H1196,ar_predmet!A:C,2,FALSE())</f>
        <v>7242</v>
      </c>
      <c r="M1196">
        <f>+VLOOKUP(G1196,tip_dogodka!$B$2:$C$10,2,0)</f>
        <v>1</v>
      </c>
      <c r="N1196">
        <f>+VLOOKUP(E1196,prostor!$F$1:$G$101,2,0)</f>
        <v>7</v>
      </c>
      <c r="O1196">
        <f t="shared" si="72"/>
        <v>150</v>
      </c>
      <c r="P1196">
        <f>VLOOKUP(O1196,mi2hh!A$2:B$4261,2,FALSE())</f>
        <v>3</v>
      </c>
      <c r="Q1196" t="str">
        <f t="shared" si="73"/>
        <v>Red</v>
      </c>
      <c r="R1196" t="str">
        <f t="shared" si="74"/>
        <v>MA</v>
      </c>
      <c r="S1196" s="24" t="s">
        <v>1228</v>
      </c>
      <c r="T1196" t="str">
        <f t="shared" si="75"/>
        <v/>
      </c>
      <c r="U1196">
        <f>VLOOKUP(S1196,ar_skupina!L$2:M$136,2,FALSE())</f>
        <v>84</v>
      </c>
    </row>
    <row r="1197" spans="1:21" ht="14.25" customHeight="1" x14ac:dyDescent="0.25">
      <c r="A1197">
        <v>1452</v>
      </c>
      <c r="B1197" s="9">
        <v>45352.489583333299</v>
      </c>
      <c r="C1197" s="9">
        <v>45352.59375</v>
      </c>
      <c r="D1197" t="s">
        <v>1688</v>
      </c>
      <c r="E1197" t="s">
        <v>16</v>
      </c>
      <c r="F1197" t="s">
        <v>1689</v>
      </c>
      <c r="G1197" t="s">
        <v>4</v>
      </c>
      <c r="H1197" t="s">
        <v>1690</v>
      </c>
      <c r="I1197" s="63" t="e">
        <f t="array" ref="I1197">_xlfn.IFS(#REF!="1",1,#REF!="2",2,#REF!="3",3,#REF!="1A",4,#REF!="1B",5,#REF!="2A",6,#REF!="2B",7,#REF!="3A",8,#REF!="3B",9,#REF!="4A",10,#REF!="","")</f>
        <v>#REF!</v>
      </c>
      <c r="J1197">
        <f>VLOOKUP(F1197,profesor!$G$2:$H$101,2,0)</f>
        <v>15</v>
      </c>
      <c r="K1197">
        <f>VLOOKUP(H1197,ar_predmet!A:C,3,0)</f>
        <v>199</v>
      </c>
      <c r="L1197" s="3">
        <f>VLOOKUP(H1197,ar_predmet!A:C,2,FALSE())</f>
        <v>7242</v>
      </c>
      <c r="M1197">
        <f>+VLOOKUP(G1197,tip_dogodka!$B$2:$C$10,2,0)</f>
        <v>3</v>
      </c>
      <c r="N1197">
        <f>+VLOOKUP(E1197,prostor!$F$1:$G$101,2,0)</f>
        <v>54</v>
      </c>
      <c r="O1197">
        <f t="shared" si="72"/>
        <v>150</v>
      </c>
      <c r="P1197">
        <f>VLOOKUP(O1197,mi2hh!A$2:B$4261,2,FALSE())</f>
        <v>3</v>
      </c>
      <c r="Q1197" t="str">
        <f t="shared" si="73"/>
        <v>Red</v>
      </c>
      <c r="R1197" t="str">
        <f t="shared" si="74"/>
        <v>MA</v>
      </c>
      <c r="S1197" s="24" t="s">
        <v>1228</v>
      </c>
      <c r="T1197" t="str">
        <f t="shared" si="75"/>
        <v/>
      </c>
      <c r="U1197">
        <f>VLOOKUP(S1197,ar_skupina!L$2:M$136,2,FALSE())</f>
        <v>84</v>
      </c>
    </row>
    <row r="1198" spans="1:21" ht="14.25" customHeight="1" x14ac:dyDescent="0.25">
      <c r="A1198">
        <v>1453</v>
      </c>
      <c r="B1198" s="9">
        <v>45358.489583333299</v>
      </c>
      <c r="C1198" s="9">
        <v>45358.59375</v>
      </c>
      <c r="D1198" t="s">
        <v>1688</v>
      </c>
      <c r="E1198" t="s">
        <v>16</v>
      </c>
      <c r="F1198" t="s">
        <v>1689</v>
      </c>
      <c r="G1198" t="s">
        <v>4</v>
      </c>
      <c r="H1198" t="s">
        <v>1690</v>
      </c>
      <c r="I1198" s="63" t="e">
        <f t="array" ref="I1198">_xlfn.IFS(#REF!="1",1,#REF!="2",2,#REF!="3",3,#REF!="1A",4,#REF!="1B",5,#REF!="2A",6,#REF!="2B",7,#REF!="3A",8,#REF!="3B",9,#REF!="4A",10,#REF!="","")</f>
        <v>#REF!</v>
      </c>
      <c r="J1198">
        <f>VLOOKUP(F1198,profesor!$G$2:$H$101,2,0)</f>
        <v>15</v>
      </c>
      <c r="K1198">
        <f>VLOOKUP(H1198,ar_predmet!A:C,3,0)</f>
        <v>199</v>
      </c>
      <c r="L1198" s="3">
        <f>VLOOKUP(H1198,ar_predmet!A:C,2,FALSE())</f>
        <v>7242</v>
      </c>
      <c r="M1198">
        <f>+VLOOKUP(G1198,tip_dogodka!$B$2:$C$10,2,0)</f>
        <v>3</v>
      </c>
      <c r="N1198">
        <f>+VLOOKUP(E1198,prostor!$F$1:$G$101,2,0)</f>
        <v>54</v>
      </c>
      <c r="O1198">
        <f t="shared" si="72"/>
        <v>150</v>
      </c>
      <c r="P1198">
        <f>VLOOKUP(O1198,mi2hh!A$2:B$4261,2,FALSE())</f>
        <v>3</v>
      </c>
      <c r="Q1198" t="str">
        <f t="shared" si="73"/>
        <v>Red</v>
      </c>
      <c r="R1198" t="str">
        <f t="shared" si="74"/>
        <v>MA</v>
      </c>
      <c r="S1198" s="24" t="s">
        <v>1228</v>
      </c>
      <c r="T1198" t="str">
        <f t="shared" si="75"/>
        <v/>
      </c>
      <c r="U1198">
        <f>VLOOKUP(S1198,ar_skupina!L$2:M$136,2,FALSE())</f>
        <v>84</v>
      </c>
    </row>
    <row r="1199" spans="1:21" ht="14.25" customHeight="1" x14ac:dyDescent="0.25">
      <c r="A1199">
        <v>1455</v>
      </c>
      <c r="B1199" s="9">
        <v>45302.75</v>
      </c>
      <c r="C1199" s="9">
        <v>45302.920138888898</v>
      </c>
      <c r="D1199" t="s">
        <v>1704</v>
      </c>
      <c r="E1199" t="s">
        <v>17</v>
      </c>
      <c r="F1199" t="s">
        <v>1689</v>
      </c>
      <c r="G1199" t="s">
        <v>10</v>
      </c>
      <c r="H1199" t="s">
        <v>1446</v>
      </c>
      <c r="I1199" s="63" t="e">
        <f t="array" ref="I1199">_xlfn.IFS(#REF!="1",1,#REF!="2",2,#REF!="3",3,#REF!="1A",4,#REF!="1B",5,#REF!="2A",6,#REF!="2B",7,#REF!="3A",8,#REF!="3B",9,#REF!="4A",10,#REF!="","")</f>
        <v>#REF!</v>
      </c>
      <c r="J1199">
        <f>VLOOKUP(F1199,profesor!$G$2:$H$101,2,0)</f>
        <v>15</v>
      </c>
      <c r="K1199">
        <f>VLOOKUP(H1199,ar_predmet!A:C,3,0)</f>
        <v>61</v>
      </c>
      <c r="L1199" s="3">
        <f>VLOOKUP(H1199,ar_predmet!A:C,2,FALSE())</f>
        <v>5318</v>
      </c>
      <c r="M1199">
        <f>+VLOOKUP(G1199,tip_dogodka!$B$2:$C$10,2,0)</f>
        <v>9</v>
      </c>
      <c r="N1199">
        <f>+VLOOKUP(E1199,prostor!$F$1:$G$101,2,0)</f>
        <v>55</v>
      </c>
      <c r="O1199">
        <f t="shared" si="72"/>
        <v>245</v>
      </c>
      <c r="P1199">
        <f>VLOOKUP(O1199,mi2hh!A$2:B$4261,2,FALSE())</f>
        <v>5</v>
      </c>
      <c r="Q1199" t="str">
        <f t="shared" si="73"/>
        <v>Izr</v>
      </c>
      <c r="R1199" t="str">
        <f t="shared" si="74"/>
        <v>VS</v>
      </c>
      <c r="S1199" s="24" t="s">
        <v>1261</v>
      </c>
      <c r="T1199" t="str">
        <f t="shared" si="75"/>
        <v/>
      </c>
      <c r="U1199">
        <f>VLOOKUP(S1199,ar_skupina!L$2:M$136,2,FALSE())</f>
        <v>113</v>
      </c>
    </row>
    <row r="1200" spans="1:21" ht="14.25" customHeight="1" x14ac:dyDescent="0.25">
      <c r="A1200">
        <v>1456</v>
      </c>
      <c r="B1200" s="9">
        <v>45386.677083333299</v>
      </c>
      <c r="C1200" s="9">
        <v>45386.78125</v>
      </c>
      <c r="D1200" t="s">
        <v>1693</v>
      </c>
      <c r="E1200">
        <v>301</v>
      </c>
      <c r="F1200" t="s">
        <v>1689</v>
      </c>
      <c r="G1200" t="s">
        <v>2</v>
      </c>
      <c r="H1200" t="s">
        <v>1446</v>
      </c>
      <c r="I1200" s="63" t="e">
        <f t="array" ref="I1200">_xlfn.IFS(#REF!="1",1,#REF!="2",2,#REF!="3",3,#REF!="1A",4,#REF!="1B",5,#REF!="2A",6,#REF!="2B",7,#REF!="3A",8,#REF!="3B",9,#REF!="4A",10,#REF!="","")</f>
        <v>#REF!</v>
      </c>
      <c r="J1200">
        <f>VLOOKUP(F1200,profesor!$G$2:$H$101,2,0)</f>
        <v>15</v>
      </c>
      <c r="K1200">
        <f>VLOOKUP(H1200,ar_predmet!A:C,3,0)</f>
        <v>61</v>
      </c>
      <c r="L1200" s="3">
        <f>VLOOKUP(H1200,ar_predmet!A:C,2,FALSE())</f>
        <v>5318</v>
      </c>
      <c r="M1200">
        <f>+VLOOKUP(G1200,tip_dogodka!$B$2:$C$10,2,0)</f>
        <v>1</v>
      </c>
      <c r="N1200">
        <f>+VLOOKUP(E1200,prostor!$F$1:$G$101,2,0)</f>
        <v>5</v>
      </c>
      <c r="O1200">
        <f t="shared" si="72"/>
        <v>150</v>
      </c>
      <c r="P1200">
        <f>VLOOKUP(O1200,mi2hh!A$2:B$4261,2,FALSE())</f>
        <v>3</v>
      </c>
      <c r="Q1200" t="str">
        <f t="shared" si="73"/>
        <v>Red</v>
      </c>
      <c r="R1200" t="str">
        <f t="shared" si="74"/>
        <v>VS</v>
      </c>
      <c r="S1200" s="24" t="s">
        <v>1188</v>
      </c>
      <c r="T1200" t="str">
        <f t="shared" si="75"/>
        <v/>
      </c>
      <c r="U1200">
        <f>VLOOKUP(S1200,ar_skupina!L$2:M$136,2,FALSE())</f>
        <v>47</v>
      </c>
    </row>
    <row r="1201" spans="1:21" ht="14.25" customHeight="1" x14ac:dyDescent="0.25">
      <c r="A1201">
        <v>1457</v>
      </c>
      <c r="B1201" s="9">
        <v>45210.53125</v>
      </c>
      <c r="C1201" s="9">
        <v>45210.635416666701</v>
      </c>
      <c r="D1201" t="s">
        <v>1699</v>
      </c>
      <c r="E1201" t="s">
        <v>16</v>
      </c>
      <c r="F1201" t="s">
        <v>1689</v>
      </c>
      <c r="G1201" t="s">
        <v>4</v>
      </c>
      <c r="H1201" t="s">
        <v>1698</v>
      </c>
      <c r="I1201" s="63" t="e">
        <f t="array" ref="I1201">_xlfn.IFS(#REF!="1",1,#REF!="2",2,#REF!="3",3,#REF!="1A",4,#REF!="1B",5,#REF!="2A",6,#REF!="2B",7,#REF!="3A",8,#REF!="3B",9,#REF!="4A",10,#REF!="","")</f>
        <v>#REF!</v>
      </c>
      <c r="J1201">
        <f>VLOOKUP(F1201,profesor!$G$2:$H$101,2,0)</f>
        <v>15</v>
      </c>
      <c r="K1201">
        <f>VLOOKUP(H1201,ar_predmet!A:C,3,0)</f>
        <v>203</v>
      </c>
      <c r="L1201" s="3">
        <f>VLOOKUP(H1201,ar_predmet!A:C,2,FALSE())</f>
        <v>7246</v>
      </c>
      <c r="M1201">
        <f>+VLOOKUP(G1201,tip_dogodka!$B$2:$C$10,2,0)</f>
        <v>3</v>
      </c>
      <c r="N1201">
        <f>+VLOOKUP(E1201,prostor!$F$1:$G$101,2,0)</f>
        <v>54</v>
      </c>
      <c r="O1201">
        <f t="shared" si="72"/>
        <v>150</v>
      </c>
      <c r="P1201">
        <f>VLOOKUP(O1201,mi2hh!A$2:B$4261,2,FALSE())</f>
        <v>3</v>
      </c>
      <c r="Q1201" t="str">
        <f t="shared" si="73"/>
        <v>Red</v>
      </c>
      <c r="R1201" t="str">
        <f t="shared" si="74"/>
        <v>MA</v>
      </c>
      <c r="S1201" s="24" t="s">
        <v>1228</v>
      </c>
      <c r="T1201" t="str">
        <f t="shared" si="75"/>
        <v/>
      </c>
      <c r="U1201">
        <f>VLOOKUP(S1201,ar_skupina!L$2:M$136,2,FALSE())</f>
        <v>84</v>
      </c>
    </row>
    <row r="1202" spans="1:21" ht="14.25" customHeight="1" x14ac:dyDescent="0.25">
      <c r="A1202">
        <v>1458</v>
      </c>
      <c r="B1202" s="9">
        <v>45202.53125</v>
      </c>
      <c r="C1202" s="9">
        <v>45202.635416666701</v>
      </c>
      <c r="D1202" t="s">
        <v>1699</v>
      </c>
      <c r="E1202" t="s">
        <v>16</v>
      </c>
      <c r="F1202" t="s">
        <v>1689</v>
      </c>
      <c r="G1202" t="s">
        <v>4</v>
      </c>
      <c r="H1202" t="s">
        <v>1698</v>
      </c>
      <c r="I1202" s="63" t="e">
        <f t="array" ref="I1202">_xlfn.IFS(#REF!="1",1,#REF!="2",2,#REF!="3",3,#REF!="1A",4,#REF!="1B",5,#REF!="2A",6,#REF!="2B",7,#REF!="3A",8,#REF!="3B",9,#REF!="4A",10,#REF!="","")</f>
        <v>#REF!</v>
      </c>
      <c r="J1202">
        <f>VLOOKUP(F1202,profesor!$G$2:$H$101,2,0)</f>
        <v>15</v>
      </c>
      <c r="K1202">
        <f>VLOOKUP(H1202,ar_predmet!A:C,3,0)</f>
        <v>203</v>
      </c>
      <c r="L1202" s="3">
        <f>VLOOKUP(H1202,ar_predmet!A:C,2,FALSE())</f>
        <v>7246</v>
      </c>
      <c r="M1202">
        <f>+VLOOKUP(G1202,tip_dogodka!$B$2:$C$10,2,0)</f>
        <v>3</v>
      </c>
      <c r="N1202">
        <f>+VLOOKUP(E1202,prostor!$F$1:$G$101,2,0)</f>
        <v>54</v>
      </c>
      <c r="O1202">
        <f t="shared" si="72"/>
        <v>150</v>
      </c>
      <c r="P1202">
        <f>VLOOKUP(O1202,mi2hh!A$2:B$4261,2,FALSE())</f>
        <v>3</v>
      </c>
      <c r="Q1202" t="str">
        <f t="shared" si="73"/>
        <v>Red</v>
      </c>
      <c r="R1202" t="str">
        <f t="shared" si="74"/>
        <v>MA</v>
      </c>
      <c r="S1202" s="24" t="s">
        <v>1228</v>
      </c>
      <c r="T1202" t="str">
        <f t="shared" si="75"/>
        <v/>
      </c>
      <c r="U1202">
        <f>VLOOKUP(S1202,ar_skupina!L$2:M$136,2,FALSE())</f>
        <v>84</v>
      </c>
    </row>
    <row r="1203" spans="1:21" ht="14.25" customHeight="1" x14ac:dyDescent="0.25">
      <c r="A1203">
        <v>1459</v>
      </c>
      <c r="B1203" s="9">
        <v>45265.635416666701</v>
      </c>
      <c r="C1203" s="9">
        <v>45265.739583333299</v>
      </c>
      <c r="D1203" t="s">
        <v>1705</v>
      </c>
      <c r="E1203" t="s">
        <v>17</v>
      </c>
      <c r="F1203" t="s">
        <v>1689</v>
      </c>
      <c r="G1203" t="s">
        <v>2</v>
      </c>
      <c r="H1203" t="s">
        <v>1695</v>
      </c>
      <c r="I1203" s="63" t="e">
        <f t="array" ref="I1203">_xlfn.IFS(#REF!="1",1,#REF!="2",2,#REF!="3",3,#REF!="1A",4,#REF!="1B",5,#REF!="2A",6,#REF!="2B",7,#REF!="3A",8,#REF!="3B",9,#REF!="4A",10,#REF!="","")</f>
        <v>#REF!</v>
      </c>
      <c r="J1203">
        <f>VLOOKUP(F1203,profesor!$G$2:$H$101,2,0)</f>
        <v>15</v>
      </c>
      <c r="K1203">
        <f>VLOOKUP(H1203,ar_predmet!A:C,3,0)</f>
        <v>195</v>
      </c>
      <c r="L1203" s="3">
        <f>VLOOKUP(H1203,ar_predmet!A:C,2,FALSE())</f>
        <v>7238</v>
      </c>
      <c r="M1203">
        <f>+VLOOKUP(G1203,tip_dogodka!$B$2:$C$10,2,0)</f>
        <v>1</v>
      </c>
      <c r="N1203">
        <f>+VLOOKUP(E1203,prostor!$F$1:$G$101,2,0)</f>
        <v>55</v>
      </c>
      <c r="O1203">
        <f t="shared" si="72"/>
        <v>150</v>
      </c>
      <c r="P1203">
        <f>VLOOKUP(O1203,mi2hh!A$2:B$4261,2,FALSE())</f>
        <v>3</v>
      </c>
      <c r="Q1203" t="str">
        <f t="shared" si="73"/>
        <v>Red</v>
      </c>
      <c r="R1203" t="str">
        <f t="shared" si="74"/>
        <v>MA</v>
      </c>
      <c r="S1203" s="24" t="s">
        <v>1230</v>
      </c>
      <c r="T1203" t="str">
        <f t="shared" si="75"/>
        <v/>
      </c>
      <c r="U1203">
        <f>VLOOKUP(S1203,ar_skupina!L$2:M$136,2,FALSE())</f>
        <v>86</v>
      </c>
    </row>
    <row r="1204" spans="1:21" ht="14.25" customHeight="1" x14ac:dyDescent="0.25">
      <c r="A1204">
        <v>1460</v>
      </c>
      <c r="B1204" s="9">
        <v>45349.489583333299</v>
      </c>
      <c r="C1204" s="9">
        <v>45349.59375</v>
      </c>
      <c r="D1204" t="s">
        <v>1701</v>
      </c>
      <c r="E1204" t="s">
        <v>17</v>
      </c>
      <c r="F1204" t="s">
        <v>1689</v>
      </c>
      <c r="G1204" t="s">
        <v>2</v>
      </c>
      <c r="H1204" t="s">
        <v>1690</v>
      </c>
      <c r="I1204" s="63" t="e">
        <f t="array" ref="I1204">_xlfn.IFS(#REF!="1",1,#REF!="2",2,#REF!="3",3,#REF!="1A",4,#REF!="1B",5,#REF!="2A",6,#REF!="2B",7,#REF!="3A",8,#REF!="3B",9,#REF!="4A",10,#REF!="","")</f>
        <v>#REF!</v>
      </c>
      <c r="J1204">
        <f>VLOOKUP(F1204,profesor!$G$2:$H$101,2,0)</f>
        <v>15</v>
      </c>
      <c r="K1204">
        <f>VLOOKUP(H1204,ar_predmet!A:C,3,0)</f>
        <v>199</v>
      </c>
      <c r="L1204" s="3">
        <f>VLOOKUP(H1204,ar_predmet!A:C,2,FALSE())</f>
        <v>7242</v>
      </c>
      <c r="M1204">
        <f>+VLOOKUP(G1204,tip_dogodka!$B$2:$C$10,2,0)</f>
        <v>1</v>
      </c>
      <c r="N1204">
        <f>+VLOOKUP(E1204,prostor!$F$1:$G$101,2,0)</f>
        <v>55</v>
      </c>
      <c r="O1204">
        <f t="shared" si="72"/>
        <v>150</v>
      </c>
      <c r="P1204">
        <f>VLOOKUP(O1204,mi2hh!A$2:B$4261,2,FALSE())</f>
        <v>3</v>
      </c>
      <c r="Q1204" t="str">
        <f t="shared" si="73"/>
        <v>Red</v>
      </c>
      <c r="R1204" t="str">
        <f t="shared" si="74"/>
        <v>MA</v>
      </c>
      <c r="S1204" s="24" t="s">
        <v>1228</v>
      </c>
      <c r="T1204" t="str">
        <f t="shared" si="75"/>
        <v/>
      </c>
      <c r="U1204">
        <f>VLOOKUP(S1204,ar_skupina!L$2:M$136,2,FALSE())</f>
        <v>84</v>
      </c>
    </row>
    <row r="1205" spans="1:21" ht="14.25" customHeight="1" x14ac:dyDescent="0.25">
      <c r="A1205">
        <v>1461</v>
      </c>
      <c r="B1205" s="9">
        <v>45392.677083333299</v>
      </c>
      <c r="C1205" s="9">
        <v>45392.78125</v>
      </c>
      <c r="D1205" t="s">
        <v>1706</v>
      </c>
      <c r="E1205" t="s">
        <v>16</v>
      </c>
      <c r="F1205" t="s">
        <v>1689</v>
      </c>
      <c r="G1205" t="s">
        <v>4</v>
      </c>
      <c r="H1205" t="s">
        <v>1446</v>
      </c>
      <c r="I1205" s="63" t="e">
        <f t="array" ref="I1205">_xlfn.IFS(#REF!="1",1,#REF!="2",2,#REF!="3",3,#REF!="1A",4,#REF!="1B",5,#REF!="2A",6,#REF!="2B",7,#REF!="3A",8,#REF!="3B",9,#REF!="4A",10,#REF!="","")</f>
        <v>#REF!</v>
      </c>
      <c r="J1205">
        <f>VLOOKUP(F1205,profesor!$G$2:$H$101,2,0)</f>
        <v>15</v>
      </c>
      <c r="K1205">
        <f>VLOOKUP(H1205,ar_predmet!A:C,3,0)</f>
        <v>61</v>
      </c>
      <c r="L1205" s="3">
        <f>VLOOKUP(H1205,ar_predmet!A:C,2,FALSE())</f>
        <v>5318</v>
      </c>
      <c r="M1205">
        <f>+VLOOKUP(G1205,tip_dogodka!$B$2:$C$10,2,0)</f>
        <v>3</v>
      </c>
      <c r="N1205">
        <f>+VLOOKUP(E1205,prostor!$F$1:$G$101,2,0)</f>
        <v>54</v>
      </c>
      <c r="O1205">
        <f t="shared" si="72"/>
        <v>150</v>
      </c>
      <c r="P1205">
        <f>VLOOKUP(O1205,mi2hh!A$2:B$4261,2,FALSE())</f>
        <v>3</v>
      </c>
      <c r="Q1205" t="str">
        <f t="shared" si="73"/>
        <v>Red</v>
      </c>
      <c r="R1205" t="str">
        <f t="shared" si="74"/>
        <v>VS</v>
      </c>
      <c r="S1205" s="24" t="s">
        <v>1188</v>
      </c>
      <c r="T1205" t="str">
        <f t="shared" si="75"/>
        <v/>
      </c>
      <c r="U1205">
        <f>VLOOKUP(S1205,ar_skupina!L$2:M$136,2,FALSE())</f>
        <v>47</v>
      </c>
    </row>
    <row r="1206" spans="1:21" ht="14.25" customHeight="1" x14ac:dyDescent="0.25">
      <c r="A1206">
        <v>1463</v>
      </c>
      <c r="B1206" s="9">
        <v>45394.677083333299</v>
      </c>
      <c r="C1206" s="9">
        <v>45394.78125</v>
      </c>
      <c r="D1206" t="s">
        <v>1693</v>
      </c>
      <c r="E1206">
        <v>307</v>
      </c>
      <c r="F1206" t="s">
        <v>1689</v>
      </c>
      <c r="G1206" t="s">
        <v>2</v>
      </c>
      <c r="H1206" t="s">
        <v>1446</v>
      </c>
      <c r="I1206" s="63" t="e">
        <f t="array" ref="I1206">_xlfn.IFS(#REF!="1",1,#REF!="2",2,#REF!="3",3,#REF!="1A",4,#REF!="1B",5,#REF!="2A",6,#REF!="2B",7,#REF!="3A",8,#REF!="3B",9,#REF!="4A",10,#REF!="","")</f>
        <v>#REF!</v>
      </c>
      <c r="J1206">
        <f>VLOOKUP(F1206,profesor!$G$2:$H$101,2,0)</f>
        <v>15</v>
      </c>
      <c r="K1206">
        <f>VLOOKUP(H1206,ar_predmet!A:C,3,0)</f>
        <v>61</v>
      </c>
      <c r="L1206" s="3">
        <f>VLOOKUP(H1206,ar_predmet!A:C,2,FALSE())</f>
        <v>5318</v>
      </c>
      <c r="M1206">
        <f>+VLOOKUP(G1206,tip_dogodka!$B$2:$C$10,2,0)</f>
        <v>1</v>
      </c>
      <c r="N1206">
        <f>+VLOOKUP(E1206,prostor!$F$1:$G$101,2,0)</f>
        <v>9</v>
      </c>
      <c r="O1206">
        <f t="shared" si="72"/>
        <v>150</v>
      </c>
      <c r="P1206">
        <f>VLOOKUP(O1206,mi2hh!A$2:B$4261,2,FALSE())</f>
        <v>3</v>
      </c>
      <c r="Q1206" t="str">
        <f t="shared" si="73"/>
        <v>Red</v>
      </c>
      <c r="R1206" t="str">
        <f t="shared" si="74"/>
        <v>VS</v>
      </c>
      <c r="S1206" s="24" t="s">
        <v>1188</v>
      </c>
      <c r="T1206" t="str">
        <f t="shared" si="75"/>
        <v/>
      </c>
      <c r="U1206">
        <f>VLOOKUP(S1206,ar_skupina!L$2:M$136,2,FALSE())</f>
        <v>47</v>
      </c>
    </row>
    <row r="1207" spans="1:21" ht="14.25" customHeight="1" x14ac:dyDescent="0.25">
      <c r="A1207">
        <v>1464</v>
      </c>
      <c r="B1207" s="9">
        <v>45275.489583333299</v>
      </c>
      <c r="C1207" s="9">
        <v>45275.59375</v>
      </c>
      <c r="D1207" t="s">
        <v>1705</v>
      </c>
      <c r="E1207" t="s">
        <v>17</v>
      </c>
      <c r="F1207" t="s">
        <v>1689</v>
      </c>
      <c r="G1207" t="s">
        <v>2</v>
      </c>
      <c r="H1207" t="s">
        <v>1695</v>
      </c>
      <c r="I1207" s="63" t="e">
        <f t="array" ref="I1207">_xlfn.IFS(#REF!="1",1,#REF!="2",2,#REF!="3",3,#REF!="1A",4,#REF!="1B",5,#REF!="2A",6,#REF!="2B",7,#REF!="3A",8,#REF!="3B",9,#REF!="4A",10,#REF!="","")</f>
        <v>#REF!</v>
      </c>
      <c r="J1207">
        <f>VLOOKUP(F1207,profesor!$G$2:$H$101,2,0)</f>
        <v>15</v>
      </c>
      <c r="K1207">
        <f>VLOOKUP(H1207,ar_predmet!A:C,3,0)</f>
        <v>195</v>
      </c>
      <c r="L1207" s="3">
        <f>VLOOKUP(H1207,ar_predmet!A:C,2,FALSE())</f>
        <v>7238</v>
      </c>
      <c r="M1207">
        <f>+VLOOKUP(G1207,tip_dogodka!$B$2:$C$10,2,0)</f>
        <v>1</v>
      </c>
      <c r="N1207">
        <f>+VLOOKUP(E1207,prostor!$F$1:$G$101,2,0)</f>
        <v>55</v>
      </c>
      <c r="O1207">
        <f t="shared" si="72"/>
        <v>150</v>
      </c>
      <c r="P1207">
        <f>VLOOKUP(O1207,mi2hh!A$2:B$4261,2,FALSE())</f>
        <v>3</v>
      </c>
      <c r="Q1207" t="str">
        <f t="shared" si="73"/>
        <v>Red</v>
      </c>
      <c r="R1207" t="str">
        <f t="shared" si="74"/>
        <v>MA</v>
      </c>
      <c r="S1207" s="24" t="s">
        <v>1230</v>
      </c>
      <c r="T1207" t="str">
        <f t="shared" si="75"/>
        <v/>
      </c>
      <c r="U1207">
        <f>VLOOKUP(S1207,ar_skupina!L$2:M$136,2,FALSE())</f>
        <v>86</v>
      </c>
    </row>
    <row r="1208" spans="1:21" ht="14.25" customHeight="1" x14ac:dyDescent="0.25">
      <c r="A1208">
        <v>1466</v>
      </c>
      <c r="B1208" s="9">
        <v>45215.53125</v>
      </c>
      <c r="C1208" s="9">
        <v>45215.635416666701</v>
      </c>
      <c r="D1208" t="s">
        <v>1697</v>
      </c>
      <c r="E1208">
        <v>403</v>
      </c>
      <c r="F1208" t="s">
        <v>1689</v>
      </c>
      <c r="G1208" t="s">
        <v>2</v>
      </c>
      <c r="H1208" t="s">
        <v>1698</v>
      </c>
      <c r="I1208" s="63" t="e">
        <f t="array" ref="I1208">_xlfn.IFS(#REF!="1",1,#REF!="2",2,#REF!="3",3,#REF!="1A",4,#REF!="1B",5,#REF!="2A",6,#REF!="2B",7,#REF!="3A",8,#REF!="3B",9,#REF!="4A",10,#REF!="","")</f>
        <v>#REF!</v>
      </c>
      <c r="J1208">
        <f>VLOOKUP(F1208,profesor!$G$2:$H$101,2,0)</f>
        <v>15</v>
      </c>
      <c r="K1208">
        <f>VLOOKUP(H1208,ar_predmet!A:C,3,0)</f>
        <v>203</v>
      </c>
      <c r="L1208" s="3">
        <f>VLOOKUP(H1208,ar_predmet!A:C,2,FALSE())</f>
        <v>7246</v>
      </c>
      <c r="M1208">
        <f>+VLOOKUP(G1208,tip_dogodka!$B$2:$C$10,2,0)</f>
        <v>1</v>
      </c>
      <c r="N1208">
        <f>+VLOOKUP(E1208,prostor!$F$1:$G$101,2,0)</f>
        <v>12</v>
      </c>
      <c r="O1208">
        <f t="shared" si="72"/>
        <v>150</v>
      </c>
      <c r="P1208">
        <f>VLOOKUP(O1208,mi2hh!A$2:B$4261,2,FALSE())</f>
        <v>3</v>
      </c>
      <c r="Q1208" t="str">
        <f t="shared" si="73"/>
        <v>Red</v>
      </c>
      <c r="R1208" t="str">
        <f t="shared" si="74"/>
        <v>MA</v>
      </c>
      <c r="S1208" s="24" t="s">
        <v>1228</v>
      </c>
      <c r="T1208" t="str">
        <f t="shared" si="75"/>
        <v/>
      </c>
      <c r="U1208">
        <f>VLOOKUP(S1208,ar_skupina!L$2:M$136,2,FALSE())</f>
        <v>84</v>
      </c>
    </row>
    <row r="1209" spans="1:21" ht="14.25" customHeight="1" x14ac:dyDescent="0.25">
      <c r="A1209">
        <v>1467</v>
      </c>
      <c r="B1209" s="9">
        <v>45421.75</v>
      </c>
      <c r="C1209" s="9">
        <v>45421.815972222197</v>
      </c>
      <c r="D1209" t="s">
        <v>1326</v>
      </c>
      <c r="E1209" t="s">
        <v>1327</v>
      </c>
      <c r="F1209" t="s">
        <v>1689</v>
      </c>
      <c r="G1209" t="s">
        <v>2</v>
      </c>
      <c r="H1209" t="s">
        <v>1328</v>
      </c>
      <c r="I1209" s="63" t="e">
        <f t="array" ref="I1209">_xlfn.IFS(#REF!="1",1,#REF!="2",2,#REF!="3",3,#REF!="1A",4,#REF!="1B",5,#REF!="2A",6,#REF!="2B",7,#REF!="3A",8,#REF!="3B",9,#REF!="4A",10,#REF!="","")</f>
        <v>#REF!</v>
      </c>
      <c r="J1209">
        <f>VLOOKUP(F1209,profesor!$G$2:$H$101,2,0)</f>
        <v>15</v>
      </c>
      <c r="K1209">
        <f>VLOOKUP(H1209,ar_predmet!A:C,3,0)</f>
        <v>289</v>
      </c>
      <c r="L1209" s="3">
        <f>VLOOKUP(H1209,ar_predmet!A:C,2,FALSE())</f>
        <v>4125</v>
      </c>
      <c r="M1209">
        <f>+VLOOKUP(G1209,tip_dogodka!$B$2:$C$10,2,0)</f>
        <v>1</v>
      </c>
      <c r="N1209">
        <f>+VLOOKUP(E1209,prostor!$F$1:$G$101,2,0)</f>
        <v>55</v>
      </c>
      <c r="O1209">
        <f t="shared" si="72"/>
        <v>95</v>
      </c>
      <c r="P1209">
        <f>VLOOKUP(O1209,mi2hh!A$2:B$4261,2,FALSE())</f>
        <v>2</v>
      </c>
      <c r="Q1209" t="str">
        <f t="shared" si="73"/>
        <v>Izr</v>
      </c>
      <c r="R1209" t="str">
        <f t="shared" si="74"/>
        <v>DO</v>
      </c>
      <c r="S1209" s="24" t="s">
        <v>1279</v>
      </c>
      <c r="T1209" t="str">
        <f t="shared" si="75"/>
        <v/>
      </c>
      <c r="U1209">
        <f>VLOOKUP(S1209,ar_skupina!L$2:M$136,2,FALSE())</f>
        <v>129</v>
      </c>
    </row>
    <row r="1210" spans="1:21" ht="14.25" customHeight="1" x14ac:dyDescent="0.25">
      <c r="A1210">
        <v>1468</v>
      </c>
      <c r="B1210" s="9">
        <v>45273.489583333299</v>
      </c>
      <c r="C1210" s="9">
        <v>45273.59375</v>
      </c>
      <c r="D1210" t="s">
        <v>1694</v>
      </c>
      <c r="E1210" t="s">
        <v>16</v>
      </c>
      <c r="F1210" t="s">
        <v>1689</v>
      </c>
      <c r="G1210" t="s">
        <v>4</v>
      </c>
      <c r="H1210" t="s">
        <v>1695</v>
      </c>
      <c r="I1210" s="63" t="e">
        <f t="array" ref="I1210">_xlfn.IFS(#REF!="1",1,#REF!="2",2,#REF!="3",3,#REF!="1A",4,#REF!="1B",5,#REF!="2A",6,#REF!="2B",7,#REF!="3A",8,#REF!="3B",9,#REF!="4A",10,#REF!="","")</f>
        <v>#REF!</v>
      </c>
      <c r="J1210">
        <f>VLOOKUP(F1210,profesor!$G$2:$H$101,2,0)</f>
        <v>15</v>
      </c>
      <c r="K1210">
        <f>VLOOKUP(H1210,ar_predmet!A:C,3,0)</f>
        <v>195</v>
      </c>
      <c r="L1210" s="3">
        <f>VLOOKUP(H1210,ar_predmet!A:C,2,FALSE())</f>
        <v>7238</v>
      </c>
      <c r="M1210">
        <f>+VLOOKUP(G1210,tip_dogodka!$B$2:$C$10,2,0)</f>
        <v>3</v>
      </c>
      <c r="N1210">
        <f>+VLOOKUP(E1210,prostor!$F$1:$G$101,2,0)</f>
        <v>54</v>
      </c>
      <c r="O1210">
        <f t="shared" si="72"/>
        <v>150</v>
      </c>
      <c r="P1210">
        <f>VLOOKUP(O1210,mi2hh!A$2:B$4261,2,FALSE())</f>
        <v>3</v>
      </c>
      <c r="Q1210" t="str">
        <f t="shared" si="73"/>
        <v>Red</v>
      </c>
      <c r="R1210" t="str">
        <f t="shared" si="74"/>
        <v>MA</v>
      </c>
      <c r="S1210" s="24" t="s">
        <v>1230</v>
      </c>
      <c r="T1210" t="str">
        <f t="shared" si="75"/>
        <v/>
      </c>
      <c r="U1210">
        <f>VLOOKUP(S1210,ar_skupina!L$2:M$136,2,FALSE())</f>
        <v>86</v>
      </c>
    </row>
    <row r="1211" spans="1:21" ht="14.25" customHeight="1" x14ac:dyDescent="0.25">
      <c r="A1211">
        <v>1469</v>
      </c>
      <c r="B1211" s="9">
        <v>45357.489583333299</v>
      </c>
      <c r="C1211" s="9">
        <v>45357.59375</v>
      </c>
      <c r="D1211" t="s">
        <v>1688</v>
      </c>
      <c r="E1211" t="s">
        <v>16</v>
      </c>
      <c r="F1211" t="s">
        <v>1689</v>
      </c>
      <c r="G1211" t="s">
        <v>4</v>
      </c>
      <c r="H1211" t="s">
        <v>1690</v>
      </c>
      <c r="I1211" s="63" t="e">
        <f t="array" ref="I1211">_xlfn.IFS(#REF!="1",1,#REF!="2",2,#REF!="3",3,#REF!="1A",4,#REF!="1B",5,#REF!="2A",6,#REF!="2B",7,#REF!="3A",8,#REF!="3B",9,#REF!="4A",10,#REF!="","")</f>
        <v>#REF!</v>
      </c>
      <c r="J1211">
        <f>VLOOKUP(F1211,profesor!$G$2:$H$101,2,0)</f>
        <v>15</v>
      </c>
      <c r="K1211">
        <f>VLOOKUP(H1211,ar_predmet!A:C,3,0)</f>
        <v>199</v>
      </c>
      <c r="L1211" s="3">
        <f>VLOOKUP(H1211,ar_predmet!A:C,2,FALSE())</f>
        <v>7242</v>
      </c>
      <c r="M1211">
        <f>+VLOOKUP(G1211,tip_dogodka!$B$2:$C$10,2,0)</f>
        <v>3</v>
      </c>
      <c r="N1211">
        <f>+VLOOKUP(E1211,prostor!$F$1:$G$101,2,0)</f>
        <v>54</v>
      </c>
      <c r="O1211">
        <f t="shared" si="72"/>
        <v>150</v>
      </c>
      <c r="P1211">
        <f>VLOOKUP(O1211,mi2hh!A$2:B$4261,2,FALSE())</f>
        <v>3</v>
      </c>
      <c r="Q1211" t="str">
        <f t="shared" si="73"/>
        <v>Red</v>
      </c>
      <c r="R1211" t="str">
        <f t="shared" si="74"/>
        <v>MA</v>
      </c>
      <c r="S1211" s="24" t="s">
        <v>1228</v>
      </c>
      <c r="T1211" t="str">
        <f t="shared" si="75"/>
        <v/>
      </c>
      <c r="U1211">
        <f>VLOOKUP(S1211,ar_skupina!L$2:M$136,2,FALSE())</f>
        <v>84</v>
      </c>
    </row>
    <row r="1212" spans="1:21" ht="14.25" customHeight="1" x14ac:dyDescent="0.25">
      <c r="A1212">
        <v>1470</v>
      </c>
      <c r="B1212" s="9">
        <v>45226.677083333299</v>
      </c>
      <c r="C1212" s="9">
        <v>45226.78125</v>
      </c>
      <c r="D1212" t="s">
        <v>1691</v>
      </c>
      <c r="E1212" t="s">
        <v>16</v>
      </c>
      <c r="F1212" t="s">
        <v>1689</v>
      </c>
      <c r="G1212" t="s">
        <v>4</v>
      </c>
      <c r="H1212" t="s">
        <v>1122</v>
      </c>
      <c r="I1212" s="63" t="e">
        <f t="array" ref="I1212">_xlfn.IFS(#REF!="1",1,#REF!="2",2,#REF!="3",3,#REF!="1A",4,#REF!="1B",5,#REF!="2A",6,#REF!="2B",7,#REF!="3A",8,#REF!="3B",9,#REF!="4A",10,#REF!="","")</f>
        <v>#REF!</v>
      </c>
      <c r="J1212">
        <f>VLOOKUP(F1212,profesor!$G$2:$H$101,2,0)</f>
        <v>15</v>
      </c>
      <c r="K1212">
        <f>VLOOKUP(H1212,ar_predmet!A:C,3,0)</f>
        <v>168</v>
      </c>
      <c r="L1212" s="3">
        <f>VLOOKUP(H1212,ar_predmet!A:C,2,FALSE())</f>
        <v>7127</v>
      </c>
      <c r="M1212">
        <f>+VLOOKUP(G1212,tip_dogodka!$B$2:$C$10,2,0)</f>
        <v>3</v>
      </c>
      <c r="N1212">
        <f>+VLOOKUP(E1212,prostor!$F$1:$G$101,2,0)</f>
        <v>54</v>
      </c>
      <c r="O1212">
        <f t="shared" si="72"/>
        <v>150</v>
      </c>
      <c r="P1212">
        <f>VLOOKUP(O1212,mi2hh!A$2:B$4261,2,FALSE())</f>
        <v>3</v>
      </c>
      <c r="Q1212" t="str">
        <f t="shared" si="73"/>
        <v>Red</v>
      </c>
      <c r="R1212" t="str">
        <f t="shared" si="74"/>
        <v>MA</v>
      </c>
      <c r="S1212" s="24" t="s">
        <v>1223</v>
      </c>
      <c r="T1212" t="str">
        <f t="shared" si="75"/>
        <v/>
      </c>
      <c r="U1212">
        <f>VLOOKUP(S1212,ar_skupina!L$2:M$136,2,FALSE())</f>
        <v>79</v>
      </c>
    </row>
    <row r="1213" spans="1:21" ht="14.25" customHeight="1" x14ac:dyDescent="0.25">
      <c r="A1213">
        <v>1471</v>
      </c>
      <c r="B1213" s="9">
        <v>45209.53125</v>
      </c>
      <c r="C1213" s="9">
        <v>45209.635416666701</v>
      </c>
      <c r="D1213" t="s">
        <v>1699</v>
      </c>
      <c r="E1213" t="s">
        <v>16</v>
      </c>
      <c r="F1213" t="s">
        <v>1689</v>
      </c>
      <c r="G1213" t="s">
        <v>4</v>
      </c>
      <c r="H1213" t="s">
        <v>1698</v>
      </c>
      <c r="I1213" s="63" t="e">
        <f t="array" ref="I1213">_xlfn.IFS(#REF!="1",1,#REF!="2",2,#REF!="3",3,#REF!="1A",4,#REF!="1B",5,#REF!="2A",6,#REF!="2B",7,#REF!="3A",8,#REF!="3B",9,#REF!="4A",10,#REF!="","")</f>
        <v>#REF!</v>
      </c>
      <c r="J1213">
        <f>VLOOKUP(F1213,profesor!$G$2:$H$101,2,0)</f>
        <v>15</v>
      </c>
      <c r="K1213">
        <f>VLOOKUP(H1213,ar_predmet!A:C,3,0)</f>
        <v>203</v>
      </c>
      <c r="L1213" s="3">
        <f>VLOOKUP(H1213,ar_predmet!A:C,2,FALSE())</f>
        <v>7246</v>
      </c>
      <c r="M1213">
        <f>+VLOOKUP(G1213,tip_dogodka!$B$2:$C$10,2,0)</f>
        <v>3</v>
      </c>
      <c r="N1213">
        <f>+VLOOKUP(E1213,prostor!$F$1:$G$101,2,0)</f>
        <v>54</v>
      </c>
      <c r="O1213">
        <f t="shared" si="72"/>
        <v>150</v>
      </c>
      <c r="P1213">
        <f>VLOOKUP(O1213,mi2hh!A$2:B$4261,2,FALSE())</f>
        <v>3</v>
      </c>
      <c r="Q1213" t="str">
        <f t="shared" si="73"/>
        <v>Red</v>
      </c>
      <c r="R1213" t="str">
        <f t="shared" si="74"/>
        <v>MA</v>
      </c>
      <c r="S1213" s="24" t="s">
        <v>1228</v>
      </c>
      <c r="T1213" t="str">
        <f t="shared" si="75"/>
        <v/>
      </c>
      <c r="U1213">
        <f>VLOOKUP(S1213,ar_skupina!L$2:M$136,2,FALSE())</f>
        <v>84</v>
      </c>
    </row>
    <row r="1214" spans="1:21" ht="14.25" customHeight="1" x14ac:dyDescent="0.25">
      <c r="A1214">
        <v>1473</v>
      </c>
      <c r="B1214" s="9">
        <v>45267.635416666701</v>
      </c>
      <c r="C1214" s="9">
        <v>45267.739583333299</v>
      </c>
      <c r="D1214" t="s">
        <v>1705</v>
      </c>
      <c r="E1214">
        <v>306</v>
      </c>
      <c r="F1214" t="s">
        <v>1689</v>
      </c>
      <c r="G1214" t="s">
        <v>2</v>
      </c>
      <c r="H1214" t="s">
        <v>1695</v>
      </c>
      <c r="I1214" s="63" t="e">
        <f t="array" ref="I1214">_xlfn.IFS(#REF!="1",1,#REF!="2",2,#REF!="3",3,#REF!="1A",4,#REF!="1B",5,#REF!="2A",6,#REF!="2B",7,#REF!="3A",8,#REF!="3B",9,#REF!="4A",10,#REF!="","")</f>
        <v>#REF!</v>
      </c>
      <c r="J1214">
        <f>VLOOKUP(F1214,profesor!$G$2:$H$101,2,0)</f>
        <v>15</v>
      </c>
      <c r="K1214">
        <f>VLOOKUP(H1214,ar_predmet!A:C,3,0)</f>
        <v>195</v>
      </c>
      <c r="L1214" s="3">
        <f>VLOOKUP(H1214,ar_predmet!A:C,2,FALSE())</f>
        <v>7238</v>
      </c>
      <c r="M1214">
        <f>+VLOOKUP(G1214,tip_dogodka!$B$2:$C$10,2,0)</f>
        <v>1</v>
      </c>
      <c r="N1214">
        <f>+VLOOKUP(E1214,prostor!$F$1:$G$101,2,0)</f>
        <v>8</v>
      </c>
      <c r="O1214">
        <f t="shared" si="72"/>
        <v>150</v>
      </c>
      <c r="P1214">
        <f>VLOOKUP(O1214,mi2hh!A$2:B$4261,2,FALSE())</f>
        <v>3</v>
      </c>
      <c r="Q1214" t="str">
        <f t="shared" si="73"/>
        <v>Red</v>
      </c>
      <c r="R1214" t="str">
        <f t="shared" si="74"/>
        <v>MA</v>
      </c>
      <c r="S1214" s="24" t="s">
        <v>1230</v>
      </c>
      <c r="T1214" t="str">
        <f t="shared" si="75"/>
        <v/>
      </c>
      <c r="U1214">
        <f>VLOOKUP(S1214,ar_skupina!L$2:M$136,2,FALSE())</f>
        <v>86</v>
      </c>
    </row>
    <row r="1215" spans="1:21" ht="14.25" customHeight="1" x14ac:dyDescent="0.25">
      <c r="A1215">
        <v>1474</v>
      </c>
      <c r="B1215" s="9">
        <v>45400.75</v>
      </c>
      <c r="C1215" s="9">
        <v>45400.927083333299</v>
      </c>
      <c r="D1215" t="s">
        <v>1702</v>
      </c>
      <c r="E1215" t="s">
        <v>17</v>
      </c>
      <c r="F1215" t="s">
        <v>1689</v>
      </c>
      <c r="G1215" t="s">
        <v>2</v>
      </c>
      <c r="H1215" t="s">
        <v>1703</v>
      </c>
      <c r="I1215" s="63" t="e">
        <f t="array" ref="I1215">_xlfn.IFS(#REF!="1",1,#REF!="2",2,#REF!="3",3,#REF!="1A",4,#REF!="1B",5,#REF!="2A",6,#REF!="2B",7,#REF!="3A",8,#REF!="3B",9,#REF!="4A",10,#REF!="","")</f>
        <v>#REF!</v>
      </c>
      <c r="J1215">
        <f>VLOOKUP(F1215,profesor!$G$2:$H$101,2,0)</f>
        <v>15</v>
      </c>
      <c r="K1215">
        <f>VLOOKUP(H1215,ar_predmet!A:C,3,0)</f>
        <v>303</v>
      </c>
      <c r="L1215" s="3">
        <f>VLOOKUP(H1215,ar_predmet!A:C,2,FALSE())</f>
        <v>4231</v>
      </c>
      <c r="M1215">
        <f>+VLOOKUP(G1215,tip_dogodka!$B$2:$C$10,2,0)</f>
        <v>1</v>
      </c>
      <c r="N1215">
        <f>+VLOOKUP(E1215,prostor!$F$1:$G$101,2,0)</f>
        <v>55</v>
      </c>
      <c r="O1215">
        <f t="shared" si="72"/>
        <v>255</v>
      </c>
      <c r="P1215">
        <f>VLOOKUP(O1215,mi2hh!A$2:B$4261,2,FALSE())</f>
        <v>5</v>
      </c>
      <c r="Q1215" t="str">
        <f t="shared" si="73"/>
        <v>Izr</v>
      </c>
      <c r="R1215" t="str">
        <f t="shared" si="74"/>
        <v>DO</v>
      </c>
      <c r="S1215" s="24" t="s">
        <v>1282</v>
      </c>
      <c r="T1215" t="str">
        <f t="shared" si="75"/>
        <v/>
      </c>
      <c r="U1215">
        <f>VLOOKUP(S1215,ar_skupina!L$2:M$136,2,FALSE())</f>
        <v>132</v>
      </c>
    </row>
    <row r="1216" spans="1:21" ht="14.25" customHeight="1" x14ac:dyDescent="0.25">
      <c r="A1216">
        <v>1476</v>
      </c>
      <c r="B1216" s="9">
        <v>45362.489583333299</v>
      </c>
      <c r="C1216" s="9">
        <v>45362.59375</v>
      </c>
      <c r="D1216" t="s">
        <v>1701</v>
      </c>
      <c r="E1216">
        <v>303</v>
      </c>
      <c r="F1216" t="s">
        <v>1689</v>
      </c>
      <c r="G1216" t="s">
        <v>2</v>
      </c>
      <c r="H1216" t="s">
        <v>1690</v>
      </c>
      <c r="I1216" s="63" t="e">
        <f t="array" ref="I1216">_xlfn.IFS(#REF!="1",1,#REF!="2",2,#REF!="3",3,#REF!="1A",4,#REF!="1B",5,#REF!="2A",6,#REF!="2B",7,#REF!="3A",8,#REF!="3B",9,#REF!="4A",10,#REF!="","")</f>
        <v>#REF!</v>
      </c>
      <c r="J1216">
        <f>VLOOKUP(F1216,profesor!$G$2:$H$101,2,0)</f>
        <v>15</v>
      </c>
      <c r="K1216">
        <f>VLOOKUP(H1216,ar_predmet!A:C,3,0)</f>
        <v>199</v>
      </c>
      <c r="L1216" s="3">
        <f>VLOOKUP(H1216,ar_predmet!A:C,2,FALSE())</f>
        <v>7242</v>
      </c>
      <c r="M1216">
        <f>+VLOOKUP(G1216,tip_dogodka!$B$2:$C$10,2,0)</f>
        <v>1</v>
      </c>
      <c r="N1216">
        <f>+VLOOKUP(E1216,prostor!$F$1:$G$101,2,0)</f>
        <v>7</v>
      </c>
      <c r="O1216">
        <f t="shared" si="72"/>
        <v>150</v>
      </c>
      <c r="P1216">
        <f>VLOOKUP(O1216,mi2hh!A$2:B$4261,2,FALSE())</f>
        <v>3</v>
      </c>
      <c r="Q1216" t="str">
        <f t="shared" si="73"/>
        <v>Red</v>
      </c>
      <c r="R1216" t="str">
        <f t="shared" si="74"/>
        <v>MA</v>
      </c>
      <c r="S1216" s="24" t="s">
        <v>1228</v>
      </c>
      <c r="T1216" t="str">
        <f t="shared" si="75"/>
        <v/>
      </c>
      <c r="U1216">
        <f>VLOOKUP(S1216,ar_skupina!L$2:M$136,2,FALSE())</f>
        <v>84</v>
      </c>
    </row>
    <row r="1217" spans="1:21" ht="14.25" customHeight="1" x14ac:dyDescent="0.25">
      <c r="A1217">
        <v>1477</v>
      </c>
      <c r="B1217" s="9">
        <v>45223.677083333299</v>
      </c>
      <c r="C1217" s="9">
        <v>45223.78125</v>
      </c>
      <c r="D1217" t="s">
        <v>1691</v>
      </c>
      <c r="E1217" t="s">
        <v>16</v>
      </c>
      <c r="F1217" t="s">
        <v>1689</v>
      </c>
      <c r="G1217" t="s">
        <v>4</v>
      </c>
      <c r="H1217" t="s">
        <v>1122</v>
      </c>
      <c r="I1217" s="63" t="e">
        <f t="array" ref="I1217">_xlfn.IFS(#REF!="1",1,#REF!="2",2,#REF!="3",3,#REF!="1A",4,#REF!="1B",5,#REF!="2A",6,#REF!="2B",7,#REF!="3A",8,#REF!="3B",9,#REF!="4A",10,#REF!="","")</f>
        <v>#REF!</v>
      </c>
      <c r="J1217">
        <f>VLOOKUP(F1217,profesor!$G$2:$H$101,2,0)</f>
        <v>15</v>
      </c>
      <c r="K1217">
        <f>VLOOKUP(H1217,ar_predmet!A:C,3,0)</f>
        <v>168</v>
      </c>
      <c r="L1217" s="3">
        <f>VLOOKUP(H1217,ar_predmet!A:C,2,FALSE())</f>
        <v>7127</v>
      </c>
      <c r="M1217">
        <f>+VLOOKUP(G1217,tip_dogodka!$B$2:$C$10,2,0)</f>
        <v>3</v>
      </c>
      <c r="N1217">
        <f>+VLOOKUP(E1217,prostor!$F$1:$G$101,2,0)</f>
        <v>54</v>
      </c>
      <c r="O1217">
        <f t="shared" si="72"/>
        <v>150</v>
      </c>
      <c r="P1217">
        <f>VLOOKUP(O1217,mi2hh!A$2:B$4261,2,FALSE())</f>
        <v>3</v>
      </c>
      <c r="Q1217" t="str">
        <f t="shared" si="73"/>
        <v>Red</v>
      </c>
      <c r="R1217" t="str">
        <f t="shared" si="74"/>
        <v>MA</v>
      </c>
      <c r="S1217" s="24" t="s">
        <v>1223</v>
      </c>
      <c r="T1217" t="str">
        <f t="shared" si="75"/>
        <v/>
      </c>
      <c r="U1217">
        <f>VLOOKUP(S1217,ar_skupina!L$2:M$136,2,FALSE())</f>
        <v>79</v>
      </c>
    </row>
    <row r="1218" spans="1:21" ht="14.25" customHeight="1" x14ac:dyDescent="0.25">
      <c r="A1218">
        <v>1479</v>
      </c>
      <c r="B1218" s="9">
        <v>45281.75</v>
      </c>
      <c r="C1218" s="9">
        <v>45281.885416666701</v>
      </c>
      <c r="D1218" t="s">
        <v>1707</v>
      </c>
      <c r="E1218" t="s">
        <v>17</v>
      </c>
      <c r="F1218" t="s">
        <v>1689</v>
      </c>
      <c r="G1218" t="s">
        <v>2</v>
      </c>
      <c r="H1218" t="s">
        <v>1708</v>
      </c>
      <c r="I1218" s="63" t="e">
        <f t="array" ref="I1218">_xlfn.IFS(#REF!="1",1,#REF!="2",2,#REF!="3",3,#REF!="1A",4,#REF!="1B",5,#REF!="2A",6,#REF!="2B",7,#REF!="3A",8,#REF!="3B",9,#REF!="4A",10,#REF!="","")</f>
        <v>#REF!</v>
      </c>
      <c r="J1218">
        <f>VLOOKUP(F1218,profesor!$G$2:$H$101,2,0)</f>
        <v>15</v>
      </c>
      <c r="K1218">
        <f>VLOOKUP(H1218,ar_predmet!A:C,3,0)</f>
        <v>291</v>
      </c>
      <c r="L1218" s="3">
        <f>VLOOKUP(H1218,ar_predmet!A:C,2,FALSE())</f>
        <v>4127</v>
      </c>
      <c r="M1218">
        <f>+VLOOKUP(G1218,tip_dogodka!$B$2:$C$10,2,0)</f>
        <v>1</v>
      </c>
      <c r="N1218">
        <f>+VLOOKUP(E1218,prostor!$F$1:$G$101,2,0)</f>
        <v>55</v>
      </c>
      <c r="O1218">
        <f t="shared" ref="O1218:O1281" si="76">+INT(TEXT(((C1218-B1218)*24*60),"000"))</f>
        <v>195</v>
      </c>
      <c r="P1218">
        <f>VLOOKUP(O1218,mi2hh!A$2:B$4261,2,FALSE())</f>
        <v>4</v>
      </c>
      <c r="Q1218" t="str">
        <f t="shared" ref="Q1218:Q1281" si="77">IF(ISNUMBER(FIND("Redni",D1218)),"Red", IF(ISNUMBER(FIND("Izredni",D1218)),"Izr"))</f>
        <v>Izr</v>
      </c>
      <c r="R1218" t="str">
        <f t="shared" ref="R1218:R1281" si="78">IF(ISNUMBER(FIND("-VS-",D1218)),"VS", IF(ISNUMBER(FIND("-UNI-",D1218)),"UN",IF(ISNUMBER(FIND("-MAG-",D1218)),"MA",IF(ISNUMBER(FIND("-DR-",D1218)),"DO"))))</f>
        <v>DO</v>
      </c>
      <c r="S1218" s="24" t="s">
        <v>1277</v>
      </c>
      <c r="T1218" t="str">
        <f t="shared" ref="T1218:T1281" si="79">IF(ISNUMBER(FIND("1. skupina",D1218)),"1",IF(ISNUMBER(FIND("2. skupina",D1218)),"2",IF(ISNUMBER(FIND("3. skupina",D1218)),"3",IF(ISNUMBER(FIND("1.a skupina",D1218)),"1A",IF(ISNUMBER(FIND("1.b skupina",D1218)),"1B",IF(ISNUMBER(FIND("2.a skupina",D1218)),"2A",IF(ISNUMBER(FIND("2.b skupina",D1218)),"2B",IF(ISNUMBER(FIND("3.a skupina",D1218)),"3A",IF(ISNUMBER(FIND("3.b skupina",D1218)),"3B",IF(ISNUMBER(FIND("4.a skupina",D1218)),"4A",""))))))))))</f>
        <v/>
      </c>
      <c r="U1218">
        <f>VLOOKUP(S1218,ar_skupina!L$2:M$136,2,FALSE())</f>
        <v>128</v>
      </c>
    </row>
    <row r="1219" spans="1:21" ht="14.25" customHeight="1" x14ac:dyDescent="0.25">
      <c r="A1219">
        <v>1480</v>
      </c>
      <c r="B1219" s="9">
        <v>45201.53125</v>
      </c>
      <c r="C1219" s="9">
        <v>45201.635416666701</v>
      </c>
      <c r="D1219" t="s">
        <v>1697</v>
      </c>
      <c r="E1219">
        <v>403</v>
      </c>
      <c r="F1219" t="s">
        <v>1689</v>
      </c>
      <c r="G1219" t="s">
        <v>2</v>
      </c>
      <c r="H1219" t="s">
        <v>1698</v>
      </c>
      <c r="I1219" s="63" t="e">
        <f t="array" ref="I1219">_xlfn.IFS(#REF!="1",1,#REF!="2",2,#REF!="3",3,#REF!="1A",4,#REF!="1B",5,#REF!="2A",6,#REF!="2B",7,#REF!="3A",8,#REF!="3B",9,#REF!="4A",10,#REF!="","")</f>
        <v>#REF!</v>
      </c>
      <c r="J1219">
        <f>VLOOKUP(F1219,profesor!$G$2:$H$101,2,0)</f>
        <v>15</v>
      </c>
      <c r="K1219">
        <f>VLOOKUP(H1219,ar_predmet!A:C,3,0)</f>
        <v>203</v>
      </c>
      <c r="L1219" s="3">
        <f>VLOOKUP(H1219,ar_predmet!A:C,2,FALSE())</f>
        <v>7246</v>
      </c>
      <c r="M1219">
        <f>+VLOOKUP(G1219,tip_dogodka!$B$2:$C$10,2,0)</f>
        <v>1</v>
      </c>
      <c r="N1219">
        <f>+VLOOKUP(E1219,prostor!$F$1:$G$101,2,0)</f>
        <v>12</v>
      </c>
      <c r="O1219">
        <f t="shared" si="76"/>
        <v>150</v>
      </c>
      <c r="P1219">
        <f>VLOOKUP(O1219,mi2hh!A$2:B$4261,2,FALSE())</f>
        <v>3</v>
      </c>
      <c r="Q1219" t="str">
        <f t="shared" si="77"/>
        <v>Red</v>
      </c>
      <c r="R1219" t="str">
        <f t="shared" si="78"/>
        <v>MA</v>
      </c>
      <c r="S1219" s="24" t="s">
        <v>1228</v>
      </c>
      <c r="T1219" t="str">
        <f t="shared" si="79"/>
        <v/>
      </c>
      <c r="U1219">
        <f>VLOOKUP(S1219,ar_skupina!L$2:M$136,2,FALSE())</f>
        <v>84</v>
      </c>
    </row>
    <row r="1220" spans="1:21" ht="14.25" customHeight="1" x14ac:dyDescent="0.25">
      <c r="A1220">
        <v>1483</v>
      </c>
      <c r="B1220" s="9">
        <v>45397.677083333299</v>
      </c>
      <c r="C1220" s="9">
        <v>45397.78125</v>
      </c>
      <c r="D1220" t="s">
        <v>1706</v>
      </c>
      <c r="E1220" t="s">
        <v>16</v>
      </c>
      <c r="F1220" t="s">
        <v>1689</v>
      </c>
      <c r="G1220" t="s">
        <v>4</v>
      </c>
      <c r="H1220" t="s">
        <v>1446</v>
      </c>
      <c r="I1220" s="63" t="e">
        <f t="array" ref="I1220">_xlfn.IFS(#REF!="1",1,#REF!="2",2,#REF!="3",3,#REF!="1A",4,#REF!="1B",5,#REF!="2A",6,#REF!="2B",7,#REF!="3A",8,#REF!="3B",9,#REF!="4A",10,#REF!="","")</f>
        <v>#REF!</v>
      </c>
      <c r="J1220">
        <f>VLOOKUP(F1220,profesor!$G$2:$H$101,2,0)</f>
        <v>15</v>
      </c>
      <c r="K1220">
        <f>VLOOKUP(H1220,ar_predmet!A:C,3,0)</f>
        <v>61</v>
      </c>
      <c r="L1220" s="3">
        <f>VLOOKUP(H1220,ar_predmet!A:C,2,FALSE())</f>
        <v>5318</v>
      </c>
      <c r="M1220">
        <f>+VLOOKUP(G1220,tip_dogodka!$B$2:$C$10,2,0)</f>
        <v>3</v>
      </c>
      <c r="N1220">
        <f>+VLOOKUP(E1220,prostor!$F$1:$G$101,2,0)</f>
        <v>54</v>
      </c>
      <c r="O1220">
        <f t="shared" si="76"/>
        <v>150</v>
      </c>
      <c r="P1220">
        <f>VLOOKUP(O1220,mi2hh!A$2:B$4261,2,FALSE())</f>
        <v>3</v>
      </c>
      <c r="Q1220" t="str">
        <f t="shared" si="77"/>
        <v>Red</v>
      </c>
      <c r="R1220" t="str">
        <f t="shared" si="78"/>
        <v>VS</v>
      </c>
      <c r="S1220" s="24" t="s">
        <v>1188</v>
      </c>
      <c r="T1220" t="str">
        <f t="shared" si="79"/>
        <v/>
      </c>
      <c r="U1220">
        <f>VLOOKUP(S1220,ar_skupina!L$2:M$136,2,FALSE())</f>
        <v>47</v>
      </c>
    </row>
    <row r="1221" spans="1:21" ht="14.25" customHeight="1" x14ac:dyDescent="0.25">
      <c r="A1221">
        <v>1484</v>
      </c>
      <c r="B1221" s="9">
        <v>45274.75</v>
      </c>
      <c r="C1221" s="9">
        <v>45274.885416666701</v>
      </c>
      <c r="D1221" t="s">
        <v>1692</v>
      </c>
      <c r="E1221" t="s">
        <v>17</v>
      </c>
      <c r="F1221" t="s">
        <v>1689</v>
      </c>
      <c r="G1221" t="s">
        <v>2</v>
      </c>
      <c r="H1221" t="s">
        <v>998</v>
      </c>
      <c r="I1221" s="63" t="e">
        <f t="array" ref="I1221">_xlfn.IFS(#REF!="1",1,#REF!="2",2,#REF!="3",3,#REF!="1A",4,#REF!="1B",5,#REF!="2A",6,#REF!="2B",7,#REF!="3A",8,#REF!="3B",9,#REF!="4A",10,#REF!="","")</f>
        <v>#REF!</v>
      </c>
      <c r="J1221">
        <f>VLOOKUP(F1221,profesor!$G$2:$H$101,2,0)</f>
        <v>15</v>
      </c>
      <c r="K1221">
        <f>VLOOKUP(H1221,ar_predmet!A:C,3,0)</f>
        <v>288</v>
      </c>
      <c r="L1221" s="3">
        <f>VLOOKUP(H1221,ar_predmet!A:C,2,FALSE())</f>
        <v>4124</v>
      </c>
      <c r="M1221">
        <f>+VLOOKUP(G1221,tip_dogodka!$B$2:$C$10,2,0)</f>
        <v>1</v>
      </c>
      <c r="N1221">
        <f>+VLOOKUP(E1221,prostor!$F$1:$G$101,2,0)</f>
        <v>55</v>
      </c>
      <c r="O1221">
        <f t="shared" si="76"/>
        <v>195</v>
      </c>
      <c r="P1221">
        <f>VLOOKUP(O1221,mi2hh!A$2:B$4261,2,FALSE())</f>
        <v>4</v>
      </c>
      <c r="Q1221" t="str">
        <f t="shared" si="77"/>
        <v>Izr</v>
      </c>
      <c r="R1221" t="str">
        <f t="shared" si="78"/>
        <v>DO</v>
      </c>
      <c r="S1221" s="24" t="s">
        <v>1277</v>
      </c>
      <c r="T1221" t="str">
        <f t="shared" si="79"/>
        <v/>
      </c>
      <c r="U1221">
        <f>VLOOKUP(S1221,ar_skupina!L$2:M$136,2,FALSE())</f>
        <v>128</v>
      </c>
    </row>
    <row r="1222" spans="1:21" ht="14.25" customHeight="1" x14ac:dyDescent="0.25">
      <c r="A1222">
        <v>1485</v>
      </c>
      <c r="B1222" s="9">
        <v>45268.635416666701</v>
      </c>
      <c r="C1222" s="9">
        <v>45268.739583333299</v>
      </c>
      <c r="D1222" t="s">
        <v>1694</v>
      </c>
      <c r="E1222" t="s">
        <v>16</v>
      </c>
      <c r="F1222" t="s">
        <v>1689</v>
      </c>
      <c r="G1222" t="s">
        <v>4</v>
      </c>
      <c r="H1222" t="s">
        <v>1695</v>
      </c>
      <c r="I1222" s="63" t="e">
        <f t="array" ref="I1222">_xlfn.IFS(#REF!="1",1,#REF!="2",2,#REF!="3",3,#REF!="1A",4,#REF!="1B",5,#REF!="2A",6,#REF!="2B",7,#REF!="3A",8,#REF!="3B",9,#REF!="4A",10,#REF!="","")</f>
        <v>#REF!</v>
      </c>
      <c r="J1222">
        <f>VLOOKUP(F1222,profesor!$G$2:$H$101,2,0)</f>
        <v>15</v>
      </c>
      <c r="K1222">
        <f>VLOOKUP(H1222,ar_predmet!A:C,3,0)</f>
        <v>195</v>
      </c>
      <c r="L1222" s="3">
        <f>VLOOKUP(H1222,ar_predmet!A:C,2,FALSE())</f>
        <v>7238</v>
      </c>
      <c r="M1222">
        <f>+VLOOKUP(G1222,tip_dogodka!$B$2:$C$10,2,0)</f>
        <v>3</v>
      </c>
      <c r="N1222">
        <f>+VLOOKUP(E1222,prostor!$F$1:$G$101,2,0)</f>
        <v>54</v>
      </c>
      <c r="O1222">
        <f t="shared" si="76"/>
        <v>150</v>
      </c>
      <c r="P1222">
        <f>VLOOKUP(O1222,mi2hh!A$2:B$4261,2,FALSE())</f>
        <v>3</v>
      </c>
      <c r="Q1222" t="str">
        <f t="shared" si="77"/>
        <v>Red</v>
      </c>
      <c r="R1222" t="str">
        <f t="shared" si="78"/>
        <v>MA</v>
      </c>
      <c r="S1222" s="24" t="s">
        <v>1230</v>
      </c>
      <c r="T1222" t="str">
        <f t="shared" si="79"/>
        <v/>
      </c>
      <c r="U1222">
        <f>VLOOKUP(S1222,ar_skupina!L$2:M$136,2,FALSE())</f>
        <v>86</v>
      </c>
    </row>
    <row r="1223" spans="1:21" ht="14.25" customHeight="1" x14ac:dyDescent="0.25">
      <c r="A1223">
        <v>1487</v>
      </c>
      <c r="B1223" s="9">
        <v>45271.635416666701</v>
      </c>
      <c r="C1223" s="9">
        <v>45271.739583333299</v>
      </c>
      <c r="D1223" t="s">
        <v>1694</v>
      </c>
      <c r="E1223" t="s">
        <v>16</v>
      </c>
      <c r="F1223" t="s">
        <v>1689</v>
      </c>
      <c r="G1223" t="s">
        <v>4</v>
      </c>
      <c r="H1223" t="s">
        <v>1695</v>
      </c>
      <c r="I1223" s="63" t="e">
        <f t="array" ref="I1223">_xlfn.IFS(#REF!="1",1,#REF!="2",2,#REF!="3",3,#REF!="1A",4,#REF!="1B",5,#REF!="2A",6,#REF!="2B",7,#REF!="3A",8,#REF!="3B",9,#REF!="4A",10,#REF!="","")</f>
        <v>#REF!</v>
      </c>
      <c r="J1223">
        <f>VLOOKUP(F1223,profesor!$G$2:$H$101,2,0)</f>
        <v>15</v>
      </c>
      <c r="K1223">
        <f>VLOOKUP(H1223,ar_predmet!A:C,3,0)</f>
        <v>195</v>
      </c>
      <c r="L1223" s="3">
        <f>VLOOKUP(H1223,ar_predmet!A:C,2,FALSE())</f>
        <v>7238</v>
      </c>
      <c r="M1223">
        <f>+VLOOKUP(G1223,tip_dogodka!$B$2:$C$10,2,0)</f>
        <v>3</v>
      </c>
      <c r="N1223">
        <f>+VLOOKUP(E1223,prostor!$F$1:$G$101,2,0)</f>
        <v>54</v>
      </c>
      <c r="O1223">
        <f t="shared" si="76"/>
        <v>150</v>
      </c>
      <c r="P1223">
        <f>VLOOKUP(O1223,mi2hh!A$2:B$4261,2,FALSE())</f>
        <v>3</v>
      </c>
      <c r="Q1223" t="str">
        <f t="shared" si="77"/>
        <v>Red</v>
      </c>
      <c r="R1223" t="str">
        <f t="shared" si="78"/>
        <v>MA</v>
      </c>
      <c r="S1223" s="24" t="s">
        <v>1230</v>
      </c>
      <c r="T1223" t="str">
        <f t="shared" si="79"/>
        <v/>
      </c>
      <c r="U1223">
        <f>VLOOKUP(S1223,ar_skupina!L$2:M$136,2,FALSE())</f>
        <v>86</v>
      </c>
    </row>
    <row r="1224" spans="1:21" ht="14.25" customHeight="1" x14ac:dyDescent="0.25">
      <c r="A1224">
        <v>1489</v>
      </c>
      <c r="B1224" s="9">
        <v>45350.489583333299</v>
      </c>
      <c r="C1224" s="9">
        <v>45350.59375</v>
      </c>
      <c r="D1224" t="s">
        <v>1688</v>
      </c>
      <c r="E1224" t="s">
        <v>16</v>
      </c>
      <c r="F1224" t="s">
        <v>1689</v>
      </c>
      <c r="G1224" t="s">
        <v>4</v>
      </c>
      <c r="H1224" t="s">
        <v>1690</v>
      </c>
      <c r="I1224" s="63" t="e">
        <f t="array" ref="I1224">_xlfn.IFS(#REF!="1",1,#REF!="2",2,#REF!="3",3,#REF!="1A",4,#REF!="1B",5,#REF!="2A",6,#REF!="2B",7,#REF!="3A",8,#REF!="3B",9,#REF!="4A",10,#REF!="","")</f>
        <v>#REF!</v>
      </c>
      <c r="J1224">
        <f>VLOOKUP(F1224,profesor!$G$2:$H$101,2,0)</f>
        <v>15</v>
      </c>
      <c r="K1224">
        <f>VLOOKUP(H1224,ar_predmet!A:C,3,0)</f>
        <v>199</v>
      </c>
      <c r="L1224" s="3">
        <f>VLOOKUP(H1224,ar_predmet!A:C,2,FALSE())</f>
        <v>7242</v>
      </c>
      <c r="M1224">
        <f>+VLOOKUP(G1224,tip_dogodka!$B$2:$C$10,2,0)</f>
        <v>3</v>
      </c>
      <c r="N1224">
        <f>+VLOOKUP(E1224,prostor!$F$1:$G$101,2,0)</f>
        <v>54</v>
      </c>
      <c r="O1224">
        <f t="shared" si="76"/>
        <v>150</v>
      </c>
      <c r="P1224">
        <f>VLOOKUP(O1224,mi2hh!A$2:B$4261,2,FALSE())</f>
        <v>3</v>
      </c>
      <c r="Q1224" t="str">
        <f t="shared" si="77"/>
        <v>Red</v>
      </c>
      <c r="R1224" t="str">
        <f t="shared" si="78"/>
        <v>MA</v>
      </c>
      <c r="S1224" s="24" t="s">
        <v>1228</v>
      </c>
      <c r="T1224" t="str">
        <f t="shared" si="79"/>
        <v/>
      </c>
      <c r="U1224">
        <f>VLOOKUP(S1224,ar_skupina!L$2:M$136,2,FALSE())</f>
        <v>84</v>
      </c>
    </row>
    <row r="1225" spans="1:21" ht="14.25" customHeight="1" x14ac:dyDescent="0.25">
      <c r="A1225">
        <v>1490</v>
      </c>
      <c r="B1225" s="9">
        <v>45272.635416666701</v>
      </c>
      <c r="C1225" s="9">
        <v>45272.739583333299</v>
      </c>
      <c r="D1225" t="s">
        <v>1705</v>
      </c>
      <c r="E1225" t="s">
        <v>17</v>
      </c>
      <c r="F1225" t="s">
        <v>1689</v>
      </c>
      <c r="G1225" t="s">
        <v>2</v>
      </c>
      <c r="H1225" t="s">
        <v>1695</v>
      </c>
      <c r="I1225" s="63" t="e">
        <f t="array" ref="I1225">_xlfn.IFS(#REF!="1",1,#REF!="2",2,#REF!="3",3,#REF!="1A",4,#REF!="1B",5,#REF!="2A",6,#REF!="2B",7,#REF!="3A",8,#REF!="3B",9,#REF!="4A",10,#REF!="","")</f>
        <v>#REF!</v>
      </c>
      <c r="J1225">
        <f>VLOOKUP(F1225,profesor!$G$2:$H$101,2,0)</f>
        <v>15</v>
      </c>
      <c r="K1225">
        <f>VLOOKUP(H1225,ar_predmet!A:C,3,0)</f>
        <v>195</v>
      </c>
      <c r="L1225" s="3">
        <f>VLOOKUP(H1225,ar_predmet!A:C,2,FALSE())</f>
        <v>7238</v>
      </c>
      <c r="M1225">
        <f>+VLOOKUP(G1225,tip_dogodka!$B$2:$C$10,2,0)</f>
        <v>1</v>
      </c>
      <c r="N1225">
        <f>+VLOOKUP(E1225,prostor!$F$1:$G$101,2,0)</f>
        <v>55</v>
      </c>
      <c r="O1225">
        <f t="shared" si="76"/>
        <v>150</v>
      </c>
      <c r="P1225">
        <f>VLOOKUP(O1225,mi2hh!A$2:B$4261,2,FALSE())</f>
        <v>3</v>
      </c>
      <c r="Q1225" t="str">
        <f t="shared" si="77"/>
        <v>Red</v>
      </c>
      <c r="R1225" t="str">
        <f t="shared" si="78"/>
        <v>MA</v>
      </c>
      <c r="S1225" s="24" t="s">
        <v>1230</v>
      </c>
      <c r="T1225" t="str">
        <f t="shared" si="79"/>
        <v/>
      </c>
      <c r="U1225">
        <f>VLOOKUP(S1225,ar_skupina!L$2:M$136,2,FALSE())</f>
        <v>86</v>
      </c>
    </row>
    <row r="1226" spans="1:21" ht="14.25" customHeight="1" x14ac:dyDescent="0.25">
      <c r="A1226">
        <v>1491</v>
      </c>
      <c r="B1226" s="9">
        <v>45203.53125</v>
      </c>
      <c r="C1226" s="9">
        <v>45203.635416666701</v>
      </c>
      <c r="D1226" t="s">
        <v>1697</v>
      </c>
      <c r="E1226">
        <v>403</v>
      </c>
      <c r="F1226" t="s">
        <v>1689</v>
      </c>
      <c r="G1226" t="s">
        <v>2</v>
      </c>
      <c r="H1226" t="s">
        <v>1698</v>
      </c>
      <c r="I1226" s="63" t="e">
        <f t="array" ref="I1226">_xlfn.IFS(#REF!="1",1,#REF!="2",2,#REF!="3",3,#REF!="1A",4,#REF!="1B",5,#REF!="2A",6,#REF!="2B",7,#REF!="3A",8,#REF!="3B",9,#REF!="4A",10,#REF!="","")</f>
        <v>#REF!</v>
      </c>
      <c r="J1226">
        <f>VLOOKUP(F1226,profesor!$G$2:$H$101,2,0)</f>
        <v>15</v>
      </c>
      <c r="K1226">
        <f>VLOOKUP(H1226,ar_predmet!A:C,3,0)</f>
        <v>203</v>
      </c>
      <c r="L1226" s="3">
        <f>VLOOKUP(H1226,ar_predmet!A:C,2,FALSE())</f>
        <v>7246</v>
      </c>
      <c r="M1226">
        <f>+VLOOKUP(G1226,tip_dogodka!$B$2:$C$10,2,0)</f>
        <v>1</v>
      </c>
      <c r="N1226">
        <f>+VLOOKUP(E1226,prostor!$F$1:$G$101,2,0)</f>
        <v>12</v>
      </c>
      <c r="O1226">
        <f t="shared" si="76"/>
        <v>150</v>
      </c>
      <c r="P1226">
        <f>VLOOKUP(O1226,mi2hh!A$2:B$4261,2,FALSE())</f>
        <v>3</v>
      </c>
      <c r="Q1226" t="str">
        <f t="shared" si="77"/>
        <v>Red</v>
      </c>
      <c r="R1226" t="str">
        <f t="shared" si="78"/>
        <v>MA</v>
      </c>
      <c r="S1226" s="24" t="s">
        <v>1228</v>
      </c>
      <c r="T1226" t="str">
        <f t="shared" si="79"/>
        <v/>
      </c>
      <c r="U1226">
        <f>VLOOKUP(S1226,ar_skupina!L$2:M$136,2,FALSE())</f>
        <v>84</v>
      </c>
    </row>
    <row r="1227" spans="1:21" ht="14.25" customHeight="1" x14ac:dyDescent="0.25">
      <c r="A1227">
        <v>1493</v>
      </c>
      <c r="B1227" s="9">
        <v>45219.822916666701</v>
      </c>
      <c r="C1227" s="9">
        <v>45219.927083333299</v>
      </c>
      <c r="D1227" t="s">
        <v>1707</v>
      </c>
      <c r="E1227">
        <v>301</v>
      </c>
      <c r="F1227" t="s">
        <v>1689</v>
      </c>
      <c r="G1227" t="s">
        <v>2</v>
      </c>
      <c r="H1227" t="s">
        <v>1708</v>
      </c>
      <c r="I1227" s="63" t="e">
        <f t="array" ref="I1227">_xlfn.IFS(#REF!="1",1,#REF!="2",2,#REF!="3",3,#REF!="1A",4,#REF!="1B",5,#REF!="2A",6,#REF!="2B",7,#REF!="3A",8,#REF!="3B",9,#REF!="4A",10,#REF!="","")</f>
        <v>#REF!</v>
      </c>
      <c r="J1227">
        <f>VLOOKUP(F1227,profesor!$G$2:$H$101,2,0)</f>
        <v>15</v>
      </c>
      <c r="K1227">
        <f>VLOOKUP(H1227,ar_predmet!A:C,3,0)</f>
        <v>291</v>
      </c>
      <c r="L1227" s="3">
        <f>VLOOKUP(H1227,ar_predmet!A:C,2,FALSE())</f>
        <v>4127</v>
      </c>
      <c r="M1227">
        <f>+VLOOKUP(G1227,tip_dogodka!$B$2:$C$10,2,0)</f>
        <v>1</v>
      </c>
      <c r="N1227">
        <f>+VLOOKUP(E1227,prostor!$F$1:$G$101,2,0)</f>
        <v>5</v>
      </c>
      <c r="O1227">
        <f t="shared" si="76"/>
        <v>150</v>
      </c>
      <c r="P1227">
        <f>VLOOKUP(O1227,mi2hh!A$2:B$4261,2,FALSE())</f>
        <v>3</v>
      </c>
      <c r="Q1227" t="str">
        <f t="shared" si="77"/>
        <v>Izr</v>
      </c>
      <c r="R1227" t="str">
        <f t="shared" si="78"/>
        <v>DO</v>
      </c>
      <c r="S1227" s="24" t="s">
        <v>1277</v>
      </c>
      <c r="T1227" t="str">
        <f t="shared" si="79"/>
        <v/>
      </c>
      <c r="U1227">
        <f>VLOOKUP(S1227,ar_skupina!L$2:M$136,2,FALSE())</f>
        <v>128</v>
      </c>
    </row>
    <row r="1228" spans="1:21" ht="14.25" customHeight="1" x14ac:dyDescent="0.25">
      <c r="A1228">
        <v>1494</v>
      </c>
      <c r="B1228" s="9">
        <v>45363.489583333299</v>
      </c>
      <c r="C1228" s="9">
        <v>45363.59375</v>
      </c>
      <c r="D1228" t="s">
        <v>1701</v>
      </c>
      <c r="E1228" t="s">
        <v>17</v>
      </c>
      <c r="F1228" t="s">
        <v>1689</v>
      </c>
      <c r="G1228" t="s">
        <v>2</v>
      </c>
      <c r="H1228" t="s">
        <v>1690</v>
      </c>
      <c r="I1228" s="63" t="e">
        <f t="array" ref="I1228">_xlfn.IFS(#REF!="1",1,#REF!="2",2,#REF!="3",3,#REF!="1A",4,#REF!="1B",5,#REF!="2A",6,#REF!="2B",7,#REF!="3A",8,#REF!="3B",9,#REF!="4A",10,#REF!="","")</f>
        <v>#REF!</v>
      </c>
      <c r="J1228">
        <f>VLOOKUP(F1228,profesor!$G$2:$H$101,2,0)</f>
        <v>15</v>
      </c>
      <c r="K1228">
        <f>VLOOKUP(H1228,ar_predmet!A:C,3,0)</f>
        <v>199</v>
      </c>
      <c r="L1228" s="3">
        <f>VLOOKUP(H1228,ar_predmet!A:C,2,FALSE())</f>
        <v>7242</v>
      </c>
      <c r="M1228">
        <f>+VLOOKUP(G1228,tip_dogodka!$B$2:$C$10,2,0)</f>
        <v>1</v>
      </c>
      <c r="N1228">
        <f>+VLOOKUP(E1228,prostor!$F$1:$G$101,2,0)</f>
        <v>55</v>
      </c>
      <c r="O1228">
        <f t="shared" si="76"/>
        <v>150</v>
      </c>
      <c r="P1228">
        <f>VLOOKUP(O1228,mi2hh!A$2:B$4261,2,FALSE())</f>
        <v>3</v>
      </c>
      <c r="Q1228" t="str">
        <f t="shared" si="77"/>
        <v>Red</v>
      </c>
      <c r="R1228" t="str">
        <f t="shared" si="78"/>
        <v>MA</v>
      </c>
      <c r="S1228" s="24" t="s">
        <v>1228</v>
      </c>
      <c r="T1228" t="str">
        <f t="shared" si="79"/>
        <v/>
      </c>
      <c r="U1228">
        <f>VLOOKUP(S1228,ar_skupina!L$2:M$136,2,FALSE())</f>
        <v>84</v>
      </c>
    </row>
    <row r="1229" spans="1:21" ht="14.25" customHeight="1" x14ac:dyDescent="0.25">
      <c r="A1229">
        <v>1495</v>
      </c>
      <c r="B1229" s="9">
        <v>45280.489583333299</v>
      </c>
      <c r="C1229" s="9">
        <v>45280.59375</v>
      </c>
      <c r="D1229" t="s">
        <v>1705</v>
      </c>
      <c r="E1229">
        <v>307</v>
      </c>
      <c r="F1229" t="s">
        <v>1689</v>
      </c>
      <c r="G1229" t="s">
        <v>2</v>
      </c>
      <c r="H1229" t="s">
        <v>1695</v>
      </c>
      <c r="I1229" s="63" t="e">
        <f t="array" ref="I1229">_xlfn.IFS(#REF!="1",1,#REF!="2",2,#REF!="3",3,#REF!="1A",4,#REF!="1B",5,#REF!="2A",6,#REF!="2B",7,#REF!="3A",8,#REF!="3B",9,#REF!="4A",10,#REF!="","")</f>
        <v>#REF!</v>
      </c>
      <c r="J1229">
        <f>VLOOKUP(F1229,profesor!$G$2:$H$101,2,0)</f>
        <v>15</v>
      </c>
      <c r="K1229">
        <f>VLOOKUP(H1229,ar_predmet!A:C,3,0)</f>
        <v>195</v>
      </c>
      <c r="L1229" s="3">
        <f>VLOOKUP(H1229,ar_predmet!A:C,2,FALSE())</f>
        <v>7238</v>
      </c>
      <c r="M1229">
        <f>+VLOOKUP(G1229,tip_dogodka!$B$2:$C$10,2,0)</f>
        <v>1</v>
      </c>
      <c r="N1229">
        <f>+VLOOKUP(E1229,prostor!$F$1:$G$101,2,0)</f>
        <v>9</v>
      </c>
      <c r="O1229">
        <f t="shared" si="76"/>
        <v>150</v>
      </c>
      <c r="P1229">
        <f>VLOOKUP(O1229,mi2hh!A$2:B$4261,2,FALSE())</f>
        <v>3</v>
      </c>
      <c r="Q1229" t="str">
        <f t="shared" si="77"/>
        <v>Red</v>
      </c>
      <c r="R1229" t="str">
        <f t="shared" si="78"/>
        <v>MA</v>
      </c>
      <c r="S1229" s="24" t="s">
        <v>1230</v>
      </c>
      <c r="T1229" t="str">
        <f t="shared" si="79"/>
        <v/>
      </c>
      <c r="U1229">
        <f>VLOOKUP(S1229,ar_skupina!L$2:M$136,2,FALSE())</f>
        <v>86</v>
      </c>
    </row>
    <row r="1230" spans="1:21" ht="14.25" customHeight="1" x14ac:dyDescent="0.25">
      <c r="A1230">
        <v>1497</v>
      </c>
      <c r="B1230" s="9">
        <v>45384.677083333299</v>
      </c>
      <c r="C1230" s="9">
        <v>45384.78125</v>
      </c>
      <c r="D1230" t="s">
        <v>1706</v>
      </c>
      <c r="E1230" t="s">
        <v>16</v>
      </c>
      <c r="F1230" t="s">
        <v>1689</v>
      </c>
      <c r="G1230" t="s">
        <v>4</v>
      </c>
      <c r="H1230" t="s">
        <v>1446</v>
      </c>
      <c r="I1230" s="63" t="e">
        <f t="array" ref="I1230">_xlfn.IFS(#REF!="1",1,#REF!="2",2,#REF!="3",3,#REF!="1A",4,#REF!="1B",5,#REF!="2A",6,#REF!="2B",7,#REF!="3A",8,#REF!="3B",9,#REF!="4A",10,#REF!="","")</f>
        <v>#REF!</v>
      </c>
      <c r="J1230">
        <f>VLOOKUP(F1230,profesor!$G$2:$H$101,2,0)</f>
        <v>15</v>
      </c>
      <c r="K1230">
        <f>VLOOKUP(H1230,ar_predmet!A:C,3,0)</f>
        <v>61</v>
      </c>
      <c r="L1230" s="3">
        <f>VLOOKUP(H1230,ar_predmet!A:C,2,FALSE())</f>
        <v>5318</v>
      </c>
      <c r="M1230">
        <f>+VLOOKUP(G1230,tip_dogodka!$B$2:$C$10,2,0)</f>
        <v>3</v>
      </c>
      <c r="N1230">
        <f>+VLOOKUP(E1230,prostor!$F$1:$G$101,2,0)</f>
        <v>54</v>
      </c>
      <c r="O1230">
        <f t="shared" si="76"/>
        <v>150</v>
      </c>
      <c r="P1230">
        <f>VLOOKUP(O1230,mi2hh!A$2:B$4261,2,FALSE())</f>
        <v>3</v>
      </c>
      <c r="Q1230" t="str">
        <f t="shared" si="77"/>
        <v>Red</v>
      </c>
      <c r="R1230" t="str">
        <f t="shared" si="78"/>
        <v>VS</v>
      </c>
      <c r="S1230" s="24" t="s">
        <v>1188</v>
      </c>
      <c r="T1230" t="str">
        <f t="shared" si="79"/>
        <v/>
      </c>
      <c r="U1230">
        <f>VLOOKUP(S1230,ar_skupina!L$2:M$136,2,FALSE())</f>
        <v>47</v>
      </c>
    </row>
    <row r="1231" spans="1:21" ht="14.25" customHeight="1" x14ac:dyDescent="0.25">
      <c r="A1231">
        <v>1498</v>
      </c>
      <c r="B1231" s="9">
        <v>45211.416666666701</v>
      </c>
      <c r="C1231" s="9">
        <v>45211.520833333299</v>
      </c>
      <c r="D1231" t="s">
        <v>1699</v>
      </c>
      <c r="E1231" t="s">
        <v>16</v>
      </c>
      <c r="F1231" t="s">
        <v>1689</v>
      </c>
      <c r="G1231" t="s">
        <v>4</v>
      </c>
      <c r="H1231" t="s">
        <v>1698</v>
      </c>
      <c r="I1231" s="63" t="e">
        <f t="array" ref="I1231">_xlfn.IFS(#REF!="1",1,#REF!="2",2,#REF!="3",3,#REF!="1A",4,#REF!="1B",5,#REF!="2A",6,#REF!="2B",7,#REF!="3A",8,#REF!="3B",9,#REF!="4A",10,#REF!="","")</f>
        <v>#REF!</v>
      </c>
      <c r="J1231">
        <f>VLOOKUP(F1231,profesor!$G$2:$H$101,2,0)</f>
        <v>15</v>
      </c>
      <c r="K1231">
        <f>VLOOKUP(H1231,ar_predmet!A:C,3,0)</f>
        <v>203</v>
      </c>
      <c r="L1231" s="3">
        <f>VLOOKUP(H1231,ar_predmet!A:C,2,FALSE())</f>
        <v>7246</v>
      </c>
      <c r="M1231">
        <f>+VLOOKUP(G1231,tip_dogodka!$B$2:$C$10,2,0)</f>
        <v>3</v>
      </c>
      <c r="N1231">
        <f>+VLOOKUP(E1231,prostor!$F$1:$G$101,2,0)</f>
        <v>54</v>
      </c>
      <c r="O1231">
        <f t="shared" si="76"/>
        <v>150</v>
      </c>
      <c r="P1231">
        <f>VLOOKUP(O1231,mi2hh!A$2:B$4261,2,FALSE())</f>
        <v>3</v>
      </c>
      <c r="Q1231" t="str">
        <f t="shared" si="77"/>
        <v>Red</v>
      </c>
      <c r="R1231" t="str">
        <f t="shared" si="78"/>
        <v>MA</v>
      </c>
      <c r="S1231" s="24" t="s">
        <v>1228</v>
      </c>
      <c r="T1231" t="str">
        <f t="shared" si="79"/>
        <v/>
      </c>
      <c r="U1231">
        <f>VLOOKUP(S1231,ar_skupina!L$2:M$136,2,FALSE())</f>
        <v>84</v>
      </c>
    </row>
    <row r="1232" spans="1:21" ht="14.25" customHeight="1" x14ac:dyDescent="0.25">
      <c r="A1232">
        <v>1501</v>
      </c>
      <c r="B1232" s="9">
        <v>45251.489583333299</v>
      </c>
      <c r="C1232" s="9">
        <v>45251.59375</v>
      </c>
      <c r="D1232" t="s">
        <v>1696</v>
      </c>
      <c r="E1232" t="s">
        <v>17</v>
      </c>
      <c r="F1232" t="s">
        <v>1689</v>
      </c>
      <c r="G1232" t="s">
        <v>2</v>
      </c>
      <c r="H1232" t="s">
        <v>1122</v>
      </c>
      <c r="I1232" s="63" t="e">
        <f t="array" ref="I1232">_xlfn.IFS(#REF!="1",1,#REF!="2",2,#REF!="3",3,#REF!="1A",4,#REF!="1B",5,#REF!="2A",6,#REF!="2B",7,#REF!="3A",8,#REF!="3B",9,#REF!="4A",10,#REF!="","")</f>
        <v>#REF!</v>
      </c>
      <c r="J1232">
        <f>VLOOKUP(F1232,profesor!$G$2:$H$101,2,0)</f>
        <v>15</v>
      </c>
      <c r="K1232">
        <f>VLOOKUP(H1232,ar_predmet!A:C,3,0)</f>
        <v>168</v>
      </c>
      <c r="L1232" s="3">
        <f>VLOOKUP(H1232,ar_predmet!A:C,2,FALSE())</f>
        <v>7127</v>
      </c>
      <c r="M1232">
        <f>+VLOOKUP(G1232,tip_dogodka!$B$2:$C$10,2,0)</f>
        <v>1</v>
      </c>
      <c r="N1232">
        <f>+VLOOKUP(E1232,prostor!$F$1:$G$101,2,0)</f>
        <v>55</v>
      </c>
      <c r="O1232">
        <f t="shared" si="76"/>
        <v>150</v>
      </c>
      <c r="P1232">
        <f>VLOOKUP(O1232,mi2hh!A$2:B$4261,2,FALSE())</f>
        <v>3</v>
      </c>
      <c r="Q1232" t="str">
        <f t="shared" si="77"/>
        <v>Red</v>
      </c>
      <c r="R1232" t="str">
        <f t="shared" si="78"/>
        <v>MA</v>
      </c>
      <c r="S1232" s="24" t="s">
        <v>1223</v>
      </c>
      <c r="T1232" t="str">
        <f t="shared" si="79"/>
        <v/>
      </c>
      <c r="U1232">
        <f>VLOOKUP(S1232,ar_skupina!L$2:M$136,2,FALSE())</f>
        <v>79</v>
      </c>
    </row>
    <row r="1233" spans="1:21" ht="14.25" customHeight="1" x14ac:dyDescent="0.25">
      <c r="A1233">
        <v>1502</v>
      </c>
      <c r="B1233" s="9">
        <v>45299.75</v>
      </c>
      <c r="C1233" s="9">
        <v>45299.916666666701</v>
      </c>
      <c r="D1233" t="s">
        <v>1709</v>
      </c>
      <c r="E1233" t="s">
        <v>17</v>
      </c>
      <c r="F1233" t="s">
        <v>1689</v>
      </c>
      <c r="G1233" t="s">
        <v>9</v>
      </c>
      <c r="H1233" t="s">
        <v>1122</v>
      </c>
      <c r="I1233" s="63" t="e">
        <f t="array" ref="I1233">_xlfn.IFS(#REF!="1",1,#REF!="2",2,#REF!="3",3,#REF!="1A",4,#REF!="1B",5,#REF!="2A",6,#REF!="2B",7,#REF!="3A",8,#REF!="3B",9,#REF!="4A",10,#REF!="","")</f>
        <v>#REF!</v>
      </c>
      <c r="J1233">
        <f>VLOOKUP(F1233,profesor!$G$2:$H$101,2,0)</f>
        <v>15</v>
      </c>
      <c r="K1233">
        <f>VLOOKUP(H1233,ar_predmet!A:C,3,0)</f>
        <v>168</v>
      </c>
      <c r="L1233" s="3">
        <f>VLOOKUP(H1233,ar_predmet!A:C,2,FALSE())</f>
        <v>7127</v>
      </c>
      <c r="M1233">
        <f>+VLOOKUP(G1233,tip_dogodka!$B$2:$C$10,2,0)</f>
        <v>8</v>
      </c>
      <c r="N1233">
        <f>+VLOOKUP(E1233,prostor!$F$1:$G$101,2,0)</f>
        <v>55</v>
      </c>
      <c r="O1233">
        <f t="shared" si="76"/>
        <v>240</v>
      </c>
      <c r="P1233">
        <f>VLOOKUP(O1233,mi2hh!A$2:B$4261,2,FALSE())</f>
        <v>5</v>
      </c>
      <c r="Q1233" t="str">
        <f t="shared" si="77"/>
        <v>Izr</v>
      </c>
      <c r="R1233" t="str">
        <f t="shared" si="78"/>
        <v>MA</v>
      </c>
      <c r="S1233" s="24" t="s">
        <v>1264</v>
      </c>
      <c r="T1233" t="str">
        <f t="shared" si="79"/>
        <v/>
      </c>
      <c r="U1233">
        <f>VLOOKUP(S1233,ar_skupina!L$2:M$136,2,FALSE())</f>
        <v>115</v>
      </c>
    </row>
    <row r="1234" spans="1:21" ht="14.25" customHeight="1" x14ac:dyDescent="0.25">
      <c r="A1234">
        <v>1503</v>
      </c>
      <c r="B1234" s="9">
        <v>45222.677083333299</v>
      </c>
      <c r="C1234" s="9">
        <v>45222.78125</v>
      </c>
      <c r="D1234" t="s">
        <v>1696</v>
      </c>
      <c r="E1234">
        <v>302</v>
      </c>
      <c r="F1234" t="s">
        <v>1689</v>
      </c>
      <c r="G1234" t="s">
        <v>2</v>
      </c>
      <c r="H1234" t="s">
        <v>1122</v>
      </c>
      <c r="I1234" s="63" t="e">
        <f t="array" ref="I1234">_xlfn.IFS(#REF!="1",1,#REF!="2",2,#REF!="3",3,#REF!="1A",4,#REF!="1B",5,#REF!="2A",6,#REF!="2B",7,#REF!="3A",8,#REF!="3B",9,#REF!="4A",10,#REF!="","")</f>
        <v>#REF!</v>
      </c>
      <c r="J1234">
        <f>VLOOKUP(F1234,profesor!$G$2:$H$101,2,0)</f>
        <v>15</v>
      </c>
      <c r="K1234">
        <f>VLOOKUP(H1234,ar_predmet!A:C,3,0)</f>
        <v>168</v>
      </c>
      <c r="L1234" s="3">
        <f>VLOOKUP(H1234,ar_predmet!A:C,2,FALSE())</f>
        <v>7127</v>
      </c>
      <c r="M1234">
        <f>+VLOOKUP(G1234,tip_dogodka!$B$2:$C$10,2,0)</f>
        <v>1</v>
      </c>
      <c r="N1234">
        <f>+VLOOKUP(E1234,prostor!$F$1:$G$101,2,0)</f>
        <v>6</v>
      </c>
      <c r="O1234">
        <f t="shared" si="76"/>
        <v>150</v>
      </c>
      <c r="P1234">
        <f>VLOOKUP(O1234,mi2hh!A$2:B$4261,2,FALSE())</f>
        <v>3</v>
      </c>
      <c r="Q1234" t="str">
        <f t="shared" si="77"/>
        <v>Red</v>
      </c>
      <c r="R1234" t="str">
        <f t="shared" si="78"/>
        <v>MA</v>
      </c>
      <c r="S1234" s="24" t="s">
        <v>1223</v>
      </c>
      <c r="T1234" t="str">
        <f t="shared" si="79"/>
        <v/>
      </c>
      <c r="U1234">
        <f>VLOOKUP(S1234,ar_skupina!L$2:M$136,2,FALSE())</f>
        <v>79</v>
      </c>
    </row>
    <row r="1235" spans="1:21" ht="14.25" customHeight="1" x14ac:dyDescent="0.25">
      <c r="A1235">
        <v>1504</v>
      </c>
      <c r="B1235" s="9">
        <v>45205.53125</v>
      </c>
      <c r="C1235" s="9">
        <v>45205.635416666701</v>
      </c>
      <c r="D1235" t="s">
        <v>1699</v>
      </c>
      <c r="E1235" t="s">
        <v>16</v>
      </c>
      <c r="F1235" t="s">
        <v>1689</v>
      </c>
      <c r="G1235" t="s">
        <v>4</v>
      </c>
      <c r="H1235" t="s">
        <v>1698</v>
      </c>
      <c r="I1235" s="63" t="e">
        <f t="array" ref="I1235">_xlfn.IFS(#REF!="1",1,#REF!="2",2,#REF!="3",3,#REF!="1A",4,#REF!="1B",5,#REF!="2A",6,#REF!="2B",7,#REF!="3A",8,#REF!="3B",9,#REF!="4A",10,#REF!="","")</f>
        <v>#REF!</v>
      </c>
      <c r="J1235">
        <f>VLOOKUP(F1235,profesor!$G$2:$H$101,2,0)</f>
        <v>15</v>
      </c>
      <c r="K1235">
        <f>VLOOKUP(H1235,ar_predmet!A:C,3,0)</f>
        <v>203</v>
      </c>
      <c r="L1235" s="3">
        <f>VLOOKUP(H1235,ar_predmet!A:C,2,FALSE())</f>
        <v>7246</v>
      </c>
      <c r="M1235">
        <f>+VLOOKUP(G1235,tip_dogodka!$B$2:$C$10,2,0)</f>
        <v>3</v>
      </c>
      <c r="N1235">
        <f>+VLOOKUP(E1235,prostor!$F$1:$G$101,2,0)</f>
        <v>54</v>
      </c>
      <c r="O1235">
        <f t="shared" si="76"/>
        <v>150</v>
      </c>
      <c r="P1235">
        <f>VLOOKUP(O1235,mi2hh!A$2:B$4261,2,FALSE())</f>
        <v>3</v>
      </c>
      <c r="Q1235" t="str">
        <f t="shared" si="77"/>
        <v>Red</v>
      </c>
      <c r="R1235" t="str">
        <f t="shared" si="78"/>
        <v>MA</v>
      </c>
      <c r="S1235" s="24" t="s">
        <v>1228</v>
      </c>
      <c r="T1235" t="str">
        <f t="shared" si="79"/>
        <v/>
      </c>
      <c r="U1235">
        <f>VLOOKUP(S1235,ar_skupina!L$2:M$136,2,FALSE())</f>
        <v>84</v>
      </c>
    </row>
    <row r="1236" spans="1:21" ht="14.25" customHeight="1" x14ac:dyDescent="0.25">
      <c r="A1236">
        <v>1505</v>
      </c>
      <c r="B1236" s="9">
        <v>45217.791666666701</v>
      </c>
      <c r="C1236" s="9">
        <v>45217.958333333299</v>
      </c>
      <c r="D1236" t="s">
        <v>1710</v>
      </c>
      <c r="E1236" t="s">
        <v>17</v>
      </c>
      <c r="F1236" t="s">
        <v>1689</v>
      </c>
      <c r="G1236" t="s">
        <v>9</v>
      </c>
      <c r="H1236" t="s">
        <v>1698</v>
      </c>
      <c r="I1236" s="63" t="e">
        <f t="array" ref="I1236">_xlfn.IFS(#REF!="1",1,#REF!="2",2,#REF!="3",3,#REF!="1A",4,#REF!="1B",5,#REF!="2A",6,#REF!="2B",7,#REF!="3A",8,#REF!="3B",9,#REF!="4A",10,#REF!="","")</f>
        <v>#REF!</v>
      </c>
      <c r="J1236">
        <f>VLOOKUP(F1236,profesor!$G$2:$H$101,2,0)</f>
        <v>15</v>
      </c>
      <c r="K1236">
        <f>VLOOKUP(H1236,ar_predmet!A:C,3,0)</f>
        <v>203</v>
      </c>
      <c r="L1236" s="3">
        <f>VLOOKUP(H1236,ar_predmet!A:C,2,FALSE())</f>
        <v>7246</v>
      </c>
      <c r="M1236">
        <f>+VLOOKUP(G1236,tip_dogodka!$B$2:$C$10,2,0)</f>
        <v>8</v>
      </c>
      <c r="N1236">
        <f>+VLOOKUP(E1236,prostor!$F$1:$G$101,2,0)</f>
        <v>55</v>
      </c>
      <c r="O1236">
        <f t="shared" si="76"/>
        <v>240</v>
      </c>
      <c r="P1236">
        <f>VLOOKUP(O1236,mi2hh!A$2:B$4261,2,FALSE())</f>
        <v>5</v>
      </c>
      <c r="Q1236" t="str">
        <f t="shared" si="77"/>
        <v>Izr</v>
      </c>
      <c r="R1236" t="str">
        <f t="shared" si="78"/>
        <v>MA</v>
      </c>
      <c r="S1236" s="24" t="s">
        <v>1270</v>
      </c>
      <c r="T1236" t="str">
        <f t="shared" si="79"/>
        <v/>
      </c>
      <c r="U1236">
        <f>VLOOKUP(S1236,ar_skupina!L$2:M$136,2,FALSE())</f>
        <v>121</v>
      </c>
    </row>
    <row r="1237" spans="1:21" ht="14.25" customHeight="1" x14ac:dyDescent="0.25">
      <c r="A1237">
        <v>1507</v>
      </c>
      <c r="B1237" s="9">
        <v>45264.635416666701</v>
      </c>
      <c r="C1237" s="9">
        <v>45264.739583333299</v>
      </c>
      <c r="D1237" t="s">
        <v>1705</v>
      </c>
      <c r="E1237">
        <v>303</v>
      </c>
      <c r="F1237" t="s">
        <v>1689</v>
      </c>
      <c r="G1237" t="s">
        <v>2</v>
      </c>
      <c r="H1237" t="s">
        <v>1695</v>
      </c>
      <c r="I1237" s="63" t="e">
        <f t="array" ref="I1237">_xlfn.IFS(#REF!="1",1,#REF!="2",2,#REF!="3",3,#REF!="1A",4,#REF!="1B",5,#REF!="2A",6,#REF!="2B",7,#REF!="3A",8,#REF!="3B",9,#REF!="4A",10,#REF!="","")</f>
        <v>#REF!</v>
      </c>
      <c r="J1237">
        <f>VLOOKUP(F1237,profesor!$G$2:$H$101,2,0)</f>
        <v>15</v>
      </c>
      <c r="K1237">
        <f>VLOOKUP(H1237,ar_predmet!A:C,3,0)</f>
        <v>195</v>
      </c>
      <c r="L1237" s="3">
        <f>VLOOKUP(H1237,ar_predmet!A:C,2,FALSE())</f>
        <v>7238</v>
      </c>
      <c r="M1237">
        <f>+VLOOKUP(G1237,tip_dogodka!$B$2:$C$10,2,0)</f>
        <v>1</v>
      </c>
      <c r="N1237">
        <f>+VLOOKUP(E1237,prostor!$F$1:$G$101,2,0)</f>
        <v>7</v>
      </c>
      <c r="O1237">
        <f t="shared" si="76"/>
        <v>150</v>
      </c>
      <c r="P1237">
        <f>VLOOKUP(O1237,mi2hh!A$2:B$4261,2,FALSE())</f>
        <v>3</v>
      </c>
      <c r="Q1237" t="str">
        <f t="shared" si="77"/>
        <v>Red</v>
      </c>
      <c r="R1237" t="str">
        <f t="shared" si="78"/>
        <v>MA</v>
      </c>
      <c r="S1237" s="24" t="s">
        <v>1230</v>
      </c>
      <c r="T1237" t="str">
        <f t="shared" si="79"/>
        <v/>
      </c>
      <c r="U1237">
        <f>VLOOKUP(S1237,ar_skupina!L$2:M$136,2,FALSE())</f>
        <v>86</v>
      </c>
    </row>
    <row r="1238" spans="1:21" ht="14.25" customHeight="1" x14ac:dyDescent="0.25">
      <c r="A1238">
        <v>1508</v>
      </c>
      <c r="B1238" s="9">
        <v>45358.75</v>
      </c>
      <c r="C1238" s="9">
        <v>45358.920138888898</v>
      </c>
      <c r="D1238" t="s">
        <v>1711</v>
      </c>
      <c r="E1238" t="s">
        <v>17</v>
      </c>
      <c r="F1238" t="s">
        <v>1689</v>
      </c>
      <c r="G1238" t="s">
        <v>9</v>
      </c>
      <c r="H1238" t="s">
        <v>1690</v>
      </c>
      <c r="I1238" s="63" t="e">
        <f t="array" ref="I1238">_xlfn.IFS(#REF!="1",1,#REF!="2",2,#REF!="3",3,#REF!="1A",4,#REF!="1B",5,#REF!="2A",6,#REF!="2B",7,#REF!="3A",8,#REF!="3B",9,#REF!="4A",10,#REF!="","")</f>
        <v>#REF!</v>
      </c>
      <c r="J1238">
        <f>VLOOKUP(F1238,profesor!$G$2:$H$101,2,0)</f>
        <v>15</v>
      </c>
      <c r="K1238">
        <f>VLOOKUP(H1238,ar_predmet!A:C,3,0)</f>
        <v>199</v>
      </c>
      <c r="L1238" s="3">
        <f>VLOOKUP(H1238,ar_predmet!A:C,2,FALSE())</f>
        <v>7242</v>
      </c>
      <c r="M1238">
        <f>+VLOOKUP(G1238,tip_dogodka!$B$2:$C$10,2,0)</f>
        <v>8</v>
      </c>
      <c r="N1238">
        <f>+VLOOKUP(E1238,prostor!$F$1:$G$101,2,0)</f>
        <v>55</v>
      </c>
      <c r="O1238">
        <f t="shared" si="76"/>
        <v>245</v>
      </c>
      <c r="P1238">
        <f>VLOOKUP(O1238,mi2hh!A$2:B$4261,2,FALSE())</f>
        <v>5</v>
      </c>
      <c r="Q1238" t="str">
        <f t="shared" si="77"/>
        <v>Izr</v>
      </c>
      <c r="R1238" t="str">
        <f t="shared" si="78"/>
        <v>MA</v>
      </c>
      <c r="S1238" s="24" t="s">
        <v>1270</v>
      </c>
      <c r="T1238" t="str">
        <f t="shared" si="79"/>
        <v/>
      </c>
      <c r="U1238">
        <f>VLOOKUP(S1238,ar_skupina!L$2:M$136,2,FALSE())</f>
        <v>121</v>
      </c>
    </row>
    <row r="1239" spans="1:21" ht="14.25" customHeight="1" x14ac:dyDescent="0.25">
      <c r="A1239">
        <v>1509</v>
      </c>
      <c r="B1239" s="9">
        <v>45243.489583333299</v>
      </c>
      <c r="C1239" s="9">
        <v>45243.59375</v>
      </c>
      <c r="D1239" t="s">
        <v>1696</v>
      </c>
      <c r="E1239">
        <v>307</v>
      </c>
      <c r="F1239" t="s">
        <v>1689</v>
      </c>
      <c r="G1239" t="s">
        <v>2</v>
      </c>
      <c r="H1239" t="s">
        <v>1122</v>
      </c>
      <c r="I1239" s="63" t="e">
        <f t="array" ref="I1239">_xlfn.IFS(#REF!="1",1,#REF!="2",2,#REF!="3",3,#REF!="1A",4,#REF!="1B",5,#REF!="2A",6,#REF!="2B",7,#REF!="3A",8,#REF!="3B",9,#REF!="4A",10,#REF!="","")</f>
        <v>#REF!</v>
      </c>
      <c r="J1239">
        <f>VLOOKUP(F1239,profesor!$G$2:$H$101,2,0)</f>
        <v>15</v>
      </c>
      <c r="K1239">
        <f>VLOOKUP(H1239,ar_predmet!A:C,3,0)</f>
        <v>168</v>
      </c>
      <c r="L1239" s="3">
        <f>VLOOKUP(H1239,ar_predmet!A:C,2,FALSE())</f>
        <v>7127</v>
      </c>
      <c r="M1239">
        <f>+VLOOKUP(G1239,tip_dogodka!$B$2:$C$10,2,0)</f>
        <v>1</v>
      </c>
      <c r="N1239">
        <f>+VLOOKUP(E1239,prostor!$F$1:$G$101,2,0)</f>
        <v>9</v>
      </c>
      <c r="O1239">
        <f t="shared" si="76"/>
        <v>150</v>
      </c>
      <c r="P1239">
        <f>VLOOKUP(O1239,mi2hh!A$2:B$4261,2,FALSE())</f>
        <v>3</v>
      </c>
      <c r="Q1239" t="str">
        <f t="shared" si="77"/>
        <v>Red</v>
      </c>
      <c r="R1239" t="str">
        <f t="shared" si="78"/>
        <v>MA</v>
      </c>
      <c r="S1239" s="24" t="s">
        <v>1223</v>
      </c>
      <c r="T1239" t="str">
        <f t="shared" si="79"/>
        <v/>
      </c>
      <c r="U1239">
        <f>VLOOKUP(S1239,ar_skupina!L$2:M$136,2,FALSE())</f>
        <v>79</v>
      </c>
    </row>
    <row r="1240" spans="1:21" ht="14.25" customHeight="1" x14ac:dyDescent="0.25">
      <c r="A1240">
        <v>1511</v>
      </c>
      <c r="B1240" s="9">
        <v>45253.75</v>
      </c>
      <c r="C1240" s="9">
        <v>45253.885416666701</v>
      </c>
      <c r="D1240" t="s">
        <v>1692</v>
      </c>
      <c r="E1240" t="s">
        <v>17</v>
      </c>
      <c r="F1240" t="s">
        <v>1689</v>
      </c>
      <c r="G1240" t="s">
        <v>2</v>
      </c>
      <c r="H1240" t="s">
        <v>998</v>
      </c>
      <c r="I1240" s="63" t="e">
        <f t="array" ref="I1240">_xlfn.IFS(#REF!="1",1,#REF!="2",2,#REF!="3",3,#REF!="1A",4,#REF!="1B",5,#REF!="2A",6,#REF!="2B",7,#REF!="3A",8,#REF!="3B",9,#REF!="4A",10,#REF!="","")</f>
        <v>#REF!</v>
      </c>
      <c r="J1240">
        <f>VLOOKUP(F1240,profesor!$G$2:$H$101,2,0)</f>
        <v>15</v>
      </c>
      <c r="K1240">
        <f>VLOOKUP(H1240,ar_predmet!A:C,3,0)</f>
        <v>288</v>
      </c>
      <c r="L1240" s="3">
        <f>VLOOKUP(H1240,ar_predmet!A:C,2,FALSE())</f>
        <v>4124</v>
      </c>
      <c r="M1240">
        <f>+VLOOKUP(G1240,tip_dogodka!$B$2:$C$10,2,0)</f>
        <v>1</v>
      </c>
      <c r="N1240">
        <f>+VLOOKUP(E1240,prostor!$F$1:$G$101,2,0)</f>
        <v>55</v>
      </c>
      <c r="O1240">
        <f t="shared" si="76"/>
        <v>195</v>
      </c>
      <c r="P1240">
        <f>VLOOKUP(O1240,mi2hh!A$2:B$4261,2,FALSE())</f>
        <v>4</v>
      </c>
      <c r="Q1240" t="str">
        <f t="shared" si="77"/>
        <v>Izr</v>
      </c>
      <c r="R1240" t="str">
        <f t="shared" si="78"/>
        <v>DO</v>
      </c>
      <c r="S1240" s="24" t="s">
        <v>1277</v>
      </c>
      <c r="T1240" t="str">
        <f t="shared" si="79"/>
        <v/>
      </c>
      <c r="U1240">
        <f>VLOOKUP(S1240,ar_skupina!L$2:M$136,2,FALSE())</f>
        <v>128</v>
      </c>
    </row>
    <row r="1241" spans="1:21" ht="14.25" customHeight="1" x14ac:dyDescent="0.25">
      <c r="A1241">
        <v>1512</v>
      </c>
      <c r="B1241" s="9">
        <v>45391.677083333299</v>
      </c>
      <c r="C1241" s="9">
        <v>45391.78125</v>
      </c>
      <c r="D1241" t="s">
        <v>1693</v>
      </c>
      <c r="E1241">
        <v>301</v>
      </c>
      <c r="F1241" t="s">
        <v>1689</v>
      </c>
      <c r="G1241" t="s">
        <v>2</v>
      </c>
      <c r="H1241" t="s">
        <v>1446</v>
      </c>
      <c r="I1241" s="63" t="e">
        <f t="array" ref="I1241">_xlfn.IFS(#REF!="1",1,#REF!="2",2,#REF!="3",3,#REF!="1A",4,#REF!="1B",5,#REF!="2A",6,#REF!="2B",7,#REF!="3A",8,#REF!="3B",9,#REF!="4A",10,#REF!="","")</f>
        <v>#REF!</v>
      </c>
      <c r="J1241">
        <f>VLOOKUP(F1241,profesor!$G$2:$H$101,2,0)</f>
        <v>15</v>
      </c>
      <c r="K1241">
        <f>VLOOKUP(H1241,ar_predmet!A:C,3,0)</f>
        <v>61</v>
      </c>
      <c r="L1241" s="3">
        <f>VLOOKUP(H1241,ar_predmet!A:C,2,FALSE())</f>
        <v>5318</v>
      </c>
      <c r="M1241">
        <f>+VLOOKUP(G1241,tip_dogodka!$B$2:$C$10,2,0)</f>
        <v>1</v>
      </c>
      <c r="N1241">
        <f>+VLOOKUP(E1241,prostor!$F$1:$G$101,2,0)</f>
        <v>5</v>
      </c>
      <c r="O1241">
        <f t="shared" si="76"/>
        <v>150</v>
      </c>
      <c r="P1241">
        <f>VLOOKUP(O1241,mi2hh!A$2:B$4261,2,FALSE())</f>
        <v>3</v>
      </c>
      <c r="Q1241" t="str">
        <f t="shared" si="77"/>
        <v>Red</v>
      </c>
      <c r="R1241" t="str">
        <f t="shared" si="78"/>
        <v>VS</v>
      </c>
      <c r="S1241" s="24" t="s">
        <v>1188</v>
      </c>
      <c r="T1241" t="str">
        <f t="shared" si="79"/>
        <v/>
      </c>
      <c r="U1241">
        <f>VLOOKUP(S1241,ar_skupina!L$2:M$136,2,FALSE())</f>
        <v>47</v>
      </c>
    </row>
    <row r="1242" spans="1:21" ht="14.25" customHeight="1" x14ac:dyDescent="0.25">
      <c r="A1242">
        <v>1513</v>
      </c>
      <c r="B1242" s="9">
        <v>45245.489583333299</v>
      </c>
      <c r="C1242" s="9">
        <v>45245.59375</v>
      </c>
      <c r="D1242" t="s">
        <v>1696</v>
      </c>
      <c r="E1242">
        <v>5</v>
      </c>
      <c r="F1242" t="s">
        <v>1689</v>
      </c>
      <c r="G1242" t="s">
        <v>2</v>
      </c>
      <c r="H1242" t="s">
        <v>1122</v>
      </c>
      <c r="I1242" s="63" t="e">
        <f t="array" ref="I1242">_xlfn.IFS(#REF!="1",1,#REF!="2",2,#REF!="3",3,#REF!="1A",4,#REF!="1B",5,#REF!="2A",6,#REF!="2B",7,#REF!="3A",8,#REF!="3B",9,#REF!="4A",10,#REF!="","")</f>
        <v>#REF!</v>
      </c>
      <c r="J1242">
        <f>VLOOKUP(F1242,profesor!$G$2:$H$101,2,0)</f>
        <v>15</v>
      </c>
      <c r="K1242">
        <f>VLOOKUP(H1242,ar_predmet!A:C,3,0)</f>
        <v>168</v>
      </c>
      <c r="L1242" s="3">
        <f>VLOOKUP(H1242,ar_predmet!A:C,2,FALSE())</f>
        <v>7127</v>
      </c>
      <c r="M1242">
        <f>+VLOOKUP(G1242,tip_dogodka!$B$2:$C$10,2,0)</f>
        <v>1</v>
      </c>
      <c r="N1242">
        <f>+VLOOKUP(E1242,prostor!$F$1:$G$101,2,0)</f>
        <v>1</v>
      </c>
      <c r="O1242">
        <f t="shared" si="76"/>
        <v>150</v>
      </c>
      <c r="P1242">
        <f>VLOOKUP(O1242,mi2hh!A$2:B$4261,2,FALSE())</f>
        <v>3</v>
      </c>
      <c r="Q1242" t="str">
        <f t="shared" si="77"/>
        <v>Red</v>
      </c>
      <c r="R1242" t="str">
        <f t="shared" si="78"/>
        <v>MA</v>
      </c>
      <c r="S1242" s="24" t="s">
        <v>1223</v>
      </c>
      <c r="T1242" t="str">
        <f t="shared" si="79"/>
        <v/>
      </c>
      <c r="U1242">
        <f>VLOOKUP(S1242,ar_skupina!L$2:M$136,2,FALSE())</f>
        <v>79</v>
      </c>
    </row>
    <row r="1243" spans="1:21" ht="14.25" customHeight="1" x14ac:dyDescent="0.25">
      <c r="A1243">
        <v>1514</v>
      </c>
      <c r="B1243" s="9">
        <v>45274.489583333299</v>
      </c>
      <c r="C1243" s="9">
        <v>45274.59375</v>
      </c>
      <c r="D1243" t="s">
        <v>1694</v>
      </c>
      <c r="E1243" t="s">
        <v>16</v>
      </c>
      <c r="F1243" t="s">
        <v>1689</v>
      </c>
      <c r="G1243" t="s">
        <v>4</v>
      </c>
      <c r="H1243" t="s">
        <v>1695</v>
      </c>
      <c r="I1243" s="63" t="e">
        <f t="array" ref="I1243">_xlfn.IFS(#REF!="1",1,#REF!="2",2,#REF!="3",3,#REF!="1A",4,#REF!="1B",5,#REF!="2A",6,#REF!="2B",7,#REF!="3A",8,#REF!="3B",9,#REF!="4A",10,#REF!="","")</f>
        <v>#REF!</v>
      </c>
      <c r="J1243">
        <f>VLOOKUP(F1243,profesor!$G$2:$H$101,2,0)</f>
        <v>15</v>
      </c>
      <c r="K1243">
        <f>VLOOKUP(H1243,ar_predmet!A:C,3,0)</f>
        <v>195</v>
      </c>
      <c r="L1243" s="3">
        <f>VLOOKUP(H1243,ar_predmet!A:C,2,FALSE())</f>
        <v>7238</v>
      </c>
      <c r="M1243">
        <f>+VLOOKUP(G1243,tip_dogodka!$B$2:$C$10,2,0)</f>
        <v>3</v>
      </c>
      <c r="N1243">
        <f>+VLOOKUP(E1243,prostor!$F$1:$G$101,2,0)</f>
        <v>54</v>
      </c>
      <c r="O1243">
        <f t="shared" si="76"/>
        <v>150</v>
      </c>
      <c r="P1243">
        <f>VLOOKUP(O1243,mi2hh!A$2:B$4261,2,FALSE())</f>
        <v>3</v>
      </c>
      <c r="Q1243" t="str">
        <f t="shared" si="77"/>
        <v>Red</v>
      </c>
      <c r="R1243" t="str">
        <f t="shared" si="78"/>
        <v>MA</v>
      </c>
      <c r="S1243" s="24" t="s">
        <v>1230</v>
      </c>
      <c r="T1243" t="str">
        <f t="shared" si="79"/>
        <v/>
      </c>
      <c r="U1243">
        <f>VLOOKUP(S1243,ar_skupina!L$2:M$136,2,FALSE())</f>
        <v>86</v>
      </c>
    </row>
    <row r="1244" spans="1:21" ht="14.25" customHeight="1" x14ac:dyDescent="0.25">
      <c r="A1244">
        <v>1515</v>
      </c>
      <c r="B1244" s="9">
        <v>45208.53125</v>
      </c>
      <c r="C1244" s="9">
        <v>45208.635416666701</v>
      </c>
      <c r="D1244" t="s">
        <v>1697</v>
      </c>
      <c r="E1244">
        <v>403</v>
      </c>
      <c r="F1244" t="s">
        <v>1689</v>
      </c>
      <c r="G1244" t="s">
        <v>2</v>
      </c>
      <c r="H1244" t="s">
        <v>1698</v>
      </c>
      <c r="I1244" s="63" t="e">
        <f t="array" ref="I1244">_xlfn.IFS(#REF!="1",1,#REF!="2",2,#REF!="3",3,#REF!="1A",4,#REF!="1B",5,#REF!="2A",6,#REF!="2B",7,#REF!="3A",8,#REF!="3B",9,#REF!="4A",10,#REF!="","")</f>
        <v>#REF!</v>
      </c>
      <c r="J1244">
        <f>VLOOKUP(F1244,profesor!$G$2:$H$101,2,0)</f>
        <v>15</v>
      </c>
      <c r="K1244">
        <f>VLOOKUP(H1244,ar_predmet!A:C,3,0)</f>
        <v>203</v>
      </c>
      <c r="L1244" s="3">
        <f>VLOOKUP(H1244,ar_predmet!A:C,2,FALSE())</f>
        <v>7246</v>
      </c>
      <c r="M1244">
        <f>+VLOOKUP(G1244,tip_dogodka!$B$2:$C$10,2,0)</f>
        <v>1</v>
      </c>
      <c r="N1244">
        <f>+VLOOKUP(E1244,prostor!$F$1:$G$101,2,0)</f>
        <v>12</v>
      </c>
      <c r="O1244">
        <f t="shared" si="76"/>
        <v>150</v>
      </c>
      <c r="P1244">
        <f>VLOOKUP(O1244,mi2hh!A$2:B$4261,2,FALSE())</f>
        <v>3</v>
      </c>
      <c r="Q1244" t="str">
        <f t="shared" si="77"/>
        <v>Red</v>
      </c>
      <c r="R1244" t="str">
        <f t="shared" si="78"/>
        <v>MA</v>
      </c>
      <c r="S1244" s="24" t="s">
        <v>1228</v>
      </c>
      <c r="T1244" t="str">
        <f t="shared" si="79"/>
        <v/>
      </c>
      <c r="U1244">
        <f>VLOOKUP(S1244,ar_skupina!L$2:M$136,2,FALSE())</f>
        <v>84</v>
      </c>
    </row>
    <row r="1245" spans="1:21" ht="14.25" customHeight="1" x14ac:dyDescent="0.25">
      <c r="A1245">
        <v>1516</v>
      </c>
      <c r="B1245" s="9">
        <v>45387.677083333299</v>
      </c>
      <c r="C1245" s="9">
        <v>45387.78125</v>
      </c>
      <c r="D1245" t="s">
        <v>1693</v>
      </c>
      <c r="E1245">
        <v>301</v>
      </c>
      <c r="F1245" t="s">
        <v>1689</v>
      </c>
      <c r="G1245" t="s">
        <v>2</v>
      </c>
      <c r="H1245" t="s">
        <v>1446</v>
      </c>
      <c r="I1245" s="63" t="e">
        <f t="array" ref="I1245">_xlfn.IFS(#REF!="1",1,#REF!="2",2,#REF!="3",3,#REF!="1A",4,#REF!="1B",5,#REF!="2A",6,#REF!="2B",7,#REF!="3A",8,#REF!="3B",9,#REF!="4A",10,#REF!="","")</f>
        <v>#REF!</v>
      </c>
      <c r="J1245">
        <f>VLOOKUP(F1245,profesor!$G$2:$H$101,2,0)</f>
        <v>15</v>
      </c>
      <c r="K1245">
        <f>VLOOKUP(H1245,ar_predmet!A:C,3,0)</f>
        <v>61</v>
      </c>
      <c r="L1245" s="3">
        <f>VLOOKUP(H1245,ar_predmet!A:C,2,FALSE())</f>
        <v>5318</v>
      </c>
      <c r="M1245">
        <f>+VLOOKUP(G1245,tip_dogodka!$B$2:$C$10,2,0)</f>
        <v>1</v>
      </c>
      <c r="N1245">
        <f>+VLOOKUP(E1245,prostor!$F$1:$G$101,2,0)</f>
        <v>5</v>
      </c>
      <c r="O1245">
        <f t="shared" si="76"/>
        <v>150</v>
      </c>
      <c r="P1245">
        <f>VLOOKUP(O1245,mi2hh!A$2:B$4261,2,FALSE())</f>
        <v>3</v>
      </c>
      <c r="Q1245" t="str">
        <f t="shared" si="77"/>
        <v>Red</v>
      </c>
      <c r="R1245" t="str">
        <f t="shared" si="78"/>
        <v>VS</v>
      </c>
      <c r="S1245" s="24" t="s">
        <v>1188</v>
      </c>
      <c r="T1245" t="str">
        <f t="shared" si="79"/>
        <v/>
      </c>
      <c r="U1245">
        <f>VLOOKUP(S1245,ar_skupina!L$2:M$136,2,FALSE())</f>
        <v>47</v>
      </c>
    </row>
    <row r="1246" spans="1:21" ht="14.25" customHeight="1" x14ac:dyDescent="0.25">
      <c r="A1246">
        <v>1517</v>
      </c>
      <c r="B1246" s="9">
        <v>45313.75</v>
      </c>
      <c r="C1246" s="9">
        <v>45313.916666666701</v>
      </c>
      <c r="D1246" t="s">
        <v>1712</v>
      </c>
      <c r="E1246" t="s">
        <v>17</v>
      </c>
      <c r="F1246" t="s">
        <v>1689</v>
      </c>
      <c r="G1246" t="s">
        <v>9</v>
      </c>
      <c r="H1246" t="s">
        <v>1695</v>
      </c>
      <c r="I1246" s="63" t="e">
        <f t="array" ref="I1246">_xlfn.IFS(#REF!="1",1,#REF!="2",2,#REF!="3",3,#REF!="1A",4,#REF!="1B",5,#REF!="2A",6,#REF!="2B",7,#REF!="3A",8,#REF!="3B",9,#REF!="4A",10,#REF!="","")</f>
        <v>#REF!</v>
      </c>
      <c r="J1246">
        <f>VLOOKUP(F1246,profesor!$G$2:$H$101,2,0)</f>
        <v>15</v>
      </c>
      <c r="K1246">
        <f>VLOOKUP(H1246,ar_predmet!A:C,3,0)</f>
        <v>195</v>
      </c>
      <c r="L1246" s="3">
        <f>VLOOKUP(H1246,ar_predmet!A:C,2,FALSE())</f>
        <v>7238</v>
      </c>
      <c r="M1246">
        <f>+VLOOKUP(G1246,tip_dogodka!$B$2:$C$10,2,0)</f>
        <v>8</v>
      </c>
      <c r="N1246">
        <f>+VLOOKUP(E1246,prostor!$F$1:$G$101,2,0)</f>
        <v>55</v>
      </c>
      <c r="O1246">
        <f t="shared" si="76"/>
        <v>240</v>
      </c>
      <c r="P1246">
        <f>VLOOKUP(O1246,mi2hh!A$2:B$4261,2,FALSE())</f>
        <v>5</v>
      </c>
      <c r="Q1246" t="str">
        <f t="shared" si="77"/>
        <v>Izr</v>
      </c>
      <c r="R1246" t="str">
        <f t="shared" si="78"/>
        <v>MA</v>
      </c>
      <c r="S1246" s="24" t="s">
        <v>1272</v>
      </c>
      <c r="T1246" t="str">
        <f t="shared" si="79"/>
        <v/>
      </c>
      <c r="U1246">
        <f>VLOOKUP(S1246,ar_skupina!L$2:M$136,2,FALSE())</f>
        <v>123</v>
      </c>
    </row>
    <row r="1247" spans="1:21" ht="14.25" customHeight="1" x14ac:dyDescent="0.25">
      <c r="A1247">
        <v>1518</v>
      </c>
      <c r="B1247" s="9">
        <v>45247.489583333299</v>
      </c>
      <c r="C1247" s="9">
        <v>45247.59375</v>
      </c>
      <c r="D1247" t="s">
        <v>1691</v>
      </c>
      <c r="E1247" t="s">
        <v>16</v>
      </c>
      <c r="F1247" t="s">
        <v>1689</v>
      </c>
      <c r="G1247" t="s">
        <v>4</v>
      </c>
      <c r="H1247" t="s">
        <v>1122</v>
      </c>
      <c r="I1247" s="63" t="e">
        <f t="array" ref="I1247">_xlfn.IFS(#REF!="1",1,#REF!="2",2,#REF!="3",3,#REF!="1A",4,#REF!="1B",5,#REF!="2A",6,#REF!="2B",7,#REF!="3A",8,#REF!="3B",9,#REF!="4A",10,#REF!="","")</f>
        <v>#REF!</v>
      </c>
      <c r="J1247">
        <f>VLOOKUP(F1247,profesor!$G$2:$H$101,2,0)</f>
        <v>15</v>
      </c>
      <c r="K1247">
        <f>VLOOKUP(H1247,ar_predmet!A:C,3,0)</f>
        <v>168</v>
      </c>
      <c r="L1247" s="3">
        <f>VLOOKUP(H1247,ar_predmet!A:C,2,FALSE())</f>
        <v>7127</v>
      </c>
      <c r="M1247">
        <f>+VLOOKUP(G1247,tip_dogodka!$B$2:$C$10,2,0)</f>
        <v>3</v>
      </c>
      <c r="N1247">
        <f>+VLOOKUP(E1247,prostor!$F$1:$G$101,2,0)</f>
        <v>54</v>
      </c>
      <c r="O1247">
        <f t="shared" si="76"/>
        <v>150</v>
      </c>
      <c r="P1247">
        <f>VLOOKUP(O1247,mi2hh!A$2:B$4261,2,FALSE())</f>
        <v>3</v>
      </c>
      <c r="Q1247" t="str">
        <f t="shared" si="77"/>
        <v>Red</v>
      </c>
      <c r="R1247" t="str">
        <f t="shared" si="78"/>
        <v>MA</v>
      </c>
      <c r="S1247" s="24" t="s">
        <v>1223</v>
      </c>
      <c r="T1247" t="str">
        <f t="shared" si="79"/>
        <v/>
      </c>
      <c r="U1247">
        <f>VLOOKUP(S1247,ar_skupina!L$2:M$136,2,FALSE())</f>
        <v>79</v>
      </c>
    </row>
    <row r="1248" spans="1:21" ht="14.25" customHeight="1" x14ac:dyDescent="0.25">
      <c r="A1248">
        <v>1520</v>
      </c>
      <c r="B1248" s="9">
        <v>45216.53125</v>
      </c>
      <c r="C1248" s="9">
        <v>45216.635416666701</v>
      </c>
      <c r="D1248" t="s">
        <v>1697</v>
      </c>
      <c r="E1248" t="s">
        <v>17</v>
      </c>
      <c r="F1248" t="s">
        <v>1689</v>
      </c>
      <c r="G1248" t="s">
        <v>2</v>
      </c>
      <c r="H1248" t="s">
        <v>1698</v>
      </c>
      <c r="I1248" s="63" t="e">
        <f t="array" ref="I1248">_xlfn.IFS(#REF!="1",1,#REF!="2",2,#REF!="3",3,#REF!="1A",4,#REF!="1B",5,#REF!="2A",6,#REF!="2B",7,#REF!="3A",8,#REF!="3B",9,#REF!="4A",10,#REF!="","")</f>
        <v>#REF!</v>
      </c>
      <c r="J1248">
        <f>VLOOKUP(F1248,profesor!$G$2:$H$101,2,0)</f>
        <v>15</v>
      </c>
      <c r="K1248">
        <f>VLOOKUP(H1248,ar_predmet!A:C,3,0)</f>
        <v>203</v>
      </c>
      <c r="L1248" s="3">
        <f>VLOOKUP(H1248,ar_predmet!A:C,2,FALSE())</f>
        <v>7246</v>
      </c>
      <c r="M1248">
        <f>+VLOOKUP(G1248,tip_dogodka!$B$2:$C$10,2,0)</f>
        <v>1</v>
      </c>
      <c r="N1248">
        <f>+VLOOKUP(E1248,prostor!$F$1:$G$101,2,0)</f>
        <v>55</v>
      </c>
      <c r="O1248">
        <f t="shared" si="76"/>
        <v>150</v>
      </c>
      <c r="P1248">
        <f>VLOOKUP(O1248,mi2hh!A$2:B$4261,2,FALSE())</f>
        <v>3</v>
      </c>
      <c r="Q1248" t="str">
        <f t="shared" si="77"/>
        <v>Red</v>
      </c>
      <c r="R1248" t="str">
        <f t="shared" si="78"/>
        <v>MA</v>
      </c>
      <c r="S1248" s="24" t="s">
        <v>1228</v>
      </c>
      <c r="T1248" t="str">
        <f t="shared" si="79"/>
        <v/>
      </c>
      <c r="U1248">
        <f>VLOOKUP(S1248,ar_skupina!L$2:M$136,2,FALSE())</f>
        <v>84</v>
      </c>
    </row>
    <row r="1249" spans="1:21" ht="14.25" customHeight="1" x14ac:dyDescent="0.25">
      <c r="A1249">
        <v>1521</v>
      </c>
      <c r="B1249" s="9">
        <v>45250.489583333299</v>
      </c>
      <c r="C1249" s="9">
        <v>45250.59375</v>
      </c>
      <c r="D1249" t="s">
        <v>1696</v>
      </c>
      <c r="E1249">
        <v>306</v>
      </c>
      <c r="F1249" t="s">
        <v>1689</v>
      </c>
      <c r="G1249" t="s">
        <v>2</v>
      </c>
      <c r="H1249" t="s">
        <v>1122</v>
      </c>
      <c r="I1249" s="63" t="e">
        <f t="array" ref="I1249">_xlfn.IFS(#REF!="1",1,#REF!="2",2,#REF!="3",3,#REF!="1A",4,#REF!="1B",5,#REF!="2A",6,#REF!="2B",7,#REF!="3A",8,#REF!="3B",9,#REF!="4A",10,#REF!="","")</f>
        <v>#REF!</v>
      </c>
      <c r="J1249">
        <f>VLOOKUP(F1249,profesor!$G$2:$H$101,2,0)</f>
        <v>15</v>
      </c>
      <c r="K1249">
        <f>VLOOKUP(H1249,ar_predmet!A:C,3,0)</f>
        <v>168</v>
      </c>
      <c r="L1249" s="3">
        <f>VLOOKUP(H1249,ar_predmet!A:C,2,FALSE())</f>
        <v>7127</v>
      </c>
      <c r="M1249">
        <f>+VLOOKUP(G1249,tip_dogodka!$B$2:$C$10,2,0)</f>
        <v>1</v>
      </c>
      <c r="N1249">
        <f>+VLOOKUP(E1249,prostor!$F$1:$G$101,2,0)</f>
        <v>8</v>
      </c>
      <c r="O1249">
        <f t="shared" si="76"/>
        <v>150</v>
      </c>
      <c r="P1249">
        <f>VLOOKUP(O1249,mi2hh!A$2:B$4261,2,FALSE())</f>
        <v>3</v>
      </c>
      <c r="Q1249" t="str">
        <f t="shared" si="77"/>
        <v>Red</v>
      </c>
      <c r="R1249" t="str">
        <f t="shared" si="78"/>
        <v>MA</v>
      </c>
      <c r="S1249" s="24" t="s">
        <v>1223</v>
      </c>
      <c r="T1249" t="str">
        <f t="shared" si="79"/>
        <v/>
      </c>
      <c r="U1249">
        <f>VLOOKUP(S1249,ar_skupina!L$2:M$136,2,FALSE())</f>
        <v>79</v>
      </c>
    </row>
    <row r="1250" spans="1:21" ht="14.25" customHeight="1" x14ac:dyDescent="0.25">
      <c r="A1250">
        <v>1523</v>
      </c>
      <c r="B1250" s="9">
        <v>45399.75</v>
      </c>
      <c r="C1250" s="9">
        <v>45399.958333333299</v>
      </c>
      <c r="D1250" t="s">
        <v>1713</v>
      </c>
      <c r="E1250" t="s">
        <v>16</v>
      </c>
      <c r="F1250" t="s">
        <v>1714</v>
      </c>
      <c r="G1250" t="s">
        <v>4</v>
      </c>
      <c r="H1250" t="s">
        <v>1715</v>
      </c>
      <c r="I1250" s="63" t="e">
        <f t="array" ref="I1250">_xlfn.IFS(#REF!="1",1,#REF!="2",2,#REF!="3",3,#REF!="1A",4,#REF!="1B",5,#REF!="2A",6,#REF!="2B",7,#REF!="3A",8,#REF!="3B",9,#REF!="4A",10,#REF!="","")</f>
        <v>#REF!</v>
      </c>
      <c r="J1250">
        <f>VLOOKUP(F1250,profesor!$G$2:$H$101,2,0)</f>
        <v>50</v>
      </c>
      <c r="K1250">
        <f>VLOOKUP(H1250,ar_predmet!A:C,3,0)</f>
        <v>242</v>
      </c>
      <c r="L1250" s="3" t="str">
        <f>VLOOKUP(H1250,ar_predmet!A:C,2,FALSE())</f>
        <v>S109</v>
      </c>
      <c r="M1250">
        <f>+VLOOKUP(G1250,tip_dogodka!$B$2:$C$10,2,0)</f>
        <v>3</v>
      </c>
      <c r="N1250">
        <f>+VLOOKUP(E1250,prostor!$F$1:$G$101,2,0)</f>
        <v>54</v>
      </c>
      <c r="O1250">
        <f t="shared" si="76"/>
        <v>300</v>
      </c>
      <c r="P1250">
        <f>VLOOKUP(O1250,mi2hh!A$2:B$4261,2,FALSE())</f>
        <v>6</v>
      </c>
      <c r="Q1250" t="str">
        <f t="shared" si="77"/>
        <v>Izr</v>
      </c>
      <c r="R1250" t="str">
        <f t="shared" si="78"/>
        <v>VS</v>
      </c>
      <c r="S1250" s="24" t="s">
        <v>1239</v>
      </c>
      <c r="T1250" t="str">
        <f t="shared" si="79"/>
        <v/>
      </c>
      <c r="U1250">
        <f>VLOOKUP(S1250,ar_skupina!L$2:M$136,2,FALSE())</f>
        <v>93</v>
      </c>
    </row>
    <row r="1251" spans="1:21" ht="14.25" customHeight="1" x14ac:dyDescent="0.25">
      <c r="A1251">
        <v>1524</v>
      </c>
      <c r="B1251" s="9">
        <v>45295.677083333299</v>
      </c>
      <c r="C1251" s="9">
        <v>45295.916666666701</v>
      </c>
      <c r="D1251" t="s">
        <v>1716</v>
      </c>
      <c r="E1251" t="s">
        <v>16</v>
      </c>
      <c r="F1251" t="s">
        <v>1714</v>
      </c>
      <c r="G1251" t="s">
        <v>4</v>
      </c>
      <c r="H1251" t="s">
        <v>1717</v>
      </c>
      <c r="I1251" s="63" t="e">
        <f t="array" ref="I1251">_xlfn.IFS(#REF!="1",1,#REF!="2",2,#REF!="3",3,#REF!="1A",4,#REF!="1B",5,#REF!="2A",6,#REF!="2B",7,#REF!="3A",8,#REF!="3B",9,#REF!="4A",10,#REF!="","")</f>
        <v>#REF!</v>
      </c>
      <c r="J1251">
        <f>VLOOKUP(F1251,profesor!$G$2:$H$101,2,0)</f>
        <v>50</v>
      </c>
      <c r="K1251">
        <f>VLOOKUP(H1251,ar_predmet!A:C,3,0)</f>
        <v>240</v>
      </c>
      <c r="L1251" s="3" t="str">
        <f>VLOOKUP(H1251,ar_predmet!A:C,2,FALSE())</f>
        <v>S107</v>
      </c>
      <c r="M1251">
        <f>+VLOOKUP(G1251,tip_dogodka!$B$2:$C$10,2,0)</f>
        <v>3</v>
      </c>
      <c r="N1251">
        <f>+VLOOKUP(E1251,prostor!$F$1:$G$101,2,0)</f>
        <v>54</v>
      </c>
      <c r="O1251">
        <f t="shared" si="76"/>
        <v>345</v>
      </c>
      <c r="P1251">
        <f>VLOOKUP(O1251,mi2hh!A$2:B$4261,2,FALSE())</f>
        <v>7</v>
      </c>
      <c r="Q1251" t="str">
        <f t="shared" si="77"/>
        <v>Izr</v>
      </c>
      <c r="R1251" t="str">
        <f t="shared" si="78"/>
        <v>VS</v>
      </c>
      <c r="S1251" s="24" t="s">
        <v>1239</v>
      </c>
      <c r="T1251" t="str">
        <f t="shared" si="79"/>
        <v/>
      </c>
      <c r="U1251">
        <f>VLOOKUP(S1251,ar_skupina!L$2:M$136,2,FALSE())</f>
        <v>93</v>
      </c>
    </row>
    <row r="1252" spans="1:21" ht="14.25" customHeight="1" x14ac:dyDescent="0.25">
      <c r="A1252">
        <v>1525</v>
      </c>
      <c r="B1252" s="9">
        <v>45302.708333333299</v>
      </c>
      <c r="C1252" s="9">
        <v>45302.916666666701</v>
      </c>
      <c r="D1252" t="s">
        <v>1716</v>
      </c>
      <c r="E1252" t="s">
        <v>16</v>
      </c>
      <c r="F1252" t="s">
        <v>1714</v>
      </c>
      <c r="G1252" t="s">
        <v>4</v>
      </c>
      <c r="H1252" t="s">
        <v>1717</v>
      </c>
      <c r="I1252" s="63" t="e">
        <f t="array" ref="I1252">_xlfn.IFS(#REF!="1",1,#REF!="2",2,#REF!="3",3,#REF!="1A",4,#REF!="1B",5,#REF!="2A",6,#REF!="2B",7,#REF!="3A",8,#REF!="3B",9,#REF!="4A",10,#REF!="","")</f>
        <v>#REF!</v>
      </c>
      <c r="J1252">
        <f>VLOOKUP(F1252,profesor!$G$2:$H$101,2,0)</f>
        <v>50</v>
      </c>
      <c r="K1252">
        <f>VLOOKUP(H1252,ar_predmet!A:C,3,0)</f>
        <v>240</v>
      </c>
      <c r="L1252" s="3" t="str">
        <f>VLOOKUP(H1252,ar_predmet!A:C,2,FALSE())</f>
        <v>S107</v>
      </c>
      <c r="M1252">
        <f>+VLOOKUP(G1252,tip_dogodka!$B$2:$C$10,2,0)</f>
        <v>3</v>
      </c>
      <c r="N1252">
        <f>+VLOOKUP(E1252,prostor!$F$1:$G$101,2,0)</f>
        <v>54</v>
      </c>
      <c r="O1252">
        <f t="shared" si="76"/>
        <v>300</v>
      </c>
      <c r="P1252">
        <f>VLOOKUP(O1252,mi2hh!A$2:B$4261,2,FALSE())</f>
        <v>6</v>
      </c>
      <c r="Q1252" t="str">
        <f t="shared" si="77"/>
        <v>Izr</v>
      </c>
      <c r="R1252" t="str">
        <f t="shared" si="78"/>
        <v>VS</v>
      </c>
      <c r="S1252" s="24" t="s">
        <v>1239</v>
      </c>
      <c r="T1252" t="str">
        <f t="shared" si="79"/>
        <v/>
      </c>
      <c r="U1252">
        <f>VLOOKUP(S1252,ar_skupina!L$2:M$136,2,FALSE())</f>
        <v>93</v>
      </c>
    </row>
    <row r="1253" spans="1:21" ht="14.25" customHeight="1" x14ac:dyDescent="0.25">
      <c r="A1253">
        <v>1526</v>
      </c>
      <c r="B1253" s="9">
        <v>45406.791666666701</v>
      </c>
      <c r="C1253" s="9">
        <v>45406.961805555598</v>
      </c>
      <c r="D1253" t="s">
        <v>1713</v>
      </c>
      <c r="E1253" t="s">
        <v>16</v>
      </c>
      <c r="F1253" t="s">
        <v>1714</v>
      </c>
      <c r="G1253" t="s">
        <v>4</v>
      </c>
      <c r="H1253" t="s">
        <v>1715</v>
      </c>
      <c r="I1253" s="63" t="e">
        <f t="array" ref="I1253">_xlfn.IFS(#REF!="1",1,#REF!="2",2,#REF!="3",3,#REF!="1A",4,#REF!="1B",5,#REF!="2A",6,#REF!="2B",7,#REF!="3A",8,#REF!="3B",9,#REF!="4A",10,#REF!="","")</f>
        <v>#REF!</v>
      </c>
      <c r="J1253">
        <f>VLOOKUP(F1253,profesor!$G$2:$H$101,2,0)</f>
        <v>50</v>
      </c>
      <c r="K1253">
        <f>VLOOKUP(H1253,ar_predmet!A:C,3,0)</f>
        <v>242</v>
      </c>
      <c r="L1253" s="3" t="str">
        <f>VLOOKUP(H1253,ar_predmet!A:C,2,FALSE())</f>
        <v>S109</v>
      </c>
      <c r="M1253">
        <f>+VLOOKUP(G1253,tip_dogodka!$B$2:$C$10,2,0)</f>
        <v>3</v>
      </c>
      <c r="N1253">
        <f>+VLOOKUP(E1253,prostor!$F$1:$G$101,2,0)</f>
        <v>54</v>
      </c>
      <c r="O1253">
        <f t="shared" si="76"/>
        <v>245</v>
      </c>
      <c r="P1253">
        <f>VLOOKUP(O1253,mi2hh!A$2:B$4261,2,FALSE())</f>
        <v>5</v>
      </c>
      <c r="Q1253" t="str">
        <f t="shared" si="77"/>
        <v>Izr</v>
      </c>
      <c r="R1253" t="str">
        <f t="shared" si="78"/>
        <v>VS</v>
      </c>
      <c r="S1253" s="24" t="s">
        <v>1239</v>
      </c>
      <c r="T1253" t="str">
        <f t="shared" si="79"/>
        <v/>
      </c>
      <c r="U1253">
        <f>VLOOKUP(S1253,ar_skupina!L$2:M$136,2,FALSE())</f>
        <v>93</v>
      </c>
    </row>
    <row r="1254" spans="1:21" ht="14.25" customHeight="1" x14ac:dyDescent="0.25">
      <c r="A1254">
        <v>1527</v>
      </c>
      <c r="B1254" s="9">
        <v>45299.677083333299</v>
      </c>
      <c r="C1254" s="9">
        <v>45299.916666666701</v>
      </c>
      <c r="D1254" t="s">
        <v>1716</v>
      </c>
      <c r="E1254" t="s">
        <v>16</v>
      </c>
      <c r="F1254" t="s">
        <v>1714</v>
      </c>
      <c r="G1254" t="s">
        <v>4</v>
      </c>
      <c r="H1254" t="s">
        <v>1717</v>
      </c>
      <c r="I1254" s="63" t="e">
        <f t="array" ref="I1254">_xlfn.IFS(#REF!="1",1,#REF!="2",2,#REF!="3",3,#REF!="1A",4,#REF!="1B",5,#REF!="2A",6,#REF!="2B",7,#REF!="3A",8,#REF!="3B",9,#REF!="4A",10,#REF!="","")</f>
        <v>#REF!</v>
      </c>
      <c r="J1254">
        <f>VLOOKUP(F1254,profesor!$G$2:$H$101,2,0)</f>
        <v>50</v>
      </c>
      <c r="K1254">
        <f>VLOOKUP(H1254,ar_predmet!A:C,3,0)</f>
        <v>240</v>
      </c>
      <c r="L1254" s="3" t="str">
        <f>VLOOKUP(H1254,ar_predmet!A:C,2,FALSE())</f>
        <v>S107</v>
      </c>
      <c r="M1254">
        <f>+VLOOKUP(G1254,tip_dogodka!$B$2:$C$10,2,0)</f>
        <v>3</v>
      </c>
      <c r="N1254">
        <f>+VLOOKUP(E1254,prostor!$F$1:$G$101,2,0)</f>
        <v>54</v>
      </c>
      <c r="O1254">
        <f t="shared" si="76"/>
        <v>345</v>
      </c>
      <c r="P1254">
        <f>VLOOKUP(O1254,mi2hh!A$2:B$4261,2,FALSE())</f>
        <v>7</v>
      </c>
      <c r="Q1254" t="str">
        <f t="shared" si="77"/>
        <v>Izr</v>
      </c>
      <c r="R1254" t="str">
        <f t="shared" si="78"/>
        <v>VS</v>
      </c>
      <c r="S1254" s="24" t="s">
        <v>1239</v>
      </c>
      <c r="T1254" t="str">
        <f t="shared" si="79"/>
        <v/>
      </c>
      <c r="U1254">
        <f>VLOOKUP(S1254,ar_skupina!L$2:M$136,2,FALSE())</f>
        <v>93</v>
      </c>
    </row>
    <row r="1255" spans="1:21" ht="14.25" customHeight="1" x14ac:dyDescent="0.25">
      <c r="A1255">
        <v>1528</v>
      </c>
      <c r="B1255" s="9">
        <v>45405.791666666701</v>
      </c>
      <c r="C1255" s="9">
        <v>45405.961805555598</v>
      </c>
      <c r="D1255" t="s">
        <v>1713</v>
      </c>
      <c r="E1255" t="s">
        <v>16</v>
      </c>
      <c r="F1255" t="s">
        <v>1714</v>
      </c>
      <c r="G1255" t="s">
        <v>4</v>
      </c>
      <c r="H1255" t="s">
        <v>1715</v>
      </c>
      <c r="I1255" s="63" t="e">
        <f t="array" ref="I1255">_xlfn.IFS(#REF!="1",1,#REF!="2",2,#REF!="3",3,#REF!="1A",4,#REF!="1B",5,#REF!="2A",6,#REF!="2B",7,#REF!="3A",8,#REF!="3B",9,#REF!="4A",10,#REF!="","")</f>
        <v>#REF!</v>
      </c>
      <c r="J1255">
        <f>VLOOKUP(F1255,profesor!$G$2:$H$101,2,0)</f>
        <v>50</v>
      </c>
      <c r="K1255">
        <f>VLOOKUP(H1255,ar_predmet!A:C,3,0)</f>
        <v>242</v>
      </c>
      <c r="L1255" s="3" t="str">
        <f>VLOOKUP(H1255,ar_predmet!A:C,2,FALSE())</f>
        <v>S109</v>
      </c>
      <c r="M1255">
        <f>+VLOOKUP(G1255,tip_dogodka!$B$2:$C$10,2,0)</f>
        <v>3</v>
      </c>
      <c r="N1255">
        <f>+VLOOKUP(E1255,prostor!$F$1:$G$101,2,0)</f>
        <v>54</v>
      </c>
      <c r="O1255">
        <f t="shared" si="76"/>
        <v>245</v>
      </c>
      <c r="P1255">
        <f>VLOOKUP(O1255,mi2hh!A$2:B$4261,2,FALSE())</f>
        <v>5</v>
      </c>
      <c r="Q1255" t="str">
        <f t="shared" si="77"/>
        <v>Izr</v>
      </c>
      <c r="R1255" t="str">
        <f t="shared" si="78"/>
        <v>VS</v>
      </c>
      <c r="S1255" s="24" t="s">
        <v>1239</v>
      </c>
      <c r="T1255" t="str">
        <f t="shared" si="79"/>
        <v/>
      </c>
      <c r="U1255">
        <f>VLOOKUP(S1255,ar_skupina!L$2:M$136,2,FALSE())</f>
        <v>93</v>
      </c>
    </row>
    <row r="1256" spans="1:21" ht="14.25" customHeight="1" x14ac:dyDescent="0.25">
      <c r="A1256">
        <v>1529</v>
      </c>
      <c r="B1256" s="9">
        <v>45315.708333333299</v>
      </c>
      <c r="C1256" s="9">
        <v>45315.916666666701</v>
      </c>
      <c r="D1256" t="s">
        <v>1718</v>
      </c>
      <c r="E1256" t="s">
        <v>16</v>
      </c>
      <c r="F1256" t="s">
        <v>1714</v>
      </c>
      <c r="G1256" t="s">
        <v>5</v>
      </c>
      <c r="H1256" t="s">
        <v>1717</v>
      </c>
      <c r="I1256" s="63" t="e">
        <f t="array" ref="I1256">_xlfn.IFS(#REF!="1",1,#REF!="2",2,#REF!="3",3,#REF!="1A",4,#REF!="1B",5,#REF!="2A",6,#REF!="2B",7,#REF!="3A",8,#REF!="3B",9,#REF!="4A",10,#REF!="","")</f>
        <v>#REF!</v>
      </c>
      <c r="J1256">
        <f>VLOOKUP(F1256,profesor!$G$2:$H$101,2,0)</f>
        <v>50</v>
      </c>
      <c r="K1256">
        <f>VLOOKUP(H1256,ar_predmet!A:C,3,0)</f>
        <v>240</v>
      </c>
      <c r="L1256" s="3" t="str">
        <f>VLOOKUP(H1256,ar_predmet!A:C,2,FALSE())</f>
        <v>S107</v>
      </c>
      <c r="M1256">
        <f>+VLOOKUP(G1256,tip_dogodka!$B$2:$C$10,2,0)</f>
        <v>4</v>
      </c>
      <c r="N1256">
        <f>+VLOOKUP(E1256,prostor!$F$1:$G$101,2,0)</f>
        <v>54</v>
      </c>
      <c r="O1256">
        <f t="shared" si="76"/>
        <v>300</v>
      </c>
      <c r="P1256">
        <f>VLOOKUP(O1256,mi2hh!A$2:B$4261,2,FALSE())</f>
        <v>6</v>
      </c>
      <c r="Q1256" t="str">
        <f t="shared" si="77"/>
        <v>Izr</v>
      </c>
      <c r="R1256" t="str">
        <f t="shared" si="78"/>
        <v>VS</v>
      </c>
      <c r="S1256" s="24" t="s">
        <v>1239</v>
      </c>
      <c r="T1256" t="str">
        <f t="shared" si="79"/>
        <v/>
      </c>
      <c r="U1256">
        <f>VLOOKUP(S1256,ar_skupina!L$2:M$136,2,FALSE())</f>
        <v>93</v>
      </c>
    </row>
    <row r="1257" spans="1:21" ht="14.25" customHeight="1" x14ac:dyDescent="0.25">
      <c r="A1257">
        <v>1530</v>
      </c>
      <c r="B1257" s="9">
        <v>45420.791666666701</v>
      </c>
      <c r="C1257" s="9">
        <v>45420.961805555598</v>
      </c>
      <c r="D1257" t="s">
        <v>1719</v>
      </c>
      <c r="E1257" t="s">
        <v>16</v>
      </c>
      <c r="F1257" t="s">
        <v>1714</v>
      </c>
      <c r="G1257" t="s">
        <v>5</v>
      </c>
      <c r="H1257" t="s">
        <v>1715</v>
      </c>
      <c r="I1257" s="63" t="e">
        <f t="array" ref="I1257">_xlfn.IFS(#REF!="1",1,#REF!="2",2,#REF!="3",3,#REF!="1A",4,#REF!="1B",5,#REF!="2A",6,#REF!="2B",7,#REF!="3A",8,#REF!="3B",9,#REF!="4A",10,#REF!="","")</f>
        <v>#REF!</v>
      </c>
      <c r="J1257">
        <f>VLOOKUP(F1257,profesor!$G$2:$H$101,2,0)</f>
        <v>50</v>
      </c>
      <c r="K1257">
        <f>VLOOKUP(H1257,ar_predmet!A:C,3,0)</f>
        <v>242</v>
      </c>
      <c r="L1257" s="3" t="str">
        <f>VLOOKUP(H1257,ar_predmet!A:C,2,FALSE())</f>
        <v>S109</v>
      </c>
      <c r="M1257">
        <f>+VLOOKUP(G1257,tip_dogodka!$B$2:$C$10,2,0)</f>
        <v>4</v>
      </c>
      <c r="N1257">
        <f>+VLOOKUP(E1257,prostor!$F$1:$G$101,2,0)</f>
        <v>54</v>
      </c>
      <c r="O1257">
        <f t="shared" si="76"/>
        <v>245</v>
      </c>
      <c r="P1257">
        <f>VLOOKUP(O1257,mi2hh!A$2:B$4261,2,FALSE())</f>
        <v>5</v>
      </c>
      <c r="Q1257" t="str">
        <f t="shared" si="77"/>
        <v>Izr</v>
      </c>
      <c r="R1257" t="str">
        <f t="shared" si="78"/>
        <v>VS</v>
      </c>
      <c r="S1257" s="24" t="s">
        <v>1239</v>
      </c>
      <c r="T1257" t="str">
        <f t="shared" si="79"/>
        <v/>
      </c>
      <c r="U1257">
        <f>VLOOKUP(S1257,ar_skupina!L$2:M$136,2,FALSE())</f>
        <v>93</v>
      </c>
    </row>
    <row r="1258" spans="1:21" ht="14.25" customHeight="1" x14ac:dyDescent="0.25">
      <c r="A1258">
        <v>1531</v>
      </c>
      <c r="B1258" s="9">
        <v>45421.791666666701</v>
      </c>
      <c r="C1258" s="9">
        <v>45421.961805555598</v>
      </c>
      <c r="D1258" t="s">
        <v>1719</v>
      </c>
      <c r="E1258" t="s">
        <v>16</v>
      </c>
      <c r="F1258" t="s">
        <v>1714</v>
      </c>
      <c r="G1258" t="s">
        <v>5</v>
      </c>
      <c r="H1258" t="s">
        <v>1715</v>
      </c>
      <c r="I1258" s="63" t="e">
        <f t="array" ref="I1258">_xlfn.IFS(#REF!="1",1,#REF!="2",2,#REF!="3",3,#REF!="1A",4,#REF!="1B",5,#REF!="2A",6,#REF!="2B",7,#REF!="3A",8,#REF!="3B",9,#REF!="4A",10,#REF!="","")</f>
        <v>#REF!</v>
      </c>
      <c r="J1258">
        <f>VLOOKUP(F1258,profesor!$G$2:$H$101,2,0)</f>
        <v>50</v>
      </c>
      <c r="K1258">
        <f>VLOOKUP(H1258,ar_predmet!A:C,3,0)</f>
        <v>242</v>
      </c>
      <c r="L1258" s="3" t="str">
        <f>VLOOKUP(H1258,ar_predmet!A:C,2,FALSE())</f>
        <v>S109</v>
      </c>
      <c r="M1258">
        <f>+VLOOKUP(G1258,tip_dogodka!$B$2:$C$10,2,0)</f>
        <v>4</v>
      </c>
      <c r="N1258">
        <f>+VLOOKUP(E1258,prostor!$F$1:$G$101,2,0)</f>
        <v>54</v>
      </c>
      <c r="O1258">
        <f t="shared" si="76"/>
        <v>245</v>
      </c>
      <c r="P1258">
        <f>VLOOKUP(O1258,mi2hh!A$2:B$4261,2,FALSE())</f>
        <v>5</v>
      </c>
      <c r="Q1258" t="str">
        <f t="shared" si="77"/>
        <v>Izr</v>
      </c>
      <c r="R1258" t="str">
        <f t="shared" si="78"/>
        <v>VS</v>
      </c>
      <c r="S1258" s="24" t="s">
        <v>1239</v>
      </c>
      <c r="T1258" t="str">
        <f t="shared" si="79"/>
        <v/>
      </c>
      <c r="U1258">
        <f>VLOOKUP(S1258,ar_skupina!L$2:M$136,2,FALSE())</f>
        <v>93</v>
      </c>
    </row>
    <row r="1259" spans="1:21" ht="14.25" customHeight="1" x14ac:dyDescent="0.25">
      <c r="A1259">
        <v>1532</v>
      </c>
      <c r="B1259" s="9">
        <v>45314.708333333299</v>
      </c>
      <c r="C1259" s="9">
        <v>45314.916666666701</v>
      </c>
      <c r="D1259" t="s">
        <v>1718</v>
      </c>
      <c r="E1259" t="s">
        <v>16</v>
      </c>
      <c r="F1259" t="s">
        <v>1714</v>
      </c>
      <c r="G1259" t="s">
        <v>5</v>
      </c>
      <c r="H1259" t="s">
        <v>1717</v>
      </c>
      <c r="I1259" s="63" t="e">
        <f t="array" ref="I1259">_xlfn.IFS(#REF!="1",1,#REF!="2",2,#REF!="3",3,#REF!="1A",4,#REF!="1B",5,#REF!="2A",6,#REF!="2B",7,#REF!="3A",8,#REF!="3B",9,#REF!="4A",10,#REF!="","")</f>
        <v>#REF!</v>
      </c>
      <c r="J1259">
        <f>VLOOKUP(F1259,profesor!$G$2:$H$101,2,0)</f>
        <v>50</v>
      </c>
      <c r="K1259">
        <f>VLOOKUP(H1259,ar_predmet!A:C,3,0)</f>
        <v>240</v>
      </c>
      <c r="L1259" s="3" t="str">
        <f>VLOOKUP(H1259,ar_predmet!A:C,2,FALSE())</f>
        <v>S107</v>
      </c>
      <c r="M1259">
        <f>+VLOOKUP(G1259,tip_dogodka!$B$2:$C$10,2,0)</f>
        <v>4</v>
      </c>
      <c r="N1259">
        <f>+VLOOKUP(E1259,prostor!$F$1:$G$101,2,0)</f>
        <v>54</v>
      </c>
      <c r="O1259">
        <f t="shared" si="76"/>
        <v>300</v>
      </c>
      <c r="P1259">
        <f>VLOOKUP(O1259,mi2hh!A$2:B$4261,2,FALSE())</f>
        <v>6</v>
      </c>
      <c r="Q1259" t="str">
        <f t="shared" si="77"/>
        <v>Izr</v>
      </c>
      <c r="R1259" t="str">
        <f t="shared" si="78"/>
        <v>VS</v>
      </c>
      <c r="S1259" s="24" t="s">
        <v>1239</v>
      </c>
      <c r="T1259" t="str">
        <f t="shared" si="79"/>
        <v/>
      </c>
      <c r="U1259">
        <f>VLOOKUP(S1259,ar_skupina!L$2:M$136,2,FALSE())</f>
        <v>93</v>
      </c>
    </row>
    <row r="1260" spans="1:21" ht="14.25" customHeight="1" x14ac:dyDescent="0.25">
      <c r="A1260">
        <v>1533</v>
      </c>
      <c r="B1260" s="9">
        <v>45400.75</v>
      </c>
      <c r="C1260" s="9">
        <v>45400.958333333299</v>
      </c>
      <c r="D1260" t="s">
        <v>1713</v>
      </c>
      <c r="E1260" t="s">
        <v>16</v>
      </c>
      <c r="F1260" t="s">
        <v>1714</v>
      </c>
      <c r="G1260" t="s">
        <v>4</v>
      </c>
      <c r="H1260" t="s">
        <v>1715</v>
      </c>
      <c r="I1260" s="63" t="e">
        <f t="array" ref="I1260">_xlfn.IFS(#REF!="1",1,#REF!="2",2,#REF!="3",3,#REF!="1A",4,#REF!="1B",5,#REF!="2A",6,#REF!="2B",7,#REF!="3A",8,#REF!="3B",9,#REF!="4A",10,#REF!="","")</f>
        <v>#REF!</v>
      </c>
      <c r="J1260">
        <f>VLOOKUP(F1260,profesor!$G$2:$H$101,2,0)</f>
        <v>50</v>
      </c>
      <c r="K1260">
        <f>VLOOKUP(H1260,ar_predmet!A:C,3,0)</f>
        <v>242</v>
      </c>
      <c r="L1260" s="3" t="str">
        <f>VLOOKUP(H1260,ar_predmet!A:C,2,FALSE())</f>
        <v>S109</v>
      </c>
      <c r="M1260">
        <f>+VLOOKUP(G1260,tip_dogodka!$B$2:$C$10,2,0)</f>
        <v>3</v>
      </c>
      <c r="N1260">
        <f>+VLOOKUP(E1260,prostor!$F$1:$G$101,2,0)</f>
        <v>54</v>
      </c>
      <c r="O1260">
        <f t="shared" si="76"/>
        <v>300</v>
      </c>
      <c r="P1260">
        <f>VLOOKUP(O1260,mi2hh!A$2:B$4261,2,FALSE())</f>
        <v>6</v>
      </c>
      <c r="Q1260" t="str">
        <f t="shared" si="77"/>
        <v>Izr</v>
      </c>
      <c r="R1260" t="str">
        <f t="shared" si="78"/>
        <v>VS</v>
      </c>
      <c r="S1260" s="24" t="s">
        <v>1239</v>
      </c>
      <c r="T1260" t="str">
        <f t="shared" si="79"/>
        <v/>
      </c>
      <c r="U1260">
        <f>VLOOKUP(S1260,ar_skupina!L$2:M$136,2,FALSE())</f>
        <v>93</v>
      </c>
    </row>
    <row r="1261" spans="1:21" ht="14.25" customHeight="1" x14ac:dyDescent="0.25">
      <c r="A1261">
        <v>1534</v>
      </c>
      <c r="B1261" s="9">
        <v>45422.791666666701</v>
      </c>
      <c r="C1261" s="9">
        <v>45422.895833333299</v>
      </c>
      <c r="D1261" t="s">
        <v>1719</v>
      </c>
      <c r="E1261" t="s">
        <v>16</v>
      </c>
      <c r="F1261" t="s">
        <v>1714</v>
      </c>
      <c r="G1261" t="s">
        <v>5</v>
      </c>
      <c r="H1261" t="s">
        <v>1715</v>
      </c>
      <c r="I1261" s="63" t="e">
        <f t="array" ref="I1261">_xlfn.IFS(#REF!="1",1,#REF!="2",2,#REF!="3",3,#REF!="1A",4,#REF!="1B",5,#REF!="2A",6,#REF!="2B",7,#REF!="3A",8,#REF!="3B",9,#REF!="4A",10,#REF!="","")</f>
        <v>#REF!</v>
      </c>
      <c r="J1261">
        <f>VLOOKUP(F1261,profesor!$G$2:$H$101,2,0)</f>
        <v>50</v>
      </c>
      <c r="K1261">
        <f>VLOOKUP(H1261,ar_predmet!A:C,3,0)</f>
        <v>242</v>
      </c>
      <c r="L1261" s="3" t="str">
        <f>VLOOKUP(H1261,ar_predmet!A:C,2,FALSE())</f>
        <v>S109</v>
      </c>
      <c r="M1261">
        <f>+VLOOKUP(G1261,tip_dogodka!$B$2:$C$10,2,0)</f>
        <v>4</v>
      </c>
      <c r="N1261">
        <f>+VLOOKUP(E1261,prostor!$F$1:$G$101,2,0)</f>
        <v>54</v>
      </c>
      <c r="O1261">
        <f t="shared" si="76"/>
        <v>150</v>
      </c>
      <c r="P1261">
        <f>VLOOKUP(O1261,mi2hh!A$2:B$4261,2,FALSE())</f>
        <v>3</v>
      </c>
      <c r="Q1261" t="str">
        <f t="shared" si="77"/>
        <v>Izr</v>
      </c>
      <c r="R1261" t="str">
        <f t="shared" si="78"/>
        <v>VS</v>
      </c>
      <c r="S1261" s="24" t="s">
        <v>1239</v>
      </c>
      <c r="T1261" t="str">
        <f t="shared" si="79"/>
        <v/>
      </c>
      <c r="U1261">
        <f>VLOOKUP(S1261,ar_skupina!L$2:M$136,2,FALSE())</f>
        <v>93</v>
      </c>
    </row>
    <row r="1262" spans="1:21" ht="14.25" customHeight="1" x14ac:dyDescent="0.25">
      <c r="A1262">
        <v>1535</v>
      </c>
      <c r="B1262" s="9">
        <v>45425.791666666701</v>
      </c>
      <c r="C1262" s="9">
        <v>45425.895833333299</v>
      </c>
      <c r="D1262" t="s">
        <v>1720</v>
      </c>
      <c r="E1262" t="s">
        <v>17</v>
      </c>
      <c r="F1262" t="s">
        <v>1714</v>
      </c>
      <c r="G1262" t="s">
        <v>3</v>
      </c>
      <c r="H1262" t="s">
        <v>1715</v>
      </c>
      <c r="I1262" s="63" t="e">
        <f t="array" ref="I1262">_xlfn.IFS(#REF!="1",1,#REF!="2",2,#REF!="3",3,#REF!="1A",4,#REF!="1B",5,#REF!="2A",6,#REF!="2B",7,#REF!="3A",8,#REF!="3B",9,#REF!="4A",10,#REF!="","")</f>
        <v>#REF!</v>
      </c>
      <c r="J1262">
        <f>VLOOKUP(F1262,profesor!$G$2:$H$101,2,0)</f>
        <v>50</v>
      </c>
      <c r="K1262">
        <f>VLOOKUP(H1262,ar_predmet!A:C,3,0)</f>
        <v>242</v>
      </c>
      <c r="L1262" s="3" t="str">
        <f>VLOOKUP(H1262,ar_predmet!A:C,2,FALSE())</f>
        <v>S109</v>
      </c>
      <c r="M1262">
        <f>+VLOOKUP(G1262,tip_dogodka!$B$2:$C$10,2,0)</f>
        <v>2</v>
      </c>
      <c r="N1262">
        <f>+VLOOKUP(E1262,prostor!$F$1:$G$101,2,0)</f>
        <v>55</v>
      </c>
      <c r="O1262">
        <f t="shared" si="76"/>
        <v>150</v>
      </c>
      <c r="P1262">
        <f>VLOOKUP(O1262,mi2hh!A$2:B$4261,2,FALSE())</f>
        <v>3</v>
      </c>
      <c r="Q1262" t="str">
        <f t="shared" si="77"/>
        <v>Izr</v>
      </c>
      <c r="R1262" t="str">
        <f t="shared" si="78"/>
        <v>VS</v>
      </c>
      <c r="S1262" s="24" t="s">
        <v>1239</v>
      </c>
      <c r="T1262" t="str">
        <f t="shared" si="79"/>
        <v/>
      </c>
      <c r="U1262">
        <f>VLOOKUP(S1262,ar_skupina!L$2:M$136,2,FALSE())</f>
        <v>93</v>
      </c>
    </row>
    <row r="1263" spans="1:21" ht="14.25" customHeight="1" x14ac:dyDescent="0.25">
      <c r="A1263">
        <v>1536</v>
      </c>
      <c r="B1263" s="9">
        <v>45294.75</v>
      </c>
      <c r="C1263" s="9">
        <v>45294.854166666701</v>
      </c>
      <c r="D1263" t="s">
        <v>1721</v>
      </c>
      <c r="E1263">
        <v>306</v>
      </c>
      <c r="F1263" t="s">
        <v>1714</v>
      </c>
      <c r="G1263" t="s">
        <v>2</v>
      </c>
      <c r="H1263" t="s">
        <v>1717</v>
      </c>
      <c r="I1263" s="63" t="e">
        <f t="array" ref="I1263">_xlfn.IFS(#REF!="1",1,#REF!="2",2,#REF!="3",3,#REF!="1A",4,#REF!="1B",5,#REF!="2A",6,#REF!="2B",7,#REF!="3A",8,#REF!="3B",9,#REF!="4A",10,#REF!="","")</f>
        <v>#REF!</v>
      </c>
      <c r="J1263">
        <f>VLOOKUP(F1263,profesor!$G$2:$H$101,2,0)</f>
        <v>50</v>
      </c>
      <c r="K1263">
        <f>VLOOKUP(H1263,ar_predmet!A:C,3,0)</f>
        <v>240</v>
      </c>
      <c r="L1263" s="3" t="str">
        <f>VLOOKUP(H1263,ar_predmet!A:C,2,FALSE())</f>
        <v>S107</v>
      </c>
      <c r="M1263">
        <f>+VLOOKUP(G1263,tip_dogodka!$B$2:$C$10,2,0)</f>
        <v>1</v>
      </c>
      <c r="N1263">
        <f>+VLOOKUP(E1263,prostor!$F$1:$G$101,2,0)</f>
        <v>8</v>
      </c>
      <c r="O1263">
        <f t="shared" si="76"/>
        <v>150</v>
      </c>
      <c r="P1263">
        <f>VLOOKUP(O1263,mi2hh!A$2:B$4261,2,FALSE())</f>
        <v>3</v>
      </c>
      <c r="Q1263" t="str">
        <f t="shared" si="77"/>
        <v>Izr</v>
      </c>
      <c r="R1263" t="str">
        <f t="shared" si="78"/>
        <v>VS</v>
      </c>
      <c r="S1263" s="24" t="s">
        <v>1239</v>
      </c>
      <c r="T1263" t="str">
        <f t="shared" si="79"/>
        <v/>
      </c>
      <c r="U1263">
        <f>VLOOKUP(S1263,ar_skupina!L$2:M$136,2,FALSE())</f>
        <v>93</v>
      </c>
    </row>
    <row r="1264" spans="1:21" ht="14.25" customHeight="1" x14ac:dyDescent="0.25">
      <c r="A1264">
        <v>1537</v>
      </c>
      <c r="B1264" s="9">
        <v>45301.708333333299</v>
      </c>
      <c r="C1264" s="9">
        <v>45301.916666666701</v>
      </c>
      <c r="D1264" t="s">
        <v>1716</v>
      </c>
      <c r="E1264" t="s">
        <v>16</v>
      </c>
      <c r="F1264" t="s">
        <v>1714</v>
      </c>
      <c r="G1264" t="s">
        <v>4</v>
      </c>
      <c r="H1264" t="s">
        <v>1717</v>
      </c>
      <c r="I1264" s="63" t="e">
        <f t="array" ref="I1264">_xlfn.IFS(#REF!="1",1,#REF!="2",2,#REF!="3",3,#REF!="1A",4,#REF!="1B",5,#REF!="2A",6,#REF!="2B",7,#REF!="3A",8,#REF!="3B",9,#REF!="4A",10,#REF!="","")</f>
        <v>#REF!</v>
      </c>
      <c r="J1264">
        <f>VLOOKUP(F1264,profesor!$G$2:$H$101,2,0)</f>
        <v>50</v>
      </c>
      <c r="K1264">
        <f>VLOOKUP(H1264,ar_predmet!A:C,3,0)</f>
        <v>240</v>
      </c>
      <c r="L1264" s="3" t="str">
        <f>VLOOKUP(H1264,ar_predmet!A:C,2,FALSE())</f>
        <v>S107</v>
      </c>
      <c r="M1264">
        <f>+VLOOKUP(G1264,tip_dogodka!$B$2:$C$10,2,0)</f>
        <v>3</v>
      </c>
      <c r="N1264">
        <f>+VLOOKUP(E1264,prostor!$F$1:$G$101,2,0)</f>
        <v>54</v>
      </c>
      <c r="O1264">
        <f t="shared" si="76"/>
        <v>300</v>
      </c>
      <c r="P1264">
        <f>VLOOKUP(O1264,mi2hh!A$2:B$4261,2,FALSE())</f>
        <v>6</v>
      </c>
      <c r="Q1264" t="str">
        <f t="shared" si="77"/>
        <v>Izr</v>
      </c>
      <c r="R1264" t="str">
        <f t="shared" si="78"/>
        <v>VS</v>
      </c>
      <c r="S1264" s="24" t="s">
        <v>1239</v>
      </c>
      <c r="T1264" t="str">
        <f t="shared" si="79"/>
        <v/>
      </c>
      <c r="U1264">
        <f>VLOOKUP(S1264,ar_skupina!L$2:M$136,2,FALSE())</f>
        <v>93</v>
      </c>
    </row>
    <row r="1265" spans="1:21" ht="14.25" customHeight="1" x14ac:dyDescent="0.25">
      <c r="A1265">
        <v>1538</v>
      </c>
      <c r="B1265" s="9">
        <v>45393.791666666701</v>
      </c>
      <c r="C1265" s="9">
        <v>45393.895833333299</v>
      </c>
      <c r="D1265" t="s">
        <v>1722</v>
      </c>
      <c r="E1265">
        <v>306</v>
      </c>
      <c r="F1265" t="s">
        <v>1714</v>
      </c>
      <c r="G1265" t="s">
        <v>2</v>
      </c>
      <c r="H1265" t="s">
        <v>1715</v>
      </c>
      <c r="I1265" s="63" t="e">
        <f t="array" ref="I1265">_xlfn.IFS(#REF!="1",1,#REF!="2",2,#REF!="3",3,#REF!="1A",4,#REF!="1B",5,#REF!="2A",6,#REF!="2B",7,#REF!="3A",8,#REF!="3B",9,#REF!="4A",10,#REF!="","")</f>
        <v>#REF!</v>
      </c>
      <c r="J1265">
        <f>VLOOKUP(F1265,profesor!$G$2:$H$101,2,0)</f>
        <v>50</v>
      </c>
      <c r="K1265">
        <f>VLOOKUP(H1265,ar_predmet!A:C,3,0)</f>
        <v>242</v>
      </c>
      <c r="L1265" s="3" t="str">
        <f>VLOOKUP(H1265,ar_predmet!A:C,2,FALSE())</f>
        <v>S109</v>
      </c>
      <c r="M1265">
        <f>+VLOOKUP(G1265,tip_dogodka!$B$2:$C$10,2,0)</f>
        <v>1</v>
      </c>
      <c r="N1265">
        <f>+VLOOKUP(E1265,prostor!$F$1:$G$101,2,0)</f>
        <v>8</v>
      </c>
      <c r="O1265">
        <f t="shared" si="76"/>
        <v>150</v>
      </c>
      <c r="P1265">
        <f>VLOOKUP(O1265,mi2hh!A$2:B$4261,2,FALSE())</f>
        <v>3</v>
      </c>
      <c r="Q1265" t="str">
        <f t="shared" si="77"/>
        <v>Izr</v>
      </c>
      <c r="R1265" t="str">
        <f t="shared" si="78"/>
        <v>VS</v>
      </c>
      <c r="S1265" s="24" t="s">
        <v>1239</v>
      </c>
      <c r="T1265" t="str">
        <f t="shared" si="79"/>
        <v/>
      </c>
      <c r="U1265">
        <f>VLOOKUP(S1265,ar_skupina!L$2:M$136,2,FALSE())</f>
        <v>93</v>
      </c>
    </row>
    <row r="1266" spans="1:21" ht="14.25" customHeight="1" x14ac:dyDescent="0.25">
      <c r="A1266">
        <v>1539</v>
      </c>
      <c r="B1266" s="9">
        <v>45306.75</v>
      </c>
      <c r="C1266" s="9">
        <v>45306.854166666701</v>
      </c>
      <c r="D1266" t="s">
        <v>1721</v>
      </c>
      <c r="E1266" t="s">
        <v>17</v>
      </c>
      <c r="F1266" t="s">
        <v>1714</v>
      </c>
      <c r="G1266" t="s">
        <v>2</v>
      </c>
      <c r="H1266" t="s">
        <v>1717</v>
      </c>
      <c r="I1266" s="63" t="e">
        <f t="array" ref="I1266">_xlfn.IFS(#REF!="1",1,#REF!="2",2,#REF!="3",3,#REF!="1A",4,#REF!="1B",5,#REF!="2A",6,#REF!="2B",7,#REF!="3A",8,#REF!="3B",9,#REF!="4A",10,#REF!="","")</f>
        <v>#REF!</v>
      </c>
      <c r="J1266">
        <f>VLOOKUP(F1266,profesor!$G$2:$H$101,2,0)</f>
        <v>50</v>
      </c>
      <c r="K1266">
        <f>VLOOKUP(H1266,ar_predmet!A:C,3,0)</f>
        <v>240</v>
      </c>
      <c r="L1266" s="3" t="str">
        <f>VLOOKUP(H1266,ar_predmet!A:C,2,FALSE())</f>
        <v>S107</v>
      </c>
      <c r="M1266">
        <f>+VLOOKUP(G1266,tip_dogodka!$B$2:$C$10,2,0)</f>
        <v>1</v>
      </c>
      <c r="N1266">
        <f>+VLOOKUP(E1266,prostor!$F$1:$G$101,2,0)</f>
        <v>55</v>
      </c>
      <c r="O1266">
        <f t="shared" si="76"/>
        <v>150</v>
      </c>
      <c r="P1266">
        <f>VLOOKUP(O1266,mi2hh!A$2:B$4261,2,FALSE())</f>
        <v>3</v>
      </c>
      <c r="Q1266" t="str">
        <f t="shared" si="77"/>
        <v>Izr</v>
      </c>
      <c r="R1266" t="str">
        <f t="shared" si="78"/>
        <v>VS</v>
      </c>
      <c r="S1266" s="24" t="s">
        <v>1239</v>
      </c>
      <c r="T1266" t="str">
        <f t="shared" si="79"/>
        <v/>
      </c>
      <c r="U1266">
        <f>VLOOKUP(S1266,ar_skupina!L$2:M$136,2,FALSE())</f>
        <v>93</v>
      </c>
    </row>
    <row r="1267" spans="1:21" ht="14.25" customHeight="1" x14ac:dyDescent="0.25">
      <c r="A1267">
        <v>1540</v>
      </c>
      <c r="B1267" s="9">
        <v>45404.791666666701</v>
      </c>
      <c r="C1267" s="9">
        <v>45404.961805555598</v>
      </c>
      <c r="D1267" t="s">
        <v>1713</v>
      </c>
      <c r="E1267" t="s">
        <v>16</v>
      </c>
      <c r="F1267" t="s">
        <v>1714</v>
      </c>
      <c r="G1267" t="s">
        <v>4</v>
      </c>
      <c r="H1267" t="s">
        <v>1715</v>
      </c>
      <c r="I1267" s="63" t="e">
        <f t="array" ref="I1267">_xlfn.IFS(#REF!="1",1,#REF!="2",2,#REF!="3",3,#REF!="1A",4,#REF!="1B",5,#REF!="2A",6,#REF!="2B",7,#REF!="3A",8,#REF!="3B",9,#REF!="4A",10,#REF!="","")</f>
        <v>#REF!</v>
      </c>
      <c r="J1267">
        <f>VLOOKUP(F1267,profesor!$G$2:$H$101,2,0)</f>
        <v>50</v>
      </c>
      <c r="K1267">
        <f>VLOOKUP(H1267,ar_predmet!A:C,3,0)</f>
        <v>242</v>
      </c>
      <c r="L1267" s="3" t="str">
        <f>VLOOKUP(H1267,ar_predmet!A:C,2,FALSE())</f>
        <v>S109</v>
      </c>
      <c r="M1267">
        <f>+VLOOKUP(G1267,tip_dogodka!$B$2:$C$10,2,0)</f>
        <v>3</v>
      </c>
      <c r="N1267">
        <f>+VLOOKUP(E1267,prostor!$F$1:$G$101,2,0)</f>
        <v>54</v>
      </c>
      <c r="O1267">
        <f t="shared" si="76"/>
        <v>245</v>
      </c>
      <c r="P1267">
        <f>VLOOKUP(O1267,mi2hh!A$2:B$4261,2,FALSE())</f>
        <v>5</v>
      </c>
      <c r="Q1267" t="str">
        <f t="shared" si="77"/>
        <v>Izr</v>
      </c>
      <c r="R1267" t="str">
        <f t="shared" si="78"/>
        <v>VS</v>
      </c>
      <c r="S1267" s="24" t="s">
        <v>1239</v>
      </c>
      <c r="T1267" t="str">
        <f t="shared" si="79"/>
        <v/>
      </c>
      <c r="U1267">
        <f>VLOOKUP(S1267,ar_skupina!L$2:M$136,2,FALSE())</f>
        <v>93</v>
      </c>
    </row>
    <row r="1268" spans="1:21" ht="14.25" customHeight="1" x14ac:dyDescent="0.25">
      <c r="A1268">
        <v>1541</v>
      </c>
      <c r="B1268" s="9">
        <v>45313.708333333299</v>
      </c>
      <c r="C1268" s="9">
        <v>45313.916666666701</v>
      </c>
      <c r="D1268" t="s">
        <v>1718</v>
      </c>
      <c r="E1268" t="s">
        <v>16</v>
      </c>
      <c r="F1268" t="s">
        <v>1714</v>
      </c>
      <c r="G1268" t="s">
        <v>5</v>
      </c>
      <c r="H1268" t="s">
        <v>1717</v>
      </c>
      <c r="I1268" s="63" t="e">
        <f t="array" ref="I1268">_xlfn.IFS(#REF!="1",1,#REF!="2",2,#REF!="3",3,#REF!="1A",4,#REF!="1B",5,#REF!="2A",6,#REF!="2B",7,#REF!="3A",8,#REF!="3B",9,#REF!="4A",10,#REF!="","")</f>
        <v>#REF!</v>
      </c>
      <c r="J1268">
        <f>VLOOKUP(F1268,profesor!$G$2:$H$101,2,0)</f>
        <v>50</v>
      </c>
      <c r="K1268">
        <f>VLOOKUP(H1268,ar_predmet!A:C,3,0)</f>
        <v>240</v>
      </c>
      <c r="L1268" s="3" t="str">
        <f>VLOOKUP(H1268,ar_predmet!A:C,2,FALSE())</f>
        <v>S107</v>
      </c>
      <c r="M1268">
        <f>+VLOOKUP(G1268,tip_dogodka!$B$2:$C$10,2,0)</f>
        <v>4</v>
      </c>
      <c r="N1268">
        <f>+VLOOKUP(E1268,prostor!$F$1:$G$101,2,0)</f>
        <v>54</v>
      </c>
      <c r="O1268">
        <f t="shared" si="76"/>
        <v>300</v>
      </c>
      <c r="P1268">
        <f>VLOOKUP(O1268,mi2hh!A$2:B$4261,2,FALSE())</f>
        <v>6</v>
      </c>
      <c r="Q1268" t="str">
        <f t="shared" si="77"/>
        <v>Izr</v>
      </c>
      <c r="R1268" t="str">
        <f t="shared" si="78"/>
        <v>VS</v>
      </c>
      <c r="S1268" s="24" t="s">
        <v>1239</v>
      </c>
      <c r="T1268" t="str">
        <f t="shared" si="79"/>
        <v/>
      </c>
      <c r="U1268">
        <f>VLOOKUP(S1268,ar_skupina!L$2:M$136,2,FALSE())</f>
        <v>93</v>
      </c>
    </row>
    <row r="1269" spans="1:21" ht="14.25" customHeight="1" x14ac:dyDescent="0.25">
      <c r="A1269">
        <v>1542</v>
      </c>
      <c r="B1269" s="9">
        <v>45407.791666666701</v>
      </c>
      <c r="C1269" s="9">
        <v>45407.895833333299</v>
      </c>
      <c r="D1269" t="s">
        <v>1722</v>
      </c>
      <c r="E1269" t="s">
        <v>17</v>
      </c>
      <c r="F1269" t="s">
        <v>1714</v>
      </c>
      <c r="G1269" t="s">
        <v>2</v>
      </c>
      <c r="H1269" t="s">
        <v>1715</v>
      </c>
      <c r="I1269" s="63" t="e">
        <f t="array" ref="I1269">_xlfn.IFS(#REF!="1",1,#REF!="2",2,#REF!="3",3,#REF!="1A",4,#REF!="1B",5,#REF!="2A",6,#REF!="2B",7,#REF!="3A",8,#REF!="3B",9,#REF!="4A",10,#REF!="","")</f>
        <v>#REF!</v>
      </c>
      <c r="J1269">
        <f>VLOOKUP(F1269,profesor!$G$2:$H$101,2,0)</f>
        <v>50</v>
      </c>
      <c r="K1269">
        <f>VLOOKUP(H1269,ar_predmet!A:C,3,0)</f>
        <v>242</v>
      </c>
      <c r="L1269" s="3" t="str">
        <f>VLOOKUP(H1269,ar_predmet!A:C,2,FALSE())</f>
        <v>S109</v>
      </c>
      <c r="M1269">
        <f>+VLOOKUP(G1269,tip_dogodka!$B$2:$C$10,2,0)</f>
        <v>1</v>
      </c>
      <c r="N1269">
        <f>+VLOOKUP(E1269,prostor!$F$1:$G$101,2,0)</f>
        <v>55</v>
      </c>
      <c r="O1269">
        <f t="shared" si="76"/>
        <v>150</v>
      </c>
      <c r="P1269">
        <f>VLOOKUP(O1269,mi2hh!A$2:B$4261,2,FALSE())</f>
        <v>3</v>
      </c>
      <c r="Q1269" t="str">
        <f t="shared" si="77"/>
        <v>Izr</v>
      </c>
      <c r="R1269" t="str">
        <f t="shared" si="78"/>
        <v>VS</v>
      </c>
      <c r="S1269" s="24" t="s">
        <v>1239</v>
      </c>
      <c r="T1269" t="str">
        <f t="shared" si="79"/>
        <v/>
      </c>
      <c r="U1269">
        <f>VLOOKUP(S1269,ar_skupina!L$2:M$136,2,FALSE())</f>
        <v>93</v>
      </c>
    </row>
    <row r="1270" spans="1:21" ht="14.25" customHeight="1" x14ac:dyDescent="0.25">
      <c r="A1270">
        <v>1543</v>
      </c>
      <c r="B1270" s="9">
        <v>45419.618055555598</v>
      </c>
      <c r="C1270" s="9">
        <v>45419.791666666701</v>
      </c>
      <c r="D1270" t="s">
        <v>1719</v>
      </c>
      <c r="E1270" t="s">
        <v>16</v>
      </c>
      <c r="F1270" t="s">
        <v>1714</v>
      </c>
      <c r="G1270" t="s">
        <v>5</v>
      </c>
      <c r="H1270" t="s">
        <v>1715</v>
      </c>
      <c r="I1270" s="63" t="e">
        <f t="array" ref="I1270">_xlfn.IFS(#REF!="1",1,#REF!="2",2,#REF!="3",3,#REF!="1A",4,#REF!="1B",5,#REF!="2A",6,#REF!="2B",7,#REF!="3A",8,#REF!="3B",9,#REF!="4A",10,#REF!="","")</f>
        <v>#REF!</v>
      </c>
      <c r="J1270">
        <f>VLOOKUP(F1270,profesor!$G$2:$H$101,2,0)</f>
        <v>50</v>
      </c>
      <c r="K1270">
        <f>VLOOKUP(H1270,ar_predmet!A:C,3,0)</f>
        <v>242</v>
      </c>
      <c r="L1270" s="3" t="str">
        <f>VLOOKUP(H1270,ar_predmet!A:C,2,FALSE())</f>
        <v>S109</v>
      </c>
      <c r="M1270">
        <f>+VLOOKUP(G1270,tip_dogodka!$B$2:$C$10,2,0)</f>
        <v>4</v>
      </c>
      <c r="N1270">
        <f>+VLOOKUP(E1270,prostor!$F$1:$G$101,2,0)</f>
        <v>54</v>
      </c>
      <c r="O1270">
        <f t="shared" si="76"/>
        <v>250</v>
      </c>
      <c r="P1270">
        <f>VLOOKUP(O1270,mi2hh!A$2:B$4261,2,FALSE())</f>
        <v>5</v>
      </c>
      <c r="Q1270" t="str">
        <f t="shared" si="77"/>
        <v>Izr</v>
      </c>
      <c r="R1270" t="str">
        <f t="shared" si="78"/>
        <v>VS</v>
      </c>
      <c r="S1270" s="24" t="s">
        <v>1239</v>
      </c>
      <c r="T1270" t="str">
        <f t="shared" si="79"/>
        <v/>
      </c>
      <c r="U1270">
        <f>VLOOKUP(S1270,ar_skupina!L$2:M$136,2,FALSE())</f>
        <v>93</v>
      </c>
    </row>
    <row r="1271" spans="1:21" ht="14.25" customHeight="1" x14ac:dyDescent="0.25">
      <c r="A1271">
        <v>1544</v>
      </c>
      <c r="B1271" s="9">
        <v>45401.75</v>
      </c>
      <c r="C1271" s="9">
        <v>45401.958333333299</v>
      </c>
      <c r="D1271" t="s">
        <v>1713</v>
      </c>
      <c r="E1271" t="s">
        <v>16</v>
      </c>
      <c r="F1271" t="s">
        <v>1714</v>
      </c>
      <c r="G1271" t="s">
        <v>4</v>
      </c>
      <c r="H1271" t="s">
        <v>1715</v>
      </c>
      <c r="I1271" s="63" t="e">
        <f t="array" ref="I1271">_xlfn.IFS(#REF!="1",1,#REF!="2",2,#REF!="3",3,#REF!="1A",4,#REF!="1B",5,#REF!="2A",6,#REF!="2B",7,#REF!="3A",8,#REF!="3B",9,#REF!="4A",10,#REF!="","")</f>
        <v>#REF!</v>
      </c>
      <c r="J1271">
        <f>VLOOKUP(F1271,profesor!$G$2:$H$101,2,0)</f>
        <v>50</v>
      </c>
      <c r="K1271">
        <f>VLOOKUP(H1271,ar_predmet!A:C,3,0)</f>
        <v>242</v>
      </c>
      <c r="L1271" s="3" t="str">
        <f>VLOOKUP(H1271,ar_predmet!A:C,2,FALSE())</f>
        <v>S109</v>
      </c>
      <c r="M1271">
        <f>+VLOOKUP(G1271,tip_dogodka!$B$2:$C$10,2,0)</f>
        <v>3</v>
      </c>
      <c r="N1271">
        <f>+VLOOKUP(E1271,prostor!$F$1:$G$101,2,0)</f>
        <v>54</v>
      </c>
      <c r="O1271">
        <f t="shared" si="76"/>
        <v>300</v>
      </c>
      <c r="P1271">
        <f>VLOOKUP(O1271,mi2hh!A$2:B$4261,2,FALSE())</f>
        <v>6</v>
      </c>
      <c r="Q1271" t="str">
        <f t="shared" si="77"/>
        <v>Izr</v>
      </c>
      <c r="R1271" t="str">
        <f t="shared" si="78"/>
        <v>VS</v>
      </c>
      <c r="S1271" s="24" t="s">
        <v>1239</v>
      </c>
      <c r="T1271" t="str">
        <f t="shared" si="79"/>
        <v/>
      </c>
      <c r="U1271">
        <f>VLOOKUP(S1271,ar_skupina!L$2:M$136,2,FALSE())</f>
        <v>93</v>
      </c>
    </row>
    <row r="1272" spans="1:21" ht="14.25" customHeight="1" x14ac:dyDescent="0.25">
      <c r="A1272">
        <v>1545</v>
      </c>
      <c r="B1272" s="9">
        <v>45418.791666666701</v>
      </c>
      <c r="C1272" s="9">
        <v>45418.895833333299</v>
      </c>
      <c r="D1272" t="s">
        <v>1720</v>
      </c>
      <c r="E1272">
        <v>306</v>
      </c>
      <c r="F1272" t="s">
        <v>1714</v>
      </c>
      <c r="G1272" t="s">
        <v>3</v>
      </c>
      <c r="H1272" t="s">
        <v>1715</v>
      </c>
      <c r="I1272" s="63" t="e">
        <f t="array" ref="I1272">_xlfn.IFS(#REF!="1",1,#REF!="2",2,#REF!="3",3,#REF!="1A",4,#REF!="1B",5,#REF!="2A",6,#REF!="2B",7,#REF!="3A",8,#REF!="3B",9,#REF!="4A",10,#REF!="","")</f>
        <v>#REF!</v>
      </c>
      <c r="J1272">
        <f>VLOOKUP(F1272,profesor!$G$2:$H$101,2,0)</f>
        <v>50</v>
      </c>
      <c r="K1272">
        <f>VLOOKUP(H1272,ar_predmet!A:C,3,0)</f>
        <v>242</v>
      </c>
      <c r="L1272" s="3" t="str">
        <f>VLOOKUP(H1272,ar_predmet!A:C,2,FALSE())</f>
        <v>S109</v>
      </c>
      <c r="M1272">
        <f>+VLOOKUP(G1272,tip_dogodka!$B$2:$C$10,2,0)</f>
        <v>2</v>
      </c>
      <c r="N1272">
        <f>+VLOOKUP(E1272,prostor!$F$1:$G$101,2,0)</f>
        <v>8</v>
      </c>
      <c r="O1272">
        <f t="shared" si="76"/>
        <v>150</v>
      </c>
      <c r="P1272">
        <f>VLOOKUP(O1272,mi2hh!A$2:B$4261,2,FALSE())</f>
        <v>3</v>
      </c>
      <c r="Q1272" t="str">
        <f t="shared" si="77"/>
        <v>Izr</v>
      </c>
      <c r="R1272" t="str">
        <f t="shared" si="78"/>
        <v>VS</v>
      </c>
      <c r="S1272" s="24" t="s">
        <v>1239</v>
      </c>
      <c r="T1272" t="str">
        <f t="shared" si="79"/>
        <v/>
      </c>
      <c r="U1272">
        <f>VLOOKUP(S1272,ar_skupina!L$2:M$136,2,FALSE())</f>
        <v>93</v>
      </c>
    </row>
    <row r="1273" spans="1:21" ht="14.25" customHeight="1" x14ac:dyDescent="0.25">
      <c r="A1273">
        <v>1546</v>
      </c>
      <c r="B1273" s="9">
        <v>45316.75</v>
      </c>
      <c r="C1273" s="9">
        <v>45316.854166666701</v>
      </c>
      <c r="D1273" t="s">
        <v>1723</v>
      </c>
      <c r="E1273" t="s">
        <v>17</v>
      </c>
      <c r="F1273" t="s">
        <v>1714</v>
      </c>
      <c r="G1273" t="s">
        <v>3</v>
      </c>
      <c r="H1273" t="s">
        <v>1717</v>
      </c>
      <c r="I1273" s="63" t="e">
        <f t="array" ref="I1273">_xlfn.IFS(#REF!="1",1,#REF!="2",2,#REF!="3",3,#REF!="1A",4,#REF!="1B",5,#REF!="2A",6,#REF!="2B",7,#REF!="3A",8,#REF!="3B",9,#REF!="4A",10,#REF!="","")</f>
        <v>#REF!</v>
      </c>
      <c r="J1273">
        <f>VLOOKUP(F1273,profesor!$G$2:$H$101,2,0)</f>
        <v>50</v>
      </c>
      <c r="K1273">
        <f>VLOOKUP(H1273,ar_predmet!A:C,3,0)</f>
        <v>240</v>
      </c>
      <c r="L1273" s="3" t="str">
        <f>VLOOKUP(H1273,ar_predmet!A:C,2,FALSE())</f>
        <v>S107</v>
      </c>
      <c r="M1273">
        <f>+VLOOKUP(G1273,tip_dogodka!$B$2:$C$10,2,0)</f>
        <v>2</v>
      </c>
      <c r="N1273">
        <f>+VLOOKUP(E1273,prostor!$F$1:$G$101,2,0)</f>
        <v>55</v>
      </c>
      <c r="O1273">
        <f t="shared" si="76"/>
        <v>150</v>
      </c>
      <c r="P1273">
        <f>VLOOKUP(O1273,mi2hh!A$2:B$4261,2,FALSE())</f>
        <v>3</v>
      </c>
      <c r="Q1273" t="str">
        <f t="shared" si="77"/>
        <v>Izr</v>
      </c>
      <c r="R1273" t="str">
        <f t="shared" si="78"/>
        <v>VS</v>
      </c>
      <c r="S1273" s="24" t="s">
        <v>1239</v>
      </c>
      <c r="T1273" t="str">
        <f t="shared" si="79"/>
        <v/>
      </c>
      <c r="U1273">
        <f>VLOOKUP(S1273,ar_skupina!L$2:M$136,2,FALSE())</f>
        <v>93</v>
      </c>
    </row>
    <row r="1274" spans="1:21" ht="14.25" customHeight="1" x14ac:dyDescent="0.25">
      <c r="A1274">
        <v>1547</v>
      </c>
      <c r="B1274" s="9">
        <v>45307.75</v>
      </c>
      <c r="C1274" s="9">
        <v>45307.854166666701</v>
      </c>
      <c r="D1274" t="s">
        <v>1723</v>
      </c>
      <c r="E1274">
        <v>306</v>
      </c>
      <c r="F1274" t="s">
        <v>1714</v>
      </c>
      <c r="G1274" t="s">
        <v>3</v>
      </c>
      <c r="H1274" t="s">
        <v>1717</v>
      </c>
      <c r="I1274" s="63" t="e">
        <f t="array" ref="I1274">_xlfn.IFS(#REF!="1",1,#REF!="2",2,#REF!="3",3,#REF!="1A",4,#REF!="1B",5,#REF!="2A",6,#REF!="2B",7,#REF!="3A",8,#REF!="3B",9,#REF!="4A",10,#REF!="","")</f>
        <v>#REF!</v>
      </c>
      <c r="J1274">
        <f>VLOOKUP(F1274,profesor!$G$2:$H$101,2,0)</f>
        <v>50</v>
      </c>
      <c r="K1274">
        <f>VLOOKUP(H1274,ar_predmet!A:C,3,0)</f>
        <v>240</v>
      </c>
      <c r="L1274" s="3" t="str">
        <f>VLOOKUP(H1274,ar_predmet!A:C,2,FALSE())</f>
        <v>S107</v>
      </c>
      <c r="M1274">
        <f>+VLOOKUP(G1274,tip_dogodka!$B$2:$C$10,2,0)</f>
        <v>2</v>
      </c>
      <c r="N1274">
        <f>+VLOOKUP(E1274,prostor!$F$1:$G$101,2,0)</f>
        <v>8</v>
      </c>
      <c r="O1274">
        <f t="shared" si="76"/>
        <v>150</v>
      </c>
      <c r="P1274">
        <f>VLOOKUP(O1274,mi2hh!A$2:B$4261,2,FALSE())</f>
        <v>3</v>
      </c>
      <c r="Q1274" t="str">
        <f t="shared" si="77"/>
        <v>Izr</v>
      </c>
      <c r="R1274" t="str">
        <f t="shared" si="78"/>
        <v>VS</v>
      </c>
      <c r="S1274" s="24" t="s">
        <v>1239</v>
      </c>
      <c r="T1274" t="str">
        <f t="shared" si="79"/>
        <v/>
      </c>
      <c r="U1274">
        <f>VLOOKUP(S1274,ar_skupina!L$2:M$136,2,FALSE())</f>
        <v>93</v>
      </c>
    </row>
    <row r="1275" spans="1:21" ht="14.25" customHeight="1" x14ac:dyDescent="0.25">
      <c r="A1275">
        <v>1548</v>
      </c>
      <c r="B1275" s="9">
        <v>45300.677083333299</v>
      </c>
      <c r="C1275" s="9">
        <v>45300.916666666701</v>
      </c>
      <c r="D1275" t="s">
        <v>1716</v>
      </c>
      <c r="E1275" t="s">
        <v>16</v>
      </c>
      <c r="F1275" t="s">
        <v>1714</v>
      </c>
      <c r="G1275" t="s">
        <v>4</v>
      </c>
      <c r="H1275" t="s">
        <v>1717</v>
      </c>
      <c r="I1275" s="63" t="e">
        <f t="array" ref="I1275">_xlfn.IFS(#REF!="1",1,#REF!="2",2,#REF!="3",3,#REF!="1A",4,#REF!="1B",5,#REF!="2A",6,#REF!="2B",7,#REF!="3A",8,#REF!="3B",9,#REF!="4A",10,#REF!="","")</f>
        <v>#REF!</v>
      </c>
      <c r="J1275">
        <f>VLOOKUP(F1275,profesor!$G$2:$H$101,2,0)</f>
        <v>50</v>
      </c>
      <c r="K1275">
        <f>VLOOKUP(H1275,ar_predmet!A:C,3,0)</f>
        <v>240</v>
      </c>
      <c r="L1275" s="3" t="str">
        <f>VLOOKUP(H1275,ar_predmet!A:C,2,FALSE())</f>
        <v>S107</v>
      </c>
      <c r="M1275">
        <f>+VLOOKUP(G1275,tip_dogodka!$B$2:$C$10,2,0)</f>
        <v>3</v>
      </c>
      <c r="N1275">
        <f>+VLOOKUP(E1275,prostor!$F$1:$G$101,2,0)</f>
        <v>54</v>
      </c>
      <c r="O1275">
        <f t="shared" si="76"/>
        <v>345</v>
      </c>
      <c r="P1275">
        <f>VLOOKUP(O1275,mi2hh!A$2:B$4261,2,FALSE())</f>
        <v>7</v>
      </c>
      <c r="Q1275" t="str">
        <f t="shared" si="77"/>
        <v>Izr</v>
      </c>
      <c r="R1275" t="str">
        <f t="shared" si="78"/>
        <v>VS</v>
      </c>
      <c r="S1275" s="24" t="s">
        <v>1239</v>
      </c>
      <c r="T1275" t="str">
        <f t="shared" si="79"/>
        <v/>
      </c>
      <c r="U1275">
        <f>VLOOKUP(S1275,ar_skupina!L$2:M$136,2,FALSE())</f>
        <v>93</v>
      </c>
    </row>
    <row r="1276" spans="1:21" ht="14.25" customHeight="1" x14ac:dyDescent="0.25">
      <c r="A1276">
        <v>1549</v>
      </c>
      <c r="B1276" s="9">
        <v>45310.489583333299</v>
      </c>
      <c r="C1276" s="9">
        <v>45310.59375</v>
      </c>
      <c r="D1276" t="s">
        <v>1724</v>
      </c>
      <c r="E1276">
        <v>301</v>
      </c>
      <c r="F1276" t="s">
        <v>1725</v>
      </c>
      <c r="G1276" t="s">
        <v>3</v>
      </c>
      <c r="H1276" t="s">
        <v>1639</v>
      </c>
      <c r="I1276" s="63" t="e">
        <f t="array" ref="I1276">_xlfn.IFS(#REF!="1",1,#REF!="2",2,#REF!="3",3,#REF!="1A",4,#REF!="1B",5,#REF!="2A",6,#REF!="2B",7,#REF!="3A",8,#REF!="3B",9,#REF!="4A",10,#REF!="","")</f>
        <v>#REF!</v>
      </c>
      <c r="J1276">
        <f>VLOOKUP(F1276,profesor!$G$2:$H$101,2,0)</f>
        <v>51</v>
      </c>
      <c r="K1276">
        <f>VLOOKUP(H1276,ar_predmet!A:C,3,0)</f>
        <v>99</v>
      </c>
      <c r="L1276" s="3">
        <f>VLOOKUP(H1276,ar_predmet!A:C,2,FALSE())</f>
        <v>6225</v>
      </c>
      <c r="M1276">
        <f>+VLOOKUP(G1276,tip_dogodka!$B$2:$C$10,2,0)</f>
        <v>2</v>
      </c>
      <c r="N1276">
        <f>+VLOOKUP(E1276,prostor!$F$1:$G$101,2,0)</f>
        <v>5</v>
      </c>
      <c r="O1276">
        <f t="shared" si="76"/>
        <v>150</v>
      </c>
      <c r="P1276">
        <f>VLOOKUP(O1276,mi2hh!A$2:B$4261,2,FALSE())</f>
        <v>3</v>
      </c>
      <c r="Q1276" t="str">
        <f t="shared" si="77"/>
        <v>Red</v>
      </c>
      <c r="R1276" t="str">
        <f t="shared" si="78"/>
        <v>UN</v>
      </c>
      <c r="S1276" s="24" t="s">
        <v>1206</v>
      </c>
      <c r="T1276" t="str">
        <f t="shared" si="79"/>
        <v>2</v>
      </c>
      <c r="U1276">
        <f>VLOOKUP(S1276,ar_skupina!L$2:M$136,2,FALSE())</f>
        <v>63</v>
      </c>
    </row>
    <row r="1277" spans="1:21" ht="14.25" customHeight="1" x14ac:dyDescent="0.25">
      <c r="A1277">
        <v>1550</v>
      </c>
      <c r="B1277" s="9">
        <v>45306.489583333299</v>
      </c>
      <c r="C1277" s="9">
        <v>45306.59375</v>
      </c>
      <c r="D1277" t="s">
        <v>1726</v>
      </c>
      <c r="E1277" t="s">
        <v>16</v>
      </c>
      <c r="F1277" t="s">
        <v>1725</v>
      </c>
      <c r="G1277" t="s">
        <v>5</v>
      </c>
      <c r="H1277" t="s">
        <v>1639</v>
      </c>
      <c r="I1277" s="63" t="e">
        <f t="array" ref="I1277">_xlfn.IFS(#REF!="1",1,#REF!="2",2,#REF!="3",3,#REF!="1A",4,#REF!="1B",5,#REF!="2A",6,#REF!="2B",7,#REF!="3A",8,#REF!="3B",9,#REF!="4A",10,#REF!="","")</f>
        <v>#REF!</v>
      </c>
      <c r="J1277">
        <f>VLOOKUP(F1277,profesor!$G$2:$H$101,2,0)</f>
        <v>51</v>
      </c>
      <c r="K1277">
        <f>VLOOKUP(H1277,ar_predmet!A:C,3,0)</f>
        <v>99</v>
      </c>
      <c r="L1277" s="3">
        <f>VLOOKUP(H1277,ar_predmet!A:C,2,FALSE())</f>
        <v>6225</v>
      </c>
      <c r="M1277">
        <f>+VLOOKUP(G1277,tip_dogodka!$B$2:$C$10,2,0)</f>
        <v>4</v>
      </c>
      <c r="N1277">
        <f>+VLOOKUP(E1277,prostor!$F$1:$G$101,2,0)</f>
        <v>54</v>
      </c>
      <c r="O1277">
        <f t="shared" si="76"/>
        <v>150</v>
      </c>
      <c r="P1277">
        <f>VLOOKUP(O1277,mi2hh!A$2:B$4261,2,FALSE())</f>
        <v>3</v>
      </c>
      <c r="Q1277" t="str">
        <f t="shared" si="77"/>
        <v>Red</v>
      </c>
      <c r="R1277" t="str">
        <f t="shared" si="78"/>
        <v>UN</v>
      </c>
      <c r="S1277" s="24" t="s">
        <v>1205</v>
      </c>
      <c r="T1277" t="str">
        <f t="shared" si="79"/>
        <v>1</v>
      </c>
      <c r="U1277">
        <f>VLOOKUP(S1277,ar_skupina!L$2:M$136,2,FALSE())</f>
        <v>62</v>
      </c>
    </row>
    <row r="1278" spans="1:21" ht="14.25" customHeight="1" x14ac:dyDescent="0.25">
      <c r="A1278">
        <v>1551</v>
      </c>
      <c r="B1278" s="9">
        <v>45278.75</v>
      </c>
      <c r="C1278" s="9">
        <v>45278.854166666701</v>
      </c>
      <c r="D1278" t="s">
        <v>1724</v>
      </c>
      <c r="E1278">
        <v>306</v>
      </c>
      <c r="F1278" t="s">
        <v>1725</v>
      </c>
      <c r="G1278" t="s">
        <v>3</v>
      </c>
      <c r="H1278" t="s">
        <v>1639</v>
      </c>
      <c r="I1278" s="63" t="e">
        <f t="array" ref="I1278">_xlfn.IFS(#REF!="1",1,#REF!="2",2,#REF!="3",3,#REF!="1A",4,#REF!="1B",5,#REF!="2A",6,#REF!="2B",7,#REF!="3A",8,#REF!="3B",9,#REF!="4A",10,#REF!="","")</f>
        <v>#REF!</v>
      </c>
      <c r="J1278">
        <f>VLOOKUP(F1278,profesor!$G$2:$H$101,2,0)</f>
        <v>51</v>
      </c>
      <c r="K1278">
        <f>VLOOKUP(H1278,ar_predmet!A:C,3,0)</f>
        <v>99</v>
      </c>
      <c r="L1278" s="3">
        <f>VLOOKUP(H1278,ar_predmet!A:C,2,FALSE())</f>
        <v>6225</v>
      </c>
      <c r="M1278">
        <f>+VLOOKUP(G1278,tip_dogodka!$B$2:$C$10,2,0)</f>
        <v>2</v>
      </c>
      <c r="N1278">
        <f>+VLOOKUP(E1278,prostor!$F$1:$G$101,2,0)</f>
        <v>8</v>
      </c>
      <c r="O1278">
        <f t="shared" si="76"/>
        <v>150</v>
      </c>
      <c r="P1278">
        <f>VLOOKUP(O1278,mi2hh!A$2:B$4261,2,FALSE())</f>
        <v>3</v>
      </c>
      <c r="Q1278" t="str">
        <f t="shared" si="77"/>
        <v>Red</v>
      </c>
      <c r="R1278" t="str">
        <f t="shared" si="78"/>
        <v>UN</v>
      </c>
      <c r="S1278" s="24" t="s">
        <v>1206</v>
      </c>
      <c r="T1278" t="str">
        <f t="shared" si="79"/>
        <v>2</v>
      </c>
      <c r="U1278">
        <f>VLOOKUP(S1278,ar_skupina!L$2:M$136,2,FALSE())</f>
        <v>63</v>
      </c>
    </row>
    <row r="1279" spans="1:21" ht="14.25" customHeight="1" x14ac:dyDescent="0.25">
      <c r="A1279">
        <v>1552</v>
      </c>
      <c r="B1279" s="9">
        <v>45267.75</v>
      </c>
      <c r="C1279" s="9">
        <v>45267.854166666701</v>
      </c>
      <c r="D1279" t="s">
        <v>1726</v>
      </c>
      <c r="E1279" t="s">
        <v>16</v>
      </c>
      <c r="F1279" t="s">
        <v>1725</v>
      </c>
      <c r="G1279" t="s">
        <v>5</v>
      </c>
      <c r="H1279" t="s">
        <v>1639</v>
      </c>
      <c r="I1279" s="63" t="e">
        <f t="array" ref="I1279">_xlfn.IFS(#REF!="1",1,#REF!="2",2,#REF!="3",3,#REF!="1A",4,#REF!="1B",5,#REF!="2A",6,#REF!="2B",7,#REF!="3A",8,#REF!="3B",9,#REF!="4A",10,#REF!="","")</f>
        <v>#REF!</v>
      </c>
      <c r="J1279">
        <f>VLOOKUP(F1279,profesor!$G$2:$H$101,2,0)</f>
        <v>51</v>
      </c>
      <c r="K1279">
        <f>VLOOKUP(H1279,ar_predmet!A:C,3,0)</f>
        <v>99</v>
      </c>
      <c r="L1279" s="3">
        <f>VLOOKUP(H1279,ar_predmet!A:C,2,FALSE())</f>
        <v>6225</v>
      </c>
      <c r="M1279">
        <f>+VLOOKUP(G1279,tip_dogodka!$B$2:$C$10,2,0)</f>
        <v>4</v>
      </c>
      <c r="N1279">
        <f>+VLOOKUP(E1279,prostor!$F$1:$G$101,2,0)</f>
        <v>54</v>
      </c>
      <c r="O1279">
        <f t="shared" si="76"/>
        <v>150</v>
      </c>
      <c r="P1279">
        <f>VLOOKUP(O1279,mi2hh!A$2:B$4261,2,FALSE())</f>
        <v>3</v>
      </c>
      <c r="Q1279" t="str">
        <f t="shared" si="77"/>
        <v>Red</v>
      </c>
      <c r="R1279" t="str">
        <f t="shared" si="78"/>
        <v>UN</v>
      </c>
      <c r="S1279" s="24" t="s">
        <v>1205</v>
      </c>
      <c r="T1279" t="str">
        <f t="shared" si="79"/>
        <v>1</v>
      </c>
      <c r="U1279">
        <f>VLOOKUP(S1279,ar_skupina!L$2:M$136,2,FALSE())</f>
        <v>62</v>
      </c>
    </row>
    <row r="1280" spans="1:21" ht="14.25" customHeight="1" x14ac:dyDescent="0.25">
      <c r="A1280">
        <v>1553</v>
      </c>
      <c r="B1280" s="9">
        <v>45268.75</v>
      </c>
      <c r="C1280" s="9">
        <v>45268.854166666701</v>
      </c>
      <c r="D1280" t="s">
        <v>1727</v>
      </c>
      <c r="E1280" t="s">
        <v>16</v>
      </c>
      <c r="F1280" t="s">
        <v>1725</v>
      </c>
      <c r="G1280" t="s">
        <v>5</v>
      </c>
      <c r="H1280" t="s">
        <v>1639</v>
      </c>
      <c r="I1280" s="63" t="e">
        <f t="array" ref="I1280">_xlfn.IFS(#REF!="1",1,#REF!="2",2,#REF!="3",3,#REF!="1A",4,#REF!="1B",5,#REF!="2A",6,#REF!="2B",7,#REF!="3A",8,#REF!="3B",9,#REF!="4A",10,#REF!="","")</f>
        <v>#REF!</v>
      </c>
      <c r="J1280">
        <f>VLOOKUP(F1280,profesor!$G$2:$H$101,2,0)</f>
        <v>51</v>
      </c>
      <c r="K1280">
        <f>VLOOKUP(H1280,ar_predmet!A:C,3,0)</f>
        <v>99</v>
      </c>
      <c r="L1280" s="3">
        <f>VLOOKUP(H1280,ar_predmet!A:C,2,FALSE())</f>
        <v>6225</v>
      </c>
      <c r="M1280">
        <f>+VLOOKUP(G1280,tip_dogodka!$B$2:$C$10,2,0)</f>
        <v>4</v>
      </c>
      <c r="N1280">
        <f>+VLOOKUP(E1280,prostor!$F$1:$G$101,2,0)</f>
        <v>54</v>
      </c>
      <c r="O1280">
        <f t="shared" si="76"/>
        <v>150</v>
      </c>
      <c r="P1280">
        <f>VLOOKUP(O1280,mi2hh!A$2:B$4261,2,FALSE())</f>
        <v>3</v>
      </c>
      <c r="Q1280" t="str">
        <f t="shared" si="77"/>
        <v>Red</v>
      </c>
      <c r="R1280" t="str">
        <f t="shared" si="78"/>
        <v>UN</v>
      </c>
      <c r="S1280" s="24" t="s">
        <v>1206</v>
      </c>
      <c r="T1280" t="str">
        <f t="shared" si="79"/>
        <v>2</v>
      </c>
      <c r="U1280">
        <f>VLOOKUP(S1280,ar_skupina!L$2:M$136,2,FALSE())</f>
        <v>63</v>
      </c>
    </row>
    <row r="1281" spans="1:21" ht="14.25" customHeight="1" x14ac:dyDescent="0.25">
      <c r="A1281">
        <v>1554</v>
      </c>
      <c r="B1281" s="9">
        <v>45278.635416666701</v>
      </c>
      <c r="C1281" s="9">
        <v>45278.739583333299</v>
      </c>
      <c r="D1281" t="s">
        <v>1728</v>
      </c>
      <c r="E1281">
        <v>301</v>
      </c>
      <c r="F1281" t="s">
        <v>1725</v>
      </c>
      <c r="G1281" t="s">
        <v>3</v>
      </c>
      <c r="H1281" t="s">
        <v>1639</v>
      </c>
      <c r="I1281" s="63" t="e">
        <f t="array" ref="I1281">_xlfn.IFS(#REF!="1",1,#REF!="2",2,#REF!="3",3,#REF!="1A",4,#REF!="1B",5,#REF!="2A",6,#REF!="2B",7,#REF!="3A",8,#REF!="3B",9,#REF!="4A",10,#REF!="","")</f>
        <v>#REF!</v>
      </c>
      <c r="J1281">
        <f>VLOOKUP(F1281,profesor!$G$2:$H$101,2,0)</f>
        <v>51</v>
      </c>
      <c r="K1281">
        <f>VLOOKUP(H1281,ar_predmet!A:C,3,0)</f>
        <v>99</v>
      </c>
      <c r="L1281" s="3">
        <f>VLOOKUP(H1281,ar_predmet!A:C,2,FALSE())</f>
        <v>6225</v>
      </c>
      <c r="M1281">
        <f>+VLOOKUP(G1281,tip_dogodka!$B$2:$C$10,2,0)</f>
        <v>2</v>
      </c>
      <c r="N1281">
        <f>+VLOOKUP(E1281,prostor!$F$1:$G$101,2,0)</f>
        <v>5</v>
      </c>
      <c r="O1281">
        <f t="shared" si="76"/>
        <v>150</v>
      </c>
      <c r="P1281">
        <f>VLOOKUP(O1281,mi2hh!A$2:B$4261,2,FALSE())</f>
        <v>3</v>
      </c>
      <c r="Q1281" t="str">
        <f t="shared" si="77"/>
        <v>Red</v>
      </c>
      <c r="R1281" t="str">
        <f t="shared" si="78"/>
        <v>UN</v>
      </c>
      <c r="S1281" s="24" t="s">
        <v>1205</v>
      </c>
      <c r="T1281" t="str">
        <f t="shared" si="79"/>
        <v>1</v>
      </c>
      <c r="U1281">
        <f>VLOOKUP(S1281,ar_skupina!L$2:M$136,2,FALSE())</f>
        <v>62</v>
      </c>
    </row>
    <row r="1282" spans="1:21" ht="14.25" customHeight="1" x14ac:dyDescent="0.25">
      <c r="A1282">
        <v>1555</v>
      </c>
      <c r="B1282" s="9">
        <v>45300.489583333299</v>
      </c>
      <c r="C1282" s="9">
        <v>45300.59375</v>
      </c>
      <c r="D1282" t="s">
        <v>1724</v>
      </c>
      <c r="E1282">
        <v>301</v>
      </c>
      <c r="F1282" t="s">
        <v>1725</v>
      </c>
      <c r="G1282" t="s">
        <v>3</v>
      </c>
      <c r="H1282" t="s">
        <v>1639</v>
      </c>
      <c r="I1282" s="63" t="e">
        <f t="array" ref="I1282">_xlfn.IFS(#REF!="1",1,#REF!="2",2,#REF!="3",3,#REF!="1A",4,#REF!="1B",5,#REF!="2A",6,#REF!="2B",7,#REF!="3A",8,#REF!="3B",9,#REF!="4A",10,#REF!="","")</f>
        <v>#REF!</v>
      </c>
      <c r="J1282">
        <f>VLOOKUP(F1282,profesor!$G$2:$H$101,2,0)</f>
        <v>51</v>
      </c>
      <c r="K1282">
        <f>VLOOKUP(H1282,ar_predmet!A:C,3,0)</f>
        <v>99</v>
      </c>
      <c r="L1282" s="3">
        <f>VLOOKUP(H1282,ar_predmet!A:C,2,FALSE())</f>
        <v>6225</v>
      </c>
      <c r="M1282">
        <f>+VLOOKUP(G1282,tip_dogodka!$B$2:$C$10,2,0)</f>
        <v>2</v>
      </c>
      <c r="N1282">
        <f>+VLOOKUP(E1282,prostor!$F$1:$G$101,2,0)</f>
        <v>5</v>
      </c>
      <c r="O1282">
        <f t="shared" ref="O1282:O1345" si="80">+INT(TEXT(((C1282-B1282)*24*60),"000"))</f>
        <v>150</v>
      </c>
      <c r="P1282">
        <f>VLOOKUP(O1282,mi2hh!A$2:B$4261,2,FALSE())</f>
        <v>3</v>
      </c>
      <c r="Q1282" t="str">
        <f t="shared" ref="Q1282:Q1345" si="81">IF(ISNUMBER(FIND("Redni",D1282)),"Red", IF(ISNUMBER(FIND("Izredni",D1282)),"Izr"))</f>
        <v>Red</v>
      </c>
      <c r="R1282" t="str">
        <f t="shared" ref="R1282:R1345" si="82">IF(ISNUMBER(FIND("-VS-",D1282)),"VS", IF(ISNUMBER(FIND("-UNI-",D1282)),"UN",IF(ISNUMBER(FIND("-MAG-",D1282)),"MA",IF(ISNUMBER(FIND("-DR-",D1282)),"DO"))))</f>
        <v>UN</v>
      </c>
      <c r="S1282" s="24" t="s">
        <v>1206</v>
      </c>
      <c r="T1282" t="str">
        <f t="shared" ref="T1282:T1345" si="83">IF(ISNUMBER(FIND("1. skupina",D1282)),"1",IF(ISNUMBER(FIND("2. skupina",D1282)),"2",IF(ISNUMBER(FIND("3. skupina",D1282)),"3",IF(ISNUMBER(FIND("1.a skupina",D1282)),"1A",IF(ISNUMBER(FIND("1.b skupina",D1282)),"1B",IF(ISNUMBER(FIND("2.a skupina",D1282)),"2A",IF(ISNUMBER(FIND("2.b skupina",D1282)),"2B",IF(ISNUMBER(FIND("3.a skupina",D1282)),"3A",IF(ISNUMBER(FIND("3.b skupina",D1282)),"3B",IF(ISNUMBER(FIND("4.a skupina",D1282)),"4A",""))))))))))</f>
        <v>2</v>
      </c>
      <c r="U1282">
        <f>VLOOKUP(S1282,ar_skupina!L$2:M$136,2,FALSE())</f>
        <v>63</v>
      </c>
    </row>
    <row r="1283" spans="1:21" ht="14.25" customHeight="1" x14ac:dyDescent="0.25">
      <c r="A1283">
        <v>1556</v>
      </c>
      <c r="B1283" s="9">
        <v>45315.489583333299</v>
      </c>
      <c r="C1283" s="9">
        <v>45315.59375</v>
      </c>
      <c r="D1283" t="s">
        <v>1728</v>
      </c>
      <c r="E1283">
        <v>413</v>
      </c>
      <c r="F1283" t="s">
        <v>1725</v>
      </c>
      <c r="G1283" t="s">
        <v>3</v>
      </c>
      <c r="H1283" t="s">
        <v>1639</v>
      </c>
      <c r="I1283" s="63" t="e">
        <f t="array" ref="I1283">_xlfn.IFS(#REF!="1",1,#REF!="2",2,#REF!="3",3,#REF!="1A",4,#REF!="1B",5,#REF!="2A",6,#REF!="2B",7,#REF!="3A",8,#REF!="3B",9,#REF!="4A",10,#REF!="","")</f>
        <v>#REF!</v>
      </c>
      <c r="J1283">
        <f>VLOOKUP(F1283,profesor!$G$2:$H$101,2,0)</f>
        <v>51</v>
      </c>
      <c r="K1283">
        <f>VLOOKUP(H1283,ar_predmet!A:C,3,0)</f>
        <v>99</v>
      </c>
      <c r="L1283" s="3">
        <f>VLOOKUP(H1283,ar_predmet!A:C,2,FALSE())</f>
        <v>6225</v>
      </c>
      <c r="M1283">
        <f>+VLOOKUP(G1283,tip_dogodka!$B$2:$C$10,2,0)</f>
        <v>2</v>
      </c>
      <c r="N1283">
        <f>+VLOOKUP(E1283,prostor!$F$1:$G$101,2,0)</f>
        <v>16</v>
      </c>
      <c r="O1283">
        <f t="shared" si="80"/>
        <v>150</v>
      </c>
      <c r="P1283">
        <f>VLOOKUP(O1283,mi2hh!A$2:B$4261,2,FALSE())</f>
        <v>3</v>
      </c>
      <c r="Q1283" t="str">
        <f t="shared" si="81"/>
        <v>Red</v>
      </c>
      <c r="R1283" t="str">
        <f t="shared" si="82"/>
        <v>UN</v>
      </c>
      <c r="S1283" s="24" t="s">
        <v>1205</v>
      </c>
      <c r="T1283" t="str">
        <f t="shared" si="83"/>
        <v>1</v>
      </c>
      <c r="U1283">
        <f>VLOOKUP(S1283,ar_skupina!L$2:M$136,2,FALSE())</f>
        <v>62</v>
      </c>
    </row>
    <row r="1284" spans="1:21" ht="14.25" customHeight="1" x14ac:dyDescent="0.25">
      <c r="A1284">
        <v>1557</v>
      </c>
      <c r="B1284" s="9">
        <v>45272.489583333299</v>
      </c>
      <c r="C1284" s="9">
        <v>45272.59375</v>
      </c>
      <c r="D1284" t="s">
        <v>1728</v>
      </c>
      <c r="E1284">
        <v>301</v>
      </c>
      <c r="F1284" t="s">
        <v>1725</v>
      </c>
      <c r="G1284" t="s">
        <v>3</v>
      </c>
      <c r="H1284" t="s">
        <v>1639</v>
      </c>
      <c r="I1284" s="63" t="e">
        <f t="array" ref="I1284">_xlfn.IFS(#REF!="1",1,#REF!="2",2,#REF!="3",3,#REF!="1A",4,#REF!="1B",5,#REF!="2A",6,#REF!="2B",7,#REF!="3A",8,#REF!="3B",9,#REF!="4A",10,#REF!="","")</f>
        <v>#REF!</v>
      </c>
      <c r="J1284">
        <f>VLOOKUP(F1284,profesor!$G$2:$H$101,2,0)</f>
        <v>51</v>
      </c>
      <c r="K1284">
        <f>VLOOKUP(H1284,ar_predmet!A:C,3,0)</f>
        <v>99</v>
      </c>
      <c r="L1284" s="3">
        <f>VLOOKUP(H1284,ar_predmet!A:C,2,FALSE())</f>
        <v>6225</v>
      </c>
      <c r="M1284">
        <f>+VLOOKUP(G1284,tip_dogodka!$B$2:$C$10,2,0)</f>
        <v>2</v>
      </c>
      <c r="N1284">
        <f>+VLOOKUP(E1284,prostor!$F$1:$G$101,2,0)</f>
        <v>5</v>
      </c>
      <c r="O1284">
        <f t="shared" si="80"/>
        <v>150</v>
      </c>
      <c r="P1284">
        <f>VLOOKUP(O1284,mi2hh!A$2:B$4261,2,FALSE())</f>
        <v>3</v>
      </c>
      <c r="Q1284" t="str">
        <f t="shared" si="81"/>
        <v>Red</v>
      </c>
      <c r="R1284" t="str">
        <f t="shared" si="82"/>
        <v>UN</v>
      </c>
      <c r="S1284" s="24" t="s">
        <v>1205</v>
      </c>
      <c r="T1284" t="str">
        <f t="shared" si="83"/>
        <v>1</v>
      </c>
      <c r="U1284">
        <f>VLOOKUP(S1284,ar_skupina!L$2:M$136,2,FALSE())</f>
        <v>62</v>
      </c>
    </row>
    <row r="1285" spans="1:21" ht="14.25" customHeight="1" x14ac:dyDescent="0.25">
      <c r="A1285">
        <v>1558</v>
      </c>
      <c r="B1285" s="9">
        <v>45313.489583333299</v>
      </c>
      <c r="C1285" s="9">
        <v>45313.59375</v>
      </c>
      <c r="D1285" t="s">
        <v>1728</v>
      </c>
      <c r="E1285">
        <v>301</v>
      </c>
      <c r="F1285" t="s">
        <v>1725</v>
      </c>
      <c r="G1285" t="s">
        <v>3</v>
      </c>
      <c r="H1285" t="s">
        <v>1639</v>
      </c>
      <c r="I1285" s="63" t="e">
        <f t="array" ref="I1285">_xlfn.IFS(#REF!="1",1,#REF!="2",2,#REF!="3",3,#REF!="1A",4,#REF!="1B",5,#REF!="2A",6,#REF!="2B",7,#REF!="3A",8,#REF!="3B",9,#REF!="4A",10,#REF!="","")</f>
        <v>#REF!</v>
      </c>
      <c r="J1285">
        <f>VLOOKUP(F1285,profesor!$G$2:$H$101,2,0)</f>
        <v>51</v>
      </c>
      <c r="K1285">
        <f>VLOOKUP(H1285,ar_predmet!A:C,3,0)</f>
        <v>99</v>
      </c>
      <c r="L1285" s="3">
        <f>VLOOKUP(H1285,ar_predmet!A:C,2,FALSE())</f>
        <v>6225</v>
      </c>
      <c r="M1285">
        <f>+VLOOKUP(G1285,tip_dogodka!$B$2:$C$10,2,0)</f>
        <v>2</v>
      </c>
      <c r="N1285">
        <f>+VLOOKUP(E1285,prostor!$F$1:$G$101,2,0)</f>
        <v>5</v>
      </c>
      <c r="O1285">
        <f t="shared" si="80"/>
        <v>150</v>
      </c>
      <c r="P1285">
        <f>VLOOKUP(O1285,mi2hh!A$2:B$4261,2,FALSE())</f>
        <v>3</v>
      </c>
      <c r="Q1285" t="str">
        <f t="shared" si="81"/>
        <v>Red</v>
      </c>
      <c r="R1285" t="str">
        <f t="shared" si="82"/>
        <v>UN</v>
      </c>
      <c r="S1285" s="24" t="s">
        <v>1205</v>
      </c>
      <c r="T1285" t="str">
        <f t="shared" si="83"/>
        <v>1</v>
      </c>
      <c r="U1285">
        <f>VLOOKUP(S1285,ar_skupina!L$2:M$136,2,FALSE())</f>
        <v>62</v>
      </c>
    </row>
    <row r="1286" spans="1:21" ht="14.25" customHeight="1" x14ac:dyDescent="0.25">
      <c r="A1286">
        <v>1559</v>
      </c>
      <c r="B1286" s="9">
        <v>45313.635416666701</v>
      </c>
      <c r="C1286" s="9">
        <v>45313.739583333299</v>
      </c>
      <c r="D1286" t="s">
        <v>1724</v>
      </c>
      <c r="E1286">
        <v>301</v>
      </c>
      <c r="F1286" t="s">
        <v>1725</v>
      </c>
      <c r="G1286" t="s">
        <v>3</v>
      </c>
      <c r="H1286" t="s">
        <v>1639</v>
      </c>
      <c r="I1286" s="63" t="e">
        <f t="array" ref="I1286">_xlfn.IFS(#REF!="1",1,#REF!="2",2,#REF!="3",3,#REF!="1A",4,#REF!="1B",5,#REF!="2A",6,#REF!="2B",7,#REF!="3A",8,#REF!="3B",9,#REF!="4A",10,#REF!="","")</f>
        <v>#REF!</v>
      </c>
      <c r="J1286">
        <f>VLOOKUP(F1286,profesor!$G$2:$H$101,2,0)</f>
        <v>51</v>
      </c>
      <c r="K1286">
        <f>VLOOKUP(H1286,ar_predmet!A:C,3,0)</f>
        <v>99</v>
      </c>
      <c r="L1286" s="3">
        <f>VLOOKUP(H1286,ar_predmet!A:C,2,FALSE())</f>
        <v>6225</v>
      </c>
      <c r="M1286">
        <f>+VLOOKUP(G1286,tip_dogodka!$B$2:$C$10,2,0)</f>
        <v>2</v>
      </c>
      <c r="N1286">
        <f>+VLOOKUP(E1286,prostor!$F$1:$G$101,2,0)</f>
        <v>5</v>
      </c>
      <c r="O1286">
        <f t="shared" si="80"/>
        <v>150</v>
      </c>
      <c r="P1286">
        <f>VLOOKUP(O1286,mi2hh!A$2:B$4261,2,FALSE())</f>
        <v>3</v>
      </c>
      <c r="Q1286" t="str">
        <f t="shared" si="81"/>
        <v>Red</v>
      </c>
      <c r="R1286" t="str">
        <f t="shared" si="82"/>
        <v>UN</v>
      </c>
      <c r="S1286" s="24" t="s">
        <v>1206</v>
      </c>
      <c r="T1286" t="str">
        <f t="shared" si="83"/>
        <v>2</v>
      </c>
      <c r="U1286">
        <f>VLOOKUP(S1286,ar_skupina!L$2:M$136,2,FALSE())</f>
        <v>63</v>
      </c>
    </row>
    <row r="1287" spans="1:21" ht="14.25" customHeight="1" x14ac:dyDescent="0.25">
      <c r="A1287">
        <v>1560</v>
      </c>
      <c r="B1287" s="9">
        <v>45301.489583333299</v>
      </c>
      <c r="C1287" s="9">
        <v>45301.59375</v>
      </c>
      <c r="D1287" t="s">
        <v>1728</v>
      </c>
      <c r="E1287">
        <v>413</v>
      </c>
      <c r="F1287" t="s">
        <v>1725</v>
      </c>
      <c r="G1287" t="s">
        <v>3</v>
      </c>
      <c r="H1287" t="s">
        <v>1639</v>
      </c>
      <c r="I1287" s="63" t="e">
        <f t="array" ref="I1287">_xlfn.IFS(#REF!="1",1,#REF!="2",2,#REF!="3",3,#REF!="1A",4,#REF!="1B",5,#REF!="2A",6,#REF!="2B",7,#REF!="3A",8,#REF!="3B",9,#REF!="4A",10,#REF!="","")</f>
        <v>#REF!</v>
      </c>
      <c r="J1287">
        <f>VLOOKUP(F1287,profesor!$G$2:$H$101,2,0)</f>
        <v>51</v>
      </c>
      <c r="K1287">
        <f>VLOOKUP(H1287,ar_predmet!A:C,3,0)</f>
        <v>99</v>
      </c>
      <c r="L1287" s="3">
        <f>VLOOKUP(H1287,ar_predmet!A:C,2,FALSE())</f>
        <v>6225</v>
      </c>
      <c r="M1287">
        <f>+VLOOKUP(G1287,tip_dogodka!$B$2:$C$10,2,0)</f>
        <v>2</v>
      </c>
      <c r="N1287">
        <f>+VLOOKUP(E1287,prostor!$F$1:$G$101,2,0)</f>
        <v>16</v>
      </c>
      <c r="O1287">
        <f t="shared" si="80"/>
        <v>150</v>
      </c>
      <c r="P1287">
        <f>VLOOKUP(O1287,mi2hh!A$2:B$4261,2,FALSE())</f>
        <v>3</v>
      </c>
      <c r="Q1287" t="str">
        <f t="shared" si="81"/>
        <v>Red</v>
      </c>
      <c r="R1287" t="str">
        <f t="shared" si="82"/>
        <v>UN</v>
      </c>
      <c r="S1287" s="24" t="s">
        <v>1205</v>
      </c>
      <c r="T1287" t="str">
        <f t="shared" si="83"/>
        <v>1</v>
      </c>
      <c r="U1287">
        <f>VLOOKUP(S1287,ar_skupina!L$2:M$136,2,FALSE())</f>
        <v>62</v>
      </c>
    </row>
    <row r="1288" spans="1:21" ht="14.25" customHeight="1" x14ac:dyDescent="0.25">
      <c r="A1288">
        <v>1561</v>
      </c>
      <c r="B1288" s="9">
        <v>45267.635416666701</v>
      </c>
      <c r="C1288" s="9">
        <v>45267.739583333299</v>
      </c>
      <c r="D1288" t="s">
        <v>1728</v>
      </c>
      <c r="E1288">
        <v>307</v>
      </c>
      <c r="F1288" t="s">
        <v>1725</v>
      </c>
      <c r="G1288" t="s">
        <v>3</v>
      </c>
      <c r="H1288" t="s">
        <v>1639</v>
      </c>
      <c r="I1288" s="63" t="e">
        <f t="array" ref="I1288">_xlfn.IFS(#REF!="1",1,#REF!="2",2,#REF!="3",3,#REF!="1A",4,#REF!="1B",5,#REF!="2A",6,#REF!="2B",7,#REF!="3A",8,#REF!="3B",9,#REF!="4A",10,#REF!="","")</f>
        <v>#REF!</v>
      </c>
      <c r="J1288">
        <f>VLOOKUP(F1288,profesor!$G$2:$H$101,2,0)</f>
        <v>51</v>
      </c>
      <c r="K1288">
        <f>VLOOKUP(H1288,ar_predmet!A:C,3,0)</f>
        <v>99</v>
      </c>
      <c r="L1288" s="3">
        <f>VLOOKUP(H1288,ar_predmet!A:C,2,FALSE())</f>
        <v>6225</v>
      </c>
      <c r="M1288">
        <f>+VLOOKUP(G1288,tip_dogodka!$B$2:$C$10,2,0)</f>
        <v>2</v>
      </c>
      <c r="N1288">
        <f>+VLOOKUP(E1288,prostor!$F$1:$G$101,2,0)</f>
        <v>9</v>
      </c>
      <c r="O1288">
        <f t="shared" si="80"/>
        <v>150</v>
      </c>
      <c r="P1288">
        <f>VLOOKUP(O1288,mi2hh!A$2:B$4261,2,FALSE())</f>
        <v>3</v>
      </c>
      <c r="Q1288" t="str">
        <f t="shared" si="81"/>
        <v>Red</v>
      </c>
      <c r="R1288" t="str">
        <f t="shared" si="82"/>
        <v>UN</v>
      </c>
      <c r="S1288" s="24" t="s">
        <v>1205</v>
      </c>
      <c r="T1288" t="str">
        <f t="shared" si="83"/>
        <v>1</v>
      </c>
      <c r="U1288">
        <f>VLOOKUP(S1288,ar_skupina!L$2:M$136,2,FALSE())</f>
        <v>62</v>
      </c>
    </row>
    <row r="1289" spans="1:21" ht="14.25" customHeight="1" x14ac:dyDescent="0.25">
      <c r="A1289">
        <v>1562</v>
      </c>
      <c r="B1289" s="9">
        <v>45295.635416666701</v>
      </c>
      <c r="C1289" s="9">
        <v>45295.739583333299</v>
      </c>
      <c r="D1289" t="s">
        <v>1728</v>
      </c>
      <c r="E1289">
        <v>301</v>
      </c>
      <c r="F1289" t="s">
        <v>1725</v>
      </c>
      <c r="G1289" t="s">
        <v>3</v>
      </c>
      <c r="H1289" t="s">
        <v>1639</v>
      </c>
      <c r="I1289" s="63" t="e">
        <f t="array" ref="I1289">_xlfn.IFS(#REF!="1",1,#REF!="2",2,#REF!="3",3,#REF!="1A",4,#REF!="1B",5,#REF!="2A",6,#REF!="2B",7,#REF!="3A",8,#REF!="3B",9,#REF!="4A",10,#REF!="","")</f>
        <v>#REF!</v>
      </c>
      <c r="J1289">
        <f>VLOOKUP(F1289,profesor!$G$2:$H$101,2,0)</f>
        <v>51</v>
      </c>
      <c r="K1289">
        <f>VLOOKUP(H1289,ar_predmet!A:C,3,0)</f>
        <v>99</v>
      </c>
      <c r="L1289" s="3">
        <f>VLOOKUP(H1289,ar_predmet!A:C,2,FALSE())</f>
        <v>6225</v>
      </c>
      <c r="M1289">
        <f>+VLOOKUP(G1289,tip_dogodka!$B$2:$C$10,2,0)</f>
        <v>2</v>
      </c>
      <c r="N1289">
        <f>+VLOOKUP(E1289,prostor!$F$1:$G$101,2,0)</f>
        <v>5</v>
      </c>
      <c r="O1289">
        <f t="shared" si="80"/>
        <v>150</v>
      </c>
      <c r="P1289">
        <f>VLOOKUP(O1289,mi2hh!A$2:B$4261,2,FALSE())</f>
        <v>3</v>
      </c>
      <c r="Q1289" t="str">
        <f t="shared" si="81"/>
        <v>Red</v>
      </c>
      <c r="R1289" t="str">
        <f t="shared" si="82"/>
        <v>UN</v>
      </c>
      <c r="S1289" s="24" t="s">
        <v>1205</v>
      </c>
      <c r="T1289" t="str">
        <f t="shared" si="83"/>
        <v>1</v>
      </c>
      <c r="U1289">
        <f>VLOOKUP(S1289,ar_skupina!L$2:M$136,2,FALSE())</f>
        <v>62</v>
      </c>
    </row>
    <row r="1290" spans="1:21" ht="14.25" customHeight="1" x14ac:dyDescent="0.25">
      <c r="A1290">
        <v>1563</v>
      </c>
      <c r="B1290" s="9">
        <v>45299.489583333299</v>
      </c>
      <c r="C1290" s="9">
        <v>45299.59375</v>
      </c>
      <c r="D1290" t="s">
        <v>1728</v>
      </c>
      <c r="E1290">
        <v>301</v>
      </c>
      <c r="F1290" t="s">
        <v>1725</v>
      </c>
      <c r="G1290" t="s">
        <v>3</v>
      </c>
      <c r="H1290" t="s">
        <v>1639</v>
      </c>
      <c r="I1290" s="63" t="e">
        <f t="array" ref="I1290">_xlfn.IFS(#REF!="1",1,#REF!="2",2,#REF!="3",3,#REF!="1A",4,#REF!="1B",5,#REF!="2A",6,#REF!="2B",7,#REF!="3A",8,#REF!="3B",9,#REF!="4A",10,#REF!="","")</f>
        <v>#REF!</v>
      </c>
      <c r="J1290">
        <f>VLOOKUP(F1290,profesor!$G$2:$H$101,2,0)</f>
        <v>51</v>
      </c>
      <c r="K1290">
        <f>VLOOKUP(H1290,ar_predmet!A:C,3,0)</f>
        <v>99</v>
      </c>
      <c r="L1290" s="3">
        <f>VLOOKUP(H1290,ar_predmet!A:C,2,FALSE())</f>
        <v>6225</v>
      </c>
      <c r="M1290">
        <f>+VLOOKUP(G1290,tip_dogodka!$B$2:$C$10,2,0)</f>
        <v>2</v>
      </c>
      <c r="N1290">
        <f>+VLOOKUP(E1290,prostor!$F$1:$G$101,2,0)</f>
        <v>5</v>
      </c>
      <c r="O1290">
        <f t="shared" si="80"/>
        <v>150</v>
      </c>
      <c r="P1290">
        <f>VLOOKUP(O1290,mi2hh!A$2:B$4261,2,FALSE())</f>
        <v>3</v>
      </c>
      <c r="Q1290" t="str">
        <f t="shared" si="81"/>
        <v>Red</v>
      </c>
      <c r="R1290" t="str">
        <f t="shared" si="82"/>
        <v>UN</v>
      </c>
      <c r="S1290" s="24" t="s">
        <v>1205</v>
      </c>
      <c r="T1290" t="str">
        <f t="shared" si="83"/>
        <v>1</v>
      </c>
      <c r="U1290">
        <f>VLOOKUP(S1290,ar_skupina!L$2:M$136,2,FALSE())</f>
        <v>62</v>
      </c>
    </row>
    <row r="1291" spans="1:21" ht="14.25" customHeight="1" x14ac:dyDescent="0.25">
      <c r="A1291">
        <v>1564</v>
      </c>
      <c r="B1291" s="9">
        <v>45272.635416666701</v>
      </c>
      <c r="C1291" s="9">
        <v>45272.739583333299</v>
      </c>
      <c r="D1291" t="s">
        <v>1724</v>
      </c>
      <c r="E1291">
        <v>301</v>
      </c>
      <c r="F1291" t="s">
        <v>1725</v>
      </c>
      <c r="G1291" t="s">
        <v>3</v>
      </c>
      <c r="H1291" t="s">
        <v>1639</v>
      </c>
      <c r="I1291" s="63" t="e">
        <f t="array" ref="I1291">_xlfn.IFS(#REF!="1",1,#REF!="2",2,#REF!="3",3,#REF!="1A",4,#REF!="1B",5,#REF!="2A",6,#REF!="2B",7,#REF!="3A",8,#REF!="3B",9,#REF!="4A",10,#REF!="","")</f>
        <v>#REF!</v>
      </c>
      <c r="J1291">
        <f>VLOOKUP(F1291,profesor!$G$2:$H$101,2,0)</f>
        <v>51</v>
      </c>
      <c r="K1291">
        <f>VLOOKUP(H1291,ar_predmet!A:C,3,0)</f>
        <v>99</v>
      </c>
      <c r="L1291" s="3">
        <f>VLOOKUP(H1291,ar_predmet!A:C,2,FALSE())</f>
        <v>6225</v>
      </c>
      <c r="M1291">
        <f>+VLOOKUP(G1291,tip_dogodka!$B$2:$C$10,2,0)</f>
        <v>2</v>
      </c>
      <c r="N1291">
        <f>+VLOOKUP(E1291,prostor!$F$1:$G$101,2,0)</f>
        <v>5</v>
      </c>
      <c r="O1291">
        <f t="shared" si="80"/>
        <v>150</v>
      </c>
      <c r="P1291">
        <f>VLOOKUP(O1291,mi2hh!A$2:B$4261,2,FALSE())</f>
        <v>3</v>
      </c>
      <c r="Q1291" t="str">
        <f t="shared" si="81"/>
        <v>Red</v>
      </c>
      <c r="R1291" t="str">
        <f t="shared" si="82"/>
        <v>UN</v>
      </c>
      <c r="S1291" s="24" t="s">
        <v>1206</v>
      </c>
      <c r="T1291" t="str">
        <f t="shared" si="83"/>
        <v>2</v>
      </c>
      <c r="U1291">
        <f>VLOOKUP(S1291,ar_skupina!L$2:M$136,2,FALSE())</f>
        <v>63</v>
      </c>
    </row>
    <row r="1292" spans="1:21" ht="14.25" customHeight="1" x14ac:dyDescent="0.25">
      <c r="A1292">
        <v>1565</v>
      </c>
      <c r="B1292" s="9">
        <v>45302.489583333299</v>
      </c>
      <c r="C1292" s="9">
        <v>45302.59375</v>
      </c>
      <c r="D1292" t="s">
        <v>1724</v>
      </c>
      <c r="E1292">
        <v>413</v>
      </c>
      <c r="F1292" t="s">
        <v>1725</v>
      </c>
      <c r="G1292" t="s">
        <v>3</v>
      </c>
      <c r="H1292" t="s">
        <v>1639</v>
      </c>
      <c r="I1292" s="63" t="e">
        <f t="array" ref="I1292">_xlfn.IFS(#REF!="1",1,#REF!="2",2,#REF!="3",3,#REF!="1A",4,#REF!="1B",5,#REF!="2A",6,#REF!="2B",7,#REF!="3A",8,#REF!="3B",9,#REF!="4A",10,#REF!="","")</f>
        <v>#REF!</v>
      </c>
      <c r="J1292">
        <f>VLOOKUP(F1292,profesor!$G$2:$H$101,2,0)</f>
        <v>51</v>
      </c>
      <c r="K1292">
        <f>VLOOKUP(H1292,ar_predmet!A:C,3,0)</f>
        <v>99</v>
      </c>
      <c r="L1292" s="3">
        <f>VLOOKUP(H1292,ar_predmet!A:C,2,FALSE())</f>
        <v>6225</v>
      </c>
      <c r="M1292">
        <f>+VLOOKUP(G1292,tip_dogodka!$B$2:$C$10,2,0)</f>
        <v>2</v>
      </c>
      <c r="N1292">
        <f>+VLOOKUP(E1292,prostor!$F$1:$G$101,2,0)</f>
        <v>16</v>
      </c>
      <c r="O1292">
        <f t="shared" si="80"/>
        <v>150</v>
      </c>
      <c r="P1292">
        <f>VLOOKUP(O1292,mi2hh!A$2:B$4261,2,FALSE())</f>
        <v>3</v>
      </c>
      <c r="Q1292" t="str">
        <f t="shared" si="81"/>
        <v>Red</v>
      </c>
      <c r="R1292" t="str">
        <f t="shared" si="82"/>
        <v>UN</v>
      </c>
      <c r="S1292" s="24" t="s">
        <v>1206</v>
      </c>
      <c r="T1292" t="str">
        <f t="shared" si="83"/>
        <v>2</v>
      </c>
      <c r="U1292">
        <f>VLOOKUP(S1292,ar_skupina!L$2:M$136,2,FALSE())</f>
        <v>63</v>
      </c>
    </row>
    <row r="1293" spans="1:21" ht="14.25" customHeight="1" x14ac:dyDescent="0.25">
      <c r="A1293">
        <v>1566</v>
      </c>
      <c r="B1293" s="9">
        <v>45309.489583333299</v>
      </c>
      <c r="C1293" s="9">
        <v>45309.59375</v>
      </c>
      <c r="D1293" t="s">
        <v>1728</v>
      </c>
      <c r="E1293">
        <v>301</v>
      </c>
      <c r="F1293" t="s">
        <v>1725</v>
      </c>
      <c r="G1293" t="s">
        <v>3</v>
      </c>
      <c r="H1293" t="s">
        <v>1639</v>
      </c>
      <c r="I1293" s="63" t="e">
        <f t="array" ref="I1293">_xlfn.IFS(#REF!="1",1,#REF!="2",2,#REF!="3",3,#REF!="1A",4,#REF!="1B",5,#REF!="2A",6,#REF!="2B",7,#REF!="3A",8,#REF!="3B",9,#REF!="4A",10,#REF!="","")</f>
        <v>#REF!</v>
      </c>
      <c r="J1293">
        <f>VLOOKUP(F1293,profesor!$G$2:$H$101,2,0)</f>
        <v>51</v>
      </c>
      <c r="K1293">
        <f>VLOOKUP(H1293,ar_predmet!A:C,3,0)</f>
        <v>99</v>
      </c>
      <c r="L1293" s="3">
        <f>VLOOKUP(H1293,ar_predmet!A:C,2,FALSE())</f>
        <v>6225</v>
      </c>
      <c r="M1293">
        <f>+VLOOKUP(G1293,tip_dogodka!$B$2:$C$10,2,0)</f>
        <v>2</v>
      </c>
      <c r="N1293">
        <f>+VLOOKUP(E1293,prostor!$F$1:$G$101,2,0)</f>
        <v>5</v>
      </c>
      <c r="O1293">
        <f t="shared" si="80"/>
        <v>150</v>
      </c>
      <c r="P1293">
        <f>VLOOKUP(O1293,mi2hh!A$2:B$4261,2,FALSE())</f>
        <v>3</v>
      </c>
      <c r="Q1293" t="str">
        <f t="shared" si="81"/>
        <v>Red</v>
      </c>
      <c r="R1293" t="str">
        <f t="shared" si="82"/>
        <v>UN</v>
      </c>
      <c r="S1293" s="24" t="s">
        <v>1205</v>
      </c>
      <c r="T1293" t="str">
        <f t="shared" si="83"/>
        <v>1</v>
      </c>
      <c r="U1293">
        <f>VLOOKUP(S1293,ar_skupina!L$2:M$136,2,FALSE())</f>
        <v>62</v>
      </c>
    </row>
    <row r="1294" spans="1:21" ht="14.25" customHeight="1" x14ac:dyDescent="0.25">
      <c r="A1294">
        <v>1567</v>
      </c>
      <c r="B1294" s="9">
        <v>45274.489583333299</v>
      </c>
      <c r="C1294" s="9">
        <v>45274.59375</v>
      </c>
      <c r="D1294" t="s">
        <v>1724</v>
      </c>
      <c r="E1294">
        <v>301</v>
      </c>
      <c r="F1294" t="s">
        <v>1725</v>
      </c>
      <c r="G1294" t="s">
        <v>3</v>
      </c>
      <c r="H1294" t="s">
        <v>1639</v>
      </c>
      <c r="I1294" s="63" t="e">
        <f t="array" ref="I1294">_xlfn.IFS(#REF!="1",1,#REF!="2",2,#REF!="3",3,#REF!="1A",4,#REF!="1B",5,#REF!="2A",6,#REF!="2B",7,#REF!="3A",8,#REF!="3B",9,#REF!="4A",10,#REF!="","")</f>
        <v>#REF!</v>
      </c>
      <c r="J1294">
        <f>VLOOKUP(F1294,profesor!$G$2:$H$101,2,0)</f>
        <v>51</v>
      </c>
      <c r="K1294">
        <f>VLOOKUP(H1294,ar_predmet!A:C,3,0)</f>
        <v>99</v>
      </c>
      <c r="L1294" s="3">
        <f>VLOOKUP(H1294,ar_predmet!A:C,2,FALSE())</f>
        <v>6225</v>
      </c>
      <c r="M1294">
        <f>+VLOOKUP(G1294,tip_dogodka!$B$2:$C$10,2,0)</f>
        <v>2</v>
      </c>
      <c r="N1294">
        <f>+VLOOKUP(E1294,prostor!$F$1:$G$101,2,0)</f>
        <v>5</v>
      </c>
      <c r="O1294">
        <f t="shared" si="80"/>
        <v>150</v>
      </c>
      <c r="P1294">
        <f>VLOOKUP(O1294,mi2hh!A$2:B$4261,2,FALSE())</f>
        <v>3</v>
      </c>
      <c r="Q1294" t="str">
        <f t="shared" si="81"/>
        <v>Red</v>
      </c>
      <c r="R1294" t="str">
        <f t="shared" si="82"/>
        <v>UN</v>
      </c>
      <c r="S1294" s="24" t="s">
        <v>1206</v>
      </c>
      <c r="T1294" t="str">
        <f t="shared" si="83"/>
        <v>2</v>
      </c>
      <c r="U1294">
        <f>VLOOKUP(S1294,ar_skupina!L$2:M$136,2,FALSE())</f>
        <v>63</v>
      </c>
    </row>
    <row r="1295" spans="1:21" ht="14.25" customHeight="1" x14ac:dyDescent="0.25">
      <c r="A1295">
        <v>1568</v>
      </c>
      <c r="B1295" s="9">
        <v>45273.635416666701</v>
      </c>
      <c r="C1295" s="9">
        <v>45273.739583333299</v>
      </c>
      <c r="D1295" t="s">
        <v>1728</v>
      </c>
      <c r="E1295">
        <v>301</v>
      </c>
      <c r="F1295" t="s">
        <v>1725</v>
      </c>
      <c r="G1295" t="s">
        <v>3</v>
      </c>
      <c r="H1295" t="s">
        <v>1639</v>
      </c>
      <c r="I1295" s="63" t="e">
        <f t="array" ref="I1295">_xlfn.IFS(#REF!="1",1,#REF!="2",2,#REF!="3",3,#REF!="1A",4,#REF!="1B",5,#REF!="2A",6,#REF!="2B",7,#REF!="3A",8,#REF!="3B",9,#REF!="4A",10,#REF!="","")</f>
        <v>#REF!</v>
      </c>
      <c r="J1295">
        <f>VLOOKUP(F1295,profesor!$G$2:$H$101,2,0)</f>
        <v>51</v>
      </c>
      <c r="K1295">
        <f>VLOOKUP(H1295,ar_predmet!A:C,3,0)</f>
        <v>99</v>
      </c>
      <c r="L1295" s="3">
        <f>VLOOKUP(H1295,ar_predmet!A:C,2,FALSE())</f>
        <v>6225</v>
      </c>
      <c r="M1295">
        <f>+VLOOKUP(G1295,tip_dogodka!$B$2:$C$10,2,0)</f>
        <v>2</v>
      </c>
      <c r="N1295">
        <f>+VLOOKUP(E1295,prostor!$F$1:$G$101,2,0)</f>
        <v>5</v>
      </c>
      <c r="O1295">
        <f t="shared" si="80"/>
        <v>150</v>
      </c>
      <c r="P1295">
        <f>VLOOKUP(O1295,mi2hh!A$2:B$4261,2,FALSE())</f>
        <v>3</v>
      </c>
      <c r="Q1295" t="str">
        <f t="shared" si="81"/>
        <v>Red</v>
      </c>
      <c r="R1295" t="str">
        <f t="shared" si="82"/>
        <v>UN</v>
      </c>
      <c r="S1295" s="24" t="s">
        <v>1205</v>
      </c>
      <c r="T1295" t="str">
        <f t="shared" si="83"/>
        <v>1</v>
      </c>
      <c r="U1295">
        <f>VLOOKUP(S1295,ar_skupina!L$2:M$136,2,FALSE())</f>
        <v>62</v>
      </c>
    </row>
    <row r="1296" spans="1:21" ht="14.25" customHeight="1" x14ac:dyDescent="0.25">
      <c r="A1296">
        <v>1569</v>
      </c>
      <c r="B1296" s="9">
        <v>45315.635416666701</v>
      </c>
      <c r="C1296" s="9">
        <v>45315.739583333299</v>
      </c>
      <c r="D1296" t="s">
        <v>1724</v>
      </c>
      <c r="E1296">
        <v>413</v>
      </c>
      <c r="F1296" t="s">
        <v>1725</v>
      </c>
      <c r="G1296" t="s">
        <v>3</v>
      </c>
      <c r="H1296" t="s">
        <v>1639</v>
      </c>
      <c r="I1296" s="63" t="e">
        <f t="array" ref="I1296">_xlfn.IFS(#REF!="1",1,#REF!="2",2,#REF!="3",3,#REF!="1A",4,#REF!="1B",5,#REF!="2A",6,#REF!="2B",7,#REF!="3A",8,#REF!="3B",9,#REF!="4A",10,#REF!="","")</f>
        <v>#REF!</v>
      </c>
      <c r="J1296">
        <f>VLOOKUP(F1296,profesor!$G$2:$H$101,2,0)</f>
        <v>51</v>
      </c>
      <c r="K1296">
        <f>VLOOKUP(H1296,ar_predmet!A:C,3,0)</f>
        <v>99</v>
      </c>
      <c r="L1296" s="3">
        <f>VLOOKUP(H1296,ar_predmet!A:C,2,FALSE())</f>
        <v>6225</v>
      </c>
      <c r="M1296">
        <f>+VLOOKUP(G1296,tip_dogodka!$B$2:$C$10,2,0)</f>
        <v>2</v>
      </c>
      <c r="N1296">
        <f>+VLOOKUP(E1296,prostor!$F$1:$G$101,2,0)</f>
        <v>16</v>
      </c>
      <c r="O1296">
        <f t="shared" si="80"/>
        <v>150</v>
      </c>
      <c r="P1296">
        <f>VLOOKUP(O1296,mi2hh!A$2:B$4261,2,FALSE())</f>
        <v>3</v>
      </c>
      <c r="Q1296" t="str">
        <f t="shared" si="81"/>
        <v>Red</v>
      </c>
      <c r="R1296" t="str">
        <f t="shared" si="82"/>
        <v>UN</v>
      </c>
      <c r="S1296" s="24" t="s">
        <v>1206</v>
      </c>
      <c r="T1296" t="str">
        <f t="shared" si="83"/>
        <v>2</v>
      </c>
      <c r="U1296">
        <f>VLOOKUP(S1296,ar_skupina!L$2:M$136,2,FALSE())</f>
        <v>63</v>
      </c>
    </row>
    <row r="1297" spans="1:21" ht="14.25" customHeight="1" x14ac:dyDescent="0.25">
      <c r="A1297">
        <v>1570</v>
      </c>
      <c r="B1297" s="9">
        <v>45314.489583333299</v>
      </c>
      <c r="C1297" s="9">
        <v>45314.59375</v>
      </c>
      <c r="D1297" t="s">
        <v>1724</v>
      </c>
      <c r="E1297">
        <v>301</v>
      </c>
      <c r="F1297" t="s">
        <v>1725</v>
      </c>
      <c r="G1297" t="s">
        <v>3</v>
      </c>
      <c r="H1297" t="s">
        <v>1639</v>
      </c>
      <c r="I1297" s="63" t="e">
        <f t="array" ref="I1297">_xlfn.IFS(#REF!="1",1,#REF!="2",2,#REF!="3",3,#REF!="1A",4,#REF!="1B",5,#REF!="2A",6,#REF!="2B",7,#REF!="3A",8,#REF!="3B",9,#REF!="4A",10,#REF!="","")</f>
        <v>#REF!</v>
      </c>
      <c r="J1297">
        <f>VLOOKUP(F1297,profesor!$G$2:$H$101,2,0)</f>
        <v>51</v>
      </c>
      <c r="K1297">
        <f>VLOOKUP(H1297,ar_predmet!A:C,3,0)</f>
        <v>99</v>
      </c>
      <c r="L1297" s="3">
        <f>VLOOKUP(H1297,ar_predmet!A:C,2,FALSE())</f>
        <v>6225</v>
      </c>
      <c r="M1297">
        <f>+VLOOKUP(G1297,tip_dogodka!$B$2:$C$10,2,0)</f>
        <v>2</v>
      </c>
      <c r="N1297">
        <f>+VLOOKUP(E1297,prostor!$F$1:$G$101,2,0)</f>
        <v>5</v>
      </c>
      <c r="O1297">
        <f t="shared" si="80"/>
        <v>150</v>
      </c>
      <c r="P1297">
        <f>VLOOKUP(O1297,mi2hh!A$2:B$4261,2,FALSE())</f>
        <v>3</v>
      </c>
      <c r="Q1297" t="str">
        <f t="shared" si="81"/>
        <v>Red</v>
      </c>
      <c r="R1297" t="str">
        <f t="shared" si="82"/>
        <v>UN</v>
      </c>
      <c r="S1297" s="24" t="s">
        <v>1206</v>
      </c>
      <c r="T1297" t="str">
        <f t="shared" si="83"/>
        <v>2</v>
      </c>
      <c r="U1297">
        <f>VLOOKUP(S1297,ar_skupina!L$2:M$136,2,FALSE())</f>
        <v>63</v>
      </c>
    </row>
    <row r="1298" spans="1:21" ht="14.25" customHeight="1" x14ac:dyDescent="0.25">
      <c r="A1298">
        <v>1571</v>
      </c>
      <c r="B1298" s="9">
        <v>45296.635416666701</v>
      </c>
      <c r="C1298" s="9">
        <v>45296.71875</v>
      </c>
      <c r="D1298" t="s">
        <v>1724</v>
      </c>
      <c r="E1298">
        <v>301</v>
      </c>
      <c r="F1298" t="s">
        <v>1725</v>
      </c>
      <c r="G1298" t="s">
        <v>3</v>
      </c>
      <c r="H1298" t="s">
        <v>1639</v>
      </c>
      <c r="I1298" s="63" t="e">
        <f t="array" ref="I1298">_xlfn.IFS(#REF!="1",1,#REF!="2",2,#REF!="3",3,#REF!="1A",4,#REF!="1B",5,#REF!="2A",6,#REF!="2B",7,#REF!="3A",8,#REF!="3B",9,#REF!="4A",10,#REF!="","")</f>
        <v>#REF!</v>
      </c>
      <c r="J1298">
        <f>VLOOKUP(F1298,profesor!$G$2:$H$101,2,0)</f>
        <v>51</v>
      </c>
      <c r="K1298">
        <f>VLOOKUP(H1298,ar_predmet!A:C,3,0)</f>
        <v>99</v>
      </c>
      <c r="L1298" s="3">
        <f>VLOOKUP(H1298,ar_predmet!A:C,2,FALSE())</f>
        <v>6225</v>
      </c>
      <c r="M1298">
        <f>+VLOOKUP(G1298,tip_dogodka!$B$2:$C$10,2,0)</f>
        <v>2</v>
      </c>
      <c r="N1298">
        <f>+VLOOKUP(E1298,prostor!$F$1:$G$101,2,0)</f>
        <v>5</v>
      </c>
      <c r="O1298">
        <f t="shared" si="80"/>
        <v>120</v>
      </c>
      <c r="P1298">
        <f>VLOOKUP(O1298,mi2hh!A$2:B$4261,2,FALSE())</f>
        <v>2</v>
      </c>
      <c r="Q1298" t="str">
        <f t="shared" si="81"/>
        <v>Red</v>
      </c>
      <c r="R1298" t="str">
        <f t="shared" si="82"/>
        <v>UN</v>
      </c>
      <c r="S1298" s="24" t="s">
        <v>1206</v>
      </c>
      <c r="T1298" t="str">
        <f t="shared" si="83"/>
        <v>2</v>
      </c>
      <c r="U1298">
        <f>VLOOKUP(S1298,ar_skupina!L$2:M$136,2,FALSE())</f>
        <v>63</v>
      </c>
    </row>
    <row r="1299" spans="1:21" ht="14.25" customHeight="1" x14ac:dyDescent="0.25">
      <c r="A1299">
        <v>1572</v>
      </c>
      <c r="B1299" s="9">
        <v>45268.635416666701</v>
      </c>
      <c r="C1299" s="9">
        <v>45268.739583333299</v>
      </c>
      <c r="D1299" t="s">
        <v>1724</v>
      </c>
      <c r="E1299">
        <v>307</v>
      </c>
      <c r="F1299" t="s">
        <v>1725</v>
      </c>
      <c r="G1299" t="s">
        <v>3</v>
      </c>
      <c r="H1299" t="s">
        <v>1639</v>
      </c>
      <c r="I1299" s="63" t="e">
        <f t="array" ref="I1299">_xlfn.IFS(#REF!="1",1,#REF!="2",2,#REF!="3",3,#REF!="1A",4,#REF!="1B",5,#REF!="2A",6,#REF!="2B",7,#REF!="3A",8,#REF!="3B",9,#REF!="4A",10,#REF!="","")</f>
        <v>#REF!</v>
      </c>
      <c r="J1299">
        <f>VLOOKUP(F1299,profesor!$G$2:$H$101,2,0)</f>
        <v>51</v>
      </c>
      <c r="K1299">
        <f>VLOOKUP(H1299,ar_predmet!A:C,3,0)</f>
        <v>99</v>
      </c>
      <c r="L1299" s="3">
        <f>VLOOKUP(H1299,ar_predmet!A:C,2,FALSE())</f>
        <v>6225</v>
      </c>
      <c r="M1299">
        <f>+VLOOKUP(G1299,tip_dogodka!$B$2:$C$10,2,0)</f>
        <v>2</v>
      </c>
      <c r="N1299">
        <f>+VLOOKUP(E1299,prostor!$F$1:$G$101,2,0)</f>
        <v>9</v>
      </c>
      <c r="O1299">
        <f t="shared" si="80"/>
        <v>150</v>
      </c>
      <c r="P1299">
        <f>VLOOKUP(O1299,mi2hh!A$2:B$4261,2,FALSE())</f>
        <v>3</v>
      </c>
      <c r="Q1299" t="str">
        <f t="shared" si="81"/>
        <v>Red</v>
      </c>
      <c r="R1299" t="str">
        <f t="shared" si="82"/>
        <v>UN</v>
      </c>
      <c r="S1299" s="24" t="s">
        <v>1206</v>
      </c>
      <c r="T1299" t="str">
        <f t="shared" si="83"/>
        <v>2</v>
      </c>
      <c r="U1299">
        <f>VLOOKUP(S1299,ar_skupina!L$2:M$136,2,FALSE())</f>
        <v>63</v>
      </c>
    </row>
    <row r="1300" spans="1:21" ht="14.25" customHeight="1" x14ac:dyDescent="0.25">
      <c r="A1300">
        <v>1573</v>
      </c>
      <c r="B1300" s="9">
        <v>45307.489583333299</v>
      </c>
      <c r="C1300" s="9">
        <v>45307.59375</v>
      </c>
      <c r="D1300" t="s">
        <v>1727</v>
      </c>
      <c r="E1300" t="s">
        <v>16</v>
      </c>
      <c r="F1300" t="s">
        <v>1725</v>
      </c>
      <c r="G1300" t="s">
        <v>5</v>
      </c>
      <c r="H1300" t="s">
        <v>1639</v>
      </c>
      <c r="I1300" s="63" t="e">
        <f t="array" ref="I1300">_xlfn.IFS(#REF!="1",1,#REF!="2",2,#REF!="3",3,#REF!="1A",4,#REF!="1B",5,#REF!="2A",6,#REF!="2B",7,#REF!="3A",8,#REF!="3B",9,#REF!="4A",10,#REF!="","")</f>
        <v>#REF!</v>
      </c>
      <c r="J1300">
        <f>VLOOKUP(F1300,profesor!$G$2:$H$101,2,0)</f>
        <v>51</v>
      </c>
      <c r="K1300">
        <f>VLOOKUP(H1300,ar_predmet!A:C,3,0)</f>
        <v>99</v>
      </c>
      <c r="L1300" s="3">
        <f>VLOOKUP(H1300,ar_predmet!A:C,2,FALSE())</f>
        <v>6225</v>
      </c>
      <c r="M1300">
        <f>+VLOOKUP(G1300,tip_dogodka!$B$2:$C$10,2,0)</f>
        <v>4</v>
      </c>
      <c r="N1300">
        <f>+VLOOKUP(E1300,prostor!$F$1:$G$101,2,0)</f>
        <v>54</v>
      </c>
      <c r="O1300">
        <f t="shared" si="80"/>
        <v>150</v>
      </c>
      <c r="P1300">
        <f>VLOOKUP(O1300,mi2hh!A$2:B$4261,2,FALSE())</f>
        <v>3</v>
      </c>
      <c r="Q1300" t="str">
        <f t="shared" si="81"/>
        <v>Red</v>
      </c>
      <c r="R1300" t="str">
        <f t="shared" si="82"/>
        <v>UN</v>
      </c>
      <c r="S1300" s="24" t="s">
        <v>1206</v>
      </c>
      <c r="T1300" t="str">
        <f t="shared" si="83"/>
        <v>2</v>
      </c>
      <c r="U1300">
        <f>VLOOKUP(S1300,ar_skupina!L$2:M$136,2,FALSE())</f>
        <v>63</v>
      </c>
    </row>
    <row r="1301" spans="1:21" ht="14.25" customHeight="1" x14ac:dyDescent="0.25">
      <c r="A1301">
        <v>1574</v>
      </c>
      <c r="B1301" s="9">
        <v>45314.635416666701</v>
      </c>
      <c r="C1301" s="9">
        <v>45314.739583333299</v>
      </c>
      <c r="D1301" t="s">
        <v>1728</v>
      </c>
      <c r="E1301">
        <v>301</v>
      </c>
      <c r="F1301" t="s">
        <v>1725</v>
      </c>
      <c r="G1301" t="s">
        <v>3</v>
      </c>
      <c r="H1301" t="s">
        <v>1639</v>
      </c>
      <c r="I1301" s="63" t="e">
        <f t="array" ref="I1301">_xlfn.IFS(#REF!="1",1,#REF!="2",2,#REF!="3",3,#REF!="1A",4,#REF!="1B",5,#REF!="2A",6,#REF!="2B",7,#REF!="3A",8,#REF!="3B",9,#REF!="4A",10,#REF!="","")</f>
        <v>#REF!</v>
      </c>
      <c r="J1301">
        <f>VLOOKUP(F1301,profesor!$G$2:$H$101,2,0)</f>
        <v>51</v>
      </c>
      <c r="K1301">
        <f>VLOOKUP(H1301,ar_predmet!A:C,3,0)</f>
        <v>99</v>
      </c>
      <c r="L1301" s="3">
        <f>VLOOKUP(H1301,ar_predmet!A:C,2,FALSE())</f>
        <v>6225</v>
      </c>
      <c r="M1301">
        <f>+VLOOKUP(G1301,tip_dogodka!$B$2:$C$10,2,0)</f>
        <v>2</v>
      </c>
      <c r="N1301">
        <f>+VLOOKUP(E1301,prostor!$F$1:$G$101,2,0)</f>
        <v>5</v>
      </c>
      <c r="O1301">
        <f t="shared" si="80"/>
        <v>150</v>
      </c>
      <c r="P1301">
        <f>VLOOKUP(O1301,mi2hh!A$2:B$4261,2,FALSE())</f>
        <v>3</v>
      </c>
      <c r="Q1301" t="str">
        <f t="shared" si="81"/>
        <v>Red</v>
      </c>
      <c r="R1301" t="str">
        <f t="shared" si="82"/>
        <v>UN</v>
      </c>
      <c r="S1301" s="24" t="s">
        <v>1205</v>
      </c>
      <c r="T1301" t="str">
        <f t="shared" si="83"/>
        <v>1</v>
      </c>
      <c r="U1301">
        <f>VLOOKUP(S1301,ar_skupina!L$2:M$136,2,FALSE())</f>
        <v>62</v>
      </c>
    </row>
    <row r="1302" spans="1:21" ht="14.25" customHeight="1" x14ac:dyDescent="0.25">
      <c r="A1302">
        <v>1575</v>
      </c>
      <c r="B1302" s="9">
        <v>45421.791666666701</v>
      </c>
      <c r="C1302" s="9">
        <v>45421.927083333299</v>
      </c>
      <c r="D1302" t="s">
        <v>1729</v>
      </c>
      <c r="E1302" t="s">
        <v>17</v>
      </c>
      <c r="F1302" t="s">
        <v>1730</v>
      </c>
      <c r="G1302" t="s">
        <v>2</v>
      </c>
      <c r="H1302" t="s">
        <v>1731</v>
      </c>
      <c r="I1302" s="63" t="e">
        <f t="array" ref="I1302">_xlfn.IFS(#REF!="1",1,#REF!="2",2,#REF!="3",3,#REF!="1A",4,#REF!="1B",5,#REF!="2A",6,#REF!="2B",7,#REF!="3A",8,#REF!="3B",9,#REF!="4A",10,#REF!="","")</f>
        <v>#REF!</v>
      </c>
      <c r="J1302">
        <f>VLOOKUP(F1302,profesor!$G$2:$H$101,2,0)</f>
        <v>52</v>
      </c>
      <c r="K1302">
        <f>VLOOKUP(H1302,ar_predmet!A:C,3,0)</f>
        <v>248</v>
      </c>
      <c r="L1302" s="3" t="str">
        <f>VLOOKUP(H1302,ar_predmet!A:C,2,FALSE())</f>
        <v>S208</v>
      </c>
      <c r="M1302">
        <f>+VLOOKUP(G1302,tip_dogodka!$B$2:$C$10,2,0)</f>
        <v>1</v>
      </c>
      <c r="N1302">
        <f>+VLOOKUP(E1302,prostor!$F$1:$G$101,2,0)</f>
        <v>55</v>
      </c>
      <c r="O1302">
        <f t="shared" si="80"/>
        <v>195</v>
      </c>
      <c r="P1302">
        <f>VLOOKUP(O1302,mi2hh!A$2:B$4261,2,FALSE())</f>
        <v>4</v>
      </c>
      <c r="Q1302" t="str">
        <f t="shared" si="81"/>
        <v>Izr</v>
      </c>
      <c r="R1302" t="str">
        <f t="shared" si="82"/>
        <v>VS</v>
      </c>
      <c r="S1302" s="24" t="s">
        <v>1246</v>
      </c>
      <c r="T1302" t="str">
        <f t="shared" si="83"/>
        <v/>
      </c>
      <c r="U1302">
        <f>VLOOKUP(S1302,ar_skupina!L$2:M$136,2,FALSE())</f>
        <v>100</v>
      </c>
    </row>
    <row r="1303" spans="1:21" ht="14.25" customHeight="1" x14ac:dyDescent="0.25">
      <c r="A1303">
        <v>1576</v>
      </c>
      <c r="B1303" s="9">
        <v>45408.791666666701</v>
      </c>
      <c r="C1303" s="9">
        <v>45408.895833333299</v>
      </c>
      <c r="D1303" t="s">
        <v>1732</v>
      </c>
      <c r="E1303" t="s">
        <v>16</v>
      </c>
      <c r="F1303" t="s">
        <v>1730</v>
      </c>
      <c r="G1303" t="s">
        <v>4</v>
      </c>
      <c r="H1303" t="s">
        <v>1731</v>
      </c>
      <c r="I1303" s="63" t="e">
        <f t="array" ref="I1303">_xlfn.IFS(#REF!="1",1,#REF!="2",2,#REF!="3",3,#REF!="1A",4,#REF!="1B",5,#REF!="2A",6,#REF!="2B",7,#REF!="3A",8,#REF!="3B",9,#REF!="4A",10,#REF!="","")</f>
        <v>#REF!</v>
      </c>
      <c r="J1303">
        <f>VLOOKUP(F1303,profesor!$G$2:$H$101,2,0)</f>
        <v>52</v>
      </c>
      <c r="K1303">
        <f>VLOOKUP(H1303,ar_predmet!A:C,3,0)</f>
        <v>248</v>
      </c>
      <c r="L1303" s="3" t="str">
        <f>VLOOKUP(H1303,ar_predmet!A:C,2,FALSE())</f>
        <v>S208</v>
      </c>
      <c r="M1303">
        <f>+VLOOKUP(G1303,tip_dogodka!$B$2:$C$10,2,0)</f>
        <v>3</v>
      </c>
      <c r="N1303">
        <f>+VLOOKUP(E1303,prostor!$F$1:$G$101,2,0)</f>
        <v>54</v>
      </c>
      <c r="O1303">
        <f t="shared" si="80"/>
        <v>150</v>
      </c>
      <c r="P1303">
        <f>VLOOKUP(O1303,mi2hh!A$2:B$4261,2,FALSE())</f>
        <v>3</v>
      </c>
      <c r="Q1303" t="str">
        <f t="shared" si="81"/>
        <v>Izr</v>
      </c>
      <c r="R1303" t="str">
        <f t="shared" si="82"/>
        <v>VS</v>
      </c>
      <c r="S1303" s="24" t="s">
        <v>1246</v>
      </c>
      <c r="T1303" t="str">
        <f t="shared" si="83"/>
        <v/>
      </c>
      <c r="U1303">
        <f>VLOOKUP(S1303,ar_skupina!L$2:M$136,2,FALSE())</f>
        <v>100</v>
      </c>
    </row>
    <row r="1304" spans="1:21" ht="14.25" customHeight="1" x14ac:dyDescent="0.25">
      <c r="A1304">
        <v>1577</v>
      </c>
      <c r="B1304" s="9">
        <v>45404.791666666701</v>
      </c>
      <c r="C1304" s="9">
        <v>45404.927083333299</v>
      </c>
      <c r="D1304" t="s">
        <v>1729</v>
      </c>
      <c r="E1304">
        <v>307</v>
      </c>
      <c r="F1304" t="s">
        <v>1730</v>
      </c>
      <c r="G1304" t="s">
        <v>2</v>
      </c>
      <c r="H1304" t="s">
        <v>1731</v>
      </c>
      <c r="I1304" s="63" t="e">
        <f t="array" ref="I1304">_xlfn.IFS(#REF!="1",1,#REF!="2",2,#REF!="3",3,#REF!="1A",4,#REF!="1B",5,#REF!="2A",6,#REF!="2B",7,#REF!="3A",8,#REF!="3B",9,#REF!="4A",10,#REF!="","")</f>
        <v>#REF!</v>
      </c>
      <c r="J1304">
        <f>VLOOKUP(F1304,profesor!$G$2:$H$101,2,0)</f>
        <v>52</v>
      </c>
      <c r="K1304">
        <f>VLOOKUP(H1304,ar_predmet!A:C,3,0)</f>
        <v>248</v>
      </c>
      <c r="L1304" s="3" t="str">
        <f>VLOOKUP(H1304,ar_predmet!A:C,2,FALSE())</f>
        <v>S208</v>
      </c>
      <c r="M1304">
        <f>+VLOOKUP(G1304,tip_dogodka!$B$2:$C$10,2,0)</f>
        <v>1</v>
      </c>
      <c r="N1304">
        <f>+VLOOKUP(E1304,prostor!$F$1:$G$101,2,0)</f>
        <v>9</v>
      </c>
      <c r="O1304">
        <f t="shared" si="80"/>
        <v>195</v>
      </c>
      <c r="P1304">
        <f>VLOOKUP(O1304,mi2hh!A$2:B$4261,2,FALSE())</f>
        <v>4</v>
      </c>
      <c r="Q1304" t="str">
        <f t="shared" si="81"/>
        <v>Izr</v>
      </c>
      <c r="R1304" t="str">
        <f t="shared" si="82"/>
        <v>VS</v>
      </c>
      <c r="S1304" s="24" t="s">
        <v>1246</v>
      </c>
      <c r="T1304" t="str">
        <f t="shared" si="83"/>
        <v/>
      </c>
      <c r="U1304">
        <f>VLOOKUP(S1304,ar_skupina!L$2:M$136,2,FALSE())</f>
        <v>100</v>
      </c>
    </row>
    <row r="1305" spans="1:21" ht="14.25" customHeight="1" x14ac:dyDescent="0.25">
      <c r="A1305">
        <v>1578</v>
      </c>
      <c r="B1305" s="9">
        <v>45405.791666666701</v>
      </c>
      <c r="C1305" s="9">
        <v>45405.927083333299</v>
      </c>
      <c r="D1305" t="s">
        <v>1729</v>
      </c>
      <c r="E1305" t="s">
        <v>17</v>
      </c>
      <c r="F1305" t="s">
        <v>1730</v>
      </c>
      <c r="G1305" t="s">
        <v>2</v>
      </c>
      <c r="H1305" t="s">
        <v>1731</v>
      </c>
      <c r="I1305" s="63" t="e">
        <f t="array" ref="I1305">_xlfn.IFS(#REF!="1",1,#REF!="2",2,#REF!="3",3,#REF!="1A",4,#REF!="1B",5,#REF!="2A",6,#REF!="2B",7,#REF!="3A",8,#REF!="3B",9,#REF!="4A",10,#REF!="","")</f>
        <v>#REF!</v>
      </c>
      <c r="J1305">
        <f>VLOOKUP(F1305,profesor!$G$2:$H$101,2,0)</f>
        <v>52</v>
      </c>
      <c r="K1305">
        <f>VLOOKUP(H1305,ar_predmet!A:C,3,0)</f>
        <v>248</v>
      </c>
      <c r="L1305" s="3" t="str">
        <f>VLOOKUP(H1305,ar_predmet!A:C,2,FALSE())</f>
        <v>S208</v>
      </c>
      <c r="M1305">
        <f>+VLOOKUP(G1305,tip_dogodka!$B$2:$C$10,2,0)</f>
        <v>1</v>
      </c>
      <c r="N1305">
        <f>+VLOOKUP(E1305,prostor!$F$1:$G$101,2,0)</f>
        <v>55</v>
      </c>
      <c r="O1305">
        <f t="shared" si="80"/>
        <v>195</v>
      </c>
      <c r="P1305">
        <f>VLOOKUP(O1305,mi2hh!A$2:B$4261,2,FALSE())</f>
        <v>4</v>
      </c>
      <c r="Q1305" t="str">
        <f t="shared" si="81"/>
        <v>Izr</v>
      </c>
      <c r="R1305" t="str">
        <f t="shared" si="82"/>
        <v>VS</v>
      </c>
      <c r="S1305" s="24" t="s">
        <v>1246</v>
      </c>
      <c r="T1305" t="str">
        <f t="shared" si="83"/>
        <v/>
      </c>
      <c r="U1305">
        <f>VLOOKUP(S1305,ar_skupina!L$2:M$136,2,FALSE())</f>
        <v>100</v>
      </c>
    </row>
    <row r="1306" spans="1:21" ht="14.25" customHeight="1" x14ac:dyDescent="0.25">
      <c r="A1306">
        <v>1579</v>
      </c>
      <c r="B1306" s="9">
        <v>45407.791666666701</v>
      </c>
      <c r="C1306" s="9">
        <v>45407.895833333299</v>
      </c>
      <c r="D1306" t="s">
        <v>1732</v>
      </c>
      <c r="E1306" t="s">
        <v>16</v>
      </c>
      <c r="F1306" t="s">
        <v>1730</v>
      </c>
      <c r="G1306" t="s">
        <v>4</v>
      </c>
      <c r="H1306" t="s">
        <v>1731</v>
      </c>
      <c r="I1306" s="63" t="e">
        <f t="array" ref="I1306">_xlfn.IFS(#REF!="1",1,#REF!="2",2,#REF!="3",3,#REF!="1A",4,#REF!="1B",5,#REF!="2A",6,#REF!="2B",7,#REF!="3A",8,#REF!="3B",9,#REF!="4A",10,#REF!="","")</f>
        <v>#REF!</v>
      </c>
      <c r="J1306">
        <f>VLOOKUP(F1306,profesor!$G$2:$H$101,2,0)</f>
        <v>52</v>
      </c>
      <c r="K1306">
        <f>VLOOKUP(H1306,ar_predmet!A:C,3,0)</f>
        <v>248</v>
      </c>
      <c r="L1306" s="3" t="str">
        <f>VLOOKUP(H1306,ar_predmet!A:C,2,FALSE())</f>
        <v>S208</v>
      </c>
      <c r="M1306">
        <f>+VLOOKUP(G1306,tip_dogodka!$B$2:$C$10,2,0)</f>
        <v>3</v>
      </c>
      <c r="N1306">
        <f>+VLOOKUP(E1306,prostor!$F$1:$G$101,2,0)</f>
        <v>54</v>
      </c>
      <c r="O1306">
        <f t="shared" si="80"/>
        <v>150</v>
      </c>
      <c r="P1306">
        <f>VLOOKUP(O1306,mi2hh!A$2:B$4261,2,FALSE())</f>
        <v>3</v>
      </c>
      <c r="Q1306" t="str">
        <f t="shared" si="81"/>
        <v>Izr</v>
      </c>
      <c r="R1306" t="str">
        <f t="shared" si="82"/>
        <v>VS</v>
      </c>
      <c r="S1306" s="24" t="s">
        <v>1246</v>
      </c>
      <c r="T1306" t="str">
        <f t="shared" si="83"/>
        <v/>
      </c>
      <c r="U1306">
        <f>VLOOKUP(S1306,ar_skupina!L$2:M$136,2,FALSE())</f>
        <v>100</v>
      </c>
    </row>
    <row r="1307" spans="1:21" ht="14.25" customHeight="1" x14ac:dyDescent="0.25">
      <c r="A1307">
        <v>1580</v>
      </c>
      <c r="B1307" s="9">
        <v>45433.791666666701</v>
      </c>
      <c r="C1307" s="9">
        <v>45433.895833333299</v>
      </c>
      <c r="D1307" t="s">
        <v>1733</v>
      </c>
      <c r="E1307" t="s">
        <v>16</v>
      </c>
      <c r="F1307" t="s">
        <v>1730</v>
      </c>
      <c r="G1307" t="s">
        <v>5</v>
      </c>
      <c r="H1307" t="s">
        <v>1731</v>
      </c>
      <c r="I1307" s="63" t="e">
        <f t="array" ref="I1307">_xlfn.IFS(#REF!="1",1,#REF!="2",2,#REF!="3",3,#REF!="1A",4,#REF!="1B",5,#REF!="2A",6,#REF!="2B",7,#REF!="3A",8,#REF!="3B",9,#REF!="4A",10,#REF!="","")</f>
        <v>#REF!</v>
      </c>
      <c r="J1307">
        <f>VLOOKUP(F1307,profesor!$G$2:$H$101,2,0)</f>
        <v>52</v>
      </c>
      <c r="K1307">
        <f>VLOOKUP(H1307,ar_predmet!A:C,3,0)</f>
        <v>248</v>
      </c>
      <c r="L1307" s="3" t="str">
        <f>VLOOKUP(H1307,ar_predmet!A:C,2,FALSE())</f>
        <v>S208</v>
      </c>
      <c r="M1307">
        <f>+VLOOKUP(G1307,tip_dogodka!$B$2:$C$10,2,0)</f>
        <v>4</v>
      </c>
      <c r="N1307">
        <f>+VLOOKUP(E1307,prostor!$F$1:$G$101,2,0)</f>
        <v>54</v>
      </c>
      <c r="O1307">
        <f t="shared" si="80"/>
        <v>150</v>
      </c>
      <c r="P1307">
        <f>VLOOKUP(O1307,mi2hh!A$2:B$4261,2,FALSE())</f>
        <v>3</v>
      </c>
      <c r="Q1307" t="str">
        <f t="shared" si="81"/>
        <v>Izr</v>
      </c>
      <c r="R1307" t="str">
        <f t="shared" si="82"/>
        <v>VS</v>
      </c>
      <c r="S1307" s="24" t="s">
        <v>1246</v>
      </c>
      <c r="T1307" t="str">
        <f t="shared" si="83"/>
        <v/>
      </c>
      <c r="U1307">
        <f>VLOOKUP(S1307,ar_skupina!L$2:M$136,2,FALSE())</f>
        <v>100</v>
      </c>
    </row>
    <row r="1308" spans="1:21" ht="14.25" customHeight="1" x14ac:dyDescent="0.25">
      <c r="A1308">
        <v>1581</v>
      </c>
      <c r="B1308" s="9">
        <v>45406.791666666701</v>
      </c>
      <c r="C1308" s="9">
        <v>45406.895833333299</v>
      </c>
      <c r="D1308" t="s">
        <v>1732</v>
      </c>
      <c r="E1308" t="s">
        <v>16</v>
      </c>
      <c r="F1308" t="s">
        <v>1730</v>
      </c>
      <c r="G1308" t="s">
        <v>4</v>
      </c>
      <c r="H1308" t="s">
        <v>1731</v>
      </c>
      <c r="I1308" s="63" t="e">
        <f t="array" ref="I1308">_xlfn.IFS(#REF!="1",1,#REF!="2",2,#REF!="3",3,#REF!="1A",4,#REF!="1B",5,#REF!="2A",6,#REF!="2B",7,#REF!="3A",8,#REF!="3B",9,#REF!="4A",10,#REF!="","")</f>
        <v>#REF!</v>
      </c>
      <c r="J1308">
        <f>VLOOKUP(F1308,profesor!$G$2:$H$101,2,0)</f>
        <v>52</v>
      </c>
      <c r="K1308">
        <f>VLOOKUP(H1308,ar_predmet!A:C,3,0)</f>
        <v>248</v>
      </c>
      <c r="L1308" s="3" t="str">
        <f>VLOOKUP(H1308,ar_predmet!A:C,2,FALSE())</f>
        <v>S208</v>
      </c>
      <c r="M1308">
        <f>+VLOOKUP(G1308,tip_dogodka!$B$2:$C$10,2,0)</f>
        <v>3</v>
      </c>
      <c r="N1308">
        <f>+VLOOKUP(E1308,prostor!$F$1:$G$101,2,0)</f>
        <v>54</v>
      </c>
      <c r="O1308">
        <f t="shared" si="80"/>
        <v>150</v>
      </c>
      <c r="P1308">
        <f>VLOOKUP(O1308,mi2hh!A$2:B$4261,2,FALSE())</f>
        <v>3</v>
      </c>
      <c r="Q1308" t="str">
        <f t="shared" si="81"/>
        <v>Izr</v>
      </c>
      <c r="R1308" t="str">
        <f t="shared" si="82"/>
        <v>VS</v>
      </c>
      <c r="S1308" s="24" t="s">
        <v>1246</v>
      </c>
      <c r="T1308" t="str">
        <f t="shared" si="83"/>
        <v/>
      </c>
      <c r="U1308">
        <f>VLOOKUP(S1308,ar_skupina!L$2:M$136,2,FALSE())</f>
        <v>100</v>
      </c>
    </row>
    <row r="1309" spans="1:21" ht="14.25" customHeight="1" x14ac:dyDescent="0.25">
      <c r="A1309">
        <v>1582</v>
      </c>
      <c r="B1309" s="9">
        <v>45427.791666666701</v>
      </c>
      <c r="C1309" s="9">
        <v>45427.895833333299</v>
      </c>
      <c r="D1309" t="s">
        <v>1734</v>
      </c>
      <c r="E1309">
        <v>307</v>
      </c>
      <c r="F1309" t="s">
        <v>1730</v>
      </c>
      <c r="G1309" t="s">
        <v>3</v>
      </c>
      <c r="H1309" t="s">
        <v>1731</v>
      </c>
      <c r="I1309" s="63" t="e">
        <f t="array" ref="I1309">_xlfn.IFS(#REF!="1",1,#REF!="2",2,#REF!="3",3,#REF!="1A",4,#REF!="1B",5,#REF!="2A",6,#REF!="2B",7,#REF!="3A",8,#REF!="3B",9,#REF!="4A",10,#REF!="","")</f>
        <v>#REF!</v>
      </c>
      <c r="J1309">
        <f>VLOOKUP(F1309,profesor!$G$2:$H$101,2,0)</f>
        <v>52</v>
      </c>
      <c r="K1309">
        <f>VLOOKUP(H1309,ar_predmet!A:C,3,0)</f>
        <v>248</v>
      </c>
      <c r="L1309" s="3" t="str">
        <f>VLOOKUP(H1309,ar_predmet!A:C,2,FALSE())</f>
        <v>S208</v>
      </c>
      <c r="M1309">
        <f>+VLOOKUP(G1309,tip_dogodka!$B$2:$C$10,2,0)</f>
        <v>2</v>
      </c>
      <c r="N1309">
        <f>+VLOOKUP(E1309,prostor!$F$1:$G$101,2,0)</f>
        <v>9</v>
      </c>
      <c r="O1309">
        <f t="shared" si="80"/>
        <v>150</v>
      </c>
      <c r="P1309">
        <f>VLOOKUP(O1309,mi2hh!A$2:B$4261,2,FALSE())</f>
        <v>3</v>
      </c>
      <c r="Q1309" t="str">
        <f t="shared" si="81"/>
        <v>Izr</v>
      </c>
      <c r="R1309" t="str">
        <f t="shared" si="82"/>
        <v>VS</v>
      </c>
      <c r="S1309" s="24" t="s">
        <v>1246</v>
      </c>
      <c r="T1309" t="str">
        <f t="shared" si="83"/>
        <v/>
      </c>
      <c r="U1309">
        <f>VLOOKUP(S1309,ar_skupina!L$2:M$136,2,FALSE())</f>
        <v>100</v>
      </c>
    </row>
    <row r="1310" spans="1:21" ht="14.25" customHeight="1" x14ac:dyDescent="0.25">
      <c r="A1310">
        <v>1583</v>
      </c>
      <c r="B1310" s="9">
        <v>45429.677083333299</v>
      </c>
      <c r="C1310" s="9">
        <v>45429.895833333299</v>
      </c>
      <c r="D1310" t="s">
        <v>1733</v>
      </c>
      <c r="E1310" t="s">
        <v>16</v>
      </c>
      <c r="F1310" t="s">
        <v>1730</v>
      </c>
      <c r="G1310" t="s">
        <v>5</v>
      </c>
      <c r="H1310" t="s">
        <v>1731</v>
      </c>
      <c r="I1310" s="63" t="e">
        <f t="array" ref="I1310">_xlfn.IFS(#REF!="1",1,#REF!="2",2,#REF!="3",3,#REF!="1A",4,#REF!="1B",5,#REF!="2A",6,#REF!="2B",7,#REF!="3A",8,#REF!="3B",9,#REF!="4A",10,#REF!="","")</f>
        <v>#REF!</v>
      </c>
      <c r="J1310">
        <f>VLOOKUP(F1310,profesor!$G$2:$H$101,2,0)</f>
        <v>52</v>
      </c>
      <c r="K1310">
        <f>VLOOKUP(H1310,ar_predmet!A:C,3,0)</f>
        <v>248</v>
      </c>
      <c r="L1310" s="3" t="str">
        <f>VLOOKUP(H1310,ar_predmet!A:C,2,FALSE())</f>
        <v>S208</v>
      </c>
      <c r="M1310">
        <f>+VLOOKUP(G1310,tip_dogodka!$B$2:$C$10,2,0)</f>
        <v>4</v>
      </c>
      <c r="N1310">
        <f>+VLOOKUP(E1310,prostor!$F$1:$G$101,2,0)</f>
        <v>54</v>
      </c>
      <c r="O1310">
        <f t="shared" si="80"/>
        <v>315</v>
      </c>
      <c r="P1310">
        <f>VLOOKUP(O1310,mi2hh!A$2:B$4261,2,FALSE())</f>
        <v>0</v>
      </c>
      <c r="Q1310" t="str">
        <f t="shared" si="81"/>
        <v>Izr</v>
      </c>
      <c r="R1310" t="str">
        <f t="shared" si="82"/>
        <v>VS</v>
      </c>
      <c r="S1310" s="24" t="s">
        <v>1246</v>
      </c>
      <c r="T1310" t="str">
        <f t="shared" si="83"/>
        <v/>
      </c>
      <c r="U1310">
        <f>VLOOKUP(S1310,ar_skupina!L$2:M$136,2,FALSE())</f>
        <v>100</v>
      </c>
    </row>
    <row r="1311" spans="1:21" ht="14.25" customHeight="1" x14ac:dyDescent="0.25">
      <c r="A1311">
        <v>1584</v>
      </c>
      <c r="B1311" s="9">
        <v>45428.791666666701</v>
      </c>
      <c r="C1311" s="9">
        <v>45428.895833333299</v>
      </c>
      <c r="D1311" t="s">
        <v>1734</v>
      </c>
      <c r="E1311" t="s">
        <v>17</v>
      </c>
      <c r="F1311" t="s">
        <v>1730</v>
      </c>
      <c r="G1311" t="s">
        <v>3</v>
      </c>
      <c r="H1311" t="s">
        <v>1731</v>
      </c>
      <c r="I1311" s="63" t="e">
        <f t="array" ref="I1311">_xlfn.IFS(#REF!="1",1,#REF!="2",2,#REF!="3",3,#REF!="1A",4,#REF!="1B",5,#REF!="2A",6,#REF!="2B",7,#REF!="3A",8,#REF!="3B",9,#REF!="4A",10,#REF!="","")</f>
        <v>#REF!</v>
      </c>
      <c r="J1311">
        <f>VLOOKUP(F1311,profesor!$G$2:$H$101,2,0)</f>
        <v>52</v>
      </c>
      <c r="K1311">
        <f>VLOOKUP(H1311,ar_predmet!A:C,3,0)</f>
        <v>248</v>
      </c>
      <c r="L1311" s="3" t="str">
        <f>VLOOKUP(H1311,ar_predmet!A:C,2,FALSE())</f>
        <v>S208</v>
      </c>
      <c r="M1311">
        <f>+VLOOKUP(G1311,tip_dogodka!$B$2:$C$10,2,0)</f>
        <v>2</v>
      </c>
      <c r="N1311">
        <f>+VLOOKUP(E1311,prostor!$F$1:$G$101,2,0)</f>
        <v>55</v>
      </c>
      <c r="O1311">
        <f t="shared" si="80"/>
        <v>150</v>
      </c>
      <c r="P1311">
        <f>VLOOKUP(O1311,mi2hh!A$2:B$4261,2,FALSE())</f>
        <v>3</v>
      </c>
      <c r="Q1311" t="str">
        <f t="shared" si="81"/>
        <v>Izr</v>
      </c>
      <c r="R1311" t="str">
        <f t="shared" si="82"/>
        <v>VS</v>
      </c>
      <c r="S1311" s="24" t="s">
        <v>1246</v>
      </c>
      <c r="T1311" t="str">
        <f t="shared" si="83"/>
        <v/>
      </c>
      <c r="U1311">
        <f>VLOOKUP(S1311,ar_skupina!L$2:M$136,2,FALSE())</f>
        <v>100</v>
      </c>
    </row>
    <row r="1312" spans="1:21" ht="14.25" customHeight="1" x14ac:dyDescent="0.25">
      <c r="A1312">
        <v>1589</v>
      </c>
      <c r="B1312" s="9">
        <v>45425.416666666701</v>
      </c>
      <c r="C1312" s="9">
        <v>45425.520833333299</v>
      </c>
      <c r="D1312" t="s">
        <v>1735</v>
      </c>
      <c r="E1312" t="s">
        <v>16</v>
      </c>
      <c r="F1312" t="s">
        <v>1736</v>
      </c>
      <c r="G1312" t="s">
        <v>5</v>
      </c>
      <c r="H1312" t="s">
        <v>1737</v>
      </c>
      <c r="I1312" s="63" t="e">
        <f t="array" ref="I1312">_xlfn.IFS(#REF!="1",1,#REF!="2",2,#REF!="3",3,#REF!="1A",4,#REF!="1B",5,#REF!="2A",6,#REF!="2B",7,#REF!="3A",8,#REF!="3B",9,#REF!="4A",10,#REF!="","")</f>
        <v>#REF!</v>
      </c>
      <c r="J1312">
        <f>VLOOKUP(F1312,profesor!$G$2:$H$101,2,0)</f>
        <v>16</v>
      </c>
      <c r="K1312">
        <f>VLOOKUP(H1312,ar_predmet!A:C,3,0)</f>
        <v>172</v>
      </c>
      <c r="L1312" s="3">
        <f>VLOOKUP(H1312,ar_predmet!A:C,2,FALSE())</f>
        <v>7131</v>
      </c>
      <c r="M1312">
        <f>+VLOOKUP(G1312,tip_dogodka!$B$2:$C$10,2,0)</f>
        <v>4</v>
      </c>
      <c r="N1312">
        <f>+VLOOKUP(E1312,prostor!$F$1:$G$101,2,0)</f>
        <v>54</v>
      </c>
      <c r="O1312">
        <f t="shared" si="80"/>
        <v>150</v>
      </c>
      <c r="P1312">
        <f>VLOOKUP(O1312,mi2hh!A$2:B$4261,2,FALSE())</f>
        <v>3</v>
      </c>
      <c r="Q1312" t="str">
        <f t="shared" si="81"/>
        <v>Red</v>
      </c>
      <c r="R1312" t="str">
        <f t="shared" si="82"/>
        <v>MA</v>
      </c>
      <c r="S1312" s="24" t="s">
        <v>1229</v>
      </c>
      <c r="T1312" t="str">
        <f t="shared" si="83"/>
        <v/>
      </c>
      <c r="U1312">
        <f>VLOOKUP(S1312,ar_skupina!L$2:M$136,2,FALSE())</f>
        <v>85</v>
      </c>
    </row>
    <row r="1313" spans="1:21" ht="14.25" customHeight="1" x14ac:dyDescent="0.25">
      <c r="A1313">
        <v>1590</v>
      </c>
      <c r="B1313" s="9">
        <v>45301.75</v>
      </c>
      <c r="C1313" s="9">
        <v>45301.916666666701</v>
      </c>
      <c r="D1313" t="s">
        <v>1738</v>
      </c>
      <c r="E1313" t="s">
        <v>17</v>
      </c>
      <c r="F1313" t="s">
        <v>1736</v>
      </c>
      <c r="G1313" t="s">
        <v>8</v>
      </c>
      <c r="H1313" t="s">
        <v>1121</v>
      </c>
      <c r="I1313" s="63" t="e">
        <f t="array" ref="I1313">_xlfn.IFS(#REF!="1",1,#REF!="2",2,#REF!="3",3,#REF!="1A",4,#REF!="1B",5,#REF!="2A",6,#REF!="2B",7,#REF!="3A",8,#REF!="3B",9,#REF!="4A",10,#REF!="","")</f>
        <v>#REF!</v>
      </c>
      <c r="J1313">
        <f>VLOOKUP(F1313,profesor!$G$2:$H$101,2,0)</f>
        <v>16</v>
      </c>
      <c r="K1313">
        <f>VLOOKUP(H1313,ar_predmet!A:C,3,0)</f>
        <v>174</v>
      </c>
      <c r="L1313" s="3">
        <f>VLOOKUP(H1313,ar_predmet!A:C,2,FALSE())</f>
        <v>7132</v>
      </c>
      <c r="M1313">
        <f>+VLOOKUP(G1313,tip_dogodka!$B$2:$C$10,2,0)</f>
        <v>7</v>
      </c>
      <c r="N1313">
        <f>+VLOOKUP(E1313,prostor!$F$1:$G$101,2,0)</f>
        <v>55</v>
      </c>
      <c r="O1313">
        <f t="shared" si="80"/>
        <v>240</v>
      </c>
      <c r="P1313">
        <f>VLOOKUP(O1313,mi2hh!A$2:B$4261,2,FALSE())</f>
        <v>5</v>
      </c>
      <c r="Q1313" t="str">
        <f t="shared" si="81"/>
        <v>Izr</v>
      </c>
      <c r="R1313" t="str">
        <f t="shared" si="82"/>
        <v>MA</v>
      </c>
      <c r="S1313" s="24" t="s">
        <v>1265</v>
      </c>
      <c r="T1313" t="str">
        <f t="shared" si="83"/>
        <v/>
      </c>
      <c r="U1313">
        <f>VLOOKUP(S1313,ar_skupina!L$2:M$136,2,FALSE())</f>
        <v>116</v>
      </c>
    </row>
    <row r="1314" spans="1:21" ht="14.25" customHeight="1" x14ac:dyDescent="0.25">
      <c r="A1314">
        <v>1591</v>
      </c>
      <c r="B1314" s="9">
        <v>45397.53125</v>
      </c>
      <c r="C1314" s="9">
        <v>45397.635416666701</v>
      </c>
      <c r="D1314" t="s">
        <v>1739</v>
      </c>
      <c r="E1314">
        <v>413</v>
      </c>
      <c r="F1314" t="s">
        <v>1736</v>
      </c>
      <c r="G1314" t="s">
        <v>3</v>
      </c>
      <c r="H1314" t="s">
        <v>1677</v>
      </c>
      <c r="I1314" s="63" t="e">
        <f t="array" ref="I1314">_xlfn.IFS(#REF!="1",1,#REF!="2",2,#REF!="3",3,#REF!="1A",4,#REF!="1B",5,#REF!="2A",6,#REF!="2B",7,#REF!="3A",8,#REF!="3B",9,#REF!="4A",10,#REF!="","")</f>
        <v>#REF!</v>
      </c>
      <c r="J1314">
        <f>VLOOKUP(F1314,profesor!$G$2:$H$101,2,0)</f>
        <v>16</v>
      </c>
      <c r="K1314">
        <f>VLOOKUP(H1314,ar_predmet!A:C,3,0)</f>
        <v>73</v>
      </c>
      <c r="L1314" s="3">
        <f>VLOOKUP(H1314,ar_predmet!A:C,2,FALSE())</f>
        <v>6106</v>
      </c>
      <c r="M1314">
        <f>+VLOOKUP(G1314,tip_dogodka!$B$2:$C$10,2,0)</f>
        <v>2</v>
      </c>
      <c r="N1314">
        <f>+VLOOKUP(E1314,prostor!$F$1:$G$101,2,0)</f>
        <v>16</v>
      </c>
      <c r="O1314">
        <f t="shared" si="80"/>
        <v>150</v>
      </c>
      <c r="P1314">
        <f>VLOOKUP(O1314,mi2hh!A$2:B$4261,2,FALSE())</f>
        <v>3</v>
      </c>
      <c r="Q1314" t="str">
        <f t="shared" si="81"/>
        <v>Red</v>
      </c>
      <c r="R1314" t="str">
        <f t="shared" si="82"/>
        <v>UN</v>
      </c>
      <c r="S1314" s="24" t="s">
        <v>1197</v>
      </c>
      <c r="T1314" t="str">
        <f t="shared" si="83"/>
        <v>1A</v>
      </c>
      <c r="U1314">
        <f>VLOOKUP(S1314,ar_skupina!L$2:M$136,2,FALSE())</f>
        <v>54</v>
      </c>
    </row>
    <row r="1315" spans="1:21" ht="14.25" customHeight="1" x14ac:dyDescent="0.25">
      <c r="A1315">
        <v>1592</v>
      </c>
      <c r="B1315" s="9">
        <v>45245.489583333299</v>
      </c>
      <c r="C1315" s="9">
        <v>45245.59375</v>
      </c>
      <c r="D1315" t="s">
        <v>1740</v>
      </c>
      <c r="E1315">
        <v>302</v>
      </c>
      <c r="F1315" t="s">
        <v>1736</v>
      </c>
      <c r="G1315" t="s">
        <v>3</v>
      </c>
      <c r="H1315" t="s">
        <v>1741</v>
      </c>
      <c r="I1315" s="63" t="e">
        <f t="array" ref="I1315">_xlfn.IFS(#REF!="1",1,#REF!="2",2,#REF!="3",3,#REF!="1A",4,#REF!="1B",5,#REF!="2A",6,#REF!="2B",7,#REF!="3A",8,#REF!="3B",9,#REF!="4A",10,#REF!="","")</f>
        <v>#REF!</v>
      </c>
      <c r="J1315">
        <f>VLOOKUP(F1315,profesor!$G$2:$H$101,2,0)</f>
        <v>16</v>
      </c>
      <c r="K1315">
        <f>VLOOKUP(H1315,ar_predmet!A:C,3,0)</f>
        <v>95</v>
      </c>
      <c r="L1315" s="3">
        <f>VLOOKUP(H1315,ar_predmet!A:C,2,FALSE())</f>
        <v>6220</v>
      </c>
      <c r="M1315">
        <f>+VLOOKUP(G1315,tip_dogodka!$B$2:$C$10,2,0)</f>
        <v>2</v>
      </c>
      <c r="N1315">
        <f>+VLOOKUP(E1315,prostor!$F$1:$G$101,2,0)</f>
        <v>6</v>
      </c>
      <c r="O1315">
        <f t="shared" si="80"/>
        <v>150</v>
      </c>
      <c r="P1315">
        <f>VLOOKUP(O1315,mi2hh!A$2:B$4261,2,FALSE())</f>
        <v>3</v>
      </c>
      <c r="Q1315" t="str">
        <f t="shared" si="81"/>
        <v>Red</v>
      </c>
      <c r="R1315" t="str">
        <f t="shared" si="82"/>
        <v>UN</v>
      </c>
      <c r="S1315" s="24" t="s">
        <v>1208</v>
      </c>
      <c r="T1315" t="str">
        <f t="shared" si="83"/>
        <v/>
      </c>
      <c r="U1315">
        <f>VLOOKUP(S1315,ar_skupina!L$2:M$136,2,FALSE())</f>
        <v>65</v>
      </c>
    </row>
    <row r="1316" spans="1:21" ht="14.25" customHeight="1" x14ac:dyDescent="0.25">
      <c r="A1316">
        <v>1593</v>
      </c>
      <c r="B1316" s="9">
        <v>45427.416666666701</v>
      </c>
      <c r="C1316" s="9">
        <v>45427.520833333299</v>
      </c>
      <c r="D1316" t="s">
        <v>1742</v>
      </c>
      <c r="E1316">
        <v>403</v>
      </c>
      <c r="F1316" t="s">
        <v>1736</v>
      </c>
      <c r="G1316" t="s">
        <v>3</v>
      </c>
      <c r="H1316" t="s">
        <v>1737</v>
      </c>
      <c r="I1316" s="63" t="e">
        <f t="array" ref="I1316">_xlfn.IFS(#REF!="1",1,#REF!="2",2,#REF!="3",3,#REF!="1A",4,#REF!="1B",5,#REF!="2A",6,#REF!="2B",7,#REF!="3A",8,#REF!="3B",9,#REF!="4A",10,#REF!="","")</f>
        <v>#REF!</v>
      </c>
      <c r="J1316">
        <f>VLOOKUP(F1316,profesor!$G$2:$H$101,2,0)</f>
        <v>16</v>
      </c>
      <c r="K1316">
        <f>VLOOKUP(H1316,ar_predmet!A:C,3,0)</f>
        <v>172</v>
      </c>
      <c r="L1316" s="3">
        <f>VLOOKUP(H1316,ar_predmet!A:C,2,FALSE())</f>
        <v>7131</v>
      </c>
      <c r="M1316">
        <f>+VLOOKUP(G1316,tip_dogodka!$B$2:$C$10,2,0)</f>
        <v>2</v>
      </c>
      <c r="N1316">
        <f>+VLOOKUP(E1316,prostor!$F$1:$G$101,2,0)</f>
        <v>12</v>
      </c>
      <c r="O1316">
        <f t="shared" si="80"/>
        <v>150</v>
      </c>
      <c r="P1316">
        <f>VLOOKUP(O1316,mi2hh!A$2:B$4261,2,FALSE())</f>
        <v>3</v>
      </c>
      <c r="Q1316" t="str">
        <f t="shared" si="81"/>
        <v>Red</v>
      </c>
      <c r="R1316" t="str">
        <f t="shared" si="82"/>
        <v>MA</v>
      </c>
      <c r="S1316" s="24" t="s">
        <v>1229</v>
      </c>
      <c r="T1316" t="str">
        <f t="shared" si="83"/>
        <v/>
      </c>
      <c r="U1316">
        <f>VLOOKUP(S1316,ar_skupina!L$2:M$136,2,FALSE())</f>
        <v>85</v>
      </c>
    </row>
    <row r="1317" spans="1:21" ht="14.25" customHeight="1" x14ac:dyDescent="0.25">
      <c r="A1317">
        <v>1594</v>
      </c>
      <c r="B1317" s="9">
        <v>45252.489583333299</v>
      </c>
      <c r="C1317" s="9">
        <v>45252.59375</v>
      </c>
      <c r="D1317" t="s">
        <v>1740</v>
      </c>
      <c r="E1317">
        <v>411</v>
      </c>
      <c r="F1317" t="s">
        <v>1736</v>
      </c>
      <c r="G1317" t="s">
        <v>3</v>
      </c>
      <c r="H1317" t="s">
        <v>1741</v>
      </c>
      <c r="I1317" s="63" t="e">
        <f t="array" ref="I1317">_xlfn.IFS(#REF!="1",1,#REF!="2",2,#REF!="3",3,#REF!="1A",4,#REF!="1B",5,#REF!="2A",6,#REF!="2B",7,#REF!="3A",8,#REF!="3B",9,#REF!="4A",10,#REF!="","")</f>
        <v>#REF!</v>
      </c>
      <c r="J1317">
        <f>VLOOKUP(F1317,profesor!$G$2:$H$101,2,0)</f>
        <v>16</v>
      </c>
      <c r="K1317">
        <f>VLOOKUP(H1317,ar_predmet!A:C,3,0)</f>
        <v>95</v>
      </c>
      <c r="L1317" s="3">
        <f>VLOOKUP(H1317,ar_predmet!A:C,2,FALSE())</f>
        <v>6220</v>
      </c>
      <c r="M1317">
        <f>+VLOOKUP(G1317,tip_dogodka!$B$2:$C$10,2,0)</f>
        <v>2</v>
      </c>
      <c r="N1317">
        <f>+VLOOKUP(E1317,prostor!$F$1:$G$101,2,0)</f>
        <v>14</v>
      </c>
      <c r="O1317">
        <f t="shared" si="80"/>
        <v>150</v>
      </c>
      <c r="P1317">
        <f>VLOOKUP(O1317,mi2hh!A$2:B$4261,2,FALSE())</f>
        <v>3</v>
      </c>
      <c r="Q1317" t="str">
        <f t="shared" si="81"/>
        <v>Red</v>
      </c>
      <c r="R1317" t="str">
        <f t="shared" si="82"/>
        <v>UN</v>
      </c>
      <c r="S1317" s="24" t="s">
        <v>1208</v>
      </c>
      <c r="T1317" t="str">
        <f t="shared" si="83"/>
        <v/>
      </c>
      <c r="U1317">
        <f>VLOOKUP(S1317,ar_skupina!L$2:M$136,2,FALSE())</f>
        <v>65</v>
      </c>
    </row>
    <row r="1318" spans="1:21" ht="14.25" customHeight="1" x14ac:dyDescent="0.25">
      <c r="A1318">
        <v>1595</v>
      </c>
      <c r="B1318" s="9">
        <v>45398.791666666701</v>
      </c>
      <c r="C1318" s="9">
        <v>45398.961805555598</v>
      </c>
      <c r="D1318" t="s">
        <v>1743</v>
      </c>
      <c r="E1318" t="s">
        <v>17</v>
      </c>
      <c r="F1318" t="s">
        <v>1736</v>
      </c>
      <c r="G1318" t="s">
        <v>8</v>
      </c>
      <c r="H1318" t="s">
        <v>1737</v>
      </c>
      <c r="I1318" s="63" t="e">
        <f t="array" ref="I1318">_xlfn.IFS(#REF!="1",1,#REF!="2",2,#REF!="3",3,#REF!="1A",4,#REF!="1B",5,#REF!="2A",6,#REF!="2B",7,#REF!="3A",8,#REF!="3B",9,#REF!="4A",10,#REF!="","")</f>
        <v>#REF!</v>
      </c>
      <c r="J1318">
        <f>VLOOKUP(F1318,profesor!$G$2:$H$101,2,0)</f>
        <v>16</v>
      </c>
      <c r="K1318">
        <f>VLOOKUP(H1318,ar_predmet!A:C,3,0)</f>
        <v>172</v>
      </c>
      <c r="L1318" s="3">
        <f>VLOOKUP(H1318,ar_predmet!A:C,2,FALSE())</f>
        <v>7131</v>
      </c>
      <c r="M1318">
        <f>+VLOOKUP(G1318,tip_dogodka!$B$2:$C$10,2,0)</f>
        <v>7</v>
      </c>
      <c r="N1318">
        <f>+VLOOKUP(E1318,prostor!$F$1:$G$101,2,0)</f>
        <v>55</v>
      </c>
      <c r="O1318">
        <f t="shared" si="80"/>
        <v>245</v>
      </c>
      <c r="P1318">
        <f>VLOOKUP(O1318,mi2hh!A$2:B$4261,2,FALSE())</f>
        <v>5</v>
      </c>
      <c r="Q1318" t="str">
        <f t="shared" si="81"/>
        <v>Izr</v>
      </c>
      <c r="R1318" t="str">
        <f t="shared" si="82"/>
        <v>MA</v>
      </c>
      <c r="S1318" s="24" t="s">
        <v>1265</v>
      </c>
      <c r="T1318" t="str">
        <f t="shared" si="83"/>
        <v/>
      </c>
      <c r="U1318">
        <f>VLOOKUP(S1318,ar_skupina!L$2:M$136,2,FALSE())</f>
        <v>116</v>
      </c>
    </row>
    <row r="1319" spans="1:21" ht="14.25" customHeight="1" x14ac:dyDescent="0.25">
      <c r="A1319">
        <v>1596</v>
      </c>
      <c r="B1319" s="9">
        <v>45265.489583333299</v>
      </c>
      <c r="C1319" s="9">
        <v>45265.59375</v>
      </c>
      <c r="D1319" t="s">
        <v>1744</v>
      </c>
      <c r="E1319" t="s">
        <v>16</v>
      </c>
      <c r="F1319" t="s">
        <v>1736</v>
      </c>
      <c r="G1319" t="s">
        <v>5</v>
      </c>
      <c r="H1319" t="s">
        <v>1121</v>
      </c>
      <c r="I1319" s="63" t="e">
        <f t="array" ref="I1319">_xlfn.IFS(#REF!="1",1,#REF!="2",2,#REF!="3",3,#REF!="1A",4,#REF!="1B",5,#REF!="2A",6,#REF!="2B",7,#REF!="3A",8,#REF!="3B",9,#REF!="4A",10,#REF!="","")</f>
        <v>#REF!</v>
      </c>
      <c r="J1319">
        <f>VLOOKUP(F1319,profesor!$G$2:$H$101,2,0)</f>
        <v>16</v>
      </c>
      <c r="K1319">
        <f>VLOOKUP(H1319,ar_predmet!A:C,3,0)</f>
        <v>174</v>
      </c>
      <c r="L1319" s="3">
        <f>VLOOKUP(H1319,ar_predmet!A:C,2,FALSE())</f>
        <v>7132</v>
      </c>
      <c r="M1319">
        <f>+VLOOKUP(G1319,tip_dogodka!$B$2:$C$10,2,0)</f>
        <v>4</v>
      </c>
      <c r="N1319">
        <f>+VLOOKUP(E1319,prostor!$F$1:$G$101,2,0)</f>
        <v>54</v>
      </c>
      <c r="O1319">
        <f t="shared" si="80"/>
        <v>150</v>
      </c>
      <c r="P1319">
        <f>VLOOKUP(O1319,mi2hh!A$2:B$4261,2,FALSE())</f>
        <v>3</v>
      </c>
      <c r="Q1319" t="str">
        <f t="shared" si="81"/>
        <v>Red</v>
      </c>
      <c r="R1319" t="str">
        <f t="shared" si="82"/>
        <v>MA</v>
      </c>
      <c r="S1319" s="24" t="s">
        <v>1224</v>
      </c>
      <c r="T1319" t="str">
        <f t="shared" si="83"/>
        <v/>
      </c>
      <c r="U1319">
        <f>VLOOKUP(S1319,ar_skupina!L$2:M$136,2,FALSE())</f>
        <v>80</v>
      </c>
    </row>
    <row r="1320" spans="1:21" ht="14.25" customHeight="1" x14ac:dyDescent="0.25">
      <c r="A1320">
        <v>1597</v>
      </c>
      <c r="B1320" s="9">
        <v>45267.489583333299</v>
      </c>
      <c r="C1320" s="9">
        <v>45267.59375</v>
      </c>
      <c r="D1320" t="s">
        <v>1745</v>
      </c>
      <c r="E1320">
        <v>402</v>
      </c>
      <c r="F1320" t="s">
        <v>1736</v>
      </c>
      <c r="G1320" t="s">
        <v>3</v>
      </c>
      <c r="H1320" t="s">
        <v>1121</v>
      </c>
      <c r="I1320" s="63" t="e">
        <f t="array" ref="I1320">_xlfn.IFS(#REF!="1",1,#REF!="2",2,#REF!="3",3,#REF!="1A",4,#REF!="1B",5,#REF!="2A",6,#REF!="2B",7,#REF!="3A",8,#REF!="3B",9,#REF!="4A",10,#REF!="","")</f>
        <v>#REF!</v>
      </c>
      <c r="J1320">
        <f>VLOOKUP(F1320,profesor!$G$2:$H$101,2,0)</f>
        <v>16</v>
      </c>
      <c r="K1320">
        <f>VLOOKUP(H1320,ar_predmet!A:C,3,0)</f>
        <v>174</v>
      </c>
      <c r="L1320" s="3">
        <f>VLOOKUP(H1320,ar_predmet!A:C,2,FALSE())</f>
        <v>7132</v>
      </c>
      <c r="M1320">
        <f>+VLOOKUP(G1320,tip_dogodka!$B$2:$C$10,2,0)</f>
        <v>2</v>
      </c>
      <c r="N1320">
        <f>+VLOOKUP(E1320,prostor!$F$1:$G$101,2,0)</f>
        <v>11</v>
      </c>
      <c r="O1320">
        <f t="shared" si="80"/>
        <v>150</v>
      </c>
      <c r="P1320">
        <f>VLOOKUP(O1320,mi2hh!A$2:B$4261,2,FALSE())</f>
        <v>3</v>
      </c>
      <c r="Q1320" t="str">
        <f t="shared" si="81"/>
        <v>Red</v>
      </c>
      <c r="R1320" t="str">
        <f t="shared" si="82"/>
        <v>MA</v>
      </c>
      <c r="S1320" s="24" t="s">
        <v>1224</v>
      </c>
      <c r="T1320" t="str">
        <f t="shared" si="83"/>
        <v/>
      </c>
      <c r="U1320">
        <f>VLOOKUP(S1320,ar_skupina!L$2:M$136,2,FALSE())</f>
        <v>80</v>
      </c>
    </row>
    <row r="1321" spans="1:21" ht="14.25" customHeight="1" x14ac:dyDescent="0.25">
      <c r="A1321">
        <v>1598</v>
      </c>
      <c r="B1321" s="9">
        <v>45274.489583333299</v>
      </c>
      <c r="C1321" s="9">
        <v>45274.59375</v>
      </c>
      <c r="D1321" t="s">
        <v>1745</v>
      </c>
      <c r="E1321">
        <v>403</v>
      </c>
      <c r="F1321" t="s">
        <v>1736</v>
      </c>
      <c r="G1321" t="s">
        <v>3</v>
      </c>
      <c r="H1321" t="s">
        <v>1121</v>
      </c>
      <c r="I1321" s="63" t="e">
        <f t="array" ref="I1321">_xlfn.IFS(#REF!="1",1,#REF!="2",2,#REF!="3",3,#REF!="1A",4,#REF!="1B",5,#REF!="2A",6,#REF!="2B",7,#REF!="3A",8,#REF!="3B",9,#REF!="4A",10,#REF!="","")</f>
        <v>#REF!</v>
      </c>
      <c r="J1321">
        <f>VLOOKUP(F1321,profesor!$G$2:$H$101,2,0)</f>
        <v>16</v>
      </c>
      <c r="K1321">
        <f>VLOOKUP(H1321,ar_predmet!A:C,3,0)</f>
        <v>174</v>
      </c>
      <c r="L1321" s="3">
        <f>VLOOKUP(H1321,ar_predmet!A:C,2,FALSE())</f>
        <v>7132</v>
      </c>
      <c r="M1321">
        <f>+VLOOKUP(G1321,tip_dogodka!$B$2:$C$10,2,0)</f>
        <v>2</v>
      </c>
      <c r="N1321">
        <f>+VLOOKUP(E1321,prostor!$F$1:$G$101,2,0)</f>
        <v>12</v>
      </c>
      <c r="O1321">
        <f t="shared" si="80"/>
        <v>150</v>
      </c>
      <c r="P1321">
        <f>VLOOKUP(O1321,mi2hh!A$2:B$4261,2,FALSE())</f>
        <v>3</v>
      </c>
      <c r="Q1321" t="str">
        <f t="shared" si="81"/>
        <v>Red</v>
      </c>
      <c r="R1321" t="str">
        <f t="shared" si="82"/>
        <v>MA</v>
      </c>
      <c r="S1321" s="24" t="s">
        <v>1224</v>
      </c>
      <c r="T1321" t="str">
        <f t="shared" si="83"/>
        <v/>
      </c>
      <c r="U1321">
        <f>VLOOKUP(S1321,ar_skupina!L$2:M$136,2,FALSE())</f>
        <v>80</v>
      </c>
    </row>
    <row r="1322" spans="1:21" ht="14.25" customHeight="1" x14ac:dyDescent="0.25">
      <c r="A1322">
        <v>1599</v>
      </c>
      <c r="B1322" s="9">
        <v>45393.416666666701</v>
      </c>
      <c r="C1322" s="9">
        <v>45393.520833333299</v>
      </c>
      <c r="D1322" t="s">
        <v>1746</v>
      </c>
      <c r="E1322">
        <v>411</v>
      </c>
      <c r="F1322" t="s">
        <v>1736</v>
      </c>
      <c r="G1322" t="s">
        <v>3</v>
      </c>
      <c r="H1322" t="s">
        <v>1747</v>
      </c>
      <c r="I1322" s="63" t="e">
        <f t="array" ref="I1322">_xlfn.IFS(#REF!="1",1,#REF!="2",2,#REF!="3",3,#REF!="1A",4,#REF!="1B",5,#REF!="2A",6,#REF!="2B",7,#REF!="3A",8,#REF!="3B",9,#REF!="4A",10,#REF!="","")</f>
        <v>#REF!</v>
      </c>
      <c r="J1322">
        <f>VLOOKUP(F1322,profesor!$G$2:$H$101,2,0)</f>
        <v>16</v>
      </c>
      <c r="K1322">
        <f>VLOOKUP(H1322,ar_predmet!A:C,3,0)</f>
        <v>189</v>
      </c>
      <c r="L1322" s="3">
        <f>VLOOKUP(H1322,ar_predmet!A:C,2,FALSE())</f>
        <v>7232</v>
      </c>
      <c r="M1322">
        <f>+VLOOKUP(G1322,tip_dogodka!$B$2:$C$10,2,0)</f>
        <v>2</v>
      </c>
      <c r="N1322">
        <f>+VLOOKUP(E1322,prostor!$F$1:$G$101,2,0)</f>
        <v>14</v>
      </c>
      <c r="O1322">
        <f t="shared" si="80"/>
        <v>150</v>
      </c>
      <c r="P1322">
        <f>VLOOKUP(O1322,mi2hh!A$2:B$4261,2,FALSE())</f>
        <v>3</v>
      </c>
      <c r="Q1322" t="str">
        <f t="shared" si="81"/>
        <v>Red</v>
      </c>
      <c r="R1322" t="str">
        <f t="shared" si="82"/>
        <v>MA</v>
      </c>
      <c r="S1322" s="24" t="s">
        <v>1229</v>
      </c>
      <c r="T1322" t="str">
        <f t="shared" si="83"/>
        <v/>
      </c>
      <c r="U1322">
        <f>VLOOKUP(S1322,ar_skupina!L$2:M$136,2,FALSE())</f>
        <v>85</v>
      </c>
    </row>
    <row r="1323" spans="1:21" ht="14.25" customHeight="1" x14ac:dyDescent="0.25">
      <c r="A1323">
        <v>1600</v>
      </c>
      <c r="B1323" s="9">
        <v>45258.489583333299</v>
      </c>
      <c r="C1323" s="9">
        <v>45258.59375</v>
      </c>
      <c r="D1323" t="s">
        <v>1745</v>
      </c>
      <c r="E1323" t="s">
        <v>17</v>
      </c>
      <c r="F1323" t="s">
        <v>1736</v>
      </c>
      <c r="G1323" t="s">
        <v>3</v>
      </c>
      <c r="H1323" t="s">
        <v>1121</v>
      </c>
      <c r="I1323" s="63" t="e">
        <f t="array" ref="I1323">_xlfn.IFS(#REF!="1",1,#REF!="2",2,#REF!="3",3,#REF!="1A",4,#REF!="1B",5,#REF!="2A",6,#REF!="2B",7,#REF!="3A",8,#REF!="3B",9,#REF!="4A",10,#REF!="","")</f>
        <v>#REF!</v>
      </c>
      <c r="J1323">
        <f>VLOOKUP(F1323,profesor!$G$2:$H$101,2,0)</f>
        <v>16</v>
      </c>
      <c r="K1323">
        <f>VLOOKUP(H1323,ar_predmet!A:C,3,0)</f>
        <v>174</v>
      </c>
      <c r="L1323" s="3">
        <f>VLOOKUP(H1323,ar_predmet!A:C,2,FALSE())</f>
        <v>7132</v>
      </c>
      <c r="M1323">
        <f>+VLOOKUP(G1323,tip_dogodka!$B$2:$C$10,2,0)</f>
        <v>2</v>
      </c>
      <c r="N1323">
        <f>+VLOOKUP(E1323,prostor!$F$1:$G$101,2,0)</f>
        <v>55</v>
      </c>
      <c r="O1323">
        <f t="shared" si="80"/>
        <v>150</v>
      </c>
      <c r="P1323">
        <f>VLOOKUP(O1323,mi2hh!A$2:B$4261,2,FALSE())</f>
        <v>3</v>
      </c>
      <c r="Q1323" t="str">
        <f t="shared" si="81"/>
        <v>Red</v>
      </c>
      <c r="R1323" t="str">
        <f t="shared" si="82"/>
        <v>MA</v>
      </c>
      <c r="S1323" s="24" t="s">
        <v>1224</v>
      </c>
      <c r="T1323" t="str">
        <f t="shared" si="83"/>
        <v/>
      </c>
      <c r="U1323">
        <f>VLOOKUP(S1323,ar_skupina!L$2:M$136,2,FALSE())</f>
        <v>80</v>
      </c>
    </row>
    <row r="1324" spans="1:21" ht="14.25" customHeight="1" x14ac:dyDescent="0.25">
      <c r="A1324">
        <v>1601</v>
      </c>
      <c r="B1324" s="9">
        <v>45386.416666666701</v>
      </c>
      <c r="C1324" s="9">
        <v>45386.520833333299</v>
      </c>
      <c r="D1324" t="s">
        <v>1746</v>
      </c>
      <c r="E1324">
        <v>403</v>
      </c>
      <c r="F1324" t="s">
        <v>1736</v>
      </c>
      <c r="G1324" t="s">
        <v>3</v>
      </c>
      <c r="H1324" t="s">
        <v>1747</v>
      </c>
      <c r="I1324" s="63" t="e">
        <f t="array" ref="I1324">_xlfn.IFS(#REF!="1",1,#REF!="2",2,#REF!="3",3,#REF!="1A",4,#REF!="1B",5,#REF!="2A",6,#REF!="2B",7,#REF!="3A",8,#REF!="3B",9,#REF!="4A",10,#REF!="","")</f>
        <v>#REF!</v>
      </c>
      <c r="J1324">
        <f>VLOOKUP(F1324,profesor!$G$2:$H$101,2,0)</f>
        <v>16</v>
      </c>
      <c r="K1324">
        <f>VLOOKUP(H1324,ar_predmet!A:C,3,0)</f>
        <v>189</v>
      </c>
      <c r="L1324" s="3">
        <f>VLOOKUP(H1324,ar_predmet!A:C,2,FALSE())</f>
        <v>7232</v>
      </c>
      <c r="M1324">
        <f>+VLOOKUP(G1324,tip_dogodka!$B$2:$C$10,2,0)</f>
        <v>2</v>
      </c>
      <c r="N1324">
        <f>+VLOOKUP(E1324,prostor!$F$1:$G$101,2,0)</f>
        <v>12</v>
      </c>
      <c r="O1324">
        <f t="shared" si="80"/>
        <v>150</v>
      </c>
      <c r="P1324">
        <f>VLOOKUP(O1324,mi2hh!A$2:B$4261,2,FALSE())</f>
        <v>3</v>
      </c>
      <c r="Q1324" t="str">
        <f t="shared" si="81"/>
        <v>Red</v>
      </c>
      <c r="R1324" t="str">
        <f t="shared" si="82"/>
        <v>MA</v>
      </c>
      <c r="S1324" s="24" t="s">
        <v>1229</v>
      </c>
      <c r="T1324" t="str">
        <f t="shared" si="83"/>
        <v/>
      </c>
      <c r="U1324">
        <f>VLOOKUP(S1324,ar_skupina!L$2:M$136,2,FALSE())</f>
        <v>85</v>
      </c>
    </row>
    <row r="1325" spans="1:21" ht="14.25" customHeight="1" x14ac:dyDescent="0.25">
      <c r="A1325">
        <v>1602</v>
      </c>
      <c r="B1325" s="9">
        <v>45385.416666666701</v>
      </c>
      <c r="C1325" s="9">
        <v>45385.520833333299</v>
      </c>
      <c r="D1325" t="s">
        <v>1746</v>
      </c>
      <c r="E1325">
        <v>411</v>
      </c>
      <c r="F1325" t="s">
        <v>1736</v>
      </c>
      <c r="G1325" t="s">
        <v>3</v>
      </c>
      <c r="H1325" t="s">
        <v>1747</v>
      </c>
      <c r="I1325" s="63" t="e">
        <f t="array" ref="I1325">_xlfn.IFS(#REF!="1",1,#REF!="2",2,#REF!="3",3,#REF!="1A",4,#REF!="1B",5,#REF!="2A",6,#REF!="2B",7,#REF!="3A",8,#REF!="3B",9,#REF!="4A",10,#REF!="","")</f>
        <v>#REF!</v>
      </c>
      <c r="J1325">
        <f>VLOOKUP(F1325,profesor!$G$2:$H$101,2,0)</f>
        <v>16</v>
      </c>
      <c r="K1325">
        <f>VLOOKUP(H1325,ar_predmet!A:C,3,0)</f>
        <v>189</v>
      </c>
      <c r="L1325" s="3">
        <f>VLOOKUP(H1325,ar_predmet!A:C,2,FALSE())</f>
        <v>7232</v>
      </c>
      <c r="M1325">
        <f>+VLOOKUP(G1325,tip_dogodka!$B$2:$C$10,2,0)</f>
        <v>2</v>
      </c>
      <c r="N1325">
        <f>+VLOOKUP(E1325,prostor!$F$1:$G$101,2,0)</f>
        <v>14</v>
      </c>
      <c r="O1325">
        <f t="shared" si="80"/>
        <v>150</v>
      </c>
      <c r="P1325">
        <f>VLOOKUP(O1325,mi2hh!A$2:B$4261,2,FALSE())</f>
        <v>3</v>
      </c>
      <c r="Q1325" t="str">
        <f t="shared" si="81"/>
        <v>Red</v>
      </c>
      <c r="R1325" t="str">
        <f t="shared" si="82"/>
        <v>MA</v>
      </c>
      <c r="S1325" s="24" t="s">
        <v>1229</v>
      </c>
      <c r="T1325" t="str">
        <f t="shared" si="83"/>
        <v/>
      </c>
      <c r="U1325">
        <f>VLOOKUP(S1325,ar_skupina!L$2:M$136,2,FALSE())</f>
        <v>85</v>
      </c>
    </row>
    <row r="1326" spans="1:21" ht="14.25" customHeight="1" x14ac:dyDescent="0.25">
      <c r="A1326">
        <v>1603</v>
      </c>
      <c r="B1326" s="9">
        <v>45303.489583333299</v>
      </c>
      <c r="C1326" s="9">
        <v>45303.59375</v>
      </c>
      <c r="D1326" t="s">
        <v>1748</v>
      </c>
      <c r="E1326" t="s">
        <v>16</v>
      </c>
      <c r="F1326" t="s">
        <v>1736</v>
      </c>
      <c r="G1326" t="s">
        <v>5</v>
      </c>
      <c r="H1326" t="s">
        <v>1749</v>
      </c>
      <c r="I1326" s="63" t="e">
        <f t="array" ref="I1326">_xlfn.IFS(#REF!="1",1,#REF!="2",2,#REF!="3",3,#REF!="1A",4,#REF!="1B",5,#REF!="2A",6,#REF!="2B",7,#REF!="3A",8,#REF!="3B",9,#REF!="4A",10,#REF!="","")</f>
        <v>#REF!</v>
      </c>
      <c r="J1326">
        <f>VLOOKUP(F1326,profesor!$G$2:$H$101,2,0)</f>
        <v>16</v>
      </c>
      <c r="K1326">
        <f>VLOOKUP(H1326,ar_predmet!A:C,3,0)</f>
        <v>123</v>
      </c>
      <c r="L1326" s="3">
        <f>VLOOKUP(H1326,ar_predmet!A:C,2,FALSE())</f>
        <v>6316</v>
      </c>
      <c r="M1326">
        <f>+VLOOKUP(G1326,tip_dogodka!$B$2:$C$10,2,0)</f>
        <v>4</v>
      </c>
      <c r="N1326">
        <f>+VLOOKUP(E1326,prostor!$F$1:$G$101,2,0)</f>
        <v>54</v>
      </c>
      <c r="O1326">
        <f t="shared" si="80"/>
        <v>150</v>
      </c>
      <c r="P1326">
        <f>VLOOKUP(O1326,mi2hh!A$2:B$4261,2,FALSE())</f>
        <v>3</v>
      </c>
      <c r="Q1326" t="str">
        <f t="shared" si="81"/>
        <v>Red</v>
      </c>
      <c r="R1326" t="str">
        <f t="shared" si="82"/>
        <v>UN</v>
      </c>
      <c r="S1326" s="24" t="s">
        <v>1215</v>
      </c>
      <c r="T1326" t="str">
        <f t="shared" si="83"/>
        <v/>
      </c>
      <c r="U1326">
        <f>VLOOKUP(S1326,ar_skupina!L$2:M$136,2,FALSE())</f>
        <v>72</v>
      </c>
    </row>
    <row r="1327" spans="1:21" ht="14.25" customHeight="1" x14ac:dyDescent="0.25">
      <c r="A1327">
        <v>1604</v>
      </c>
      <c r="B1327" s="9">
        <v>45369.635416666701</v>
      </c>
      <c r="C1327" s="9">
        <v>45369.739583333299</v>
      </c>
      <c r="D1327" t="s">
        <v>1750</v>
      </c>
      <c r="E1327">
        <v>402</v>
      </c>
      <c r="F1327" t="s">
        <v>1736</v>
      </c>
      <c r="G1327" t="s">
        <v>3</v>
      </c>
      <c r="H1327" t="s">
        <v>1751</v>
      </c>
      <c r="I1327" s="63" t="e">
        <f t="array" ref="I1327">_xlfn.IFS(#REF!="1",1,#REF!="2",2,#REF!="3",3,#REF!="1A",4,#REF!="1B",5,#REF!="2A",6,#REF!="2B",7,#REF!="3A",8,#REF!="3B",9,#REF!="4A",10,#REF!="","")</f>
        <v>#REF!</v>
      </c>
      <c r="J1327">
        <f>VLOOKUP(F1327,profesor!$G$2:$H$101,2,0)</f>
        <v>16</v>
      </c>
      <c r="K1327">
        <f>VLOOKUP(H1327,ar_predmet!A:C,3,0)</f>
        <v>118</v>
      </c>
      <c r="L1327" s="3">
        <f>VLOOKUP(H1327,ar_predmet!A:C,2,FALSE())</f>
        <v>6307</v>
      </c>
      <c r="M1327">
        <f>+VLOOKUP(G1327,tip_dogodka!$B$2:$C$10,2,0)</f>
        <v>2</v>
      </c>
      <c r="N1327">
        <f>+VLOOKUP(E1327,prostor!$F$1:$G$101,2,0)</f>
        <v>11</v>
      </c>
      <c r="O1327">
        <f t="shared" si="80"/>
        <v>150</v>
      </c>
      <c r="P1327">
        <f>VLOOKUP(O1327,mi2hh!A$2:B$4261,2,FALSE())</f>
        <v>3</v>
      </c>
      <c r="Q1327" t="str">
        <f t="shared" si="81"/>
        <v>Red</v>
      </c>
      <c r="R1327" t="str">
        <f t="shared" si="82"/>
        <v>UN</v>
      </c>
      <c r="S1327" s="24" t="s">
        <v>1218</v>
      </c>
      <c r="T1327" t="str">
        <f t="shared" si="83"/>
        <v/>
      </c>
      <c r="U1327">
        <f>VLOOKUP(S1327,ar_skupina!L$2:M$136,2,FALSE())</f>
        <v>75</v>
      </c>
    </row>
    <row r="1328" spans="1:21" ht="14.25" customHeight="1" x14ac:dyDescent="0.25">
      <c r="A1328">
        <v>1605</v>
      </c>
      <c r="B1328" s="9">
        <v>45300.489583333299</v>
      </c>
      <c r="C1328" s="9">
        <v>45300.59375</v>
      </c>
      <c r="D1328" t="s">
        <v>1752</v>
      </c>
      <c r="E1328">
        <v>303</v>
      </c>
      <c r="F1328" t="s">
        <v>1736</v>
      </c>
      <c r="G1328" t="s">
        <v>3</v>
      </c>
      <c r="H1328" t="s">
        <v>1749</v>
      </c>
      <c r="I1328" s="63" t="e">
        <f t="array" ref="I1328">_xlfn.IFS(#REF!="1",1,#REF!="2",2,#REF!="3",3,#REF!="1A",4,#REF!="1B",5,#REF!="2A",6,#REF!="2B",7,#REF!="3A",8,#REF!="3B",9,#REF!="4A",10,#REF!="","")</f>
        <v>#REF!</v>
      </c>
      <c r="J1328">
        <f>VLOOKUP(F1328,profesor!$G$2:$H$101,2,0)</f>
        <v>16</v>
      </c>
      <c r="K1328">
        <f>VLOOKUP(H1328,ar_predmet!A:C,3,0)</f>
        <v>123</v>
      </c>
      <c r="L1328" s="3">
        <f>VLOOKUP(H1328,ar_predmet!A:C,2,FALSE())</f>
        <v>6316</v>
      </c>
      <c r="M1328">
        <f>+VLOOKUP(G1328,tip_dogodka!$B$2:$C$10,2,0)</f>
        <v>2</v>
      </c>
      <c r="N1328">
        <f>+VLOOKUP(E1328,prostor!$F$1:$G$101,2,0)</f>
        <v>7</v>
      </c>
      <c r="O1328">
        <f t="shared" si="80"/>
        <v>150</v>
      </c>
      <c r="P1328">
        <f>VLOOKUP(O1328,mi2hh!A$2:B$4261,2,FALSE())</f>
        <v>3</v>
      </c>
      <c r="Q1328" t="str">
        <f t="shared" si="81"/>
        <v>Red</v>
      </c>
      <c r="R1328" t="str">
        <f t="shared" si="82"/>
        <v>UN</v>
      </c>
      <c r="S1328" s="24" t="s">
        <v>1215</v>
      </c>
      <c r="T1328" t="str">
        <f t="shared" si="83"/>
        <v/>
      </c>
      <c r="U1328">
        <f>VLOOKUP(S1328,ar_skupina!L$2:M$136,2,FALSE())</f>
        <v>72</v>
      </c>
    </row>
    <row r="1329" spans="1:21" ht="14.25" customHeight="1" x14ac:dyDescent="0.25">
      <c r="A1329">
        <v>1606</v>
      </c>
      <c r="B1329" s="9">
        <v>45401.53125</v>
      </c>
      <c r="C1329" s="9">
        <v>45401.635416666701</v>
      </c>
      <c r="D1329" t="s">
        <v>1753</v>
      </c>
      <c r="E1329">
        <v>413</v>
      </c>
      <c r="F1329" t="s">
        <v>1736</v>
      </c>
      <c r="G1329" t="s">
        <v>3</v>
      </c>
      <c r="H1329" t="s">
        <v>1677</v>
      </c>
      <c r="I1329" s="63" t="e">
        <f t="array" ref="I1329">_xlfn.IFS(#REF!="1",1,#REF!="2",2,#REF!="3",3,#REF!="1A",4,#REF!="1B",5,#REF!="2A",6,#REF!="2B",7,#REF!="3A",8,#REF!="3B",9,#REF!="4A",10,#REF!="","")</f>
        <v>#REF!</v>
      </c>
      <c r="J1329">
        <f>VLOOKUP(F1329,profesor!$G$2:$H$101,2,0)</f>
        <v>16</v>
      </c>
      <c r="K1329">
        <f>VLOOKUP(H1329,ar_predmet!A:C,3,0)</f>
        <v>73</v>
      </c>
      <c r="L1329" s="3">
        <f>VLOOKUP(H1329,ar_predmet!A:C,2,FALSE())</f>
        <v>6106</v>
      </c>
      <c r="M1329">
        <f>+VLOOKUP(G1329,tip_dogodka!$B$2:$C$10,2,0)</f>
        <v>2</v>
      </c>
      <c r="N1329">
        <f>+VLOOKUP(E1329,prostor!$F$1:$G$101,2,0)</f>
        <v>16</v>
      </c>
      <c r="O1329">
        <f t="shared" si="80"/>
        <v>150</v>
      </c>
      <c r="P1329">
        <f>VLOOKUP(O1329,mi2hh!A$2:B$4261,2,FALSE())</f>
        <v>3</v>
      </c>
      <c r="Q1329" t="str">
        <f t="shared" si="81"/>
        <v>Red</v>
      </c>
      <c r="R1329" t="str">
        <f t="shared" si="82"/>
        <v>UN</v>
      </c>
      <c r="S1329" s="24" t="s">
        <v>1198</v>
      </c>
      <c r="T1329" t="str">
        <f t="shared" si="83"/>
        <v>1B</v>
      </c>
      <c r="U1329">
        <f>VLOOKUP(S1329,ar_skupina!L$2:M$136,2,FALSE())</f>
        <v>55</v>
      </c>
    </row>
    <row r="1330" spans="1:21" ht="14.25" customHeight="1" x14ac:dyDescent="0.25">
      <c r="A1330">
        <v>1607</v>
      </c>
      <c r="B1330" s="9">
        <v>45366.489583333299</v>
      </c>
      <c r="C1330" s="9">
        <v>45366.59375</v>
      </c>
      <c r="D1330" t="s">
        <v>1754</v>
      </c>
      <c r="E1330">
        <v>401</v>
      </c>
      <c r="F1330" t="s">
        <v>1736</v>
      </c>
      <c r="G1330" t="s">
        <v>3</v>
      </c>
      <c r="H1330" t="s">
        <v>1755</v>
      </c>
      <c r="I1330" s="63" t="e">
        <f t="array" ref="I1330">_xlfn.IFS(#REF!="1",1,#REF!="2",2,#REF!="3",3,#REF!="1A",4,#REF!="1B",5,#REF!="2A",6,#REF!="2B",7,#REF!="3A",8,#REF!="3B",9,#REF!="4A",10,#REF!="","")</f>
        <v>#REF!</v>
      </c>
      <c r="J1330">
        <f>VLOOKUP(F1330,profesor!$G$2:$H$101,2,0)</f>
        <v>16</v>
      </c>
      <c r="K1330">
        <f>VLOOKUP(H1330,ar_predmet!A:C,3,0)</f>
        <v>59</v>
      </c>
      <c r="L1330" s="3">
        <f>VLOOKUP(H1330,ar_predmet!A:C,2,FALSE())</f>
        <v>5316</v>
      </c>
      <c r="M1330">
        <f>+VLOOKUP(G1330,tip_dogodka!$B$2:$C$10,2,0)</f>
        <v>2</v>
      </c>
      <c r="N1330">
        <f>+VLOOKUP(E1330,prostor!$F$1:$G$101,2,0)</f>
        <v>10</v>
      </c>
      <c r="O1330">
        <f t="shared" si="80"/>
        <v>150</v>
      </c>
      <c r="P1330">
        <f>VLOOKUP(O1330,mi2hh!A$2:B$4261,2,FALSE())</f>
        <v>3</v>
      </c>
      <c r="Q1330" t="str">
        <f t="shared" si="81"/>
        <v>Red</v>
      </c>
      <c r="R1330" t="str">
        <f t="shared" si="82"/>
        <v>VS</v>
      </c>
      <c r="S1330" s="24" t="s">
        <v>1180</v>
      </c>
      <c r="T1330" t="str">
        <f t="shared" si="83"/>
        <v/>
      </c>
      <c r="U1330">
        <f>VLOOKUP(S1330,ar_skupina!L$2:M$136,2,FALSE())</f>
        <v>40</v>
      </c>
    </row>
    <row r="1331" spans="1:21" ht="14.25" customHeight="1" x14ac:dyDescent="0.25">
      <c r="A1331">
        <v>1608</v>
      </c>
      <c r="B1331" s="9">
        <v>45420.53125</v>
      </c>
      <c r="C1331" s="9">
        <v>45420.635416666701</v>
      </c>
      <c r="D1331" t="s">
        <v>1756</v>
      </c>
      <c r="E1331" t="s">
        <v>16</v>
      </c>
      <c r="F1331" t="s">
        <v>1736</v>
      </c>
      <c r="G1331" t="s">
        <v>5</v>
      </c>
      <c r="H1331" t="s">
        <v>1757</v>
      </c>
      <c r="I1331" s="63" t="e">
        <f t="array" ref="I1331">_xlfn.IFS(#REF!="1",1,#REF!="2",2,#REF!="3",3,#REF!="1A",4,#REF!="1B",5,#REF!="2A",6,#REF!="2B",7,#REF!="3A",8,#REF!="3B",9,#REF!="4A",10,#REF!="","")</f>
        <v>#REF!</v>
      </c>
      <c r="J1331">
        <f>VLOOKUP(F1331,profesor!$G$2:$H$101,2,0)</f>
        <v>16</v>
      </c>
      <c r="K1331">
        <f>VLOOKUP(H1331,ar_predmet!A:C,3,0)</f>
        <v>16</v>
      </c>
      <c r="L1331" s="3">
        <f>VLOOKUP(H1331,ar_predmet!A:C,2,FALSE())</f>
        <v>5210</v>
      </c>
      <c r="M1331">
        <f>+VLOOKUP(G1331,tip_dogodka!$B$2:$C$10,2,0)</f>
        <v>4</v>
      </c>
      <c r="N1331">
        <f>+VLOOKUP(E1331,prostor!$F$1:$G$101,2,0)</f>
        <v>54</v>
      </c>
      <c r="O1331">
        <f t="shared" si="80"/>
        <v>150</v>
      </c>
      <c r="P1331">
        <f>VLOOKUP(O1331,mi2hh!A$2:B$4261,2,FALSE())</f>
        <v>3</v>
      </c>
      <c r="Q1331" t="str">
        <f t="shared" si="81"/>
        <v>Red</v>
      </c>
      <c r="R1331" t="str">
        <f t="shared" si="82"/>
        <v>VS</v>
      </c>
      <c r="S1331" s="24" t="s">
        <v>1171</v>
      </c>
      <c r="T1331" t="str">
        <f t="shared" si="83"/>
        <v/>
      </c>
      <c r="U1331">
        <f>VLOOKUP(S1331,ar_skupina!L$2:M$136,2,FALSE())</f>
        <v>32</v>
      </c>
    </row>
    <row r="1332" spans="1:21" ht="14.25" customHeight="1" x14ac:dyDescent="0.25">
      <c r="A1332">
        <v>1609</v>
      </c>
      <c r="B1332" s="9">
        <v>45282.489583333299</v>
      </c>
      <c r="C1332" s="9">
        <v>45282.59375</v>
      </c>
      <c r="D1332" t="s">
        <v>1758</v>
      </c>
      <c r="E1332" t="s">
        <v>16</v>
      </c>
      <c r="F1332" t="s">
        <v>1736</v>
      </c>
      <c r="G1332" t="s">
        <v>5</v>
      </c>
      <c r="H1332" t="s">
        <v>1667</v>
      </c>
      <c r="I1332" s="63" t="e">
        <f t="array" ref="I1332">_xlfn.IFS(#REF!="1",1,#REF!="2",2,#REF!="3",3,#REF!="1A",4,#REF!="1B",5,#REF!="2A",6,#REF!="2B",7,#REF!="3A",8,#REF!="3B",9,#REF!="4A",10,#REF!="","")</f>
        <v>#REF!</v>
      </c>
      <c r="J1332">
        <f>VLOOKUP(F1332,profesor!$G$2:$H$101,2,0)</f>
        <v>16</v>
      </c>
      <c r="K1332">
        <f>VLOOKUP(H1332,ar_predmet!A:C,3,0)</f>
        <v>159</v>
      </c>
      <c r="L1332" s="3">
        <f>VLOOKUP(H1332,ar_predmet!A:C,2,FALSE())</f>
        <v>7119</v>
      </c>
      <c r="M1332">
        <f>+VLOOKUP(G1332,tip_dogodka!$B$2:$C$10,2,0)</f>
        <v>4</v>
      </c>
      <c r="N1332">
        <f>+VLOOKUP(E1332,prostor!$F$1:$G$101,2,0)</f>
        <v>54</v>
      </c>
      <c r="O1332">
        <f t="shared" si="80"/>
        <v>150</v>
      </c>
      <c r="P1332">
        <f>VLOOKUP(O1332,mi2hh!A$2:B$4261,2,FALSE())</f>
        <v>3</v>
      </c>
      <c r="Q1332" t="str">
        <f t="shared" si="81"/>
        <v>Red</v>
      </c>
      <c r="R1332" t="str">
        <f t="shared" si="82"/>
        <v>MA</v>
      </c>
      <c r="S1332" s="24" t="s">
        <v>1224</v>
      </c>
      <c r="T1332" t="str">
        <f t="shared" si="83"/>
        <v/>
      </c>
      <c r="U1332">
        <f>VLOOKUP(S1332,ar_skupina!L$2:M$136,2,FALSE())</f>
        <v>80</v>
      </c>
    </row>
    <row r="1333" spans="1:21" ht="14.25" customHeight="1" x14ac:dyDescent="0.25">
      <c r="A1333">
        <v>1610</v>
      </c>
      <c r="B1333" s="9">
        <v>45254.489583333299</v>
      </c>
      <c r="C1333" s="9">
        <v>45254.59375</v>
      </c>
      <c r="D1333" t="s">
        <v>1759</v>
      </c>
      <c r="E1333" t="s">
        <v>16</v>
      </c>
      <c r="F1333" t="s">
        <v>1736</v>
      </c>
      <c r="G1333" t="s">
        <v>5</v>
      </c>
      <c r="H1333" t="s">
        <v>1741</v>
      </c>
      <c r="I1333" s="63" t="e">
        <f t="array" ref="I1333">_xlfn.IFS(#REF!="1",1,#REF!="2",2,#REF!="3",3,#REF!="1A",4,#REF!="1B",5,#REF!="2A",6,#REF!="2B",7,#REF!="3A",8,#REF!="3B",9,#REF!="4A",10,#REF!="","")</f>
        <v>#REF!</v>
      </c>
      <c r="J1333">
        <f>VLOOKUP(F1333,profesor!$G$2:$H$101,2,0)</f>
        <v>16</v>
      </c>
      <c r="K1333">
        <f>VLOOKUP(H1333,ar_predmet!A:C,3,0)</f>
        <v>95</v>
      </c>
      <c r="L1333" s="3">
        <f>VLOOKUP(H1333,ar_predmet!A:C,2,FALSE())</f>
        <v>6220</v>
      </c>
      <c r="M1333">
        <f>+VLOOKUP(G1333,tip_dogodka!$B$2:$C$10,2,0)</f>
        <v>4</v>
      </c>
      <c r="N1333">
        <f>+VLOOKUP(E1333,prostor!$F$1:$G$101,2,0)</f>
        <v>54</v>
      </c>
      <c r="O1333">
        <f t="shared" si="80"/>
        <v>150</v>
      </c>
      <c r="P1333">
        <f>VLOOKUP(O1333,mi2hh!A$2:B$4261,2,FALSE())</f>
        <v>3</v>
      </c>
      <c r="Q1333" t="str">
        <f t="shared" si="81"/>
        <v>Red</v>
      </c>
      <c r="R1333" t="str">
        <f t="shared" si="82"/>
        <v>UN</v>
      </c>
      <c r="S1333" s="24" t="s">
        <v>1208</v>
      </c>
      <c r="T1333" t="str">
        <f t="shared" si="83"/>
        <v/>
      </c>
      <c r="U1333">
        <f>VLOOKUP(S1333,ar_skupina!L$2:M$136,2,FALSE())</f>
        <v>65</v>
      </c>
    </row>
    <row r="1334" spans="1:21" ht="14.25" customHeight="1" x14ac:dyDescent="0.25">
      <c r="A1334">
        <v>1611</v>
      </c>
      <c r="B1334" s="9">
        <v>45399.53125</v>
      </c>
      <c r="C1334" s="9">
        <v>45399.635416666701</v>
      </c>
      <c r="D1334" t="s">
        <v>1753</v>
      </c>
      <c r="E1334">
        <v>413</v>
      </c>
      <c r="F1334" t="s">
        <v>1736</v>
      </c>
      <c r="G1334" t="s">
        <v>3</v>
      </c>
      <c r="H1334" t="s">
        <v>1677</v>
      </c>
      <c r="I1334" s="63" t="e">
        <f t="array" ref="I1334">_xlfn.IFS(#REF!="1",1,#REF!="2",2,#REF!="3",3,#REF!="1A",4,#REF!="1B",5,#REF!="2A",6,#REF!="2B",7,#REF!="3A",8,#REF!="3B",9,#REF!="4A",10,#REF!="","")</f>
        <v>#REF!</v>
      </c>
      <c r="J1334">
        <f>VLOOKUP(F1334,profesor!$G$2:$H$101,2,0)</f>
        <v>16</v>
      </c>
      <c r="K1334">
        <f>VLOOKUP(H1334,ar_predmet!A:C,3,0)</f>
        <v>73</v>
      </c>
      <c r="L1334" s="3">
        <f>VLOOKUP(H1334,ar_predmet!A:C,2,FALSE())</f>
        <v>6106</v>
      </c>
      <c r="M1334">
        <f>+VLOOKUP(G1334,tip_dogodka!$B$2:$C$10,2,0)</f>
        <v>2</v>
      </c>
      <c r="N1334">
        <f>+VLOOKUP(E1334,prostor!$F$1:$G$101,2,0)</f>
        <v>16</v>
      </c>
      <c r="O1334">
        <f t="shared" si="80"/>
        <v>150</v>
      </c>
      <c r="P1334">
        <f>VLOOKUP(O1334,mi2hh!A$2:B$4261,2,FALSE())</f>
        <v>3</v>
      </c>
      <c r="Q1334" t="str">
        <f t="shared" si="81"/>
        <v>Red</v>
      </c>
      <c r="R1334" t="str">
        <f t="shared" si="82"/>
        <v>UN</v>
      </c>
      <c r="S1334" s="24" t="s">
        <v>1198</v>
      </c>
      <c r="T1334" t="str">
        <f t="shared" si="83"/>
        <v>1B</v>
      </c>
      <c r="U1334">
        <f>VLOOKUP(S1334,ar_skupina!L$2:M$136,2,FALSE())</f>
        <v>55</v>
      </c>
    </row>
    <row r="1335" spans="1:21" ht="14.25" customHeight="1" x14ac:dyDescent="0.25">
      <c r="A1335">
        <v>1612</v>
      </c>
      <c r="B1335" s="9">
        <v>45392.416666666701</v>
      </c>
      <c r="C1335" s="9">
        <v>45392.520833333299</v>
      </c>
      <c r="D1335" t="s">
        <v>1746</v>
      </c>
      <c r="E1335">
        <v>411</v>
      </c>
      <c r="F1335" t="s">
        <v>1736</v>
      </c>
      <c r="G1335" t="s">
        <v>3</v>
      </c>
      <c r="H1335" t="s">
        <v>1747</v>
      </c>
      <c r="I1335" s="63" t="e">
        <f t="array" ref="I1335">_xlfn.IFS(#REF!="1",1,#REF!="2",2,#REF!="3",3,#REF!="1A",4,#REF!="1B",5,#REF!="2A",6,#REF!="2B",7,#REF!="3A",8,#REF!="3B",9,#REF!="4A",10,#REF!="","")</f>
        <v>#REF!</v>
      </c>
      <c r="J1335">
        <f>VLOOKUP(F1335,profesor!$G$2:$H$101,2,0)</f>
        <v>16</v>
      </c>
      <c r="K1335">
        <f>VLOOKUP(H1335,ar_predmet!A:C,3,0)</f>
        <v>189</v>
      </c>
      <c r="L1335" s="3">
        <f>VLOOKUP(H1335,ar_predmet!A:C,2,FALSE())</f>
        <v>7232</v>
      </c>
      <c r="M1335">
        <f>+VLOOKUP(G1335,tip_dogodka!$B$2:$C$10,2,0)</f>
        <v>2</v>
      </c>
      <c r="N1335">
        <f>+VLOOKUP(E1335,prostor!$F$1:$G$101,2,0)</f>
        <v>14</v>
      </c>
      <c r="O1335">
        <f t="shared" si="80"/>
        <v>150</v>
      </c>
      <c r="P1335">
        <f>VLOOKUP(O1335,mi2hh!A$2:B$4261,2,FALSE())</f>
        <v>3</v>
      </c>
      <c r="Q1335" t="str">
        <f t="shared" si="81"/>
        <v>Red</v>
      </c>
      <c r="R1335" t="str">
        <f t="shared" si="82"/>
        <v>MA</v>
      </c>
      <c r="S1335" s="24" t="s">
        <v>1229</v>
      </c>
      <c r="T1335" t="str">
        <f t="shared" si="83"/>
        <v/>
      </c>
      <c r="U1335">
        <f>VLOOKUP(S1335,ar_skupina!L$2:M$136,2,FALSE())</f>
        <v>85</v>
      </c>
    </row>
    <row r="1336" spans="1:21" ht="14.25" customHeight="1" x14ac:dyDescent="0.25">
      <c r="A1336">
        <v>1613</v>
      </c>
      <c r="B1336" s="9">
        <v>45391.53125</v>
      </c>
      <c r="C1336" s="9">
        <v>45391.635416666701</v>
      </c>
      <c r="D1336" t="s">
        <v>1739</v>
      </c>
      <c r="E1336">
        <v>413</v>
      </c>
      <c r="F1336" t="s">
        <v>1736</v>
      </c>
      <c r="G1336" t="s">
        <v>3</v>
      </c>
      <c r="H1336" t="s">
        <v>1677</v>
      </c>
      <c r="I1336" s="63" t="e">
        <f t="array" ref="I1336">_xlfn.IFS(#REF!="1",1,#REF!="2",2,#REF!="3",3,#REF!="1A",4,#REF!="1B",5,#REF!="2A",6,#REF!="2B",7,#REF!="3A",8,#REF!="3B",9,#REF!="4A",10,#REF!="","")</f>
        <v>#REF!</v>
      </c>
      <c r="J1336">
        <f>VLOOKUP(F1336,profesor!$G$2:$H$101,2,0)</f>
        <v>16</v>
      </c>
      <c r="K1336">
        <f>VLOOKUP(H1336,ar_predmet!A:C,3,0)</f>
        <v>73</v>
      </c>
      <c r="L1336" s="3">
        <f>VLOOKUP(H1336,ar_predmet!A:C,2,FALSE())</f>
        <v>6106</v>
      </c>
      <c r="M1336">
        <f>+VLOOKUP(G1336,tip_dogodka!$B$2:$C$10,2,0)</f>
        <v>2</v>
      </c>
      <c r="N1336">
        <f>+VLOOKUP(E1336,prostor!$F$1:$G$101,2,0)</f>
        <v>16</v>
      </c>
      <c r="O1336">
        <f t="shared" si="80"/>
        <v>150</v>
      </c>
      <c r="P1336">
        <f>VLOOKUP(O1336,mi2hh!A$2:B$4261,2,FALSE())</f>
        <v>3</v>
      </c>
      <c r="Q1336" t="str">
        <f t="shared" si="81"/>
        <v>Red</v>
      </c>
      <c r="R1336" t="str">
        <f t="shared" si="82"/>
        <v>UN</v>
      </c>
      <c r="S1336" s="24" t="s">
        <v>1197</v>
      </c>
      <c r="T1336" t="str">
        <f t="shared" si="83"/>
        <v>1A</v>
      </c>
      <c r="U1336">
        <f>VLOOKUP(S1336,ar_skupina!L$2:M$136,2,FALSE())</f>
        <v>54</v>
      </c>
    </row>
    <row r="1337" spans="1:21" ht="14.25" customHeight="1" x14ac:dyDescent="0.25">
      <c r="A1337">
        <v>1614</v>
      </c>
      <c r="B1337" s="9">
        <v>45294.635416666701</v>
      </c>
      <c r="C1337" s="9">
        <v>45294.739583333299</v>
      </c>
      <c r="D1337" t="s">
        <v>1758</v>
      </c>
      <c r="E1337" t="s">
        <v>16</v>
      </c>
      <c r="F1337" t="s">
        <v>1736</v>
      </c>
      <c r="G1337" t="s">
        <v>5</v>
      </c>
      <c r="H1337" t="s">
        <v>1667</v>
      </c>
      <c r="I1337" s="63" t="e">
        <f t="array" ref="I1337">_xlfn.IFS(#REF!="1",1,#REF!="2",2,#REF!="3",3,#REF!="1A",4,#REF!="1B",5,#REF!="2A",6,#REF!="2B",7,#REF!="3A",8,#REF!="3B",9,#REF!="4A",10,#REF!="","")</f>
        <v>#REF!</v>
      </c>
      <c r="J1337">
        <f>VLOOKUP(F1337,profesor!$G$2:$H$101,2,0)</f>
        <v>16</v>
      </c>
      <c r="K1337">
        <f>VLOOKUP(H1337,ar_predmet!A:C,3,0)</f>
        <v>159</v>
      </c>
      <c r="L1337" s="3">
        <f>VLOOKUP(H1337,ar_predmet!A:C,2,FALSE())</f>
        <v>7119</v>
      </c>
      <c r="M1337">
        <f>+VLOOKUP(G1337,tip_dogodka!$B$2:$C$10,2,0)</f>
        <v>4</v>
      </c>
      <c r="N1337">
        <f>+VLOOKUP(E1337,prostor!$F$1:$G$101,2,0)</f>
        <v>54</v>
      </c>
      <c r="O1337">
        <f t="shared" si="80"/>
        <v>150</v>
      </c>
      <c r="P1337">
        <f>VLOOKUP(O1337,mi2hh!A$2:B$4261,2,FALSE())</f>
        <v>3</v>
      </c>
      <c r="Q1337" t="str">
        <f t="shared" si="81"/>
        <v>Red</v>
      </c>
      <c r="R1337" t="str">
        <f t="shared" si="82"/>
        <v>MA</v>
      </c>
      <c r="S1337" s="24" t="s">
        <v>1224</v>
      </c>
      <c r="T1337" t="str">
        <f t="shared" si="83"/>
        <v/>
      </c>
      <c r="U1337">
        <f>VLOOKUP(S1337,ar_skupina!L$2:M$136,2,FALSE())</f>
        <v>80</v>
      </c>
    </row>
    <row r="1338" spans="1:21" ht="14.25" customHeight="1" x14ac:dyDescent="0.25">
      <c r="A1338">
        <v>1615</v>
      </c>
      <c r="B1338" s="9">
        <v>45378.635416666701</v>
      </c>
      <c r="C1338" s="9">
        <v>45378.739583333299</v>
      </c>
      <c r="D1338" t="s">
        <v>1760</v>
      </c>
      <c r="E1338" t="s">
        <v>16</v>
      </c>
      <c r="F1338" t="s">
        <v>1736</v>
      </c>
      <c r="G1338" t="s">
        <v>5</v>
      </c>
      <c r="H1338" t="s">
        <v>1751</v>
      </c>
      <c r="I1338" s="63" t="e">
        <f t="array" ref="I1338">_xlfn.IFS(#REF!="1",1,#REF!="2",2,#REF!="3",3,#REF!="1A",4,#REF!="1B",5,#REF!="2A",6,#REF!="2B",7,#REF!="3A",8,#REF!="3B",9,#REF!="4A",10,#REF!="","")</f>
        <v>#REF!</v>
      </c>
      <c r="J1338">
        <f>VLOOKUP(F1338,profesor!$G$2:$H$101,2,0)</f>
        <v>16</v>
      </c>
      <c r="K1338">
        <f>VLOOKUP(H1338,ar_predmet!A:C,3,0)</f>
        <v>118</v>
      </c>
      <c r="L1338" s="3">
        <f>VLOOKUP(H1338,ar_predmet!A:C,2,FALSE())</f>
        <v>6307</v>
      </c>
      <c r="M1338">
        <f>+VLOOKUP(G1338,tip_dogodka!$B$2:$C$10,2,0)</f>
        <v>4</v>
      </c>
      <c r="N1338">
        <f>+VLOOKUP(E1338,prostor!$F$1:$G$101,2,0)</f>
        <v>54</v>
      </c>
      <c r="O1338">
        <f t="shared" si="80"/>
        <v>150</v>
      </c>
      <c r="P1338">
        <f>VLOOKUP(O1338,mi2hh!A$2:B$4261,2,FALSE())</f>
        <v>3</v>
      </c>
      <c r="Q1338" t="str">
        <f t="shared" si="81"/>
        <v>Red</v>
      </c>
      <c r="R1338" t="str">
        <f t="shared" si="82"/>
        <v>UN</v>
      </c>
      <c r="S1338" s="24" t="s">
        <v>1218</v>
      </c>
      <c r="T1338" t="str">
        <f t="shared" si="83"/>
        <v/>
      </c>
      <c r="U1338">
        <f>VLOOKUP(S1338,ar_skupina!L$2:M$136,2,FALSE())</f>
        <v>75</v>
      </c>
    </row>
    <row r="1339" spans="1:21" ht="14.25" customHeight="1" x14ac:dyDescent="0.25">
      <c r="A1339">
        <v>1616</v>
      </c>
      <c r="B1339" s="9">
        <v>45394.416666666701</v>
      </c>
      <c r="C1339" s="9">
        <v>45394.520833333299</v>
      </c>
      <c r="D1339" t="s">
        <v>1761</v>
      </c>
      <c r="E1339" t="s">
        <v>16</v>
      </c>
      <c r="F1339" t="s">
        <v>1736</v>
      </c>
      <c r="G1339" t="s">
        <v>5</v>
      </c>
      <c r="H1339" t="s">
        <v>1747</v>
      </c>
      <c r="I1339" s="63" t="e">
        <f t="array" ref="I1339">_xlfn.IFS(#REF!="1",1,#REF!="2",2,#REF!="3",3,#REF!="1A",4,#REF!="1B",5,#REF!="2A",6,#REF!="2B",7,#REF!="3A",8,#REF!="3B",9,#REF!="4A",10,#REF!="","")</f>
        <v>#REF!</v>
      </c>
      <c r="J1339">
        <f>VLOOKUP(F1339,profesor!$G$2:$H$101,2,0)</f>
        <v>16</v>
      </c>
      <c r="K1339">
        <f>VLOOKUP(H1339,ar_predmet!A:C,3,0)</f>
        <v>189</v>
      </c>
      <c r="L1339" s="3">
        <f>VLOOKUP(H1339,ar_predmet!A:C,2,FALSE())</f>
        <v>7232</v>
      </c>
      <c r="M1339">
        <f>+VLOOKUP(G1339,tip_dogodka!$B$2:$C$10,2,0)</f>
        <v>4</v>
      </c>
      <c r="N1339">
        <f>+VLOOKUP(E1339,prostor!$F$1:$G$101,2,0)</f>
        <v>54</v>
      </c>
      <c r="O1339">
        <f t="shared" si="80"/>
        <v>150</v>
      </c>
      <c r="P1339">
        <f>VLOOKUP(O1339,mi2hh!A$2:B$4261,2,FALSE())</f>
        <v>3</v>
      </c>
      <c r="Q1339" t="str">
        <f t="shared" si="81"/>
        <v>Red</v>
      </c>
      <c r="R1339" t="str">
        <f t="shared" si="82"/>
        <v>MA</v>
      </c>
      <c r="S1339" s="24" t="s">
        <v>1229</v>
      </c>
      <c r="T1339" t="str">
        <f t="shared" si="83"/>
        <v/>
      </c>
      <c r="U1339">
        <f>VLOOKUP(S1339,ar_skupina!L$2:M$136,2,FALSE())</f>
        <v>85</v>
      </c>
    </row>
    <row r="1340" spans="1:21" ht="14.25" customHeight="1" x14ac:dyDescent="0.25">
      <c r="A1340">
        <v>1617</v>
      </c>
      <c r="B1340" s="9">
        <v>45379.635416666701</v>
      </c>
      <c r="C1340" s="9">
        <v>45379.739583333299</v>
      </c>
      <c r="D1340" t="s">
        <v>1750</v>
      </c>
      <c r="E1340">
        <v>402</v>
      </c>
      <c r="F1340" t="s">
        <v>1736</v>
      </c>
      <c r="G1340" t="s">
        <v>3</v>
      </c>
      <c r="H1340" t="s">
        <v>1751</v>
      </c>
      <c r="I1340" s="63" t="e">
        <f t="array" ref="I1340">_xlfn.IFS(#REF!="1",1,#REF!="2",2,#REF!="3",3,#REF!="1A",4,#REF!="1B",5,#REF!="2A",6,#REF!="2B",7,#REF!="3A",8,#REF!="3B",9,#REF!="4A",10,#REF!="","")</f>
        <v>#REF!</v>
      </c>
      <c r="J1340">
        <f>VLOOKUP(F1340,profesor!$G$2:$H$101,2,0)</f>
        <v>16</v>
      </c>
      <c r="K1340">
        <f>VLOOKUP(H1340,ar_predmet!A:C,3,0)</f>
        <v>118</v>
      </c>
      <c r="L1340" s="3">
        <f>VLOOKUP(H1340,ar_predmet!A:C,2,FALSE())</f>
        <v>6307</v>
      </c>
      <c r="M1340">
        <f>+VLOOKUP(G1340,tip_dogodka!$B$2:$C$10,2,0)</f>
        <v>2</v>
      </c>
      <c r="N1340">
        <f>+VLOOKUP(E1340,prostor!$F$1:$G$101,2,0)</f>
        <v>11</v>
      </c>
      <c r="O1340">
        <f t="shared" si="80"/>
        <v>150</v>
      </c>
      <c r="P1340">
        <f>VLOOKUP(O1340,mi2hh!A$2:B$4261,2,FALSE())</f>
        <v>3</v>
      </c>
      <c r="Q1340" t="str">
        <f t="shared" si="81"/>
        <v>Red</v>
      </c>
      <c r="R1340" t="str">
        <f t="shared" si="82"/>
        <v>UN</v>
      </c>
      <c r="S1340" s="24" t="s">
        <v>1218</v>
      </c>
      <c r="T1340" t="str">
        <f t="shared" si="83"/>
        <v/>
      </c>
      <c r="U1340">
        <f>VLOOKUP(S1340,ar_skupina!L$2:M$136,2,FALSE())</f>
        <v>75</v>
      </c>
    </row>
    <row r="1341" spans="1:21" ht="14.25" customHeight="1" x14ac:dyDescent="0.25">
      <c r="A1341">
        <v>1618</v>
      </c>
      <c r="B1341" s="9">
        <v>45366.635416666701</v>
      </c>
      <c r="C1341" s="9">
        <v>45366.739583333299</v>
      </c>
      <c r="D1341" t="s">
        <v>1760</v>
      </c>
      <c r="E1341" t="s">
        <v>16</v>
      </c>
      <c r="F1341" t="s">
        <v>1736</v>
      </c>
      <c r="G1341" t="s">
        <v>5</v>
      </c>
      <c r="H1341" t="s">
        <v>1751</v>
      </c>
      <c r="I1341" s="63" t="e">
        <f t="array" ref="I1341">_xlfn.IFS(#REF!="1",1,#REF!="2",2,#REF!="3",3,#REF!="1A",4,#REF!="1B",5,#REF!="2A",6,#REF!="2B",7,#REF!="3A",8,#REF!="3B",9,#REF!="4A",10,#REF!="","")</f>
        <v>#REF!</v>
      </c>
      <c r="J1341">
        <f>VLOOKUP(F1341,profesor!$G$2:$H$101,2,0)</f>
        <v>16</v>
      </c>
      <c r="K1341">
        <f>VLOOKUP(H1341,ar_predmet!A:C,3,0)</f>
        <v>118</v>
      </c>
      <c r="L1341" s="3">
        <f>VLOOKUP(H1341,ar_predmet!A:C,2,FALSE())</f>
        <v>6307</v>
      </c>
      <c r="M1341">
        <f>+VLOOKUP(G1341,tip_dogodka!$B$2:$C$10,2,0)</f>
        <v>4</v>
      </c>
      <c r="N1341">
        <f>+VLOOKUP(E1341,prostor!$F$1:$G$101,2,0)</f>
        <v>54</v>
      </c>
      <c r="O1341">
        <f t="shared" si="80"/>
        <v>150</v>
      </c>
      <c r="P1341">
        <f>VLOOKUP(O1341,mi2hh!A$2:B$4261,2,FALSE())</f>
        <v>3</v>
      </c>
      <c r="Q1341" t="str">
        <f t="shared" si="81"/>
        <v>Red</v>
      </c>
      <c r="R1341" t="str">
        <f t="shared" si="82"/>
        <v>UN</v>
      </c>
      <c r="S1341" s="24" t="s">
        <v>1218</v>
      </c>
      <c r="T1341" t="str">
        <f t="shared" si="83"/>
        <v/>
      </c>
      <c r="U1341">
        <f>VLOOKUP(S1341,ar_skupina!L$2:M$136,2,FALSE())</f>
        <v>75</v>
      </c>
    </row>
    <row r="1342" spans="1:21" ht="14.25" customHeight="1" x14ac:dyDescent="0.25">
      <c r="A1342">
        <v>1619</v>
      </c>
      <c r="B1342" s="9">
        <v>45419.53125</v>
      </c>
      <c r="C1342" s="9">
        <v>45419.635416666701</v>
      </c>
      <c r="D1342" t="s">
        <v>1762</v>
      </c>
      <c r="E1342">
        <v>306</v>
      </c>
      <c r="F1342" t="s">
        <v>1736</v>
      </c>
      <c r="G1342" t="s">
        <v>3</v>
      </c>
      <c r="H1342" t="s">
        <v>1757</v>
      </c>
      <c r="I1342" s="63" t="e">
        <f t="array" ref="I1342">_xlfn.IFS(#REF!="1",1,#REF!="2",2,#REF!="3",3,#REF!="1A",4,#REF!="1B",5,#REF!="2A",6,#REF!="2B",7,#REF!="3A",8,#REF!="3B",9,#REF!="4A",10,#REF!="","")</f>
        <v>#REF!</v>
      </c>
      <c r="J1342">
        <f>VLOOKUP(F1342,profesor!$G$2:$H$101,2,0)</f>
        <v>16</v>
      </c>
      <c r="K1342">
        <f>VLOOKUP(H1342,ar_predmet!A:C,3,0)</f>
        <v>16</v>
      </c>
      <c r="L1342" s="3">
        <f>VLOOKUP(H1342,ar_predmet!A:C,2,FALSE())</f>
        <v>5210</v>
      </c>
      <c r="M1342">
        <f>+VLOOKUP(G1342,tip_dogodka!$B$2:$C$10,2,0)</f>
        <v>2</v>
      </c>
      <c r="N1342">
        <f>+VLOOKUP(E1342,prostor!$F$1:$G$101,2,0)</f>
        <v>8</v>
      </c>
      <c r="O1342">
        <f t="shared" si="80"/>
        <v>150</v>
      </c>
      <c r="P1342">
        <f>VLOOKUP(O1342,mi2hh!A$2:B$4261,2,FALSE())</f>
        <v>3</v>
      </c>
      <c r="Q1342" t="str">
        <f t="shared" si="81"/>
        <v>Red</v>
      </c>
      <c r="R1342" t="str">
        <f t="shared" si="82"/>
        <v>VS</v>
      </c>
      <c r="S1342" s="24" t="s">
        <v>1171</v>
      </c>
      <c r="T1342" t="str">
        <f t="shared" si="83"/>
        <v/>
      </c>
      <c r="U1342">
        <f>VLOOKUP(S1342,ar_skupina!L$2:M$136,2,FALSE())</f>
        <v>32</v>
      </c>
    </row>
    <row r="1343" spans="1:21" ht="14.25" customHeight="1" x14ac:dyDescent="0.25">
      <c r="A1343">
        <v>1620</v>
      </c>
      <c r="B1343" s="9">
        <v>45377.489583333299</v>
      </c>
      <c r="C1343" s="9">
        <v>45377.59375</v>
      </c>
      <c r="D1343" t="s">
        <v>1754</v>
      </c>
      <c r="E1343">
        <v>411</v>
      </c>
      <c r="F1343" t="s">
        <v>1736</v>
      </c>
      <c r="G1343" t="s">
        <v>3</v>
      </c>
      <c r="H1343" t="s">
        <v>1755</v>
      </c>
      <c r="I1343" s="63" t="e">
        <f t="array" ref="I1343">_xlfn.IFS(#REF!="1",1,#REF!="2",2,#REF!="3",3,#REF!="1A",4,#REF!="1B",5,#REF!="2A",6,#REF!="2B",7,#REF!="3A",8,#REF!="3B",9,#REF!="4A",10,#REF!="","")</f>
        <v>#REF!</v>
      </c>
      <c r="J1343">
        <f>VLOOKUP(F1343,profesor!$G$2:$H$101,2,0)</f>
        <v>16</v>
      </c>
      <c r="K1343">
        <f>VLOOKUP(H1343,ar_predmet!A:C,3,0)</f>
        <v>59</v>
      </c>
      <c r="L1343" s="3">
        <f>VLOOKUP(H1343,ar_predmet!A:C,2,FALSE())</f>
        <v>5316</v>
      </c>
      <c r="M1343">
        <f>+VLOOKUP(G1343,tip_dogodka!$B$2:$C$10,2,0)</f>
        <v>2</v>
      </c>
      <c r="N1343">
        <f>+VLOOKUP(E1343,prostor!$F$1:$G$101,2,0)</f>
        <v>14</v>
      </c>
      <c r="O1343">
        <f t="shared" si="80"/>
        <v>150</v>
      </c>
      <c r="P1343">
        <f>VLOOKUP(O1343,mi2hh!A$2:B$4261,2,FALSE())</f>
        <v>3</v>
      </c>
      <c r="Q1343" t="str">
        <f t="shared" si="81"/>
        <v>Red</v>
      </c>
      <c r="R1343" t="str">
        <f t="shared" si="82"/>
        <v>VS</v>
      </c>
      <c r="S1343" s="24" t="s">
        <v>1180</v>
      </c>
      <c r="T1343" t="str">
        <f t="shared" si="83"/>
        <v/>
      </c>
      <c r="U1343">
        <f>VLOOKUP(S1343,ar_skupina!L$2:M$136,2,FALSE())</f>
        <v>40</v>
      </c>
    </row>
    <row r="1344" spans="1:21" ht="14.25" customHeight="1" x14ac:dyDescent="0.25">
      <c r="A1344">
        <v>1621</v>
      </c>
      <c r="B1344" s="9">
        <v>45378.489583333299</v>
      </c>
      <c r="C1344" s="9">
        <v>45378.59375</v>
      </c>
      <c r="D1344" t="s">
        <v>1754</v>
      </c>
      <c r="E1344">
        <v>401</v>
      </c>
      <c r="F1344" t="s">
        <v>1736</v>
      </c>
      <c r="G1344" t="s">
        <v>3</v>
      </c>
      <c r="H1344" t="s">
        <v>1755</v>
      </c>
      <c r="I1344" s="63" t="e">
        <f t="array" ref="I1344">_xlfn.IFS(#REF!="1",1,#REF!="2",2,#REF!="3",3,#REF!="1A",4,#REF!="1B",5,#REF!="2A",6,#REF!="2B",7,#REF!="3A",8,#REF!="3B",9,#REF!="4A",10,#REF!="","")</f>
        <v>#REF!</v>
      </c>
      <c r="J1344">
        <f>VLOOKUP(F1344,profesor!$G$2:$H$101,2,0)</f>
        <v>16</v>
      </c>
      <c r="K1344">
        <f>VLOOKUP(H1344,ar_predmet!A:C,3,0)</f>
        <v>59</v>
      </c>
      <c r="L1344" s="3">
        <f>VLOOKUP(H1344,ar_predmet!A:C,2,FALSE())</f>
        <v>5316</v>
      </c>
      <c r="M1344">
        <f>+VLOOKUP(G1344,tip_dogodka!$B$2:$C$10,2,0)</f>
        <v>2</v>
      </c>
      <c r="N1344">
        <f>+VLOOKUP(E1344,prostor!$F$1:$G$101,2,0)</f>
        <v>10</v>
      </c>
      <c r="O1344">
        <f t="shared" si="80"/>
        <v>150</v>
      </c>
      <c r="P1344">
        <f>VLOOKUP(O1344,mi2hh!A$2:B$4261,2,FALSE())</f>
        <v>3</v>
      </c>
      <c r="Q1344" t="str">
        <f t="shared" si="81"/>
        <v>Red</v>
      </c>
      <c r="R1344" t="str">
        <f t="shared" si="82"/>
        <v>VS</v>
      </c>
      <c r="S1344" s="24" t="s">
        <v>1180</v>
      </c>
      <c r="T1344" t="str">
        <f t="shared" si="83"/>
        <v/>
      </c>
      <c r="U1344">
        <f>VLOOKUP(S1344,ar_skupina!L$2:M$136,2,FALSE())</f>
        <v>40</v>
      </c>
    </row>
    <row r="1345" spans="1:21" ht="14.25" customHeight="1" x14ac:dyDescent="0.25">
      <c r="A1345">
        <v>1622</v>
      </c>
      <c r="B1345" s="9">
        <v>45301.489583333299</v>
      </c>
      <c r="C1345" s="9">
        <v>45301.59375</v>
      </c>
      <c r="D1345" t="s">
        <v>1752</v>
      </c>
      <c r="E1345">
        <v>303</v>
      </c>
      <c r="F1345" t="s">
        <v>1736</v>
      </c>
      <c r="G1345" t="s">
        <v>3</v>
      </c>
      <c r="H1345" t="s">
        <v>1749</v>
      </c>
      <c r="I1345" s="63" t="e">
        <f t="array" ref="I1345">_xlfn.IFS(#REF!="1",1,#REF!="2",2,#REF!="3",3,#REF!="1A",4,#REF!="1B",5,#REF!="2A",6,#REF!="2B",7,#REF!="3A",8,#REF!="3B",9,#REF!="4A",10,#REF!="","")</f>
        <v>#REF!</v>
      </c>
      <c r="J1345">
        <f>VLOOKUP(F1345,profesor!$G$2:$H$101,2,0)</f>
        <v>16</v>
      </c>
      <c r="K1345">
        <f>VLOOKUP(H1345,ar_predmet!A:C,3,0)</f>
        <v>123</v>
      </c>
      <c r="L1345" s="3">
        <f>VLOOKUP(H1345,ar_predmet!A:C,2,FALSE())</f>
        <v>6316</v>
      </c>
      <c r="M1345">
        <f>+VLOOKUP(G1345,tip_dogodka!$B$2:$C$10,2,0)</f>
        <v>2</v>
      </c>
      <c r="N1345">
        <f>+VLOOKUP(E1345,prostor!$F$1:$G$101,2,0)</f>
        <v>7</v>
      </c>
      <c r="O1345">
        <f t="shared" si="80"/>
        <v>150</v>
      </c>
      <c r="P1345">
        <f>VLOOKUP(O1345,mi2hh!A$2:B$4261,2,FALSE())</f>
        <v>3</v>
      </c>
      <c r="Q1345" t="str">
        <f t="shared" si="81"/>
        <v>Red</v>
      </c>
      <c r="R1345" t="str">
        <f t="shared" si="82"/>
        <v>UN</v>
      </c>
      <c r="S1345" s="24" t="s">
        <v>1215</v>
      </c>
      <c r="T1345" t="str">
        <f t="shared" si="83"/>
        <v/>
      </c>
      <c r="U1345">
        <f>VLOOKUP(S1345,ar_skupina!L$2:M$136,2,FALSE())</f>
        <v>72</v>
      </c>
    </row>
    <row r="1346" spans="1:21" ht="14.25" customHeight="1" x14ac:dyDescent="0.25">
      <c r="A1346">
        <v>1623</v>
      </c>
      <c r="B1346" s="9">
        <v>45356.635416666701</v>
      </c>
      <c r="C1346" s="9">
        <v>45356.739583333299</v>
      </c>
      <c r="D1346" t="s">
        <v>1763</v>
      </c>
      <c r="E1346">
        <v>413</v>
      </c>
      <c r="F1346" t="s">
        <v>1736</v>
      </c>
      <c r="G1346" t="s">
        <v>8</v>
      </c>
      <c r="H1346" t="s">
        <v>1677</v>
      </c>
      <c r="I1346" s="63" t="e">
        <f t="array" ref="I1346">_xlfn.IFS(#REF!="1",1,#REF!="2",2,#REF!="3",3,#REF!="1A",4,#REF!="1B",5,#REF!="2A",6,#REF!="2B",7,#REF!="3A",8,#REF!="3B",9,#REF!="4A",10,#REF!="","")</f>
        <v>#REF!</v>
      </c>
      <c r="J1346">
        <f>VLOOKUP(F1346,profesor!$G$2:$H$101,2,0)</f>
        <v>16</v>
      </c>
      <c r="K1346">
        <f>VLOOKUP(H1346,ar_predmet!A:C,3,0)</f>
        <v>73</v>
      </c>
      <c r="L1346" s="3">
        <f>VLOOKUP(H1346,ar_predmet!A:C,2,FALSE())</f>
        <v>6106</v>
      </c>
      <c r="M1346">
        <f>+VLOOKUP(G1346,tip_dogodka!$B$2:$C$10,2,0)</f>
        <v>7</v>
      </c>
      <c r="N1346">
        <f>+VLOOKUP(E1346,prostor!$F$1:$G$101,2,0)</f>
        <v>16</v>
      </c>
      <c r="O1346">
        <f t="shared" ref="O1346:O1409" si="84">+INT(TEXT(((C1346-B1346)*24*60),"000"))</f>
        <v>150</v>
      </c>
      <c r="P1346">
        <f>VLOOKUP(O1346,mi2hh!A$2:B$4261,2,FALSE())</f>
        <v>3</v>
      </c>
      <c r="Q1346" t="str">
        <f t="shared" ref="Q1346:Q1409" si="85">IF(ISNUMBER(FIND("Redni",D1346)),"Red", IF(ISNUMBER(FIND("Izredni",D1346)),"Izr"))</f>
        <v>Red</v>
      </c>
      <c r="R1346" t="str">
        <f t="shared" ref="R1346:R1409" si="86">IF(ISNUMBER(FIND("-VS-",D1346)),"VS", IF(ISNUMBER(FIND("-UNI-",D1346)),"UN",IF(ISNUMBER(FIND("-MAG-",D1346)),"MA",IF(ISNUMBER(FIND("-DR-",D1346)),"DO"))))</f>
        <v>UN</v>
      </c>
      <c r="S1346" s="24" t="s">
        <v>1192</v>
      </c>
      <c r="T1346" t="str">
        <f t="shared" ref="T1346:T1409" si="87">IF(ISNUMBER(FIND("1. skupina",D1346)),"1",IF(ISNUMBER(FIND("2. skupina",D1346)),"2",IF(ISNUMBER(FIND("3. skupina",D1346)),"3",IF(ISNUMBER(FIND("1.a skupina",D1346)),"1A",IF(ISNUMBER(FIND("1.b skupina",D1346)),"1B",IF(ISNUMBER(FIND("2.a skupina",D1346)),"2A",IF(ISNUMBER(FIND("2.b skupina",D1346)),"2B",IF(ISNUMBER(FIND("3.a skupina",D1346)),"3A",IF(ISNUMBER(FIND("3.b skupina",D1346)),"3B",IF(ISNUMBER(FIND("4.a skupina",D1346)),"4A",""))))))))))</f>
        <v/>
      </c>
      <c r="U1346">
        <f>VLOOKUP(S1346,ar_skupina!L$2:M$136,2,FALSE())</f>
        <v>50</v>
      </c>
    </row>
    <row r="1347" spans="1:21" ht="14.25" customHeight="1" x14ac:dyDescent="0.25">
      <c r="A1347">
        <v>1624</v>
      </c>
      <c r="B1347" s="9">
        <v>45380.489583333299</v>
      </c>
      <c r="C1347" s="9">
        <v>45380.59375</v>
      </c>
      <c r="D1347" t="s">
        <v>1357</v>
      </c>
      <c r="E1347">
        <v>412</v>
      </c>
      <c r="F1347" t="s">
        <v>1736</v>
      </c>
      <c r="G1347" t="s">
        <v>3</v>
      </c>
      <c r="H1347" t="s">
        <v>1346</v>
      </c>
      <c r="I1347" s="63" t="e">
        <f t="array" ref="I1347">_xlfn.IFS(#REF!="1",1,#REF!="2",2,#REF!="3",3,#REF!="1A",4,#REF!="1B",5,#REF!="2A",6,#REF!="2B",7,#REF!="3A",8,#REF!="3B",9,#REF!="4A",10,#REF!="","")</f>
        <v>#REF!</v>
      </c>
      <c r="J1347">
        <f>VLOOKUP(F1347,profesor!$G$2:$H$101,2,0)</f>
        <v>16</v>
      </c>
      <c r="K1347">
        <f>VLOOKUP(H1347,ar_predmet!A:C,3,0)</f>
        <v>131</v>
      </c>
      <c r="L1347" s="3">
        <f>VLOOKUP(H1347,ar_predmet!A:C,2,FALSE())</f>
        <v>6325</v>
      </c>
      <c r="M1347">
        <f>+VLOOKUP(G1347,tip_dogodka!$B$2:$C$10,2,0)</f>
        <v>2</v>
      </c>
      <c r="N1347">
        <f>+VLOOKUP(E1347,prostor!$F$1:$G$101,2,0)</f>
        <v>15</v>
      </c>
      <c r="O1347">
        <f t="shared" si="84"/>
        <v>150</v>
      </c>
      <c r="P1347">
        <f>VLOOKUP(O1347,mi2hh!A$2:B$4261,2,FALSE())</f>
        <v>3</v>
      </c>
      <c r="Q1347" t="str">
        <f t="shared" si="85"/>
        <v>Red</v>
      </c>
      <c r="R1347" t="str">
        <f t="shared" si="86"/>
        <v>UN</v>
      </c>
      <c r="S1347" s="24" t="s">
        <v>1215</v>
      </c>
      <c r="T1347" t="str">
        <f t="shared" si="87"/>
        <v/>
      </c>
      <c r="U1347">
        <f>VLOOKUP(S1347,ar_skupina!L$2:M$136,2,FALSE())</f>
        <v>72</v>
      </c>
    </row>
    <row r="1348" spans="1:21" ht="14.25" customHeight="1" x14ac:dyDescent="0.25">
      <c r="A1348">
        <v>1625</v>
      </c>
      <c r="B1348" s="9">
        <v>45377.635416666701</v>
      </c>
      <c r="C1348" s="9">
        <v>45377.739583333299</v>
      </c>
      <c r="D1348" t="s">
        <v>1750</v>
      </c>
      <c r="E1348">
        <v>402</v>
      </c>
      <c r="F1348" t="s">
        <v>1736</v>
      </c>
      <c r="G1348" t="s">
        <v>3</v>
      </c>
      <c r="H1348" t="s">
        <v>1751</v>
      </c>
      <c r="I1348" s="63" t="e">
        <f t="array" ref="I1348">_xlfn.IFS(#REF!="1",1,#REF!="2",2,#REF!="3",3,#REF!="1A",4,#REF!="1B",5,#REF!="2A",6,#REF!="2B",7,#REF!="3A",8,#REF!="3B",9,#REF!="4A",10,#REF!="","")</f>
        <v>#REF!</v>
      </c>
      <c r="J1348">
        <f>VLOOKUP(F1348,profesor!$G$2:$H$101,2,0)</f>
        <v>16</v>
      </c>
      <c r="K1348">
        <f>VLOOKUP(H1348,ar_predmet!A:C,3,0)</f>
        <v>118</v>
      </c>
      <c r="L1348" s="3">
        <f>VLOOKUP(H1348,ar_predmet!A:C,2,FALSE())</f>
        <v>6307</v>
      </c>
      <c r="M1348">
        <f>+VLOOKUP(G1348,tip_dogodka!$B$2:$C$10,2,0)</f>
        <v>2</v>
      </c>
      <c r="N1348">
        <f>+VLOOKUP(E1348,prostor!$F$1:$G$101,2,0)</f>
        <v>11</v>
      </c>
      <c r="O1348">
        <f t="shared" si="84"/>
        <v>150</v>
      </c>
      <c r="P1348">
        <f>VLOOKUP(O1348,mi2hh!A$2:B$4261,2,FALSE())</f>
        <v>3</v>
      </c>
      <c r="Q1348" t="str">
        <f t="shared" si="85"/>
        <v>Red</v>
      </c>
      <c r="R1348" t="str">
        <f t="shared" si="86"/>
        <v>UN</v>
      </c>
      <c r="S1348" s="24" t="s">
        <v>1218</v>
      </c>
      <c r="T1348" t="str">
        <f t="shared" si="87"/>
        <v/>
      </c>
      <c r="U1348">
        <f>VLOOKUP(S1348,ar_skupina!L$2:M$136,2,FALSE())</f>
        <v>75</v>
      </c>
    </row>
    <row r="1349" spans="1:21" ht="14.25" customHeight="1" x14ac:dyDescent="0.25">
      <c r="A1349">
        <v>1626</v>
      </c>
      <c r="B1349" s="9">
        <v>45268.635416666701</v>
      </c>
      <c r="C1349" s="9">
        <v>45268.739583333299</v>
      </c>
      <c r="D1349" t="s">
        <v>1744</v>
      </c>
      <c r="E1349" t="s">
        <v>16</v>
      </c>
      <c r="F1349" t="s">
        <v>1736</v>
      </c>
      <c r="G1349" t="s">
        <v>5</v>
      </c>
      <c r="H1349" t="s">
        <v>1121</v>
      </c>
      <c r="I1349" s="63" t="e">
        <f t="array" ref="I1349">_xlfn.IFS(#REF!="1",1,#REF!="2",2,#REF!="3",3,#REF!="1A",4,#REF!="1B",5,#REF!="2A",6,#REF!="2B",7,#REF!="3A",8,#REF!="3B",9,#REF!="4A",10,#REF!="","")</f>
        <v>#REF!</v>
      </c>
      <c r="J1349">
        <f>VLOOKUP(F1349,profesor!$G$2:$H$101,2,0)</f>
        <v>16</v>
      </c>
      <c r="K1349">
        <f>VLOOKUP(H1349,ar_predmet!A:C,3,0)</f>
        <v>174</v>
      </c>
      <c r="L1349" s="3">
        <f>VLOOKUP(H1349,ar_predmet!A:C,2,FALSE())</f>
        <v>7132</v>
      </c>
      <c r="M1349">
        <f>+VLOOKUP(G1349,tip_dogodka!$B$2:$C$10,2,0)</f>
        <v>4</v>
      </c>
      <c r="N1349">
        <f>+VLOOKUP(E1349,prostor!$F$1:$G$101,2,0)</f>
        <v>54</v>
      </c>
      <c r="O1349">
        <f t="shared" si="84"/>
        <v>150</v>
      </c>
      <c r="P1349">
        <f>VLOOKUP(O1349,mi2hh!A$2:B$4261,2,FALSE())</f>
        <v>3</v>
      </c>
      <c r="Q1349" t="str">
        <f t="shared" si="85"/>
        <v>Red</v>
      </c>
      <c r="R1349" t="str">
        <f t="shared" si="86"/>
        <v>MA</v>
      </c>
      <c r="S1349" s="24" t="s">
        <v>1224</v>
      </c>
      <c r="T1349" t="str">
        <f t="shared" si="87"/>
        <v/>
      </c>
      <c r="U1349">
        <f>VLOOKUP(S1349,ar_skupina!L$2:M$136,2,FALSE())</f>
        <v>80</v>
      </c>
    </row>
    <row r="1350" spans="1:21" ht="14.25" customHeight="1" x14ac:dyDescent="0.25">
      <c r="A1350">
        <v>1627</v>
      </c>
      <c r="B1350" s="9">
        <v>45302.489583333299</v>
      </c>
      <c r="C1350" s="9">
        <v>45302.59375</v>
      </c>
      <c r="D1350" t="s">
        <v>1752</v>
      </c>
      <c r="E1350">
        <v>302</v>
      </c>
      <c r="F1350" t="s">
        <v>1736</v>
      </c>
      <c r="G1350" t="s">
        <v>3</v>
      </c>
      <c r="H1350" t="s">
        <v>1749</v>
      </c>
      <c r="I1350" s="63" t="e">
        <f t="array" ref="I1350">_xlfn.IFS(#REF!="1",1,#REF!="2",2,#REF!="3",3,#REF!="1A",4,#REF!="1B",5,#REF!="2A",6,#REF!="2B",7,#REF!="3A",8,#REF!="3B",9,#REF!="4A",10,#REF!="","")</f>
        <v>#REF!</v>
      </c>
      <c r="J1350">
        <f>VLOOKUP(F1350,profesor!$G$2:$H$101,2,0)</f>
        <v>16</v>
      </c>
      <c r="K1350">
        <f>VLOOKUP(H1350,ar_predmet!A:C,3,0)</f>
        <v>123</v>
      </c>
      <c r="L1350" s="3">
        <f>VLOOKUP(H1350,ar_predmet!A:C,2,FALSE())</f>
        <v>6316</v>
      </c>
      <c r="M1350">
        <f>+VLOOKUP(G1350,tip_dogodka!$B$2:$C$10,2,0)</f>
        <v>2</v>
      </c>
      <c r="N1350">
        <f>+VLOOKUP(E1350,prostor!$F$1:$G$101,2,0)</f>
        <v>6</v>
      </c>
      <c r="O1350">
        <f t="shared" si="84"/>
        <v>150</v>
      </c>
      <c r="P1350">
        <f>VLOOKUP(O1350,mi2hh!A$2:B$4261,2,FALSE())</f>
        <v>3</v>
      </c>
      <c r="Q1350" t="str">
        <f t="shared" si="85"/>
        <v>Red</v>
      </c>
      <c r="R1350" t="str">
        <f t="shared" si="86"/>
        <v>UN</v>
      </c>
      <c r="S1350" s="24" t="s">
        <v>1215</v>
      </c>
      <c r="T1350" t="str">
        <f t="shared" si="87"/>
        <v/>
      </c>
      <c r="U1350">
        <f>VLOOKUP(S1350,ar_skupina!L$2:M$136,2,FALSE())</f>
        <v>72</v>
      </c>
    </row>
    <row r="1351" spans="1:21" ht="14.25" customHeight="1" x14ac:dyDescent="0.25">
      <c r="A1351">
        <v>1628</v>
      </c>
      <c r="B1351" s="9">
        <v>45281.489583333299</v>
      </c>
      <c r="C1351" s="9">
        <v>45281.59375</v>
      </c>
      <c r="D1351" t="s">
        <v>1764</v>
      </c>
      <c r="E1351">
        <v>411</v>
      </c>
      <c r="F1351" t="s">
        <v>1736</v>
      </c>
      <c r="G1351" t="s">
        <v>3</v>
      </c>
      <c r="H1351" t="s">
        <v>1667</v>
      </c>
      <c r="I1351" s="63" t="e">
        <f t="array" ref="I1351">_xlfn.IFS(#REF!="1",1,#REF!="2",2,#REF!="3",3,#REF!="1A",4,#REF!="1B",5,#REF!="2A",6,#REF!="2B",7,#REF!="3A",8,#REF!="3B",9,#REF!="4A",10,#REF!="","")</f>
        <v>#REF!</v>
      </c>
      <c r="J1351">
        <f>VLOOKUP(F1351,profesor!$G$2:$H$101,2,0)</f>
        <v>16</v>
      </c>
      <c r="K1351">
        <f>VLOOKUP(H1351,ar_predmet!A:C,3,0)</f>
        <v>159</v>
      </c>
      <c r="L1351" s="3">
        <f>VLOOKUP(H1351,ar_predmet!A:C,2,FALSE())</f>
        <v>7119</v>
      </c>
      <c r="M1351">
        <f>+VLOOKUP(G1351,tip_dogodka!$B$2:$C$10,2,0)</f>
        <v>2</v>
      </c>
      <c r="N1351">
        <f>+VLOOKUP(E1351,prostor!$F$1:$G$101,2,0)</f>
        <v>14</v>
      </c>
      <c r="O1351">
        <f t="shared" si="84"/>
        <v>150</v>
      </c>
      <c r="P1351">
        <f>VLOOKUP(O1351,mi2hh!A$2:B$4261,2,FALSE())</f>
        <v>3</v>
      </c>
      <c r="Q1351" t="str">
        <f t="shared" si="85"/>
        <v>Red</v>
      </c>
      <c r="R1351" t="str">
        <f t="shared" si="86"/>
        <v>MA</v>
      </c>
      <c r="S1351" s="24" t="s">
        <v>1224</v>
      </c>
      <c r="T1351" t="str">
        <f t="shared" si="87"/>
        <v/>
      </c>
      <c r="U1351">
        <f>VLOOKUP(S1351,ar_skupina!L$2:M$136,2,FALSE())</f>
        <v>80</v>
      </c>
    </row>
    <row r="1352" spans="1:21" ht="14.25" customHeight="1" x14ac:dyDescent="0.25">
      <c r="A1352">
        <v>1629</v>
      </c>
      <c r="B1352" s="9">
        <v>45387.677083333299</v>
      </c>
      <c r="C1352" s="9">
        <v>45387.78125</v>
      </c>
      <c r="D1352" t="s">
        <v>1753</v>
      </c>
      <c r="E1352">
        <v>413</v>
      </c>
      <c r="F1352" t="s">
        <v>1736</v>
      </c>
      <c r="G1352" t="s">
        <v>3</v>
      </c>
      <c r="H1352" t="s">
        <v>1677</v>
      </c>
      <c r="I1352" s="63" t="e">
        <f t="array" ref="I1352">_xlfn.IFS(#REF!="1",1,#REF!="2",2,#REF!="3",3,#REF!="1A",4,#REF!="1B",5,#REF!="2A",6,#REF!="2B",7,#REF!="3A",8,#REF!="3B",9,#REF!="4A",10,#REF!="","")</f>
        <v>#REF!</v>
      </c>
      <c r="J1352">
        <f>VLOOKUP(F1352,profesor!$G$2:$H$101,2,0)</f>
        <v>16</v>
      </c>
      <c r="K1352">
        <f>VLOOKUP(H1352,ar_predmet!A:C,3,0)</f>
        <v>73</v>
      </c>
      <c r="L1352" s="3">
        <f>VLOOKUP(H1352,ar_predmet!A:C,2,FALSE())</f>
        <v>6106</v>
      </c>
      <c r="M1352">
        <f>+VLOOKUP(G1352,tip_dogodka!$B$2:$C$10,2,0)</f>
        <v>2</v>
      </c>
      <c r="N1352">
        <f>+VLOOKUP(E1352,prostor!$F$1:$G$101,2,0)</f>
        <v>16</v>
      </c>
      <c r="O1352">
        <f t="shared" si="84"/>
        <v>150</v>
      </c>
      <c r="P1352">
        <f>VLOOKUP(O1352,mi2hh!A$2:B$4261,2,FALSE())</f>
        <v>3</v>
      </c>
      <c r="Q1352" t="str">
        <f t="shared" si="85"/>
        <v>Red</v>
      </c>
      <c r="R1352" t="str">
        <f t="shared" si="86"/>
        <v>UN</v>
      </c>
      <c r="S1352" s="24" t="s">
        <v>1198</v>
      </c>
      <c r="T1352" t="str">
        <f t="shared" si="87"/>
        <v>1B</v>
      </c>
      <c r="U1352">
        <f>VLOOKUP(S1352,ar_skupina!L$2:M$136,2,FALSE())</f>
        <v>55</v>
      </c>
    </row>
    <row r="1353" spans="1:21" ht="14.25" customHeight="1" x14ac:dyDescent="0.25">
      <c r="A1353">
        <v>1630</v>
      </c>
      <c r="B1353" s="9">
        <v>45397.416666666701</v>
      </c>
      <c r="C1353" s="9">
        <v>45397.520833333299</v>
      </c>
      <c r="D1353" t="s">
        <v>1746</v>
      </c>
      <c r="E1353">
        <v>411</v>
      </c>
      <c r="F1353" t="s">
        <v>1736</v>
      </c>
      <c r="G1353" t="s">
        <v>3</v>
      </c>
      <c r="H1353" t="s">
        <v>1747</v>
      </c>
      <c r="I1353" s="63" t="e">
        <f t="array" ref="I1353">_xlfn.IFS(#REF!="1",1,#REF!="2",2,#REF!="3",3,#REF!="1A",4,#REF!="1B",5,#REF!="2A",6,#REF!="2B",7,#REF!="3A",8,#REF!="3B",9,#REF!="4A",10,#REF!="","")</f>
        <v>#REF!</v>
      </c>
      <c r="J1353">
        <f>VLOOKUP(F1353,profesor!$G$2:$H$101,2,0)</f>
        <v>16</v>
      </c>
      <c r="K1353">
        <f>VLOOKUP(H1353,ar_predmet!A:C,3,0)</f>
        <v>189</v>
      </c>
      <c r="L1353" s="3">
        <f>VLOOKUP(H1353,ar_predmet!A:C,2,FALSE())</f>
        <v>7232</v>
      </c>
      <c r="M1353">
        <f>+VLOOKUP(G1353,tip_dogodka!$B$2:$C$10,2,0)</f>
        <v>2</v>
      </c>
      <c r="N1353">
        <f>+VLOOKUP(E1353,prostor!$F$1:$G$101,2,0)</f>
        <v>14</v>
      </c>
      <c r="O1353">
        <f t="shared" si="84"/>
        <v>150</v>
      </c>
      <c r="P1353">
        <f>VLOOKUP(O1353,mi2hh!A$2:B$4261,2,FALSE())</f>
        <v>3</v>
      </c>
      <c r="Q1353" t="str">
        <f t="shared" si="85"/>
        <v>Red</v>
      </c>
      <c r="R1353" t="str">
        <f t="shared" si="86"/>
        <v>MA</v>
      </c>
      <c r="S1353" s="24" t="s">
        <v>1229</v>
      </c>
      <c r="T1353" t="str">
        <f t="shared" si="87"/>
        <v/>
      </c>
      <c r="U1353">
        <f>VLOOKUP(S1353,ar_skupina!L$2:M$136,2,FALSE())</f>
        <v>85</v>
      </c>
    </row>
    <row r="1354" spans="1:21" ht="14.25" customHeight="1" x14ac:dyDescent="0.25">
      <c r="A1354">
        <v>1631</v>
      </c>
      <c r="B1354" s="9">
        <v>45392.53125</v>
      </c>
      <c r="C1354" s="9">
        <v>45392.635416666701</v>
      </c>
      <c r="D1354" t="s">
        <v>1753</v>
      </c>
      <c r="E1354">
        <v>413</v>
      </c>
      <c r="F1354" t="s">
        <v>1736</v>
      </c>
      <c r="G1354" t="s">
        <v>3</v>
      </c>
      <c r="H1354" t="s">
        <v>1677</v>
      </c>
      <c r="I1354" s="63" t="e">
        <f t="array" ref="I1354">_xlfn.IFS(#REF!="1",1,#REF!="2",2,#REF!="3",3,#REF!="1A",4,#REF!="1B",5,#REF!="2A",6,#REF!="2B",7,#REF!="3A",8,#REF!="3B",9,#REF!="4A",10,#REF!="","")</f>
        <v>#REF!</v>
      </c>
      <c r="J1354">
        <f>VLOOKUP(F1354,profesor!$G$2:$H$101,2,0)</f>
        <v>16</v>
      </c>
      <c r="K1354">
        <f>VLOOKUP(H1354,ar_predmet!A:C,3,0)</f>
        <v>73</v>
      </c>
      <c r="L1354" s="3">
        <f>VLOOKUP(H1354,ar_predmet!A:C,2,FALSE())</f>
        <v>6106</v>
      </c>
      <c r="M1354">
        <f>+VLOOKUP(G1354,tip_dogodka!$B$2:$C$10,2,0)</f>
        <v>2</v>
      </c>
      <c r="N1354">
        <f>+VLOOKUP(E1354,prostor!$F$1:$G$101,2,0)</f>
        <v>16</v>
      </c>
      <c r="O1354">
        <f t="shared" si="84"/>
        <v>150</v>
      </c>
      <c r="P1354">
        <f>VLOOKUP(O1354,mi2hh!A$2:B$4261,2,FALSE())</f>
        <v>3</v>
      </c>
      <c r="Q1354" t="str">
        <f t="shared" si="85"/>
        <v>Red</v>
      </c>
      <c r="R1354" t="str">
        <f t="shared" si="86"/>
        <v>UN</v>
      </c>
      <c r="S1354" s="24" t="s">
        <v>1198</v>
      </c>
      <c r="T1354" t="str">
        <f t="shared" si="87"/>
        <v>1B</v>
      </c>
      <c r="U1354">
        <f>VLOOKUP(S1354,ar_skupina!L$2:M$136,2,FALSE())</f>
        <v>55</v>
      </c>
    </row>
    <row r="1355" spans="1:21" ht="14.25" customHeight="1" x14ac:dyDescent="0.25">
      <c r="A1355">
        <v>1632</v>
      </c>
      <c r="B1355" s="9">
        <v>45390.677083333299</v>
      </c>
      <c r="C1355" s="9">
        <v>45390.78125</v>
      </c>
      <c r="D1355" t="s">
        <v>1765</v>
      </c>
      <c r="E1355" t="s">
        <v>16</v>
      </c>
      <c r="F1355" t="s">
        <v>1736</v>
      </c>
      <c r="G1355" t="s">
        <v>5</v>
      </c>
      <c r="H1355" t="s">
        <v>1677</v>
      </c>
      <c r="I1355" s="63" t="e">
        <f t="array" ref="I1355">_xlfn.IFS(#REF!="1",1,#REF!="2",2,#REF!="3",3,#REF!="1A",4,#REF!="1B",5,#REF!="2A",6,#REF!="2B",7,#REF!="3A",8,#REF!="3B",9,#REF!="4A",10,#REF!="","")</f>
        <v>#REF!</v>
      </c>
      <c r="J1355">
        <f>VLOOKUP(F1355,profesor!$G$2:$H$101,2,0)</f>
        <v>16</v>
      </c>
      <c r="K1355">
        <f>VLOOKUP(H1355,ar_predmet!A:C,3,0)</f>
        <v>73</v>
      </c>
      <c r="L1355" s="3">
        <f>VLOOKUP(H1355,ar_predmet!A:C,2,FALSE())</f>
        <v>6106</v>
      </c>
      <c r="M1355">
        <f>+VLOOKUP(G1355,tip_dogodka!$B$2:$C$10,2,0)</f>
        <v>4</v>
      </c>
      <c r="N1355">
        <f>+VLOOKUP(E1355,prostor!$F$1:$G$101,2,0)</f>
        <v>54</v>
      </c>
      <c r="O1355">
        <f t="shared" si="84"/>
        <v>150</v>
      </c>
      <c r="P1355">
        <f>VLOOKUP(O1355,mi2hh!A$2:B$4261,2,FALSE())</f>
        <v>3</v>
      </c>
      <c r="Q1355" t="str">
        <f t="shared" si="85"/>
        <v>Red</v>
      </c>
      <c r="R1355" t="str">
        <f t="shared" si="86"/>
        <v>UN</v>
      </c>
      <c r="S1355" s="24" t="s">
        <v>1197</v>
      </c>
      <c r="T1355" t="str">
        <f t="shared" si="87"/>
        <v>1A</v>
      </c>
      <c r="U1355">
        <f>VLOOKUP(S1355,ar_skupina!L$2:M$136,2,FALSE())</f>
        <v>54</v>
      </c>
    </row>
    <row r="1356" spans="1:21" ht="14.25" customHeight="1" x14ac:dyDescent="0.25">
      <c r="A1356">
        <v>1633</v>
      </c>
      <c r="B1356" s="9">
        <v>45442.791666666701</v>
      </c>
      <c r="C1356" s="9">
        <v>45442.961805555598</v>
      </c>
      <c r="D1356" t="s">
        <v>1766</v>
      </c>
      <c r="E1356" t="s">
        <v>17</v>
      </c>
      <c r="F1356" t="s">
        <v>1736</v>
      </c>
      <c r="G1356" t="s">
        <v>8</v>
      </c>
      <c r="H1356" t="s">
        <v>1757</v>
      </c>
      <c r="I1356" s="63" t="e">
        <f t="array" ref="I1356">_xlfn.IFS(#REF!="1",1,#REF!="2",2,#REF!="3",3,#REF!="1A",4,#REF!="1B",5,#REF!="2A",6,#REF!="2B",7,#REF!="3A",8,#REF!="3B",9,#REF!="4A",10,#REF!="","")</f>
        <v>#REF!</v>
      </c>
      <c r="J1356">
        <f>VLOOKUP(F1356,profesor!$G$2:$H$101,2,0)</f>
        <v>16</v>
      </c>
      <c r="K1356">
        <f>VLOOKUP(H1356,ar_predmet!A:C,3,0)</f>
        <v>16</v>
      </c>
      <c r="L1356" s="3">
        <f>VLOOKUP(H1356,ar_predmet!A:C,2,FALSE())</f>
        <v>5210</v>
      </c>
      <c r="M1356">
        <f>+VLOOKUP(G1356,tip_dogodka!$B$2:$C$10,2,0)</f>
        <v>7</v>
      </c>
      <c r="N1356">
        <f>+VLOOKUP(E1356,prostor!$F$1:$G$101,2,0)</f>
        <v>55</v>
      </c>
      <c r="O1356">
        <f t="shared" si="84"/>
        <v>245</v>
      </c>
      <c r="P1356">
        <f>VLOOKUP(O1356,mi2hh!A$2:B$4261,2,FALSE())</f>
        <v>5</v>
      </c>
      <c r="Q1356" t="str">
        <f t="shared" si="85"/>
        <v>Izr</v>
      </c>
      <c r="R1356" t="str">
        <f t="shared" si="86"/>
        <v>VS</v>
      </c>
      <c r="S1356" s="24" t="s">
        <v>1249</v>
      </c>
      <c r="T1356" t="str">
        <f t="shared" si="87"/>
        <v/>
      </c>
      <c r="U1356">
        <f>VLOOKUP(S1356,ar_skupina!L$2:M$136,2,FALSE())</f>
        <v>103</v>
      </c>
    </row>
    <row r="1357" spans="1:21" ht="14.25" customHeight="1" x14ac:dyDescent="0.25">
      <c r="A1357">
        <v>1634</v>
      </c>
      <c r="B1357" s="9">
        <v>45429.53125</v>
      </c>
      <c r="C1357" s="9">
        <v>45429.635416666701</v>
      </c>
      <c r="D1357" t="s">
        <v>1762</v>
      </c>
      <c r="E1357">
        <v>306</v>
      </c>
      <c r="F1357" t="s">
        <v>1736</v>
      </c>
      <c r="G1357" t="s">
        <v>3</v>
      </c>
      <c r="H1357" t="s">
        <v>1757</v>
      </c>
      <c r="I1357" s="63" t="e">
        <f t="array" ref="I1357">_xlfn.IFS(#REF!="1",1,#REF!="2",2,#REF!="3",3,#REF!="1A",4,#REF!="1B",5,#REF!="2A",6,#REF!="2B",7,#REF!="3A",8,#REF!="3B",9,#REF!="4A",10,#REF!="","")</f>
        <v>#REF!</v>
      </c>
      <c r="J1357">
        <f>VLOOKUP(F1357,profesor!$G$2:$H$101,2,0)</f>
        <v>16</v>
      </c>
      <c r="K1357">
        <f>VLOOKUP(H1357,ar_predmet!A:C,3,0)</f>
        <v>16</v>
      </c>
      <c r="L1357" s="3">
        <f>VLOOKUP(H1357,ar_predmet!A:C,2,FALSE())</f>
        <v>5210</v>
      </c>
      <c r="M1357">
        <f>+VLOOKUP(G1357,tip_dogodka!$B$2:$C$10,2,0)</f>
        <v>2</v>
      </c>
      <c r="N1357">
        <f>+VLOOKUP(E1357,prostor!$F$1:$G$101,2,0)</f>
        <v>8</v>
      </c>
      <c r="O1357">
        <f t="shared" si="84"/>
        <v>150</v>
      </c>
      <c r="P1357">
        <f>VLOOKUP(O1357,mi2hh!A$2:B$4261,2,FALSE())</f>
        <v>3</v>
      </c>
      <c r="Q1357" t="str">
        <f t="shared" si="85"/>
        <v>Red</v>
      </c>
      <c r="R1357" t="str">
        <f t="shared" si="86"/>
        <v>VS</v>
      </c>
      <c r="S1357" s="24" t="s">
        <v>1171</v>
      </c>
      <c r="T1357" t="str">
        <f t="shared" si="87"/>
        <v/>
      </c>
      <c r="U1357">
        <f>VLOOKUP(S1357,ar_skupina!L$2:M$136,2,FALSE())</f>
        <v>32</v>
      </c>
    </row>
    <row r="1358" spans="1:21" ht="14.25" customHeight="1" x14ac:dyDescent="0.25">
      <c r="A1358">
        <v>1635</v>
      </c>
      <c r="B1358" s="9">
        <v>45422.53125</v>
      </c>
      <c r="C1358" s="9">
        <v>45422.635416666701</v>
      </c>
      <c r="D1358" t="s">
        <v>1762</v>
      </c>
      <c r="E1358">
        <v>306</v>
      </c>
      <c r="F1358" t="s">
        <v>1736</v>
      </c>
      <c r="G1358" t="s">
        <v>3</v>
      </c>
      <c r="H1358" t="s">
        <v>1757</v>
      </c>
      <c r="I1358" s="63" t="e">
        <f t="array" ref="I1358">_xlfn.IFS(#REF!="1",1,#REF!="2",2,#REF!="3",3,#REF!="1A",4,#REF!="1B",5,#REF!="2A",6,#REF!="2B",7,#REF!="3A",8,#REF!="3B",9,#REF!="4A",10,#REF!="","")</f>
        <v>#REF!</v>
      </c>
      <c r="J1358">
        <f>VLOOKUP(F1358,profesor!$G$2:$H$101,2,0)</f>
        <v>16</v>
      </c>
      <c r="K1358">
        <f>VLOOKUP(H1358,ar_predmet!A:C,3,0)</f>
        <v>16</v>
      </c>
      <c r="L1358" s="3">
        <f>VLOOKUP(H1358,ar_predmet!A:C,2,FALSE())</f>
        <v>5210</v>
      </c>
      <c r="M1358">
        <f>+VLOOKUP(G1358,tip_dogodka!$B$2:$C$10,2,0)</f>
        <v>2</v>
      </c>
      <c r="N1358">
        <f>+VLOOKUP(E1358,prostor!$F$1:$G$101,2,0)</f>
        <v>8</v>
      </c>
      <c r="O1358">
        <f t="shared" si="84"/>
        <v>150</v>
      </c>
      <c r="P1358">
        <f>VLOOKUP(O1358,mi2hh!A$2:B$4261,2,FALSE())</f>
        <v>3</v>
      </c>
      <c r="Q1358" t="str">
        <f t="shared" si="85"/>
        <v>Red</v>
      </c>
      <c r="R1358" t="str">
        <f t="shared" si="86"/>
        <v>VS</v>
      </c>
      <c r="S1358" s="24" t="s">
        <v>1171</v>
      </c>
      <c r="T1358" t="str">
        <f t="shared" si="87"/>
        <v/>
      </c>
      <c r="U1358">
        <f>VLOOKUP(S1358,ar_skupina!L$2:M$136,2,FALSE())</f>
        <v>32</v>
      </c>
    </row>
    <row r="1359" spans="1:21" ht="14.25" customHeight="1" x14ac:dyDescent="0.25">
      <c r="A1359">
        <v>1636</v>
      </c>
      <c r="B1359" s="9">
        <v>45419.416666666701</v>
      </c>
      <c r="C1359" s="9">
        <v>45419.520833333299</v>
      </c>
      <c r="D1359" t="s">
        <v>1357</v>
      </c>
      <c r="E1359">
        <v>411</v>
      </c>
      <c r="F1359" t="s">
        <v>1736</v>
      </c>
      <c r="G1359" t="s">
        <v>3</v>
      </c>
      <c r="H1359" t="s">
        <v>1346</v>
      </c>
      <c r="I1359" s="63" t="e">
        <f t="array" ref="I1359">_xlfn.IFS(#REF!="1",1,#REF!="2",2,#REF!="3",3,#REF!="1A",4,#REF!="1B",5,#REF!="2A",6,#REF!="2B",7,#REF!="3A",8,#REF!="3B",9,#REF!="4A",10,#REF!="","")</f>
        <v>#REF!</v>
      </c>
      <c r="J1359">
        <f>VLOOKUP(F1359,profesor!$G$2:$H$101,2,0)</f>
        <v>16</v>
      </c>
      <c r="K1359">
        <f>VLOOKUP(H1359,ar_predmet!A:C,3,0)</f>
        <v>131</v>
      </c>
      <c r="L1359" s="3">
        <f>VLOOKUP(H1359,ar_predmet!A:C,2,FALSE())</f>
        <v>6325</v>
      </c>
      <c r="M1359">
        <f>+VLOOKUP(G1359,tip_dogodka!$B$2:$C$10,2,0)</f>
        <v>2</v>
      </c>
      <c r="N1359">
        <f>+VLOOKUP(E1359,prostor!$F$1:$G$101,2,0)</f>
        <v>14</v>
      </c>
      <c r="O1359">
        <f t="shared" si="84"/>
        <v>150</v>
      </c>
      <c r="P1359">
        <f>VLOOKUP(O1359,mi2hh!A$2:B$4261,2,FALSE())</f>
        <v>3</v>
      </c>
      <c r="Q1359" t="str">
        <f t="shared" si="85"/>
        <v>Red</v>
      </c>
      <c r="R1359" t="str">
        <f t="shared" si="86"/>
        <v>UN</v>
      </c>
      <c r="S1359" s="24" t="s">
        <v>1215</v>
      </c>
      <c r="T1359" t="str">
        <f t="shared" si="87"/>
        <v/>
      </c>
      <c r="U1359">
        <f>VLOOKUP(S1359,ar_skupina!L$2:M$136,2,FALSE())</f>
        <v>72</v>
      </c>
    </row>
    <row r="1360" spans="1:21" ht="14.25" customHeight="1" x14ac:dyDescent="0.25">
      <c r="A1360">
        <v>1637</v>
      </c>
      <c r="B1360" s="9">
        <v>45429.416666666701</v>
      </c>
      <c r="C1360" s="9">
        <v>45429.520833333299</v>
      </c>
      <c r="D1360" t="s">
        <v>1742</v>
      </c>
      <c r="E1360">
        <v>403</v>
      </c>
      <c r="F1360" t="s">
        <v>1736</v>
      </c>
      <c r="G1360" t="s">
        <v>3</v>
      </c>
      <c r="H1360" t="s">
        <v>1737</v>
      </c>
      <c r="I1360" s="63" t="e">
        <f t="array" ref="I1360">_xlfn.IFS(#REF!="1",1,#REF!="2",2,#REF!="3",3,#REF!="1A",4,#REF!="1B",5,#REF!="2A",6,#REF!="2B",7,#REF!="3A",8,#REF!="3B",9,#REF!="4A",10,#REF!="","")</f>
        <v>#REF!</v>
      </c>
      <c r="J1360">
        <f>VLOOKUP(F1360,profesor!$G$2:$H$101,2,0)</f>
        <v>16</v>
      </c>
      <c r="K1360">
        <f>VLOOKUP(H1360,ar_predmet!A:C,3,0)</f>
        <v>172</v>
      </c>
      <c r="L1360" s="3">
        <f>VLOOKUP(H1360,ar_predmet!A:C,2,FALSE())</f>
        <v>7131</v>
      </c>
      <c r="M1360">
        <f>+VLOOKUP(G1360,tip_dogodka!$B$2:$C$10,2,0)</f>
        <v>2</v>
      </c>
      <c r="N1360">
        <f>+VLOOKUP(E1360,prostor!$F$1:$G$101,2,0)</f>
        <v>12</v>
      </c>
      <c r="O1360">
        <f t="shared" si="84"/>
        <v>150</v>
      </c>
      <c r="P1360">
        <f>VLOOKUP(O1360,mi2hh!A$2:B$4261,2,FALSE())</f>
        <v>3</v>
      </c>
      <c r="Q1360" t="str">
        <f t="shared" si="85"/>
        <v>Red</v>
      </c>
      <c r="R1360" t="str">
        <f t="shared" si="86"/>
        <v>MA</v>
      </c>
      <c r="S1360" s="24" t="s">
        <v>1229</v>
      </c>
      <c r="T1360" t="str">
        <f t="shared" si="87"/>
        <v/>
      </c>
      <c r="U1360">
        <f>VLOOKUP(S1360,ar_skupina!L$2:M$136,2,FALSE())</f>
        <v>85</v>
      </c>
    </row>
    <row r="1361" spans="1:21" ht="14.25" customHeight="1" x14ac:dyDescent="0.25">
      <c r="A1361">
        <v>1638</v>
      </c>
      <c r="B1361" s="9">
        <v>45369.489583333299</v>
      </c>
      <c r="C1361" s="9">
        <v>45369.59375</v>
      </c>
      <c r="D1361" t="s">
        <v>1754</v>
      </c>
      <c r="E1361">
        <v>401</v>
      </c>
      <c r="F1361" t="s">
        <v>1736</v>
      </c>
      <c r="G1361" t="s">
        <v>3</v>
      </c>
      <c r="H1361" t="s">
        <v>1755</v>
      </c>
      <c r="I1361" s="63" t="e">
        <f t="array" ref="I1361">_xlfn.IFS(#REF!="1",1,#REF!="2",2,#REF!="3",3,#REF!="1A",4,#REF!="1B",5,#REF!="2A",6,#REF!="2B",7,#REF!="3A",8,#REF!="3B",9,#REF!="4A",10,#REF!="","")</f>
        <v>#REF!</v>
      </c>
      <c r="J1361">
        <f>VLOOKUP(F1361,profesor!$G$2:$H$101,2,0)</f>
        <v>16</v>
      </c>
      <c r="K1361">
        <f>VLOOKUP(H1361,ar_predmet!A:C,3,0)</f>
        <v>59</v>
      </c>
      <c r="L1361" s="3">
        <f>VLOOKUP(H1361,ar_predmet!A:C,2,FALSE())</f>
        <v>5316</v>
      </c>
      <c r="M1361">
        <f>+VLOOKUP(G1361,tip_dogodka!$B$2:$C$10,2,0)</f>
        <v>2</v>
      </c>
      <c r="N1361">
        <f>+VLOOKUP(E1361,prostor!$F$1:$G$101,2,0)</f>
        <v>10</v>
      </c>
      <c r="O1361">
        <f t="shared" si="84"/>
        <v>150</v>
      </c>
      <c r="P1361">
        <f>VLOOKUP(O1361,mi2hh!A$2:B$4261,2,FALSE())</f>
        <v>3</v>
      </c>
      <c r="Q1361" t="str">
        <f t="shared" si="85"/>
        <v>Red</v>
      </c>
      <c r="R1361" t="str">
        <f t="shared" si="86"/>
        <v>VS</v>
      </c>
      <c r="S1361" s="24" t="s">
        <v>1180</v>
      </c>
      <c r="T1361" t="str">
        <f t="shared" si="87"/>
        <v/>
      </c>
      <c r="U1361">
        <f>VLOOKUP(S1361,ar_skupina!L$2:M$136,2,FALSE())</f>
        <v>40</v>
      </c>
    </row>
    <row r="1362" spans="1:21" ht="14.25" customHeight="1" x14ac:dyDescent="0.25">
      <c r="A1362">
        <v>1639</v>
      </c>
      <c r="B1362" s="9">
        <v>45387.416666666701</v>
      </c>
      <c r="C1362" s="9">
        <v>45387.520833333299</v>
      </c>
      <c r="D1362" t="s">
        <v>1761</v>
      </c>
      <c r="E1362" t="s">
        <v>16</v>
      </c>
      <c r="F1362" t="s">
        <v>1736</v>
      </c>
      <c r="G1362" t="s">
        <v>5</v>
      </c>
      <c r="H1362" t="s">
        <v>1747</v>
      </c>
      <c r="I1362" s="63" t="e">
        <f t="array" ref="I1362">_xlfn.IFS(#REF!="1",1,#REF!="2",2,#REF!="3",3,#REF!="1A",4,#REF!="1B",5,#REF!="2A",6,#REF!="2B",7,#REF!="3A",8,#REF!="3B",9,#REF!="4A",10,#REF!="","")</f>
        <v>#REF!</v>
      </c>
      <c r="J1362">
        <f>VLOOKUP(F1362,profesor!$G$2:$H$101,2,0)</f>
        <v>16</v>
      </c>
      <c r="K1362">
        <f>VLOOKUP(H1362,ar_predmet!A:C,3,0)</f>
        <v>189</v>
      </c>
      <c r="L1362" s="3">
        <f>VLOOKUP(H1362,ar_predmet!A:C,2,FALSE())</f>
        <v>7232</v>
      </c>
      <c r="M1362">
        <f>+VLOOKUP(G1362,tip_dogodka!$B$2:$C$10,2,0)</f>
        <v>4</v>
      </c>
      <c r="N1362">
        <f>+VLOOKUP(E1362,prostor!$F$1:$G$101,2,0)</f>
        <v>54</v>
      </c>
      <c r="O1362">
        <f t="shared" si="84"/>
        <v>150</v>
      </c>
      <c r="P1362">
        <f>VLOOKUP(O1362,mi2hh!A$2:B$4261,2,FALSE())</f>
        <v>3</v>
      </c>
      <c r="Q1362" t="str">
        <f t="shared" si="85"/>
        <v>Red</v>
      </c>
      <c r="R1362" t="str">
        <f t="shared" si="86"/>
        <v>MA</v>
      </c>
      <c r="S1362" s="24" t="s">
        <v>1229</v>
      </c>
      <c r="T1362" t="str">
        <f t="shared" si="87"/>
        <v/>
      </c>
      <c r="U1362">
        <f>VLOOKUP(S1362,ar_skupina!L$2:M$136,2,FALSE())</f>
        <v>85</v>
      </c>
    </row>
    <row r="1363" spans="1:21" ht="14.25" customHeight="1" x14ac:dyDescent="0.25">
      <c r="A1363">
        <v>1640</v>
      </c>
      <c r="B1363" s="9">
        <v>45306.489583333299</v>
      </c>
      <c r="C1363" s="9">
        <v>45306.59375</v>
      </c>
      <c r="D1363" t="s">
        <v>1752</v>
      </c>
      <c r="E1363">
        <v>411</v>
      </c>
      <c r="F1363" t="s">
        <v>1736</v>
      </c>
      <c r="G1363" t="s">
        <v>3</v>
      </c>
      <c r="H1363" t="s">
        <v>1749</v>
      </c>
      <c r="I1363" s="63" t="e">
        <f t="array" ref="I1363">_xlfn.IFS(#REF!="1",1,#REF!="2",2,#REF!="3",3,#REF!="1A",4,#REF!="1B",5,#REF!="2A",6,#REF!="2B",7,#REF!="3A",8,#REF!="3B",9,#REF!="4A",10,#REF!="","")</f>
        <v>#REF!</v>
      </c>
      <c r="J1363">
        <f>VLOOKUP(F1363,profesor!$G$2:$H$101,2,0)</f>
        <v>16</v>
      </c>
      <c r="K1363">
        <f>VLOOKUP(H1363,ar_predmet!A:C,3,0)</f>
        <v>123</v>
      </c>
      <c r="L1363" s="3">
        <f>VLOOKUP(H1363,ar_predmet!A:C,2,FALSE())</f>
        <v>6316</v>
      </c>
      <c r="M1363">
        <f>+VLOOKUP(G1363,tip_dogodka!$B$2:$C$10,2,0)</f>
        <v>2</v>
      </c>
      <c r="N1363">
        <f>+VLOOKUP(E1363,prostor!$F$1:$G$101,2,0)</f>
        <v>14</v>
      </c>
      <c r="O1363">
        <f t="shared" si="84"/>
        <v>150</v>
      </c>
      <c r="P1363">
        <f>VLOOKUP(O1363,mi2hh!A$2:B$4261,2,FALSE())</f>
        <v>3</v>
      </c>
      <c r="Q1363" t="str">
        <f t="shared" si="85"/>
        <v>Red</v>
      </c>
      <c r="R1363" t="str">
        <f t="shared" si="86"/>
        <v>UN</v>
      </c>
      <c r="S1363" s="24" t="s">
        <v>1215</v>
      </c>
      <c r="T1363" t="str">
        <f t="shared" si="87"/>
        <v/>
      </c>
      <c r="U1363">
        <f>VLOOKUP(S1363,ar_skupina!L$2:M$136,2,FALSE())</f>
        <v>72</v>
      </c>
    </row>
    <row r="1364" spans="1:21" ht="14.25" customHeight="1" x14ac:dyDescent="0.25">
      <c r="A1364">
        <v>1641</v>
      </c>
      <c r="B1364" s="9">
        <v>45357.375</v>
      </c>
      <c r="C1364" s="9">
        <v>45357.479166666701</v>
      </c>
      <c r="D1364" t="s">
        <v>1739</v>
      </c>
      <c r="E1364">
        <v>413</v>
      </c>
      <c r="F1364" t="s">
        <v>1736</v>
      </c>
      <c r="G1364" t="s">
        <v>3</v>
      </c>
      <c r="H1364" t="s">
        <v>1677</v>
      </c>
      <c r="I1364" s="63" t="e">
        <f t="array" ref="I1364">_xlfn.IFS(#REF!="1",1,#REF!="2",2,#REF!="3",3,#REF!="1A",4,#REF!="1B",5,#REF!="2A",6,#REF!="2B",7,#REF!="3A",8,#REF!="3B",9,#REF!="4A",10,#REF!="","")</f>
        <v>#REF!</v>
      </c>
      <c r="J1364">
        <f>VLOOKUP(F1364,profesor!$G$2:$H$101,2,0)</f>
        <v>16</v>
      </c>
      <c r="K1364">
        <f>VLOOKUP(H1364,ar_predmet!A:C,3,0)</f>
        <v>73</v>
      </c>
      <c r="L1364" s="3">
        <f>VLOOKUP(H1364,ar_predmet!A:C,2,FALSE())</f>
        <v>6106</v>
      </c>
      <c r="M1364">
        <f>+VLOOKUP(G1364,tip_dogodka!$B$2:$C$10,2,0)</f>
        <v>2</v>
      </c>
      <c r="N1364">
        <f>+VLOOKUP(E1364,prostor!$F$1:$G$101,2,0)</f>
        <v>16</v>
      </c>
      <c r="O1364">
        <f t="shared" si="84"/>
        <v>150</v>
      </c>
      <c r="P1364">
        <f>VLOOKUP(O1364,mi2hh!A$2:B$4261,2,FALSE())</f>
        <v>3</v>
      </c>
      <c r="Q1364" t="str">
        <f t="shared" si="85"/>
        <v>Red</v>
      </c>
      <c r="R1364" t="str">
        <f t="shared" si="86"/>
        <v>UN</v>
      </c>
      <c r="S1364" s="24" t="s">
        <v>1197</v>
      </c>
      <c r="T1364" t="str">
        <f t="shared" si="87"/>
        <v>1A</v>
      </c>
      <c r="U1364">
        <f>VLOOKUP(S1364,ar_skupina!L$2:M$136,2,FALSE())</f>
        <v>54</v>
      </c>
    </row>
    <row r="1365" spans="1:21" ht="14.25" customHeight="1" x14ac:dyDescent="0.25">
      <c r="A1365">
        <v>1642</v>
      </c>
      <c r="B1365" s="9">
        <v>45240.375</v>
      </c>
      <c r="C1365" s="9">
        <v>45240.479166666701</v>
      </c>
      <c r="D1365" t="s">
        <v>1357</v>
      </c>
      <c r="E1365">
        <v>411</v>
      </c>
      <c r="F1365" t="s">
        <v>1736</v>
      </c>
      <c r="G1365" t="s">
        <v>3</v>
      </c>
      <c r="H1365" t="s">
        <v>1346</v>
      </c>
      <c r="I1365" s="63" t="e">
        <f t="array" ref="I1365">_xlfn.IFS(#REF!="1",1,#REF!="2",2,#REF!="3",3,#REF!="1A",4,#REF!="1B",5,#REF!="2A",6,#REF!="2B",7,#REF!="3A",8,#REF!="3B",9,#REF!="4A",10,#REF!="","")</f>
        <v>#REF!</v>
      </c>
      <c r="J1365">
        <f>VLOOKUP(F1365,profesor!$G$2:$H$101,2,0)</f>
        <v>16</v>
      </c>
      <c r="K1365">
        <f>VLOOKUP(H1365,ar_predmet!A:C,3,0)</f>
        <v>131</v>
      </c>
      <c r="L1365" s="3">
        <f>VLOOKUP(H1365,ar_predmet!A:C,2,FALSE())</f>
        <v>6325</v>
      </c>
      <c r="M1365">
        <f>+VLOOKUP(G1365,tip_dogodka!$B$2:$C$10,2,0)</f>
        <v>2</v>
      </c>
      <c r="N1365">
        <f>+VLOOKUP(E1365,prostor!$F$1:$G$101,2,0)</f>
        <v>14</v>
      </c>
      <c r="O1365">
        <f t="shared" si="84"/>
        <v>150</v>
      </c>
      <c r="P1365">
        <f>VLOOKUP(O1365,mi2hh!A$2:B$4261,2,FALSE())</f>
        <v>3</v>
      </c>
      <c r="Q1365" t="str">
        <f t="shared" si="85"/>
        <v>Red</v>
      </c>
      <c r="R1365" t="str">
        <f t="shared" si="86"/>
        <v>UN</v>
      </c>
      <c r="S1365" s="24" t="s">
        <v>1215</v>
      </c>
      <c r="T1365" t="str">
        <f t="shared" si="87"/>
        <v/>
      </c>
      <c r="U1365">
        <f>VLOOKUP(S1365,ar_skupina!L$2:M$136,2,FALSE())</f>
        <v>72</v>
      </c>
    </row>
    <row r="1366" spans="1:21" ht="14.25" customHeight="1" x14ac:dyDescent="0.25">
      <c r="A1366">
        <v>1643</v>
      </c>
      <c r="B1366" s="9">
        <v>45391.416666666701</v>
      </c>
      <c r="C1366" s="9">
        <v>45391.520833333299</v>
      </c>
      <c r="D1366" t="s">
        <v>1761</v>
      </c>
      <c r="E1366" t="s">
        <v>16</v>
      </c>
      <c r="F1366" t="s">
        <v>1736</v>
      </c>
      <c r="G1366" t="s">
        <v>5</v>
      </c>
      <c r="H1366" t="s">
        <v>1747</v>
      </c>
      <c r="I1366" s="63" t="e">
        <f t="array" ref="I1366">_xlfn.IFS(#REF!="1",1,#REF!="2",2,#REF!="3",3,#REF!="1A",4,#REF!="1B",5,#REF!="2A",6,#REF!="2B",7,#REF!="3A",8,#REF!="3B",9,#REF!="4A",10,#REF!="","")</f>
        <v>#REF!</v>
      </c>
      <c r="J1366">
        <f>VLOOKUP(F1366,profesor!$G$2:$H$101,2,0)</f>
        <v>16</v>
      </c>
      <c r="K1366">
        <f>VLOOKUP(H1366,ar_predmet!A:C,3,0)</f>
        <v>189</v>
      </c>
      <c r="L1366" s="3">
        <f>VLOOKUP(H1366,ar_predmet!A:C,2,FALSE())</f>
        <v>7232</v>
      </c>
      <c r="M1366">
        <f>+VLOOKUP(G1366,tip_dogodka!$B$2:$C$10,2,0)</f>
        <v>4</v>
      </c>
      <c r="N1366">
        <f>+VLOOKUP(E1366,prostor!$F$1:$G$101,2,0)</f>
        <v>54</v>
      </c>
      <c r="O1366">
        <f t="shared" si="84"/>
        <v>150</v>
      </c>
      <c r="P1366">
        <f>VLOOKUP(O1366,mi2hh!A$2:B$4261,2,FALSE())</f>
        <v>3</v>
      </c>
      <c r="Q1366" t="str">
        <f t="shared" si="85"/>
        <v>Red</v>
      </c>
      <c r="R1366" t="str">
        <f t="shared" si="86"/>
        <v>MA</v>
      </c>
      <c r="S1366" s="24" t="s">
        <v>1229</v>
      </c>
      <c r="T1366" t="str">
        <f t="shared" si="87"/>
        <v/>
      </c>
      <c r="U1366">
        <f>VLOOKUP(S1366,ar_skupina!L$2:M$136,2,FALSE())</f>
        <v>85</v>
      </c>
    </row>
    <row r="1367" spans="1:21" ht="14.25" customHeight="1" x14ac:dyDescent="0.25">
      <c r="A1367">
        <v>1644</v>
      </c>
      <c r="B1367" s="9">
        <v>45219.677083333299</v>
      </c>
      <c r="C1367" s="9">
        <v>45219.78125</v>
      </c>
      <c r="D1367" t="s">
        <v>1357</v>
      </c>
      <c r="E1367">
        <v>306</v>
      </c>
      <c r="F1367" t="s">
        <v>1736</v>
      </c>
      <c r="G1367" t="s">
        <v>3</v>
      </c>
      <c r="H1367" t="s">
        <v>1346</v>
      </c>
      <c r="I1367" s="63" t="e">
        <f t="array" ref="I1367">_xlfn.IFS(#REF!="1",1,#REF!="2",2,#REF!="3",3,#REF!="1A",4,#REF!="1B",5,#REF!="2A",6,#REF!="2B",7,#REF!="3A",8,#REF!="3B",9,#REF!="4A",10,#REF!="","")</f>
        <v>#REF!</v>
      </c>
      <c r="J1367">
        <f>VLOOKUP(F1367,profesor!$G$2:$H$101,2,0)</f>
        <v>16</v>
      </c>
      <c r="K1367">
        <f>VLOOKUP(H1367,ar_predmet!A:C,3,0)</f>
        <v>131</v>
      </c>
      <c r="L1367" s="3">
        <f>VLOOKUP(H1367,ar_predmet!A:C,2,FALSE())</f>
        <v>6325</v>
      </c>
      <c r="M1367">
        <f>+VLOOKUP(G1367,tip_dogodka!$B$2:$C$10,2,0)</f>
        <v>2</v>
      </c>
      <c r="N1367">
        <f>+VLOOKUP(E1367,prostor!$F$1:$G$101,2,0)</f>
        <v>8</v>
      </c>
      <c r="O1367">
        <f t="shared" si="84"/>
        <v>150</v>
      </c>
      <c r="P1367">
        <f>VLOOKUP(O1367,mi2hh!A$2:B$4261,2,FALSE())</f>
        <v>3</v>
      </c>
      <c r="Q1367" t="str">
        <f t="shared" si="85"/>
        <v>Red</v>
      </c>
      <c r="R1367" t="str">
        <f t="shared" si="86"/>
        <v>UN</v>
      </c>
      <c r="S1367" s="24" t="s">
        <v>1215</v>
      </c>
      <c r="T1367" t="str">
        <f t="shared" si="87"/>
        <v/>
      </c>
      <c r="U1367">
        <f>VLOOKUP(S1367,ar_skupina!L$2:M$136,2,FALSE())</f>
        <v>72</v>
      </c>
    </row>
    <row r="1368" spans="1:21" ht="14.25" customHeight="1" x14ac:dyDescent="0.25">
      <c r="A1368">
        <v>1645</v>
      </c>
      <c r="B1368" s="9">
        <v>45421.416666666701</v>
      </c>
      <c r="C1368" s="9">
        <v>45421.520833333299</v>
      </c>
      <c r="D1368" t="s">
        <v>1742</v>
      </c>
      <c r="E1368">
        <v>403</v>
      </c>
      <c r="F1368" t="s">
        <v>1736</v>
      </c>
      <c r="G1368" t="s">
        <v>3</v>
      </c>
      <c r="H1368" t="s">
        <v>1737</v>
      </c>
      <c r="I1368" s="63" t="e">
        <f t="array" ref="I1368">_xlfn.IFS(#REF!="1",1,#REF!="2",2,#REF!="3",3,#REF!="1A",4,#REF!="1B",5,#REF!="2A",6,#REF!="2B",7,#REF!="3A",8,#REF!="3B",9,#REF!="4A",10,#REF!="","")</f>
        <v>#REF!</v>
      </c>
      <c r="J1368">
        <f>VLOOKUP(F1368,profesor!$G$2:$H$101,2,0)</f>
        <v>16</v>
      </c>
      <c r="K1368">
        <f>VLOOKUP(H1368,ar_predmet!A:C,3,0)</f>
        <v>172</v>
      </c>
      <c r="L1368" s="3">
        <f>VLOOKUP(H1368,ar_predmet!A:C,2,FALSE())</f>
        <v>7131</v>
      </c>
      <c r="M1368">
        <f>+VLOOKUP(G1368,tip_dogodka!$B$2:$C$10,2,0)</f>
        <v>2</v>
      </c>
      <c r="N1368">
        <f>+VLOOKUP(E1368,prostor!$F$1:$G$101,2,0)</f>
        <v>12</v>
      </c>
      <c r="O1368">
        <f t="shared" si="84"/>
        <v>150</v>
      </c>
      <c r="P1368">
        <f>VLOOKUP(O1368,mi2hh!A$2:B$4261,2,FALSE())</f>
        <v>3</v>
      </c>
      <c r="Q1368" t="str">
        <f t="shared" si="85"/>
        <v>Red</v>
      </c>
      <c r="R1368" t="str">
        <f t="shared" si="86"/>
        <v>MA</v>
      </c>
      <c r="S1368" s="24" t="s">
        <v>1229</v>
      </c>
      <c r="T1368" t="str">
        <f t="shared" si="87"/>
        <v/>
      </c>
      <c r="U1368">
        <f>VLOOKUP(S1368,ar_skupina!L$2:M$136,2,FALSE())</f>
        <v>85</v>
      </c>
    </row>
    <row r="1369" spans="1:21" ht="14.25" customHeight="1" x14ac:dyDescent="0.25">
      <c r="A1369">
        <v>1646</v>
      </c>
      <c r="B1369" s="9">
        <v>45428.53125</v>
      </c>
      <c r="C1369" s="9">
        <v>45428.635416666701</v>
      </c>
      <c r="D1369" t="s">
        <v>1762</v>
      </c>
      <c r="E1369">
        <v>306</v>
      </c>
      <c r="F1369" t="s">
        <v>1736</v>
      </c>
      <c r="G1369" t="s">
        <v>3</v>
      </c>
      <c r="H1369" t="s">
        <v>1757</v>
      </c>
      <c r="I1369" s="63" t="e">
        <f t="array" ref="I1369">_xlfn.IFS(#REF!="1",1,#REF!="2",2,#REF!="3",3,#REF!="1A",4,#REF!="1B",5,#REF!="2A",6,#REF!="2B",7,#REF!="3A",8,#REF!="3B",9,#REF!="4A",10,#REF!="","")</f>
        <v>#REF!</v>
      </c>
      <c r="J1369">
        <f>VLOOKUP(F1369,profesor!$G$2:$H$101,2,0)</f>
        <v>16</v>
      </c>
      <c r="K1369">
        <f>VLOOKUP(H1369,ar_predmet!A:C,3,0)</f>
        <v>16</v>
      </c>
      <c r="L1369" s="3">
        <f>VLOOKUP(H1369,ar_predmet!A:C,2,FALSE())</f>
        <v>5210</v>
      </c>
      <c r="M1369">
        <f>+VLOOKUP(G1369,tip_dogodka!$B$2:$C$10,2,0)</f>
        <v>2</v>
      </c>
      <c r="N1369">
        <f>+VLOOKUP(E1369,prostor!$F$1:$G$101,2,0)</f>
        <v>8</v>
      </c>
      <c r="O1369">
        <f t="shared" si="84"/>
        <v>150</v>
      </c>
      <c r="P1369">
        <f>VLOOKUP(O1369,mi2hh!A$2:B$4261,2,FALSE())</f>
        <v>3</v>
      </c>
      <c r="Q1369" t="str">
        <f t="shared" si="85"/>
        <v>Red</v>
      </c>
      <c r="R1369" t="str">
        <f t="shared" si="86"/>
        <v>VS</v>
      </c>
      <c r="S1369" s="24" t="s">
        <v>1171</v>
      </c>
      <c r="T1369" t="str">
        <f t="shared" si="87"/>
        <v/>
      </c>
      <c r="U1369">
        <f>VLOOKUP(S1369,ar_skupina!L$2:M$136,2,FALSE())</f>
        <v>32</v>
      </c>
    </row>
    <row r="1370" spans="1:21" ht="14.25" customHeight="1" x14ac:dyDescent="0.25">
      <c r="A1370">
        <v>1647</v>
      </c>
      <c r="B1370" s="9">
        <v>45267.375</v>
      </c>
      <c r="C1370" s="9">
        <v>45267.479166666701</v>
      </c>
      <c r="D1370" t="s">
        <v>1357</v>
      </c>
      <c r="E1370">
        <v>411</v>
      </c>
      <c r="F1370" t="s">
        <v>1736</v>
      </c>
      <c r="G1370" t="s">
        <v>3</v>
      </c>
      <c r="H1370" t="s">
        <v>1346</v>
      </c>
      <c r="I1370" s="63" t="e">
        <f t="array" ref="I1370">_xlfn.IFS(#REF!="1",1,#REF!="2",2,#REF!="3",3,#REF!="1A",4,#REF!="1B",5,#REF!="2A",6,#REF!="2B",7,#REF!="3A",8,#REF!="3B",9,#REF!="4A",10,#REF!="","")</f>
        <v>#REF!</v>
      </c>
      <c r="J1370">
        <f>VLOOKUP(F1370,profesor!$G$2:$H$101,2,0)</f>
        <v>16</v>
      </c>
      <c r="K1370">
        <f>VLOOKUP(H1370,ar_predmet!A:C,3,0)</f>
        <v>131</v>
      </c>
      <c r="L1370" s="3">
        <f>VLOOKUP(H1370,ar_predmet!A:C,2,FALSE())</f>
        <v>6325</v>
      </c>
      <c r="M1370">
        <f>+VLOOKUP(G1370,tip_dogodka!$B$2:$C$10,2,0)</f>
        <v>2</v>
      </c>
      <c r="N1370">
        <f>+VLOOKUP(E1370,prostor!$F$1:$G$101,2,0)</f>
        <v>14</v>
      </c>
      <c r="O1370">
        <f t="shared" si="84"/>
        <v>150</v>
      </c>
      <c r="P1370">
        <f>VLOOKUP(O1370,mi2hh!A$2:B$4261,2,FALSE())</f>
        <v>3</v>
      </c>
      <c r="Q1370" t="str">
        <f t="shared" si="85"/>
        <v>Red</v>
      </c>
      <c r="R1370" t="str">
        <f t="shared" si="86"/>
        <v>UN</v>
      </c>
      <c r="S1370" s="24" t="s">
        <v>1215</v>
      </c>
      <c r="T1370" t="str">
        <f t="shared" si="87"/>
        <v/>
      </c>
      <c r="U1370">
        <f>VLOOKUP(S1370,ar_skupina!L$2:M$136,2,FALSE())</f>
        <v>72</v>
      </c>
    </row>
    <row r="1371" spans="1:21" ht="14.25" customHeight="1" x14ac:dyDescent="0.25">
      <c r="A1371">
        <v>1648</v>
      </c>
      <c r="B1371" s="9">
        <v>45266.489583333299</v>
      </c>
      <c r="C1371" s="9">
        <v>45266.59375</v>
      </c>
      <c r="D1371" t="s">
        <v>1745</v>
      </c>
      <c r="E1371">
        <v>403</v>
      </c>
      <c r="F1371" t="s">
        <v>1736</v>
      </c>
      <c r="G1371" t="s">
        <v>3</v>
      </c>
      <c r="H1371" t="s">
        <v>1121</v>
      </c>
      <c r="I1371" s="63" t="e">
        <f t="array" ref="I1371">_xlfn.IFS(#REF!="1",1,#REF!="2",2,#REF!="3",3,#REF!="1A",4,#REF!="1B",5,#REF!="2A",6,#REF!="2B",7,#REF!="3A",8,#REF!="3B",9,#REF!="4A",10,#REF!="","")</f>
        <v>#REF!</v>
      </c>
      <c r="J1371">
        <f>VLOOKUP(F1371,profesor!$G$2:$H$101,2,0)</f>
        <v>16</v>
      </c>
      <c r="K1371">
        <f>VLOOKUP(H1371,ar_predmet!A:C,3,0)</f>
        <v>174</v>
      </c>
      <c r="L1371" s="3">
        <f>VLOOKUP(H1371,ar_predmet!A:C,2,FALSE())</f>
        <v>7132</v>
      </c>
      <c r="M1371">
        <f>+VLOOKUP(G1371,tip_dogodka!$B$2:$C$10,2,0)</f>
        <v>2</v>
      </c>
      <c r="N1371">
        <f>+VLOOKUP(E1371,prostor!$F$1:$G$101,2,0)</f>
        <v>12</v>
      </c>
      <c r="O1371">
        <f t="shared" si="84"/>
        <v>150</v>
      </c>
      <c r="P1371">
        <f>VLOOKUP(O1371,mi2hh!A$2:B$4261,2,FALSE())</f>
        <v>3</v>
      </c>
      <c r="Q1371" t="str">
        <f t="shared" si="85"/>
        <v>Red</v>
      </c>
      <c r="R1371" t="str">
        <f t="shared" si="86"/>
        <v>MA</v>
      </c>
      <c r="S1371" s="24" t="s">
        <v>1224</v>
      </c>
      <c r="T1371" t="str">
        <f t="shared" si="87"/>
        <v/>
      </c>
      <c r="U1371">
        <f>VLOOKUP(S1371,ar_skupina!L$2:M$136,2,FALSE())</f>
        <v>80</v>
      </c>
    </row>
    <row r="1372" spans="1:21" ht="14.25" customHeight="1" x14ac:dyDescent="0.25">
      <c r="A1372">
        <v>1649</v>
      </c>
      <c r="B1372" s="9">
        <v>45365.489583333299</v>
      </c>
      <c r="C1372" s="9">
        <v>45365.59375</v>
      </c>
      <c r="D1372" t="s">
        <v>1754</v>
      </c>
      <c r="E1372">
        <v>401</v>
      </c>
      <c r="F1372" t="s">
        <v>1736</v>
      </c>
      <c r="G1372" t="s">
        <v>3</v>
      </c>
      <c r="H1372" t="s">
        <v>1755</v>
      </c>
      <c r="I1372" s="63" t="e">
        <f t="array" ref="I1372">_xlfn.IFS(#REF!="1",1,#REF!="2",2,#REF!="3",3,#REF!="1A",4,#REF!="1B",5,#REF!="2A",6,#REF!="2B",7,#REF!="3A",8,#REF!="3B",9,#REF!="4A",10,#REF!="","")</f>
        <v>#REF!</v>
      </c>
      <c r="J1372">
        <f>VLOOKUP(F1372,profesor!$G$2:$H$101,2,0)</f>
        <v>16</v>
      </c>
      <c r="K1372">
        <f>VLOOKUP(H1372,ar_predmet!A:C,3,0)</f>
        <v>59</v>
      </c>
      <c r="L1372" s="3">
        <f>VLOOKUP(H1372,ar_predmet!A:C,2,FALSE())</f>
        <v>5316</v>
      </c>
      <c r="M1372">
        <f>+VLOOKUP(G1372,tip_dogodka!$B$2:$C$10,2,0)</f>
        <v>2</v>
      </c>
      <c r="N1372">
        <f>+VLOOKUP(E1372,prostor!$F$1:$G$101,2,0)</f>
        <v>10</v>
      </c>
      <c r="O1372">
        <f t="shared" si="84"/>
        <v>150</v>
      </c>
      <c r="P1372">
        <f>VLOOKUP(O1372,mi2hh!A$2:B$4261,2,FALSE())</f>
        <v>3</v>
      </c>
      <c r="Q1372" t="str">
        <f t="shared" si="85"/>
        <v>Red</v>
      </c>
      <c r="R1372" t="str">
        <f t="shared" si="86"/>
        <v>VS</v>
      </c>
      <c r="S1372" s="24" t="s">
        <v>1180</v>
      </c>
      <c r="T1372" t="str">
        <f t="shared" si="87"/>
        <v/>
      </c>
      <c r="U1372">
        <f>VLOOKUP(S1372,ar_skupina!L$2:M$136,2,FALSE())</f>
        <v>40</v>
      </c>
    </row>
    <row r="1373" spans="1:21" ht="14.25" customHeight="1" x14ac:dyDescent="0.25">
      <c r="A1373">
        <v>1650</v>
      </c>
      <c r="B1373" s="9">
        <v>45259.489583333299</v>
      </c>
      <c r="C1373" s="9">
        <v>45259.59375</v>
      </c>
      <c r="D1373" t="s">
        <v>1744</v>
      </c>
      <c r="E1373" t="s">
        <v>16</v>
      </c>
      <c r="F1373" t="s">
        <v>1736</v>
      </c>
      <c r="G1373" t="s">
        <v>5</v>
      </c>
      <c r="H1373" t="s">
        <v>1121</v>
      </c>
      <c r="I1373" s="63" t="e">
        <f t="array" ref="I1373">_xlfn.IFS(#REF!="1",1,#REF!="2",2,#REF!="3",3,#REF!="1A",4,#REF!="1B",5,#REF!="2A",6,#REF!="2B",7,#REF!="3A",8,#REF!="3B",9,#REF!="4A",10,#REF!="","")</f>
        <v>#REF!</v>
      </c>
      <c r="J1373">
        <f>VLOOKUP(F1373,profesor!$G$2:$H$101,2,0)</f>
        <v>16</v>
      </c>
      <c r="K1373">
        <f>VLOOKUP(H1373,ar_predmet!A:C,3,0)</f>
        <v>174</v>
      </c>
      <c r="L1373" s="3">
        <f>VLOOKUP(H1373,ar_predmet!A:C,2,FALSE())</f>
        <v>7132</v>
      </c>
      <c r="M1373">
        <f>+VLOOKUP(G1373,tip_dogodka!$B$2:$C$10,2,0)</f>
        <v>4</v>
      </c>
      <c r="N1373">
        <f>+VLOOKUP(E1373,prostor!$F$1:$G$101,2,0)</f>
        <v>54</v>
      </c>
      <c r="O1373">
        <f t="shared" si="84"/>
        <v>150</v>
      </c>
      <c r="P1373">
        <f>VLOOKUP(O1373,mi2hh!A$2:B$4261,2,FALSE())</f>
        <v>3</v>
      </c>
      <c r="Q1373" t="str">
        <f t="shared" si="85"/>
        <v>Red</v>
      </c>
      <c r="R1373" t="str">
        <f t="shared" si="86"/>
        <v>MA</v>
      </c>
      <c r="S1373" s="24" t="s">
        <v>1224</v>
      </c>
      <c r="T1373" t="str">
        <f t="shared" si="87"/>
        <v/>
      </c>
      <c r="U1373">
        <f>VLOOKUP(S1373,ar_skupina!L$2:M$136,2,FALSE())</f>
        <v>80</v>
      </c>
    </row>
    <row r="1374" spans="1:21" ht="14.25" customHeight="1" x14ac:dyDescent="0.25">
      <c r="A1374">
        <v>1651</v>
      </c>
      <c r="B1374" s="9">
        <v>45308.489583333299</v>
      </c>
      <c r="C1374" s="9">
        <v>45308.59375</v>
      </c>
      <c r="D1374" t="s">
        <v>1748</v>
      </c>
      <c r="E1374" t="s">
        <v>16</v>
      </c>
      <c r="F1374" t="s">
        <v>1736</v>
      </c>
      <c r="G1374" t="s">
        <v>5</v>
      </c>
      <c r="H1374" t="s">
        <v>1749</v>
      </c>
      <c r="I1374" s="63" t="e">
        <f t="array" ref="I1374">_xlfn.IFS(#REF!="1",1,#REF!="2",2,#REF!="3",3,#REF!="1A",4,#REF!="1B",5,#REF!="2A",6,#REF!="2B",7,#REF!="3A",8,#REF!="3B",9,#REF!="4A",10,#REF!="","")</f>
        <v>#REF!</v>
      </c>
      <c r="J1374">
        <f>VLOOKUP(F1374,profesor!$G$2:$H$101,2,0)</f>
        <v>16</v>
      </c>
      <c r="K1374">
        <f>VLOOKUP(H1374,ar_predmet!A:C,3,0)</f>
        <v>123</v>
      </c>
      <c r="L1374" s="3">
        <f>VLOOKUP(H1374,ar_predmet!A:C,2,FALSE())</f>
        <v>6316</v>
      </c>
      <c r="M1374">
        <f>+VLOOKUP(G1374,tip_dogodka!$B$2:$C$10,2,0)</f>
        <v>4</v>
      </c>
      <c r="N1374">
        <f>+VLOOKUP(E1374,prostor!$F$1:$G$101,2,0)</f>
        <v>54</v>
      </c>
      <c r="O1374">
        <f t="shared" si="84"/>
        <v>150</v>
      </c>
      <c r="P1374">
        <f>VLOOKUP(O1374,mi2hh!A$2:B$4261,2,FALSE())</f>
        <v>3</v>
      </c>
      <c r="Q1374" t="str">
        <f t="shared" si="85"/>
        <v>Red</v>
      </c>
      <c r="R1374" t="str">
        <f t="shared" si="86"/>
        <v>UN</v>
      </c>
      <c r="S1374" s="24" t="s">
        <v>1215</v>
      </c>
      <c r="T1374" t="str">
        <f t="shared" si="87"/>
        <v/>
      </c>
      <c r="U1374">
        <f>VLOOKUP(S1374,ar_skupina!L$2:M$136,2,FALSE())</f>
        <v>72</v>
      </c>
    </row>
    <row r="1375" spans="1:21" ht="14.25" customHeight="1" x14ac:dyDescent="0.25">
      <c r="A1375">
        <v>1652</v>
      </c>
      <c r="B1375" s="9">
        <v>45370.635416666701</v>
      </c>
      <c r="C1375" s="9">
        <v>45370.739583333299</v>
      </c>
      <c r="D1375" t="s">
        <v>1750</v>
      </c>
      <c r="E1375">
        <v>402</v>
      </c>
      <c r="F1375" t="s">
        <v>1736</v>
      </c>
      <c r="G1375" t="s">
        <v>3</v>
      </c>
      <c r="H1375" t="s">
        <v>1751</v>
      </c>
      <c r="I1375" s="63" t="e">
        <f t="array" ref="I1375">_xlfn.IFS(#REF!="1",1,#REF!="2",2,#REF!="3",3,#REF!="1A",4,#REF!="1B",5,#REF!="2A",6,#REF!="2B",7,#REF!="3A",8,#REF!="3B",9,#REF!="4A",10,#REF!="","")</f>
        <v>#REF!</v>
      </c>
      <c r="J1375">
        <f>VLOOKUP(F1375,profesor!$G$2:$H$101,2,0)</f>
        <v>16</v>
      </c>
      <c r="K1375">
        <f>VLOOKUP(H1375,ar_predmet!A:C,3,0)</f>
        <v>118</v>
      </c>
      <c r="L1375" s="3">
        <f>VLOOKUP(H1375,ar_predmet!A:C,2,FALSE())</f>
        <v>6307</v>
      </c>
      <c r="M1375">
        <f>+VLOOKUP(G1375,tip_dogodka!$B$2:$C$10,2,0)</f>
        <v>2</v>
      </c>
      <c r="N1375">
        <f>+VLOOKUP(E1375,prostor!$F$1:$G$101,2,0)</f>
        <v>11</v>
      </c>
      <c r="O1375">
        <f t="shared" si="84"/>
        <v>150</v>
      </c>
      <c r="P1375">
        <f>VLOOKUP(O1375,mi2hh!A$2:B$4261,2,FALSE())</f>
        <v>3</v>
      </c>
      <c r="Q1375" t="str">
        <f t="shared" si="85"/>
        <v>Red</v>
      </c>
      <c r="R1375" t="str">
        <f t="shared" si="86"/>
        <v>UN</v>
      </c>
      <c r="S1375" s="24" t="s">
        <v>1218</v>
      </c>
      <c r="T1375" t="str">
        <f t="shared" si="87"/>
        <v/>
      </c>
      <c r="U1375">
        <f>VLOOKUP(S1375,ar_skupina!L$2:M$136,2,FALSE())</f>
        <v>75</v>
      </c>
    </row>
    <row r="1376" spans="1:21" ht="14.25" customHeight="1" x14ac:dyDescent="0.25">
      <c r="A1376">
        <v>1653</v>
      </c>
      <c r="B1376" s="9">
        <v>45259.75</v>
      </c>
      <c r="C1376" s="9">
        <v>45259.916666666701</v>
      </c>
      <c r="D1376" t="s">
        <v>1767</v>
      </c>
      <c r="E1376">
        <v>411</v>
      </c>
      <c r="F1376" t="s">
        <v>1736</v>
      </c>
      <c r="G1376" t="s">
        <v>8</v>
      </c>
      <c r="H1376" t="s">
        <v>1667</v>
      </c>
      <c r="I1376" s="63" t="e">
        <f t="array" ref="I1376">_xlfn.IFS(#REF!="1",1,#REF!="2",2,#REF!="3",3,#REF!="1A",4,#REF!="1B",5,#REF!="2A",6,#REF!="2B",7,#REF!="3A",8,#REF!="3B",9,#REF!="4A",10,#REF!="","")</f>
        <v>#REF!</v>
      </c>
      <c r="J1376">
        <f>VLOOKUP(F1376,profesor!$G$2:$H$101,2,0)</f>
        <v>16</v>
      </c>
      <c r="K1376">
        <f>VLOOKUP(H1376,ar_predmet!A:C,3,0)</f>
        <v>159</v>
      </c>
      <c r="L1376" s="3">
        <f>VLOOKUP(H1376,ar_predmet!A:C,2,FALSE())</f>
        <v>7119</v>
      </c>
      <c r="M1376">
        <f>+VLOOKUP(G1376,tip_dogodka!$B$2:$C$10,2,0)</f>
        <v>7</v>
      </c>
      <c r="N1376">
        <f>+VLOOKUP(E1376,prostor!$F$1:$G$101,2,0)</f>
        <v>14</v>
      </c>
      <c r="O1376">
        <f t="shared" si="84"/>
        <v>240</v>
      </c>
      <c r="P1376">
        <f>VLOOKUP(O1376,mi2hh!A$2:B$4261,2,FALSE())</f>
        <v>5</v>
      </c>
      <c r="Q1376" t="str">
        <f t="shared" si="85"/>
        <v>Izr</v>
      </c>
      <c r="R1376" t="str">
        <f t="shared" si="86"/>
        <v>MA</v>
      </c>
      <c r="S1376" s="24" t="s">
        <v>1265</v>
      </c>
      <c r="T1376" t="str">
        <f t="shared" si="87"/>
        <v/>
      </c>
      <c r="U1376">
        <f>VLOOKUP(S1376,ar_skupina!L$2:M$136,2,FALSE())</f>
        <v>116</v>
      </c>
    </row>
    <row r="1377" spans="1:21" ht="14.25" customHeight="1" x14ac:dyDescent="0.25">
      <c r="A1377">
        <v>1654</v>
      </c>
      <c r="B1377" s="9">
        <v>45280.489583333299</v>
      </c>
      <c r="C1377" s="9">
        <v>45280.59375</v>
      </c>
      <c r="D1377" t="s">
        <v>1764</v>
      </c>
      <c r="E1377">
        <v>411</v>
      </c>
      <c r="F1377" t="s">
        <v>1736</v>
      </c>
      <c r="G1377" t="s">
        <v>3</v>
      </c>
      <c r="H1377" t="s">
        <v>1667</v>
      </c>
      <c r="I1377" s="63" t="e">
        <f t="array" ref="I1377">_xlfn.IFS(#REF!="1",1,#REF!="2",2,#REF!="3",3,#REF!="1A",4,#REF!="1B",5,#REF!="2A",6,#REF!="2B",7,#REF!="3A",8,#REF!="3B",9,#REF!="4A",10,#REF!="","")</f>
        <v>#REF!</v>
      </c>
      <c r="J1377">
        <f>VLOOKUP(F1377,profesor!$G$2:$H$101,2,0)</f>
        <v>16</v>
      </c>
      <c r="K1377">
        <f>VLOOKUP(H1377,ar_predmet!A:C,3,0)</f>
        <v>159</v>
      </c>
      <c r="L1377" s="3">
        <f>VLOOKUP(H1377,ar_predmet!A:C,2,FALSE())</f>
        <v>7119</v>
      </c>
      <c r="M1377">
        <f>+VLOOKUP(G1377,tip_dogodka!$B$2:$C$10,2,0)</f>
        <v>2</v>
      </c>
      <c r="N1377">
        <f>+VLOOKUP(E1377,prostor!$F$1:$G$101,2,0)</f>
        <v>14</v>
      </c>
      <c r="O1377">
        <f t="shared" si="84"/>
        <v>150</v>
      </c>
      <c r="P1377">
        <f>VLOOKUP(O1377,mi2hh!A$2:B$4261,2,FALSE())</f>
        <v>3</v>
      </c>
      <c r="Q1377" t="str">
        <f t="shared" si="85"/>
        <v>Red</v>
      </c>
      <c r="R1377" t="str">
        <f t="shared" si="86"/>
        <v>MA</v>
      </c>
      <c r="S1377" s="24" t="s">
        <v>1224</v>
      </c>
      <c r="T1377" t="str">
        <f t="shared" si="87"/>
        <v/>
      </c>
      <c r="U1377">
        <f>VLOOKUP(S1377,ar_skupina!L$2:M$136,2,FALSE())</f>
        <v>80</v>
      </c>
    </row>
    <row r="1378" spans="1:21" ht="14.25" customHeight="1" x14ac:dyDescent="0.25">
      <c r="A1378">
        <v>1655</v>
      </c>
      <c r="B1378" s="9">
        <v>45310.489583333299</v>
      </c>
      <c r="C1378" s="9">
        <v>45310.59375</v>
      </c>
      <c r="D1378" t="s">
        <v>1357</v>
      </c>
      <c r="E1378">
        <v>411</v>
      </c>
      <c r="F1378" t="s">
        <v>1736</v>
      </c>
      <c r="G1378" t="s">
        <v>3</v>
      </c>
      <c r="H1378" t="s">
        <v>1346</v>
      </c>
      <c r="I1378" s="63" t="e">
        <f t="array" ref="I1378">_xlfn.IFS(#REF!="1",1,#REF!="2",2,#REF!="3",3,#REF!="1A",4,#REF!="1B",5,#REF!="2A",6,#REF!="2B",7,#REF!="3A",8,#REF!="3B",9,#REF!="4A",10,#REF!="","")</f>
        <v>#REF!</v>
      </c>
      <c r="J1378">
        <f>VLOOKUP(F1378,profesor!$G$2:$H$101,2,0)</f>
        <v>16</v>
      </c>
      <c r="K1378">
        <f>VLOOKUP(H1378,ar_predmet!A:C,3,0)</f>
        <v>131</v>
      </c>
      <c r="L1378" s="3">
        <f>VLOOKUP(H1378,ar_predmet!A:C,2,FALSE())</f>
        <v>6325</v>
      </c>
      <c r="M1378">
        <f>+VLOOKUP(G1378,tip_dogodka!$B$2:$C$10,2,0)</f>
        <v>2</v>
      </c>
      <c r="N1378">
        <f>+VLOOKUP(E1378,prostor!$F$1:$G$101,2,0)</f>
        <v>14</v>
      </c>
      <c r="O1378">
        <f t="shared" si="84"/>
        <v>150</v>
      </c>
      <c r="P1378">
        <f>VLOOKUP(O1378,mi2hh!A$2:B$4261,2,FALSE())</f>
        <v>3</v>
      </c>
      <c r="Q1378" t="str">
        <f t="shared" si="85"/>
        <v>Red</v>
      </c>
      <c r="R1378" t="str">
        <f t="shared" si="86"/>
        <v>UN</v>
      </c>
      <c r="S1378" s="24" t="s">
        <v>1215</v>
      </c>
      <c r="T1378" t="str">
        <f t="shared" si="87"/>
        <v/>
      </c>
      <c r="U1378">
        <f>VLOOKUP(S1378,ar_skupina!L$2:M$136,2,FALSE())</f>
        <v>72</v>
      </c>
    </row>
    <row r="1379" spans="1:21" ht="14.25" customHeight="1" x14ac:dyDescent="0.25">
      <c r="A1379">
        <v>1656</v>
      </c>
      <c r="B1379" s="9">
        <v>45433.416666666701</v>
      </c>
      <c r="C1379" s="9">
        <v>45433.520833333299</v>
      </c>
      <c r="D1379" t="s">
        <v>1742</v>
      </c>
      <c r="E1379">
        <v>403</v>
      </c>
      <c r="F1379" t="s">
        <v>1736</v>
      </c>
      <c r="G1379" t="s">
        <v>3</v>
      </c>
      <c r="H1379" t="s">
        <v>1737</v>
      </c>
      <c r="I1379" s="63" t="e">
        <f t="array" ref="I1379">_xlfn.IFS(#REF!="1",1,#REF!="2",2,#REF!="3",3,#REF!="1A",4,#REF!="1B",5,#REF!="2A",6,#REF!="2B",7,#REF!="3A",8,#REF!="3B",9,#REF!="4A",10,#REF!="","")</f>
        <v>#REF!</v>
      </c>
      <c r="J1379">
        <f>VLOOKUP(F1379,profesor!$G$2:$H$101,2,0)</f>
        <v>16</v>
      </c>
      <c r="K1379">
        <f>VLOOKUP(H1379,ar_predmet!A:C,3,0)</f>
        <v>172</v>
      </c>
      <c r="L1379" s="3">
        <f>VLOOKUP(H1379,ar_predmet!A:C,2,FALSE())</f>
        <v>7131</v>
      </c>
      <c r="M1379">
        <f>+VLOOKUP(G1379,tip_dogodka!$B$2:$C$10,2,0)</f>
        <v>2</v>
      </c>
      <c r="N1379">
        <f>+VLOOKUP(E1379,prostor!$F$1:$G$101,2,0)</f>
        <v>12</v>
      </c>
      <c r="O1379">
        <f t="shared" si="84"/>
        <v>150</v>
      </c>
      <c r="P1379">
        <f>VLOOKUP(O1379,mi2hh!A$2:B$4261,2,FALSE())</f>
        <v>3</v>
      </c>
      <c r="Q1379" t="str">
        <f t="shared" si="85"/>
        <v>Red</v>
      </c>
      <c r="R1379" t="str">
        <f t="shared" si="86"/>
        <v>MA</v>
      </c>
      <c r="S1379" s="24" t="s">
        <v>1229</v>
      </c>
      <c r="T1379" t="str">
        <f t="shared" si="87"/>
        <v/>
      </c>
      <c r="U1379">
        <f>VLOOKUP(S1379,ar_skupina!L$2:M$136,2,FALSE())</f>
        <v>85</v>
      </c>
    </row>
    <row r="1380" spans="1:21" ht="14.25" customHeight="1" x14ac:dyDescent="0.25">
      <c r="A1380">
        <v>1657</v>
      </c>
      <c r="B1380" s="9">
        <v>45432.53125</v>
      </c>
      <c r="C1380" s="9">
        <v>45432.635416666701</v>
      </c>
      <c r="D1380" t="s">
        <v>1756</v>
      </c>
      <c r="E1380" t="s">
        <v>16</v>
      </c>
      <c r="F1380" t="s">
        <v>1736</v>
      </c>
      <c r="G1380" t="s">
        <v>5</v>
      </c>
      <c r="H1380" t="s">
        <v>1757</v>
      </c>
      <c r="I1380" s="63" t="e">
        <f t="array" ref="I1380">_xlfn.IFS(#REF!="1",1,#REF!="2",2,#REF!="3",3,#REF!="1A",4,#REF!="1B",5,#REF!="2A",6,#REF!="2B",7,#REF!="3A",8,#REF!="3B",9,#REF!="4A",10,#REF!="","")</f>
        <v>#REF!</v>
      </c>
      <c r="J1380">
        <f>VLOOKUP(F1380,profesor!$G$2:$H$101,2,0)</f>
        <v>16</v>
      </c>
      <c r="K1380">
        <f>VLOOKUP(H1380,ar_predmet!A:C,3,0)</f>
        <v>16</v>
      </c>
      <c r="L1380" s="3">
        <f>VLOOKUP(H1380,ar_predmet!A:C,2,FALSE())</f>
        <v>5210</v>
      </c>
      <c r="M1380">
        <f>+VLOOKUP(G1380,tip_dogodka!$B$2:$C$10,2,0)</f>
        <v>4</v>
      </c>
      <c r="N1380">
        <f>+VLOOKUP(E1380,prostor!$F$1:$G$101,2,0)</f>
        <v>54</v>
      </c>
      <c r="O1380">
        <f t="shared" si="84"/>
        <v>150</v>
      </c>
      <c r="P1380">
        <f>VLOOKUP(O1380,mi2hh!A$2:B$4261,2,FALSE())</f>
        <v>3</v>
      </c>
      <c r="Q1380" t="str">
        <f t="shared" si="85"/>
        <v>Red</v>
      </c>
      <c r="R1380" t="str">
        <f t="shared" si="86"/>
        <v>VS</v>
      </c>
      <c r="S1380" s="24" t="s">
        <v>1171</v>
      </c>
      <c r="T1380" t="str">
        <f t="shared" si="87"/>
        <v/>
      </c>
      <c r="U1380">
        <f>VLOOKUP(S1380,ar_skupina!L$2:M$136,2,FALSE())</f>
        <v>32</v>
      </c>
    </row>
    <row r="1381" spans="1:21" ht="14.25" customHeight="1" x14ac:dyDescent="0.25">
      <c r="A1381">
        <v>1658</v>
      </c>
      <c r="B1381" s="9">
        <v>45299.635416666701</v>
      </c>
      <c r="C1381" s="9">
        <v>45299.739583333299</v>
      </c>
      <c r="D1381" t="s">
        <v>1764</v>
      </c>
      <c r="E1381">
        <v>411</v>
      </c>
      <c r="F1381" t="s">
        <v>1736</v>
      </c>
      <c r="G1381" t="s">
        <v>3</v>
      </c>
      <c r="H1381" t="s">
        <v>1667</v>
      </c>
      <c r="I1381" s="63" t="e">
        <f t="array" ref="I1381">_xlfn.IFS(#REF!="1",1,#REF!="2",2,#REF!="3",3,#REF!="1A",4,#REF!="1B",5,#REF!="2A",6,#REF!="2B",7,#REF!="3A",8,#REF!="3B",9,#REF!="4A",10,#REF!="","")</f>
        <v>#REF!</v>
      </c>
      <c r="J1381">
        <f>VLOOKUP(F1381,profesor!$G$2:$H$101,2,0)</f>
        <v>16</v>
      </c>
      <c r="K1381">
        <f>VLOOKUP(H1381,ar_predmet!A:C,3,0)</f>
        <v>159</v>
      </c>
      <c r="L1381" s="3">
        <f>VLOOKUP(H1381,ar_predmet!A:C,2,FALSE())</f>
        <v>7119</v>
      </c>
      <c r="M1381">
        <f>+VLOOKUP(G1381,tip_dogodka!$B$2:$C$10,2,0)</f>
        <v>2</v>
      </c>
      <c r="N1381">
        <f>+VLOOKUP(E1381,prostor!$F$1:$G$101,2,0)</f>
        <v>14</v>
      </c>
      <c r="O1381">
        <f t="shared" si="84"/>
        <v>150</v>
      </c>
      <c r="P1381">
        <f>VLOOKUP(O1381,mi2hh!A$2:B$4261,2,FALSE())</f>
        <v>3</v>
      </c>
      <c r="Q1381" t="str">
        <f t="shared" si="85"/>
        <v>Red</v>
      </c>
      <c r="R1381" t="str">
        <f t="shared" si="86"/>
        <v>MA</v>
      </c>
      <c r="S1381" s="24" t="s">
        <v>1224</v>
      </c>
      <c r="T1381" t="str">
        <f t="shared" si="87"/>
        <v/>
      </c>
      <c r="U1381">
        <f>VLOOKUP(S1381,ar_skupina!L$2:M$136,2,FALSE())</f>
        <v>80</v>
      </c>
    </row>
    <row r="1382" spans="1:21" ht="14.25" customHeight="1" x14ac:dyDescent="0.25">
      <c r="A1382">
        <v>1659</v>
      </c>
      <c r="B1382" s="9">
        <v>45407.53125</v>
      </c>
      <c r="C1382" s="9">
        <v>45407.635416666701</v>
      </c>
      <c r="D1382" t="s">
        <v>1739</v>
      </c>
      <c r="E1382">
        <v>413</v>
      </c>
      <c r="F1382" t="s">
        <v>1736</v>
      </c>
      <c r="G1382" t="s">
        <v>3</v>
      </c>
      <c r="H1382" t="s">
        <v>1677</v>
      </c>
      <c r="I1382" s="63" t="e">
        <f t="array" ref="I1382">_xlfn.IFS(#REF!="1",1,#REF!="2",2,#REF!="3",3,#REF!="1A",4,#REF!="1B",5,#REF!="2A",6,#REF!="2B",7,#REF!="3A",8,#REF!="3B",9,#REF!="4A",10,#REF!="","")</f>
        <v>#REF!</v>
      </c>
      <c r="J1382">
        <f>VLOOKUP(F1382,profesor!$G$2:$H$101,2,0)</f>
        <v>16</v>
      </c>
      <c r="K1382">
        <f>VLOOKUP(H1382,ar_predmet!A:C,3,0)</f>
        <v>73</v>
      </c>
      <c r="L1382" s="3">
        <f>VLOOKUP(H1382,ar_predmet!A:C,2,FALSE())</f>
        <v>6106</v>
      </c>
      <c r="M1382">
        <f>+VLOOKUP(G1382,tip_dogodka!$B$2:$C$10,2,0)</f>
        <v>2</v>
      </c>
      <c r="N1382">
        <f>+VLOOKUP(E1382,prostor!$F$1:$G$101,2,0)</f>
        <v>16</v>
      </c>
      <c r="O1382">
        <f t="shared" si="84"/>
        <v>150</v>
      </c>
      <c r="P1382">
        <f>VLOOKUP(O1382,mi2hh!A$2:B$4261,2,FALSE())</f>
        <v>3</v>
      </c>
      <c r="Q1382" t="str">
        <f t="shared" si="85"/>
        <v>Red</v>
      </c>
      <c r="R1382" t="str">
        <f t="shared" si="86"/>
        <v>UN</v>
      </c>
      <c r="S1382" s="24" t="s">
        <v>1197</v>
      </c>
      <c r="T1382" t="str">
        <f t="shared" si="87"/>
        <v>1A</v>
      </c>
      <c r="U1382">
        <f>VLOOKUP(S1382,ar_skupina!L$2:M$136,2,FALSE())</f>
        <v>54</v>
      </c>
    </row>
    <row r="1383" spans="1:21" ht="14.25" customHeight="1" x14ac:dyDescent="0.25">
      <c r="A1383">
        <v>1660</v>
      </c>
      <c r="B1383" s="9">
        <v>45422.416666666701</v>
      </c>
      <c r="C1383" s="9">
        <v>45422.520833333299</v>
      </c>
      <c r="D1383" t="s">
        <v>1735</v>
      </c>
      <c r="E1383" t="s">
        <v>16</v>
      </c>
      <c r="F1383" t="s">
        <v>1736</v>
      </c>
      <c r="G1383" t="s">
        <v>5</v>
      </c>
      <c r="H1383" t="s">
        <v>1737</v>
      </c>
      <c r="I1383" s="63" t="e">
        <f t="array" ref="I1383">_xlfn.IFS(#REF!="1",1,#REF!="2",2,#REF!="3",3,#REF!="1A",4,#REF!="1B",5,#REF!="2A",6,#REF!="2B",7,#REF!="3A",8,#REF!="3B",9,#REF!="4A",10,#REF!="","")</f>
        <v>#REF!</v>
      </c>
      <c r="J1383">
        <f>VLOOKUP(F1383,profesor!$G$2:$H$101,2,0)</f>
        <v>16</v>
      </c>
      <c r="K1383">
        <f>VLOOKUP(H1383,ar_predmet!A:C,3,0)</f>
        <v>172</v>
      </c>
      <c r="L1383" s="3">
        <f>VLOOKUP(H1383,ar_predmet!A:C,2,FALSE())</f>
        <v>7131</v>
      </c>
      <c r="M1383">
        <f>+VLOOKUP(G1383,tip_dogodka!$B$2:$C$10,2,0)</f>
        <v>4</v>
      </c>
      <c r="N1383">
        <f>+VLOOKUP(E1383,prostor!$F$1:$G$101,2,0)</f>
        <v>54</v>
      </c>
      <c r="O1383">
        <f t="shared" si="84"/>
        <v>150</v>
      </c>
      <c r="P1383">
        <f>VLOOKUP(O1383,mi2hh!A$2:B$4261,2,FALSE())</f>
        <v>3</v>
      </c>
      <c r="Q1383" t="str">
        <f t="shared" si="85"/>
        <v>Red</v>
      </c>
      <c r="R1383" t="str">
        <f t="shared" si="86"/>
        <v>MA</v>
      </c>
      <c r="S1383" s="24" t="s">
        <v>1229</v>
      </c>
      <c r="T1383" t="str">
        <f t="shared" si="87"/>
        <v/>
      </c>
      <c r="U1383">
        <f>VLOOKUP(S1383,ar_skupina!L$2:M$136,2,FALSE())</f>
        <v>85</v>
      </c>
    </row>
    <row r="1384" spans="1:21" ht="14.25" customHeight="1" x14ac:dyDescent="0.25">
      <c r="A1384">
        <v>1661</v>
      </c>
      <c r="B1384" s="9">
        <v>45296.489583333299</v>
      </c>
      <c r="C1384" s="9">
        <v>45296.59375</v>
      </c>
      <c r="D1384" t="s">
        <v>1764</v>
      </c>
      <c r="E1384" t="s">
        <v>17</v>
      </c>
      <c r="F1384" t="s">
        <v>1736</v>
      </c>
      <c r="G1384" t="s">
        <v>3</v>
      </c>
      <c r="H1384" t="s">
        <v>1667</v>
      </c>
      <c r="I1384" s="63" t="e">
        <f t="array" ref="I1384">_xlfn.IFS(#REF!="1",1,#REF!="2",2,#REF!="3",3,#REF!="1A",4,#REF!="1B",5,#REF!="2A",6,#REF!="2B",7,#REF!="3A",8,#REF!="3B",9,#REF!="4A",10,#REF!="","")</f>
        <v>#REF!</v>
      </c>
      <c r="J1384">
        <f>VLOOKUP(F1384,profesor!$G$2:$H$101,2,0)</f>
        <v>16</v>
      </c>
      <c r="K1384">
        <f>VLOOKUP(H1384,ar_predmet!A:C,3,0)</f>
        <v>159</v>
      </c>
      <c r="L1384" s="3">
        <f>VLOOKUP(H1384,ar_predmet!A:C,2,FALSE())</f>
        <v>7119</v>
      </c>
      <c r="M1384">
        <f>+VLOOKUP(G1384,tip_dogodka!$B$2:$C$10,2,0)</f>
        <v>2</v>
      </c>
      <c r="N1384">
        <f>+VLOOKUP(E1384,prostor!$F$1:$G$101,2,0)</f>
        <v>55</v>
      </c>
      <c r="O1384">
        <f t="shared" si="84"/>
        <v>150</v>
      </c>
      <c r="P1384">
        <f>VLOOKUP(O1384,mi2hh!A$2:B$4261,2,FALSE())</f>
        <v>3</v>
      </c>
      <c r="Q1384" t="str">
        <f t="shared" si="85"/>
        <v>Red</v>
      </c>
      <c r="R1384" t="str">
        <f t="shared" si="86"/>
        <v>MA</v>
      </c>
      <c r="S1384" s="24" t="s">
        <v>1224</v>
      </c>
      <c r="T1384" t="str">
        <f t="shared" si="87"/>
        <v/>
      </c>
      <c r="U1384">
        <f>VLOOKUP(S1384,ar_skupina!L$2:M$136,2,FALSE())</f>
        <v>80</v>
      </c>
    </row>
    <row r="1385" spans="1:21" ht="14.25" customHeight="1" x14ac:dyDescent="0.25">
      <c r="A1385">
        <v>1662</v>
      </c>
      <c r="B1385" s="9">
        <v>45379.489583333299</v>
      </c>
      <c r="C1385" s="9">
        <v>45379.59375</v>
      </c>
      <c r="D1385" t="s">
        <v>1754</v>
      </c>
      <c r="E1385">
        <v>401</v>
      </c>
      <c r="F1385" t="s">
        <v>1736</v>
      </c>
      <c r="G1385" t="s">
        <v>3</v>
      </c>
      <c r="H1385" t="s">
        <v>1755</v>
      </c>
      <c r="I1385" s="63" t="e">
        <f t="array" ref="I1385">_xlfn.IFS(#REF!="1",1,#REF!="2",2,#REF!="3",3,#REF!="1A",4,#REF!="1B",5,#REF!="2A",6,#REF!="2B",7,#REF!="3A",8,#REF!="3B",9,#REF!="4A",10,#REF!="","")</f>
        <v>#REF!</v>
      </c>
      <c r="J1385">
        <f>VLOOKUP(F1385,profesor!$G$2:$H$101,2,0)</f>
        <v>16</v>
      </c>
      <c r="K1385">
        <f>VLOOKUP(H1385,ar_predmet!A:C,3,0)</f>
        <v>59</v>
      </c>
      <c r="L1385" s="3">
        <f>VLOOKUP(H1385,ar_predmet!A:C,2,FALSE())</f>
        <v>5316</v>
      </c>
      <c r="M1385">
        <f>+VLOOKUP(G1385,tip_dogodka!$B$2:$C$10,2,0)</f>
        <v>2</v>
      </c>
      <c r="N1385">
        <f>+VLOOKUP(E1385,prostor!$F$1:$G$101,2,0)</f>
        <v>10</v>
      </c>
      <c r="O1385">
        <f t="shared" si="84"/>
        <v>150</v>
      </c>
      <c r="P1385">
        <f>VLOOKUP(O1385,mi2hh!A$2:B$4261,2,FALSE())</f>
        <v>3</v>
      </c>
      <c r="Q1385" t="str">
        <f t="shared" si="85"/>
        <v>Red</v>
      </c>
      <c r="R1385" t="str">
        <f t="shared" si="86"/>
        <v>VS</v>
      </c>
      <c r="S1385" s="24" t="s">
        <v>1180</v>
      </c>
      <c r="T1385" t="str">
        <f t="shared" si="87"/>
        <v/>
      </c>
      <c r="U1385">
        <f>VLOOKUP(S1385,ar_skupina!L$2:M$136,2,FALSE())</f>
        <v>40</v>
      </c>
    </row>
    <row r="1386" spans="1:21" ht="14.25" customHeight="1" x14ac:dyDescent="0.25">
      <c r="A1386">
        <v>1663</v>
      </c>
      <c r="B1386" s="9">
        <v>45432.416666666701</v>
      </c>
      <c r="C1386" s="9">
        <v>45432.520833333299</v>
      </c>
      <c r="D1386" t="s">
        <v>1357</v>
      </c>
      <c r="E1386">
        <v>307</v>
      </c>
      <c r="F1386" t="s">
        <v>1736</v>
      </c>
      <c r="G1386" t="s">
        <v>3</v>
      </c>
      <c r="H1386" t="s">
        <v>1346</v>
      </c>
      <c r="I1386" s="63" t="e">
        <f t="array" ref="I1386">_xlfn.IFS(#REF!="1",1,#REF!="2",2,#REF!="3",3,#REF!="1A",4,#REF!="1B",5,#REF!="2A",6,#REF!="2B",7,#REF!="3A",8,#REF!="3B",9,#REF!="4A",10,#REF!="","")</f>
        <v>#REF!</v>
      </c>
      <c r="J1386">
        <f>VLOOKUP(F1386,profesor!$G$2:$H$101,2,0)</f>
        <v>16</v>
      </c>
      <c r="K1386">
        <f>VLOOKUP(H1386,ar_predmet!A:C,3,0)</f>
        <v>131</v>
      </c>
      <c r="L1386" s="3">
        <f>VLOOKUP(H1386,ar_predmet!A:C,2,FALSE())</f>
        <v>6325</v>
      </c>
      <c r="M1386">
        <f>+VLOOKUP(G1386,tip_dogodka!$B$2:$C$10,2,0)</f>
        <v>2</v>
      </c>
      <c r="N1386">
        <f>+VLOOKUP(E1386,prostor!$F$1:$G$101,2,0)</f>
        <v>9</v>
      </c>
      <c r="O1386">
        <f t="shared" si="84"/>
        <v>150</v>
      </c>
      <c r="P1386">
        <f>VLOOKUP(O1386,mi2hh!A$2:B$4261,2,FALSE())</f>
        <v>3</v>
      </c>
      <c r="Q1386" t="str">
        <f t="shared" si="85"/>
        <v>Red</v>
      </c>
      <c r="R1386" t="str">
        <f t="shared" si="86"/>
        <v>UN</v>
      </c>
      <c r="S1386" s="24" t="s">
        <v>1215</v>
      </c>
      <c r="T1386" t="str">
        <f t="shared" si="87"/>
        <v/>
      </c>
      <c r="U1386">
        <f>VLOOKUP(S1386,ar_skupina!L$2:M$136,2,FALSE())</f>
        <v>72</v>
      </c>
    </row>
    <row r="1387" spans="1:21" ht="14.25" customHeight="1" x14ac:dyDescent="0.25">
      <c r="A1387">
        <v>1664</v>
      </c>
      <c r="B1387" s="9">
        <v>45358.375</v>
      </c>
      <c r="C1387" s="9">
        <v>45358.479166666701</v>
      </c>
      <c r="D1387" t="s">
        <v>1753</v>
      </c>
      <c r="E1387">
        <v>413</v>
      </c>
      <c r="F1387" t="s">
        <v>1736</v>
      </c>
      <c r="G1387" t="s">
        <v>3</v>
      </c>
      <c r="H1387" t="s">
        <v>1677</v>
      </c>
      <c r="I1387" s="63" t="e">
        <f t="array" ref="I1387">_xlfn.IFS(#REF!="1",1,#REF!="2",2,#REF!="3",3,#REF!="1A",4,#REF!="1B",5,#REF!="2A",6,#REF!="2B",7,#REF!="3A",8,#REF!="3B",9,#REF!="4A",10,#REF!="","")</f>
        <v>#REF!</v>
      </c>
      <c r="J1387">
        <f>VLOOKUP(F1387,profesor!$G$2:$H$101,2,0)</f>
        <v>16</v>
      </c>
      <c r="K1387">
        <f>VLOOKUP(H1387,ar_predmet!A:C,3,0)</f>
        <v>73</v>
      </c>
      <c r="L1387" s="3">
        <f>VLOOKUP(H1387,ar_predmet!A:C,2,FALSE())</f>
        <v>6106</v>
      </c>
      <c r="M1387">
        <f>+VLOOKUP(G1387,tip_dogodka!$B$2:$C$10,2,0)</f>
        <v>2</v>
      </c>
      <c r="N1387">
        <f>+VLOOKUP(E1387,prostor!$F$1:$G$101,2,0)</f>
        <v>16</v>
      </c>
      <c r="O1387">
        <f t="shared" si="84"/>
        <v>150</v>
      </c>
      <c r="P1387">
        <f>VLOOKUP(O1387,mi2hh!A$2:B$4261,2,FALSE())</f>
        <v>3</v>
      </c>
      <c r="Q1387" t="str">
        <f t="shared" si="85"/>
        <v>Red</v>
      </c>
      <c r="R1387" t="str">
        <f t="shared" si="86"/>
        <v>UN</v>
      </c>
      <c r="S1387" s="24" t="s">
        <v>1198</v>
      </c>
      <c r="T1387" t="str">
        <f t="shared" si="87"/>
        <v>1B</v>
      </c>
      <c r="U1387">
        <f>VLOOKUP(S1387,ar_skupina!L$2:M$136,2,FALSE())</f>
        <v>55</v>
      </c>
    </row>
    <row r="1388" spans="1:21" ht="14.25" customHeight="1" x14ac:dyDescent="0.25">
      <c r="A1388">
        <v>1665</v>
      </c>
      <c r="B1388" s="9">
        <v>45348.489583333299</v>
      </c>
      <c r="C1388" s="9">
        <v>45348.59375</v>
      </c>
      <c r="D1388" t="s">
        <v>1357</v>
      </c>
      <c r="E1388">
        <v>411</v>
      </c>
      <c r="F1388" t="s">
        <v>1736</v>
      </c>
      <c r="G1388" t="s">
        <v>3</v>
      </c>
      <c r="H1388" t="s">
        <v>1346</v>
      </c>
      <c r="I1388" s="63" t="e">
        <f t="array" ref="I1388">_xlfn.IFS(#REF!="1",1,#REF!="2",2,#REF!="3",3,#REF!="1A",4,#REF!="1B",5,#REF!="2A",6,#REF!="2B",7,#REF!="3A",8,#REF!="3B",9,#REF!="4A",10,#REF!="","")</f>
        <v>#REF!</v>
      </c>
      <c r="J1388">
        <f>VLOOKUP(F1388,profesor!$G$2:$H$101,2,0)</f>
        <v>16</v>
      </c>
      <c r="K1388">
        <f>VLOOKUP(H1388,ar_predmet!A:C,3,0)</f>
        <v>131</v>
      </c>
      <c r="L1388" s="3">
        <f>VLOOKUP(H1388,ar_predmet!A:C,2,FALSE())</f>
        <v>6325</v>
      </c>
      <c r="M1388">
        <f>+VLOOKUP(G1388,tip_dogodka!$B$2:$C$10,2,0)</f>
        <v>2</v>
      </c>
      <c r="N1388">
        <f>+VLOOKUP(E1388,prostor!$F$1:$G$101,2,0)</f>
        <v>14</v>
      </c>
      <c r="O1388">
        <f t="shared" si="84"/>
        <v>150</v>
      </c>
      <c r="P1388">
        <f>VLOOKUP(O1388,mi2hh!A$2:B$4261,2,FALSE())</f>
        <v>3</v>
      </c>
      <c r="Q1388" t="str">
        <f t="shared" si="85"/>
        <v>Red</v>
      </c>
      <c r="R1388" t="str">
        <f t="shared" si="86"/>
        <v>UN</v>
      </c>
      <c r="S1388" s="24" t="s">
        <v>1215</v>
      </c>
      <c r="T1388" t="str">
        <f t="shared" si="87"/>
        <v/>
      </c>
      <c r="U1388">
        <f>VLOOKUP(S1388,ar_skupina!L$2:M$136,2,FALSE())</f>
        <v>72</v>
      </c>
    </row>
    <row r="1389" spans="1:21" ht="14.25" customHeight="1" x14ac:dyDescent="0.25">
      <c r="A1389">
        <v>1666</v>
      </c>
      <c r="B1389" s="9">
        <v>45295.489583333299</v>
      </c>
      <c r="C1389" s="9">
        <v>45295.59375</v>
      </c>
      <c r="D1389" t="s">
        <v>1758</v>
      </c>
      <c r="E1389" t="s">
        <v>16</v>
      </c>
      <c r="F1389" t="s">
        <v>1736</v>
      </c>
      <c r="G1389" t="s">
        <v>5</v>
      </c>
      <c r="H1389" t="s">
        <v>1667</v>
      </c>
      <c r="I1389" s="63" t="e">
        <f t="array" ref="I1389">_xlfn.IFS(#REF!="1",1,#REF!="2",2,#REF!="3",3,#REF!="1A",4,#REF!="1B",5,#REF!="2A",6,#REF!="2B",7,#REF!="3A",8,#REF!="3B",9,#REF!="4A",10,#REF!="","")</f>
        <v>#REF!</v>
      </c>
      <c r="J1389">
        <f>VLOOKUP(F1389,profesor!$G$2:$H$101,2,0)</f>
        <v>16</v>
      </c>
      <c r="K1389">
        <f>VLOOKUP(H1389,ar_predmet!A:C,3,0)</f>
        <v>159</v>
      </c>
      <c r="L1389" s="3">
        <f>VLOOKUP(H1389,ar_predmet!A:C,2,FALSE())</f>
        <v>7119</v>
      </c>
      <c r="M1389">
        <f>+VLOOKUP(G1389,tip_dogodka!$B$2:$C$10,2,0)</f>
        <v>4</v>
      </c>
      <c r="N1389">
        <f>+VLOOKUP(E1389,prostor!$F$1:$G$101,2,0)</f>
        <v>54</v>
      </c>
      <c r="O1389">
        <f t="shared" si="84"/>
        <v>150</v>
      </c>
      <c r="P1389">
        <f>VLOOKUP(O1389,mi2hh!A$2:B$4261,2,FALSE())</f>
        <v>3</v>
      </c>
      <c r="Q1389" t="str">
        <f t="shared" si="85"/>
        <v>Red</v>
      </c>
      <c r="R1389" t="str">
        <f t="shared" si="86"/>
        <v>MA</v>
      </c>
      <c r="S1389" s="24" t="s">
        <v>1224</v>
      </c>
      <c r="T1389" t="str">
        <f t="shared" si="87"/>
        <v/>
      </c>
      <c r="U1389">
        <f>VLOOKUP(S1389,ar_skupina!L$2:M$136,2,FALSE())</f>
        <v>80</v>
      </c>
    </row>
    <row r="1390" spans="1:21" ht="14.25" customHeight="1" x14ac:dyDescent="0.25">
      <c r="A1390">
        <v>1667</v>
      </c>
      <c r="B1390" s="9">
        <v>45238.489583333299</v>
      </c>
      <c r="C1390" s="9">
        <v>45238.59375</v>
      </c>
      <c r="D1390" t="s">
        <v>1740</v>
      </c>
      <c r="E1390">
        <v>302</v>
      </c>
      <c r="F1390" t="s">
        <v>1736</v>
      </c>
      <c r="G1390" t="s">
        <v>3</v>
      </c>
      <c r="H1390" t="s">
        <v>1741</v>
      </c>
      <c r="I1390" s="63" t="e">
        <f t="array" ref="I1390">_xlfn.IFS(#REF!="1",1,#REF!="2",2,#REF!="3",3,#REF!="1A",4,#REF!="1B",5,#REF!="2A",6,#REF!="2B",7,#REF!="3A",8,#REF!="3B",9,#REF!="4A",10,#REF!="","")</f>
        <v>#REF!</v>
      </c>
      <c r="J1390">
        <f>VLOOKUP(F1390,profesor!$G$2:$H$101,2,0)</f>
        <v>16</v>
      </c>
      <c r="K1390">
        <f>VLOOKUP(H1390,ar_predmet!A:C,3,0)</f>
        <v>95</v>
      </c>
      <c r="L1390" s="3">
        <f>VLOOKUP(H1390,ar_predmet!A:C,2,FALSE())</f>
        <v>6220</v>
      </c>
      <c r="M1390">
        <f>+VLOOKUP(G1390,tip_dogodka!$B$2:$C$10,2,0)</f>
        <v>2</v>
      </c>
      <c r="N1390">
        <f>+VLOOKUP(E1390,prostor!$F$1:$G$101,2,0)</f>
        <v>6</v>
      </c>
      <c r="O1390">
        <f t="shared" si="84"/>
        <v>150</v>
      </c>
      <c r="P1390">
        <f>VLOOKUP(O1390,mi2hh!A$2:B$4261,2,FALSE())</f>
        <v>3</v>
      </c>
      <c r="Q1390" t="str">
        <f t="shared" si="85"/>
        <v>Red</v>
      </c>
      <c r="R1390" t="str">
        <f t="shared" si="86"/>
        <v>UN</v>
      </c>
      <c r="S1390" s="24" t="s">
        <v>1208</v>
      </c>
      <c r="T1390" t="str">
        <f t="shared" si="87"/>
        <v/>
      </c>
      <c r="U1390">
        <f>VLOOKUP(S1390,ar_skupina!L$2:M$136,2,FALSE())</f>
        <v>65</v>
      </c>
    </row>
    <row r="1391" spans="1:21" ht="14.25" customHeight="1" x14ac:dyDescent="0.25">
      <c r="A1391">
        <v>1668</v>
      </c>
      <c r="B1391" s="9">
        <v>45408.53125</v>
      </c>
      <c r="C1391" s="9">
        <v>45408.635416666701</v>
      </c>
      <c r="D1391" t="s">
        <v>1753</v>
      </c>
      <c r="E1391">
        <v>413</v>
      </c>
      <c r="F1391" t="s">
        <v>1736</v>
      </c>
      <c r="G1391" t="s">
        <v>3</v>
      </c>
      <c r="H1391" t="s">
        <v>1677</v>
      </c>
      <c r="I1391" s="63" t="e">
        <f t="array" ref="I1391">_xlfn.IFS(#REF!="1",1,#REF!="2",2,#REF!="3",3,#REF!="1A",4,#REF!="1B",5,#REF!="2A",6,#REF!="2B",7,#REF!="3A",8,#REF!="3B",9,#REF!="4A",10,#REF!="","")</f>
        <v>#REF!</v>
      </c>
      <c r="J1391">
        <f>VLOOKUP(F1391,profesor!$G$2:$H$101,2,0)</f>
        <v>16</v>
      </c>
      <c r="K1391">
        <f>VLOOKUP(H1391,ar_predmet!A:C,3,0)</f>
        <v>73</v>
      </c>
      <c r="L1391" s="3">
        <f>VLOOKUP(H1391,ar_predmet!A:C,2,FALSE())</f>
        <v>6106</v>
      </c>
      <c r="M1391">
        <f>+VLOOKUP(G1391,tip_dogodka!$B$2:$C$10,2,0)</f>
        <v>2</v>
      </c>
      <c r="N1391">
        <f>+VLOOKUP(E1391,prostor!$F$1:$G$101,2,0)</f>
        <v>16</v>
      </c>
      <c r="O1391">
        <f t="shared" si="84"/>
        <v>150</v>
      </c>
      <c r="P1391">
        <f>VLOOKUP(O1391,mi2hh!A$2:B$4261,2,FALSE())</f>
        <v>3</v>
      </c>
      <c r="Q1391" t="str">
        <f t="shared" si="85"/>
        <v>Red</v>
      </c>
      <c r="R1391" t="str">
        <f t="shared" si="86"/>
        <v>UN</v>
      </c>
      <c r="S1391" s="24" t="s">
        <v>1198</v>
      </c>
      <c r="T1391" t="str">
        <f t="shared" si="87"/>
        <v>1B</v>
      </c>
      <c r="U1391">
        <f>VLOOKUP(S1391,ar_skupina!L$2:M$136,2,FALSE())</f>
        <v>55</v>
      </c>
    </row>
    <row r="1392" spans="1:21" ht="14.25" customHeight="1" x14ac:dyDescent="0.25">
      <c r="A1392">
        <v>1669</v>
      </c>
      <c r="B1392" s="9">
        <v>45425.53125</v>
      </c>
      <c r="C1392" s="9">
        <v>45425.635416666701</v>
      </c>
      <c r="D1392" t="s">
        <v>1762</v>
      </c>
      <c r="E1392">
        <v>306</v>
      </c>
      <c r="F1392" t="s">
        <v>1736</v>
      </c>
      <c r="G1392" t="s">
        <v>3</v>
      </c>
      <c r="H1392" t="s">
        <v>1757</v>
      </c>
      <c r="I1392" s="63" t="e">
        <f t="array" ref="I1392">_xlfn.IFS(#REF!="1",1,#REF!="2",2,#REF!="3",3,#REF!="1A",4,#REF!="1B",5,#REF!="2A",6,#REF!="2B",7,#REF!="3A",8,#REF!="3B",9,#REF!="4A",10,#REF!="","")</f>
        <v>#REF!</v>
      </c>
      <c r="J1392">
        <f>VLOOKUP(F1392,profesor!$G$2:$H$101,2,0)</f>
        <v>16</v>
      </c>
      <c r="K1392">
        <f>VLOOKUP(H1392,ar_predmet!A:C,3,0)</f>
        <v>16</v>
      </c>
      <c r="L1392" s="3">
        <f>VLOOKUP(H1392,ar_predmet!A:C,2,FALSE())</f>
        <v>5210</v>
      </c>
      <c r="M1392">
        <f>+VLOOKUP(G1392,tip_dogodka!$B$2:$C$10,2,0)</f>
        <v>2</v>
      </c>
      <c r="N1392">
        <f>+VLOOKUP(E1392,prostor!$F$1:$G$101,2,0)</f>
        <v>8</v>
      </c>
      <c r="O1392">
        <f t="shared" si="84"/>
        <v>150</v>
      </c>
      <c r="P1392">
        <f>VLOOKUP(O1392,mi2hh!A$2:B$4261,2,FALSE())</f>
        <v>3</v>
      </c>
      <c r="Q1392" t="str">
        <f t="shared" si="85"/>
        <v>Red</v>
      </c>
      <c r="R1392" t="str">
        <f t="shared" si="86"/>
        <v>VS</v>
      </c>
      <c r="S1392" s="24" t="s">
        <v>1171</v>
      </c>
      <c r="T1392" t="str">
        <f t="shared" si="87"/>
        <v/>
      </c>
      <c r="U1392">
        <f>VLOOKUP(S1392,ar_skupina!L$2:M$136,2,FALSE())</f>
        <v>32</v>
      </c>
    </row>
    <row r="1393" spans="1:21" ht="14.25" customHeight="1" x14ac:dyDescent="0.25">
      <c r="A1393">
        <v>1670</v>
      </c>
      <c r="B1393" s="9">
        <v>45307.489583333299</v>
      </c>
      <c r="C1393" s="9">
        <v>45307.59375</v>
      </c>
      <c r="D1393" t="s">
        <v>1752</v>
      </c>
      <c r="E1393">
        <v>411</v>
      </c>
      <c r="F1393" t="s">
        <v>1736</v>
      </c>
      <c r="G1393" t="s">
        <v>3</v>
      </c>
      <c r="H1393" t="s">
        <v>1749</v>
      </c>
      <c r="I1393" s="63" t="e">
        <f t="array" ref="I1393">_xlfn.IFS(#REF!="1",1,#REF!="2",2,#REF!="3",3,#REF!="1A",4,#REF!="1B",5,#REF!="2A",6,#REF!="2B",7,#REF!="3A",8,#REF!="3B",9,#REF!="4A",10,#REF!="","")</f>
        <v>#REF!</v>
      </c>
      <c r="J1393">
        <f>VLOOKUP(F1393,profesor!$G$2:$H$101,2,0)</f>
        <v>16</v>
      </c>
      <c r="K1393">
        <f>VLOOKUP(H1393,ar_predmet!A:C,3,0)</f>
        <v>123</v>
      </c>
      <c r="L1393" s="3">
        <f>VLOOKUP(H1393,ar_predmet!A:C,2,FALSE())</f>
        <v>6316</v>
      </c>
      <c r="M1393">
        <f>+VLOOKUP(G1393,tip_dogodka!$B$2:$C$10,2,0)</f>
        <v>2</v>
      </c>
      <c r="N1393">
        <f>+VLOOKUP(E1393,prostor!$F$1:$G$101,2,0)</f>
        <v>14</v>
      </c>
      <c r="O1393">
        <f t="shared" si="84"/>
        <v>150</v>
      </c>
      <c r="P1393">
        <f>VLOOKUP(O1393,mi2hh!A$2:B$4261,2,FALSE())</f>
        <v>3</v>
      </c>
      <c r="Q1393" t="str">
        <f t="shared" si="85"/>
        <v>Red</v>
      </c>
      <c r="R1393" t="str">
        <f t="shared" si="86"/>
        <v>UN</v>
      </c>
      <c r="S1393" s="24" t="s">
        <v>1215</v>
      </c>
      <c r="T1393" t="str">
        <f t="shared" si="87"/>
        <v/>
      </c>
      <c r="U1393">
        <f>VLOOKUP(S1393,ar_skupina!L$2:M$136,2,FALSE())</f>
        <v>72</v>
      </c>
    </row>
    <row r="1394" spans="1:21" ht="14.25" customHeight="1" x14ac:dyDescent="0.25">
      <c r="A1394">
        <v>1671</v>
      </c>
      <c r="B1394" s="9">
        <v>45244.489583333299</v>
      </c>
      <c r="C1394" s="9">
        <v>45244.59375</v>
      </c>
      <c r="D1394" t="s">
        <v>1740</v>
      </c>
      <c r="E1394">
        <v>302</v>
      </c>
      <c r="F1394" t="s">
        <v>1736</v>
      </c>
      <c r="G1394" t="s">
        <v>3</v>
      </c>
      <c r="H1394" t="s">
        <v>1741</v>
      </c>
      <c r="I1394" s="63" t="e">
        <f t="array" ref="I1394">_xlfn.IFS(#REF!="1",1,#REF!="2",2,#REF!="3",3,#REF!="1A",4,#REF!="1B",5,#REF!="2A",6,#REF!="2B",7,#REF!="3A",8,#REF!="3B",9,#REF!="4A",10,#REF!="","")</f>
        <v>#REF!</v>
      </c>
      <c r="J1394">
        <f>VLOOKUP(F1394,profesor!$G$2:$H$101,2,0)</f>
        <v>16</v>
      </c>
      <c r="K1394">
        <f>VLOOKUP(H1394,ar_predmet!A:C,3,0)</f>
        <v>95</v>
      </c>
      <c r="L1394" s="3">
        <f>VLOOKUP(H1394,ar_predmet!A:C,2,FALSE())</f>
        <v>6220</v>
      </c>
      <c r="M1394">
        <f>+VLOOKUP(G1394,tip_dogodka!$B$2:$C$10,2,0)</f>
        <v>2</v>
      </c>
      <c r="N1394">
        <f>+VLOOKUP(E1394,prostor!$F$1:$G$101,2,0)</f>
        <v>6</v>
      </c>
      <c r="O1394">
        <f t="shared" si="84"/>
        <v>150</v>
      </c>
      <c r="P1394">
        <f>VLOOKUP(O1394,mi2hh!A$2:B$4261,2,FALSE())</f>
        <v>3</v>
      </c>
      <c r="Q1394" t="str">
        <f t="shared" si="85"/>
        <v>Red</v>
      </c>
      <c r="R1394" t="str">
        <f t="shared" si="86"/>
        <v>UN</v>
      </c>
      <c r="S1394" s="24" t="s">
        <v>1208</v>
      </c>
      <c r="T1394" t="str">
        <f t="shared" si="87"/>
        <v/>
      </c>
      <c r="U1394">
        <f>VLOOKUP(S1394,ar_skupina!L$2:M$136,2,FALSE())</f>
        <v>65</v>
      </c>
    </row>
    <row r="1395" spans="1:21" ht="14.25" customHeight="1" x14ac:dyDescent="0.25">
      <c r="A1395">
        <v>1672</v>
      </c>
      <c r="B1395" s="9">
        <v>45386.677083333299</v>
      </c>
      <c r="C1395" s="9">
        <v>45386.78125</v>
      </c>
      <c r="D1395" t="s">
        <v>1739</v>
      </c>
      <c r="E1395">
        <v>413</v>
      </c>
      <c r="F1395" t="s">
        <v>1736</v>
      </c>
      <c r="G1395" t="s">
        <v>3</v>
      </c>
      <c r="H1395" t="s">
        <v>1677</v>
      </c>
      <c r="I1395" s="63" t="e">
        <f t="array" ref="I1395">_xlfn.IFS(#REF!="1",1,#REF!="2",2,#REF!="3",3,#REF!="1A",4,#REF!="1B",5,#REF!="2A",6,#REF!="2B",7,#REF!="3A",8,#REF!="3B",9,#REF!="4A",10,#REF!="","")</f>
        <v>#REF!</v>
      </c>
      <c r="J1395">
        <f>VLOOKUP(F1395,profesor!$G$2:$H$101,2,0)</f>
        <v>16</v>
      </c>
      <c r="K1395">
        <f>VLOOKUP(H1395,ar_predmet!A:C,3,0)</f>
        <v>73</v>
      </c>
      <c r="L1395" s="3">
        <f>VLOOKUP(H1395,ar_predmet!A:C,2,FALSE())</f>
        <v>6106</v>
      </c>
      <c r="M1395">
        <f>+VLOOKUP(G1395,tip_dogodka!$B$2:$C$10,2,0)</f>
        <v>2</v>
      </c>
      <c r="N1395">
        <f>+VLOOKUP(E1395,prostor!$F$1:$G$101,2,0)</f>
        <v>16</v>
      </c>
      <c r="O1395">
        <f t="shared" si="84"/>
        <v>150</v>
      </c>
      <c r="P1395">
        <f>VLOOKUP(O1395,mi2hh!A$2:B$4261,2,FALSE())</f>
        <v>3</v>
      </c>
      <c r="Q1395" t="str">
        <f t="shared" si="85"/>
        <v>Red</v>
      </c>
      <c r="R1395" t="str">
        <f t="shared" si="86"/>
        <v>UN</v>
      </c>
      <c r="S1395" s="24" t="s">
        <v>1197</v>
      </c>
      <c r="T1395" t="str">
        <f t="shared" si="87"/>
        <v>1A</v>
      </c>
      <c r="U1395">
        <f>VLOOKUP(S1395,ar_skupina!L$2:M$136,2,FALSE())</f>
        <v>54</v>
      </c>
    </row>
    <row r="1396" spans="1:21" ht="14.25" customHeight="1" x14ac:dyDescent="0.25">
      <c r="A1396">
        <v>1673</v>
      </c>
      <c r="B1396" s="9">
        <v>45370.489583333299</v>
      </c>
      <c r="C1396" s="9">
        <v>45370.59375</v>
      </c>
      <c r="D1396" t="s">
        <v>1768</v>
      </c>
      <c r="E1396" t="s">
        <v>16</v>
      </c>
      <c r="F1396" t="s">
        <v>1736</v>
      </c>
      <c r="G1396" t="s">
        <v>5</v>
      </c>
      <c r="H1396" t="s">
        <v>1755</v>
      </c>
      <c r="I1396" s="63" t="e">
        <f t="array" ref="I1396">_xlfn.IFS(#REF!="1",1,#REF!="2",2,#REF!="3",3,#REF!="1A",4,#REF!="1B",5,#REF!="2A",6,#REF!="2B",7,#REF!="3A",8,#REF!="3B",9,#REF!="4A",10,#REF!="","")</f>
        <v>#REF!</v>
      </c>
      <c r="J1396">
        <f>VLOOKUP(F1396,profesor!$G$2:$H$101,2,0)</f>
        <v>16</v>
      </c>
      <c r="K1396">
        <f>VLOOKUP(H1396,ar_predmet!A:C,3,0)</f>
        <v>59</v>
      </c>
      <c r="L1396" s="3">
        <f>VLOOKUP(H1396,ar_predmet!A:C,2,FALSE())</f>
        <v>5316</v>
      </c>
      <c r="M1396">
        <f>+VLOOKUP(G1396,tip_dogodka!$B$2:$C$10,2,0)</f>
        <v>4</v>
      </c>
      <c r="N1396">
        <f>+VLOOKUP(E1396,prostor!$F$1:$G$101,2,0)</f>
        <v>54</v>
      </c>
      <c r="O1396">
        <f t="shared" si="84"/>
        <v>150</v>
      </c>
      <c r="P1396">
        <f>VLOOKUP(O1396,mi2hh!A$2:B$4261,2,FALSE())</f>
        <v>3</v>
      </c>
      <c r="Q1396" t="str">
        <f t="shared" si="85"/>
        <v>Red</v>
      </c>
      <c r="R1396" t="str">
        <f t="shared" si="86"/>
        <v>VS</v>
      </c>
      <c r="S1396" s="24" t="s">
        <v>1180</v>
      </c>
      <c r="T1396" t="str">
        <f t="shared" si="87"/>
        <v/>
      </c>
      <c r="U1396">
        <f>VLOOKUP(S1396,ar_skupina!L$2:M$136,2,FALSE())</f>
        <v>40</v>
      </c>
    </row>
    <row r="1397" spans="1:21" ht="14.25" customHeight="1" x14ac:dyDescent="0.25">
      <c r="A1397">
        <v>1674</v>
      </c>
      <c r="B1397" s="9">
        <v>45420.416666666701</v>
      </c>
      <c r="C1397" s="9">
        <v>45420.520833333299</v>
      </c>
      <c r="D1397" t="s">
        <v>1742</v>
      </c>
      <c r="E1397">
        <v>403</v>
      </c>
      <c r="F1397" t="s">
        <v>1736</v>
      </c>
      <c r="G1397" t="s">
        <v>3</v>
      </c>
      <c r="H1397" t="s">
        <v>1737</v>
      </c>
      <c r="I1397" s="63" t="e">
        <f t="array" ref="I1397">_xlfn.IFS(#REF!="1",1,#REF!="2",2,#REF!="3",3,#REF!="1A",4,#REF!="1B",5,#REF!="2A",6,#REF!="2B",7,#REF!="3A",8,#REF!="3B",9,#REF!="4A",10,#REF!="","")</f>
        <v>#REF!</v>
      </c>
      <c r="J1397">
        <f>VLOOKUP(F1397,profesor!$G$2:$H$101,2,0)</f>
        <v>16</v>
      </c>
      <c r="K1397">
        <f>VLOOKUP(H1397,ar_predmet!A:C,3,0)</f>
        <v>172</v>
      </c>
      <c r="L1397" s="3">
        <f>VLOOKUP(H1397,ar_predmet!A:C,2,FALSE())</f>
        <v>7131</v>
      </c>
      <c r="M1397">
        <f>+VLOOKUP(G1397,tip_dogodka!$B$2:$C$10,2,0)</f>
        <v>2</v>
      </c>
      <c r="N1397">
        <f>+VLOOKUP(E1397,prostor!$F$1:$G$101,2,0)</f>
        <v>12</v>
      </c>
      <c r="O1397">
        <f t="shared" si="84"/>
        <v>150</v>
      </c>
      <c r="P1397">
        <f>VLOOKUP(O1397,mi2hh!A$2:B$4261,2,FALSE())</f>
        <v>3</v>
      </c>
      <c r="Q1397" t="str">
        <f t="shared" si="85"/>
        <v>Red</v>
      </c>
      <c r="R1397" t="str">
        <f t="shared" si="86"/>
        <v>MA</v>
      </c>
      <c r="S1397" s="24" t="s">
        <v>1229</v>
      </c>
      <c r="T1397" t="str">
        <f t="shared" si="87"/>
        <v/>
      </c>
      <c r="U1397">
        <f>VLOOKUP(S1397,ar_skupina!L$2:M$136,2,FALSE())</f>
        <v>85</v>
      </c>
    </row>
    <row r="1398" spans="1:21" ht="14.25" customHeight="1" x14ac:dyDescent="0.25">
      <c r="A1398">
        <v>1675</v>
      </c>
      <c r="B1398" s="9">
        <v>45240.489583333299</v>
      </c>
      <c r="C1398" s="9">
        <v>45240.59375</v>
      </c>
      <c r="D1398" t="s">
        <v>1759</v>
      </c>
      <c r="E1398" t="s">
        <v>16</v>
      </c>
      <c r="F1398" t="s">
        <v>1736</v>
      </c>
      <c r="G1398" t="s">
        <v>5</v>
      </c>
      <c r="H1398" t="s">
        <v>1741</v>
      </c>
      <c r="I1398" s="63" t="e">
        <f t="array" ref="I1398">_xlfn.IFS(#REF!="1",1,#REF!="2",2,#REF!="3",3,#REF!="1A",4,#REF!="1B",5,#REF!="2A",6,#REF!="2B",7,#REF!="3A",8,#REF!="3B",9,#REF!="4A",10,#REF!="","")</f>
        <v>#REF!</v>
      </c>
      <c r="J1398">
        <f>VLOOKUP(F1398,profesor!$G$2:$H$101,2,0)</f>
        <v>16</v>
      </c>
      <c r="K1398">
        <f>VLOOKUP(H1398,ar_predmet!A:C,3,0)</f>
        <v>95</v>
      </c>
      <c r="L1398" s="3">
        <f>VLOOKUP(H1398,ar_predmet!A:C,2,FALSE())</f>
        <v>6220</v>
      </c>
      <c r="M1398">
        <f>+VLOOKUP(G1398,tip_dogodka!$B$2:$C$10,2,0)</f>
        <v>4</v>
      </c>
      <c r="N1398">
        <f>+VLOOKUP(E1398,prostor!$F$1:$G$101,2,0)</f>
        <v>54</v>
      </c>
      <c r="O1398">
        <f t="shared" si="84"/>
        <v>150</v>
      </c>
      <c r="P1398">
        <f>VLOOKUP(O1398,mi2hh!A$2:B$4261,2,FALSE())</f>
        <v>3</v>
      </c>
      <c r="Q1398" t="str">
        <f t="shared" si="85"/>
        <v>Red</v>
      </c>
      <c r="R1398" t="str">
        <f t="shared" si="86"/>
        <v>UN</v>
      </c>
      <c r="S1398" s="24" t="s">
        <v>1208</v>
      </c>
      <c r="T1398" t="str">
        <f t="shared" si="87"/>
        <v/>
      </c>
      <c r="U1398">
        <f>VLOOKUP(S1398,ar_skupina!L$2:M$136,2,FALSE())</f>
        <v>65</v>
      </c>
    </row>
    <row r="1399" spans="1:21" ht="14.25" customHeight="1" x14ac:dyDescent="0.25">
      <c r="A1399">
        <v>1676</v>
      </c>
      <c r="B1399" s="9">
        <v>45421.53125</v>
      </c>
      <c r="C1399" s="9">
        <v>45421.635416666701</v>
      </c>
      <c r="D1399" t="s">
        <v>1756</v>
      </c>
      <c r="E1399" t="s">
        <v>16</v>
      </c>
      <c r="F1399" t="s">
        <v>1736</v>
      </c>
      <c r="G1399" t="s">
        <v>5</v>
      </c>
      <c r="H1399" t="s">
        <v>1757</v>
      </c>
      <c r="I1399" s="63" t="e">
        <f t="array" ref="I1399">_xlfn.IFS(#REF!="1",1,#REF!="2",2,#REF!="3",3,#REF!="1A",4,#REF!="1B",5,#REF!="2A",6,#REF!="2B",7,#REF!="3A",8,#REF!="3B",9,#REF!="4A",10,#REF!="","")</f>
        <v>#REF!</v>
      </c>
      <c r="J1399">
        <f>VLOOKUP(F1399,profesor!$G$2:$H$101,2,0)</f>
        <v>16</v>
      </c>
      <c r="K1399">
        <f>VLOOKUP(H1399,ar_predmet!A:C,3,0)</f>
        <v>16</v>
      </c>
      <c r="L1399" s="3">
        <f>VLOOKUP(H1399,ar_predmet!A:C,2,FALSE())</f>
        <v>5210</v>
      </c>
      <c r="M1399">
        <f>+VLOOKUP(G1399,tip_dogodka!$B$2:$C$10,2,0)</f>
        <v>4</v>
      </c>
      <c r="N1399">
        <f>+VLOOKUP(E1399,prostor!$F$1:$G$101,2,0)</f>
        <v>54</v>
      </c>
      <c r="O1399">
        <f t="shared" si="84"/>
        <v>150</v>
      </c>
      <c r="P1399">
        <f>VLOOKUP(O1399,mi2hh!A$2:B$4261,2,FALSE())</f>
        <v>3</v>
      </c>
      <c r="Q1399" t="str">
        <f t="shared" si="85"/>
        <v>Red</v>
      </c>
      <c r="R1399" t="str">
        <f t="shared" si="86"/>
        <v>VS</v>
      </c>
      <c r="S1399" s="24" t="s">
        <v>1171</v>
      </c>
      <c r="T1399" t="str">
        <f t="shared" si="87"/>
        <v/>
      </c>
      <c r="U1399">
        <f>VLOOKUP(S1399,ar_skupina!L$2:M$136,2,FALSE())</f>
        <v>32</v>
      </c>
    </row>
    <row r="1400" spans="1:21" ht="14.25" customHeight="1" x14ac:dyDescent="0.25">
      <c r="A1400">
        <v>1677</v>
      </c>
      <c r="B1400" s="9">
        <v>45390.791666666701</v>
      </c>
      <c r="C1400" s="9">
        <v>45390.895833333299</v>
      </c>
      <c r="D1400" t="s">
        <v>1769</v>
      </c>
      <c r="E1400" t="s">
        <v>16</v>
      </c>
      <c r="F1400" t="s">
        <v>1736</v>
      </c>
      <c r="G1400" t="s">
        <v>5</v>
      </c>
      <c r="H1400" t="s">
        <v>1677</v>
      </c>
      <c r="I1400" s="63" t="e">
        <f t="array" ref="I1400">_xlfn.IFS(#REF!="1",1,#REF!="2",2,#REF!="3",3,#REF!="1A",4,#REF!="1B",5,#REF!="2A",6,#REF!="2B",7,#REF!="3A",8,#REF!="3B",9,#REF!="4A",10,#REF!="","")</f>
        <v>#REF!</v>
      </c>
      <c r="J1400">
        <f>VLOOKUP(F1400,profesor!$G$2:$H$101,2,0)</f>
        <v>16</v>
      </c>
      <c r="K1400">
        <f>VLOOKUP(H1400,ar_predmet!A:C,3,0)</f>
        <v>73</v>
      </c>
      <c r="L1400" s="3">
        <f>VLOOKUP(H1400,ar_predmet!A:C,2,FALSE())</f>
        <v>6106</v>
      </c>
      <c r="M1400">
        <f>+VLOOKUP(G1400,tip_dogodka!$B$2:$C$10,2,0)</f>
        <v>4</v>
      </c>
      <c r="N1400">
        <f>+VLOOKUP(E1400,prostor!$F$1:$G$101,2,0)</f>
        <v>54</v>
      </c>
      <c r="O1400">
        <f t="shared" si="84"/>
        <v>150</v>
      </c>
      <c r="P1400">
        <f>VLOOKUP(O1400,mi2hh!A$2:B$4261,2,FALSE())</f>
        <v>3</v>
      </c>
      <c r="Q1400" t="str">
        <f t="shared" si="85"/>
        <v>Red</v>
      </c>
      <c r="R1400" t="str">
        <f t="shared" si="86"/>
        <v>UN</v>
      </c>
      <c r="S1400" s="24" t="s">
        <v>1198</v>
      </c>
      <c r="T1400" t="str">
        <f t="shared" si="87"/>
        <v>1B</v>
      </c>
      <c r="U1400">
        <f>VLOOKUP(S1400,ar_skupina!L$2:M$136,2,FALSE())</f>
        <v>55</v>
      </c>
    </row>
    <row r="1401" spans="1:21" ht="14.25" customHeight="1" x14ac:dyDescent="0.25">
      <c r="A1401">
        <v>1678</v>
      </c>
      <c r="B1401" s="9">
        <v>45400.53125</v>
      </c>
      <c r="C1401" s="9">
        <v>45400.635416666701</v>
      </c>
      <c r="D1401" t="s">
        <v>1739</v>
      </c>
      <c r="E1401">
        <v>413</v>
      </c>
      <c r="F1401" t="s">
        <v>1736</v>
      </c>
      <c r="G1401" t="s">
        <v>3</v>
      </c>
      <c r="H1401" t="s">
        <v>1677</v>
      </c>
      <c r="I1401" s="63" t="e">
        <f t="array" ref="I1401">_xlfn.IFS(#REF!="1",1,#REF!="2",2,#REF!="3",3,#REF!="1A",4,#REF!="1B",5,#REF!="2A",6,#REF!="2B",7,#REF!="3A",8,#REF!="3B",9,#REF!="4A",10,#REF!="","")</f>
        <v>#REF!</v>
      </c>
      <c r="J1401">
        <f>VLOOKUP(F1401,profesor!$G$2:$H$101,2,0)</f>
        <v>16</v>
      </c>
      <c r="K1401">
        <f>VLOOKUP(H1401,ar_predmet!A:C,3,0)</f>
        <v>73</v>
      </c>
      <c r="L1401" s="3">
        <f>VLOOKUP(H1401,ar_predmet!A:C,2,FALSE())</f>
        <v>6106</v>
      </c>
      <c r="M1401">
        <f>+VLOOKUP(G1401,tip_dogodka!$B$2:$C$10,2,0)</f>
        <v>2</v>
      </c>
      <c r="N1401">
        <f>+VLOOKUP(E1401,prostor!$F$1:$G$101,2,0)</f>
        <v>16</v>
      </c>
      <c r="O1401">
        <f t="shared" si="84"/>
        <v>150</v>
      </c>
      <c r="P1401">
        <f>VLOOKUP(O1401,mi2hh!A$2:B$4261,2,FALSE())</f>
        <v>3</v>
      </c>
      <c r="Q1401" t="str">
        <f t="shared" si="85"/>
        <v>Red</v>
      </c>
      <c r="R1401" t="str">
        <f t="shared" si="86"/>
        <v>UN</v>
      </c>
      <c r="S1401" s="24" t="s">
        <v>1197</v>
      </c>
      <c r="T1401" t="str">
        <f t="shared" si="87"/>
        <v>1A</v>
      </c>
      <c r="U1401">
        <f>VLOOKUP(S1401,ar_skupina!L$2:M$136,2,FALSE())</f>
        <v>54</v>
      </c>
    </row>
    <row r="1402" spans="1:21" ht="14.25" customHeight="1" x14ac:dyDescent="0.25">
      <c r="A1402">
        <v>1679</v>
      </c>
      <c r="B1402" s="9">
        <v>45362.375</v>
      </c>
      <c r="C1402" s="9">
        <v>45362.479166666701</v>
      </c>
      <c r="D1402" t="s">
        <v>1739</v>
      </c>
      <c r="E1402">
        <v>413</v>
      </c>
      <c r="F1402" t="s">
        <v>1736</v>
      </c>
      <c r="G1402" t="s">
        <v>3</v>
      </c>
      <c r="H1402" t="s">
        <v>1677</v>
      </c>
      <c r="I1402" s="63" t="e">
        <f t="array" ref="I1402">_xlfn.IFS(#REF!="1",1,#REF!="2",2,#REF!="3",3,#REF!="1A",4,#REF!="1B",5,#REF!="2A",6,#REF!="2B",7,#REF!="3A",8,#REF!="3B",9,#REF!="4A",10,#REF!="","")</f>
        <v>#REF!</v>
      </c>
      <c r="J1402">
        <f>VLOOKUP(F1402,profesor!$G$2:$H$101,2,0)</f>
        <v>16</v>
      </c>
      <c r="K1402">
        <f>VLOOKUP(H1402,ar_predmet!A:C,3,0)</f>
        <v>73</v>
      </c>
      <c r="L1402" s="3">
        <f>VLOOKUP(H1402,ar_predmet!A:C,2,FALSE())</f>
        <v>6106</v>
      </c>
      <c r="M1402">
        <f>+VLOOKUP(G1402,tip_dogodka!$B$2:$C$10,2,0)</f>
        <v>2</v>
      </c>
      <c r="N1402">
        <f>+VLOOKUP(E1402,prostor!$F$1:$G$101,2,0)</f>
        <v>16</v>
      </c>
      <c r="O1402">
        <f t="shared" si="84"/>
        <v>150</v>
      </c>
      <c r="P1402">
        <f>VLOOKUP(O1402,mi2hh!A$2:B$4261,2,FALSE())</f>
        <v>3</v>
      </c>
      <c r="Q1402" t="str">
        <f t="shared" si="85"/>
        <v>Red</v>
      </c>
      <c r="R1402" t="str">
        <f t="shared" si="86"/>
        <v>UN</v>
      </c>
      <c r="S1402" s="24" t="s">
        <v>1197</v>
      </c>
      <c r="T1402" t="str">
        <f t="shared" si="87"/>
        <v>1A</v>
      </c>
      <c r="U1402">
        <f>VLOOKUP(S1402,ar_skupina!L$2:M$136,2,FALSE())</f>
        <v>54</v>
      </c>
    </row>
    <row r="1403" spans="1:21" ht="14.25" customHeight="1" x14ac:dyDescent="0.25">
      <c r="A1403">
        <v>1680</v>
      </c>
      <c r="B1403" s="9">
        <v>45309.75</v>
      </c>
      <c r="C1403" s="9">
        <v>45309.916666666701</v>
      </c>
      <c r="D1403" t="s">
        <v>1770</v>
      </c>
      <c r="E1403">
        <v>411</v>
      </c>
      <c r="F1403" t="s">
        <v>1736</v>
      </c>
      <c r="G1403" t="s">
        <v>8</v>
      </c>
      <c r="H1403" t="s">
        <v>1755</v>
      </c>
      <c r="I1403" s="63" t="e">
        <f t="array" ref="I1403">_xlfn.IFS(#REF!="1",1,#REF!="2",2,#REF!="3",3,#REF!="1A",4,#REF!="1B",5,#REF!="2A",6,#REF!="2B",7,#REF!="3A",8,#REF!="3B",9,#REF!="4A",10,#REF!="","")</f>
        <v>#REF!</v>
      </c>
      <c r="J1403">
        <f>VLOOKUP(F1403,profesor!$G$2:$H$101,2,0)</f>
        <v>16</v>
      </c>
      <c r="K1403">
        <f>VLOOKUP(H1403,ar_predmet!A:C,3,0)</f>
        <v>59</v>
      </c>
      <c r="L1403" s="3">
        <f>VLOOKUP(H1403,ar_predmet!A:C,2,FALSE())</f>
        <v>5316</v>
      </c>
      <c r="M1403">
        <f>+VLOOKUP(G1403,tip_dogodka!$B$2:$C$10,2,0)</f>
        <v>7</v>
      </c>
      <c r="N1403">
        <f>+VLOOKUP(E1403,prostor!$F$1:$G$101,2,0)</f>
        <v>14</v>
      </c>
      <c r="O1403">
        <f t="shared" si="84"/>
        <v>240</v>
      </c>
      <c r="P1403">
        <f>VLOOKUP(O1403,mi2hh!A$2:B$4261,2,FALSE())</f>
        <v>5</v>
      </c>
      <c r="Q1403" t="str">
        <f t="shared" si="85"/>
        <v>Izr</v>
      </c>
      <c r="R1403" t="str">
        <f t="shared" si="86"/>
        <v>VS</v>
      </c>
      <c r="S1403" s="24" t="s">
        <v>1244</v>
      </c>
      <c r="T1403" t="str">
        <f t="shared" si="87"/>
        <v/>
      </c>
      <c r="U1403">
        <f>VLOOKUP(S1403,ar_skupina!L$2:M$136,2,FALSE())</f>
        <v>98</v>
      </c>
    </row>
    <row r="1404" spans="1:21" ht="14.25" customHeight="1" x14ac:dyDescent="0.25">
      <c r="A1404">
        <v>1681</v>
      </c>
      <c r="B1404" s="9">
        <v>45264.489583333299</v>
      </c>
      <c r="C1404" s="9">
        <v>45264.59375</v>
      </c>
      <c r="D1404" t="s">
        <v>1745</v>
      </c>
      <c r="E1404">
        <v>411</v>
      </c>
      <c r="F1404" t="s">
        <v>1736</v>
      </c>
      <c r="G1404" t="s">
        <v>3</v>
      </c>
      <c r="H1404" t="s">
        <v>1121</v>
      </c>
      <c r="I1404" s="63" t="e">
        <f t="array" ref="I1404">_xlfn.IFS(#REF!="1",1,#REF!="2",2,#REF!="3",3,#REF!="1A",4,#REF!="1B",5,#REF!="2A",6,#REF!="2B",7,#REF!="3A",8,#REF!="3B",9,#REF!="4A",10,#REF!="","")</f>
        <v>#REF!</v>
      </c>
      <c r="J1404">
        <f>VLOOKUP(F1404,profesor!$G$2:$H$101,2,0)</f>
        <v>16</v>
      </c>
      <c r="K1404">
        <f>VLOOKUP(H1404,ar_predmet!A:C,3,0)</f>
        <v>174</v>
      </c>
      <c r="L1404" s="3">
        <f>VLOOKUP(H1404,ar_predmet!A:C,2,FALSE())</f>
        <v>7132</v>
      </c>
      <c r="M1404">
        <f>+VLOOKUP(G1404,tip_dogodka!$B$2:$C$10,2,0)</f>
        <v>2</v>
      </c>
      <c r="N1404">
        <f>+VLOOKUP(E1404,prostor!$F$1:$G$101,2,0)</f>
        <v>14</v>
      </c>
      <c r="O1404">
        <f t="shared" si="84"/>
        <v>150</v>
      </c>
      <c r="P1404">
        <f>VLOOKUP(O1404,mi2hh!A$2:B$4261,2,FALSE())</f>
        <v>3</v>
      </c>
      <c r="Q1404" t="str">
        <f t="shared" si="85"/>
        <v>Red</v>
      </c>
      <c r="R1404" t="str">
        <f t="shared" si="86"/>
        <v>MA</v>
      </c>
      <c r="S1404" s="24" t="s">
        <v>1224</v>
      </c>
      <c r="T1404" t="str">
        <f t="shared" si="87"/>
        <v/>
      </c>
      <c r="U1404">
        <f>VLOOKUP(S1404,ar_skupina!L$2:M$136,2,FALSE())</f>
        <v>80</v>
      </c>
    </row>
    <row r="1405" spans="1:21" ht="14.25" customHeight="1" x14ac:dyDescent="0.25">
      <c r="A1405">
        <v>1682</v>
      </c>
      <c r="B1405" s="9">
        <v>45376.489583333299</v>
      </c>
      <c r="C1405" s="9">
        <v>45376.59375</v>
      </c>
      <c r="D1405" t="s">
        <v>1754</v>
      </c>
      <c r="E1405">
        <v>401</v>
      </c>
      <c r="F1405" t="s">
        <v>1736</v>
      </c>
      <c r="G1405" t="s">
        <v>3</v>
      </c>
      <c r="H1405" t="s">
        <v>1755</v>
      </c>
      <c r="I1405" s="63" t="e">
        <f t="array" ref="I1405">_xlfn.IFS(#REF!="1",1,#REF!="2",2,#REF!="3",3,#REF!="1A",4,#REF!="1B",5,#REF!="2A",6,#REF!="2B",7,#REF!="3A",8,#REF!="3B",9,#REF!="4A",10,#REF!="","")</f>
        <v>#REF!</v>
      </c>
      <c r="J1405">
        <f>VLOOKUP(F1405,profesor!$G$2:$H$101,2,0)</f>
        <v>16</v>
      </c>
      <c r="K1405">
        <f>VLOOKUP(H1405,ar_predmet!A:C,3,0)</f>
        <v>59</v>
      </c>
      <c r="L1405" s="3">
        <f>VLOOKUP(H1405,ar_predmet!A:C,2,FALSE())</f>
        <v>5316</v>
      </c>
      <c r="M1405">
        <f>+VLOOKUP(G1405,tip_dogodka!$B$2:$C$10,2,0)</f>
        <v>2</v>
      </c>
      <c r="N1405">
        <f>+VLOOKUP(E1405,prostor!$F$1:$G$101,2,0)</f>
        <v>10</v>
      </c>
      <c r="O1405">
        <f t="shared" si="84"/>
        <v>150</v>
      </c>
      <c r="P1405">
        <f>VLOOKUP(O1405,mi2hh!A$2:B$4261,2,FALSE())</f>
        <v>3</v>
      </c>
      <c r="Q1405" t="str">
        <f t="shared" si="85"/>
        <v>Red</v>
      </c>
      <c r="R1405" t="str">
        <f t="shared" si="86"/>
        <v>VS</v>
      </c>
      <c r="S1405" s="24" t="s">
        <v>1180</v>
      </c>
      <c r="T1405" t="str">
        <f t="shared" si="87"/>
        <v/>
      </c>
      <c r="U1405">
        <f>VLOOKUP(S1405,ar_skupina!L$2:M$136,2,FALSE())</f>
        <v>40</v>
      </c>
    </row>
    <row r="1406" spans="1:21" ht="14.25" customHeight="1" x14ac:dyDescent="0.25">
      <c r="A1406">
        <v>1683</v>
      </c>
      <c r="B1406" s="9">
        <v>45428.791666666701</v>
      </c>
      <c r="C1406" s="9">
        <v>45428.895833333299</v>
      </c>
      <c r="D1406" t="s">
        <v>1735</v>
      </c>
      <c r="E1406" t="s">
        <v>16</v>
      </c>
      <c r="F1406" t="s">
        <v>1736</v>
      </c>
      <c r="G1406" t="s">
        <v>5</v>
      </c>
      <c r="H1406" t="s">
        <v>1737</v>
      </c>
      <c r="I1406" s="63" t="e">
        <f t="array" ref="I1406">_xlfn.IFS(#REF!="1",1,#REF!="2",2,#REF!="3",3,#REF!="1A",4,#REF!="1B",5,#REF!="2A",6,#REF!="2B",7,#REF!="3A",8,#REF!="3B",9,#REF!="4A",10,#REF!="","")</f>
        <v>#REF!</v>
      </c>
      <c r="J1406">
        <f>VLOOKUP(F1406,profesor!$G$2:$H$101,2,0)</f>
        <v>16</v>
      </c>
      <c r="K1406">
        <f>VLOOKUP(H1406,ar_predmet!A:C,3,0)</f>
        <v>172</v>
      </c>
      <c r="L1406" s="3">
        <f>VLOOKUP(H1406,ar_predmet!A:C,2,FALSE())</f>
        <v>7131</v>
      </c>
      <c r="M1406">
        <f>+VLOOKUP(G1406,tip_dogodka!$B$2:$C$10,2,0)</f>
        <v>4</v>
      </c>
      <c r="N1406">
        <f>+VLOOKUP(E1406,prostor!$F$1:$G$101,2,0)</f>
        <v>54</v>
      </c>
      <c r="O1406">
        <f t="shared" si="84"/>
        <v>150</v>
      </c>
      <c r="P1406">
        <f>VLOOKUP(O1406,mi2hh!A$2:B$4261,2,FALSE())</f>
        <v>3</v>
      </c>
      <c r="Q1406" t="str">
        <f t="shared" si="85"/>
        <v>Red</v>
      </c>
      <c r="R1406" t="str">
        <f t="shared" si="86"/>
        <v>MA</v>
      </c>
      <c r="S1406" s="24" t="s">
        <v>1229</v>
      </c>
      <c r="T1406" t="str">
        <f t="shared" si="87"/>
        <v/>
      </c>
      <c r="U1406">
        <f>VLOOKUP(S1406,ar_skupina!L$2:M$136,2,FALSE())</f>
        <v>85</v>
      </c>
    </row>
    <row r="1407" spans="1:21" ht="14.25" customHeight="1" x14ac:dyDescent="0.25">
      <c r="A1407">
        <v>1684</v>
      </c>
      <c r="B1407" s="9">
        <v>45278.489583333299</v>
      </c>
      <c r="C1407" s="9">
        <v>45278.59375</v>
      </c>
      <c r="D1407" t="s">
        <v>1764</v>
      </c>
      <c r="E1407">
        <v>411</v>
      </c>
      <c r="F1407" t="s">
        <v>1736</v>
      </c>
      <c r="G1407" t="s">
        <v>3</v>
      </c>
      <c r="H1407" t="s">
        <v>1667</v>
      </c>
      <c r="I1407" s="63" t="e">
        <f t="array" ref="I1407">_xlfn.IFS(#REF!="1",1,#REF!="2",2,#REF!="3",3,#REF!="1A",4,#REF!="1B",5,#REF!="2A",6,#REF!="2B",7,#REF!="3A",8,#REF!="3B",9,#REF!="4A",10,#REF!="","")</f>
        <v>#REF!</v>
      </c>
      <c r="J1407">
        <f>VLOOKUP(F1407,profesor!$G$2:$H$101,2,0)</f>
        <v>16</v>
      </c>
      <c r="K1407">
        <f>VLOOKUP(H1407,ar_predmet!A:C,3,0)</f>
        <v>159</v>
      </c>
      <c r="L1407" s="3">
        <f>VLOOKUP(H1407,ar_predmet!A:C,2,FALSE())</f>
        <v>7119</v>
      </c>
      <c r="M1407">
        <f>+VLOOKUP(G1407,tip_dogodka!$B$2:$C$10,2,0)</f>
        <v>2</v>
      </c>
      <c r="N1407">
        <f>+VLOOKUP(E1407,prostor!$F$1:$G$101,2,0)</f>
        <v>14</v>
      </c>
      <c r="O1407">
        <f t="shared" si="84"/>
        <v>150</v>
      </c>
      <c r="P1407">
        <f>VLOOKUP(O1407,mi2hh!A$2:B$4261,2,FALSE())</f>
        <v>3</v>
      </c>
      <c r="Q1407" t="str">
        <f t="shared" si="85"/>
        <v>Red</v>
      </c>
      <c r="R1407" t="str">
        <f t="shared" si="86"/>
        <v>MA</v>
      </c>
      <c r="S1407" s="24" t="s">
        <v>1224</v>
      </c>
      <c r="T1407" t="str">
        <f t="shared" si="87"/>
        <v/>
      </c>
      <c r="U1407">
        <f>VLOOKUP(S1407,ar_skupina!L$2:M$136,2,FALSE())</f>
        <v>80</v>
      </c>
    </row>
    <row r="1408" spans="1:21" ht="14.25" customHeight="1" x14ac:dyDescent="0.25">
      <c r="A1408">
        <v>1685</v>
      </c>
      <c r="B1408" s="9">
        <v>45253.489583333299</v>
      </c>
      <c r="C1408" s="9">
        <v>45253.59375</v>
      </c>
      <c r="D1408" t="s">
        <v>1740</v>
      </c>
      <c r="E1408">
        <v>411</v>
      </c>
      <c r="F1408" t="s">
        <v>1736</v>
      </c>
      <c r="G1408" t="s">
        <v>3</v>
      </c>
      <c r="H1408" t="s">
        <v>1741</v>
      </c>
      <c r="I1408" s="63" t="e">
        <f t="array" ref="I1408">_xlfn.IFS(#REF!="1",1,#REF!="2",2,#REF!="3",3,#REF!="1A",4,#REF!="1B",5,#REF!="2A",6,#REF!="2B",7,#REF!="3A",8,#REF!="3B",9,#REF!="4A",10,#REF!="","")</f>
        <v>#REF!</v>
      </c>
      <c r="J1408">
        <f>VLOOKUP(F1408,profesor!$G$2:$H$101,2,0)</f>
        <v>16</v>
      </c>
      <c r="K1408">
        <f>VLOOKUP(H1408,ar_predmet!A:C,3,0)</f>
        <v>95</v>
      </c>
      <c r="L1408" s="3">
        <f>VLOOKUP(H1408,ar_predmet!A:C,2,FALSE())</f>
        <v>6220</v>
      </c>
      <c r="M1408">
        <f>+VLOOKUP(G1408,tip_dogodka!$B$2:$C$10,2,0)</f>
        <v>2</v>
      </c>
      <c r="N1408">
        <f>+VLOOKUP(E1408,prostor!$F$1:$G$101,2,0)</f>
        <v>14</v>
      </c>
      <c r="O1408">
        <f t="shared" si="84"/>
        <v>150</v>
      </c>
      <c r="P1408">
        <f>VLOOKUP(O1408,mi2hh!A$2:B$4261,2,FALSE())</f>
        <v>3</v>
      </c>
      <c r="Q1408" t="str">
        <f t="shared" si="85"/>
        <v>Red</v>
      </c>
      <c r="R1408" t="str">
        <f t="shared" si="86"/>
        <v>UN</v>
      </c>
      <c r="S1408" s="24" t="s">
        <v>1208</v>
      </c>
      <c r="T1408" t="str">
        <f t="shared" si="87"/>
        <v/>
      </c>
      <c r="U1408">
        <f>VLOOKUP(S1408,ar_skupina!L$2:M$136,2,FALSE())</f>
        <v>65</v>
      </c>
    </row>
    <row r="1409" spans="1:21" ht="14.25" customHeight="1" x14ac:dyDescent="0.25">
      <c r="A1409">
        <v>1686</v>
      </c>
      <c r="B1409" s="9">
        <v>45376.635416666701</v>
      </c>
      <c r="C1409" s="9">
        <v>45376.739583333299</v>
      </c>
      <c r="D1409" t="s">
        <v>1760</v>
      </c>
      <c r="E1409" t="s">
        <v>16</v>
      </c>
      <c r="F1409" t="s">
        <v>1736</v>
      </c>
      <c r="G1409" t="s">
        <v>5</v>
      </c>
      <c r="H1409" t="s">
        <v>1751</v>
      </c>
      <c r="I1409" s="63" t="e">
        <f t="array" ref="I1409">_xlfn.IFS(#REF!="1",1,#REF!="2",2,#REF!="3",3,#REF!="1A",4,#REF!="1B",5,#REF!="2A",6,#REF!="2B",7,#REF!="3A",8,#REF!="3B",9,#REF!="4A",10,#REF!="","")</f>
        <v>#REF!</v>
      </c>
      <c r="J1409">
        <f>VLOOKUP(F1409,profesor!$G$2:$H$101,2,0)</f>
        <v>16</v>
      </c>
      <c r="K1409">
        <f>VLOOKUP(H1409,ar_predmet!A:C,3,0)</f>
        <v>118</v>
      </c>
      <c r="L1409" s="3">
        <f>VLOOKUP(H1409,ar_predmet!A:C,2,FALSE())</f>
        <v>6307</v>
      </c>
      <c r="M1409">
        <f>+VLOOKUP(G1409,tip_dogodka!$B$2:$C$10,2,0)</f>
        <v>4</v>
      </c>
      <c r="N1409">
        <f>+VLOOKUP(E1409,prostor!$F$1:$G$101,2,0)</f>
        <v>54</v>
      </c>
      <c r="O1409">
        <f t="shared" si="84"/>
        <v>150</v>
      </c>
      <c r="P1409">
        <f>VLOOKUP(O1409,mi2hh!A$2:B$4261,2,FALSE())</f>
        <v>3</v>
      </c>
      <c r="Q1409" t="str">
        <f t="shared" si="85"/>
        <v>Red</v>
      </c>
      <c r="R1409" t="str">
        <f t="shared" si="86"/>
        <v>UN</v>
      </c>
      <c r="S1409" s="24" t="s">
        <v>1218</v>
      </c>
      <c r="T1409" t="str">
        <f t="shared" si="87"/>
        <v/>
      </c>
      <c r="U1409">
        <f>VLOOKUP(S1409,ar_skupina!L$2:M$136,2,FALSE())</f>
        <v>75</v>
      </c>
    </row>
    <row r="1410" spans="1:21" ht="14.25" customHeight="1" x14ac:dyDescent="0.25">
      <c r="A1410">
        <v>1687</v>
      </c>
      <c r="B1410" s="9">
        <v>45363.375</v>
      </c>
      <c r="C1410" s="9">
        <v>45363.479166666701</v>
      </c>
      <c r="D1410" t="s">
        <v>1753</v>
      </c>
      <c r="E1410">
        <v>413</v>
      </c>
      <c r="F1410" t="s">
        <v>1736</v>
      </c>
      <c r="G1410" t="s">
        <v>3</v>
      </c>
      <c r="H1410" t="s">
        <v>1677</v>
      </c>
      <c r="I1410" s="63" t="e">
        <f t="array" ref="I1410">_xlfn.IFS(#REF!="1",1,#REF!="2",2,#REF!="3",3,#REF!="1A",4,#REF!="1B",5,#REF!="2A",6,#REF!="2B",7,#REF!="3A",8,#REF!="3B",9,#REF!="4A",10,#REF!="","")</f>
        <v>#REF!</v>
      </c>
      <c r="J1410">
        <f>VLOOKUP(F1410,profesor!$G$2:$H$101,2,0)</f>
        <v>16</v>
      </c>
      <c r="K1410">
        <f>VLOOKUP(H1410,ar_predmet!A:C,3,0)</f>
        <v>73</v>
      </c>
      <c r="L1410" s="3">
        <f>VLOOKUP(H1410,ar_predmet!A:C,2,FALSE())</f>
        <v>6106</v>
      </c>
      <c r="M1410">
        <f>+VLOOKUP(G1410,tip_dogodka!$B$2:$C$10,2,0)</f>
        <v>2</v>
      </c>
      <c r="N1410">
        <f>+VLOOKUP(E1410,prostor!$F$1:$G$101,2,0)</f>
        <v>16</v>
      </c>
      <c r="O1410">
        <f t="shared" ref="O1410:O1473" si="88">+INT(TEXT(((C1410-B1410)*24*60),"000"))</f>
        <v>150</v>
      </c>
      <c r="P1410">
        <f>VLOOKUP(O1410,mi2hh!A$2:B$4261,2,FALSE())</f>
        <v>3</v>
      </c>
      <c r="Q1410" t="str">
        <f t="shared" ref="Q1410:Q1473" si="89">IF(ISNUMBER(FIND("Redni",D1410)),"Red", IF(ISNUMBER(FIND("Izredni",D1410)),"Izr"))</f>
        <v>Red</v>
      </c>
      <c r="R1410" t="str">
        <f t="shared" ref="R1410:R1473" si="90">IF(ISNUMBER(FIND("-VS-",D1410)),"VS", IF(ISNUMBER(FIND("-UNI-",D1410)),"UN",IF(ISNUMBER(FIND("-MAG-",D1410)),"MA",IF(ISNUMBER(FIND("-DR-",D1410)),"DO"))))</f>
        <v>UN</v>
      </c>
      <c r="S1410" s="24" t="s">
        <v>1198</v>
      </c>
      <c r="T1410" t="str">
        <f t="shared" ref="T1410:T1473" si="91">IF(ISNUMBER(FIND("1. skupina",D1410)),"1",IF(ISNUMBER(FIND("2. skupina",D1410)),"2",IF(ISNUMBER(FIND("3. skupina",D1410)),"3",IF(ISNUMBER(FIND("1.a skupina",D1410)),"1A",IF(ISNUMBER(FIND("1.b skupina",D1410)),"1B",IF(ISNUMBER(FIND("2.a skupina",D1410)),"2A",IF(ISNUMBER(FIND("2.b skupina",D1410)),"2B",IF(ISNUMBER(FIND("3.a skupina",D1410)),"3A",IF(ISNUMBER(FIND("3.b skupina",D1410)),"3B",IF(ISNUMBER(FIND("4.a skupina",D1410)),"4A",""))))))))))</f>
        <v>1B</v>
      </c>
      <c r="U1410">
        <f>VLOOKUP(S1410,ar_skupina!L$2:M$136,2,FALSE())</f>
        <v>55</v>
      </c>
    </row>
    <row r="1411" spans="1:21" ht="14.25" customHeight="1" x14ac:dyDescent="0.25">
      <c r="A1411">
        <v>1688</v>
      </c>
      <c r="B1411" s="9">
        <v>45365.635416666701</v>
      </c>
      <c r="C1411" s="9">
        <v>45365.739583333299</v>
      </c>
      <c r="D1411" t="s">
        <v>1750</v>
      </c>
      <c r="E1411">
        <v>402</v>
      </c>
      <c r="F1411" t="s">
        <v>1736</v>
      </c>
      <c r="G1411" t="s">
        <v>3</v>
      </c>
      <c r="H1411" t="s">
        <v>1751</v>
      </c>
      <c r="I1411" s="63" t="e">
        <f t="array" ref="I1411">_xlfn.IFS(#REF!="1",1,#REF!="2",2,#REF!="3",3,#REF!="1A",4,#REF!="1B",5,#REF!="2A",6,#REF!="2B",7,#REF!="3A",8,#REF!="3B",9,#REF!="4A",10,#REF!="","")</f>
        <v>#REF!</v>
      </c>
      <c r="J1411">
        <f>VLOOKUP(F1411,profesor!$G$2:$H$101,2,0)</f>
        <v>16</v>
      </c>
      <c r="K1411">
        <f>VLOOKUP(H1411,ar_predmet!A:C,3,0)</f>
        <v>118</v>
      </c>
      <c r="L1411" s="3">
        <f>VLOOKUP(H1411,ar_predmet!A:C,2,FALSE())</f>
        <v>6307</v>
      </c>
      <c r="M1411">
        <f>+VLOOKUP(G1411,tip_dogodka!$B$2:$C$10,2,0)</f>
        <v>2</v>
      </c>
      <c r="N1411">
        <f>+VLOOKUP(E1411,prostor!$F$1:$G$101,2,0)</f>
        <v>11</v>
      </c>
      <c r="O1411">
        <f t="shared" si="88"/>
        <v>150</v>
      </c>
      <c r="P1411">
        <f>VLOOKUP(O1411,mi2hh!A$2:B$4261,2,FALSE())</f>
        <v>3</v>
      </c>
      <c r="Q1411" t="str">
        <f t="shared" si="89"/>
        <v>Red</v>
      </c>
      <c r="R1411" t="str">
        <f t="shared" si="90"/>
        <v>UN</v>
      </c>
      <c r="S1411" s="24" t="s">
        <v>1218</v>
      </c>
      <c r="T1411" t="str">
        <f t="shared" si="91"/>
        <v/>
      </c>
      <c r="U1411">
        <f>VLOOKUP(S1411,ar_skupina!L$2:M$136,2,FALSE())</f>
        <v>75</v>
      </c>
    </row>
    <row r="1412" spans="1:21" ht="14.25" customHeight="1" x14ac:dyDescent="0.25">
      <c r="A1412">
        <v>1689</v>
      </c>
      <c r="B1412" s="9">
        <v>45427.53125</v>
      </c>
      <c r="C1412" s="9">
        <v>45427.635416666701</v>
      </c>
      <c r="D1412" t="s">
        <v>1762</v>
      </c>
      <c r="E1412">
        <v>306</v>
      </c>
      <c r="F1412" t="s">
        <v>1736</v>
      </c>
      <c r="G1412" t="s">
        <v>3</v>
      </c>
      <c r="H1412" t="s">
        <v>1757</v>
      </c>
      <c r="I1412" s="63" t="e">
        <f t="array" ref="I1412">_xlfn.IFS(#REF!="1",1,#REF!="2",2,#REF!="3",3,#REF!="1A",4,#REF!="1B",5,#REF!="2A",6,#REF!="2B",7,#REF!="3A",8,#REF!="3B",9,#REF!="4A",10,#REF!="","")</f>
        <v>#REF!</v>
      </c>
      <c r="J1412">
        <f>VLOOKUP(F1412,profesor!$G$2:$H$101,2,0)</f>
        <v>16</v>
      </c>
      <c r="K1412">
        <f>VLOOKUP(H1412,ar_predmet!A:C,3,0)</f>
        <v>16</v>
      </c>
      <c r="L1412" s="3">
        <f>VLOOKUP(H1412,ar_predmet!A:C,2,FALSE())</f>
        <v>5210</v>
      </c>
      <c r="M1412">
        <f>+VLOOKUP(G1412,tip_dogodka!$B$2:$C$10,2,0)</f>
        <v>2</v>
      </c>
      <c r="N1412">
        <f>+VLOOKUP(E1412,prostor!$F$1:$G$101,2,0)</f>
        <v>8</v>
      </c>
      <c r="O1412">
        <f t="shared" si="88"/>
        <v>150</v>
      </c>
      <c r="P1412">
        <f>VLOOKUP(O1412,mi2hh!A$2:B$4261,2,FALSE())</f>
        <v>3</v>
      </c>
      <c r="Q1412" t="str">
        <f t="shared" si="89"/>
        <v>Red</v>
      </c>
      <c r="R1412" t="str">
        <f t="shared" si="90"/>
        <v>VS</v>
      </c>
      <c r="S1412" s="24" t="s">
        <v>1171</v>
      </c>
      <c r="T1412" t="str">
        <f t="shared" si="91"/>
        <v/>
      </c>
      <c r="U1412">
        <f>VLOOKUP(S1412,ar_skupina!L$2:M$136,2,FALSE())</f>
        <v>32</v>
      </c>
    </row>
    <row r="1413" spans="1:21" ht="14.25" customHeight="1" x14ac:dyDescent="0.25">
      <c r="A1413">
        <v>1690</v>
      </c>
      <c r="B1413" s="9">
        <v>45237.489583333299</v>
      </c>
      <c r="C1413" s="9">
        <v>45237.59375</v>
      </c>
      <c r="D1413" t="s">
        <v>1740</v>
      </c>
      <c r="E1413">
        <v>302</v>
      </c>
      <c r="F1413" t="s">
        <v>1736</v>
      </c>
      <c r="G1413" t="s">
        <v>3</v>
      </c>
      <c r="H1413" t="s">
        <v>1741</v>
      </c>
      <c r="I1413" s="63" t="e">
        <f t="array" ref="I1413">_xlfn.IFS(#REF!="1",1,#REF!="2",2,#REF!="3",3,#REF!="1A",4,#REF!="1B",5,#REF!="2A",6,#REF!="2B",7,#REF!="3A",8,#REF!="3B",9,#REF!="4A",10,#REF!="","")</f>
        <v>#REF!</v>
      </c>
      <c r="J1413">
        <f>VLOOKUP(F1413,profesor!$G$2:$H$101,2,0)</f>
        <v>16</v>
      </c>
      <c r="K1413">
        <f>VLOOKUP(H1413,ar_predmet!A:C,3,0)</f>
        <v>95</v>
      </c>
      <c r="L1413" s="3">
        <f>VLOOKUP(H1413,ar_predmet!A:C,2,FALSE())</f>
        <v>6220</v>
      </c>
      <c r="M1413">
        <f>+VLOOKUP(G1413,tip_dogodka!$B$2:$C$10,2,0)</f>
        <v>2</v>
      </c>
      <c r="N1413">
        <f>+VLOOKUP(E1413,prostor!$F$1:$G$101,2,0)</f>
        <v>6</v>
      </c>
      <c r="O1413">
        <f t="shared" si="88"/>
        <v>150</v>
      </c>
      <c r="P1413">
        <f>VLOOKUP(O1413,mi2hh!A$2:B$4261,2,FALSE())</f>
        <v>3</v>
      </c>
      <c r="Q1413" t="str">
        <f t="shared" si="89"/>
        <v>Red</v>
      </c>
      <c r="R1413" t="str">
        <f t="shared" si="90"/>
        <v>UN</v>
      </c>
      <c r="S1413" s="24" t="s">
        <v>1208</v>
      </c>
      <c r="T1413" t="str">
        <f t="shared" si="91"/>
        <v/>
      </c>
      <c r="U1413">
        <f>VLOOKUP(S1413,ar_skupina!L$2:M$136,2,FALSE())</f>
        <v>65</v>
      </c>
    </row>
    <row r="1414" spans="1:21" ht="14.25" customHeight="1" x14ac:dyDescent="0.25">
      <c r="A1414">
        <v>1691</v>
      </c>
      <c r="B1414" s="9">
        <v>45299.489583333299</v>
      </c>
      <c r="C1414" s="9">
        <v>45299.59375</v>
      </c>
      <c r="D1414" t="s">
        <v>1752</v>
      </c>
      <c r="E1414">
        <v>302</v>
      </c>
      <c r="F1414" t="s">
        <v>1736</v>
      </c>
      <c r="G1414" t="s">
        <v>3</v>
      </c>
      <c r="H1414" t="s">
        <v>1749</v>
      </c>
      <c r="I1414" s="63" t="e">
        <f t="array" ref="I1414">_xlfn.IFS(#REF!="1",1,#REF!="2",2,#REF!="3",3,#REF!="1A",4,#REF!="1B",5,#REF!="2A",6,#REF!="2B",7,#REF!="3A",8,#REF!="3B",9,#REF!="4A",10,#REF!="","")</f>
        <v>#REF!</v>
      </c>
      <c r="J1414">
        <f>VLOOKUP(F1414,profesor!$G$2:$H$101,2,0)</f>
        <v>16</v>
      </c>
      <c r="K1414">
        <f>VLOOKUP(H1414,ar_predmet!A:C,3,0)</f>
        <v>123</v>
      </c>
      <c r="L1414" s="3">
        <f>VLOOKUP(H1414,ar_predmet!A:C,2,FALSE())</f>
        <v>6316</v>
      </c>
      <c r="M1414">
        <f>+VLOOKUP(G1414,tip_dogodka!$B$2:$C$10,2,0)</f>
        <v>2</v>
      </c>
      <c r="N1414">
        <f>+VLOOKUP(E1414,prostor!$F$1:$G$101,2,0)</f>
        <v>6</v>
      </c>
      <c r="O1414">
        <f t="shared" si="88"/>
        <v>150</v>
      </c>
      <c r="P1414">
        <f>VLOOKUP(O1414,mi2hh!A$2:B$4261,2,FALSE())</f>
        <v>3</v>
      </c>
      <c r="Q1414" t="str">
        <f t="shared" si="89"/>
        <v>Red</v>
      </c>
      <c r="R1414" t="str">
        <f t="shared" si="90"/>
        <v>UN</v>
      </c>
      <c r="S1414" s="24" t="s">
        <v>1215</v>
      </c>
      <c r="T1414" t="str">
        <f t="shared" si="91"/>
        <v/>
      </c>
      <c r="U1414">
        <f>VLOOKUP(S1414,ar_skupina!L$2:M$136,2,FALSE())</f>
        <v>72</v>
      </c>
    </row>
    <row r="1415" spans="1:21" ht="14.25" customHeight="1" x14ac:dyDescent="0.25">
      <c r="A1415">
        <v>1692</v>
      </c>
      <c r="B1415" s="9">
        <v>45211.677083333299</v>
      </c>
      <c r="C1415" s="9">
        <v>45211.78125</v>
      </c>
      <c r="D1415" t="s">
        <v>1771</v>
      </c>
      <c r="E1415">
        <v>111</v>
      </c>
      <c r="F1415" t="s">
        <v>1772</v>
      </c>
      <c r="G1415" t="s">
        <v>2</v>
      </c>
      <c r="H1415" t="s">
        <v>701</v>
      </c>
      <c r="I1415" s="63" t="e">
        <f t="array" ref="I1415">_xlfn.IFS(#REF!="1",1,#REF!="2",2,#REF!="3",3,#REF!="1A",4,#REF!="1B",5,#REF!="2A",6,#REF!="2B",7,#REF!="3A",8,#REF!="3B",9,#REF!="4A",10,#REF!="","")</f>
        <v>#REF!</v>
      </c>
      <c r="J1415">
        <f>VLOOKUP(F1415,profesor!$G$2:$H$101,2,0)</f>
        <v>17</v>
      </c>
      <c r="K1415">
        <f>VLOOKUP(H1415,ar_predmet!A:C,3,0)</f>
        <v>27</v>
      </c>
      <c r="L1415" s="3">
        <f>VLOOKUP(H1415,ar_predmet!A:C,2,FALSE())</f>
        <v>5229</v>
      </c>
      <c r="M1415">
        <f>+VLOOKUP(G1415,tip_dogodka!$B$2:$C$10,2,0)</f>
        <v>1</v>
      </c>
      <c r="N1415">
        <f>+VLOOKUP(E1415,prostor!$F$1:$G$101,2,0)</f>
        <v>4</v>
      </c>
      <c r="O1415">
        <f t="shared" si="88"/>
        <v>150</v>
      </c>
      <c r="P1415">
        <f>VLOOKUP(O1415,mi2hh!A$2:B$4261,2,FALSE())</f>
        <v>3</v>
      </c>
      <c r="Q1415" t="str">
        <f t="shared" si="89"/>
        <v>Red</v>
      </c>
      <c r="R1415" t="str">
        <f t="shared" si="90"/>
        <v>VS</v>
      </c>
      <c r="S1415" s="24" t="s">
        <v>1154</v>
      </c>
      <c r="T1415" t="str">
        <f t="shared" si="91"/>
        <v/>
      </c>
      <c r="U1415">
        <f>VLOOKUP(S1415,ar_skupina!L$2:M$136,2,FALSE())</f>
        <v>6</v>
      </c>
    </row>
    <row r="1416" spans="1:21" ht="14.25" customHeight="1" x14ac:dyDescent="0.25">
      <c r="A1416">
        <v>1693</v>
      </c>
      <c r="B1416" s="9">
        <v>45439.791666666701</v>
      </c>
      <c r="C1416" s="9">
        <v>45439.895833333299</v>
      </c>
      <c r="D1416" t="s">
        <v>1773</v>
      </c>
      <c r="E1416" t="s">
        <v>17</v>
      </c>
      <c r="F1416" t="s">
        <v>1772</v>
      </c>
      <c r="G1416" t="s">
        <v>2</v>
      </c>
      <c r="H1416" t="s">
        <v>1459</v>
      </c>
      <c r="I1416" s="63" t="e">
        <f t="array" ref="I1416">_xlfn.IFS(#REF!="1",1,#REF!="2",2,#REF!="3",3,#REF!="1A",4,#REF!="1B",5,#REF!="2A",6,#REF!="2B",7,#REF!="3A",8,#REF!="3B",9,#REF!="4A",10,#REF!="","")</f>
        <v>#REF!</v>
      </c>
      <c r="J1416">
        <f>VLOOKUP(F1416,profesor!$G$2:$H$101,2,0)</f>
        <v>17</v>
      </c>
      <c r="K1416">
        <f>VLOOKUP(H1416,ar_predmet!A:C,3,0)</f>
        <v>238</v>
      </c>
      <c r="L1416" s="3" t="str">
        <f>VLOOKUP(H1416,ar_predmet!A:C,2,FALSE())</f>
        <v>S104</v>
      </c>
      <c r="M1416">
        <f>+VLOOKUP(G1416,tip_dogodka!$B$2:$C$10,2,0)</f>
        <v>1</v>
      </c>
      <c r="N1416">
        <f>+VLOOKUP(E1416,prostor!$F$1:$G$101,2,0)</f>
        <v>55</v>
      </c>
      <c r="O1416">
        <f t="shared" si="88"/>
        <v>150</v>
      </c>
      <c r="P1416">
        <f>VLOOKUP(O1416,mi2hh!A$2:B$4261,2,FALSE())</f>
        <v>3</v>
      </c>
      <c r="Q1416" t="str">
        <f t="shared" si="89"/>
        <v>Izr</v>
      </c>
      <c r="R1416" t="str">
        <f t="shared" si="90"/>
        <v>VS</v>
      </c>
      <c r="S1416" s="24" t="s">
        <v>1239</v>
      </c>
      <c r="T1416" t="str">
        <f t="shared" si="91"/>
        <v/>
      </c>
      <c r="U1416">
        <f>VLOOKUP(S1416,ar_skupina!L$2:M$136,2,FALSE())</f>
        <v>93</v>
      </c>
    </row>
    <row r="1417" spans="1:21" ht="14.25" customHeight="1" x14ac:dyDescent="0.25">
      <c r="A1417">
        <v>1695</v>
      </c>
      <c r="B1417" s="9">
        <v>45245.75</v>
      </c>
      <c r="C1417" s="9">
        <v>45245.916666666701</v>
      </c>
      <c r="D1417" t="s">
        <v>1774</v>
      </c>
      <c r="E1417" t="s">
        <v>17</v>
      </c>
      <c r="F1417" t="s">
        <v>1772</v>
      </c>
      <c r="G1417" t="s">
        <v>10</v>
      </c>
      <c r="H1417" t="s">
        <v>1775</v>
      </c>
      <c r="I1417" s="63" t="e">
        <f t="array" ref="I1417">_xlfn.IFS(#REF!="1",1,#REF!="2",2,#REF!="3",3,#REF!="1A",4,#REF!="1B",5,#REF!="2A",6,#REF!="2B",7,#REF!="3A",8,#REF!="3B",9,#REF!="4A",10,#REF!="","")</f>
        <v>#REF!</v>
      </c>
      <c r="J1417">
        <f>VLOOKUP(F1417,profesor!$G$2:$H$101,2,0)</f>
        <v>17</v>
      </c>
      <c r="K1417">
        <f>VLOOKUP(H1417,ar_predmet!A:C,3,0)</f>
        <v>14</v>
      </c>
      <c r="L1417" s="3">
        <f>VLOOKUP(H1417,ar_predmet!A:C,2,FALSE())</f>
        <v>5204</v>
      </c>
      <c r="M1417">
        <f>+VLOOKUP(G1417,tip_dogodka!$B$2:$C$10,2,0)</f>
        <v>9</v>
      </c>
      <c r="N1417">
        <f>+VLOOKUP(E1417,prostor!$F$1:$G$101,2,0)</f>
        <v>55</v>
      </c>
      <c r="O1417">
        <f t="shared" si="88"/>
        <v>240</v>
      </c>
      <c r="P1417">
        <f>VLOOKUP(O1417,mi2hh!A$2:B$4261,2,FALSE())</f>
        <v>5</v>
      </c>
      <c r="Q1417" t="str">
        <f t="shared" si="89"/>
        <v>Izr</v>
      </c>
      <c r="R1417" t="str">
        <f t="shared" si="90"/>
        <v>VS</v>
      </c>
      <c r="S1417" s="24" t="s">
        <v>1249</v>
      </c>
      <c r="T1417" t="str">
        <f t="shared" si="91"/>
        <v/>
      </c>
      <c r="U1417">
        <f>VLOOKUP(S1417,ar_skupina!L$2:M$136,2,FALSE())</f>
        <v>103</v>
      </c>
    </row>
    <row r="1418" spans="1:21" ht="14.25" customHeight="1" x14ac:dyDescent="0.25">
      <c r="A1418">
        <v>1696</v>
      </c>
      <c r="B1418" s="9">
        <v>45232.635416666701</v>
      </c>
      <c r="C1418" s="9">
        <v>45232.739583333299</v>
      </c>
      <c r="D1418" t="s">
        <v>1776</v>
      </c>
      <c r="E1418" t="s">
        <v>16</v>
      </c>
      <c r="F1418" t="s">
        <v>1772</v>
      </c>
      <c r="G1418" t="s">
        <v>5</v>
      </c>
      <c r="H1418" t="s">
        <v>701</v>
      </c>
      <c r="I1418" s="63" t="e">
        <f t="array" ref="I1418">_xlfn.IFS(#REF!="1",1,#REF!="2",2,#REF!="3",3,#REF!="1A",4,#REF!="1B",5,#REF!="2A",6,#REF!="2B",7,#REF!="3A",8,#REF!="3B",9,#REF!="4A",10,#REF!="","")</f>
        <v>#REF!</v>
      </c>
      <c r="J1418">
        <f>VLOOKUP(F1418,profesor!$G$2:$H$101,2,0)</f>
        <v>17</v>
      </c>
      <c r="K1418">
        <f>VLOOKUP(H1418,ar_predmet!A:C,3,0)</f>
        <v>27</v>
      </c>
      <c r="L1418" s="3">
        <f>VLOOKUP(H1418,ar_predmet!A:C,2,FALSE())</f>
        <v>5229</v>
      </c>
      <c r="M1418">
        <f>+VLOOKUP(G1418,tip_dogodka!$B$2:$C$10,2,0)</f>
        <v>4</v>
      </c>
      <c r="N1418">
        <f>+VLOOKUP(E1418,prostor!$F$1:$G$101,2,0)</f>
        <v>54</v>
      </c>
      <c r="O1418">
        <f t="shared" si="88"/>
        <v>150</v>
      </c>
      <c r="P1418">
        <f>VLOOKUP(O1418,mi2hh!A$2:B$4261,2,FALSE())</f>
        <v>3</v>
      </c>
      <c r="Q1418" t="str">
        <f t="shared" si="89"/>
        <v>Red</v>
      </c>
      <c r="R1418" t="str">
        <f t="shared" si="90"/>
        <v>VS</v>
      </c>
      <c r="S1418" s="24" t="s">
        <v>1158</v>
      </c>
      <c r="T1418" t="str">
        <f t="shared" si="91"/>
        <v>1</v>
      </c>
      <c r="U1418">
        <f>VLOOKUP(S1418,ar_skupina!L$2:M$136,2,FALSE())</f>
        <v>21</v>
      </c>
    </row>
    <row r="1419" spans="1:21" ht="14.25" customHeight="1" x14ac:dyDescent="0.25">
      <c r="A1419">
        <v>1697</v>
      </c>
      <c r="B1419" s="9">
        <v>45274.489583333299</v>
      </c>
      <c r="C1419" s="9">
        <v>45274.59375</v>
      </c>
      <c r="D1419" t="s">
        <v>1777</v>
      </c>
      <c r="E1419">
        <v>412</v>
      </c>
      <c r="F1419" t="s">
        <v>1772</v>
      </c>
      <c r="G1419" t="s">
        <v>3</v>
      </c>
      <c r="H1419" t="s">
        <v>1778</v>
      </c>
      <c r="I1419" s="63" t="e">
        <f t="array" ref="I1419">_xlfn.IFS(#REF!="1",1,#REF!="2",2,#REF!="3",3,#REF!="1A",4,#REF!="1B",5,#REF!="2A",6,#REF!="2B",7,#REF!="3A",8,#REF!="3B",9,#REF!="4A",10,#REF!="","")</f>
        <v>#REF!</v>
      </c>
      <c r="J1419">
        <f>VLOOKUP(F1419,profesor!$G$2:$H$101,2,0)</f>
        <v>17</v>
      </c>
      <c r="K1419">
        <f>VLOOKUP(H1419,ar_predmet!A:C,3,0)</f>
        <v>198</v>
      </c>
      <c r="L1419" s="3">
        <f>VLOOKUP(H1419,ar_predmet!A:C,2,FALSE())</f>
        <v>7241</v>
      </c>
      <c r="M1419">
        <f>+VLOOKUP(G1419,tip_dogodka!$B$2:$C$10,2,0)</f>
        <v>2</v>
      </c>
      <c r="N1419">
        <f>+VLOOKUP(E1419,prostor!$F$1:$G$101,2,0)</f>
        <v>15</v>
      </c>
      <c r="O1419">
        <f t="shared" si="88"/>
        <v>150</v>
      </c>
      <c r="P1419">
        <f>VLOOKUP(O1419,mi2hh!A$2:B$4261,2,FALSE())</f>
        <v>3</v>
      </c>
      <c r="Q1419" t="str">
        <f t="shared" si="89"/>
        <v>Red</v>
      </c>
      <c r="R1419" t="str">
        <f t="shared" si="90"/>
        <v>MA</v>
      </c>
      <c r="S1419" s="24" t="s">
        <v>1228</v>
      </c>
      <c r="T1419" t="str">
        <f t="shared" si="91"/>
        <v/>
      </c>
      <c r="U1419">
        <f>VLOOKUP(S1419,ar_skupina!L$2:M$136,2,FALSE())</f>
        <v>84</v>
      </c>
    </row>
    <row r="1420" spans="1:21" ht="14.25" customHeight="1" x14ac:dyDescent="0.25">
      <c r="A1420">
        <v>1698</v>
      </c>
      <c r="B1420" s="9">
        <v>45355.75</v>
      </c>
      <c r="C1420" s="9">
        <v>45355.920138888898</v>
      </c>
      <c r="D1420" t="s">
        <v>1779</v>
      </c>
      <c r="E1420" t="s">
        <v>17</v>
      </c>
      <c r="F1420" t="s">
        <v>1772</v>
      </c>
      <c r="G1420" t="s">
        <v>10</v>
      </c>
      <c r="H1420" t="s">
        <v>701</v>
      </c>
      <c r="I1420" s="63" t="e">
        <f t="array" ref="I1420">_xlfn.IFS(#REF!="1",1,#REF!="2",2,#REF!="3",3,#REF!="1A",4,#REF!="1B",5,#REF!="2A",6,#REF!="2B",7,#REF!="3A",8,#REF!="3B",9,#REF!="4A",10,#REF!="","")</f>
        <v>#REF!</v>
      </c>
      <c r="J1420">
        <f>VLOOKUP(F1420,profesor!$G$2:$H$101,2,0)</f>
        <v>17</v>
      </c>
      <c r="K1420">
        <f>VLOOKUP(H1420,ar_predmet!A:C,3,0)</f>
        <v>27</v>
      </c>
      <c r="L1420" s="3">
        <f>VLOOKUP(H1420,ar_predmet!A:C,2,FALSE())</f>
        <v>5229</v>
      </c>
      <c r="M1420">
        <f>+VLOOKUP(G1420,tip_dogodka!$B$2:$C$10,2,0)</f>
        <v>9</v>
      </c>
      <c r="N1420">
        <f>+VLOOKUP(E1420,prostor!$F$1:$G$101,2,0)</f>
        <v>55</v>
      </c>
      <c r="O1420">
        <f t="shared" si="88"/>
        <v>245</v>
      </c>
      <c r="P1420">
        <f>VLOOKUP(O1420,mi2hh!A$2:B$4261,2,FALSE())</f>
        <v>5</v>
      </c>
      <c r="Q1420" t="str">
        <f t="shared" si="89"/>
        <v>Izr</v>
      </c>
      <c r="R1420" t="str">
        <f t="shared" si="90"/>
        <v>VS</v>
      </c>
      <c r="S1420" s="24" t="s">
        <v>1242</v>
      </c>
      <c r="T1420" t="str">
        <f t="shared" si="91"/>
        <v/>
      </c>
      <c r="U1420">
        <f>VLOOKUP(S1420,ar_skupina!L$2:M$136,2,FALSE())</f>
        <v>96</v>
      </c>
    </row>
    <row r="1421" spans="1:21" ht="14.25" customHeight="1" x14ac:dyDescent="0.25">
      <c r="A1421">
        <v>1699</v>
      </c>
      <c r="B1421" s="9">
        <v>45223.791666666701</v>
      </c>
      <c r="C1421" s="9">
        <v>45223.895833333299</v>
      </c>
      <c r="D1421" t="s">
        <v>1780</v>
      </c>
      <c r="E1421" t="s">
        <v>16</v>
      </c>
      <c r="F1421" t="s">
        <v>1772</v>
      </c>
      <c r="G1421" t="s">
        <v>5</v>
      </c>
      <c r="H1421" t="s">
        <v>701</v>
      </c>
      <c r="I1421" s="63" t="e">
        <f t="array" ref="I1421">_xlfn.IFS(#REF!="1",1,#REF!="2",2,#REF!="3",3,#REF!="1A",4,#REF!="1B",5,#REF!="2A",6,#REF!="2B",7,#REF!="3A",8,#REF!="3B",9,#REF!="4A",10,#REF!="","")</f>
        <v>#REF!</v>
      </c>
      <c r="J1421">
        <f>VLOOKUP(F1421,profesor!$G$2:$H$101,2,0)</f>
        <v>17</v>
      </c>
      <c r="K1421">
        <f>VLOOKUP(H1421,ar_predmet!A:C,3,0)</f>
        <v>27</v>
      </c>
      <c r="L1421" s="3">
        <f>VLOOKUP(H1421,ar_predmet!A:C,2,FALSE())</f>
        <v>5229</v>
      </c>
      <c r="M1421">
        <f>+VLOOKUP(G1421,tip_dogodka!$B$2:$C$10,2,0)</f>
        <v>4</v>
      </c>
      <c r="N1421">
        <f>+VLOOKUP(E1421,prostor!$F$1:$G$101,2,0)</f>
        <v>54</v>
      </c>
      <c r="O1421">
        <f t="shared" si="88"/>
        <v>150</v>
      </c>
      <c r="P1421">
        <f>VLOOKUP(O1421,mi2hh!A$2:B$4261,2,FALSE())</f>
        <v>3</v>
      </c>
      <c r="Q1421" t="str">
        <f t="shared" si="89"/>
        <v>Red</v>
      </c>
      <c r="R1421" t="str">
        <f t="shared" si="90"/>
        <v>VS</v>
      </c>
      <c r="S1421" s="24" t="s">
        <v>1160</v>
      </c>
      <c r="T1421" t="str">
        <f t="shared" si="91"/>
        <v>3</v>
      </c>
      <c r="U1421">
        <f>VLOOKUP(S1421,ar_skupina!L$2:M$136,2,FALSE())</f>
        <v>23</v>
      </c>
    </row>
    <row r="1422" spans="1:21" ht="14.25" customHeight="1" x14ac:dyDescent="0.25">
      <c r="A1422">
        <v>1700</v>
      </c>
      <c r="B1422" s="9">
        <v>45294.75</v>
      </c>
      <c r="C1422" s="9">
        <v>45294.920138888898</v>
      </c>
      <c r="D1422" t="s">
        <v>1781</v>
      </c>
      <c r="E1422" t="s">
        <v>17</v>
      </c>
      <c r="F1422" t="s">
        <v>1772</v>
      </c>
      <c r="G1422" t="s">
        <v>10</v>
      </c>
      <c r="H1422" t="s">
        <v>1782</v>
      </c>
      <c r="I1422" s="63" t="e">
        <f t="array" ref="I1422">_xlfn.IFS(#REF!="1",1,#REF!="2",2,#REF!="3",3,#REF!="1A",4,#REF!="1B",5,#REF!="2A",6,#REF!="2B",7,#REF!="3A",8,#REF!="3B",9,#REF!="4A",10,#REF!="","")</f>
        <v>#REF!</v>
      </c>
      <c r="J1422">
        <f>VLOOKUP(F1422,profesor!$G$2:$H$101,2,0)</f>
        <v>17</v>
      </c>
      <c r="K1422">
        <f>VLOOKUP(H1422,ar_predmet!A:C,3,0)</f>
        <v>265</v>
      </c>
      <c r="L1422" s="3" t="str">
        <f>VLOOKUP(H1422,ar_predmet!A:C,2,FALSE())</f>
        <v>KM105</v>
      </c>
      <c r="M1422">
        <f>+VLOOKUP(G1422,tip_dogodka!$B$2:$C$10,2,0)</f>
        <v>9</v>
      </c>
      <c r="N1422">
        <f>+VLOOKUP(E1422,prostor!$F$1:$G$101,2,0)</f>
        <v>55</v>
      </c>
      <c r="O1422">
        <f t="shared" si="88"/>
        <v>245</v>
      </c>
      <c r="P1422">
        <f>VLOOKUP(O1422,mi2hh!A$2:B$4261,2,FALSE())</f>
        <v>5</v>
      </c>
      <c r="Q1422" t="str">
        <f t="shared" si="89"/>
        <v>Izr</v>
      </c>
      <c r="R1422" t="str">
        <f t="shared" si="90"/>
        <v>VS</v>
      </c>
      <c r="S1422" s="24" t="s">
        <v>1240</v>
      </c>
      <c r="T1422" t="str">
        <f t="shared" si="91"/>
        <v/>
      </c>
      <c r="U1422">
        <f>VLOOKUP(S1422,ar_skupina!L$2:M$136,2,FALSE())</f>
        <v>94</v>
      </c>
    </row>
    <row r="1423" spans="1:21" ht="14.25" customHeight="1" x14ac:dyDescent="0.25">
      <c r="A1423">
        <v>1701</v>
      </c>
      <c r="B1423" s="9">
        <v>45271.489583333299</v>
      </c>
      <c r="C1423" s="9">
        <v>45271.59375</v>
      </c>
      <c r="D1423" t="s">
        <v>1777</v>
      </c>
      <c r="E1423">
        <v>412</v>
      </c>
      <c r="F1423" t="s">
        <v>1772</v>
      </c>
      <c r="G1423" t="s">
        <v>3</v>
      </c>
      <c r="H1423" t="s">
        <v>1778</v>
      </c>
      <c r="I1423" s="63" t="e">
        <f t="array" ref="I1423">_xlfn.IFS(#REF!="1",1,#REF!="2",2,#REF!="3",3,#REF!="1A",4,#REF!="1B",5,#REF!="2A",6,#REF!="2B",7,#REF!="3A",8,#REF!="3B",9,#REF!="4A",10,#REF!="","")</f>
        <v>#REF!</v>
      </c>
      <c r="J1423">
        <f>VLOOKUP(F1423,profesor!$G$2:$H$101,2,0)</f>
        <v>17</v>
      </c>
      <c r="K1423">
        <f>VLOOKUP(H1423,ar_predmet!A:C,3,0)</f>
        <v>198</v>
      </c>
      <c r="L1423" s="3">
        <f>VLOOKUP(H1423,ar_predmet!A:C,2,FALSE())</f>
        <v>7241</v>
      </c>
      <c r="M1423">
        <f>+VLOOKUP(G1423,tip_dogodka!$B$2:$C$10,2,0)</f>
        <v>2</v>
      </c>
      <c r="N1423">
        <f>+VLOOKUP(E1423,prostor!$F$1:$G$101,2,0)</f>
        <v>15</v>
      </c>
      <c r="O1423">
        <f t="shared" si="88"/>
        <v>150</v>
      </c>
      <c r="P1423">
        <f>VLOOKUP(O1423,mi2hh!A$2:B$4261,2,FALSE())</f>
        <v>3</v>
      </c>
      <c r="Q1423" t="str">
        <f t="shared" si="89"/>
        <v>Red</v>
      </c>
      <c r="R1423" t="str">
        <f t="shared" si="90"/>
        <v>MA</v>
      </c>
      <c r="S1423" s="24" t="s">
        <v>1228</v>
      </c>
      <c r="T1423" t="str">
        <f t="shared" si="91"/>
        <v/>
      </c>
      <c r="U1423">
        <f>VLOOKUP(S1423,ar_skupina!L$2:M$136,2,FALSE())</f>
        <v>84</v>
      </c>
    </row>
    <row r="1424" spans="1:21" ht="14.25" customHeight="1" x14ac:dyDescent="0.25">
      <c r="A1424">
        <v>1702</v>
      </c>
      <c r="B1424" s="9">
        <v>45215.677083333299</v>
      </c>
      <c r="C1424" s="9">
        <v>45215.78125</v>
      </c>
      <c r="D1424" t="s">
        <v>1783</v>
      </c>
      <c r="E1424" t="s">
        <v>16</v>
      </c>
      <c r="F1424" t="s">
        <v>1772</v>
      </c>
      <c r="G1424" t="s">
        <v>4</v>
      </c>
      <c r="H1424" t="s">
        <v>701</v>
      </c>
      <c r="I1424" s="63" t="e">
        <f t="array" ref="I1424">_xlfn.IFS(#REF!="1",1,#REF!="2",2,#REF!="3",3,#REF!="1A",4,#REF!="1B",5,#REF!="2A",6,#REF!="2B",7,#REF!="3A",8,#REF!="3B",9,#REF!="4A",10,#REF!="","")</f>
        <v>#REF!</v>
      </c>
      <c r="J1424">
        <f>VLOOKUP(F1424,profesor!$G$2:$H$101,2,0)</f>
        <v>17</v>
      </c>
      <c r="K1424">
        <f>VLOOKUP(H1424,ar_predmet!A:C,3,0)</f>
        <v>27</v>
      </c>
      <c r="L1424" s="3">
        <f>VLOOKUP(H1424,ar_predmet!A:C,2,FALSE())</f>
        <v>5229</v>
      </c>
      <c r="M1424">
        <f>+VLOOKUP(G1424,tip_dogodka!$B$2:$C$10,2,0)</f>
        <v>3</v>
      </c>
      <c r="N1424">
        <f>+VLOOKUP(E1424,prostor!$F$1:$G$101,2,0)</f>
        <v>54</v>
      </c>
      <c r="O1424">
        <f t="shared" si="88"/>
        <v>150</v>
      </c>
      <c r="P1424">
        <f>VLOOKUP(O1424,mi2hh!A$2:B$4261,2,FALSE())</f>
        <v>3</v>
      </c>
      <c r="Q1424" t="str">
        <f t="shared" si="89"/>
        <v>Red</v>
      </c>
      <c r="R1424" t="str">
        <f t="shared" si="90"/>
        <v>VS</v>
      </c>
      <c r="S1424" s="24" t="s">
        <v>1154</v>
      </c>
      <c r="T1424" t="str">
        <f t="shared" si="91"/>
        <v/>
      </c>
      <c r="U1424">
        <f>VLOOKUP(S1424,ar_skupina!L$2:M$136,2,FALSE())</f>
        <v>6</v>
      </c>
    </row>
    <row r="1425" spans="1:21" ht="14.25" customHeight="1" x14ac:dyDescent="0.25">
      <c r="A1425">
        <v>1703</v>
      </c>
      <c r="B1425" s="9">
        <v>45264.75</v>
      </c>
      <c r="C1425" s="9">
        <v>45264.916666666701</v>
      </c>
      <c r="D1425" t="s">
        <v>1784</v>
      </c>
      <c r="E1425" t="s">
        <v>17</v>
      </c>
      <c r="F1425" t="s">
        <v>1772</v>
      </c>
      <c r="G1425" t="s">
        <v>7</v>
      </c>
      <c r="H1425" s="53" t="s">
        <v>1785</v>
      </c>
      <c r="I1425" s="63" t="e">
        <f t="array" ref="I1425">_xlfn.IFS(#REF!="1",1,#REF!="2",2,#REF!="3",3,#REF!="1A",4,#REF!="1B",5,#REF!="2A",6,#REF!="2B",7,#REF!="3A",8,#REF!="3B",9,#REF!="4A",10,#REF!="","")</f>
        <v>#REF!</v>
      </c>
      <c r="J1425">
        <f>VLOOKUP(F1425,profesor!$G$2:$H$101,2,0)</f>
        <v>17</v>
      </c>
      <c r="K1425">
        <f>VLOOKUP(H1425,ar_predmet!A:C,3,0)</f>
        <v>50</v>
      </c>
      <c r="L1425" s="3">
        <f>VLOOKUP(H1425,ar_predmet!A:C,2,FALSE())</f>
        <v>5306</v>
      </c>
      <c r="M1425">
        <f>+VLOOKUP(G1425,tip_dogodka!$B$2:$C$10,2,0)</f>
        <v>6</v>
      </c>
      <c r="N1425">
        <f>+VLOOKUP(E1425,prostor!$F$1:$G$101,2,0)</f>
        <v>55</v>
      </c>
      <c r="O1425">
        <f t="shared" si="88"/>
        <v>240</v>
      </c>
      <c r="P1425">
        <f>VLOOKUP(O1425,mi2hh!A$2:B$4261,2,FALSE())</f>
        <v>5</v>
      </c>
      <c r="Q1425" t="str">
        <f t="shared" si="89"/>
        <v>Izr</v>
      </c>
      <c r="R1425" t="str">
        <f t="shared" si="90"/>
        <v>VS</v>
      </c>
      <c r="S1425" s="24" t="s">
        <v>1260</v>
      </c>
      <c r="T1425" t="str">
        <f t="shared" si="91"/>
        <v/>
      </c>
      <c r="U1425">
        <f>VLOOKUP(S1425,ar_skupina!L$2:M$136,2,FALSE())</f>
        <v>112</v>
      </c>
    </row>
    <row r="1426" spans="1:21" ht="14.25" customHeight="1" x14ac:dyDescent="0.25">
      <c r="A1426">
        <v>1705</v>
      </c>
      <c r="B1426" s="9">
        <v>45275.489583333299</v>
      </c>
      <c r="C1426" s="9">
        <v>45275.59375</v>
      </c>
      <c r="D1426" t="s">
        <v>1786</v>
      </c>
      <c r="E1426" t="s">
        <v>16</v>
      </c>
      <c r="F1426" t="s">
        <v>1772</v>
      </c>
      <c r="G1426" t="s">
        <v>5</v>
      </c>
      <c r="H1426" t="s">
        <v>1778</v>
      </c>
      <c r="I1426" s="63" t="e">
        <f t="array" ref="I1426">_xlfn.IFS(#REF!="1",1,#REF!="2",2,#REF!="3",3,#REF!="1A",4,#REF!="1B",5,#REF!="2A",6,#REF!="2B",7,#REF!="3A",8,#REF!="3B",9,#REF!="4A",10,#REF!="","")</f>
        <v>#REF!</v>
      </c>
      <c r="J1426">
        <f>VLOOKUP(F1426,profesor!$G$2:$H$101,2,0)</f>
        <v>17</v>
      </c>
      <c r="K1426">
        <f>VLOOKUP(H1426,ar_predmet!A:C,3,0)</f>
        <v>198</v>
      </c>
      <c r="L1426" s="3">
        <f>VLOOKUP(H1426,ar_predmet!A:C,2,FALSE())</f>
        <v>7241</v>
      </c>
      <c r="M1426">
        <f>+VLOOKUP(G1426,tip_dogodka!$B$2:$C$10,2,0)</f>
        <v>4</v>
      </c>
      <c r="N1426">
        <f>+VLOOKUP(E1426,prostor!$F$1:$G$101,2,0)</f>
        <v>54</v>
      </c>
      <c r="O1426">
        <f t="shared" si="88"/>
        <v>150</v>
      </c>
      <c r="P1426">
        <f>VLOOKUP(O1426,mi2hh!A$2:B$4261,2,FALSE())</f>
        <v>3</v>
      </c>
      <c r="Q1426" t="str">
        <f t="shared" si="89"/>
        <v>Red</v>
      </c>
      <c r="R1426" t="str">
        <f t="shared" si="90"/>
        <v>MA</v>
      </c>
      <c r="S1426" s="24" t="s">
        <v>1228</v>
      </c>
      <c r="T1426" t="str">
        <f t="shared" si="91"/>
        <v/>
      </c>
      <c r="U1426">
        <f>VLOOKUP(S1426,ar_skupina!L$2:M$136,2,FALSE())</f>
        <v>84</v>
      </c>
    </row>
    <row r="1427" spans="1:21" ht="14.25" customHeight="1" x14ac:dyDescent="0.25">
      <c r="A1427">
        <v>1707</v>
      </c>
      <c r="B1427" s="9">
        <v>45233.75</v>
      </c>
      <c r="C1427" s="9">
        <v>45233.854166666701</v>
      </c>
      <c r="D1427" t="s">
        <v>1787</v>
      </c>
      <c r="E1427">
        <v>412</v>
      </c>
      <c r="F1427" t="s">
        <v>1772</v>
      </c>
      <c r="G1427" t="s">
        <v>3</v>
      </c>
      <c r="H1427" t="s">
        <v>701</v>
      </c>
      <c r="I1427" s="63" t="e">
        <f t="array" ref="I1427">_xlfn.IFS(#REF!="1",1,#REF!="2",2,#REF!="3",3,#REF!="1A",4,#REF!="1B",5,#REF!="2A",6,#REF!="2B",7,#REF!="3A",8,#REF!="3B",9,#REF!="4A",10,#REF!="","")</f>
        <v>#REF!</v>
      </c>
      <c r="J1427">
        <f>VLOOKUP(F1427,profesor!$G$2:$H$101,2,0)</f>
        <v>17</v>
      </c>
      <c r="K1427">
        <f>VLOOKUP(H1427,ar_predmet!A:C,3,0)</f>
        <v>27</v>
      </c>
      <c r="L1427" s="3">
        <f>VLOOKUP(H1427,ar_predmet!A:C,2,FALSE())</f>
        <v>5229</v>
      </c>
      <c r="M1427">
        <f>+VLOOKUP(G1427,tip_dogodka!$B$2:$C$10,2,0)</f>
        <v>2</v>
      </c>
      <c r="N1427">
        <f>+VLOOKUP(E1427,prostor!$F$1:$G$101,2,0)</f>
        <v>15</v>
      </c>
      <c r="O1427">
        <f t="shared" si="88"/>
        <v>150</v>
      </c>
      <c r="P1427">
        <f>VLOOKUP(O1427,mi2hh!A$2:B$4261,2,FALSE())</f>
        <v>3</v>
      </c>
      <c r="Q1427" t="str">
        <f t="shared" si="89"/>
        <v>Red</v>
      </c>
      <c r="R1427" t="str">
        <f t="shared" si="90"/>
        <v>VS</v>
      </c>
      <c r="S1427" s="24" t="s">
        <v>1160</v>
      </c>
      <c r="T1427" t="str">
        <f t="shared" si="91"/>
        <v>3</v>
      </c>
      <c r="U1427">
        <f>VLOOKUP(S1427,ar_skupina!L$2:M$136,2,FALSE())</f>
        <v>23</v>
      </c>
    </row>
    <row r="1428" spans="1:21" ht="14.25" customHeight="1" x14ac:dyDescent="0.25">
      <c r="A1428">
        <v>1708</v>
      </c>
      <c r="B1428" s="9">
        <v>45223.677083333299</v>
      </c>
      <c r="C1428" s="9">
        <v>45223.78125</v>
      </c>
      <c r="D1428" t="s">
        <v>1776</v>
      </c>
      <c r="E1428" t="s">
        <v>16</v>
      </c>
      <c r="F1428" t="s">
        <v>1772</v>
      </c>
      <c r="G1428" t="s">
        <v>5</v>
      </c>
      <c r="H1428" t="s">
        <v>701</v>
      </c>
      <c r="I1428" s="63" t="e">
        <f t="array" ref="I1428">_xlfn.IFS(#REF!="1",1,#REF!="2",2,#REF!="3",3,#REF!="1A",4,#REF!="1B",5,#REF!="2A",6,#REF!="2B",7,#REF!="3A",8,#REF!="3B",9,#REF!="4A",10,#REF!="","")</f>
        <v>#REF!</v>
      </c>
      <c r="J1428">
        <f>VLOOKUP(F1428,profesor!$G$2:$H$101,2,0)</f>
        <v>17</v>
      </c>
      <c r="K1428">
        <f>VLOOKUP(H1428,ar_predmet!A:C,3,0)</f>
        <v>27</v>
      </c>
      <c r="L1428" s="3">
        <f>VLOOKUP(H1428,ar_predmet!A:C,2,FALSE())</f>
        <v>5229</v>
      </c>
      <c r="M1428">
        <f>+VLOOKUP(G1428,tip_dogodka!$B$2:$C$10,2,0)</f>
        <v>4</v>
      </c>
      <c r="N1428">
        <f>+VLOOKUP(E1428,prostor!$F$1:$G$101,2,0)</f>
        <v>54</v>
      </c>
      <c r="O1428">
        <f t="shared" si="88"/>
        <v>150</v>
      </c>
      <c r="P1428">
        <f>VLOOKUP(O1428,mi2hh!A$2:B$4261,2,FALSE())</f>
        <v>3</v>
      </c>
      <c r="Q1428" t="str">
        <f t="shared" si="89"/>
        <v>Red</v>
      </c>
      <c r="R1428" t="str">
        <f t="shared" si="90"/>
        <v>VS</v>
      </c>
      <c r="S1428" s="24" t="s">
        <v>1158</v>
      </c>
      <c r="T1428" t="str">
        <f t="shared" si="91"/>
        <v>1</v>
      </c>
      <c r="U1428">
        <f>VLOOKUP(S1428,ar_skupina!L$2:M$136,2,FALSE())</f>
        <v>21</v>
      </c>
    </row>
    <row r="1429" spans="1:21" ht="14.25" customHeight="1" x14ac:dyDescent="0.25">
      <c r="A1429">
        <v>1709</v>
      </c>
      <c r="B1429" s="9">
        <v>45432.75</v>
      </c>
      <c r="C1429" s="9">
        <v>45432.958333333299</v>
      </c>
      <c r="D1429" t="s">
        <v>1788</v>
      </c>
      <c r="E1429" t="s">
        <v>16</v>
      </c>
      <c r="F1429" t="s">
        <v>1772</v>
      </c>
      <c r="G1429" t="s">
        <v>4</v>
      </c>
      <c r="H1429" t="s">
        <v>1459</v>
      </c>
      <c r="I1429" s="63" t="e">
        <f t="array" ref="I1429">_xlfn.IFS(#REF!="1",1,#REF!="2",2,#REF!="3",3,#REF!="1A",4,#REF!="1B",5,#REF!="2A",6,#REF!="2B",7,#REF!="3A",8,#REF!="3B",9,#REF!="4A",10,#REF!="","")</f>
        <v>#REF!</v>
      </c>
      <c r="J1429">
        <f>VLOOKUP(F1429,profesor!$G$2:$H$101,2,0)</f>
        <v>17</v>
      </c>
      <c r="K1429">
        <f>VLOOKUP(H1429,ar_predmet!A:C,3,0)</f>
        <v>238</v>
      </c>
      <c r="L1429" s="3" t="str">
        <f>VLOOKUP(H1429,ar_predmet!A:C,2,FALSE())</f>
        <v>S104</v>
      </c>
      <c r="M1429">
        <f>+VLOOKUP(G1429,tip_dogodka!$B$2:$C$10,2,0)</f>
        <v>3</v>
      </c>
      <c r="N1429">
        <f>+VLOOKUP(E1429,prostor!$F$1:$G$101,2,0)</f>
        <v>54</v>
      </c>
      <c r="O1429">
        <f t="shared" si="88"/>
        <v>300</v>
      </c>
      <c r="P1429">
        <f>VLOOKUP(O1429,mi2hh!A$2:B$4261,2,FALSE())</f>
        <v>6</v>
      </c>
      <c r="Q1429" t="str">
        <f t="shared" si="89"/>
        <v>Izr</v>
      </c>
      <c r="R1429" t="str">
        <f t="shared" si="90"/>
        <v>VS</v>
      </c>
      <c r="S1429" s="24" t="s">
        <v>1239</v>
      </c>
      <c r="T1429" t="str">
        <f t="shared" si="91"/>
        <v/>
      </c>
      <c r="U1429">
        <f>VLOOKUP(S1429,ar_skupina!L$2:M$136,2,FALSE())</f>
        <v>93</v>
      </c>
    </row>
    <row r="1430" spans="1:21" ht="14.25" customHeight="1" x14ac:dyDescent="0.25">
      <c r="A1430">
        <v>1710</v>
      </c>
      <c r="B1430" s="9">
        <v>45239.489583333299</v>
      </c>
      <c r="C1430" s="9">
        <v>45239.59375</v>
      </c>
      <c r="D1430" t="s">
        <v>1789</v>
      </c>
      <c r="E1430">
        <v>402</v>
      </c>
      <c r="F1430" t="s">
        <v>1772</v>
      </c>
      <c r="G1430" t="s">
        <v>2</v>
      </c>
      <c r="H1430" s="53" t="s">
        <v>1785</v>
      </c>
      <c r="I1430" s="63" t="e">
        <f t="array" ref="I1430">_xlfn.IFS(#REF!="1",1,#REF!="2",2,#REF!="3",3,#REF!="1A",4,#REF!="1B",5,#REF!="2A",6,#REF!="2B",7,#REF!="3A",8,#REF!="3B",9,#REF!="4A",10,#REF!="","")</f>
        <v>#REF!</v>
      </c>
      <c r="J1430">
        <f>VLOOKUP(F1430,profesor!$G$2:$H$101,2,0)</f>
        <v>17</v>
      </c>
      <c r="K1430">
        <f>VLOOKUP(H1430,ar_predmet!A:C,3,0)</f>
        <v>50</v>
      </c>
      <c r="L1430" s="3">
        <f>VLOOKUP(H1430,ar_predmet!A:C,2,FALSE())</f>
        <v>5306</v>
      </c>
      <c r="M1430">
        <f>+VLOOKUP(G1430,tip_dogodka!$B$2:$C$10,2,0)</f>
        <v>1</v>
      </c>
      <c r="N1430">
        <f>+VLOOKUP(E1430,prostor!$F$1:$G$101,2,0)</f>
        <v>11</v>
      </c>
      <c r="O1430">
        <f t="shared" si="88"/>
        <v>150</v>
      </c>
      <c r="P1430">
        <f>VLOOKUP(O1430,mi2hh!A$2:B$4261,2,FALSE())</f>
        <v>3</v>
      </c>
      <c r="Q1430" t="str">
        <f t="shared" si="89"/>
        <v>Red</v>
      </c>
      <c r="R1430" t="str">
        <f t="shared" si="90"/>
        <v>VS</v>
      </c>
      <c r="S1430" s="24" t="s">
        <v>1184</v>
      </c>
      <c r="T1430" t="str">
        <f t="shared" si="91"/>
        <v/>
      </c>
      <c r="U1430">
        <f>VLOOKUP(S1430,ar_skupina!L$2:M$136,2,FALSE())</f>
        <v>44</v>
      </c>
    </row>
    <row r="1431" spans="1:21" ht="14.25" customHeight="1" x14ac:dyDescent="0.25">
      <c r="A1431">
        <v>1711</v>
      </c>
      <c r="B1431" s="9">
        <v>45204.677083333299</v>
      </c>
      <c r="C1431" s="9">
        <v>45204.78125</v>
      </c>
      <c r="D1431" t="s">
        <v>1771</v>
      </c>
      <c r="E1431">
        <v>306</v>
      </c>
      <c r="F1431" t="s">
        <v>1772</v>
      </c>
      <c r="G1431" t="s">
        <v>2</v>
      </c>
      <c r="H1431" t="s">
        <v>701</v>
      </c>
      <c r="I1431" s="63" t="e">
        <f t="array" ref="I1431">_xlfn.IFS(#REF!="1",1,#REF!="2",2,#REF!="3",3,#REF!="1A",4,#REF!="1B",5,#REF!="2A",6,#REF!="2B",7,#REF!="3A",8,#REF!="3B",9,#REF!="4A",10,#REF!="","")</f>
        <v>#REF!</v>
      </c>
      <c r="J1431">
        <f>VLOOKUP(F1431,profesor!$G$2:$H$101,2,0)</f>
        <v>17</v>
      </c>
      <c r="K1431">
        <f>VLOOKUP(H1431,ar_predmet!A:C,3,0)</f>
        <v>27</v>
      </c>
      <c r="L1431" s="3">
        <f>VLOOKUP(H1431,ar_predmet!A:C,2,FALSE())</f>
        <v>5229</v>
      </c>
      <c r="M1431">
        <f>+VLOOKUP(G1431,tip_dogodka!$B$2:$C$10,2,0)</f>
        <v>1</v>
      </c>
      <c r="N1431">
        <f>+VLOOKUP(E1431,prostor!$F$1:$G$101,2,0)</f>
        <v>8</v>
      </c>
      <c r="O1431">
        <f t="shared" si="88"/>
        <v>150</v>
      </c>
      <c r="P1431">
        <f>VLOOKUP(O1431,mi2hh!A$2:B$4261,2,FALSE())</f>
        <v>3</v>
      </c>
      <c r="Q1431" t="str">
        <f t="shared" si="89"/>
        <v>Red</v>
      </c>
      <c r="R1431" t="str">
        <f t="shared" si="90"/>
        <v>VS</v>
      </c>
      <c r="S1431" s="24" t="s">
        <v>1154</v>
      </c>
      <c r="T1431" t="str">
        <f t="shared" si="91"/>
        <v/>
      </c>
      <c r="U1431">
        <f>VLOOKUP(S1431,ar_skupina!L$2:M$136,2,FALSE())</f>
        <v>6</v>
      </c>
    </row>
    <row r="1432" spans="1:21" ht="14.25" customHeight="1" x14ac:dyDescent="0.25">
      <c r="A1432">
        <v>1712</v>
      </c>
      <c r="B1432" s="9">
        <v>45225.677083333299</v>
      </c>
      <c r="C1432" s="9">
        <v>45225.78125</v>
      </c>
      <c r="D1432" t="s">
        <v>1776</v>
      </c>
      <c r="E1432" t="s">
        <v>16</v>
      </c>
      <c r="F1432" t="s">
        <v>1772</v>
      </c>
      <c r="G1432" t="s">
        <v>5</v>
      </c>
      <c r="H1432" t="s">
        <v>701</v>
      </c>
      <c r="I1432" s="63" t="e">
        <f t="array" ref="I1432">_xlfn.IFS(#REF!="1",1,#REF!="2",2,#REF!="3",3,#REF!="1A",4,#REF!="1B",5,#REF!="2A",6,#REF!="2B",7,#REF!="3A",8,#REF!="3B",9,#REF!="4A",10,#REF!="","")</f>
        <v>#REF!</v>
      </c>
      <c r="J1432">
        <f>VLOOKUP(F1432,profesor!$G$2:$H$101,2,0)</f>
        <v>17</v>
      </c>
      <c r="K1432">
        <f>VLOOKUP(H1432,ar_predmet!A:C,3,0)</f>
        <v>27</v>
      </c>
      <c r="L1432" s="3">
        <f>VLOOKUP(H1432,ar_predmet!A:C,2,FALSE())</f>
        <v>5229</v>
      </c>
      <c r="M1432">
        <f>+VLOOKUP(G1432,tip_dogodka!$B$2:$C$10,2,0)</f>
        <v>4</v>
      </c>
      <c r="N1432">
        <f>+VLOOKUP(E1432,prostor!$F$1:$G$101,2,0)</f>
        <v>54</v>
      </c>
      <c r="O1432">
        <f t="shared" si="88"/>
        <v>150</v>
      </c>
      <c r="P1432">
        <f>VLOOKUP(O1432,mi2hh!A$2:B$4261,2,FALSE())</f>
        <v>3</v>
      </c>
      <c r="Q1432" t="str">
        <f t="shared" si="89"/>
        <v>Red</v>
      </c>
      <c r="R1432" t="str">
        <f t="shared" si="90"/>
        <v>VS</v>
      </c>
      <c r="S1432" s="24" t="s">
        <v>1158</v>
      </c>
      <c r="T1432" t="str">
        <f t="shared" si="91"/>
        <v>1</v>
      </c>
      <c r="U1432">
        <f>VLOOKUP(S1432,ar_skupina!L$2:M$136,2,FALSE())</f>
        <v>21</v>
      </c>
    </row>
    <row r="1433" spans="1:21" ht="14.25" customHeight="1" x14ac:dyDescent="0.25">
      <c r="A1433">
        <v>1714</v>
      </c>
      <c r="B1433" s="9">
        <v>45251.489583333299</v>
      </c>
      <c r="C1433" s="9">
        <v>45251.59375</v>
      </c>
      <c r="D1433" t="s">
        <v>1789</v>
      </c>
      <c r="E1433">
        <v>402</v>
      </c>
      <c r="F1433" t="s">
        <v>1772</v>
      </c>
      <c r="G1433" t="s">
        <v>2</v>
      </c>
      <c r="H1433" s="53" t="s">
        <v>1785</v>
      </c>
      <c r="I1433" s="63" t="e">
        <f t="array" ref="I1433">_xlfn.IFS(#REF!="1",1,#REF!="2",2,#REF!="3",3,#REF!="1A",4,#REF!="1B",5,#REF!="2A",6,#REF!="2B",7,#REF!="3A",8,#REF!="3B",9,#REF!="4A",10,#REF!="","")</f>
        <v>#REF!</v>
      </c>
      <c r="J1433">
        <f>VLOOKUP(F1433,profesor!$G$2:$H$101,2,0)</f>
        <v>17</v>
      </c>
      <c r="K1433">
        <f>VLOOKUP(H1433,ar_predmet!A:C,3,0)</f>
        <v>50</v>
      </c>
      <c r="L1433" s="3">
        <f>VLOOKUP(H1433,ar_predmet!A:C,2,FALSE())</f>
        <v>5306</v>
      </c>
      <c r="M1433">
        <f>+VLOOKUP(G1433,tip_dogodka!$B$2:$C$10,2,0)</f>
        <v>1</v>
      </c>
      <c r="N1433">
        <f>+VLOOKUP(E1433,prostor!$F$1:$G$101,2,0)</f>
        <v>11</v>
      </c>
      <c r="O1433">
        <f t="shared" si="88"/>
        <v>150</v>
      </c>
      <c r="P1433">
        <f>VLOOKUP(O1433,mi2hh!A$2:B$4261,2,FALSE())</f>
        <v>3</v>
      </c>
      <c r="Q1433" t="str">
        <f t="shared" si="89"/>
        <v>Red</v>
      </c>
      <c r="R1433" t="str">
        <f t="shared" si="90"/>
        <v>VS</v>
      </c>
      <c r="S1433" s="24" t="s">
        <v>1184</v>
      </c>
      <c r="T1433" t="str">
        <f t="shared" si="91"/>
        <v/>
      </c>
      <c r="U1433">
        <f>VLOOKUP(S1433,ar_skupina!L$2:M$136,2,FALSE())</f>
        <v>44</v>
      </c>
    </row>
    <row r="1434" spans="1:21" ht="14.25" customHeight="1" x14ac:dyDescent="0.25">
      <c r="A1434">
        <v>1715</v>
      </c>
      <c r="B1434" s="9">
        <v>45203.677083333299</v>
      </c>
      <c r="C1434" s="9">
        <v>45203.78125</v>
      </c>
      <c r="D1434" t="s">
        <v>1771</v>
      </c>
      <c r="E1434">
        <v>306</v>
      </c>
      <c r="F1434" t="s">
        <v>1772</v>
      </c>
      <c r="G1434" t="s">
        <v>2</v>
      </c>
      <c r="H1434" t="s">
        <v>701</v>
      </c>
      <c r="I1434" s="63" t="e">
        <f t="array" ref="I1434">_xlfn.IFS(#REF!="1",1,#REF!="2",2,#REF!="3",3,#REF!="1A",4,#REF!="1B",5,#REF!="2A",6,#REF!="2B",7,#REF!="3A",8,#REF!="3B",9,#REF!="4A",10,#REF!="","")</f>
        <v>#REF!</v>
      </c>
      <c r="J1434">
        <f>VLOOKUP(F1434,profesor!$G$2:$H$101,2,0)</f>
        <v>17</v>
      </c>
      <c r="K1434">
        <f>VLOOKUP(H1434,ar_predmet!A:C,3,0)</f>
        <v>27</v>
      </c>
      <c r="L1434" s="3">
        <f>VLOOKUP(H1434,ar_predmet!A:C,2,FALSE())</f>
        <v>5229</v>
      </c>
      <c r="M1434">
        <f>+VLOOKUP(G1434,tip_dogodka!$B$2:$C$10,2,0)</f>
        <v>1</v>
      </c>
      <c r="N1434">
        <f>+VLOOKUP(E1434,prostor!$F$1:$G$101,2,0)</f>
        <v>8</v>
      </c>
      <c r="O1434">
        <f t="shared" si="88"/>
        <v>150</v>
      </c>
      <c r="P1434">
        <f>VLOOKUP(O1434,mi2hh!A$2:B$4261,2,FALSE())</f>
        <v>3</v>
      </c>
      <c r="Q1434" t="str">
        <f t="shared" si="89"/>
        <v>Red</v>
      </c>
      <c r="R1434" t="str">
        <f t="shared" si="90"/>
        <v>VS</v>
      </c>
      <c r="S1434" s="24" t="s">
        <v>1154</v>
      </c>
      <c r="T1434" t="str">
        <f t="shared" si="91"/>
        <v/>
      </c>
      <c r="U1434">
        <f>VLOOKUP(S1434,ar_skupina!L$2:M$136,2,FALSE())</f>
        <v>6</v>
      </c>
    </row>
    <row r="1435" spans="1:21" ht="14.25" customHeight="1" x14ac:dyDescent="0.25">
      <c r="A1435">
        <v>1717</v>
      </c>
      <c r="B1435" s="9">
        <v>45210.677083333299</v>
      </c>
      <c r="C1435" s="9">
        <v>45210.78125</v>
      </c>
      <c r="D1435" t="s">
        <v>1771</v>
      </c>
      <c r="E1435">
        <v>301</v>
      </c>
      <c r="F1435" t="s">
        <v>1772</v>
      </c>
      <c r="G1435" t="s">
        <v>2</v>
      </c>
      <c r="H1435" t="s">
        <v>701</v>
      </c>
      <c r="I1435" s="63" t="e">
        <f t="array" ref="I1435">_xlfn.IFS(#REF!="1",1,#REF!="2",2,#REF!="3",3,#REF!="1A",4,#REF!="1B",5,#REF!="2A",6,#REF!="2B",7,#REF!="3A",8,#REF!="3B",9,#REF!="4A",10,#REF!="","")</f>
        <v>#REF!</v>
      </c>
      <c r="J1435">
        <f>VLOOKUP(F1435,profesor!$G$2:$H$101,2,0)</f>
        <v>17</v>
      </c>
      <c r="K1435">
        <f>VLOOKUP(H1435,ar_predmet!A:C,3,0)</f>
        <v>27</v>
      </c>
      <c r="L1435" s="3">
        <f>VLOOKUP(H1435,ar_predmet!A:C,2,FALSE())</f>
        <v>5229</v>
      </c>
      <c r="M1435">
        <f>+VLOOKUP(G1435,tip_dogodka!$B$2:$C$10,2,0)</f>
        <v>1</v>
      </c>
      <c r="N1435">
        <f>+VLOOKUP(E1435,prostor!$F$1:$G$101,2,0)</f>
        <v>5</v>
      </c>
      <c r="O1435">
        <f t="shared" si="88"/>
        <v>150</v>
      </c>
      <c r="P1435">
        <f>VLOOKUP(O1435,mi2hh!A$2:B$4261,2,FALSE())</f>
        <v>3</v>
      </c>
      <c r="Q1435" t="str">
        <f t="shared" si="89"/>
        <v>Red</v>
      </c>
      <c r="R1435" t="str">
        <f t="shared" si="90"/>
        <v>VS</v>
      </c>
      <c r="S1435" s="24" t="s">
        <v>1154</v>
      </c>
      <c r="T1435" t="str">
        <f t="shared" si="91"/>
        <v/>
      </c>
      <c r="U1435">
        <f>VLOOKUP(S1435,ar_skupina!L$2:M$136,2,FALSE())</f>
        <v>6</v>
      </c>
    </row>
    <row r="1436" spans="1:21" ht="14.25" customHeight="1" x14ac:dyDescent="0.25">
      <c r="A1436">
        <v>1718</v>
      </c>
      <c r="B1436" s="9">
        <v>45278.489583333299</v>
      </c>
      <c r="C1436" s="9">
        <v>45278.59375</v>
      </c>
      <c r="D1436" t="s">
        <v>1777</v>
      </c>
      <c r="E1436">
        <v>412</v>
      </c>
      <c r="F1436" t="s">
        <v>1772</v>
      </c>
      <c r="G1436" t="s">
        <v>3</v>
      </c>
      <c r="H1436" t="s">
        <v>1778</v>
      </c>
      <c r="I1436" s="63" t="e">
        <f t="array" ref="I1436">_xlfn.IFS(#REF!="1",1,#REF!="2",2,#REF!="3",3,#REF!="1A",4,#REF!="1B",5,#REF!="2A",6,#REF!="2B",7,#REF!="3A",8,#REF!="3B",9,#REF!="4A",10,#REF!="","")</f>
        <v>#REF!</v>
      </c>
      <c r="J1436">
        <f>VLOOKUP(F1436,profesor!$G$2:$H$101,2,0)</f>
        <v>17</v>
      </c>
      <c r="K1436">
        <f>VLOOKUP(H1436,ar_predmet!A:C,3,0)</f>
        <v>198</v>
      </c>
      <c r="L1436" s="3">
        <f>VLOOKUP(H1436,ar_predmet!A:C,2,FALSE())</f>
        <v>7241</v>
      </c>
      <c r="M1436">
        <f>+VLOOKUP(G1436,tip_dogodka!$B$2:$C$10,2,0)</f>
        <v>2</v>
      </c>
      <c r="N1436">
        <f>+VLOOKUP(E1436,prostor!$F$1:$G$101,2,0)</f>
        <v>15</v>
      </c>
      <c r="O1436">
        <f t="shared" si="88"/>
        <v>150</v>
      </c>
      <c r="P1436">
        <f>VLOOKUP(O1436,mi2hh!A$2:B$4261,2,FALSE())</f>
        <v>3</v>
      </c>
      <c r="Q1436" t="str">
        <f t="shared" si="89"/>
        <v>Red</v>
      </c>
      <c r="R1436" t="str">
        <f t="shared" si="90"/>
        <v>MA</v>
      </c>
      <c r="S1436" s="24" t="s">
        <v>1228</v>
      </c>
      <c r="T1436" t="str">
        <f t="shared" si="91"/>
        <v/>
      </c>
      <c r="U1436">
        <f>VLOOKUP(S1436,ar_skupina!L$2:M$136,2,FALSE())</f>
        <v>84</v>
      </c>
    </row>
    <row r="1437" spans="1:21" ht="14.25" customHeight="1" x14ac:dyDescent="0.25">
      <c r="A1437">
        <v>1719</v>
      </c>
      <c r="B1437" s="9">
        <v>45237.489583333299</v>
      </c>
      <c r="C1437" s="9">
        <v>45237.59375</v>
      </c>
      <c r="D1437" t="s">
        <v>1790</v>
      </c>
      <c r="E1437" t="s">
        <v>16</v>
      </c>
      <c r="F1437" t="s">
        <v>1772</v>
      </c>
      <c r="G1437" t="s">
        <v>4</v>
      </c>
      <c r="H1437" s="53" t="s">
        <v>1785</v>
      </c>
      <c r="I1437" s="63" t="e">
        <f t="array" ref="I1437">_xlfn.IFS(#REF!="1",1,#REF!="2",2,#REF!="3",3,#REF!="1A",4,#REF!="1B",5,#REF!="2A",6,#REF!="2B",7,#REF!="3A",8,#REF!="3B",9,#REF!="4A",10,#REF!="","")</f>
        <v>#REF!</v>
      </c>
      <c r="J1437">
        <f>VLOOKUP(F1437,profesor!$G$2:$H$101,2,0)</f>
        <v>17</v>
      </c>
      <c r="K1437">
        <f>VLOOKUP(H1437,ar_predmet!A:C,3,0)</f>
        <v>50</v>
      </c>
      <c r="L1437" s="3">
        <f>VLOOKUP(H1437,ar_predmet!A:C,2,FALSE())</f>
        <v>5306</v>
      </c>
      <c r="M1437">
        <f>+VLOOKUP(G1437,tip_dogodka!$B$2:$C$10,2,0)</f>
        <v>3</v>
      </c>
      <c r="N1437">
        <f>+VLOOKUP(E1437,prostor!$F$1:$G$101,2,0)</f>
        <v>54</v>
      </c>
      <c r="O1437">
        <f t="shared" si="88"/>
        <v>150</v>
      </c>
      <c r="P1437">
        <f>VLOOKUP(O1437,mi2hh!A$2:B$4261,2,FALSE())</f>
        <v>3</v>
      </c>
      <c r="Q1437" t="str">
        <f t="shared" si="89"/>
        <v>Red</v>
      </c>
      <c r="R1437" t="str">
        <f t="shared" si="90"/>
        <v>VS</v>
      </c>
      <c r="S1437" s="24" t="s">
        <v>1184</v>
      </c>
      <c r="T1437" t="str">
        <f t="shared" si="91"/>
        <v/>
      </c>
      <c r="U1437">
        <f>VLOOKUP(S1437,ar_skupina!L$2:M$136,2,FALSE())</f>
        <v>44</v>
      </c>
    </row>
    <row r="1438" spans="1:21" ht="14.25" customHeight="1" x14ac:dyDescent="0.25">
      <c r="A1438">
        <v>1720</v>
      </c>
      <c r="B1438" s="9">
        <v>45435.75</v>
      </c>
      <c r="C1438" s="9">
        <v>45435.958333333299</v>
      </c>
      <c r="D1438" t="s">
        <v>1788</v>
      </c>
      <c r="E1438" t="s">
        <v>16</v>
      </c>
      <c r="F1438" t="s">
        <v>1772</v>
      </c>
      <c r="G1438" t="s">
        <v>4</v>
      </c>
      <c r="H1438" t="s">
        <v>1459</v>
      </c>
      <c r="I1438" s="63" t="e">
        <f t="array" ref="I1438">_xlfn.IFS(#REF!="1",1,#REF!="2",2,#REF!="3",3,#REF!="1A",4,#REF!="1B",5,#REF!="2A",6,#REF!="2B",7,#REF!="3A",8,#REF!="3B",9,#REF!="4A",10,#REF!="","")</f>
        <v>#REF!</v>
      </c>
      <c r="J1438">
        <f>VLOOKUP(F1438,profesor!$G$2:$H$101,2,0)</f>
        <v>17</v>
      </c>
      <c r="K1438">
        <f>VLOOKUP(H1438,ar_predmet!A:C,3,0)</f>
        <v>238</v>
      </c>
      <c r="L1438" s="3" t="str">
        <f>VLOOKUP(H1438,ar_predmet!A:C,2,FALSE())</f>
        <v>S104</v>
      </c>
      <c r="M1438">
        <f>+VLOOKUP(G1438,tip_dogodka!$B$2:$C$10,2,0)</f>
        <v>3</v>
      </c>
      <c r="N1438">
        <f>+VLOOKUP(E1438,prostor!$F$1:$G$101,2,0)</f>
        <v>54</v>
      </c>
      <c r="O1438">
        <f t="shared" si="88"/>
        <v>300</v>
      </c>
      <c r="P1438">
        <f>VLOOKUP(O1438,mi2hh!A$2:B$4261,2,FALSE())</f>
        <v>6</v>
      </c>
      <c r="Q1438" t="str">
        <f t="shared" si="89"/>
        <v>Izr</v>
      </c>
      <c r="R1438" t="str">
        <f t="shared" si="90"/>
        <v>VS</v>
      </c>
      <c r="S1438" s="24" t="s">
        <v>1239</v>
      </c>
      <c r="T1438" t="str">
        <f t="shared" si="91"/>
        <v/>
      </c>
      <c r="U1438">
        <f>VLOOKUP(S1438,ar_skupina!L$2:M$136,2,FALSE())</f>
        <v>93</v>
      </c>
    </row>
    <row r="1439" spans="1:21" ht="14.25" customHeight="1" x14ac:dyDescent="0.25">
      <c r="A1439">
        <v>1721</v>
      </c>
      <c r="B1439" s="9">
        <v>45202.677083333299</v>
      </c>
      <c r="C1439" s="9">
        <v>45202.78125</v>
      </c>
      <c r="D1439" t="s">
        <v>1783</v>
      </c>
      <c r="E1439" t="s">
        <v>16</v>
      </c>
      <c r="F1439" t="s">
        <v>1772</v>
      </c>
      <c r="G1439" t="s">
        <v>4</v>
      </c>
      <c r="H1439" t="s">
        <v>701</v>
      </c>
      <c r="I1439" s="63" t="e">
        <f t="array" ref="I1439">_xlfn.IFS(#REF!="1",1,#REF!="2",2,#REF!="3",3,#REF!="1A",4,#REF!="1B",5,#REF!="2A",6,#REF!="2B",7,#REF!="3A",8,#REF!="3B",9,#REF!="4A",10,#REF!="","")</f>
        <v>#REF!</v>
      </c>
      <c r="J1439">
        <f>VLOOKUP(F1439,profesor!$G$2:$H$101,2,0)</f>
        <v>17</v>
      </c>
      <c r="K1439">
        <f>VLOOKUP(H1439,ar_predmet!A:C,3,0)</f>
        <v>27</v>
      </c>
      <c r="L1439" s="3">
        <f>VLOOKUP(H1439,ar_predmet!A:C,2,FALSE())</f>
        <v>5229</v>
      </c>
      <c r="M1439">
        <f>+VLOOKUP(G1439,tip_dogodka!$B$2:$C$10,2,0)</f>
        <v>3</v>
      </c>
      <c r="N1439">
        <f>+VLOOKUP(E1439,prostor!$F$1:$G$101,2,0)</f>
        <v>54</v>
      </c>
      <c r="O1439">
        <f t="shared" si="88"/>
        <v>150</v>
      </c>
      <c r="P1439">
        <f>VLOOKUP(O1439,mi2hh!A$2:B$4261,2,FALSE())</f>
        <v>3</v>
      </c>
      <c r="Q1439" t="str">
        <f t="shared" si="89"/>
        <v>Red</v>
      </c>
      <c r="R1439" t="str">
        <f t="shared" si="90"/>
        <v>VS</v>
      </c>
      <c r="S1439" s="24" t="s">
        <v>1154</v>
      </c>
      <c r="T1439" t="str">
        <f t="shared" si="91"/>
        <v/>
      </c>
      <c r="U1439">
        <f>VLOOKUP(S1439,ar_skupina!L$2:M$136,2,FALSE())</f>
        <v>6</v>
      </c>
    </row>
    <row r="1440" spans="1:21" ht="14.25" customHeight="1" x14ac:dyDescent="0.25">
      <c r="A1440">
        <v>1722</v>
      </c>
      <c r="B1440" s="9">
        <v>45244.489583333299</v>
      </c>
      <c r="C1440" s="9">
        <v>45244.59375</v>
      </c>
      <c r="D1440" t="s">
        <v>1789</v>
      </c>
      <c r="E1440">
        <v>402</v>
      </c>
      <c r="F1440" t="s">
        <v>1772</v>
      </c>
      <c r="G1440" t="s">
        <v>2</v>
      </c>
      <c r="H1440" s="53" t="s">
        <v>1785</v>
      </c>
      <c r="I1440" s="63" t="e">
        <f t="array" ref="I1440">_xlfn.IFS(#REF!="1",1,#REF!="2",2,#REF!="3",3,#REF!="1A",4,#REF!="1B",5,#REF!="2A",6,#REF!="2B",7,#REF!="3A",8,#REF!="3B",9,#REF!="4A",10,#REF!="","")</f>
        <v>#REF!</v>
      </c>
      <c r="J1440">
        <f>VLOOKUP(F1440,profesor!$G$2:$H$101,2,0)</f>
        <v>17</v>
      </c>
      <c r="K1440">
        <f>VLOOKUP(H1440,ar_predmet!A:C,3,0)</f>
        <v>50</v>
      </c>
      <c r="L1440" s="3">
        <f>VLOOKUP(H1440,ar_predmet!A:C,2,FALSE())</f>
        <v>5306</v>
      </c>
      <c r="M1440">
        <f>+VLOOKUP(G1440,tip_dogodka!$B$2:$C$10,2,0)</f>
        <v>1</v>
      </c>
      <c r="N1440">
        <f>+VLOOKUP(E1440,prostor!$F$1:$G$101,2,0)</f>
        <v>11</v>
      </c>
      <c r="O1440">
        <f t="shared" si="88"/>
        <v>150</v>
      </c>
      <c r="P1440">
        <f>VLOOKUP(O1440,mi2hh!A$2:B$4261,2,FALSE())</f>
        <v>3</v>
      </c>
      <c r="Q1440" t="str">
        <f t="shared" si="89"/>
        <v>Red</v>
      </c>
      <c r="R1440" t="str">
        <f t="shared" si="90"/>
        <v>VS</v>
      </c>
      <c r="S1440" s="24" t="s">
        <v>1184</v>
      </c>
      <c r="T1440" t="str">
        <f t="shared" si="91"/>
        <v/>
      </c>
      <c r="U1440">
        <f>VLOOKUP(S1440,ar_skupina!L$2:M$136,2,FALSE())</f>
        <v>44</v>
      </c>
    </row>
    <row r="1441" spans="1:21" ht="14.25" customHeight="1" x14ac:dyDescent="0.25">
      <c r="A1441">
        <v>1725</v>
      </c>
      <c r="B1441" s="9">
        <v>45215.53125</v>
      </c>
      <c r="C1441" s="9">
        <v>45215.635416666701</v>
      </c>
      <c r="D1441" t="s">
        <v>1791</v>
      </c>
      <c r="E1441">
        <v>301</v>
      </c>
      <c r="F1441" t="s">
        <v>1772</v>
      </c>
      <c r="G1441" t="s">
        <v>2</v>
      </c>
      <c r="H1441" t="s">
        <v>1775</v>
      </c>
      <c r="I1441" s="63" t="e">
        <f t="array" ref="I1441">_xlfn.IFS(#REF!="1",1,#REF!="2",2,#REF!="3",3,#REF!="1A",4,#REF!="1B",5,#REF!="2A",6,#REF!="2B",7,#REF!="3A",8,#REF!="3B",9,#REF!="4A",10,#REF!="","")</f>
        <v>#REF!</v>
      </c>
      <c r="J1441">
        <f>VLOOKUP(F1441,profesor!$G$2:$H$101,2,0)</f>
        <v>17</v>
      </c>
      <c r="K1441">
        <f>VLOOKUP(H1441,ar_predmet!A:C,3,0)</f>
        <v>14</v>
      </c>
      <c r="L1441" s="3">
        <f>VLOOKUP(H1441,ar_predmet!A:C,2,FALSE())</f>
        <v>5204</v>
      </c>
      <c r="M1441">
        <f>+VLOOKUP(G1441,tip_dogodka!$B$2:$C$10,2,0)</f>
        <v>1</v>
      </c>
      <c r="N1441">
        <f>+VLOOKUP(E1441,prostor!$F$1:$G$101,2,0)</f>
        <v>5</v>
      </c>
      <c r="O1441">
        <f t="shared" si="88"/>
        <v>150</v>
      </c>
      <c r="P1441">
        <f>VLOOKUP(O1441,mi2hh!A$2:B$4261,2,FALSE())</f>
        <v>3</v>
      </c>
      <c r="Q1441" t="str">
        <f t="shared" si="89"/>
        <v>Red</v>
      </c>
      <c r="R1441" t="str">
        <f t="shared" si="90"/>
        <v>VS</v>
      </c>
      <c r="S1441" s="24" t="s">
        <v>1171</v>
      </c>
      <c r="T1441" t="str">
        <f t="shared" si="91"/>
        <v/>
      </c>
      <c r="U1441">
        <f>VLOOKUP(S1441,ar_skupina!L$2:M$136,2,FALSE())</f>
        <v>32</v>
      </c>
    </row>
    <row r="1442" spans="1:21" ht="14.25" customHeight="1" x14ac:dyDescent="0.25">
      <c r="A1442">
        <v>1726</v>
      </c>
      <c r="B1442" s="9">
        <v>45226.791666666701</v>
      </c>
      <c r="C1442" s="9">
        <v>45226.895833333299</v>
      </c>
      <c r="D1442" t="s">
        <v>1780</v>
      </c>
      <c r="E1442" t="s">
        <v>16</v>
      </c>
      <c r="F1442" t="s">
        <v>1772</v>
      </c>
      <c r="G1442" t="s">
        <v>5</v>
      </c>
      <c r="H1442" t="s">
        <v>701</v>
      </c>
      <c r="I1442" s="63" t="e">
        <f t="array" ref="I1442">_xlfn.IFS(#REF!="1",1,#REF!="2",2,#REF!="3",3,#REF!="1A",4,#REF!="1B",5,#REF!="2A",6,#REF!="2B",7,#REF!="3A",8,#REF!="3B",9,#REF!="4A",10,#REF!="","")</f>
        <v>#REF!</v>
      </c>
      <c r="J1442">
        <f>VLOOKUP(F1442,profesor!$G$2:$H$101,2,0)</f>
        <v>17</v>
      </c>
      <c r="K1442">
        <f>VLOOKUP(H1442,ar_predmet!A:C,3,0)</f>
        <v>27</v>
      </c>
      <c r="L1442" s="3">
        <f>VLOOKUP(H1442,ar_predmet!A:C,2,FALSE())</f>
        <v>5229</v>
      </c>
      <c r="M1442">
        <f>+VLOOKUP(G1442,tip_dogodka!$B$2:$C$10,2,0)</f>
        <v>4</v>
      </c>
      <c r="N1442">
        <f>+VLOOKUP(E1442,prostor!$F$1:$G$101,2,0)</f>
        <v>54</v>
      </c>
      <c r="O1442">
        <f t="shared" si="88"/>
        <v>150</v>
      </c>
      <c r="P1442">
        <f>VLOOKUP(O1442,mi2hh!A$2:B$4261,2,FALSE())</f>
        <v>3</v>
      </c>
      <c r="Q1442" t="str">
        <f t="shared" si="89"/>
        <v>Red</v>
      </c>
      <c r="R1442" t="str">
        <f t="shared" si="90"/>
        <v>VS</v>
      </c>
      <c r="S1442" s="24" t="s">
        <v>1160</v>
      </c>
      <c r="T1442" t="str">
        <f t="shared" si="91"/>
        <v>3</v>
      </c>
      <c r="U1442">
        <f>VLOOKUP(S1442,ar_skupina!L$2:M$136,2,FALSE())</f>
        <v>23</v>
      </c>
    </row>
    <row r="1443" spans="1:21" ht="14.25" customHeight="1" x14ac:dyDescent="0.25">
      <c r="A1443">
        <v>1728</v>
      </c>
      <c r="B1443" s="9">
        <v>45209.53125</v>
      </c>
      <c r="C1443" s="9">
        <v>45209.635416666701</v>
      </c>
      <c r="D1443" t="s">
        <v>1791</v>
      </c>
      <c r="E1443">
        <v>301</v>
      </c>
      <c r="F1443" t="s">
        <v>1772</v>
      </c>
      <c r="G1443" t="s">
        <v>2</v>
      </c>
      <c r="H1443" t="s">
        <v>1775</v>
      </c>
      <c r="I1443" s="63" t="e">
        <f t="array" ref="I1443">_xlfn.IFS(#REF!="1",1,#REF!="2",2,#REF!="3",3,#REF!="1A",4,#REF!="1B",5,#REF!="2A",6,#REF!="2B",7,#REF!="3A",8,#REF!="3B",9,#REF!="4A",10,#REF!="","")</f>
        <v>#REF!</v>
      </c>
      <c r="J1443">
        <f>VLOOKUP(F1443,profesor!$G$2:$H$101,2,0)</f>
        <v>17</v>
      </c>
      <c r="K1443">
        <f>VLOOKUP(H1443,ar_predmet!A:C,3,0)</f>
        <v>14</v>
      </c>
      <c r="L1443" s="3">
        <f>VLOOKUP(H1443,ar_predmet!A:C,2,FALSE())</f>
        <v>5204</v>
      </c>
      <c r="M1443">
        <f>+VLOOKUP(G1443,tip_dogodka!$B$2:$C$10,2,0)</f>
        <v>1</v>
      </c>
      <c r="N1443">
        <f>+VLOOKUP(E1443,prostor!$F$1:$G$101,2,0)</f>
        <v>5</v>
      </c>
      <c r="O1443">
        <f t="shared" si="88"/>
        <v>150</v>
      </c>
      <c r="P1443">
        <f>VLOOKUP(O1443,mi2hh!A$2:B$4261,2,FALSE())</f>
        <v>3</v>
      </c>
      <c r="Q1443" t="str">
        <f t="shared" si="89"/>
        <v>Red</v>
      </c>
      <c r="R1443" t="str">
        <f t="shared" si="90"/>
        <v>VS</v>
      </c>
      <c r="S1443" s="24" t="s">
        <v>1171</v>
      </c>
      <c r="T1443" t="str">
        <f t="shared" si="91"/>
        <v/>
      </c>
      <c r="U1443">
        <f>VLOOKUP(S1443,ar_skupina!L$2:M$136,2,FALSE())</f>
        <v>32</v>
      </c>
    </row>
    <row r="1444" spans="1:21" ht="14.25" customHeight="1" x14ac:dyDescent="0.25">
      <c r="A1444">
        <v>1729</v>
      </c>
      <c r="B1444" s="9">
        <v>45301.75</v>
      </c>
      <c r="C1444" s="9">
        <v>45301.920138888898</v>
      </c>
      <c r="D1444" t="s">
        <v>1792</v>
      </c>
      <c r="E1444" t="s">
        <v>17</v>
      </c>
      <c r="F1444" t="s">
        <v>1772</v>
      </c>
      <c r="G1444" t="s">
        <v>8</v>
      </c>
      <c r="H1444" t="s">
        <v>1782</v>
      </c>
      <c r="I1444" s="63" t="e">
        <f t="array" ref="I1444">_xlfn.IFS(#REF!="1",1,#REF!="2",2,#REF!="3",3,#REF!="1A",4,#REF!="1B",5,#REF!="2A",6,#REF!="2B",7,#REF!="3A",8,#REF!="3B",9,#REF!="4A",10,#REF!="","")</f>
        <v>#REF!</v>
      </c>
      <c r="J1444">
        <f>VLOOKUP(F1444,profesor!$G$2:$H$101,2,0)</f>
        <v>17</v>
      </c>
      <c r="K1444">
        <f>VLOOKUP(H1444,ar_predmet!A:C,3,0)</f>
        <v>265</v>
      </c>
      <c r="L1444" s="3" t="str">
        <f>VLOOKUP(H1444,ar_predmet!A:C,2,FALSE())</f>
        <v>KM105</v>
      </c>
      <c r="M1444">
        <f>+VLOOKUP(G1444,tip_dogodka!$B$2:$C$10,2,0)</f>
        <v>7</v>
      </c>
      <c r="N1444">
        <f>+VLOOKUP(E1444,prostor!$F$1:$G$101,2,0)</f>
        <v>55</v>
      </c>
      <c r="O1444">
        <f t="shared" si="88"/>
        <v>245</v>
      </c>
      <c r="P1444">
        <f>VLOOKUP(O1444,mi2hh!A$2:B$4261,2,FALSE())</f>
        <v>5</v>
      </c>
      <c r="Q1444" t="str">
        <f t="shared" si="89"/>
        <v>Izr</v>
      </c>
      <c r="R1444" t="str">
        <f t="shared" si="90"/>
        <v>VS</v>
      </c>
      <c r="S1444" s="24" t="s">
        <v>1240</v>
      </c>
      <c r="T1444" t="str">
        <f t="shared" si="91"/>
        <v/>
      </c>
      <c r="U1444">
        <f>VLOOKUP(S1444,ar_skupina!L$2:M$136,2,FALSE())</f>
        <v>94</v>
      </c>
    </row>
    <row r="1445" spans="1:21" ht="14.25" customHeight="1" x14ac:dyDescent="0.25">
      <c r="A1445">
        <v>1731</v>
      </c>
      <c r="B1445" s="9">
        <v>45205.677083333299</v>
      </c>
      <c r="C1445" s="9">
        <v>45205.78125</v>
      </c>
      <c r="D1445" t="s">
        <v>1771</v>
      </c>
      <c r="E1445">
        <v>301</v>
      </c>
      <c r="F1445" t="s">
        <v>1772</v>
      </c>
      <c r="G1445" t="s">
        <v>2</v>
      </c>
      <c r="H1445" t="s">
        <v>701</v>
      </c>
      <c r="I1445" s="63" t="e">
        <f t="array" ref="I1445">_xlfn.IFS(#REF!="1",1,#REF!="2",2,#REF!="3",3,#REF!="1A",4,#REF!="1B",5,#REF!="2A",6,#REF!="2B",7,#REF!="3A",8,#REF!="3B",9,#REF!="4A",10,#REF!="","")</f>
        <v>#REF!</v>
      </c>
      <c r="J1445">
        <f>VLOOKUP(F1445,profesor!$G$2:$H$101,2,0)</f>
        <v>17</v>
      </c>
      <c r="K1445">
        <f>VLOOKUP(H1445,ar_predmet!A:C,3,0)</f>
        <v>27</v>
      </c>
      <c r="L1445" s="3">
        <f>VLOOKUP(H1445,ar_predmet!A:C,2,FALSE())</f>
        <v>5229</v>
      </c>
      <c r="M1445">
        <f>+VLOOKUP(G1445,tip_dogodka!$B$2:$C$10,2,0)</f>
        <v>1</v>
      </c>
      <c r="N1445">
        <f>+VLOOKUP(E1445,prostor!$F$1:$G$101,2,0)</f>
        <v>5</v>
      </c>
      <c r="O1445">
        <f t="shared" si="88"/>
        <v>150</v>
      </c>
      <c r="P1445">
        <f>VLOOKUP(O1445,mi2hh!A$2:B$4261,2,FALSE())</f>
        <v>3</v>
      </c>
      <c r="Q1445" t="str">
        <f t="shared" si="89"/>
        <v>Red</v>
      </c>
      <c r="R1445" t="str">
        <f t="shared" si="90"/>
        <v>VS</v>
      </c>
      <c r="S1445" s="24" t="s">
        <v>1154</v>
      </c>
      <c r="T1445" t="str">
        <f t="shared" si="91"/>
        <v/>
      </c>
      <c r="U1445">
        <f>VLOOKUP(S1445,ar_skupina!L$2:M$136,2,FALSE())</f>
        <v>6</v>
      </c>
    </row>
    <row r="1446" spans="1:21" ht="14.25" customHeight="1" x14ac:dyDescent="0.25">
      <c r="A1446">
        <v>1732</v>
      </c>
      <c r="B1446" s="9">
        <v>45279.489583333299</v>
      </c>
      <c r="C1446" s="9">
        <v>45279.59375</v>
      </c>
      <c r="D1446" t="s">
        <v>1786</v>
      </c>
      <c r="E1446" t="s">
        <v>16</v>
      </c>
      <c r="F1446" t="s">
        <v>1772</v>
      </c>
      <c r="G1446" t="s">
        <v>5</v>
      </c>
      <c r="H1446" t="s">
        <v>1778</v>
      </c>
      <c r="I1446" s="63" t="e">
        <f t="array" ref="I1446">_xlfn.IFS(#REF!="1",1,#REF!="2",2,#REF!="3",3,#REF!="1A",4,#REF!="1B",5,#REF!="2A",6,#REF!="2B",7,#REF!="3A",8,#REF!="3B",9,#REF!="4A",10,#REF!="","")</f>
        <v>#REF!</v>
      </c>
      <c r="J1446">
        <f>VLOOKUP(F1446,profesor!$G$2:$H$101,2,0)</f>
        <v>17</v>
      </c>
      <c r="K1446">
        <f>VLOOKUP(H1446,ar_predmet!A:C,3,0)</f>
        <v>198</v>
      </c>
      <c r="L1446" s="3">
        <f>VLOOKUP(H1446,ar_predmet!A:C,2,FALSE())</f>
        <v>7241</v>
      </c>
      <c r="M1446">
        <f>+VLOOKUP(G1446,tip_dogodka!$B$2:$C$10,2,0)</f>
        <v>4</v>
      </c>
      <c r="N1446">
        <f>+VLOOKUP(E1446,prostor!$F$1:$G$101,2,0)</f>
        <v>54</v>
      </c>
      <c r="O1446">
        <f t="shared" si="88"/>
        <v>150</v>
      </c>
      <c r="P1446">
        <f>VLOOKUP(O1446,mi2hh!A$2:B$4261,2,FALSE())</f>
        <v>3</v>
      </c>
      <c r="Q1446" t="str">
        <f t="shared" si="89"/>
        <v>Red</v>
      </c>
      <c r="R1446" t="str">
        <f t="shared" si="90"/>
        <v>MA</v>
      </c>
      <c r="S1446" s="24" t="s">
        <v>1228</v>
      </c>
      <c r="T1446" t="str">
        <f t="shared" si="91"/>
        <v/>
      </c>
      <c r="U1446">
        <f>VLOOKUP(S1446,ar_skupina!L$2:M$136,2,FALSE())</f>
        <v>84</v>
      </c>
    </row>
    <row r="1447" spans="1:21" ht="14.25" customHeight="1" x14ac:dyDescent="0.25">
      <c r="A1447">
        <v>1733</v>
      </c>
      <c r="B1447" s="9">
        <v>45240.489583333299</v>
      </c>
      <c r="C1447" s="9">
        <v>45240.59375</v>
      </c>
      <c r="D1447" t="s">
        <v>1790</v>
      </c>
      <c r="E1447" t="s">
        <v>16</v>
      </c>
      <c r="F1447" t="s">
        <v>1772</v>
      </c>
      <c r="G1447" t="s">
        <v>4</v>
      </c>
      <c r="H1447" s="53" t="s">
        <v>1785</v>
      </c>
      <c r="I1447" s="63" t="e">
        <f t="array" ref="I1447">_xlfn.IFS(#REF!="1",1,#REF!="2",2,#REF!="3",3,#REF!="1A",4,#REF!="1B",5,#REF!="2A",6,#REF!="2B",7,#REF!="3A",8,#REF!="3B",9,#REF!="4A",10,#REF!="","")</f>
        <v>#REF!</v>
      </c>
      <c r="J1447">
        <f>VLOOKUP(F1447,profesor!$G$2:$H$101,2,0)</f>
        <v>17</v>
      </c>
      <c r="K1447">
        <f>VLOOKUP(H1447,ar_predmet!A:C,3,0)</f>
        <v>50</v>
      </c>
      <c r="L1447" s="3">
        <f>VLOOKUP(H1447,ar_predmet!A:C,2,FALSE())</f>
        <v>5306</v>
      </c>
      <c r="M1447">
        <f>+VLOOKUP(G1447,tip_dogodka!$B$2:$C$10,2,0)</f>
        <v>3</v>
      </c>
      <c r="N1447">
        <f>+VLOOKUP(E1447,prostor!$F$1:$G$101,2,0)</f>
        <v>54</v>
      </c>
      <c r="O1447">
        <f t="shared" si="88"/>
        <v>150</v>
      </c>
      <c r="P1447">
        <f>VLOOKUP(O1447,mi2hh!A$2:B$4261,2,FALSE())</f>
        <v>3</v>
      </c>
      <c r="Q1447" t="str">
        <f t="shared" si="89"/>
        <v>Red</v>
      </c>
      <c r="R1447" t="str">
        <f t="shared" si="90"/>
        <v>VS</v>
      </c>
      <c r="S1447" s="24" t="s">
        <v>1184</v>
      </c>
      <c r="T1447" t="str">
        <f t="shared" si="91"/>
        <v/>
      </c>
      <c r="U1447">
        <f>VLOOKUP(S1447,ar_skupina!L$2:M$136,2,FALSE())</f>
        <v>44</v>
      </c>
    </row>
    <row r="1448" spans="1:21" ht="14.25" customHeight="1" x14ac:dyDescent="0.25">
      <c r="A1448">
        <v>1734</v>
      </c>
      <c r="B1448" s="9">
        <v>45250.489583333299</v>
      </c>
      <c r="C1448" s="9">
        <v>45250.59375</v>
      </c>
      <c r="D1448" t="s">
        <v>1789</v>
      </c>
      <c r="E1448">
        <v>402</v>
      </c>
      <c r="F1448" t="s">
        <v>1772</v>
      </c>
      <c r="G1448" t="s">
        <v>2</v>
      </c>
      <c r="H1448" s="53" t="s">
        <v>1785</v>
      </c>
      <c r="I1448" s="63" t="e">
        <f t="array" ref="I1448">_xlfn.IFS(#REF!="1",1,#REF!="2",2,#REF!="3",3,#REF!="1A",4,#REF!="1B",5,#REF!="2A",6,#REF!="2B",7,#REF!="3A",8,#REF!="3B",9,#REF!="4A",10,#REF!="","")</f>
        <v>#REF!</v>
      </c>
      <c r="J1448">
        <f>VLOOKUP(F1448,profesor!$G$2:$H$101,2,0)</f>
        <v>17</v>
      </c>
      <c r="K1448">
        <f>VLOOKUP(H1448,ar_predmet!A:C,3,0)</f>
        <v>50</v>
      </c>
      <c r="L1448" s="3">
        <f>VLOOKUP(H1448,ar_predmet!A:C,2,FALSE())</f>
        <v>5306</v>
      </c>
      <c r="M1448">
        <f>+VLOOKUP(G1448,tip_dogodka!$B$2:$C$10,2,0)</f>
        <v>1</v>
      </c>
      <c r="N1448">
        <f>+VLOOKUP(E1448,prostor!$F$1:$G$101,2,0)</f>
        <v>11</v>
      </c>
      <c r="O1448">
        <f t="shared" si="88"/>
        <v>150</v>
      </c>
      <c r="P1448">
        <f>VLOOKUP(O1448,mi2hh!A$2:B$4261,2,FALSE())</f>
        <v>3</v>
      </c>
      <c r="Q1448" t="str">
        <f t="shared" si="89"/>
        <v>Red</v>
      </c>
      <c r="R1448" t="str">
        <f t="shared" si="90"/>
        <v>VS</v>
      </c>
      <c r="S1448" s="24" t="s">
        <v>1184</v>
      </c>
      <c r="T1448" t="str">
        <f t="shared" si="91"/>
        <v/>
      </c>
      <c r="U1448">
        <f>VLOOKUP(S1448,ar_skupina!L$2:M$136,2,FALSE())</f>
        <v>44</v>
      </c>
    </row>
    <row r="1449" spans="1:21" ht="14.25" customHeight="1" x14ac:dyDescent="0.25">
      <c r="A1449">
        <v>1735</v>
      </c>
      <c r="B1449" s="9">
        <v>45272.489583333299</v>
      </c>
      <c r="C1449" s="9">
        <v>45272.59375</v>
      </c>
      <c r="D1449" t="s">
        <v>1777</v>
      </c>
      <c r="E1449" t="s">
        <v>17</v>
      </c>
      <c r="F1449" t="s">
        <v>1772</v>
      </c>
      <c r="G1449" t="s">
        <v>3</v>
      </c>
      <c r="H1449" t="s">
        <v>1778</v>
      </c>
      <c r="I1449" s="63" t="e">
        <f t="array" ref="I1449">_xlfn.IFS(#REF!="1",1,#REF!="2",2,#REF!="3",3,#REF!="1A",4,#REF!="1B",5,#REF!="2A",6,#REF!="2B",7,#REF!="3A",8,#REF!="3B",9,#REF!="4A",10,#REF!="","")</f>
        <v>#REF!</v>
      </c>
      <c r="J1449">
        <f>VLOOKUP(F1449,profesor!$G$2:$H$101,2,0)</f>
        <v>17</v>
      </c>
      <c r="K1449">
        <f>VLOOKUP(H1449,ar_predmet!A:C,3,0)</f>
        <v>198</v>
      </c>
      <c r="L1449" s="3">
        <f>VLOOKUP(H1449,ar_predmet!A:C,2,FALSE())</f>
        <v>7241</v>
      </c>
      <c r="M1449">
        <f>+VLOOKUP(G1449,tip_dogodka!$B$2:$C$10,2,0)</f>
        <v>2</v>
      </c>
      <c r="N1449">
        <f>+VLOOKUP(E1449,prostor!$F$1:$G$101,2,0)</f>
        <v>55</v>
      </c>
      <c r="O1449">
        <f t="shared" si="88"/>
        <v>150</v>
      </c>
      <c r="P1449">
        <f>VLOOKUP(O1449,mi2hh!A$2:B$4261,2,FALSE())</f>
        <v>3</v>
      </c>
      <c r="Q1449" t="str">
        <f t="shared" si="89"/>
        <v>Red</v>
      </c>
      <c r="R1449" t="str">
        <f t="shared" si="90"/>
        <v>MA</v>
      </c>
      <c r="S1449" s="24" t="s">
        <v>1228</v>
      </c>
      <c r="T1449" t="str">
        <f t="shared" si="91"/>
        <v/>
      </c>
      <c r="U1449">
        <f>VLOOKUP(S1449,ar_skupina!L$2:M$136,2,FALSE())</f>
        <v>84</v>
      </c>
    </row>
    <row r="1450" spans="1:21" ht="14.25" customHeight="1" x14ac:dyDescent="0.25">
      <c r="A1450">
        <v>1736</v>
      </c>
      <c r="B1450" s="9">
        <v>45209.677083333299</v>
      </c>
      <c r="C1450" s="9">
        <v>45209.78125</v>
      </c>
      <c r="D1450" t="s">
        <v>1771</v>
      </c>
      <c r="E1450">
        <v>306</v>
      </c>
      <c r="F1450" t="s">
        <v>1772</v>
      </c>
      <c r="G1450" t="s">
        <v>2</v>
      </c>
      <c r="H1450" t="s">
        <v>701</v>
      </c>
      <c r="I1450" s="63" t="e">
        <f t="array" ref="I1450">_xlfn.IFS(#REF!="1",1,#REF!="2",2,#REF!="3",3,#REF!="1A",4,#REF!="1B",5,#REF!="2A",6,#REF!="2B",7,#REF!="3A",8,#REF!="3B",9,#REF!="4A",10,#REF!="","")</f>
        <v>#REF!</v>
      </c>
      <c r="J1450">
        <f>VLOOKUP(F1450,profesor!$G$2:$H$101,2,0)</f>
        <v>17</v>
      </c>
      <c r="K1450">
        <f>VLOOKUP(H1450,ar_predmet!A:C,3,0)</f>
        <v>27</v>
      </c>
      <c r="L1450" s="3">
        <f>VLOOKUP(H1450,ar_predmet!A:C,2,FALSE())</f>
        <v>5229</v>
      </c>
      <c r="M1450">
        <f>+VLOOKUP(G1450,tip_dogodka!$B$2:$C$10,2,0)</f>
        <v>1</v>
      </c>
      <c r="N1450">
        <f>+VLOOKUP(E1450,prostor!$F$1:$G$101,2,0)</f>
        <v>8</v>
      </c>
      <c r="O1450">
        <f t="shared" si="88"/>
        <v>150</v>
      </c>
      <c r="P1450">
        <f>VLOOKUP(O1450,mi2hh!A$2:B$4261,2,FALSE())</f>
        <v>3</v>
      </c>
      <c r="Q1450" t="str">
        <f t="shared" si="89"/>
        <v>Red</v>
      </c>
      <c r="R1450" t="str">
        <f t="shared" si="90"/>
        <v>VS</v>
      </c>
      <c r="S1450" s="24" t="s">
        <v>1154</v>
      </c>
      <c r="T1450" t="str">
        <f t="shared" si="91"/>
        <v/>
      </c>
      <c r="U1450">
        <f>VLOOKUP(S1450,ar_skupina!L$2:M$136,2,FALSE())</f>
        <v>6</v>
      </c>
    </row>
    <row r="1451" spans="1:21" ht="14.25" customHeight="1" x14ac:dyDescent="0.25">
      <c r="A1451">
        <v>1737</v>
      </c>
      <c r="B1451" s="9">
        <v>45219.791666666701</v>
      </c>
      <c r="C1451" s="9">
        <v>45219.895833333299</v>
      </c>
      <c r="D1451" t="s">
        <v>1780</v>
      </c>
      <c r="E1451" t="s">
        <v>16</v>
      </c>
      <c r="F1451" t="s">
        <v>1772</v>
      </c>
      <c r="G1451" t="s">
        <v>5</v>
      </c>
      <c r="H1451" t="s">
        <v>701</v>
      </c>
      <c r="I1451" s="63" t="e">
        <f t="array" ref="I1451">_xlfn.IFS(#REF!="1",1,#REF!="2",2,#REF!="3",3,#REF!="1A",4,#REF!="1B",5,#REF!="2A",6,#REF!="2B",7,#REF!="3A",8,#REF!="3B",9,#REF!="4A",10,#REF!="","")</f>
        <v>#REF!</v>
      </c>
      <c r="J1451">
        <f>VLOOKUP(F1451,profesor!$G$2:$H$101,2,0)</f>
        <v>17</v>
      </c>
      <c r="K1451">
        <f>VLOOKUP(H1451,ar_predmet!A:C,3,0)</f>
        <v>27</v>
      </c>
      <c r="L1451" s="3">
        <f>VLOOKUP(H1451,ar_predmet!A:C,2,FALSE())</f>
        <v>5229</v>
      </c>
      <c r="M1451">
        <f>+VLOOKUP(G1451,tip_dogodka!$B$2:$C$10,2,0)</f>
        <v>4</v>
      </c>
      <c r="N1451">
        <f>+VLOOKUP(E1451,prostor!$F$1:$G$101,2,0)</f>
        <v>54</v>
      </c>
      <c r="O1451">
        <f t="shared" si="88"/>
        <v>150</v>
      </c>
      <c r="P1451">
        <f>VLOOKUP(O1451,mi2hh!A$2:B$4261,2,FALSE())</f>
        <v>3</v>
      </c>
      <c r="Q1451" t="str">
        <f t="shared" si="89"/>
        <v>Red</v>
      </c>
      <c r="R1451" t="str">
        <f t="shared" si="90"/>
        <v>VS</v>
      </c>
      <c r="S1451" s="24" t="s">
        <v>1160</v>
      </c>
      <c r="T1451" t="str">
        <f t="shared" si="91"/>
        <v>3</v>
      </c>
      <c r="U1451">
        <f>VLOOKUP(S1451,ar_skupina!L$2:M$136,2,FALSE())</f>
        <v>23</v>
      </c>
    </row>
    <row r="1452" spans="1:21" ht="14.25" customHeight="1" x14ac:dyDescent="0.25">
      <c r="A1452">
        <v>1738</v>
      </c>
      <c r="B1452" s="9">
        <v>45226.677083333299</v>
      </c>
      <c r="C1452" s="9">
        <v>45226.78125</v>
      </c>
      <c r="D1452" t="s">
        <v>1776</v>
      </c>
      <c r="E1452" t="s">
        <v>16</v>
      </c>
      <c r="F1452" t="s">
        <v>1772</v>
      </c>
      <c r="G1452" t="s">
        <v>5</v>
      </c>
      <c r="H1452" t="s">
        <v>701</v>
      </c>
      <c r="I1452" s="63" t="e">
        <f t="array" ref="I1452">_xlfn.IFS(#REF!="1",1,#REF!="2",2,#REF!="3",3,#REF!="1A",4,#REF!="1B",5,#REF!="2A",6,#REF!="2B",7,#REF!="3A",8,#REF!="3B",9,#REF!="4A",10,#REF!="","")</f>
        <v>#REF!</v>
      </c>
      <c r="J1452">
        <f>VLOOKUP(F1452,profesor!$G$2:$H$101,2,0)</f>
        <v>17</v>
      </c>
      <c r="K1452">
        <f>VLOOKUP(H1452,ar_predmet!A:C,3,0)</f>
        <v>27</v>
      </c>
      <c r="L1452" s="3">
        <f>VLOOKUP(H1452,ar_predmet!A:C,2,FALSE())</f>
        <v>5229</v>
      </c>
      <c r="M1452">
        <f>+VLOOKUP(G1452,tip_dogodka!$B$2:$C$10,2,0)</f>
        <v>4</v>
      </c>
      <c r="N1452">
        <f>+VLOOKUP(E1452,prostor!$F$1:$G$101,2,0)</f>
        <v>54</v>
      </c>
      <c r="O1452">
        <f t="shared" si="88"/>
        <v>150</v>
      </c>
      <c r="P1452">
        <f>VLOOKUP(O1452,mi2hh!A$2:B$4261,2,FALSE())</f>
        <v>3</v>
      </c>
      <c r="Q1452" t="str">
        <f t="shared" si="89"/>
        <v>Red</v>
      </c>
      <c r="R1452" t="str">
        <f t="shared" si="90"/>
        <v>VS</v>
      </c>
      <c r="S1452" s="24" t="s">
        <v>1158</v>
      </c>
      <c r="T1452" t="str">
        <f t="shared" si="91"/>
        <v>1</v>
      </c>
      <c r="U1452">
        <f>VLOOKUP(S1452,ar_skupina!L$2:M$136,2,FALSE())</f>
        <v>21</v>
      </c>
    </row>
    <row r="1453" spans="1:21" ht="14.25" customHeight="1" x14ac:dyDescent="0.25">
      <c r="A1453">
        <v>1739</v>
      </c>
      <c r="B1453" s="9">
        <v>45202.53125</v>
      </c>
      <c r="C1453" s="9">
        <v>45202.635416666701</v>
      </c>
      <c r="D1453" t="s">
        <v>1791</v>
      </c>
      <c r="E1453">
        <v>306</v>
      </c>
      <c r="F1453" t="s">
        <v>1772</v>
      </c>
      <c r="G1453" t="s">
        <v>2</v>
      </c>
      <c r="H1453" t="s">
        <v>1775</v>
      </c>
      <c r="I1453" s="63" t="e">
        <f t="array" ref="I1453">_xlfn.IFS(#REF!="1",1,#REF!="2",2,#REF!="3",3,#REF!="1A",4,#REF!="1B",5,#REF!="2A",6,#REF!="2B",7,#REF!="3A",8,#REF!="3B",9,#REF!="4A",10,#REF!="","")</f>
        <v>#REF!</v>
      </c>
      <c r="J1453">
        <f>VLOOKUP(F1453,profesor!$G$2:$H$101,2,0)</f>
        <v>17</v>
      </c>
      <c r="K1453">
        <f>VLOOKUP(H1453,ar_predmet!A:C,3,0)</f>
        <v>14</v>
      </c>
      <c r="L1453" s="3">
        <f>VLOOKUP(H1453,ar_predmet!A:C,2,FALSE())</f>
        <v>5204</v>
      </c>
      <c r="M1453">
        <f>+VLOOKUP(G1453,tip_dogodka!$B$2:$C$10,2,0)</f>
        <v>1</v>
      </c>
      <c r="N1453">
        <f>+VLOOKUP(E1453,prostor!$F$1:$G$101,2,0)</f>
        <v>8</v>
      </c>
      <c r="O1453">
        <f t="shared" si="88"/>
        <v>150</v>
      </c>
      <c r="P1453">
        <f>VLOOKUP(O1453,mi2hh!A$2:B$4261,2,FALSE())</f>
        <v>3</v>
      </c>
      <c r="Q1453" t="str">
        <f t="shared" si="89"/>
        <v>Red</v>
      </c>
      <c r="R1453" t="str">
        <f t="shared" si="90"/>
        <v>VS</v>
      </c>
      <c r="S1453" s="24" t="s">
        <v>1171</v>
      </c>
      <c r="T1453" t="str">
        <f t="shared" si="91"/>
        <v/>
      </c>
      <c r="U1453">
        <f>VLOOKUP(S1453,ar_skupina!L$2:M$136,2,FALSE())</f>
        <v>32</v>
      </c>
    </row>
    <row r="1454" spans="1:21" ht="14.25" customHeight="1" x14ac:dyDescent="0.25">
      <c r="A1454">
        <v>1741</v>
      </c>
      <c r="B1454" s="9">
        <v>45236.489583333299</v>
      </c>
      <c r="C1454" s="9">
        <v>45236.59375</v>
      </c>
      <c r="D1454" t="s">
        <v>1789</v>
      </c>
      <c r="E1454">
        <v>402</v>
      </c>
      <c r="F1454" t="s">
        <v>1772</v>
      </c>
      <c r="G1454" t="s">
        <v>2</v>
      </c>
      <c r="H1454" s="53" t="s">
        <v>1785</v>
      </c>
      <c r="I1454" s="63" t="e">
        <f t="array" ref="I1454">_xlfn.IFS(#REF!="1",1,#REF!="2",2,#REF!="3",3,#REF!="1A",4,#REF!="1B",5,#REF!="2A",6,#REF!="2B",7,#REF!="3A",8,#REF!="3B",9,#REF!="4A",10,#REF!="","")</f>
        <v>#REF!</v>
      </c>
      <c r="J1454">
        <f>VLOOKUP(F1454,profesor!$G$2:$H$101,2,0)</f>
        <v>17</v>
      </c>
      <c r="K1454">
        <f>VLOOKUP(H1454,ar_predmet!A:C,3,0)</f>
        <v>50</v>
      </c>
      <c r="L1454" s="3">
        <f>VLOOKUP(H1454,ar_predmet!A:C,2,FALSE())</f>
        <v>5306</v>
      </c>
      <c r="M1454">
        <f>+VLOOKUP(G1454,tip_dogodka!$B$2:$C$10,2,0)</f>
        <v>1</v>
      </c>
      <c r="N1454">
        <f>+VLOOKUP(E1454,prostor!$F$1:$G$101,2,0)</f>
        <v>11</v>
      </c>
      <c r="O1454">
        <f t="shared" si="88"/>
        <v>150</v>
      </c>
      <c r="P1454">
        <f>VLOOKUP(O1454,mi2hh!A$2:B$4261,2,FALSE())</f>
        <v>3</v>
      </c>
      <c r="Q1454" t="str">
        <f t="shared" si="89"/>
        <v>Red</v>
      </c>
      <c r="R1454" t="str">
        <f t="shared" si="90"/>
        <v>VS</v>
      </c>
      <c r="S1454" s="24" t="s">
        <v>1184</v>
      </c>
      <c r="T1454" t="str">
        <f t="shared" si="91"/>
        <v/>
      </c>
      <c r="U1454">
        <f>VLOOKUP(S1454,ar_skupina!L$2:M$136,2,FALSE())</f>
        <v>44</v>
      </c>
    </row>
    <row r="1455" spans="1:21" ht="14.25" customHeight="1" x14ac:dyDescent="0.25">
      <c r="A1455">
        <v>1744</v>
      </c>
      <c r="B1455" s="9">
        <v>45434.75</v>
      </c>
      <c r="C1455" s="9">
        <v>45434.958333333299</v>
      </c>
      <c r="D1455" t="s">
        <v>1788</v>
      </c>
      <c r="E1455" t="s">
        <v>16</v>
      </c>
      <c r="F1455" t="s">
        <v>1772</v>
      </c>
      <c r="G1455" t="s">
        <v>4</v>
      </c>
      <c r="H1455" t="s">
        <v>1459</v>
      </c>
      <c r="I1455" s="63" t="e">
        <f t="array" ref="I1455">_xlfn.IFS(#REF!="1",1,#REF!="2",2,#REF!="3",3,#REF!="1A",4,#REF!="1B",5,#REF!="2A",6,#REF!="2B",7,#REF!="3A",8,#REF!="3B",9,#REF!="4A",10,#REF!="","")</f>
        <v>#REF!</v>
      </c>
      <c r="J1455">
        <f>VLOOKUP(F1455,profesor!$G$2:$H$101,2,0)</f>
        <v>17</v>
      </c>
      <c r="K1455">
        <f>VLOOKUP(H1455,ar_predmet!A:C,3,0)</f>
        <v>238</v>
      </c>
      <c r="L1455" s="3" t="str">
        <f>VLOOKUP(H1455,ar_predmet!A:C,2,FALSE())</f>
        <v>S104</v>
      </c>
      <c r="M1455">
        <f>+VLOOKUP(G1455,tip_dogodka!$B$2:$C$10,2,0)</f>
        <v>3</v>
      </c>
      <c r="N1455">
        <f>+VLOOKUP(E1455,prostor!$F$1:$G$101,2,0)</f>
        <v>54</v>
      </c>
      <c r="O1455">
        <f t="shared" si="88"/>
        <v>300</v>
      </c>
      <c r="P1455">
        <f>VLOOKUP(O1455,mi2hh!A$2:B$4261,2,FALSE())</f>
        <v>6</v>
      </c>
      <c r="Q1455" t="str">
        <f t="shared" si="89"/>
        <v>Izr</v>
      </c>
      <c r="R1455" t="str">
        <f t="shared" si="90"/>
        <v>VS</v>
      </c>
      <c r="S1455" s="24" t="s">
        <v>1239</v>
      </c>
      <c r="T1455" t="str">
        <f t="shared" si="91"/>
        <v/>
      </c>
      <c r="U1455">
        <f>VLOOKUP(S1455,ar_skupina!L$2:M$136,2,FALSE())</f>
        <v>93</v>
      </c>
    </row>
    <row r="1456" spans="1:21" ht="14.25" customHeight="1" x14ac:dyDescent="0.25">
      <c r="A1456">
        <v>1746</v>
      </c>
      <c r="B1456" s="9">
        <v>45218.677083333299</v>
      </c>
      <c r="C1456" s="9">
        <v>45218.78125</v>
      </c>
      <c r="D1456" t="s">
        <v>1793</v>
      </c>
      <c r="E1456">
        <v>412</v>
      </c>
      <c r="F1456" t="s">
        <v>1772</v>
      </c>
      <c r="G1456" t="s">
        <v>3</v>
      </c>
      <c r="H1456" t="s">
        <v>701</v>
      </c>
      <c r="I1456" s="63" t="e">
        <f t="array" ref="I1456">_xlfn.IFS(#REF!="1",1,#REF!="2",2,#REF!="3",3,#REF!="1A",4,#REF!="1B",5,#REF!="2A",6,#REF!="2B",7,#REF!="3A",8,#REF!="3B",9,#REF!="4A",10,#REF!="","")</f>
        <v>#REF!</v>
      </c>
      <c r="J1456">
        <f>VLOOKUP(F1456,profesor!$G$2:$H$101,2,0)</f>
        <v>17</v>
      </c>
      <c r="K1456">
        <f>VLOOKUP(H1456,ar_predmet!A:C,3,0)</f>
        <v>27</v>
      </c>
      <c r="L1456" s="3">
        <f>VLOOKUP(H1456,ar_predmet!A:C,2,FALSE())</f>
        <v>5229</v>
      </c>
      <c r="M1456">
        <f>+VLOOKUP(G1456,tip_dogodka!$B$2:$C$10,2,0)</f>
        <v>2</v>
      </c>
      <c r="N1456">
        <f>+VLOOKUP(E1456,prostor!$F$1:$G$101,2,0)</f>
        <v>15</v>
      </c>
      <c r="O1456">
        <f t="shared" si="88"/>
        <v>150</v>
      </c>
      <c r="P1456">
        <f>VLOOKUP(O1456,mi2hh!A$2:B$4261,2,FALSE())</f>
        <v>3</v>
      </c>
      <c r="Q1456" t="str">
        <f t="shared" si="89"/>
        <v>Red</v>
      </c>
      <c r="R1456" t="str">
        <f t="shared" si="90"/>
        <v>VS</v>
      </c>
      <c r="S1456" s="24" t="s">
        <v>1158</v>
      </c>
      <c r="T1456" t="str">
        <f t="shared" si="91"/>
        <v>1</v>
      </c>
      <c r="U1456">
        <f>VLOOKUP(S1456,ar_skupina!L$2:M$136,2,FALSE())</f>
        <v>21</v>
      </c>
    </row>
    <row r="1457" spans="1:21" ht="14.25" customHeight="1" x14ac:dyDescent="0.25">
      <c r="A1457">
        <v>1747</v>
      </c>
      <c r="B1457" s="9">
        <v>45225.791666666701</v>
      </c>
      <c r="C1457" s="9">
        <v>45225.895833333299</v>
      </c>
      <c r="D1457" t="s">
        <v>1780</v>
      </c>
      <c r="E1457" t="s">
        <v>16</v>
      </c>
      <c r="F1457" t="s">
        <v>1772</v>
      </c>
      <c r="G1457" t="s">
        <v>5</v>
      </c>
      <c r="H1457" t="s">
        <v>701</v>
      </c>
      <c r="I1457" s="63" t="e">
        <f t="array" ref="I1457">_xlfn.IFS(#REF!="1",1,#REF!="2",2,#REF!="3",3,#REF!="1A",4,#REF!="1B",5,#REF!="2A",6,#REF!="2B",7,#REF!="3A",8,#REF!="3B",9,#REF!="4A",10,#REF!="","")</f>
        <v>#REF!</v>
      </c>
      <c r="J1457">
        <f>VLOOKUP(F1457,profesor!$G$2:$H$101,2,0)</f>
        <v>17</v>
      </c>
      <c r="K1457">
        <f>VLOOKUP(H1457,ar_predmet!A:C,3,0)</f>
        <v>27</v>
      </c>
      <c r="L1457" s="3">
        <f>VLOOKUP(H1457,ar_predmet!A:C,2,FALSE())</f>
        <v>5229</v>
      </c>
      <c r="M1457">
        <f>+VLOOKUP(G1457,tip_dogodka!$B$2:$C$10,2,0)</f>
        <v>4</v>
      </c>
      <c r="N1457">
        <f>+VLOOKUP(E1457,prostor!$F$1:$G$101,2,0)</f>
        <v>54</v>
      </c>
      <c r="O1457">
        <f t="shared" si="88"/>
        <v>150</v>
      </c>
      <c r="P1457">
        <f>VLOOKUP(O1457,mi2hh!A$2:B$4261,2,FALSE())</f>
        <v>3</v>
      </c>
      <c r="Q1457" t="str">
        <f t="shared" si="89"/>
        <v>Red</v>
      </c>
      <c r="R1457" t="str">
        <f t="shared" si="90"/>
        <v>VS</v>
      </c>
      <c r="S1457" s="24" t="s">
        <v>1160</v>
      </c>
      <c r="T1457" t="str">
        <f t="shared" si="91"/>
        <v>3</v>
      </c>
      <c r="U1457">
        <f>VLOOKUP(S1457,ar_skupina!L$2:M$136,2,FALSE())</f>
        <v>23</v>
      </c>
    </row>
    <row r="1458" spans="1:21" ht="14.25" customHeight="1" x14ac:dyDescent="0.25">
      <c r="A1458">
        <v>1749</v>
      </c>
      <c r="B1458" s="9">
        <v>45212.53125</v>
      </c>
      <c r="C1458" s="9">
        <v>45212.635416666701</v>
      </c>
      <c r="D1458" t="s">
        <v>1794</v>
      </c>
      <c r="E1458" t="s">
        <v>16</v>
      </c>
      <c r="F1458" t="s">
        <v>1772</v>
      </c>
      <c r="G1458" t="s">
        <v>4</v>
      </c>
      <c r="H1458" t="s">
        <v>1775</v>
      </c>
      <c r="I1458" s="63" t="e">
        <f t="array" ref="I1458">_xlfn.IFS(#REF!="1",1,#REF!="2",2,#REF!="3",3,#REF!="1A",4,#REF!="1B",5,#REF!="2A",6,#REF!="2B",7,#REF!="3A",8,#REF!="3B",9,#REF!="4A",10,#REF!="","")</f>
        <v>#REF!</v>
      </c>
      <c r="J1458">
        <f>VLOOKUP(F1458,profesor!$G$2:$H$101,2,0)</f>
        <v>17</v>
      </c>
      <c r="K1458">
        <f>VLOOKUP(H1458,ar_predmet!A:C,3,0)</f>
        <v>14</v>
      </c>
      <c r="L1458" s="3">
        <f>VLOOKUP(H1458,ar_predmet!A:C,2,FALSE())</f>
        <v>5204</v>
      </c>
      <c r="M1458">
        <f>+VLOOKUP(G1458,tip_dogodka!$B$2:$C$10,2,0)</f>
        <v>3</v>
      </c>
      <c r="N1458">
        <f>+VLOOKUP(E1458,prostor!$F$1:$G$101,2,0)</f>
        <v>54</v>
      </c>
      <c r="O1458">
        <f t="shared" si="88"/>
        <v>150</v>
      </c>
      <c r="P1458">
        <f>VLOOKUP(O1458,mi2hh!A$2:B$4261,2,FALSE())</f>
        <v>3</v>
      </c>
      <c r="Q1458" t="str">
        <f t="shared" si="89"/>
        <v>Red</v>
      </c>
      <c r="R1458" t="str">
        <f t="shared" si="90"/>
        <v>VS</v>
      </c>
      <c r="S1458" s="24" t="s">
        <v>1171</v>
      </c>
      <c r="T1458" t="str">
        <f t="shared" si="91"/>
        <v/>
      </c>
      <c r="U1458">
        <f>VLOOKUP(S1458,ar_skupina!L$2:M$136,2,FALSE())</f>
        <v>32</v>
      </c>
    </row>
    <row r="1459" spans="1:21" ht="14.25" customHeight="1" x14ac:dyDescent="0.25">
      <c r="A1459">
        <v>1750</v>
      </c>
      <c r="B1459" s="9">
        <v>45243.489583333299</v>
      </c>
      <c r="C1459" s="9">
        <v>45243.59375</v>
      </c>
      <c r="D1459" t="s">
        <v>1789</v>
      </c>
      <c r="E1459">
        <v>402</v>
      </c>
      <c r="F1459" t="s">
        <v>1772</v>
      </c>
      <c r="G1459" t="s">
        <v>2</v>
      </c>
      <c r="H1459" s="53" t="s">
        <v>1785</v>
      </c>
      <c r="I1459" s="63" t="e">
        <f t="array" ref="I1459">_xlfn.IFS(#REF!="1",1,#REF!="2",2,#REF!="3",3,#REF!="1A",4,#REF!="1B",5,#REF!="2A",6,#REF!="2B",7,#REF!="3A",8,#REF!="3B",9,#REF!="4A",10,#REF!="","")</f>
        <v>#REF!</v>
      </c>
      <c r="J1459">
        <f>VLOOKUP(F1459,profesor!$G$2:$H$101,2,0)</f>
        <v>17</v>
      </c>
      <c r="K1459">
        <f>VLOOKUP(H1459,ar_predmet!A:C,3,0)</f>
        <v>50</v>
      </c>
      <c r="L1459" s="3">
        <f>VLOOKUP(H1459,ar_predmet!A:C,2,FALSE())</f>
        <v>5306</v>
      </c>
      <c r="M1459">
        <f>+VLOOKUP(G1459,tip_dogodka!$B$2:$C$10,2,0)</f>
        <v>1</v>
      </c>
      <c r="N1459">
        <f>+VLOOKUP(E1459,prostor!$F$1:$G$101,2,0)</f>
        <v>11</v>
      </c>
      <c r="O1459">
        <f t="shared" si="88"/>
        <v>150</v>
      </c>
      <c r="P1459">
        <f>VLOOKUP(O1459,mi2hh!A$2:B$4261,2,FALSE())</f>
        <v>3</v>
      </c>
      <c r="Q1459" t="str">
        <f t="shared" si="89"/>
        <v>Red</v>
      </c>
      <c r="R1459" t="str">
        <f t="shared" si="90"/>
        <v>VS</v>
      </c>
      <c r="S1459" s="24" t="s">
        <v>1184</v>
      </c>
      <c r="T1459" t="str">
        <f t="shared" si="91"/>
        <v/>
      </c>
      <c r="U1459">
        <f>VLOOKUP(S1459,ar_skupina!L$2:M$136,2,FALSE())</f>
        <v>44</v>
      </c>
    </row>
    <row r="1460" spans="1:21" ht="14.25" customHeight="1" x14ac:dyDescent="0.25">
      <c r="A1460">
        <v>1751</v>
      </c>
      <c r="B1460" s="9">
        <v>45222.677083333299</v>
      </c>
      <c r="C1460" s="9">
        <v>45222.78125</v>
      </c>
      <c r="D1460" t="s">
        <v>1793</v>
      </c>
      <c r="E1460">
        <v>412</v>
      </c>
      <c r="F1460" t="s">
        <v>1772</v>
      </c>
      <c r="G1460" t="s">
        <v>3</v>
      </c>
      <c r="H1460" t="s">
        <v>701</v>
      </c>
      <c r="I1460" s="63" t="e">
        <f t="array" ref="I1460">_xlfn.IFS(#REF!="1",1,#REF!="2",2,#REF!="3",3,#REF!="1A",4,#REF!="1B",5,#REF!="2A",6,#REF!="2B",7,#REF!="3A",8,#REF!="3B",9,#REF!="4A",10,#REF!="","")</f>
        <v>#REF!</v>
      </c>
      <c r="J1460">
        <f>VLOOKUP(F1460,profesor!$G$2:$H$101,2,0)</f>
        <v>17</v>
      </c>
      <c r="K1460">
        <f>VLOOKUP(H1460,ar_predmet!A:C,3,0)</f>
        <v>27</v>
      </c>
      <c r="L1460" s="3">
        <f>VLOOKUP(H1460,ar_predmet!A:C,2,FALSE())</f>
        <v>5229</v>
      </c>
      <c r="M1460">
        <f>+VLOOKUP(G1460,tip_dogodka!$B$2:$C$10,2,0)</f>
        <v>2</v>
      </c>
      <c r="N1460">
        <f>+VLOOKUP(E1460,prostor!$F$1:$G$101,2,0)</f>
        <v>15</v>
      </c>
      <c r="O1460">
        <f t="shared" si="88"/>
        <v>150</v>
      </c>
      <c r="P1460">
        <f>VLOOKUP(O1460,mi2hh!A$2:B$4261,2,FALSE())</f>
        <v>3</v>
      </c>
      <c r="Q1460" t="str">
        <f t="shared" si="89"/>
        <v>Red</v>
      </c>
      <c r="R1460" t="str">
        <f t="shared" si="90"/>
        <v>VS</v>
      </c>
      <c r="S1460" s="24" t="s">
        <v>1158</v>
      </c>
      <c r="T1460" t="str">
        <f t="shared" si="91"/>
        <v>1</v>
      </c>
      <c r="U1460">
        <f>VLOOKUP(S1460,ar_skupina!L$2:M$136,2,FALSE())</f>
        <v>21</v>
      </c>
    </row>
    <row r="1461" spans="1:21" ht="14.25" customHeight="1" x14ac:dyDescent="0.25">
      <c r="A1461">
        <v>1753</v>
      </c>
      <c r="B1461" s="9">
        <v>45208.53125</v>
      </c>
      <c r="C1461" s="9">
        <v>45208.635416666701</v>
      </c>
      <c r="D1461" t="s">
        <v>1791</v>
      </c>
      <c r="E1461">
        <v>111</v>
      </c>
      <c r="F1461" t="s">
        <v>1772</v>
      </c>
      <c r="G1461" t="s">
        <v>2</v>
      </c>
      <c r="H1461" t="s">
        <v>1775</v>
      </c>
      <c r="I1461" s="63" t="e">
        <f t="array" ref="I1461">_xlfn.IFS(#REF!="1",1,#REF!="2",2,#REF!="3",3,#REF!="1A",4,#REF!="1B",5,#REF!="2A",6,#REF!="2B",7,#REF!="3A",8,#REF!="3B",9,#REF!="4A",10,#REF!="","")</f>
        <v>#REF!</v>
      </c>
      <c r="J1461">
        <f>VLOOKUP(F1461,profesor!$G$2:$H$101,2,0)</f>
        <v>17</v>
      </c>
      <c r="K1461">
        <f>VLOOKUP(H1461,ar_predmet!A:C,3,0)</f>
        <v>14</v>
      </c>
      <c r="L1461" s="3">
        <f>VLOOKUP(H1461,ar_predmet!A:C,2,FALSE())</f>
        <v>5204</v>
      </c>
      <c r="M1461">
        <f>+VLOOKUP(G1461,tip_dogodka!$B$2:$C$10,2,0)</f>
        <v>1</v>
      </c>
      <c r="N1461">
        <f>+VLOOKUP(E1461,prostor!$F$1:$G$101,2,0)</f>
        <v>4</v>
      </c>
      <c r="O1461">
        <f t="shared" si="88"/>
        <v>150</v>
      </c>
      <c r="P1461">
        <f>VLOOKUP(O1461,mi2hh!A$2:B$4261,2,FALSE())</f>
        <v>3</v>
      </c>
      <c r="Q1461" t="str">
        <f t="shared" si="89"/>
        <v>Red</v>
      </c>
      <c r="R1461" t="str">
        <f t="shared" si="90"/>
        <v>VS</v>
      </c>
      <c r="S1461" s="24" t="s">
        <v>1171</v>
      </c>
      <c r="T1461" t="str">
        <f t="shared" si="91"/>
        <v/>
      </c>
      <c r="U1461">
        <f>VLOOKUP(S1461,ar_skupina!L$2:M$136,2,FALSE())</f>
        <v>32</v>
      </c>
    </row>
    <row r="1462" spans="1:21" ht="14.25" customHeight="1" x14ac:dyDescent="0.25">
      <c r="A1462">
        <v>1755</v>
      </c>
      <c r="B1462" s="9">
        <v>45216.677083333299</v>
      </c>
      <c r="C1462" s="9">
        <v>45216.78125</v>
      </c>
      <c r="D1462" t="s">
        <v>1771</v>
      </c>
      <c r="E1462">
        <v>301</v>
      </c>
      <c r="F1462" t="s">
        <v>1772</v>
      </c>
      <c r="G1462" t="s">
        <v>2</v>
      </c>
      <c r="H1462" t="s">
        <v>701</v>
      </c>
      <c r="I1462" s="63" t="e">
        <f t="array" ref="I1462">_xlfn.IFS(#REF!="1",1,#REF!="2",2,#REF!="3",3,#REF!="1A",4,#REF!="1B",5,#REF!="2A",6,#REF!="2B",7,#REF!="3A",8,#REF!="3B",9,#REF!="4A",10,#REF!="","")</f>
        <v>#REF!</v>
      </c>
      <c r="J1462">
        <f>VLOOKUP(F1462,profesor!$G$2:$H$101,2,0)</f>
        <v>17</v>
      </c>
      <c r="K1462">
        <f>VLOOKUP(H1462,ar_predmet!A:C,3,0)</f>
        <v>27</v>
      </c>
      <c r="L1462" s="3">
        <f>VLOOKUP(H1462,ar_predmet!A:C,2,FALSE())</f>
        <v>5229</v>
      </c>
      <c r="M1462">
        <f>+VLOOKUP(G1462,tip_dogodka!$B$2:$C$10,2,0)</f>
        <v>1</v>
      </c>
      <c r="N1462">
        <f>+VLOOKUP(E1462,prostor!$F$1:$G$101,2,0)</f>
        <v>5</v>
      </c>
      <c r="O1462">
        <f t="shared" si="88"/>
        <v>150</v>
      </c>
      <c r="P1462">
        <f>VLOOKUP(O1462,mi2hh!A$2:B$4261,2,FALSE())</f>
        <v>3</v>
      </c>
      <c r="Q1462" t="str">
        <f t="shared" si="89"/>
        <v>Red</v>
      </c>
      <c r="R1462" t="str">
        <f t="shared" si="90"/>
        <v>VS</v>
      </c>
      <c r="S1462" s="24" t="s">
        <v>1154</v>
      </c>
      <c r="T1462" t="str">
        <f t="shared" si="91"/>
        <v/>
      </c>
      <c r="U1462">
        <f>VLOOKUP(S1462,ar_skupina!L$2:M$136,2,FALSE())</f>
        <v>6</v>
      </c>
    </row>
    <row r="1463" spans="1:21" ht="14.25" customHeight="1" x14ac:dyDescent="0.25">
      <c r="A1463">
        <v>1756</v>
      </c>
      <c r="B1463" s="9">
        <v>45224.677083333299</v>
      </c>
      <c r="C1463" s="9">
        <v>45224.78125</v>
      </c>
      <c r="D1463" t="s">
        <v>1793</v>
      </c>
      <c r="E1463">
        <v>412</v>
      </c>
      <c r="F1463" t="s">
        <v>1772</v>
      </c>
      <c r="G1463" t="s">
        <v>3</v>
      </c>
      <c r="H1463" t="s">
        <v>701</v>
      </c>
      <c r="I1463" s="63" t="e">
        <f t="array" ref="I1463">_xlfn.IFS(#REF!="1",1,#REF!="2",2,#REF!="3",3,#REF!="1A",4,#REF!="1B",5,#REF!="2A",6,#REF!="2B",7,#REF!="3A",8,#REF!="3B",9,#REF!="4A",10,#REF!="","")</f>
        <v>#REF!</v>
      </c>
      <c r="J1463">
        <f>VLOOKUP(F1463,profesor!$G$2:$H$101,2,0)</f>
        <v>17</v>
      </c>
      <c r="K1463">
        <f>VLOOKUP(H1463,ar_predmet!A:C,3,0)</f>
        <v>27</v>
      </c>
      <c r="L1463" s="3">
        <f>VLOOKUP(H1463,ar_predmet!A:C,2,FALSE())</f>
        <v>5229</v>
      </c>
      <c r="M1463">
        <f>+VLOOKUP(G1463,tip_dogodka!$B$2:$C$10,2,0)</f>
        <v>2</v>
      </c>
      <c r="N1463">
        <f>+VLOOKUP(E1463,prostor!$F$1:$G$101,2,0)</f>
        <v>15</v>
      </c>
      <c r="O1463">
        <f t="shared" si="88"/>
        <v>150</v>
      </c>
      <c r="P1463">
        <f>VLOOKUP(O1463,mi2hh!A$2:B$4261,2,FALSE())</f>
        <v>3</v>
      </c>
      <c r="Q1463" t="str">
        <f t="shared" si="89"/>
        <v>Red</v>
      </c>
      <c r="R1463" t="str">
        <f t="shared" si="90"/>
        <v>VS</v>
      </c>
      <c r="S1463" s="24" t="s">
        <v>1158</v>
      </c>
      <c r="T1463" t="str">
        <f t="shared" si="91"/>
        <v>1</v>
      </c>
      <c r="U1463">
        <f>VLOOKUP(S1463,ar_skupina!L$2:M$136,2,FALSE())</f>
        <v>21</v>
      </c>
    </row>
    <row r="1464" spans="1:21" ht="14.25" customHeight="1" x14ac:dyDescent="0.25">
      <c r="A1464">
        <v>1757</v>
      </c>
      <c r="B1464" s="9">
        <v>45217.53125</v>
      </c>
      <c r="C1464" s="9">
        <v>45217.635416666701</v>
      </c>
      <c r="D1464" t="s">
        <v>1791</v>
      </c>
      <c r="E1464">
        <v>301</v>
      </c>
      <c r="F1464" t="s">
        <v>1772</v>
      </c>
      <c r="G1464" t="s">
        <v>2</v>
      </c>
      <c r="H1464" t="s">
        <v>1775</v>
      </c>
      <c r="I1464" s="63" t="e">
        <f t="array" ref="I1464">_xlfn.IFS(#REF!="1",1,#REF!="2",2,#REF!="3",3,#REF!="1A",4,#REF!="1B",5,#REF!="2A",6,#REF!="2B",7,#REF!="3A",8,#REF!="3B",9,#REF!="4A",10,#REF!="","")</f>
        <v>#REF!</v>
      </c>
      <c r="J1464">
        <f>VLOOKUP(F1464,profesor!$G$2:$H$101,2,0)</f>
        <v>17</v>
      </c>
      <c r="K1464">
        <f>VLOOKUP(H1464,ar_predmet!A:C,3,0)</f>
        <v>14</v>
      </c>
      <c r="L1464" s="3">
        <f>VLOOKUP(H1464,ar_predmet!A:C,2,FALSE())</f>
        <v>5204</v>
      </c>
      <c r="M1464">
        <f>+VLOOKUP(G1464,tip_dogodka!$B$2:$C$10,2,0)</f>
        <v>1</v>
      </c>
      <c r="N1464">
        <f>+VLOOKUP(E1464,prostor!$F$1:$G$101,2,0)</f>
        <v>5</v>
      </c>
      <c r="O1464">
        <f t="shared" si="88"/>
        <v>150</v>
      </c>
      <c r="P1464">
        <f>VLOOKUP(O1464,mi2hh!A$2:B$4261,2,FALSE())</f>
        <v>3</v>
      </c>
      <c r="Q1464" t="str">
        <f t="shared" si="89"/>
        <v>Red</v>
      </c>
      <c r="R1464" t="str">
        <f t="shared" si="90"/>
        <v>VS</v>
      </c>
      <c r="S1464" s="24" t="s">
        <v>1171</v>
      </c>
      <c r="T1464" t="str">
        <f t="shared" si="91"/>
        <v/>
      </c>
      <c r="U1464">
        <f>VLOOKUP(S1464,ar_skupina!L$2:M$136,2,FALSE())</f>
        <v>32</v>
      </c>
    </row>
    <row r="1465" spans="1:21" ht="14.25" customHeight="1" x14ac:dyDescent="0.25">
      <c r="A1465">
        <v>1758</v>
      </c>
      <c r="B1465" s="9">
        <v>45201.53125</v>
      </c>
      <c r="C1465" s="9">
        <v>45201.635416666701</v>
      </c>
      <c r="D1465" t="s">
        <v>1791</v>
      </c>
      <c r="E1465">
        <v>301</v>
      </c>
      <c r="F1465" t="s">
        <v>1772</v>
      </c>
      <c r="G1465" t="s">
        <v>2</v>
      </c>
      <c r="H1465" t="s">
        <v>1775</v>
      </c>
      <c r="I1465" s="63" t="e">
        <f t="array" ref="I1465">_xlfn.IFS(#REF!="1",1,#REF!="2",2,#REF!="3",3,#REF!="1A",4,#REF!="1B",5,#REF!="2A",6,#REF!="2B",7,#REF!="3A",8,#REF!="3B",9,#REF!="4A",10,#REF!="","")</f>
        <v>#REF!</v>
      </c>
      <c r="J1465">
        <f>VLOOKUP(F1465,profesor!$G$2:$H$101,2,0)</f>
        <v>17</v>
      </c>
      <c r="K1465">
        <f>VLOOKUP(H1465,ar_predmet!A:C,3,0)</f>
        <v>14</v>
      </c>
      <c r="L1465" s="3">
        <f>VLOOKUP(H1465,ar_predmet!A:C,2,FALSE())</f>
        <v>5204</v>
      </c>
      <c r="M1465">
        <f>+VLOOKUP(G1465,tip_dogodka!$B$2:$C$10,2,0)</f>
        <v>1</v>
      </c>
      <c r="N1465">
        <f>+VLOOKUP(E1465,prostor!$F$1:$G$101,2,0)</f>
        <v>5</v>
      </c>
      <c r="O1465">
        <f t="shared" si="88"/>
        <v>150</v>
      </c>
      <c r="P1465">
        <f>VLOOKUP(O1465,mi2hh!A$2:B$4261,2,FALSE())</f>
        <v>3</v>
      </c>
      <c r="Q1465" t="str">
        <f t="shared" si="89"/>
        <v>Red</v>
      </c>
      <c r="R1465" t="str">
        <f t="shared" si="90"/>
        <v>VS</v>
      </c>
      <c r="S1465" s="24" t="s">
        <v>1171</v>
      </c>
      <c r="T1465" t="str">
        <f t="shared" si="91"/>
        <v/>
      </c>
      <c r="U1465">
        <f>VLOOKUP(S1465,ar_skupina!L$2:M$136,2,FALSE())</f>
        <v>32</v>
      </c>
    </row>
    <row r="1466" spans="1:21" ht="14.25" customHeight="1" x14ac:dyDescent="0.25">
      <c r="A1466">
        <v>1759</v>
      </c>
      <c r="B1466" s="9">
        <v>45433.75</v>
      </c>
      <c r="C1466" s="9">
        <v>45433.958333333299</v>
      </c>
      <c r="D1466" t="s">
        <v>1788</v>
      </c>
      <c r="E1466" t="s">
        <v>16</v>
      </c>
      <c r="F1466" t="s">
        <v>1772</v>
      </c>
      <c r="G1466" t="s">
        <v>4</v>
      </c>
      <c r="H1466" t="s">
        <v>1459</v>
      </c>
      <c r="I1466" s="63" t="e">
        <f t="array" ref="I1466">_xlfn.IFS(#REF!="1",1,#REF!="2",2,#REF!="3",3,#REF!="1A",4,#REF!="1B",5,#REF!="2A",6,#REF!="2B",7,#REF!="3A",8,#REF!="3B",9,#REF!="4A",10,#REF!="","")</f>
        <v>#REF!</v>
      </c>
      <c r="J1466">
        <f>VLOOKUP(F1466,profesor!$G$2:$H$101,2,0)</f>
        <v>17</v>
      </c>
      <c r="K1466">
        <f>VLOOKUP(H1466,ar_predmet!A:C,3,0)</f>
        <v>238</v>
      </c>
      <c r="L1466" s="3" t="str">
        <f>VLOOKUP(H1466,ar_predmet!A:C,2,FALSE())</f>
        <v>S104</v>
      </c>
      <c r="M1466">
        <f>+VLOOKUP(G1466,tip_dogodka!$B$2:$C$10,2,0)</f>
        <v>3</v>
      </c>
      <c r="N1466">
        <f>+VLOOKUP(E1466,prostor!$F$1:$G$101,2,0)</f>
        <v>54</v>
      </c>
      <c r="O1466">
        <f t="shared" si="88"/>
        <v>300</v>
      </c>
      <c r="P1466">
        <f>VLOOKUP(O1466,mi2hh!A$2:B$4261,2,FALSE())</f>
        <v>6</v>
      </c>
      <c r="Q1466" t="str">
        <f t="shared" si="89"/>
        <v>Izr</v>
      </c>
      <c r="R1466" t="str">
        <f t="shared" si="90"/>
        <v>VS</v>
      </c>
      <c r="S1466" s="24" t="s">
        <v>1239</v>
      </c>
      <c r="T1466" t="str">
        <f t="shared" si="91"/>
        <v/>
      </c>
      <c r="U1466">
        <f>VLOOKUP(S1466,ar_skupina!L$2:M$136,2,FALSE())</f>
        <v>93</v>
      </c>
    </row>
    <row r="1467" spans="1:21" ht="14.25" customHeight="1" x14ac:dyDescent="0.25">
      <c r="A1467">
        <v>1760</v>
      </c>
      <c r="B1467" s="9">
        <v>45203.53125</v>
      </c>
      <c r="C1467" s="9">
        <v>45203.635416666701</v>
      </c>
      <c r="D1467" t="s">
        <v>1794</v>
      </c>
      <c r="E1467" t="s">
        <v>16</v>
      </c>
      <c r="F1467" t="s">
        <v>1772</v>
      </c>
      <c r="G1467" t="s">
        <v>4</v>
      </c>
      <c r="H1467" t="s">
        <v>1775</v>
      </c>
      <c r="I1467" s="63" t="e">
        <f t="array" ref="I1467">_xlfn.IFS(#REF!="1",1,#REF!="2",2,#REF!="3",3,#REF!="1A",4,#REF!="1B",5,#REF!="2A",6,#REF!="2B",7,#REF!="3A",8,#REF!="3B",9,#REF!="4A",10,#REF!="","")</f>
        <v>#REF!</v>
      </c>
      <c r="J1467">
        <f>VLOOKUP(F1467,profesor!$G$2:$H$101,2,0)</f>
        <v>17</v>
      </c>
      <c r="K1467">
        <f>VLOOKUP(H1467,ar_predmet!A:C,3,0)</f>
        <v>14</v>
      </c>
      <c r="L1467" s="3">
        <f>VLOOKUP(H1467,ar_predmet!A:C,2,FALSE())</f>
        <v>5204</v>
      </c>
      <c r="M1467">
        <f>+VLOOKUP(G1467,tip_dogodka!$B$2:$C$10,2,0)</f>
        <v>3</v>
      </c>
      <c r="N1467">
        <f>+VLOOKUP(E1467,prostor!$F$1:$G$101,2,0)</f>
        <v>54</v>
      </c>
      <c r="O1467">
        <f t="shared" si="88"/>
        <v>150</v>
      </c>
      <c r="P1467">
        <f>VLOOKUP(O1467,mi2hh!A$2:B$4261,2,FALSE())</f>
        <v>3</v>
      </c>
      <c r="Q1467" t="str">
        <f t="shared" si="89"/>
        <v>Red</v>
      </c>
      <c r="R1467" t="str">
        <f t="shared" si="90"/>
        <v>VS</v>
      </c>
      <c r="S1467" s="24" t="s">
        <v>1171</v>
      </c>
      <c r="T1467" t="str">
        <f t="shared" si="91"/>
        <v/>
      </c>
      <c r="U1467">
        <f>VLOOKUP(S1467,ar_skupina!L$2:M$136,2,FALSE())</f>
        <v>32</v>
      </c>
    </row>
    <row r="1468" spans="1:21" ht="14.25" customHeight="1" x14ac:dyDescent="0.25">
      <c r="A1468">
        <v>1761</v>
      </c>
      <c r="B1468" s="9">
        <v>45222.791666666701</v>
      </c>
      <c r="C1468" s="9">
        <v>45222.895833333299</v>
      </c>
      <c r="D1468" t="s">
        <v>1787</v>
      </c>
      <c r="E1468">
        <v>412</v>
      </c>
      <c r="F1468" t="s">
        <v>1772</v>
      </c>
      <c r="G1468" t="s">
        <v>3</v>
      </c>
      <c r="H1468" t="s">
        <v>701</v>
      </c>
      <c r="I1468" s="63" t="e">
        <f t="array" ref="I1468">_xlfn.IFS(#REF!="1",1,#REF!="2",2,#REF!="3",3,#REF!="1A",4,#REF!="1B",5,#REF!="2A",6,#REF!="2B",7,#REF!="3A",8,#REF!="3B",9,#REF!="4A",10,#REF!="","")</f>
        <v>#REF!</v>
      </c>
      <c r="J1468">
        <f>VLOOKUP(F1468,profesor!$G$2:$H$101,2,0)</f>
        <v>17</v>
      </c>
      <c r="K1468">
        <f>VLOOKUP(H1468,ar_predmet!A:C,3,0)</f>
        <v>27</v>
      </c>
      <c r="L1468" s="3">
        <f>VLOOKUP(H1468,ar_predmet!A:C,2,FALSE())</f>
        <v>5229</v>
      </c>
      <c r="M1468">
        <f>+VLOOKUP(G1468,tip_dogodka!$B$2:$C$10,2,0)</f>
        <v>2</v>
      </c>
      <c r="N1468">
        <f>+VLOOKUP(E1468,prostor!$F$1:$G$101,2,0)</f>
        <v>15</v>
      </c>
      <c r="O1468">
        <f t="shared" si="88"/>
        <v>150</v>
      </c>
      <c r="P1468">
        <f>VLOOKUP(O1468,mi2hh!A$2:B$4261,2,FALSE())</f>
        <v>3</v>
      </c>
      <c r="Q1468" t="str">
        <f t="shared" si="89"/>
        <v>Red</v>
      </c>
      <c r="R1468" t="str">
        <f t="shared" si="90"/>
        <v>VS</v>
      </c>
      <c r="S1468" s="24" t="s">
        <v>1160</v>
      </c>
      <c r="T1468" t="str">
        <f t="shared" si="91"/>
        <v>3</v>
      </c>
      <c r="U1468">
        <f>VLOOKUP(S1468,ar_skupina!L$2:M$136,2,FALSE())</f>
        <v>23</v>
      </c>
    </row>
    <row r="1469" spans="1:21" ht="14.25" customHeight="1" x14ac:dyDescent="0.25">
      <c r="A1469">
        <v>1762</v>
      </c>
      <c r="B1469" s="9">
        <v>45429.75</v>
      </c>
      <c r="C1469" s="9">
        <v>45429.958333333299</v>
      </c>
      <c r="D1469" t="s">
        <v>1788</v>
      </c>
      <c r="E1469" t="s">
        <v>16</v>
      </c>
      <c r="F1469" t="s">
        <v>1772</v>
      </c>
      <c r="G1469" t="s">
        <v>4</v>
      </c>
      <c r="H1469" t="s">
        <v>1459</v>
      </c>
      <c r="I1469" s="63" t="e">
        <f t="array" ref="I1469">_xlfn.IFS(#REF!="1",1,#REF!="2",2,#REF!="3",3,#REF!="1A",4,#REF!="1B",5,#REF!="2A",6,#REF!="2B",7,#REF!="3A",8,#REF!="3B",9,#REF!="4A",10,#REF!="","")</f>
        <v>#REF!</v>
      </c>
      <c r="J1469">
        <f>VLOOKUP(F1469,profesor!$G$2:$H$101,2,0)</f>
        <v>17</v>
      </c>
      <c r="K1469">
        <f>VLOOKUP(H1469,ar_predmet!A:C,3,0)</f>
        <v>238</v>
      </c>
      <c r="L1469" s="3" t="str">
        <f>VLOOKUP(H1469,ar_predmet!A:C,2,FALSE())</f>
        <v>S104</v>
      </c>
      <c r="M1469">
        <f>+VLOOKUP(G1469,tip_dogodka!$B$2:$C$10,2,0)</f>
        <v>3</v>
      </c>
      <c r="N1469">
        <f>+VLOOKUP(E1469,prostor!$F$1:$G$101,2,0)</f>
        <v>54</v>
      </c>
      <c r="O1469">
        <f t="shared" si="88"/>
        <v>300</v>
      </c>
      <c r="P1469">
        <f>VLOOKUP(O1469,mi2hh!A$2:B$4261,2,FALSE())</f>
        <v>6</v>
      </c>
      <c r="Q1469" t="str">
        <f t="shared" si="89"/>
        <v>Izr</v>
      </c>
      <c r="R1469" t="str">
        <f t="shared" si="90"/>
        <v>VS</v>
      </c>
      <c r="S1469" s="24" t="s">
        <v>1239</v>
      </c>
      <c r="T1469" t="str">
        <f t="shared" si="91"/>
        <v/>
      </c>
      <c r="U1469">
        <f>VLOOKUP(S1469,ar_skupina!L$2:M$136,2,FALSE())</f>
        <v>93</v>
      </c>
    </row>
    <row r="1470" spans="1:21" ht="14.25" customHeight="1" x14ac:dyDescent="0.25">
      <c r="A1470">
        <v>1763</v>
      </c>
      <c r="B1470" s="9">
        <v>45252.489583333299</v>
      </c>
      <c r="C1470" s="9">
        <v>45252.59375</v>
      </c>
      <c r="D1470" t="s">
        <v>1789</v>
      </c>
      <c r="E1470">
        <v>402</v>
      </c>
      <c r="F1470" t="s">
        <v>1772</v>
      </c>
      <c r="G1470" t="s">
        <v>2</v>
      </c>
      <c r="H1470" s="53" t="s">
        <v>1785</v>
      </c>
      <c r="I1470" s="63" t="e">
        <f t="array" ref="I1470">_xlfn.IFS(#REF!="1",1,#REF!="2",2,#REF!="3",3,#REF!="1A",4,#REF!="1B",5,#REF!="2A",6,#REF!="2B",7,#REF!="3A",8,#REF!="3B",9,#REF!="4A",10,#REF!="","")</f>
        <v>#REF!</v>
      </c>
      <c r="J1470">
        <f>VLOOKUP(F1470,profesor!$G$2:$H$101,2,0)</f>
        <v>17</v>
      </c>
      <c r="K1470">
        <f>VLOOKUP(H1470,ar_predmet!A:C,3,0)</f>
        <v>50</v>
      </c>
      <c r="L1470" s="3">
        <f>VLOOKUP(H1470,ar_predmet!A:C,2,FALSE())</f>
        <v>5306</v>
      </c>
      <c r="M1470">
        <f>+VLOOKUP(G1470,tip_dogodka!$B$2:$C$10,2,0)</f>
        <v>1</v>
      </c>
      <c r="N1470">
        <f>+VLOOKUP(E1470,prostor!$F$1:$G$101,2,0)</f>
        <v>11</v>
      </c>
      <c r="O1470">
        <f t="shared" si="88"/>
        <v>150</v>
      </c>
      <c r="P1470">
        <f>VLOOKUP(O1470,mi2hh!A$2:B$4261,2,FALSE())</f>
        <v>3</v>
      </c>
      <c r="Q1470" t="str">
        <f t="shared" si="89"/>
        <v>Red</v>
      </c>
      <c r="R1470" t="str">
        <f t="shared" si="90"/>
        <v>VS</v>
      </c>
      <c r="S1470" s="24" t="s">
        <v>1184</v>
      </c>
      <c r="T1470" t="str">
        <f t="shared" si="91"/>
        <v/>
      </c>
      <c r="U1470">
        <f>VLOOKUP(S1470,ar_skupina!L$2:M$136,2,FALSE())</f>
        <v>44</v>
      </c>
    </row>
    <row r="1471" spans="1:21" ht="14.25" customHeight="1" x14ac:dyDescent="0.25">
      <c r="A1471">
        <v>1765</v>
      </c>
      <c r="B1471" s="9">
        <v>45232.75</v>
      </c>
      <c r="C1471" s="9">
        <v>45232.854166666701</v>
      </c>
      <c r="D1471" t="s">
        <v>1780</v>
      </c>
      <c r="E1471" t="s">
        <v>16</v>
      </c>
      <c r="F1471" t="s">
        <v>1772</v>
      </c>
      <c r="G1471" t="s">
        <v>5</v>
      </c>
      <c r="H1471" t="s">
        <v>701</v>
      </c>
      <c r="I1471" s="63" t="e">
        <f t="array" ref="I1471">_xlfn.IFS(#REF!="1",1,#REF!="2",2,#REF!="3",3,#REF!="1A",4,#REF!="1B",5,#REF!="2A",6,#REF!="2B",7,#REF!="3A",8,#REF!="3B",9,#REF!="4A",10,#REF!="","")</f>
        <v>#REF!</v>
      </c>
      <c r="J1471">
        <f>VLOOKUP(F1471,profesor!$G$2:$H$101,2,0)</f>
        <v>17</v>
      </c>
      <c r="K1471">
        <f>VLOOKUP(H1471,ar_predmet!A:C,3,0)</f>
        <v>27</v>
      </c>
      <c r="L1471" s="3">
        <f>VLOOKUP(H1471,ar_predmet!A:C,2,FALSE())</f>
        <v>5229</v>
      </c>
      <c r="M1471">
        <f>+VLOOKUP(G1471,tip_dogodka!$B$2:$C$10,2,0)</f>
        <v>4</v>
      </c>
      <c r="N1471">
        <f>+VLOOKUP(E1471,prostor!$F$1:$G$101,2,0)</f>
        <v>54</v>
      </c>
      <c r="O1471">
        <f t="shared" si="88"/>
        <v>150</v>
      </c>
      <c r="P1471">
        <f>VLOOKUP(O1471,mi2hh!A$2:B$4261,2,FALSE())</f>
        <v>3</v>
      </c>
      <c r="Q1471" t="str">
        <f t="shared" si="89"/>
        <v>Red</v>
      </c>
      <c r="R1471" t="str">
        <f t="shared" si="90"/>
        <v>VS</v>
      </c>
      <c r="S1471" s="24" t="s">
        <v>1160</v>
      </c>
      <c r="T1471" t="str">
        <f t="shared" si="91"/>
        <v>3</v>
      </c>
      <c r="U1471">
        <f>VLOOKUP(S1471,ar_skupina!L$2:M$136,2,FALSE())</f>
        <v>23</v>
      </c>
    </row>
    <row r="1472" spans="1:21" ht="14.25" customHeight="1" x14ac:dyDescent="0.25">
      <c r="A1472">
        <v>1766</v>
      </c>
      <c r="B1472" s="9">
        <v>45216.53125</v>
      </c>
      <c r="C1472" s="9">
        <v>45216.635416666701</v>
      </c>
      <c r="D1472" t="s">
        <v>1794</v>
      </c>
      <c r="E1472" t="s">
        <v>16</v>
      </c>
      <c r="F1472" t="s">
        <v>1772</v>
      </c>
      <c r="G1472" t="s">
        <v>4</v>
      </c>
      <c r="H1472" t="s">
        <v>1775</v>
      </c>
      <c r="I1472" s="63" t="e">
        <f t="array" ref="I1472">_xlfn.IFS(#REF!="1",1,#REF!="2",2,#REF!="3",3,#REF!="1A",4,#REF!="1B",5,#REF!="2A",6,#REF!="2B",7,#REF!="3A",8,#REF!="3B",9,#REF!="4A",10,#REF!="","")</f>
        <v>#REF!</v>
      </c>
      <c r="J1472">
        <f>VLOOKUP(F1472,profesor!$G$2:$H$101,2,0)</f>
        <v>17</v>
      </c>
      <c r="K1472">
        <f>VLOOKUP(H1472,ar_predmet!A:C,3,0)</f>
        <v>14</v>
      </c>
      <c r="L1472" s="3">
        <f>VLOOKUP(H1472,ar_predmet!A:C,2,FALSE())</f>
        <v>5204</v>
      </c>
      <c r="M1472">
        <f>+VLOOKUP(G1472,tip_dogodka!$B$2:$C$10,2,0)</f>
        <v>3</v>
      </c>
      <c r="N1472">
        <f>+VLOOKUP(E1472,prostor!$F$1:$G$101,2,0)</f>
        <v>54</v>
      </c>
      <c r="O1472">
        <f t="shared" si="88"/>
        <v>150</v>
      </c>
      <c r="P1472">
        <f>VLOOKUP(O1472,mi2hh!A$2:B$4261,2,FALSE())</f>
        <v>3</v>
      </c>
      <c r="Q1472" t="str">
        <f t="shared" si="89"/>
        <v>Red</v>
      </c>
      <c r="R1472" t="str">
        <f t="shared" si="90"/>
        <v>VS</v>
      </c>
      <c r="S1472" s="24" t="s">
        <v>1171</v>
      </c>
      <c r="T1472" t="str">
        <f t="shared" si="91"/>
        <v/>
      </c>
      <c r="U1472">
        <f>VLOOKUP(S1472,ar_skupina!L$2:M$136,2,FALSE())</f>
        <v>32</v>
      </c>
    </row>
    <row r="1473" spans="1:21" ht="14.25" customHeight="1" x14ac:dyDescent="0.25">
      <c r="A1473">
        <v>1767</v>
      </c>
      <c r="B1473" s="9">
        <v>45205.53125</v>
      </c>
      <c r="C1473" s="9">
        <v>45205.635416666701</v>
      </c>
      <c r="D1473" t="s">
        <v>1791</v>
      </c>
      <c r="E1473">
        <v>301</v>
      </c>
      <c r="F1473" t="s">
        <v>1772</v>
      </c>
      <c r="G1473" t="s">
        <v>2</v>
      </c>
      <c r="H1473" t="s">
        <v>1775</v>
      </c>
      <c r="I1473" s="63" t="e">
        <f t="array" ref="I1473">_xlfn.IFS(#REF!="1",1,#REF!="2",2,#REF!="3",3,#REF!="1A",4,#REF!="1B",5,#REF!="2A",6,#REF!="2B",7,#REF!="3A",8,#REF!="3B",9,#REF!="4A",10,#REF!="","")</f>
        <v>#REF!</v>
      </c>
      <c r="J1473">
        <f>VLOOKUP(F1473,profesor!$G$2:$H$101,2,0)</f>
        <v>17</v>
      </c>
      <c r="K1473">
        <f>VLOOKUP(H1473,ar_predmet!A:C,3,0)</f>
        <v>14</v>
      </c>
      <c r="L1473" s="3">
        <f>VLOOKUP(H1473,ar_predmet!A:C,2,FALSE())</f>
        <v>5204</v>
      </c>
      <c r="M1473">
        <f>+VLOOKUP(G1473,tip_dogodka!$B$2:$C$10,2,0)</f>
        <v>1</v>
      </c>
      <c r="N1473">
        <f>+VLOOKUP(E1473,prostor!$F$1:$G$101,2,0)</f>
        <v>5</v>
      </c>
      <c r="O1473">
        <f t="shared" si="88"/>
        <v>150</v>
      </c>
      <c r="P1473">
        <f>VLOOKUP(O1473,mi2hh!A$2:B$4261,2,FALSE())</f>
        <v>3</v>
      </c>
      <c r="Q1473" t="str">
        <f t="shared" si="89"/>
        <v>Red</v>
      </c>
      <c r="R1473" t="str">
        <f t="shared" si="90"/>
        <v>VS</v>
      </c>
      <c r="S1473" s="24" t="s">
        <v>1171</v>
      </c>
      <c r="T1473" t="str">
        <f t="shared" si="91"/>
        <v/>
      </c>
      <c r="U1473">
        <f>VLOOKUP(S1473,ar_skupina!L$2:M$136,2,FALSE())</f>
        <v>32</v>
      </c>
    </row>
    <row r="1474" spans="1:21" ht="14.25" customHeight="1" x14ac:dyDescent="0.25">
      <c r="A1474">
        <v>1768</v>
      </c>
      <c r="B1474" s="9">
        <v>45238.489583333299</v>
      </c>
      <c r="C1474" s="9">
        <v>45238.59375</v>
      </c>
      <c r="D1474" t="s">
        <v>1789</v>
      </c>
      <c r="E1474">
        <v>402</v>
      </c>
      <c r="F1474" t="s">
        <v>1772</v>
      </c>
      <c r="G1474" t="s">
        <v>2</v>
      </c>
      <c r="H1474" s="53" t="s">
        <v>1785</v>
      </c>
      <c r="I1474" s="63" t="e">
        <f t="array" ref="I1474">_xlfn.IFS(#REF!="1",1,#REF!="2",2,#REF!="3",3,#REF!="1A",4,#REF!="1B",5,#REF!="2A",6,#REF!="2B",7,#REF!="3A",8,#REF!="3B",9,#REF!="4A",10,#REF!="","")</f>
        <v>#REF!</v>
      </c>
      <c r="J1474">
        <f>VLOOKUP(F1474,profesor!$G$2:$H$101,2,0)</f>
        <v>17</v>
      </c>
      <c r="K1474">
        <f>VLOOKUP(H1474,ar_predmet!A:C,3,0)</f>
        <v>50</v>
      </c>
      <c r="L1474" s="3">
        <f>VLOOKUP(H1474,ar_predmet!A:C,2,FALSE())</f>
        <v>5306</v>
      </c>
      <c r="M1474">
        <f>+VLOOKUP(G1474,tip_dogodka!$B$2:$C$10,2,0)</f>
        <v>1</v>
      </c>
      <c r="N1474">
        <f>+VLOOKUP(E1474,prostor!$F$1:$G$101,2,0)</f>
        <v>11</v>
      </c>
      <c r="O1474">
        <f t="shared" ref="O1474:O1537" si="92">+INT(TEXT(((C1474-B1474)*24*60),"000"))</f>
        <v>150</v>
      </c>
      <c r="P1474">
        <f>VLOOKUP(O1474,mi2hh!A$2:B$4261,2,FALSE())</f>
        <v>3</v>
      </c>
      <c r="Q1474" t="str">
        <f t="shared" ref="Q1474:Q1537" si="93">IF(ISNUMBER(FIND("Redni",D1474)),"Red", IF(ISNUMBER(FIND("Izredni",D1474)),"Izr"))</f>
        <v>Red</v>
      </c>
      <c r="R1474" t="str">
        <f t="shared" ref="R1474:R1537" si="94">IF(ISNUMBER(FIND("-VS-",D1474)),"VS", IF(ISNUMBER(FIND("-UNI-",D1474)),"UN",IF(ISNUMBER(FIND("-MAG-",D1474)),"MA",IF(ISNUMBER(FIND("-DR-",D1474)),"DO"))))</f>
        <v>VS</v>
      </c>
      <c r="S1474" s="24" t="s">
        <v>1184</v>
      </c>
      <c r="T1474" t="str">
        <f t="shared" ref="T1474:T1537" si="95">IF(ISNUMBER(FIND("1. skupina",D1474)),"1",IF(ISNUMBER(FIND("2. skupina",D1474)),"2",IF(ISNUMBER(FIND("3. skupina",D1474)),"3",IF(ISNUMBER(FIND("1.a skupina",D1474)),"1A",IF(ISNUMBER(FIND("1.b skupina",D1474)),"1B",IF(ISNUMBER(FIND("2.a skupina",D1474)),"2A",IF(ISNUMBER(FIND("2.b skupina",D1474)),"2B",IF(ISNUMBER(FIND("3.a skupina",D1474)),"3A",IF(ISNUMBER(FIND("3.b skupina",D1474)),"3B",IF(ISNUMBER(FIND("4.a skupina",D1474)),"4A",""))))))))))</f>
        <v/>
      </c>
      <c r="U1474">
        <f>VLOOKUP(S1474,ar_skupina!L$2:M$136,2,FALSE())</f>
        <v>44</v>
      </c>
    </row>
    <row r="1475" spans="1:21" ht="14.25" customHeight="1" x14ac:dyDescent="0.25">
      <c r="A1475">
        <v>1769</v>
      </c>
      <c r="B1475" s="9">
        <v>45427.791666666701</v>
      </c>
      <c r="C1475" s="9">
        <v>45427.895833333299</v>
      </c>
      <c r="D1475" t="s">
        <v>1773</v>
      </c>
      <c r="E1475">
        <v>413</v>
      </c>
      <c r="F1475" t="s">
        <v>1772</v>
      </c>
      <c r="G1475" t="s">
        <v>2</v>
      </c>
      <c r="H1475" t="s">
        <v>1459</v>
      </c>
      <c r="I1475" s="63" t="e">
        <f t="array" ref="I1475">_xlfn.IFS(#REF!="1",1,#REF!="2",2,#REF!="3",3,#REF!="1A",4,#REF!="1B",5,#REF!="2A",6,#REF!="2B",7,#REF!="3A",8,#REF!="3B",9,#REF!="4A",10,#REF!="","")</f>
        <v>#REF!</v>
      </c>
      <c r="J1475">
        <f>VLOOKUP(F1475,profesor!$G$2:$H$101,2,0)</f>
        <v>17</v>
      </c>
      <c r="K1475">
        <f>VLOOKUP(H1475,ar_predmet!A:C,3,0)</f>
        <v>238</v>
      </c>
      <c r="L1475" s="3" t="str">
        <f>VLOOKUP(H1475,ar_predmet!A:C,2,FALSE())</f>
        <v>S104</v>
      </c>
      <c r="M1475">
        <f>+VLOOKUP(G1475,tip_dogodka!$B$2:$C$10,2,0)</f>
        <v>1</v>
      </c>
      <c r="N1475">
        <f>+VLOOKUP(E1475,prostor!$F$1:$G$101,2,0)</f>
        <v>16</v>
      </c>
      <c r="O1475">
        <f t="shared" si="92"/>
        <v>150</v>
      </c>
      <c r="P1475">
        <f>VLOOKUP(O1475,mi2hh!A$2:B$4261,2,FALSE())</f>
        <v>3</v>
      </c>
      <c r="Q1475" t="str">
        <f t="shared" si="93"/>
        <v>Izr</v>
      </c>
      <c r="R1475" t="str">
        <f t="shared" si="94"/>
        <v>VS</v>
      </c>
      <c r="S1475" s="24" t="s">
        <v>1239</v>
      </c>
      <c r="T1475" t="str">
        <f t="shared" si="95"/>
        <v/>
      </c>
      <c r="U1475">
        <f>VLOOKUP(S1475,ar_skupina!L$2:M$136,2,FALSE())</f>
        <v>93</v>
      </c>
    </row>
    <row r="1476" spans="1:21" ht="14.25" customHeight="1" x14ac:dyDescent="0.25">
      <c r="A1476">
        <v>1770</v>
      </c>
      <c r="B1476" s="9">
        <v>45217.677083333299</v>
      </c>
      <c r="C1476" s="9">
        <v>45217.78125</v>
      </c>
      <c r="D1476" t="s">
        <v>1771</v>
      </c>
      <c r="E1476">
        <v>111</v>
      </c>
      <c r="F1476" t="s">
        <v>1772</v>
      </c>
      <c r="G1476" t="s">
        <v>2</v>
      </c>
      <c r="H1476" t="s">
        <v>701</v>
      </c>
      <c r="I1476" s="63" t="e">
        <f t="array" ref="I1476">_xlfn.IFS(#REF!="1",1,#REF!="2",2,#REF!="3",3,#REF!="1A",4,#REF!="1B",5,#REF!="2A",6,#REF!="2B",7,#REF!="3A",8,#REF!="3B",9,#REF!="4A",10,#REF!="","")</f>
        <v>#REF!</v>
      </c>
      <c r="J1476">
        <f>VLOOKUP(F1476,profesor!$G$2:$H$101,2,0)</f>
        <v>17</v>
      </c>
      <c r="K1476">
        <f>VLOOKUP(H1476,ar_predmet!A:C,3,0)</f>
        <v>27</v>
      </c>
      <c r="L1476" s="3">
        <f>VLOOKUP(H1476,ar_predmet!A:C,2,FALSE())</f>
        <v>5229</v>
      </c>
      <c r="M1476">
        <f>+VLOOKUP(G1476,tip_dogodka!$B$2:$C$10,2,0)</f>
        <v>1</v>
      </c>
      <c r="N1476">
        <f>+VLOOKUP(E1476,prostor!$F$1:$G$101,2,0)</f>
        <v>4</v>
      </c>
      <c r="O1476">
        <f t="shared" si="92"/>
        <v>150</v>
      </c>
      <c r="P1476">
        <f>VLOOKUP(O1476,mi2hh!A$2:B$4261,2,FALSE())</f>
        <v>3</v>
      </c>
      <c r="Q1476" t="str">
        <f t="shared" si="93"/>
        <v>Red</v>
      </c>
      <c r="R1476" t="str">
        <f t="shared" si="94"/>
        <v>VS</v>
      </c>
      <c r="S1476" s="24" t="s">
        <v>1154</v>
      </c>
      <c r="T1476" t="str">
        <f t="shared" si="95"/>
        <v/>
      </c>
      <c r="U1476">
        <f>VLOOKUP(S1476,ar_skupina!L$2:M$136,2,FALSE())</f>
        <v>6</v>
      </c>
    </row>
    <row r="1477" spans="1:21" ht="14.25" customHeight="1" x14ac:dyDescent="0.25">
      <c r="A1477">
        <v>1771</v>
      </c>
      <c r="B1477" s="9">
        <v>45246.489583333299</v>
      </c>
      <c r="C1477" s="9">
        <v>45246.59375</v>
      </c>
      <c r="D1477" t="s">
        <v>1789</v>
      </c>
      <c r="E1477">
        <v>402</v>
      </c>
      <c r="F1477" t="s">
        <v>1772</v>
      </c>
      <c r="G1477" t="s">
        <v>2</v>
      </c>
      <c r="H1477" s="53" t="s">
        <v>1785</v>
      </c>
      <c r="I1477" s="63" t="e">
        <f t="array" ref="I1477">_xlfn.IFS(#REF!="1",1,#REF!="2",2,#REF!="3",3,#REF!="1A",4,#REF!="1B",5,#REF!="2A",6,#REF!="2B",7,#REF!="3A",8,#REF!="3B",9,#REF!="4A",10,#REF!="","")</f>
        <v>#REF!</v>
      </c>
      <c r="J1477">
        <f>VLOOKUP(F1477,profesor!$G$2:$H$101,2,0)</f>
        <v>17</v>
      </c>
      <c r="K1477">
        <f>VLOOKUP(H1477,ar_predmet!A:C,3,0)</f>
        <v>50</v>
      </c>
      <c r="L1477" s="3">
        <f>VLOOKUP(H1477,ar_predmet!A:C,2,FALSE())</f>
        <v>5306</v>
      </c>
      <c r="M1477">
        <f>+VLOOKUP(G1477,tip_dogodka!$B$2:$C$10,2,0)</f>
        <v>1</v>
      </c>
      <c r="N1477">
        <f>+VLOOKUP(E1477,prostor!$F$1:$G$101,2,0)</f>
        <v>11</v>
      </c>
      <c r="O1477">
        <f t="shared" si="92"/>
        <v>150</v>
      </c>
      <c r="P1477">
        <f>VLOOKUP(O1477,mi2hh!A$2:B$4261,2,FALSE())</f>
        <v>3</v>
      </c>
      <c r="Q1477" t="str">
        <f t="shared" si="93"/>
        <v>Red</v>
      </c>
      <c r="R1477" t="str">
        <f t="shared" si="94"/>
        <v>VS</v>
      </c>
      <c r="S1477" s="24" t="s">
        <v>1184</v>
      </c>
      <c r="T1477" t="str">
        <f t="shared" si="95"/>
        <v/>
      </c>
      <c r="U1477">
        <f>VLOOKUP(S1477,ar_skupina!L$2:M$136,2,FALSE())</f>
        <v>44</v>
      </c>
    </row>
    <row r="1478" spans="1:21" ht="14.25" customHeight="1" x14ac:dyDescent="0.25">
      <c r="A1478">
        <v>1772</v>
      </c>
      <c r="B1478" s="9">
        <v>45208.677083333299</v>
      </c>
      <c r="C1478" s="9">
        <v>45208.78125</v>
      </c>
      <c r="D1478" t="s">
        <v>1771</v>
      </c>
      <c r="E1478">
        <v>111</v>
      </c>
      <c r="F1478" t="s">
        <v>1772</v>
      </c>
      <c r="G1478" t="s">
        <v>2</v>
      </c>
      <c r="H1478" t="s">
        <v>701</v>
      </c>
      <c r="I1478" s="63" t="e">
        <f t="array" ref="I1478">_xlfn.IFS(#REF!="1",1,#REF!="2",2,#REF!="3",3,#REF!="1A",4,#REF!="1B",5,#REF!="2A",6,#REF!="2B",7,#REF!="3A",8,#REF!="3B",9,#REF!="4A",10,#REF!="","")</f>
        <v>#REF!</v>
      </c>
      <c r="J1478">
        <f>VLOOKUP(F1478,profesor!$G$2:$H$101,2,0)</f>
        <v>17</v>
      </c>
      <c r="K1478">
        <f>VLOOKUP(H1478,ar_predmet!A:C,3,0)</f>
        <v>27</v>
      </c>
      <c r="L1478" s="3">
        <f>VLOOKUP(H1478,ar_predmet!A:C,2,FALSE())</f>
        <v>5229</v>
      </c>
      <c r="M1478">
        <f>+VLOOKUP(G1478,tip_dogodka!$B$2:$C$10,2,0)</f>
        <v>1</v>
      </c>
      <c r="N1478">
        <f>+VLOOKUP(E1478,prostor!$F$1:$G$101,2,0)</f>
        <v>4</v>
      </c>
      <c r="O1478">
        <f t="shared" si="92"/>
        <v>150</v>
      </c>
      <c r="P1478">
        <f>VLOOKUP(O1478,mi2hh!A$2:B$4261,2,FALSE())</f>
        <v>3</v>
      </c>
      <c r="Q1478" t="str">
        <f t="shared" si="93"/>
        <v>Red</v>
      </c>
      <c r="R1478" t="str">
        <f t="shared" si="94"/>
        <v>VS</v>
      </c>
      <c r="S1478" s="24" t="s">
        <v>1154</v>
      </c>
      <c r="T1478" t="str">
        <f t="shared" si="95"/>
        <v/>
      </c>
      <c r="U1478">
        <f>VLOOKUP(S1478,ar_skupina!L$2:M$136,2,FALSE())</f>
        <v>6</v>
      </c>
    </row>
    <row r="1479" spans="1:21" ht="14.25" customHeight="1" x14ac:dyDescent="0.25">
      <c r="A1479">
        <v>1773</v>
      </c>
      <c r="B1479" s="9">
        <v>45247.489583333299</v>
      </c>
      <c r="C1479" s="9">
        <v>45247.59375</v>
      </c>
      <c r="D1479" t="s">
        <v>1789</v>
      </c>
      <c r="E1479">
        <v>402</v>
      </c>
      <c r="F1479" t="s">
        <v>1772</v>
      </c>
      <c r="G1479" t="s">
        <v>2</v>
      </c>
      <c r="H1479" s="53" t="s">
        <v>1785</v>
      </c>
      <c r="I1479" s="63" t="e">
        <f t="array" ref="I1479">_xlfn.IFS(#REF!="1",1,#REF!="2",2,#REF!="3",3,#REF!="1A",4,#REF!="1B",5,#REF!="2A",6,#REF!="2B",7,#REF!="3A",8,#REF!="3B",9,#REF!="4A",10,#REF!="","")</f>
        <v>#REF!</v>
      </c>
      <c r="J1479">
        <f>VLOOKUP(F1479,profesor!$G$2:$H$101,2,0)</f>
        <v>17</v>
      </c>
      <c r="K1479">
        <f>VLOOKUP(H1479,ar_predmet!A:C,3,0)</f>
        <v>50</v>
      </c>
      <c r="L1479" s="3">
        <f>VLOOKUP(H1479,ar_predmet!A:C,2,FALSE())</f>
        <v>5306</v>
      </c>
      <c r="M1479">
        <f>+VLOOKUP(G1479,tip_dogodka!$B$2:$C$10,2,0)</f>
        <v>1</v>
      </c>
      <c r="N1479">
        <f>+VLOOKUP(E1479,prostor!$F$1:$G$101,2,0)</f>
        <v>11</v>
      </c>
      <c r="O1479">
        <f t="shared" si="92"/>
        <v>150</v>
      </c>
      <c r="P1479">
        <f>VLOOKUP(O1479,mi2hh!A$2:B$4261,2,FALSE())</f>
        <v>3</v>
      </c>
      <c r="Q1479" t="str">
        <f t="shared" si="93"/>
        <v>Red</v>
      </c>
      <c r="R1479" t="str">
        <f t="shared" si="94"/>
        <v>VS</v>
      </c>
      <c r="S1479" s="24" t="s">
        <v>1184</v>
      </c>
      <c r="T1479" t="str">
        <f t="shared" si="95"/>
        <v/>
      </c>
      <c r="U1479">
        <f>VLOOKUP(S1479,ar_skupina!L$2:M$136,2,FALSE())</f>
        <v>44</v>
      </c>
    </row>
    <row r="1480" spans="1:21" ht="14.25" customHeight="1" x14ac:dyDescent="0.25">
      <c r="A1480">
        <v>1775</v>
      </c>
      <c r="B1480" s="9">
        <v>45253.75</v>
      </c>
      <c r="C1480" s="9">
        <v>45253.916666666701</v>
      </c>
      <c r="D1480" t="s">
        <v>1795</v>
      </c>
      <c r="E1480" t="s">
        <v>17</v>
      </c>
      <c r="F1480" t="s">
        <v>1772</v>
      </c>
      <c r="G1480" t="s">
        <v>8</v>
      </c>
      <c r="H1480" t="s">
        <v>1778</v>
      </c>
      <c r="I1480" s="63" t="e">
        <f t="array" ref="I1480">_xlfn.IFS(#REF!="1",1,#REF!="2",2,#REF!="3",3,#REF!="1A",4,#REF!="1B",5,#REF!="2A",6,#REF!="2B",7,#REF!="3A",8,#REF!="3B",9,#REF!="4A",10,#REF!="","")</f>
        <v>#REF!</v>
      </c>
      <c r="J1480">
        <f>VLOOKUP(F1480,profesor!$G$2:$H$101,2,0)</f>
        <v>17</v>
      </c>
      <c r="K1480">
        <f>VLOOKUP(H1480,ar_predmet!A:C,3,0)</f>
        <v>198</v>
      </c>
      <c r="L1480" s="3">
        <f>VLOOKUP(H1480,ar_predmet!A:C,2,FALSE())</f>
        <v>7241</v>
      </c>
      <c r="M1480">
        <f>+VLOOKUP(G1480,tip_dogodka!$B$2:$C$10,2,0)</f>
        <v>7</v>
      </c>
      <c r="N1480">
        <f>+VLOOKUP(E1480,prostor!$F$1:$G$101,2,0)</f>
        <v>55</v>
      </c>
      <c r="O1480">
        <f t="shared" si="92"/>
        <v>240</v>
      </c>
      <c r="P1480">
        <f>VLOOKUP(O1480,mi2hh!A$2:B$4261,2,FALSE())</f>
        <v>5</v>
      </c>
      <c r="Q1480" t="str">
        <f t="shared" si="93"/>
        <v>Izr</v>
      </c>
      <c r="R1480" t="str">
        <f t="shared" si="94"/>
        <v>MA</v>
      </c>
      <c r="S1480" s="24" t="s">
        <v>1270</v>
      </c>
      <c r="T1480" t="str">
        <f t="shared" si="95"/>
        <v/>
      </c>
      <c r="U1480">
        <f>VLOOKUP(S1480,ar_skupina!L$2:M$136,2,FALSE())</f>
        <v>121</v>
      </c>
    </row>
    <row r="1481" spans="1:21" ht="14.25" customHeight="1" x14ac:dyDescent="0.25">
      <c r="A1481">
        <v>1776</v>
      </c>
      <c r="B1481" s="9">
        <v>45273.489583333299</v>
      </c>
      <c r="C1481" s="9">
        <v>45273.59375</v>
      </c>
      <c r="D1481" t="s">
        <v>1786</v>
      </c>
      <c r="E1481" t="s">
        <v>16</v>
      </c>
      <c r="F1481" t="s">
        <v>1772</v>
      </c>
      <c r="G1481" t="s">
        <v>5</v>
      </c>
      <c r="H1481" t="s">
        <v>1778</v>
      </c>
      <c r="I1481" s="63" t="e">
        <f t="array" ref="I1481">_xlfn.IFS(#REF!="1",1,#REF!="2",2,#REF!="3",3,#REF!="1A",4,#REF!="1B",5,#REF!="2A",6,#REF!="2B",7,#REF!="3A",8,#REF!="3B",9,#REF!="4A",10,#REF!="","")</f>
        <v>#REF!</v>
      </c>
      <c r="J1481">
        <f>VLOOKUP(F1481,profesor!$G$2:$H$101,2,0)</f>
        <v>17</v>
      </c>
      <c r="K1481">
        <f>VLOOKUP(H1481,ar_predmet!A:C,3,0)</f>
        <v>198</v>
      </c>
      <c r="L1481" s="3">
        <f>VLOOKUP(H1481,ar_predmet!A:C,2,FALSE())</f>
        <v>7241</v>
      </c>
      <c r="M1481">
        <f>+VLOOKUP(G1481,tip_dogodka!$B$2:$C$10,2,0)</f>
        <v>4</v>
      </c>
      <c r="N1481">
        <f>+VLOOKUP(E1481,prostor!$F$1:$G$101,2,0)</f>
        <v>54</v>
      </c>
      <c r="O1481">
        <f t="shared" si="92"/>
        <v>150</v>
      </c>
      <c r="P1481">
        <f>VLOOKUP(O1481,mi2hh!A$2:B$4261,2,FALSE())</f>
        <v>3</v>
      </c>
      <c r="Q1481" t="str">
        <f t="shared" si="93"/>
        <v>Red</v>
      </c>
      <c r="R1481" t="str">
        <f t="shared" si="94"/>
        <v>MA</v>
      </c>
      <c r="S1481" s="24" t="s">
        <v>1228</v>
      </c>
      <c r="T1481" t="str">
        <f t="shared" si="95"/>
        <v/>
      </c>
      <c r="U1481">
        <f>VLOOKUP(S1481,ar_skupina!L$2:M$136,2,FALSE())</f>
        <v>84</v>
      </c>
    </row>
    <row r="1482" spans="1:21" ht="14.25" customHeight="1" x14ac:dyDescent="0.25">
      <c r="A1482">
        <v>1777</v>
      </c>
      <c r="B1482" s="9">
        <v>45233.635416666701</v>
      </c>
      <c r="C1482" s="9">
        <v>45233.739583333299</v>
      </c>
      <c r="D1482" t="s">
        <v>1793</v>
      </c>
      <c r="E1482">
        <v>412</v>
      </c>
      <c r="F1482" t="s">
        <v>1772</v>
      </c>
      <c r="G1482" t="s">
        <v>3</v>
      </c>
      <c r="H1482" t="s">
        <v>701</v>
      </c>
      <c r="I1482" s="63" t="e">
        <f t="array" ref="I1482">_xlfn.IFS(#REF!="1",1,#REF!="2",2,#REF!="3",3,#REF!="1A",4,#REF!="1B",5,#REF!="2A",6,#REF!="2B",7,#REF!="3A",8,#REF!="3B",9,#REF!="4A",10,#REF!="","")</f>
        <v>#REF!</v>
      </c>
      <c r="J1482">
        <f>VLOOKUP(F1482,profesor!$G$2:$H$101,2,0)</f>
        <v>17</v>
      </c>
      <c r="K1482">
        <f>VLOOKUP(H1482,ar_predmet!A:C,3,0)</f>
        <v>27</v>
      </c>
      <c r="L1482" s="3">
        <f>VLOOKUP(H1482,ar_predmet!A:C,2,FALSE())</f>
        <v>5229</v>
      </c>
      <c r="M1482">
        <f>+VLOOKUP(G1482,tip_dogodka!$B$2:$C$10,2,0)</f>
        <v>2</v>
      </c>
      <c r="N1482">
        <f>+VLOOKUP(E1482,prostor!$F$1:$G$101,2,0)</f>
        <v>15</v>
      </c>
      <c r="O1482">
        <f t="shared" si="92"/>
        <v>150</v>
      </c>
      <c r="P1482">
        <f>VLOOKUP(O1482,mi2hh!A$2:B$4261,2,FALSE())</f>
        <v>3</v>
      </c>
      <c r="Q1482" t="str">
        <f t="shared" si="93"/>
        <v>Red</v>
      </c>
      <c r="R1482" t="str">
        <f t="shared" si="94"/>
        <v>VS</v>
      </c>
      <c r="S1482" s="24" t="s">
        <v>1158</v>
      </c>
      <c r="T1482" t="str">
        <f t="shared" si="95"/>
        <v>1</v>
      </c>
      <c r="U1482">
        <f>VLOOKUP(S1482,ar_skupina!L$2:M$136,2,FALSE())</f>
        <v>21</v>
      </c>
    </row>
    <row r="1483" spans="1:21" ht="14.25" customHeight="1" x14ac:dyDescent="0.25">
      <c r="A1483">
        <v>1778</v>
      </c>
      <c r="B1483" s="9">
        <v>45245.489583333299</v>
      </c>
      <c r="C1483" s="9">
        <v>45245.59375</v>
      </c>
      <c r="D1483" t="s">
        <v>1790</v>
      </c>
      <c r="E1483" t="s">
        <v>16</v>
      </c>
      <c r="F1483" t="s">
        <v>1772</v>
      </c>
      <c r="G1483" t="s">
        <v>4</v>
      </c>
      <c r="H1483" s="53" t="s">
        <v>1785</v>
      </c>
      <c r="I1483" s="63" t="e">
        <f t="array" ref="I1483">_xlfn.IFS(#REF!="1",1,#REF!="2",2,#REF!="3",3,#REF!="1A",4,#REF!="1B",5,#REF!="2A",6,#REF!="2B",7,#REF!="3A",8,#REF!="3B",9,#REF!="4A",10,#REF!="","")</f>
        <v>#REF!</v>
      </c>
      <c r="J1483">
        <f>VLOOKUP(F1483,profesor!$G$2:$H$101,2,0)</f>
        <v>17</v>
      </c>
      <c r="K1483">
        <f>VLOOKUP(H1483,ar_predmet!A:C,3,0)</f>
        <v>50</v>
      </c>
      <c r="L1483" s="3">
        <f>VLOOKUP(H1483,ar_predmet!A:C,2,FALSE())</f>
        <v>5306</v>
      </c>
      <c r="M1483">
        <f>+VLOOKUP(G1483,tip_dogodka!$B$2:$C$10,2,0)</f>
        <v>3</v>
      </c>
      <c r="N1483">
        <f>+VLOOKUP(E1483,prostor!$F$1:$G$101,2,0)</f>
        <v>54</v>
      </c>
      <c r="O1483">
        <f t="shared" si="92"/>
        <v>150</v>
      </c>
      <c r="P1483">
        <f>VLOOKUP(O1483,mi2hh!A$2:B$4261,2,FALSE())</f>
        <v>3</v>
      </c>
      <c r="Q1483" t="str">
        <f t="shared" si="93"/>
        <v>Red</v>
      </c>
      <c r="R1483" t="str">
        <f t="shared" si="94"/>
        <v>VS</v>
      </c>
      <c r="S1483" s="24" t="s">
        <v>1184</v>
      </c>
      <c r="T1483" t="str">
        <f t="shared" si="95"/>
        <v/>
      </c>
      <c r="U1483">
        <f>VLOOKUP(S1483,ar_skupina!L$2:M$136,2,FALSE())</f>
        <v>44</v>
      </c>
    </row>
    <row r="1484" spans="1:21" ht="14.25" customHeight="1" x14ac:dyDescent="0.25">
      <c r="A1484">
        <v>1780</v>
      </c>
      <c r="B1484" s="9">
        <v>45428.75</v>
      </c>
      <c r="C1484" s="9">
        <v>45428.958333333299</v>
      </c>
      <c r="D1484" t="s">
        <v>1788</v>
      </c>
      <c r="E1484" t="s">
        <v>16</v>
      </c>
      <c r="F1484" t="s">
        <v>1772</v>
      </c>
      <c r="G1484" t="s">
        <v>4</v>
      </c>
      <c r="H1484" t="s">
        <v>1459</v>
      </c>
      <c r="I1484" s="63" t="e">
        <f t="array" ref="I1484">_xlfn.IFS(#REF!="1",1,#REF!="2",2,#REF!="3",3,#REF!="1A",4,#REF!="1B",5,#REF!="2A",6,#REF!="2B",7,#REF!="3A",8,#REF!="3B",9,#REF!="4A",10,#REF!="","")</f>
        <v>#REF!</v>
      </c>
      <c r="J1484">
        <f>VLOOKUP(F1484,profesor!$G$2:$H$101,2,0)</f>
        <v>17</v>
      </c>
      <c r="K1484">
        <f>VLOOKUP(H1484,ar_predmet!A:C,3,0)</f>
        <v>238</v>
      </c>
      <c r="L1484" s="3" t="str">
        <f>VLOOKUP(H1484,ar_predmet!A:C,2,FALSE())</f>
        <v>S104</v>
      </c>
      <c r="M1484">
        <f>+VLOOKUP(G1484,tip_dogodka!$B$2:$C$10,2,0)</f>
        <v>3</v>
      </c>
      <c r="N1484">
        <f>+VLOOKUP(E1484,prostor!$F$1:$G$101,2,0)</f>
        <v>54</v>
      </c>
      <c r="O1484">
        <f t="shared" si="92"/>
        <v>300</v>
      </c>
      <c r="P1484">
        <f>VLOOKUP(O1484,mi2hh!A$2:B$4261,2,FALSE())</f>
        <v>6</v>
      </c>
      <c r="Q1484" t="str">
        <f t="shared" si="93"/>
        <v>Izr</v>
      </c>
      <c r="R1484" t="str">
        <f t="shared" si="94"/>
        <v>VS</v>
      </c>
      <c r="S1484" s="24" t="s">
        <v>1239</v>
      </c>
      <c r="T1484" t="str">
        <f t="shared" si="95"/>
        <v/>
      </c>
      <c r="U1484">
        <f>VLOOKUP(S1484,ar_skupina!L$2:M$136,2,FALSE())</f>
        <v>93</v>
      </c>
    </row>
    <row r="1485" spans="1:21" ht="14.25" customHeight="1" x14ac:dyDescent="0.25">
      <c r="A1485">
        <v>1781</v>
      </c>
      <c r="B1485" s="9">
        <v>45212.677083333299</v>
      </c>
      <c r="C1485" s="9">
        <v>45212.78125</v>
      </c>
      <c r="D1485" t="s">
        <v>1783</v>
      </c>
      <c r="E1485" t="s">
        <v>16</v>
      </c>
      <c r="F1485" t="s">
        <v>1772</v>
      </c>
      <c r="G1485" t="s">
        <v>4</v>
      </c>
      <c r="H1485" t="s">
        <v>701</v>
      </c>
      <c r="I1485" s="63" t="e">
        <f t="array" ref="I1485">_xlfn.IFS(#REF!="1",1,#REF!="2",2,#REF!="3",3,#REF!="1A",4,#REF!="1B",5,#REF!="2A",6,#REF!="2B",7,#REF!="3A",8,#REF!="3B",9,#REF!="4A",10,#REF!="","")</f>
        <v>#REF!</v>
      </c>
      <c r="J1485">
        <f>VLOOKUP(F1485,profesor!$G$2:$H$101,2,0)</f>
        <v>17</v>
      </c>
      <c r="K1485">
        <f>VLOOKUP(H1485,ar_predmet!A:C,3,0)</f>
        <v>27</v>
      </c>
      <c r="L1485" s="3">
        <f>VLOOKUP(H1485,ar_predmet!A:C,2,FALSE())</f>
        <v>5229</v>
      </c>
      <c r="M1485">
        <f>+VLOOKUP(G1485,tip_dogodka!$B$2:$C$10,2,0)</f>
        <v>3</v>
      </c>
      <c r="N1485">
        <f>+VLOOKUP(E1485,prostor!$F$1:$G$101,2,0)</f>
        <v>54</v>
      </c>
      <c r="O1485">
        <f t="shared" si="92"/>
        <v>150</v>
      </c>
      <c r="P1485">
        <f>VLOOKUP(O1485,mi2hh!A$2:B$4261,2,FALSE())</f>
        <v>3</v>
      </c>
      <c r="Q1485" t="str">
        <f t="shared" si="93"/>
        <v>Red</v>
      </c>
      <c r="R1485" t="str">
        <f t="shared" si="94"/>
        <v>VS</v>
      </c>
      <c r="S1485" s="24" t="s">
        <v>1154</v>
      </c>
      <c r="T1485" t="str">
        <f t="shared" si="95"/>
        <v/>
      </c>
      <c r="U1485">
        <f>VLOOKUP(S1485,ar_skupina!L$2:M$136,2,FALSE())</f>
        <v>6</v>
      </c>
    </row>
    <row r="1486" spans="1:21" ht="14.25" customHeight="1" x14ac:dyDescent="0.25">
      <c r="A1486">
        <v>1782</v>
      </c>
      <c r="B1486" s="9">
        <v>45204.53125</v>
      </c>
      <c r="C1486" s="9">
        <v>45204.635416666701</v>
      </c>
      <c r="D1486" t="s">
        <v>1791</v>
      </c>
      <c r="E1486">
        <v>111</v>
      </c>
      <c r="F1486" t="s">
        <v>1772</v>
      </c>
      <c r="G1486" t="s">
        <v>2</v>
      </c>
      <c r="H1486" t="s">
        <v>1775</v>
      </c>
      <c r="I1486" s="63" t="e">
        <f t="array" ref="I1486">_xlfn.IFS(#REF!="1",1,#REF!="2",2,#REF!="3",3,#REF!="1A",4,#REF!="1B",5,#REF!="2A",6,#REF!="2B",7,#REF!="3A",8,#REF!="3B",9,#REF!="4A",10,#REF!="","")</f>
        <v>#REF!</v>
      </c>
      <c r="J1486">
        <f>VLOOKUP(F1486,profesor!$G$2:$H$101,2,0)</f>
        <v>17</v>
      </c>
      <c r="K1486">
        <f>VLOOKUP(H1486,ar_predmet!A:C,3,0)</f>
        <v>14</v>
      </c>
      <c r="L1486" s="3">
        <f>VLOOKUP(H1486,ar_predmet!A:C,2,FALSE())</f>
        <v>5204</v>
      </c>
      <c r="M1486">
        <f>+VLOOKUP(G1486,tip_dogodka!$B$2:$C$10,2,0)</f>
        <v>1</v>
      </c>
      <c r="N1486">
        <f>+VLOOKUP(E1486,prostor!$F$1:$G$101,2,0)</f>
        <v>4</v>
      </c>
      <c r="O1486">
        <f t="shared" si="92"/>
        <v>150</v>
      </c>
      <c r="P1486">
        <f>VLOOKUP(O1486,mi2hh!A$2:B$4261,2,FALSE())</f>
        <v>3</v>
      </c>
      <c r="Q1486" t="str">
        <f t="shared" si="93"/>
        <v>Red</v>
      </c>
      <c r="R1486" t="str">
        <f t="shared" si="94"/>
        <v>VS</v>
      </c>
      <c r="S1486" s="24" t="s">
        <v>1171</v>
      </c>
      <c r="T1486" t="str">
        <f t="shared" si="95"/>
        <v/>
      </c>
      <c r="U1486">
        <f>VLOOKUP(S1486,ar_skupina!L$2:M$136,2,FALSE())</f>
        <v>32</v>
      </c>
    </row>
    <row r="1487" spans="1:21" ht="14.25" customHeight="1" x14ac:dyDescent="0.25">
      <c r="A1487">
        <v>1783</v>
      </c>
      <c r="B1487" s="9">
        <v>45211.53125</v>
      </c>
      <c r="C1487" s="9">
        <v>45211.635416666701</v>
      </c>
      <c r="D1487" t="s">
        <v>1791</v>
      </c>
      <c r="E1487">
        <v>111</v>
      </c>
      <c r="F1487" t="s">
        <v>1772</v>
      </c>
      <c r="G1487" t="s">
        <v>2</v>
      </c>
      <c r="H1487" t="s">
        <v>1775</v>
      </c>
      <c r="I1487" s="63" t="e">
        <f t="array" ref="I1487">_xlfn.IFS(#REF!="1",1,#REF!="2",2,#REF!="3",3,#REF!="1A",4,#REF!="1B",5,#REF!="2A",6,#REF!="2B",7,#REF!="3A",8,#REF!="3B",9,#REF!="4A",10,#REF!="","")</f>
        <v>#REF!</v>
      </c>
      <c r="J1487">
        <f>VLOOKUP(F1487,profesor!$G$2:$H$101,2,0)</f>
        <v>17</v>
      </c>
      <c r="K1487">
        <f>VLOOKUP(H1487,ar_predmet!A:C,3,0)</f>
        <v>14</v>
      </c>
      <c r="L1487" s="3">
        <f>VLOOKUP(H1487,ar_predmet!A:C,2,FALSE())</f>
        <v>5204</v>
      </c>
      <c r="M1487">
        <f>+VLOOKUP(G1487,tip_dogodka!$B$2:$C$10,2,0)</f>
        <v>1</v>
      </c>
      <c r="N1487">
        <f>+VLOOKUP(E1487,prostor!$F$1:$G$101,2,0)</f>
        <v>4</v>
      </c>
      <c r="O1487">
        <f t="shared" si="92"/>
        <v>150</v>
      </c>
      <c r="P1487">
        <f>VLOOKUP(O1487,mi2hh!A$2:B$4261,2,FALSE())</f>
        <v>3</v>
      </c>
      <c r="Q1487" t="str">
        <f t="shared" si="93"/>
        <v>Red</v>
      </c>
      <c r="R1487" t="str">
        <f t="shared" si="94"/>
        <v>VS</v>
      </c>
      <c r="S1487" s="24" t="s">
        <v>1171</v>
      </c>
      <c r="T1487" t="str">
        <f t="shared" si="95"/>
        <v/>
      </c>
      <c r="U1487">
        <f>VLOOKUP(S1487,ar_skupina!L$2:M$136,2,FALSE())</f>
        <v>32</v>
      </c>
    </row>
    <row r="1488" spans="1:21" ht="14.25" customHeight="1" x14ac:dyDescent="0.25">
      <c r="A1488">
        <v>1784</v>
      </c>
      <c r="B1488" s="9">
        <v>45201.677083333299</v>
      </c>
      <c r="C1488" s="9">
        <v>45201.78125</v>
      </c>
      <c r="D1488" t="s">
        <v>1771</v>
      </c>
      <c r="E1488">
        <v>301</v>
      </c>
      <c r="F1488" t="s">
        <v>1772</v>
      </c>
      <c r="G1488" t="s">
        <v>2</v>
      </c>
      <c r="H1488" t="s">
        <v>701</v>
      </c>
      <c r="I1488" s="63" t="e">
        <f t="array" ref="I1488">_xlfn.IFS(#REF!="1",1,#REF!="2",2,#REF!="3",3,#REF!="1A",4,#REF!="1B",5,#REF!="2A",6,#REF!="2B",7,#REF!="3A",8,#REF!="3B",9,#REF!="4A",10,#REF!="","")</f>
        <v>#REF!</v>
      </c>
      <c r="J1488">
        <f>VLOOKUP(F1488,profesor!$G$2:$H$101,2,0)</f>
        <v>17</v>
      </c>
      <c r="K1488">
        <f>VLOOKUP(H1488,ar_predmet!A:C,3,0)</f>
        <v>27</v>
      </c>
      <c r="L1488" s="3">
        <f>VLOOKUP(H1488,ar_predmet!A:C,2,FALSE())</f>
        <v>5229</v>
      </c>
      <c r="M1488">
        <f>+VLOOKUP(G1488,tip_dogodka!$B$2:$C$10,2,0)</f>
        <v>1</v>
      </c>
      <c r="N1488">
        <f>+VLOOKUP(E1488,prostor!$F$1:$G$101,2,0)</f>
        <v>5</v>
      </c>
      <c r="O1488">
        <f t="shared" si="92"/>
        <v>150</v>
      </c>
      <c r="P1488">
        <f>VLOOKUP(O1488,mi2hh!A$2:B$4261,2,FALSE())</f>
        <v>3</v>
      </c>
      <c r="Q1488" t="str">
        <f t="shared" si="93"/>
        <v>Red</v>
      </c>
      <c r="R1488" t="str">
        <f t="shared" si="94"/>
        <v>VS</v>
      </c>
      <c r="S1488" s="24" t="s">
        <v>1154</v>
      </c>
      <c r="T1488" t="str">
        <f t="shared" si="95"/>
        <v/>
      </c>
      <c r="U1488">
        <f>VLOOKUP(S1488,ar_skupina!L$2:M$136,2,FALSE())</f>
        <v>6</v>
      </c>
    </row>
    <row r="1489" spans="1:21" ht="14.25" customHeight="1" x14ac:dyDescent="0.25">
      <c r="A1489">
        <v>1785</v>
      </c>
      <c r="B1489" s="9">
        <v>45210.53125</v>
      </c>
      <c r="C1489" s="9">
        <v>45210.635416666701</v>
      </c>
      <c r="D1489" t="s">
        <v>1791</v>
      </c>
      <c r="E1489">
        <v>301</v>
      </c>
      <c r="F1489" t="s">
        <v>1772</v>
      </c>
      <c r="G1489" t="s">
        <v>2</v>
      </c>
      <c r="H1489" t="s">
        <v>1775</v>
      </c>
      <c r="I1489" s="63" t="e">
        <f t="array" ref="I1489">_xlfn.IFS(#REF!="1",1,#REF!="2",2,#REF!="3",3,#REF!="1A",4,#REF!="1B",5,#REF!="2A",6,#REF!="2B",7,#REF!="3A",8,#REF!="3B",9,#REF!="4A",10,#REF!="","")</f>
        <v>#REF!</v>
      </c>
      <c r="J1489">
        <f>VLOOKUP(F1489,profesor!$G$2:$H$101,2,0)</f>
        <v>17</v>
      </c>
      <c r="K1489">
        <f>VLOOKUP(H1489,ar_predmet!A:C,3,0)</f>
        <v>14</v>
      </c>
      <c r="L1489" s="3">
        <f>VLOOKUP(H1489,ar_predmet!A:C,2,FALSE())</f>
        <v>5204</v>
      </c>
      <c r="M1489">
        <f>+VLOOKUP(G1489,tip_dogodka!$B$2:$C$10,2,0)</f>
        <v>1</v>
      </c>
      <c r="N1489">
        <f>+VLOOKUP(E1489,prostor!$F$1:$G$101,2,0)</f>
        <v>5</v>
      </c>
      <c r="O1489">
        <f t="shared" si="92"/>
        <v>150</v>
      </c>
      <c r="P1489">
        <f>VLOOKUP(O1489,mi2hh!A$2:B$4261,2,FALSE())</f>
        <v>3</v>
      </c>
      <c r="Q1489" t="str">
        <f t="shared" si="93"/>
        <v>Red</v>
      </c>
      <c r="R1489" t="str">
        <f t="shared" si="94"/>
        <v>VS</v>
      </c>
      <c r="S1489" s="24" t="s">
        <v>1171</v>
      </c>
      <c r="T1489" t="str">
        <f t="shared" si="95"/>
        <v/>
      </c>
      <c r="U1489">
        <f>VLOOKUP(S1489,ar_skupina!L$2:M$136,2,FALSE())</f>
        <v>32</v>
      </c>
    </row>
    <row r="1490" spans="1:21" ht="14.25" customHeight="1" x14ac:dyDescent="0.25">
      <c r="A1490">
        <v>1786</v>
      </c>
      <c r="B1490" s="9">
        <v>45219.677083333299</v>
      </c>
      <c r="C1490" s="9">
        <v>45219.78125</v>
      </c>
      <c r="D1490" t="s">
        <v>1776</v>
      </c>
      <c r="E1490" t="s">
        <v>16</v>
      </c>
      <c r="F1490" t="s">
        <v>1772</v>
      </c>
      <c r="G1490" t="s">
        <v>5</v>
      </c>
      <c r="H1490" t="s">
        <v>701</v>
      </c>
      <c r="I1490" s="63" t="e">
        <f t="array" ref="I1490">_xlfn.IFS(#REF!="1",1,#REF!="2",2,#REF!="3",3,#REF!="1A",4,#REF!="1B",5,#REF!="2A",6,#REF!="2B",7,#REF!="3A",8,#REF!="3B",9,#REF!="4A",10,#REF!="","")</f>
        <v>#REF!</v>
      </c>
      <c r="J1490">
        <f>VLOOKUP(F1490,profesor!$G$2:$H$101,2,0)</f>
        <v>17</v>
      </c>
      <c r="K1490">
        <f>VLOOKUP(H1490,ar_predmet!A:C,3,0)</f>
        <v>27</v>
      </c>
      <c r="L1490" s="3">
        <f>VLOOKUP(H1490,ar_predmet!A:C,2,FALSE())</f>
        <v>5229</v>
      </c>
      <c r="M1490">
        <f>+VLOOKUP(G1490,tip_dogodka!$B$2:$C$10,2,0)</f>
        <v>4</v>
      </c>
      <c r="N1490">
        <f>+VLOOKUP(E1490,prostor!$F$1:$G$101,2,0)</f>
        <v>54</v>
      </c>
      <c r="O1490">
        <f t="shared" si="92"/>
        <v>150</v>
      </c>
      <c r="P1490">
        <f>VLOOKUP(O1490,mi2hh!A$2:B$4261,2,FALSE())</f>
        <v>3</v>
      </c>
      <c r="Q1490" t="str">
        <f t="shared" si="93"/>
        <v>Red</v>
      </c>
      <c r="R1490" t="str">
        <f t="shared" si="94"/>
        <v>VS</v>
      </c>
      <c r="S1490" s="24" t="s">
        <v>1158</v>
      </c>
      <c r="T1490" t="str">
        <f t="shared" si="95"/>
        <v>1</v>
      </c>
      <c r="U1490">
        <f>VLOOKUP(S1490,ar_skupina!L$2:M$136,2,FALSE())</f>
        <v>21</v>
      </c>
    </row>
    <row r="1491" spans="1:21" ht="14.25" customHeight="1" x14ac:dyDescent="0.25">
      <c r="A1491">
        <v>1787</v>
      </c>
      <c r="B1491" s="9">
        <v>45224.791666666701</v>
      </c>
      <c r="C1491" s="9">
        <v>45224.895833333299</v>
      </c>
      <c r="D1491" t="s">
        <v>1787</v>
      </c>
      <c r="E1491">
        <v>412</v>
      </c>
      <c r="F1491" t="s">
        <v>1772</v>
      </c>
      <c r="G1491" t="s">
        <v>3</v>
      </c>
      <c r="H1491" t="s">
        <v>701</v>
      </c>
      <c r="I1491" s="63" t="e">
        <f t="array" ref="I1491">_xlfn.IFS(#REF!="1",1,#REF!="2",2,#REF!="3",3,#REF!="1A",4,#REF!="1B",5,#REF!="2A",6,#REF!="2B",7,#REF!="3A",8,#REF!="3B",9,#REF!="4A",10,#REF!="","")</f>
        <v>#REF!</v>
      </c>
      <c r="J1491">
        <f>VLOOKUP(F1491,profesor!$G$2:$H$101,2,0)</f>
        <v>17</v>
      </c>
      <c r="K1491">
        <f>VLOOKUP(H1491,ar_predmet!A:C,3,0)</f>
        <v>27</v>
      </c>
      <c r="L1491" s="3">
        <f>VLOOKUP(H1491,ar_predmet!A:C,2,FALSE())</f>
        <v>5229</v>
      </c>
      <c r="M1491">
        <f>+VLOOKUP(G1491,tip_dogodka!$B$2:$C$10,2,0)</f>
        <v>2</v>
      </c>
      <c r="N1491">
        <f>+VLOOKUP(E1491,prostor!$F$1:$G$101,2,0)</f>
        <v>15</v>
      </c>
      <c r="O1491">
        <f t="shared" si="92"/>
        <v>150</v>
      </c>
      <c r="P1491">
        <f>VLOOKUP(O1491,mi2hh!A$2:B$4261,2,FALSE())</f>
        <v>3</v>
      </c>
      <c r="Q1491" t="str">
        <f t="shared" si="93"/>
        <v>Red</v>
      </c>
      <c r="R1491" t="str">
        <f t="shared" si="94"/>
        <v>VS</v>
      </c>
      <c r="S1491" s="24" t="s">
        <v>1160</v>
      </c>
      <c r="T1491" t="str">
        <f t="shared" si="95"/>
        <v>3</v>
      </c>
      <c r="U1491">
        <f>VLOOKUP(S1491,ar_skupina!L$2:M$136,2,FALSE())</f>
        <v>23</v>
      </c>
    </row>
    <row r="1492" spans="1:21" ht="14.25" customHeight="1" x14ac:dyDescent="0.25">
      <c r="A1492">
        <v>1790</v>
      </c>
      <c r="B1492" s="9">
        <v>45280.489583333299</v>
      </c>
      <c r="C1492" s="9">
        <v>45280.59375</v>
      </c>
      <c r="D1492" t="s">
        <v>1777</v>
      </c>
      <c r="E1492">
        <v>412</v>
      </c>
      <c r="F1492" t="s">
        <v>1772</v>
      </c>
      <c r="G1492" t="s">
        <v>3</v>
      </c>
      <c r="H1492" t="s">
        <v>1778</v>
      </c>
      <c r="I1492" s="63" t="e">
        <f t="array" ref="I1492">_xlfn.IFS(#REF!="1",1,#REF!="2",2,#REF!="3",3,#REF!="1A",4,#REF!="1B",5,#REF!="2A",6,#REF!="2B",7,#REF!="3A",8,#REF!="3B",9,#REF!="4A",10,#REF!="","")</f>
        <v>#REF!</v>
      </c>
      <c r="J1492">
        <f>VLOOKUP(F1492,profesor!$G$2:$H$101,2,0)</f>
        <v>17</v>
      </c>
      <c r="K1492">
        <f>VLOOKUP(H1492,ar_predmet!A:C,3,0)</f>
        <v>198</v>
      </c>
      <c r="L1492" s="3">
        <f>VLOOKUP(H1492,ar_predmet!A:C,2,FALSE())</f>
        <v>7241</v>
      </c>
      <c r="M1492">
        <f>+VLOOKUP(G1492,tip_dogodka!$B$2:$C$10,2,0)</f>
        <v>2</v>
      </c>
      <c r="N1492">
        <f>+VLOOKUP(E1492,prostor!$F$1:$G$101,2,0)</f>
        <v>15</v>
      </c>
      <c r="O1492">
        <f t="shared" si="92"/>
        <v>150</v>
      </c>
      <c r="P1492">
        <f>VLOOKUP(O1492,mi2hh!A$2:B$4261,2,FALSE())</f>
        <v>3</v>
      </c>
      <c r="Q1492" t="str">
        <f t="shared" si="93"/>
        <v>Red</v>
      </c>
      <c r="R1492" t="str">
        <f t="shared" si="94"/>
        <v>MA</v>
      </c>
      <c r="S1492" s="24" t="s">
        <v>1228</v>
      </c>
      <c r="T1492" t="str">
        <f t="shared" si="95"/>
        <v/>
      </c>
      <c r="U1492">
        <f>VLOOKUP(S1492,ar_skupina!L$2:M$136,2,FALSE())</f>
        <v>84</v>
      </c>
    </row>
    <row r="1493" spans="1:21" ht="14.25" customHeight="1" x14ac:dyDescent="0.25">
      <c r="A1493">
        <v>1791</v>
      </c>
      <c r="B1493" s="9">
        <v>45218.791666666701</v>
      </c>
      <c r="C1493" s="9">
        <v>45218.895833333299</v>
      </c>
      <c r="D1493" t="s">
        <v>1787</v>
      </c>
      <c r="E1493">
        <v>412</v>
      </c>
      <c r="F1493" t="s">
        <v>1772</v>
      </c>
      <c r="G1493" t="s">
        <v>3</v>
      </c>
      <c r="H1493" t="s">
        <v>701</v>
      </c>
      <c r="I1493" s="63" t="e">
        <f t="array" ref="I1493">_xlfn.IFS(#REF!="1",1,#REF!="2",2,#REF!="3",3,#REF!="1A",4,#REF!="1B",5,#REF!="2A",6,#REF!="2B",7,#REF!="3A",8,#REF!="3B",9,#REF!="4A",10,#REF!="","")</f>
        <v>#REF!</v>
      </c>
      <c r="J1493">
        <f>VLOOKUP(F1493,profesor!$G$2:$H$101,2,0)</f>
        <v>17</v>
      </c>
      <c r="K1493">
        <f>VLOOKUP(H1493,ar_predmet!A:C,3,0)</f>
        <v>27</v>
      </c>
      <c r="L1493" s="3">
        <f>VLOOKUP(H1493,ar_predmet!A:C,2,FALSE())</f>
        <v>5229</v>
      </c>
      <c r="M1493">
        <f>+VLOOKUP(G1493,tip_dogodka!$B$2:$C$10,2,0)</f>
        <v>2</v>
      </c>
      <c r="N1493">
        <f>+VLOOKUP(E1493,prostor!$F$1:$G$101,2,0)</f>
        <v>15</v>
      </c>
      <c r="O1493">
        <f t="shared" si="92"/>
        <v>150</v>
      </c>
      <c r="P1493">
        <f>VLOOKUP(O1493,mi2hh!A$2:B$4261,2,FALSE())</f>
        <v>3</v>
      </c>
      <c r="Q1493" t="str">
        <f t="shared" si="93"/>
        <v>Red</v>
      </c>
      <c r="R1493" t="str">
        <f t="shared" si="94"/>
        <v>VS</v>
      </c>
      <c r="S1493" s="24" t="s">
        <v>1160</v>
      </c>
      <c r="T1493" t="str">
        <f t="shared" si="95"/>
        <v>3</v>
      </c>
      <c r="U1493">
        <f>VLOOKUP(S1493,ar_skupina!L$2:M$136,2,FALSE())</f>
        <v>23</v>
      </c>
    </row>
    <row r="1494" spans="1:21" ht="14.25" customHeight="1" x14ac:dyDescent="0.25">
      <c r="A1494">
        <v>1792</v>
      </c>
      <c r="B1494" s="9">
        <v>45223.53125</v>
      </c>
      <c r="C1494" s="9">
        <v>45223.635416666701</v>
      </c>
      <c r="D1494" t="s">
        <v>1796</v>
      </c>
      <c r="E1494" t="s">
        <v>16</v>
      </c>
      <c r="F1494" t="s">
        <v>1797</v>
      </c>
      <c r="G1494" t="s">
        <v>4</v>
      </c>
      <c r="H1494" t="s">
        <v>1321</v>
      </c>
      <c r="I1494" s="63" t="e">
        <f t="array" ref="I1494">_xlfn.IFS(#REF!="1",1,#REF!="2",2,#REF!="3",3,#REF!="1A",4,#REF!="1B",5,#REF!="2A",6,#REF!="2B",7,#REF!="3A",8,#REF!="3B",9,#REF!="4A",10,#REF!="","")</f>
        <v>#REF!</v>
      </c>
      <c r="J1494">
        <f>VLOOKUP(F1494,profesor!$G$2:$H$101,2,0)</f>
        <v>18</v>
      </c>
      <c r="K1494">
        <f>VLOOKUP(H1494,ar_predmet!A:C,3,0)</f>
        <v>86</v>
      </c>
      <c r="L1494" s="3">
        <f>VLOOKUP(H1494,ar_predmet!A:C,2,FALSE())</f>
        <v>6202</v>
      </c>
      <c r="M1494">
        <f>+VLOOKUP(G1494,tip_dogodka!$B$2:$C$10,2,0)</f>
        <v>3</v>
      </c>
      <c r="N1494">
        <f>+VLOOKUP(E1494,prostor!$F$1:$G$101,2,0)</f>
        <v>54</v>
      </c>
      <c r="O1494">
        <f t="shared" si="92"/>
        <v>150</v>
      </c>
      <c r="P1494">
        <f>VLOOKUP(O1494,mi2hh!A$2:B$4261,2,FALSE())</f>
        <v>3</v>
      </c>
      <c r="Q1494" t="str">
        <f t="shared" si="93"/>
        <v>Red</v>
      </c>
      <c r="R1494" t="str">
        <f t="shared" si="94"/>
        <v>UN</v>
      </c>
      <c r="S1494" s="24" t="s">
        <v>1207</v>
      </c>
      <c r="T1494" t="str">
        <f t="shared" si="95"/>
        <v/>
      </c>
      <c r="U1494">
        <f>VLOOKUP(S1494,ar_skupina!L$2:M$136,2,FALSE())</f>
        <v>64</v>
      </c>
    </row>
    <row r="1495" spans="1:21" ht="14.25" customHeight="1" x14ac:dyDescent="0.25">
      <c r="A1495">
        <v>1793</v>
      </c>
      <c r="B1495" s="9">
        <v>45251.375</v>
      </c>
      <c r="C1495" s="9">
        <v>45251.479166666701</v>
      </c>
      <c r="D1495" t="s">
        <v>1798</v>
      </c>
      <c r="E1495">
        <v>410</v>
      </c>
      <c r="F1495" t="s">
        <v>1797</v>
      </c>
      <c r="G1495" t="s">
        <v>2</v>
      </c>
      <c r="H1495" t="s">
        <v>1310</v>
      </c>
      <c r="I1495" s="63" t="e">
        <f t="array" ref="I1495">_xlfn.IFS(#REF!="1",1,#REF!="2",2,#REF!="3",3,#REF!="1A",4,#REF!="1B",5,#REF!="2A",6,#REF!="2B",7,#REF!="3A",8,#REF!="3B",9,#REF!="4A",10,#REF!="","")</f>
        <v>#REF!</v>
      </c>
      <c r="J1495">
        <f>VLOOKUP(F1495,profesor!$G$2:$H$101,2,0)</f>
        <v>18</v>
      </c>
      <c r="K1495">
        <f>VLOOKUP(H1495,ar_predmet!A:C,3,0)</f>
        <v>13</v>
      </c>
      <c r="L1495" s="3">
        <f>VLOOKUP(H1495,ar_predmet!A:C,2,FALSE())</f>
        <v>5203</v>
      </c>
      <c r="M1495">
        <f>+VLOOKUP(G1495,tip_dogodka!$B$2:$C$10,2,0)</f>
        <v>1</v>
      </c>
      <c r="N1495">
        <f>+VLOOKUP(E1495,prostor!$F$1:$G$101,2,0)</f>
        <v>13</v>
      </c>
      <c r="O1495">
        <f t="shared" si="92"/>
        <v>150</v>
      </c>
      <c r="P1495">
        <f>VLOOKUP(O1495,mi2hh!A$2:B$4261,2,FALSE())</f>
        <v>3</v>
      </c>
      <c r="Q1495" t="str">
        <f t="shared" si="93"/>
        <v>Red</v>
      </c>
      <c r="R1495" t="str">
        <f t="shared" si="94"/>
        <v>VS</v>
      </c>
      <c r="S1495" s="24" t="s">
        <v>1155</v>
      </c>
      <c r="T1495" t="str">
        <f t="shared" si="95"/>
        <v/>
      </c>
      <c r="U1495">
        <f>VLOOKUP(S1495,ar_skupina!L$2:M$136,2,FALSE())</f>
        <v>18</v>
      </c>
    </row>
    <row r="1496" spans="1:21" ht="14.25" customHeight="1" x14ac:dyDescent="0.25">
      <c r="A1496">
        <v>1794</v>
      </c>
      <c r="B1496" s="9">
        <v>45257.375</v>
      </c>
      <c r="C1496" s="9">
        <v>45257.479166666701</v>
      </c>
      <c r="D1496" t="s">
        <v>1798</v>
      </c>
      <c r="E1496">
        <v>410</v>
      </c>
      <c r="F1496" t="s">
        <v>1797</v>
      </c>
      <c r="G1496" t="s">
        <v>2</v>
      </c>
      <c r="H1496" t="s">
        <v>1310</v>
      </c>
      <c r="I1496" s="63" t="e">
        <f t="array" ref="I1496">_xlfn.IFS(#REF!="1",1,#REF!="2",2,#REF!="3",3,#REF!="1A",4,#REF!="1B",5,#REF!="2A",6,#REF!="2B",7,#REF!="3A",8,#REF!="3B",9,#REF!="4A",10,#REF!="","")</f>
        <v>#REF!</v>
      </c>
      <c r="J1496">
        <f>VLOOKUP(F1496,profesor!$G$2:$H$101,2,0)</f>
        <v>18</v>
      </c>
      <c r="K1496">
        <f>VLOOKUP(H1496,ar_predmet!A:C,3,0)</f>
        <v>13</v>
      </c>
      <c r="L1496" s="3">
        <f>VLOOKUP(H1496,ar_predmet!A:C,2,FALSE())</f>
        <v>5203</v>
      </c>
      <c r="M1496">
        <f>+VLOOKUP(G1496,tip_dogodka!$B$2:$C$10,2,0)</f>
        <v>1</v>
      </c>
      <c r="N1496">
        <f>+VLOOKUP(E1496,prostor!$F$1:$G$101,2,0)</f>
        <v>13</v>
      </c>
      <c r="O1496">
        <f t="shared" si="92"/>
        <v>150</v>
      </c>
      <c r="P1496">
        <f>VLOOKUP(O1496,mi2hh!A$2:B$4261,2,FALSE())</f>
        <v>3</v>
      </c>
      <c r="Q1496" t="str">
        <f t="shared" si="93"/>
        <v>Red</v>
      </c>
      <c r="R1496" t="str">
        <f t="shared" si="94"/>
        <v>VS</v>
      </c>
      <c r="S1496" s="24" t="s">
        <v>1155</v>
      </c>
      <c r="T1496" t="str">
        <f t="shared" si="95"/>
        <v/>
      </c>
      <c r="U1496">
        <f>VLOOKUP(S1496,ar_skupina!L$2:M$136,2,FALSE())</f>
        <v>18</v>
      </c>
    </row>
    <row r="1497" spans="1:21" ht="14.25" customHeight="1" x14ac:dyDescent="0.25">
      <c r="A1497">
        <v>1795</v>
      </c>
      <c r="B1497" s="9">
        <v>45278.375</v>
      </c>
      <c r="C1497" s="9">
        <v>45278.479166666701</v>
      </c>
      <c r="D1497" t="s">
        <v>1799</v>
      </c>
      <c r="E1497">
        <v>413</v>
      </c>
      <c r="F1497" t="s">
        <v>1797</v>
      </c>
      <c r="G1497" t="s">
        <v>2</v>
      </c>
      <c r="H1497" t="s">
        <v>1800</v>
      </c>
      <c r="I1497" s="63" t="e">
        <f t="array" ref="I1497">_xlfn.IFS(#REF!="1",1,#REF!="2",2,#REF!="3",3,#REF!="1A",4,#REF!="1B",5,#REF!="2A",6,#REF!="2B",7,#REF!="3A",8,#REF!="3B",9,#REF!="4A",10,#REF!="","")</f>
        <v>#REF!</v>
      </c>
      <c r="J1497">
        <f>VLOOKUP(F1497,profesor!$G$2:$H$101,2,0)</f>
        <v>18</v>
      </c>
      <c r="K1497">
        <f>VLOOKUP(H1497,ar_predmet!A:C,3,0)</f>
        <v>183</v>
      </c>
      <c r="L1497" s="3">
        <f>VLOOKUP(H1497,ar_predmet!A:C,2,FALSE())</f>
        <v>7222</v>
      </c>
      <c r="M1497">
        <f>+VLOOKUP(G1497,tip_dogodka!$B$2:$C$10,2,0)</f>
        <v>1</v>
      </c>
      <c r="N1497">
        <f>+VLOOKUP(E1497,prostor!$F$1:$G$101,2,0)</f>
        <v>16</v>
      </c>
      <c r="O1497">
        <f t="shared" si="92"/>
        <v>150</v>
      </c>
      <c r="P1497">
        <f>VLOOKUP(O1497,mi2hh!A$2:B$4261,2,FALSE())</f>
        <v>3</v>
      </c>
      <c r="Q1497" t="str">
        <f t="shared" si="93"/>
        <v>Red</v>
      </c>
      <c r="R1497" t="str">
        <f t="shared" si="94"/>
        <v>MA</v>
      </c>
      <c r="S1497" s="24" t="s">
        <v>1228</v>
      </c>
      <c r="T1497" t="str">
        <f t="shared" si="95"/>
        <v/>
      </c>
      <c r="U1497">
        <f>VLOOKUP(S1497,ar_skupina!L$2:M$136,2,FALSE())</f>
        <v>84</v>
      </c>
    </row>
    <row r="1498" spans="1:21" ht="14.25" customHeight="1" x14ac:dyDescent="0.25">
      <c r="A1498">
        <v>1796</v>
      </c>
      <c r="B1498" s="9">
        <v>45203.791666666701</v>
      </c>
      <c r="C1498" s="9">
        <v>45203.895833333299</v>
      </c>
      <c r="D1498" t="s">
        <v>1801</v>
      </c>
      <c r="E1498">
        <v>302</v>
      </c>
      <c r="F1498" t="s">
        <v>1797</v>
      </c>
      <c r="G1498" t="s">
        <v>7</v>
      </c>
      <c r="H1498" t="s">
        <v>1301</v>
      </c>
      <c r="I1498" s="63" t="e">
        <f t="array" ref="I1498">_xlfn.IFS(#REF!="1",1,#REF!="2",2,#REF!="3",3,#REF!="1A",4,#REF!="1B",5,#REF!="2A",6,#REF!="2B",7,#REF!="3A",8,#REF!="3B",9,#REF!="4A",10,#REF!="","")</f>
        <v>#REF!</v>
      </c>
      <c r="J1498">
        <f>VLOOKUP(F1498,profesor!$G$2:$H$101,2,0)</f>
        <v>18</v>
      </c>
      <c r="K1498">
        <f>VLOOKUP(H1498,ar_predmet!A:C,3,0)</f>
        <v>2</v>
      </c>
      <c r="L1498" s="3">
        <f>VLOOKUP(H1498,ar_predmet!A:C,2,FALSE())</f>
        <v>5105</v>
      </c>
      <c r="M1498">
        <f>+VLOOKUP(G1498,tip_dogodka!$B$2:$C$10,2,0)</f>
        <v>6</v>
      </c>
      <c r="N1498">
        <f>+VLOOKUP(E1498,prostor!$F$1:$G$101,2,0)</f>
        <v>6</v>
      </c>
      <c r="O1498">
        <f t="shared" si="92"/>
        <v>150</v>
      </c>
      <c r="P1498">
        <f>VLOOKUP(O1498,mi2hh!A$2:B$4261,2,FALSE())</f>
        <v>3</v>
      </c>
      <c r="Q1498" t="str">
        <f t="shared" si="93"/>
        <v>Red</v>
      </c>
      <c r="R1498" t="str">
        <f t="shared" si="94"/>
        <v>UN</v>
      </c>
      <c r="S1498" s="24" t="s">
        <v>1192</v>
      </c>
      <c r="T1498" t="str">
        <f t="shared" si="95"/>
        <v/>
      </c>
      <c r="U1498">
        <f>VLOOKUP(S1498,ar_skupina!L$2:M$136,2,FALSE())</f>
        <v>50</v>
      </c>
    </row>
    <row r="1499" spans="1:21" ht="14.25" customHeight="1" x14ac:dyDescent="0.25">
      <c r="A1499">
        <v>1798</v>
      </c>
      <c r="B1499" s="9">
        <v>45246.375</v>
      </c>
      <c r="C1499" s="9">
        <v>45246.479166666701</v>
      </c>
      <c r="D1499" t="s">
        <v>1802</v>
      </c>
      <c r="E1499" t="s">
        <v>16</v>
      </c>
      <c r="F1499" t="s">
        <v>1797</v>
      </c>
      <c r="G1499" t="s">
        <v>4</v>
      </c>
      <c r="H1499" t="s">
        <v>1310</v>
      </c>
      <c r="I1499" s="63" t="e">
        <f t="array" ref="I1499">_xlfn.IFS(#REF!="1",1,#REF!="2",2,#REF!="3",3,#REF!="1A",4,#REF!="1B",5,#REF!="2A",6,#REF!="2B",7,#REF!="3A",8,#REF!="3B",9,#REF!="4A",10,#REF!="","")</f>
        <v>#REF!</v>
      </c>
      <c r="J1499">
        <f>VLOOKUP(F1499,profesor!$G$2:$H$101,2,0)</f>
        <v>18</v>
      </c>
      <c r="K1499">
        <f>VLOOKUP(H1499,ar_predmet!A:C,3,0)</f>
        <v>13</v>
      </c>
      <c r="L1499" s="3">
        <f>VLOOKUP(H1499,ar_predmet!A:C,2,FALSE())</f>
        <v>5203</v>
      </c>
      <c r="M1499">
        <f>+VLOOKUP(G1499,tip_dogodka!$B$2:$C$10,2,0)</f>
        <v>3</v>
      </c>
      <c r="N1499">
        <f>+VLOOKUP(E1499,prostor!$F$1:$G$101,2,0)</f>
        <v>54</v>
      </c>
      <c r="O1499">
        <f t="shared" si="92"/>
        <v>150</v>
      </c>
      <c r="P1499">
        <f>VLOOKUP(O1499,mi2hh!A$2:B$4261,2,FALSE())</f>
        <v>3</v>
      </c>
      <c r="Q1499" t="str">
        <f t="shared" si="93"/>
        <v>Red</v>
      </c>
      <c r="R1499" t="str">
        <f t="shared" si="94"/>
        <v>VS</v>
      </c>
      <c r="S1499" s="24" t="s">
        <v>1155</v>
      </c>
      <c r="T1499" t="str">
        <f t="shared" si="95"/>
        <v/>
      </c>
      <c r="U1499">
        <f>VLOOKUP(S1499,ar_skupina!L$2:M$136,2,FALSE())</f>
        <v>18</v>
      </c>
    </row>
    <row r="1500" spans="1:21" ht="14.25" customHeight="1" x14ac:dyDescent="0.25">
      <c r="A1500">
        <v>1799</v>
      </c>
      <c r="B1500" s="9">
        <v>45254.375</v>
      </c>
      <c r="C1500" s="9">
        <v>45254.479166666701</v>
      </c>
      <c r="D1500" t="s">
        <v>1802</v>
      </c>
      <c r="E1500" t="s">
        <v>16</v>
      </c>
      <c r="F1500" t="s">
        <v>1797</v>
      </c>
      <c r="G1500" t="s">
        <v>4</v>
      </c>
      <c r="H1500" t="s">
        <v>1310</v>
      </c>
      <c r="I1500" s="63" t="e">
        <f t="array" ref="I1500">_xlfn.IFS(#REF!="1",1,#REF!="2",2,#REF!="3",3,#REF!="1A",4,#REF!="1B",5,#REF!="2A",6,#REF!="2B",7,#REF!="3A",8,#REF!="3B",9,#REF!="4A",10,#REF!="","")</f>
        <v>#REF!</v>
      </c>
      <c r="J1500">
        <f>VLOOKUP(F1500,profesor!$G$2:$H$101,2,0)</f>
        <v>18</v>
      </c>
      <c r="K1500">
        <f>VLOOKUP(H1500,ar_predmet!A:C,3,0)</f>
        <v>13</v>
      </c>
      <c r="L1500" s="3">
        <f>VLOOKUP(H1500,ar_predmet!A:C,2,FALSE())</f>
        <v>5203</v>
      </c>
      <c r="M1500">
        <f>+VLOOKUP(G1500,tip_dogodka!$B$2:$C$10,2,0)</f>
        <v>3</v>
      </c>
      <c r="N1500">
        <f>+VLOOKUP(E1500,prostor!$F$1:$G$101,2,0)</f>
        <v>54</v>
      </c>
      <c r="O1500">
        <f t="shared" si="92"/>
        <v>150</v>
      </c>
      <c r="P1500">
        <f>VLOOKUP(O1500,mi2hh!A$2:B$4261,2,FALSE())</f>
        <v>3</v>
      </c>
      <c r="Q1500" t="str">
        <f t="shared" si="93"/>
        <v>Red</v>
      </c>
      <c r="R1500" t="str">
        <f t="shared" si="94"/>
        <v>VS</v>
      </c>
      <c r="S1500" s="24" t="s">
        <v>1155</v>
      </c>
      <c r="T1500" t="str">
        <f t="shared" si="95"/>
        <v/>
      </c>
      <c r="U1500">
        <f>VLOOKUP(S1500,ar_skupina!L$2:M$136,2,FALSE())</f>
        <v>18</v>
      </c>
    </row>
    <row r="1501" spans="1:21" ht="14.25" customHeight="1" x14ac:dyDescent="0.25">
      <c r="A1501">
        <v>1801</v>
      </c>
      <c r="B1501" s="9">
        <v>45379.635416666701</v>
      </c>
      <c r="C1501" s="9">
        <v>45379.739583333299</v>
      </c>
      <c r="D1501" t="s">
        <v>1803</v>
      </c>
      <c r="E1501" t="s">
        <v>16</v>
      </c>
      <c r="F1501" t="s">
        <v>1797</v>
      </c>
      <c r="G1501" t="s">
        <v>4</v>
      </c>
      <c r="H1501" t="s">
        <v>1804</v>
      </c>
      <c r="I1501" s="63" t="e">
        <f t="array" ref="I1501">_xlfn.IFS(#REF!="1",1,#REF!="2",2,#REF!="3",3,#REF!="1A",4,#REF!="1B",5,#REF!="2A",6,#REF!="2B",7,#REF!="3A",8,#REF!="3B",9,#REF!="4A",10,#REF!="","")</f>
        <v>#REF!</v>
      </c>
      <c r="J1501">
        <f>VLOOKUP(F1501,profesor!$G$2:$H$101,2,0)</f>
        <v>18</v>
      </c>
      <c r="K1501">
        <f>VLOOKUP(H1501,ar_predmet!A:C,3,0)</f>
        <v>126</v>
      </c>
      <c r="L1501" s="3">
        <f>VLOOKUP(H1501,ar_predmet!A:C,2,FALSE())</f>
        <v>6320</v>
      </c>
      <c r="M1501">
        <f>+VLOOKUP(G1501,tip_dogodka!$B$2:$C$10,2,0)</f>
        <v>3</v>
      </c>
      <c r="N1501">
        <f>+VLOOKUP(E1501,prostor!$F$1:$G$101,2,0)</f>
        <v>54</v>
      </c>
      <c r="O1501">
        <f t="shared" si="92"/>
        <v>150</v>
      </c>
      <c r="P1501">
        <f>VLOOKUP(O1501,mi2hh!A$2:B$4261,2,FALSE())</f>
        <v>3</v>
      </c>
      <c r="Q1501" t="str">
        <f t="shared" si="93"/>
        <v>Red</v>
      </c>
      <c r="R1501" t="str">
        <f t="shared" si="94"/>
        <v>UN</v>
      </c>
      <c r="S1501" s="24" t="s">
        <v>1214</v>
      </c>
      <c r="T1501" t="str">
        <f t="shared" si="95"/>
        <v/>
      </c>
      <c r="U1501">
        <f>VLOOKUP(S1501,ar_skupina!L$2:M$136,2,FALSE())</f>
        <v>71</v>
      </c>
    </row>
    <row r="1502" spans="1:21" ht="14.25" customHeight="1" x14ac:dyDescent="0.25">
      <c r="A1502">
        <v>1803</v>
      </c>
      <c r="B1502" s="9">
        <v>45349.375</v>
      </c>
      <c r="C1502" s="9">
        <v>45349.479166666701</v>
      </c>
      <c r="D1502" t="s">
        <v>1805</v>
      </c>
      <c r="E1502">
        <v>410</v>
      </c>
      <c r="F1502" t="s">
        <v>1797</v>
      </c>
      <c r="G1502" t="s">
        <v>2</v>
      </c>
      <c r="H1502" t="s">
        <v>1804</v>
      </c>
      <c r="I1502" s="63" t="e">
        <f t="array" ref="I1502">_xlfn.IFS(#REF!="1",1,#REF!="2",2,#REF!="3",3,#REF!="1A",4,#REF!="1B",5,#REF!="2A",6,#REF!="2B",7,#REF!="3A",8,#REF!="3B",9,#REF!="4A",10,#REF!="","")</f>
        <v>#REF!</v>
      </c>
      <c r="J1502">
        <f>VLOOKUP(F1502,profesor!$G$2:$H$101,2,0)</f>
        <v>18</v>
      </c>
      <c r="K1502">
        <f>VLOOKUP(H1502,ar_predmet!A:C,3,0)</f>
        <v>126</v>
      </c>
      <c r="L1502" s="3">
        <f>VLOOKUP(H1502,ar_predmet!A:C,2,FALSE())</f>
        <v>6320</v>
      </c>
      <c r="M1502">
        <f>+VLOOKUP(G1502,tip_dogodka!$B$2:$C$10,2,0)</f>
        <v>1</v>
      </c>
      <c r="N1502">
        <f>+VLOOKUP(E1502,prostor!$F$1:$G$101,2,0)</f>
        <v>13</v>
      </c>
      <c r="O1502">
        <f t="shared" si="92"/>
        <v>150</v>
      </c>
      <c r="P1502">
        <f>VLOOKUP(O1502,mi2hh!A$2:B$4261,2,FALSE())</f>
        <v>3</v>
      </c>
      <c r="Q1502" t="str">
        <f t="shared" si="93"/>
        <v>Red</v>
      </c>
      <c r="R1502" t="str">
        <f t="shared" si="94"/>
        <v>UN</v>
      </c>
      <c r="S1502" s="24" t="s">
        <v>1214</v>
      </c>
      <c r="T1502" t="str">
        <f t="shared" si="95"/>
        <v/>
      </c>
      <c r="U1502">
        <f>VLOOKUP(S1502,ar_skupina!L$2:M$136,2,FALSE())</f>
        <v>71</v>
      </c>
    </row>
    <row r="1503" spans="1:21" ht="14.25" customHeight="1" x14ac:dyDescent="0.25">
      <c r="A1503">
        <v>1804</v>
      </c>
      <c r="B1503" s="9">
        <v>45404.53125</v>
      </c>
      <c r="C1503" s="9">
        <v>45404.635416666701</v>
      </c>
      <c r="D1503" t="s">
        <v>1803</v>
      </c>
      <c r="E1503" t="s">
        <v>16</v>
      </c>
      <c r="F1503" t="s">
        <v>1797</v>
      </c>
      <c r="G1503" t="s">
        <v>4</v>
      </c>
      <c r="H1503" t="s">
        <v>1804</v>
      </c>
      <c r="I1503" s="63" t="e">
        <f t="array" ref="I1503">_xlfn.IFS(#REF!="1",1,#REF!="2",2,#REF!="3",3,#REF!="1A",4,#REF!="1B",5,#REF!="2A",6,#REF!="2B",7,#REF!="3A",8,#REF!="3B",9,#REF!="4A",10,#REF!="","")</f>
        <v>#REF!</v>
      </c>
      <c r="J1503">
        <f>VLOOKUP(F1503,profesor!$G$2:$H$101,2,0)</f>
        <v>18</v>
      </c>
      <c r="K1503">
        <f>VLOOKUP(H1503,ar_predmet!A:C,3,0)</f>
        <v>126</v>
      </c>
      <c r="L1503" s="3">
        <f>VLOOKUP(H1503,ar_predmet!A:C,2,FALSE())</f>
        <v>6320</v>
      </c>
      <c r="M1503">
        <f>+VLOOKUP(G1503,tip_dogodka!$B$2:$C$10,2,0)</f>
        <v>3</v>
      </c>
      <c r="N1503">
        <f>+VLOOKUP(E1503,prostor!$F$1:$G$101,2,0)</f>
        <v>54</v>
      </c>
      <c r="O1503">
        <f t="shared" si="92"/>
        <v>150</v>
      </c>
      <c r="P1503">
        <f>VLOOKUP(O1503,mi2hh!A$2:B$4261,2,FALSE())</f>
        <v>3</v>
      </c>
      <c r="Q1503" t="str">
        <f t="shared" si="93"/>
        <v>Red</v>
      </c>
      <c r="R1503" t="str">
        <f t="shared" si="94"/>
        <v>UN</v>
      </c>
      <c r="S1503" s="24" t="s">
        <v>1214</v>
      </c>
      <c r="T1503" t="str">
        <f t="shared" si="95"/>
        <v/>
      </c>
      <c r="U1503">
        <f>VLOOKUP(S1503,ar_skupina!L$2:M$136,2,FALSE())</f>
        <v>71</v>
      </c>
    </row>
    <row r="1504" spans="1:21" ht="14.25" customHeight="1" x14ac:dyDescent="0.25">
      <c r="A1504">
        <v>1805</v>
      </c>
      <c r="B1504" s="9">
        <v>45281.375</v>
      </c>
      <c r="C1504" s="9">
        <v>45281.479166666701</v>
      </c>
      <c r="D1504" t="s">
        <v>1799</v>
      </c>
      <c r="E1504">
        <v>413</v>
      </c>
      <c r="F1504" t="s">
        <v>1797</v>
      </c>
      <c r="G1504" t="s">
        <v>2</v>
      </c>
      <c r="H1504" t="s">
        <v>1800</v>
      </c>
      <c r="I1504" s="63" t="e">
        <f t="array" ref="I1504">_xlfn.IFS(#REF!="1",1,#REF!="2",2,#REF!="3",3,#REF!="1A",4,#REF!="1B",5,#REF!="2A",6,#REF!="2B",7,#REF!="3A",8,#REF!="3B",9,#REF!="4A",10,#REF!="","")</f>
        <v>#REF!</v>
      </c>
      <c r="J1504">
        <f>VLOOKUP(F1504,profesor!$G$2:$H$101,2,0)</f>
        <v>18</v>
      </c>
      <c r="K1504">
        <f>VLOOKUP(H1504,ar_predmet!A:C,3,0)</f>
        <v>183</v>
      </c>
      <c r="L1504" s="3">
        <f>VLOOKUP(H1504,ar_predmet!A:C,2,FALSE())</f>
        <v>7222</v>
      </c>
      <c r="M1504">
        <f>+VLOOKUP(G1504,tip_dogodka!$B$2:$C$10,2,0)</f>
        <v>1</v>
      </c>
      <c r="N1504">
        <f>+VLOOKUP(E1504,prostor!$F$1:$G$101,2,0)</f>
        <v>16</v>
      </c>
      <c r="O1504">
        <f t="shared" si="92"/>
        <v>150</v>
      </c>
      <c r="P1504">
        <f>VLOOKUP(O1504,mi2hh!A$2:B$4261,2,FALSE())</f>
        <v>3</v>
      </c>
      <c r="Q1504" t="str">
        <f t="shared" si="93"/>
        <v>Red</v>
      </c>
      <c r="R1504" t="str">
        <f t="shared" si="94"/>
        <v>MA</v>
      </c>
      <c r="S1504" s="24" t="s">
        <v>1228</v>
      </c>
      <c r="T1504" t="str">
        <f t="shared" si="95"/>
        <v/>
      </c>
      <c r="U1504">
        <f>VLOOKUP(S1504,ar_skupina!L$2:M$136,2,FALSE())</f>
        <v>84</v>
      </c>
    </row>
    <row r="1505" spans="1:21" ht="14.25" customHeight="1" x14ac:dyDescent="0.25">
      <c r="A1505">
        <v>1806</v>
      </c>
      <c r="B1505" s="9">
        <v>45258.375</v>
      </c>
      <c r="C1505" s="9">
        <v>45258.479166666701</v>
      </c>
      <c r="D1505" t="s">
        <v>1802</v>
      </c>
      <c r="E1505" t="s">
        <v>16</v>
      </c>
      <c r="F1505" t="s">
        <v>1797</v>
      </c>
      <c r="G1505" t="s">
        <v>4</v>
      </c>
      <c r="H1505" t="s">
        <v>1310</v>
      </c>
      <c r="I1505" s="63" t="e">
        <f t="array" ref="I1505">_xlfn.IFS(#REF!="1",1,#REF!="2",2,#REF!="3",3,#REF!="1A",4,#REF!="1B",5,#REF!="2A",6,#REF!="2B",7,#REF!="3A",8,#REF!="3B",9,#REF!="4A",10,#REF!="","")</f>
        <v>#REF!</v>
      </c>
      <c r="J1505">
        <f>VLOOKUP(F1505,profesor!$G$2:$H$101,2,0)</f>
        <v>18</v>
      </c>
      <c r="K1505">
        <f>VLOOKUP(H1505,ar_predmet!A:C,3,0)</f>
        <v>13</v>
      </c>
      <c r="L1505" s="3">
        <f>VLOOKUP(H1505,ar_predmet!A:C,2,FALSE())</f>
        <v>5203</v>
      </c>
      <c r="M1505">
        <f>+VLOOKUP(G1505,tip_dogodka!$B$2:$C$10,2,0)</f>
        <v>3</v>
      </c>
      <c r="N1505">
        <f>+VLOOKUP(E1505,prostor!$F$1:$G$101,2,0)</f>
        <v>54</v>
      </c>
      <c r="O1505">
        <f t="shared" si="92"/>
        <v>150</v>
      </c>
      <c r="P1505">
        <f>VLOOKUP(O1505,mi2hh!A$2:B$4261,2,FALSE())</f>
        <v>3</v>
      </c>
      <c r="Q1505" t="str">
        <f t="shared" si="93"/>
        <v>Red</v>
      </c>
      <c r="R1505" t="str">
        <f t="shared" si="94"/>
        <v>VS</v>
      </c>
      <c r="S1505" s="24" t="s">
        <v>1155</v>
      </c>
      <c r="T1505" t="str">
        <f t="shared" si="95"/>
        <v/>
      </c>
      <c r="U1505">
        <f>VLOOKUP(S1505,ar_skupina!L$2:M$136,2,FALSE())</f>
        <v>18</v>
      </c>
    </row>
    <row r="1506" spans="1:21" ht="14.25" customHeight="1" x14ac:dyDescent="0.25">
      <c r="A1506">
        <v>1807</v>
      </c>
      <c r="B1506" s="9">
        <v>45362.489583333299</v>
      </c>
      <c r="C1506" s="9">
        <v>45362.59375</v>
      </c>
      <c r="D1506" t="s">
        <v>1806</v>
      </c>
      <c r="E1506">
        <v>410</v>
      </c>
      <c r="F1506" t="s">
        <v>1797</v>
      </c>
      <c r="G1506" t="s">
        <v>2</v>
      </c>
      <c r="H1506" t="s">
        <v>1807</v>
      </c>
      <c r="I1506" s="63" t="e">
        <f t="array" ref="I1506">_xlfn.IFS(#REF!="1",1,#REF!="2",2,#REF!="3",3,#REF!="1A",4,#REF!="1B",5,#REF!="2A",6,#REF!="2B",7,#REF!="3A",8,#REF!="3B",9,#REF!="4A",10,#REF!="","")</f>
        <v>#REF!</v>
      </c>
      <c r="J1506">
        <f>VLOOKUP(F1506,profesor!$G$2:$H$101,2,0)</f>
        <v>18</v>
      </c>
      <c r="K1506">
        <f>VLOOKUP(H1506,ar_predmet!A:C,3,0)</f>
        <v>169</v>
      </c>
      <c r="L1506" s="3">
        <f>VLOOKUP(H1506,ar_predmet!A:C,2,FALSE())</f>
        <v>7128</v>
      </c>
      <c r="M1506">
        <f>+VLOOKUP(G1506,tip_dogodka!$B$2:$C$10,2,0)</f>
        <v>1</v>
      </c>
      <c r="N1506">
        <f>+VLOOKUP(E1506,prostor!$F$1:$G$101,2,0)</f>
        <v>13</v>
      </c>
      <c r="O1506">
        <f t="shared" si="92"/>
        <v>150</v>
      </c>
      <c r="P1506">
        <f>VLOOKUP(O1506,mi2hh!A$2:B$4261,2,FALSE())</f>
        <v>3</v>
      </c>
      <c r="Q1506" t="str">
        <f t="shared" si="93"/>
        <v>Red</v>
      </c>
      <c r="R1506" t="str">
        <f t="shared" si="94"/>
        <v>MA</v>
      </c>
      <c r="S1506" s="24" t="s">
        <v>1223</v>
      </c>
      <c r="T1506" t="str">
        <f t="shared" si="95"/>
        <v/>
      </c>
      <c r="U1506">
        <f>VLOOKUP(S1506,ar_skupina!L$2:M$136,2,FALSE())</f>
        <v>79</v>
      </c>
    </row>
    <row r="1507" spans="1:21" ht="14.25" customHeight="1" x14ac:dyDescent="0.25">
      <c r="A1507">
        <v>1809</v>
      </c>
      <c r="B1507" s="9">
        <v>45359.489583333299</v>
      </c>
      <c r="C1507" s="9">
        <v>45359.59375</v>
      </c>
      <c r="D1507" t="s">
        <v>1808</v>
      </c>
      <c r="E1507" t="s">
        <v>16</v>
      </c>
      <c r="F1507" t="s">
        <v>1797</v>
      </c>
      <c r="G1507" t="s">
        <v>4</v>
      </c>
      <c r="H1507" t="s">
        <v>1807</v>
      </c>
      <c r="I1507" s="63" t="e">
        <f t="array" ref="I1507">_xlfn.IFS(#REF!="1",1,#REF!="2",2,#REF!="3",3,#REF!="1A",4,#REF!="1B",5,#REF!="2A",6,#REF!="2B",7,#REF!="3A",8,#REF!="3B",9,#REF!="4A",10,#REF!="","")</f>
        <v>#REF!</v>
      </c>
      <c r="J1507">
        <f>VLOOKUP(F1507,profesor!$G$2:$H$101,2,0)</f>
        <v>18</v>
      </c>
      <c r="K1507">
        <f>VLOOKUP(H1507,ar_predmet!A:C,3,0)</f>
        <v>169</v>
      </c>
      <c r="L1507" s="3">
        <f>VLOOKUP(H1507,ar_predmet!A:C,2,FALSE())</f>
        <v>7128</v>
      </c>
      <c r="M1507">
        <f>+VLOOKUP(G1507,tip_dogodka!$B$2:$C$10,2,0)</f>
        <v>3</v>
      </c>
      <c r="N1507">
        <f>+VLOOKUP(E1507,prostor!$F$1:$G$101,2,0)</f>
        <v>54</v>
      </c>
      <c r="O1507">
        <f t="shared" si="92"/>
        <v>150</v>
      </c>
      <c r="P1507">
        <f>VLOOKUP(O1507,mi2hh!A$2:B$4261,2,FALSE())</f>
        <v>3</v>
      </c>
      <c r="Q1507" t="str">
        <f t="shared" si="93"/>
        <v>Red</v>
      </c>
      <c r="R1507" t="str">
        <f t="shared" si="94"/>
        <v>MA</v>
      </c>
      <c r="S1507" s="24" t="s">
        <v>1223</v>
      </c>
      <c r="T1507" t="str">
        <f t="shared" si="95"/>
        <v/>
      </c>
      <c r="U1507">
        <f>VLOOKUP(S1507,ar_skupina!L$2:M$136,2,FALSE())</f>
        <v>79</v>
      </c>
    </row>
    <row r="1508" spans="1:21" ht="14.25" customHeight="1" x14ac:dyDescent="0.25">
      <c r="A1508">
        <v>1810</v>
      </c>
      <c r="B1508" s="9">
        <v>45246.489583333299</v>
      </c>
      <c r="C1508" s="9">
        <v>45246.59375</v>
      </c>
      <c r="D1508" t="s">
        <v>1809</v>
      </c>
      <c r="E1508">
        <v>410</v>
      </c>
      <c r="F1508" t="s">
        <v>1797</v>
      </c>
      <c r="G1508" t="s">
        <v>2</v>
      </c>
      <c r="H1508" t="s">
        <v>1321</v>
      </c>
      <c r="I1508" s="63" t="e">
        <f t="array" ref="I1508">_xlfn.IFS(#REF!="1",1,#REF!="2",2,#REF!="3",3,#REF!="1A",4,#REF!="1B",5,#REF!="2A",6,#REF!="2B",7,#REF!="3A",8,#REF!="3B",9,#REF!="4A",10,#REF!="","")</f>
        <v>#REF!</v>
      </c>
      <c r="J1508">
        <f>VLOOKUP(F1508,profesor!$G$2:$H$101,2,0)</f>
        <v>18</v>
      </c>
      <c r="K1508">
        <f>VLOOKUP(H1508,ar_predmet!A:C,3,0)</f>
        <v>86</v>
      </c>
      <c r="L1508" s="3">
        <f>VLOOKUP(H1508,ar_predmet!A:C,2,FALSE())</f>
        <v>6202</v>
      </c>
      <c r="M1508">
        <f>+VLOOKUP(G1508,tip_dogodka!$B$2:$C$10,2,0)</f>
        <v>1</v>
      </c>
      <c r="N1508">
        <f>+VLOOKUP(E1508,prostor!$F$1:$G$101,2,0)</f>
        <v>13</v>
      </c>
      <c r="O1508">
        <f t="shared" si="92"/>
        <v>150</v>
      </c>
      <c r="P1508">
        <f>VLOOKUP(O1508,mi2hh!A$2:B$4261,2,FALSE())</f>
        <v>3</v>
      </c>
      <c r="Q1508" t="str">
        <f t="shared" si="93"/>
        <v>Red</v>
      </c>
      <c r="R1508" t="str">
        <f t="shared" si="94"/>
        <v>UN</v>
      </c>
      <c r="S1508" s="24" t="s">
        <v>1207</v>
      </c>
      <c r="T1508" t="str">
        <f t="shared" si="95"/>
        <v/>
      </c>
      <c r="U1508">
        <f>VLOOKUP(S1508,ar_skupina!L$2:M$136,2,FALSE())</f>
        <v>64</v>
      </c>
    </row>
    <row r="1509" spans="1:21" ht="14.25" customHeight="1" x14ac:dyDescent="0.25">
      <c r="A1509">
        <v>1811</v>
      </c>
      <c r="B1509" s="9">
        <v>45279.375</v>
      </c>
      <c r="C1509" s="9">
        <v>45279.479166666701</v>
      </c>
      <c r="D1509" t="s">
        <v>1810</v>
      </c>
      <c r="E1509" t="s">
        <v>16</v>
      </c>
      <c r="F1509" t="s">
        <v>1797</v>
      </c>
      <c r="G1509" t="s">
        <v>4</v>
      </c>
      <c r="H1509" t="s">
        <v>1800</v>
      </c>
      <c r="I1509" s="63" t="e">
        <f t="array" ref="I1509">_xlfn.IFS(#REF!="1",1,#REF!="2",2,#REF!="3",3,#REF!="1A",4,#REF!="1B",5,#REF!="2A",6,#REF!="2B",7,#REF!="3A",8,#REF!="3B",9,#REF!="4A",10,#REF!="","")</f>
        <v>#REF!</v>
      </c>
      <c r="J1509">
        <f>VLOOKUP(F1509,profesor!$G$2:$H$101,2,0)</f>
        <v>18</v>
      </c>
      <c r="K1509">
        <f>VLOOKUP(H1509,ar_predmet!A:C,3,0)</f>
        <v>183</v>
      </c>
      <c r="L1509" s="3">
        <f>VLOOKUP(H1509,ar_predmet!A:C,2,FALSE())</f>
        <v>7222</v>
      </c>
      <c r="M1509">
        <f>+VLOOKUP(G1509,tip_dogodka!$B$2:$C$10,2,0)</f>
        <v>3</v>
      </c>
      <c r="N1509">
        <f>+VLOOKUP(E1509,prostor!$F$1:$G$101,2,0)</f>
        <v>54</v>
      </c>
      <c r="O1509">
        <f t="shared" si="92"/>
        <v>150</v>
      </c>
      <c r="P1509">
        <f>VLOOKUP(O1509,mi2hh!A$2:B$4261,2,FALSE())</f>
        <v>3</v>
      </c>
      <c r="Q1509" t="str">
        <f t="shared" si="93"/>
        <v>Red</v>
      </c>
      <c r="R1509" t="str">
        <f t="shared" si="94"/>
        <v>MA</v>
      </c>
      <c r="S1509" s="24" t="s">
        <v>1228</v>
      </c>
      <c r="T1509" t="str">
        <f t="shared" si="95"/>
        <v/>
      </c>
      <c r="U1509">
        <f>VLOOKUP(S1509,ar_skupina!L$2:M$136,2,FALSE())</f>
        <v>84</v>
      </c>
    </row>
    <row r="1510" spans="1:21" ht="14.25" customHeight="1" x14ac:dyDescent="0.25">
      <c r="A1510">
        <v>1812</v>
      </c>
      <c r="B1510" s="9">
        <v>45201.416666666701</v>
      </c>
      <c r="C1510" s="9">
        <v>45201.520833333299</v>
      </c>
      <c r="D1510" t="s">
        <v>1303</v>
      </c>
      <c r="E1510">
        <v>301</v>
      </c>
      <c r="F1510" t="s">
        <v>1797</v>
      </c>
      <c r="G1510" t="s">
        <v>2</v>
      </c>
      <c r="H1510" t="s">
        <v>1301</v>
      </c>
      <c r="I1510" s="63" t="e">
        <f t="array" ref="I1510">_xlfn.IFS(#REF!="1",1,#REF!="2",2,#REF!="3",3,#REF!="1A",4,#REF!="1B",5,#REF!="2A",6,#REF!="2B",7,#REF!="3A",8,#REF!="3B",9,#REF!="4A",10,#REF!="","")</f>
        <v>#REF!</v>
      </c>
      <c r="J1510">
        <f>VLOOKUP(F1510,profesor!$G$2:$H$101,2,0)</f>
        <v>18</v>
      </c>
      <c r="K1510">
        <f>VLOOKUP(H1510,ar_predmet!A:C,3,0)</f>
        <v>2</v>
      </c>
      <c r="L1510" s="3">
        <f>VLOOKUP(H1510,ar_predmet!A:C,2,FALSE())</f>
        <v>5105</v>
      </c>
      <c r="M1510">
        <f>+VLOOKUP(G1510,tip_dogodka!$B$2:$C$10,2,0)</f>
        <v>1</v>
      </c>
      <c r="N1510">
        <f>+VLOOKUP(E1510,prostor!$F$1:$G$101,2,0)</f>
        <v>5</v>
      </c>
      <c r="O1510">
        <f t="shared" si="92"/>
        <v>150</v>
      </c>
      <c r="P1510">
        <f>VLOOKUP(O1510,mi2hh!A$2:B$4261,2,FALSE())</f>
        <v>3</v>
      </c>
      <c r="Q1510" t="str">
        <f t="shared" si="93"/>
        <v>Red</v>
      </c>
      <c r="R1510" t="str">
        <f t="shared" si="94"/>
        <v>UN</v>
      </c>
      <c r="S1510" s="24" t="s">
        <v>1192</v>
      </c>
      <c r="T1510" t="str">
        <f t="shared" si="95"/>
        <v/>
      </c>
      <c r="U1510">
        <f>VLOOKUP(S1510,ar_skupina!L$2:M$136,2,FALSE())</f>
        <v>50</v>
      </c>
    </row>
    <row r="1511" spans="1:21" ht="14.25" customHeight="1" x14ac:dyDescent="0.25">
      <c r="A1511">
        <v>1813</v>
      </c>
      <c r="B1511" s="9">
        <v>45239.489583333299</v>
      </c>
      <c r="C1511" s="9">
        <v>45239.59375</v>
      </c>
      <c r="D1511" t="s">
        <v>1796</v>
      </c>
      <c r="E1511" t="s">
        <v>16</v>
      </c>
      <c r="F1511" t="s">
        <v>1797</v>
      </c>
      <c r="G1511" t="s">
        <v>4</v>
      </c>
      <c r="H1511" t="s">
        <v>1321</v>
      </c>
      <c r="I1511" s="63" t="e">
        <f t="array" ref="I1511">_xlfn.IFS(#REF!="1",1,#REF!="2",2,#REF!="3",3,#REF!="1A",4,#REF!="1B",5,#REF!="2A",6,#REF!="2B",7,#REF!="3A",8,#REF!="3B",9,#REF!="4A",10,#REF!="","")</f>
        <v>#REF!</v>
      </c>
      <c r="J1511">
        <f>VLOOKUP(F1511,profesor!$G$2:$H$101,2,0)</f>
        <v>18</v>
      </c>
      <c r="K1511">
        <f>VLOOKUP(H1511,ar_predmet!A:C,3,0)</f>
        <v>86</v>
      </c>
      <c r="L1511" s="3">
        <f>VLOOKUP(H1511,ar_predmet!A:C,2,FALSE())</f>
        <v>6202</v>
      </c>
      <c r="M1511">
        <f>+VLOOKUP(G1511,tip_dogodka!$B$2:$C$10,2,0)</f>
        <v>3</v>
      </c>
      <c r="N1511">
        <f>+VLOOKUP(E1511,prostor!$F$1:$G$101,2,0)</f>
        <v>54</v>
      </c>
      <c r="O1511">
        <f t="shared" si="92"/>
        <v>150</v>
      </c>
      <c r="P1511">
        <f>VLOOKUP(O1511,mi2hh!A$2:B$4261,2,FALSE())</f>
        <v>3</v>
      </c>
      <c r="Q1511" t="str">
        <f t="shared" si="93"/>
        <v>Red</v>
      </c>
      <c r="R1511" t="str">
        <f t="shared" si="94"/>
        <v>UN</v>
      </c>
      <c r="S1511" s="24" t="s">
        <v>1207</v>
      </c>
      <c r="T1511" t="str">
        <f t="shared" si="95"/>
        <v/>
      </c>
      <c r="U1511">
        <f>VLOOKUP(S1511,ar_skupina!L$2:M$136,2,FALSE())</f>
        <v>64</v>
      </c>
    </row>
    <row r="1512" spans="1:21" ht="14.25" customHeight="1" x14ac:dyDescent="0.25">
      <c r="A1512">
        <v>1814</v>
      </c>
      <c r="B1512" s="9">
        <v>45296.489583333299</v>
      </c>
      <c r="C1512" s="9">
        <v>45296.59375</v>
      </c>
      <c r="D1512" t="s">
        <v>1805</v>
      </c>
      <c r="E1512">
        <v>410</v>
      </c>
      <c r="F1512" t="s">
        <v>1797</v>
      </c>
      <c r="G1512" t="s">
        <v>2</v>
      </c>
      <c r="H1512" t="s">
        <v>1804</v>
      </c>
      <c r="I1512" s="63" t="e">
        <f t="array" ref="I1512">_xlfn.IFS(#REF!="1",1,#REF!="2",2,#REF!="3",3,#REF!="1A",4,#REF!="1B",5,#REF!="2A",6,#REF!="2B",7,#REF!="3A",8,#REF!="3B",9,#REF!="4A",10,#REF!="","")</f>
        <v>#REF!</v>
      </c>
      <c r="J1512">
        <f>VLOOKUP(F1512,profesor!$G$2:$H$101,2,0)</f>
        <v>18</v>
      </c>
      <c r="K1512">
        <f>VLOOKUP(H1512,ar_predmet!A:C,3,0)</f>
        <v>126</v>
      </c>
      <c r="L1512" s="3">
        <f>VLOOKUP(H1512,ar_predmet!A:C,2,FALSE())</f>
        <v>6320</v>
      </c>
      <c r="M1512">
        <f>+VLOOKUP(G1512,tip_dogodka!$B$2:$C$10,2,0)</f>
        <v>1</v>
      </c>
      <c r="N1512">
        <f>+VLOOKUP(E1512,prostor!$F$1:$G$101,2,0)</f>
        <v>13</v>
      </c>
      <c r="O1512">
        <f t="shared" si="92"/>
        <v>150</v>
      </c>
      <c r="P1512">
        <f>VLOOKUP(O1512,mi2hh!A$2:B$4261,2,FALSE())</f>
        <v>3</v>
      </c>
      <c r="Q1512" t="str">
        <f t="shared" si="93"/>
        <v>Red</v>
      </c>
      <c r="R1512" t="str">
        <f t="shared" si="94"/>
        <v>UN</v>
      </c>
      <c r="S1512" s="24" t="s">
        <v>1214</v>
      </c>
      <c r="T1512" t="str">
        <f t="shared" si="95"/>
        <v/>
      </c>
      <c r="U1512">
        <f>VLOOKUP(S1512,ar_skupina!L$2:M$136,2,FALSE())</f>
        <v>71</v>
      </c>
    </row>
    <row r="1513" spans="1:21" ht="14.25" customHeight="1" x14ac:dyDescent="0.25">
      <c r="A1513">
        <v>1815</v>
      </c>
      <c r="B1513" s="9">
        <v>45222.53125</v>
      </c>
      <c r="C1513" s="9">
        <v>45222.635416666701</v>
      </c>
      <c r="D1513" t="s">
        <v>1809</v>
      </c>
      <c r="E1513">
        <v>410</v>
      </c>
      <c r="F1513" t="s">
        <v>1797</v>
      </c>
      <c r="G1513" t="s">
        <v>2</v>
      </c>
      <c r="H1513" t="s">
        <v>1321</v>
      </c>
      <c r="I1513" s="63" t="e">
        <f t="array" ref="I1513">_xlfn.IFS(#REF!="1",1,#REF!="2",2,#REF!="3",3,#REF!="1A",4,#REF!="1B",5,#REF!="2A",6,#REF!="2B",7,#REF!="3A",8,#REF!="3B",9,#REF!="4A",10,#REF!="","")</f>
        <v>#REF!</v>
      </c>
      <c r="J1513">
        <f>VLOOKUP(F1513,profesor!$G$2:$H$101,2,0)</f>
        <v>18</v>
      </c>
      <c r="K1513">
        <f>VLOOKUP(H1513,ar_predmet!A:C,3,0)</f>
        <v>86</v>
      </c>
      <c r="L1513" s="3">
        <f>VLOOKUP(H1513,ar_predmet!A:C,2,FALSE())</f>
        <v>6202</v>
      </c>
      <c r="M1513">
        <f>+VLOOKUP(G1513,tip_dogodka!$B$2:$C$10,2,0)</f>
        <v>1</v>
      </c>
      <c r="N1513">
        <f>+VLOOKUP(E1513,prostor!$F$1:$G$101,2,0)</f>
        <v>13</v>
      </c>
      <c r="O1513">
        <f t="shared" si="92"/>
        <v>150</v>
      </c>
      <c r="P1513">
        <f>VLOOKUP(O1513,mi2hh!A$2:B$4261,2,FALSE())</f>
        <v>3</v>
      </c>
      <c r="Q1513" t="str">
        <f t="shared" si="93"/>
        <v>Red</v>
      </c>
      <c r="R1513" t="str">
        <f t="shared" si="94"/>
        <v>UN</v>
      </c>
      <c r="S1513" s="24" t="s">
        <v>1207</v>
      </c>
      <c r="T1513" t="str">
        <f t="shared" si="95"/>
        <v/>
      </c>
      <c r="U1513">
        <f>VLOOKUP(S1513,ar_skupina!L$2:M$136,2,FALSE())</f>
        <v>64</v>
      </c>
    </row>
    <row r="1514" spans="1:21" ht="14.25" customHeight="1" x14ac:dyDescent="0.25">
      <c r="A1514">
        <v>1816</v>
      </c>
      <c r="B1514" s="9">
        <v>45252.635416666701</v>
      </c>
      <c r="C1514" s="9">
        <v>45252.739583333299</v>
      </c>
      <c r="D1514" t="s">
        <v>1809</v>
      </c>
      <c r="E1514">
        <v>410</v>
      </c>
      <c r="F1514" t="s">
        <v>1797</v>
      </c>
      <c r="G1514" t="s">
        <v>2</v>
      </c>
      <c r="H1514" t="s">
        <v>1321</v>
      </c>
      <c r="I1514" s="63" t="e">
        <f t="array" ref="I1514">_xlfn.IFS(#REF!="1",1,#REF!="2",2,#REF!="3",3,#REF!="1A",4,#REF!="1B",5,#REF!="2A",6,#REF!="2B",7,#REF!="3A",8,#REF!="3B",9,#REF!="4A",10,#REF!="","")</f>
        <v>#REF!</v>
      </c>
      <c r="J1514">
        <f>VLOOKUP(F1514,profesor!$G$2:$H$101,2,0)</f>
        <v>18</v>
      </c>
      <c r="K1514">
        <f>VLOOKUP(H1514,ar_predmet!A:C,3,0)</f>
        <v>86</v>
      </c>
      <c r="L1514" s="3">
        <f>VLOOKUP(H1514,ar_predmet!A:C,2,FALSE())</f>
        <v>6202</v>
      </c>
      <c r="M1514">
        <f>+VLOOKUP(G1514,tip_dogodka!$B$2:$C$10,2,0)</f>
        <v>1</v>
      </c>
      <c r="N1514">
        <f>+VLOOKUP(E1514,prostor!$F$1:$G$101,2,0)</f>
        <v>13</v>
      </c>
      <c r="O1514">
        <f t="shared" si="92"/>
        <v>150</v>
      </c>
      <c r="P1514">
        <f>VLOOKUP(O1514,mi2hh!A$2:B$4261,2,FALSE())</f>
        <v>3</v>
      </c>
      <c r="Q1514" t="str">
        <f t="shared" si="93"/>
        <v>Red</v>
      </c>
      <c r="R1514" t="str">
        <f t="shared" si="94"/>
        <v>UN</v>
      </c>
      <c r="S1514" s="24" t="s">
        <v>1207</v>
      </c>
      <c r="T1514" t="str">
        <f t="shared" si="95"/>
        <v/>
      </c>
      <c r="U1514">
        <f>VLOOKUP(S1514,ar_skupina!L$2:M$136,2,FALSE())</f>
        <v>64</v>
      </c>
    </row>
    <row r="1515" spans="1:21" ht="14.25" customHeight="1" x14ac:dyDescent="0.25">
      <c r="A1515">
        <v>1817</v>
      </c>
      <c r="B1515" s="9">
        <v>45272.375</v>
      </c>
      <c r="C1515" s="9">
        <v>45272.479166666701</v>
      </c>
      <c r="D1515" t="s">
        <v>1799</v>
      </c>
      <c r="E1515" t="s">
        <v>17</v>
      </c>
      <c r="F1515" t="s">
        <v>1797</v>
      </c>
      <c r="G1515" t="s">
        <v>2</v>
      </c>
      <c r="H1515" t="s">
        <v>1800</v>
      </c>
      <c r="I1515" s="63" t="e">
        <f t="array" ref="I1515">_xlfn.IFS(#REF!="1",1,#REF!="2",2,#REF!="3",3,#REF!="1A",4,#REF!="1B",5,#REF!="2A",6,#REF!="2B",7,#REF!="3A",8,#REF!="3B",9,#REF!="4A",10,#REF!="","")</f>
        <v>#REF!</v>
      </c>
      <c r="J1515">
        <f>VLOOKUP(F1515,profesor!$G$2:$H$101,2,0)</f>
        <v>18</v>
      </c>
      <c r="K1515">
        <f>VLOOKUP(H1515,ar_predmet!A:C,3,0)</f>
        <v>183</v>
      </c>
      <c r="L1515" s="3">
        <f>VLOOKUP(H1515,ar_predmet!A:C,2,FALSE())</f>
        <v>7222</v>
      </c>
      <c r="M1515">
        <f>+VLOOKUP(G1515,tip_dogodka!$B$2:$C$10,2,0)</f>
        <v>1</v>
      </c>
      <c r="N1515">
        <f>+VLOOKUP(E1515,prostor!$F$1:$G$101,2,0)</f>
        <v>55</v>
      </c>
      <c r="O1515">
        <f t="shared" si="92"/>
        <v>150</v>
      </c>
      <c r="P1515">
        <f>VLOOKUP(O1515,mi2hh!A$2:B$4261,2,FALSE())</f>
        <v>3</v>
      </c>
      <c r="Q1515" t="str">
        <f t="shared" si="93"/>
        <v>Red</v>
      </c>
      <c r="R1515" t="str">
        <f t="shared" si="94"/>
        <v>MA</v>
      </c>
      <c r="S1515" s="24" t="s">
        <v>1228</v>
      </c>
      <c r="T1515" t="str">
        <f t="shared" si="95"/>
        <v/>
      </c>
      <c r="U1515">
        <f>VLOOKUP(S1515,ar_skupina!L$2:M$136,2,FALSE())</f>
        <v>84</v>
      </c>
    </row>
    <row r="1516" spans="1:21" ht="14.25" customHeight="1" x14ac:dyDescent="0.25">
      <c r="A1516">
        <v>1818</v>
      </c>
      <c r="B1516" s="9">
        <v>45387.53125</v>
      </c>
      <c r="C1516" s="9">
        <v>45387.635416666701</v>
      </c>
      <c r="D1516" t="s">
        <v>1803</v>
      </c>
      <c r="E1516" t="s">
        <v>16</v>
      </c>
      <c r="F1516" t="s">
        <v>1797</v>
      </c>
      <c r="G1516" t="s">
        <v>4</v>
      </c>
      <c r="H1516" t="s">
        <v>1804</v>
      </c>
      <c r="I1516" s="63" t="e">
        <f t="array" ref="I1516">_xlfn.IFS(#REF!="1",1,#REF!="2",2,#REF!="3",3,#REF!="1A",4,#REF!="1B",5,#REF!="2A",6,#REF!="2B",7,#REF!="3A",8,#REF!="3B",9,#REF!="4A",10,#REF!="","")</f>
        <v>#REF!</v>
      </c>
      <c r="J1516">
        <f>VLOOKUP(F1516,profesor!$G$2:$H$101,2,0)</f>
        <v>18</v>
      </c>
      <c r="K1516">
        <f>VLOOKUP(H1516,ar_predmet!A:C,3,0)</f>
        <v>126</v>
      </c>
      <c r="L1516" s="3">
        <f>VLOOKUP(H1516,ar_predmet!A:C,2,FALSE())</f>
        <v>6320</v>
      </c>
      <c r="M1516">
        <f>+VLOOKUP(G1516,tip_dogodka!$B$2:$C$10,2,0)</f>
        <v>3</v>
      </c>
      <c r="N1516">
        <f>+VLOOKUP(E1516,prostor!$F$1:$G$101,2,0)</f>
        <v>54</v>
      </c>
      <c r="O1516">
        <f t="shared" si="92"/>
        <v>150</v>
      </c>
      <c r="P1516">
        <f>VLOOKUP(O1516,mi2hh!A$2:B$4261,2,FALSE())</f>
        <v>3</v>
      </c>
      <c r="Q1516" t="str">
        <f t="shared" si="93"/>
        <v>Red</v>
      </c>
      <c r="R1516" t="str">
        <f t="shared" si="94"/>
        <v>UN</v>
      </c>
      <c r="S1516" s="24" t="s">
        <v>1214</v>
      </c>
      <c r="T1516" t="str">
        <f t="shared" si="95"/>
        <v/>
      </c>
      <c r="U1516">
        <f>VLOOKUP(S1516,ar_skupina!L$2:M$136,2,FALSE())</f>
        <v>71</v>
      </c>
    </row>
    <row r="1517" spans="1:21" ht="14.25" customHeight="1" x14ac:dyDescent="0.25">
      <c r="A1517">
        <v>1819</v>
      </c>
      <c r="B1517" s="9">
        <v>45295.375</v>
      </c>
      <c r="C1517" s="9">
        <v>45295.479166666701</v>
      </c>
      <c r="D1517" t="s">
        <v>1810</v>
      </c>
      <c r="E1517" t="s">
        <v>16</v>
      </c>
      <c r="F1517" t="s">
        <v>1797</v>
      </c>
      <c r="G1517" t="s">
        <v>4</v>
      </c>
      <c r="H1517" t="s">
        <v>1800</v>
      </c>
      <c r="I1517" s="63" t="e">
        <f t="array" ref="I1517">_xlfn.IFS(#REF!="1",1,#REF!="2",2,#REF!="3",3,#REF!="1A",4,#REF!="1B",5,#REF!="2A",6,#REF!="2B",7,#REF!="3A",8,#REF!="3B",9,#REF!="4A",10,#REF!="","")</f>
        <v>#REF!</v>
      </c>
      <c r="J1517">
        <f>VLOOKUP(F1517,profesor!$G$2:$H$101,2,0)</f>
        <v>18</v>
      </c>
      <c r="K1517">
        <f>VLOOKUP(H1517,ar_predmet!A:C,3,0)</f>
        <v>183</v>
      </c>
      <c r="L1517" s="3">
        <f>VLOOKUP(H1517,ar_predmet!A:C,2,FALSE())</f>
        <v>7222</v>
      </c>
      <c r="M1517">
        <f>+VLOOKUP(G1517,tip_dogodka!$B$2:$C$10,2,0)</f>
        <v>3</v>
      </c>
      <c r="N1517">
        <f>+VLOOKUP(E1517,prostor!$F$1:$G$101,2,0)</f>
        <v>54</v>
      </c>
      <c r="O1517">
        <f t="shared" si="92"/>
        <v>150</v>
      </c>
      <c r="P1517">
        <f>VLOOKUP(O1517,mi2hh!A$2:B$4261,2,FALSE())</f>
        <v>3</v>
      </c>
      <c r="Q1517" t="str">
        <f t="shared" si="93"/>
        <v>Red</v>
      </c>
      <c r="R1517" t="str">
        <f t="shared" si="94"/>
        <v>MA</v>
      </c>
      <c r="S1517" s="24" t="s">
        <v>1228</v>
      </c>
      <c r="T1517" t="str">
        <f t="shared" si="95"/>
        <v/>
      </c>
      <c r="U1517">
        <f>VLOOKUP(S1517,ar_skupina!L$2:M$136,2,FALSE())</f>
        <v>84</v>
      </c>
    </row>
    <row r="1518" spans="1:21" ht="14.25" customHeight="1" x14ac:dyDescent="0.25">
      <c r="A1518">
        <v>1820</v>
      </c>
      <c r="B1518" s="9">
        <v>45247.375</v>
      </c>
      <c r="C1518" s="9">
        <v>45247.479166666701</v>
      </c>
      <c r="D1518" t="s">
        <v>1798</v>
      </c>
      <c r="E1518">
        <v>410</v>
      </c>
      <c r="F1518" t="s">
        <v>1797</v>
      </c>
      <c r="G1518" t="s">
        <v>2</v>
      </c>
      <c r="H1518" t="s">
        <v>1310</v>
      </c>
      <c r="I1518" s="63" t="e">
        <f t="array" ref="I1518">_xlfn.IFS(#REF!="1",1,#REF!="2",2,#REF!="3",3,#REF!="1A",4,#REF!="1B",5,#REF!="2A",6,#REF!="2B",7,#REF!="3A",8,#REF!="3B",9,#REF!="4A",10,#REF!="","")</f>
        <v>#REF!</v>
      </c>
      <c r="J1518">
        <f>VLOOKUP(F1518,profesor!$G$2:$H$101,2,0)</f>
        <v>18</v>
      </c>
      <c r="K1518">
        <f>VLOOKUP(H1518,ar_predmet!A:C,3,0)</f>
        <v>13</v>
      </c>
      <c r="L1518" s="3">
        <f>VLOOKUP(H1518,ar_predmet!A:C,2,FALSE())</f>
        <v>5203</v>
      </c>
      <c r="M1518">
        <f>+VLOOKUP(G1518,tip_dogodka!$B$2:$C$10,2,0)</f>
        <v>1</v>
      </c>
      <c r="N1518">
        <f>+VLOOKUP(E1518,prostor!$F$1:$G$101,2,0)</f>
        <v>13</v>
      </c>
      <c r="O1518">
        <f t="shared" si="92"/>
        <v>150</v>
      </c>
      <c r="P1518">
        <f>VLOOKUP(O1518,mi2hh!A$2:B$4261,2,FALSE())</f>
        <v>3</v>
      </c>
      <c r="Q1518" t="str">
        <f t="shared" si="93"/>
        <v>Red</v>
      </c>
      <c r="R1518" t="str">
        <f t="shared" si="94"/>
        <v>VS</v>
      </c>
      <c r="S1518" s="24" t="s">
        <v>1155</v>
      </c>
      <c r="T1518" t="str">
        <f t="shared" si="95"/>
        <v/>
      </c>
      <c r="U1518">
        <f>VLOOKUP(S1518,ar_skupina!L$2:M$136,2,FALSE())</f>
        <v>18</v>
      </c>
    </row>
    <row r="1519" spans="1:21" ht="14.25" customHeight="1" x14ac:dyDescent="0.25">
      <c r="A1519">
        <v>1821</v>
      </c>
      <c r="B1519" s="9">
        <v>45250.375</v>
      </c>
      <c r="C1519" s="9">
        <v>45250.479166666701</v>
      </c>
      <c r="D1519" t="s">
        <v>1798</v>
      </c>
      <c r="E1519">
        <v>410</v>
      </c>
      <c r="F1519" t="s">
        <v>1797</v>
      </c>
      <c r="G1519" t="s">
        <v>2</v>
      </c>
      <c r="H1519" t="s">
        <v>1310</v>
      </c>
      <c r="I1519" s="63" t="e">
        <f t="array" ref="I1519">_xlfn.IFS(#REF!="1",1,#REF!="2",2,#REF!="3",3,#REF!="1A",4,#REF!="1B",5,#REF!="2A",6,#REF!="2B",7,#REF!="3A",8,#REF!="3B",9,#REF!="4A",10,#REF!="","")</f>
        <v>#REF!</v>
      </c>
      <c r="J1519">
        <f>VLOOKUP(F1519,profesor!$G$2:$H$101,2,0)</f>
        <v>18</v>
      </c>
      <c r="K1519">
        <f>VLOOKUP(H1519,ar_predmet!A:C,3,0)</f>
        <v>13</v>
      </c>
      <c r="L1519" s="3">
        <f>VLOOKUP(H1519,ar_predmet!A:C,2,FALSE())</f>
        <v>5203</v>
      </c>
      <c r="M1519">
        <f>+VLOOKUP(G1519,tip_dogodka!$B$2:$C$10,2,0)</f>
        <v>1</v>
      </c>
      <c r="N1519">
        <f>+VLOOKUP(E1519,prostor!$F$1:$G$101,2,0)</f>
        <v>13</v>
      </c>
      <c r="O1519">
        <f t="shared" si="92"/>
        <v>150</v>
      </c>
      <c r="P1519">
        <f>VLOOKUP(O1519,mi2hh!A$2:B$4261,2,FALSE())</f>
        <v>3</v>
      </c>
      <c r="Q1519" t="str">
        <f t="shared" si="93"/>
        <v>Red</v>
      </c>
      <c r="R1519" t="str">
        <f t="shared" si="94"/>
        <v>VS</v>
      </c>
      <c r="S1519" s="24" t="s">
        <v>1155</v>
      </c>
      <c r="T1519" t="str">
        <f t="shared" si="95"/>
        <v/>
      </c>
      <c r="U1519">
        <f>VLOOKUP(S1519,ar_skupina!L$2:M$136,2,FALSE())</f>
        <v>18</v>
      </c>
    </row>
    <row r="1520" spans="1:21" ht="14.25" customHeight="1" x14ac:dyDescent="0.25">
      <c r="A1520">
        <v>1823</v>
      </c>
      <c r="B1520" s="9">
        <v>45365.489583333299</v>
      </c>
      <c r="C1520" s="9">
        <v>45365.59375</v>
      </c>
      <c r="D1520" t="s">
        <v>1806</v>
      </c>
      <c r="E1520">
        <v>410</v>
      </c>
      <c r="F1520" t="s">
        <v>1797</v>
      </c>
      <c r="G1520" t="s">
        <v>2</v>
      </c>
      <c r="H1520" t="s">
        <v>1807</v>
      </c>
      <c r="I1520" s="63" t="e">
        <f t="array" ref="I1520">_xlfn.IFS(#REF!="1",1,#REF!="2",2,#REF!="3",3,#REF!="1A",4,#REF!="1B",5,#REF!="2A",6,#REF!="2B",7,#REF!="3A",8,#REF!="3B",9,#REF!="4A",10,#REF!="","")</f>
        <v>#REF!</v>
      </c>
      <c r="J1520">
        <f>VLOOKUP(F1520,profesor!$G$2:$H$101,2,0)</f>
        <v>18</v>
      </c>
      <c r="K1520">
        <f>VLOOKUP(H1520,ar_predmet!A:C,3,0)</f>
        <v>169</v>
      </c>
      <c r="L1520" s="3">
        <f>VLOOKUP(H1520,ar_predmet!A:C,2,FALSE())</f>
        <v>7128</v>
      </c>
      <c r="M1520">
        <f>+VLOOKUP(G1520,tip_dogodka!$B$2:$C$10,2,0)</f>
        <v>1</v>
      </c>
      <c r="N1520">
        <f>+VLOOKUP(E1520,prostor!$F$1:$G$101,2,0)</f>
        <v>13</v>
      </c>
      <c r="O1520">
        <f t="shared" si="92"/>
        <v>150</v>
      </c>
      <c r="P1520">
        <f>VLOOKUP(O1520,mi2hh!A$2:B$4261,2,FALSE())</f>
        <v>3</v>
      </c>
      <c r="Q1520" t="str">
        <f t="shared" si="93"/>
        <v>Red</v>
      </c>
      <c r="R1520" t="str">
        <f t="shared" si="94"/>
        <v>MA</v>
      </c>
      <c r="S1520" s="24" t="s">
        <v>1223</v>
      </c>
      <c r="T1520" t="str">
        <f t="shared" si="95"/>
        <v/>
      </c>
      <c r="U1520">
        <f>VLOOKUP(S1520,ar_skupina!L$2:M$136,2,FALSE())</f>
        <v>79</v>
      </c>
    </row>
    <row r="1521" spans="1:21" ht="14.25" customHeight="1" x14ac:dyDescent="0.25">
      <c r="A1521">
        <v>1824</v>
      </c>
      <c r="B1521" s="9">
        <v>45238.489583333299</v>
      </c>
      <c r="C1521" s="9">
        <v>45238.59375</v>
      </c>
      <c r="D1521" t="s">
        <v>1809</v>
      </c>
      <c r="E1521">
        <v>410</v>
      </c>
      <c r="F1521" t="s">
        <v>1797</v>
      </c>
      <c r="G1521" t="s">
        <v>2</v>
      </c>
      <c r="H1521" t="s">
        <v>1321</v>
      </c>
      <c r="I1521" s="63" t="e">
        <f t="array" ref="I1521">_xlfn.IFS(#REF!="1",1,#REF!="2",2,#REF!="3",3,#REF!="1A",4,#REF!="1B",5,#REF!="2A",6,#REF!="2B",7,#REF!="3A",8,#REF!="3B",9,#REF!="4A",10,#REF!="","")</f>
        <v>#REF!</v>
      </c>
      <c r="J1521">
        <f>VLOOKUP(F1521,profesor!$G$2:$H$101,2,0)</f>
        <v>18</v>
      </c>
      <c r="K1521">
        <f>VLOOKUP(H1521,ar_predmet!A:C,3,0)</f>
        <v>86</v>
      </c>
      <c r="L1521" s="3">
        <f>VLOOKUP(H1521,ar_predmet!A:C,2,FALSE())</f>
        <v>6202</v>
      </c>
      <c r="M1521">
        <f>+VLOOKUP(G1521,tip_dogodka!$B$2:$C$10,2,0)</f>
        <v>1</v>
      </c>
      <c r="N1521">
        <f>+VLOOKUP(E1521,prostor!$F$1:$G$101,2,0)</f>
        <v>13</v>
      </c>
      <c r="O1521">
        <f t="shared" si="92"/>
        <v>150</v>
      </c>
      <c r="P1521">
        <f>VLOOKUP(O1521,mi2hh!A$2:B$4261,2,FALSE())</f>
        <v>3</v>
      </c>
      <c r="Q1521" t="str">
        <f t="shared" si="93"/>
        <v>Red</v>
      </c>
      <c r="R1521" t="str">
        <f t="shared" si="94"/>
        <v>UN</v>
      </c>
      <c r="S1521" s="24" t="s">
        <v>1207</v>
      </c>
      <c r="T1521" t="str">
        <f t="shared" si="95"/>
        <v/>
      </c>
      <c r="U1521">
        <f>VLOOKUP(S1521,ar_skupina!L$2:M$136,2,FALSE())</f>
        <v>64</v>
      </c>
    </row>
    <row r="1522" spans="1:21" ht="14.25" customHeight="1" x14ac:dyDescent="0.25">
      <c r="A1522">
        <v>1826</v>
      </c>
      <c r="B1522" s="9">
        <v>45366.75</v>
      </c>
      <c r="C1522" s="9">
        <v>45366.854166666701</v>
      </c>
      <c r="D1522" t="s">
        <v>1811</v>
      </c>
      <c r="E1522" t="s">
        <v>17</v>
      </c>
      <c r="F1522" t="s">
        <v>1797</v>
      </c>
      <c r="G1522" t="s">
        <v>2</v>
      </c>
      <c r="H1522" t="s">
        <v>1812</v>
      </c>
      <c r="I1522" s="63" t="e">
        <f t="array" ref="I1522">_xlfn.IFS(#REF!="1",1,#REF!="2",2,#REF!="3",3,#REF!="1A",4,#REF!="1B",5,#REF!="2A",6,#REF!="2B",7,#REF!="3A",8,#REF!="3B",9,#REF!="4A",10,#REF!="","")</f>
        <v>#REF!</v>
      </c>
      <c r="J1522">
        <f>VLOOKUP(F1522,profesor!$G$2:$H$101,2,0)</f>
        <v>18</v>
      </c>
      <c r="K1522">
        <f>VLOOKUP(H1522,ar_predmet!A:C,3,0)</f>
        <v>296</v>
      </c>
      <c r="L1522" s="3">
        <f>VLOOKUP(H1522,ar_predmet!A:C,2,FALSE())</f>
        <v>4133</v>
      </c>
      <c r="M1522">
        <f>+VLOOKUP(G1522,tip_dogodka!$B$2:$C$10,2,0)</f>
        <v>1</v>
      </c>
      <c r="N1522">
        <f>+VLOOKUP(E1522,prostor!$F$1:$G$101,2,0)</f>
        <v>55</v>
      </c>
      <c r="O1522">
        <f t="shared" si="92"/>
        <v>150</v>
      </c>
      <c r="P1522">
        <f>VLOOKUP(O1522,mi2hh!A$2:B$4261,2,FALSE())</f>
        <v>3</v>
      </c>
      <c r="Q1522" t="str">
        <f t="shared" si="93"/>
        <v>Izr</v>
      </c>
      <c r="R1522" t="str">
        <f t="shared" si="94"/>
        <v>DO</v>
      </c>
      <c r="S1522" s="24" t="s">
        <v>1282</v>
      </c>
      <c r="T1522" t="str">
        <f t="shared" si="95"/>
        <v/>
      </c>
      <c r="U1522">
        <f>VLOOKUP(S1522,ar_skupina!L$2:M$136,2,FALSE())</f>
        <v>132</v>
      </c>
    </row>
    <row r="1523" spans="1:21" ht="14.25" customHeight="1" x14ac:dyDescent="0.25">
      <c r="A1523">
        <v>1827</v>
      </c>
      <c r="B1523" s="9">
        <v>45355.489583333299</v>
      </c>
      <c r="C1523" s="9">
        <v>45355.59375</v>
      </c>
      <c r="D1523" t="s">
        <v>1806</v>
      </c>
      <c r="E1523">
        <v>410</v>
      </c>
      <c r="F1523" t="s">
        <v>1797</v>
      </c>
      <c r="G1523" t="s">
        <v>2</v>
      </c>
      <c r="H1523" t="s">
        <v>1807</v>
      </c>
      <c r="I1523" s="63" t="e">
        <f t="array" ref="I1523">_xlfn.IFS(#REF!="1",1,#REF!="2",2,#REF!="3",3,#REF!="1A",4,#REF!="1B",5,#REF!="2A",6,#REF!="2B",7,#REF!="3A",8,#REF!="3B",9,#REF!="4A",10,#REF!="","")</f>
        <v>#REF!</v>
      </c>
      <c r="J1523">
        <f>VLOOKUP(F1523,profesor!$G$2:$H$101,2,0)</f>
        <v>18</v>
      </c>
      <c r="K1523">
        <f>VLOOKUP(H1523,ar_predmet!A:C,3,0)</f>
        <v>169</v>
      </c>
      <c r="L1523" s="3">
        <f>VLOOKUP(H1523,ar_predmet!A:C,2,FALSE())</f>
        <v>7128</v>
      </c>
      <c r="M1523">
        <f>+VLOOKUP(G1523,tip_dogodka!$B$2:$C$10,2,0)</f>
        <v>1</v>
      </c>
      <c r="N1523">
        <f>+VLOOKUP(E1523,prostor!$F$1:$G$101,2,0)</f>
        <v>13</v>
      </c>
      <c r="O1523">
        <f t="shared" si="92"/>
        <v>150</v>
      </c>
      <c r="P1523">
        <f>VLOOKUP(O1523,mi2hh!A$2:B$4261,2,FALSE())</f>
        <v>3</v>
      </c>
      <c r="Q1523" t="str">
        <f t="shared" si="93"/>
        <v>Red</v>
      </c>
      <c r="R1523" t="str">
        <f t="shared" si="94"/>
        <v>MA</v>
      </c>
      <c r="S1523" s="24" t="s">
        <v>1223</v>
      </c>
      <c r="T1523" t="str">
        <f t="shared" si="95"/>
        <v/>
      </c>
      <c r="U1523">
        <f>VLOOKUP(S1523,ar_skupina!L$2:M$136,2,FALSE())</f>
        <v>79</v>
      </c>
    </row>
    <row r="1524" spans="1:21" ht="14.25" customHeight="1" x14ac:dyDescent="0.25">
      <c r="A1524">
        <v>1829</v>
      </c>
      <c r="B1524" s="9">
        <v>45237.489583333299</v>
      </c>
      <c r="C1524" s="9">
        <v>45237.59375</v>
      </c>
      <c r="D1524" t="s">
        <v>1796</v>
      </c>
      <c r="E1524" t="s">
        <v>16</v>
      </c>
      <c r="F1524" t="s">
        <v>1797</v>
      </c>
      <c r="G1524" t="s">
        <v>4</v>
      </c>
      <c r="H1524" t="s">
        <v>1321</v>
      </c>
      <c r="I1524" s="63" t="e">
        <f t="array" ref="I1524">_xlfn.IFS(#REF!="1",1,#REF!="2",2,#REF!="3",3,#REF!="1A",4,#REF!="1B",5,#REF!="2A",6,#REF!="2B",7,#REF!="3A",8,#REF!="3B",9,#REF!="4A",10,#REF!="","")</f>
        <v>#REF!</v>
      </c>
      <c r="J1524">
        <f>VLOOKUP(F1524,profesor!$G$2:$H$101,2,0)</f>
        <v>18</v>
      </c>
      <c r="K1524">
        <f>VLOOKUP(H1524,ar_predmet!A:C,3,0)</f>
        <v>86</v>
      </c>
      <c r="L1524" s="3">
        <f>VLOOKUP(H1524,ar_predmet!A:C,2,FALSE())</f>
        <v>6202</v>
      </c>
      <c r="M1524">
        <f>+VLOOKUP(G1524,tip_dogodka!$B$2:$C$10,2,0)</f>
        <v>3</v>
      </c>
      <c r="N1524">
        <f>+VLOOKUP(E1524,prostor!$F$1:$G$101,2,0)</f>
        <v>54</v>
      </c>
      <c r="O1524">
        <f t="shared" si="92"/>
        <v>150</v>
      </c>
      <c r="P1524">
        <f>VLOOKUP(O1524,mi2hh!A$2:B$4261,2,FALSE())</f>
        <v>3</v>
      </c>
      <c r="Q1524" t="str">
        <f t="shared" si="93"/>
        <v>Red</v>
      </c>
      <c r="R1524" t="str">
        <f t="shared" si="94"/>
        <v>UN</v>
      </c>
      <c r="S1524" s="24" t="s">
        <v>1207</v>
      </c>
      <c r="T1524" t="str">
        <f t="shared" si="95"/>
        <v/>
      </c>
      <c r="U1524">
        <f>VLOOKUP(S1524,ar_skupina!L$2:M$136,2,FALSE())</f>
        <v>64</v>
      </c>
    </row>
    <row r="1525" spans="1:21" ht="14.25" customHeight="1" x14ac:dyDescent="0.25">
      <c r="A1525">
        <v>1830</v>
      </c>
      <c r="B1525" s="9">
        <v>45432.416666666701</v>
      </c>
      <c r="C1525" s="9">
        <v>45432.520833333299</v>
      </c>
      <c r="D1525" t="s">
        <v>1803</v>
      </c>
      <c r="E1525" t="s">
        <v>16</v>
      </c>
      <c r="F1525" t="s">
        <v>1797</v>
      </c>
      <c r="G1525" t="s">
        <v>4</v>
      </c>
      <c r="H1525" t="s">
        <v>1804</v>
      </c>
      <c r="I1525" s="63" t="e">
        <f t="array" ref="I1525">_xlfn.IFS(#REF!="1",1,#REF!="2",2,#REF!="3",3,#REF!="1A",4,#REF!="1B",5,#REF!="2A",6,#REF!="2B",7,#REF!="3A",8,#REF!="3B",9,#REF!="4A",10,#REF!="","")</f>
        <v>#REF!</v>
      </c>
      <c r="J1525">
        <f>VLOOKUP(F1525,profesor!$G$2:$H$101,2,0)</f>
        <v>18</v>
      </c>
      <c r="K1525">
        <f>VLOOKUP(H1525,ar_predmet!A:C,3,0)</f>
        <v>126</v>
      </c>
      <c r="L1525" s="3">
        <f>VLOOKUP(H1525,ar_predmet!A:C,2,FALSE())</f>
        <v>6320</v>
      </c>
      <c r="M1525">
        <f>+VLOOKUP(G1525,tip_dogodka!$B$2:$C$10,2,0)</f>
        <v>3</v>
      </c>
      <c r="N1525">
        <f>+VLOOKUP(E1525,prostor!$F$1:$G$101,2,0)</f>
        <v>54</v>
      </c>
      <c r="O1525">
        <f t="shared" si="92"/>
        <v>150</v>
      </c>
      <c r="P1525">
        <f>VLOOKUP(O1525,mi2hh!A$2:B$4261,2,FALSE())</f>
        <v>3</v>
      </c>
      <c r="Q1525" t="str">
        <f t="shared" si="93"/>
        <v>Red</v>
      </c>
      <c r="R1525" t="str">
        <f t="shared" si="94"/>
        <v>UN</v>
      </c>
      <c r="S1525" s="24" t="s">
        <v>1214</v>
      </c>
      <c r="T1525" t="str">
        <f t="shared" si="95"/>
        <v/>
      </c>
      <c r="U1525">
        <f>VLOOKUP(S1525,ar_skupina!L$2:M$136,2,FALSE())</f>
        <v>71</v>
      </c>
    </row>
    <row r="1526" spans="1:21" ht="14.25" customHeight="1" x14ac:dyDescent="0.25">
      <c r="A1526">
        <v>1831</v>
      </c>
      <c r="B1526" s="9">
        <v>45273.375</v>
      </c>
      <c r="C1526" s="9">
        <v>45273.479166666701</v>
      </c>
      <c r="D1526" t="s">
        <v>1810</v>
      </c>
      <c r="E1526" t="s">
        <v>16</v>
      </c>
      <c r="F1526" t="s">
        <v>1797</v>
      </c>
      <c r="G1526" t="s">
        <v>4</v>
      </c>
      <c r="H1526" t="s">
        <v>1800</v>
      </c>
      <c r="I1526" s="63" t="e">
        <f t="array" ref="I1526">_xlfn.IFS(#REF!="1",1,#REF!="2",2,#REF!="3",3,#REF!="1A",4,#REF!="1B",5,#REF!="2A",6,#REF!="2B",7,#REF!="3A",8,#REF!="3B",9,#REF!="4A",10,#REF!="","")</f>
        <v>#REF!</v>
      </c>
      <c r="J1526">
        <f>VLOOKUP(F1526,profesor!$G$2:$H$101,2,0)</f>
        <v>18</v>
      </c>
      <c r="K1526">
        <f>VLOOKUP(H1526,ar_predmet!A:C,3,0)</f>
        <v>183</v>
      </c>
      <c r="L1526" s="3">
        <f>VLOOKUP(H1526,ar_predmet!A:C,2,FALSE())</f>
        <v>7222</v>
      </c>
      <c r="M1526">
        <f>+VLOOKUP(G1526,tip_dogodka!$B$2:$C$10,2,0)</f>
        <v>3</v>
      </c>
      <c r="N1526">
        <f>+VLOOKUP(E1526,prostor!$F$1:$G$101,2,0)</f>
        <v>54</v>
      </c>
      <c r="O1526">
        <f t="shared" si="92"/>
        <v>150</v>
      </c>
      <c r="P1526">
        <f>VLOOKUP(O1526,mi2hh!A$2:B$4261,2,FALSE())</f>
        <v>3</v>
      </c>
      <c r="Q1526" t="str">
        <f t="shared" si="93"/>
        <v>Red</v>
      </c>
      <c r="R1526" t="str">
        <f t="shared" si="94"/>
        <v>MA</v>
      </c>
      <c r="S1526" s="24" t="s">
        <v>1228</v>
      </c>
      <c r="T1526" t="str">
        <f t="shared" si="95"/>
        <v/>
      </c>
      <c r="U1526">
        <f>VLOOKUP(S1526,ar_skupina!L$2:M$136,2,FALSE())</f>
        <v>84</v>
      </c>
    </row>
    <row r="1527" spans="1:21" ht="14.25" customHeight="1" x14ac:dyDescent="0.25">
      <c r="A1527">
        <v>1832</v>
      </c>
      <c r="B1527" s="9">
        <v>45275.375</v>
      </c>
      <c r="C1527" s="9">
        <v>45275.479166666701</v>
      </c>
      <c r="D1527" t="s">
        <v>1799</v>
      </c>
      <c r="E1527" t="s">
        <v>17</v>
      </c>
      <c r="F1527" t="s">
        <v>1797</v>
      </c>
      <c r="G1527" t="s">
        <v>2</v>
      </c>
      <c r="H1527" t="s">
        <v>1800</v>
      </c>
      <c r="I1527" s="63" t="e">
        <f t="array" ref="I1527">_xlfn.IFS(#REF!="1",1,#REF!="2",2,#REF!="3",3,#REF!="1A",4,#REF!="1B",5,#REF!="2A",6,#REF!="2B",7,#REF!="3A",8,#REF!="3B",9,#REF!="4A",10,#REF!="","")</f>
        <v>#REF!</v>
      </c>
      <c r="J1527">
        <f>VLOOKUP(F1527,profesor!$G$2:$H$101,2,0)</f>
        <v>18</v>
      </c>
      <c r="K1527">
        <f>VLOOKUP(H1527,ar_predmet!A:C,3,0)</f>
        <v>183</v>
      </c>
      <c r="L1527" s="3">
        <f>VLOOKUP(H1527,ar_predmet!A:C,2,FALSE())</f>
        <v>7222</v>
      </c>
      <c r="M1527">
        <f>+VLOOKUP(G1527,tip_dogodka!$B$2:$C$10,2,0)</f>
        <v>1</v>
      </c>
      <c r="N1527">
        <f>+VLOOKUP(E1527,prostor!$F$1:$G$101,2,0)</f>
        <v>55</v>
      </c>
      <c r="O1527">
        <f t="shared" si="92"/>
        <v>150</v>
      </c>
      <c r="P1527">
        <f>VLOOKUP(O1527,mi2hh!A$2:B$4261,2,FALSE())</f>
        <v>3</v>
      </c>
      <c r="Q1527" t="str">
        <f t="shared" si="93"/>
        <v>Red</v>
      </c>
      <c r="R1527" t="str">
        <f t="shared" si="94"/>
        <v>MA</v>
      </c>
      <c r="S1527" s="24" t="s">
        <v>1228</v>
      </c>
      <c r="T1527" t="str">
        <f t="shared" si="95"/>
        <v/>
      </c>
      <c r="U1527">
        <f>VLOOKUP(S1527,ar_skupina!L$2:M$136,2,FALSE())</f>
        <v>84</v>
      </c>
    </row>
    <row r="1528" spans="1:21" ht="14.25" customHeight="1" x14ac:dyDescent="0.25">
      <c r="A1528">
        <v>1833</v>
      </c>
      <c r="B1528" s="9">
        <v>45264.375</v>
      </c>
      <c r="C1528" s="9">
        <v>45264.479166666701</v>
      </c>
      <c r="D1528" t="s">
        <v>1798</v>
      </c>
      <c r="E1528">
        <v>410</v>
      </c>
      <c r="F1528" t="s">
        <v>1797</v>
      </c>
      <c r="G1528" t="s">
        <v>2</v>
      </c>
      <c r="H1528" t="s">
        <v>1310</v>
      </c>
      <c r="I1528" s="63" t="e">
        <f t="array" ref="I1528">_xlfn.IFS(#REF!="1",1,#REF!="2",2,#REF!="3",3,#REF!="1A",4,#REF!="1B",5,#REF!="2A",6,#REF!="2B",7,#REF!="3A",8,#REF!="3B",9,#REF!="4A",10,#REF!="","")</f>
        <v>#REF!</v>
      </c>
      <c r="J1528">
        <f>VLOOKUP(F1528,profesor!$G$2:$H$101,2,0)</f>
        <v>18</v>
      </c>
      <c r="K1528">
        <f>VLOOKUP(H1528,ar_predmet!A:C,3,0)</f>
        <v>13</v>
      </c>
      <c r="L1528" s="3">
        <f>VLOOKUP(H1528,ar_predmet!A:C,2,FALSE())</f>
        <v>5203</v>
      </c>
      <c r="M1528">
        <f>+VLOOKUP(G1528,tip_dogodka!$B$2:$C$10,2,0)</f>
        <v>1</v>
      </c>
      <c r="N1528">
        <f>+VLOOKUP(E1528,prostor!$F$1:$G$101,2,0)</f>
        <v>13</v>
      </c>
      <c r="O1528">
        <f t="shared" si="92"/>
        <v>150</v>
      </c>
      <c r="P1528">
        <f>VLOOKUP(O1528,mi2hh!A$2:B$4261,2,FALSE())</f>
        <v>3</v>
      </c>
      <c r="Q1528" t="str">
        <f t="shared" si="93"/>
        <v>Red</v>
      </c>
      <c r="R1528" t="str">
        <f t="shared" si="94"/>
        <v>VS</v>
      </c>
      <c r="S1528" s="24" t="s">
        <v>1155</v>
      </c>
      <c r="T1528" t="str">
        <f t="shared" si="95"/>
        <v/>
      </c>
      <c r="U1528">
        <f>VLOOKUP(S1528,ar_skupina!L$2:M$136,2,FALSE())</f>
        <v>18</v>
      </c>
    </row>
    <row r="1529" spans="1:21" ht="14.25" customHeight="1" x14ac:dyDescent="0.25">
      <c r="A1529">
        <v>1835</v>
      </c>
      <c r="B1529" s="9">
        <v>45243.489583333299</v>
      </c>
      <c r="C1529" s="9">
        <v>45243.59375</v>
      </c>
      <c r="D1529" t="s">
        <v>1809</v>
      </c>
      <c r="E1529">
        <v>410</v>
      </c>
      <c r="F1529" t="s">
        <v>1797</v>
      </c>
      <c r="G1529" t="s">
        <v>2</v>
      </c>
      <c r="H1529" t="s">
        <v>1321</v>
      </c>
      <c r="I1529" s="63" t="e">
        <f t="array" ref="I1529">_xlfn.IFS(#REF!="1",1,#REF!="2",2,#REF!="3",3,#REF!="1A",4,#REF!="1B",5,#REF!="2A",6,#REF!="2B",7,#REF!="3A",8,#REF!="3B",9,#REF!="4A",10,#REF!="","")</f>
        <v>#REF!</v>
      </c>
      <c r="J1529">
        <f>VLOOKUP(F1529,profesor!$G$2:$H$101,2,0)</f>
        <v>18</v>
      </c>
      <c r="K1529">
        <f>VLOOKUP(H1529,ar_predmet!A:C,3,0)</f>
        <v>86</v>
      </c>
      <c r="L1529" s="3">
        <f>VLOOKUP(H1529,ar_predmet!A:C,2,FALSE())</f>
        <v>6202</v>
      </c>
      <c r="M1529">
        <f>+VLOOKUP(G1529,tip_dogodka!$B$2:$C$10,2,0)</f>
        <v>1</v>
      </c>
      <c r="N1529">
        <f>+VLOOKUP(E1529,prostor!$F$1:$G$101,2,0)</f>
        <v>13</v>
      </c>
      <c r="O1529">
        <f t="shared" si="92"/>
        <v>150</v>
      </c>
      <c r="P1529">
        <f>VLOOKUP(O1529,mi2hh!A$2:B$4261,2,FALSE())</f>
        <v>3</v>
      </c>
      <c r="Q1529" t="str">
        <f t="shared" si="93"/>
        <v>Red</v>
      </c>
      <c r="R1529" t="str">
        <f t="shared" si="94"/>
        <v>UN</v>
      </c>
      <c r="S1529" s="24" t="s">
        <v>1207</v>
      </c>
      <c r="T1529" t="str">
        <f t="shared" si="95"/>
        <v/>
      </c>
      <c r="U1529">
        <f>VLOOKUP(S1529,ar_skupina!L$2:M$136,2,FALSE())</f>
        <v>64</v>
      </c>
    </row>
    <row r="1530" spans="1:21" ht="14.25" customHeight="1" x14ac:dyDescent="0.25">
      <c r="A1530">
        <v>1836</v>
      </c>
      <c r="B1530" s="9">
        <v>45363.489583333299</v>
      </c>
      <c r="C1530" s="9">
        <v>45363.59375</v>
      </c>
      <c r="D1530" t="s">
        <v>1808</v>
      </c>
      <c r="E1530" t="s">
        <v>16</v>
      </c>
      <c r="F1530" t="s">
        <v>1797</v>
      </c>
      <c r="G1530" t="s">
        <v>4</v>
      </c>
      <c r="H1530" t="s">
        <v>1807</v>
      </c>
      <c r="I1530" s="63" t="e">
        <f t="array" ref="I1530">_xlfn.IFS(#REF!="1",1,#REF!="2",2,#REF!="3",3,#REF!="1A",4,#REF!="1B",5,#REF!="2A",6,#REF!="2B",7,#REF!="3A",8,#REF!="3B",9,#REF!="4A",10,#REF!="","")</f>
        <v>#REF!</v>
      </c>
      <c r="J1530">
        <f>VLOOKUP(F1530,profesor!$G$2:$H$101,2,0)</f>
        <v>18</v>
      </c>
      <c r="K1530">
        <f>VLOOKUP(H1530,ar_predmet!A:C,3,0)</f>
        <v>169</v>
      </c>
      <c r="L1530" s="3">
        <f>VLOOKUP(H1530,ar_predmet!A:C,2,FALSE())</f>
        <v>7128</v>
      </c>
      <c r="M1530">
        <f>+VLOOKUP(G1530,tip_dogodka!$B$2:$C$10,2,0)</f>
        <v>3</v>
      </c>
      <c r="N1530">
        <f>+VLOOKUP(E1530,prostor!$F$1:$G$101,2,0)</f>
        <v>54</v>
      </c>
      <c r="O1530">
        <f t="shared" si="92"/>
        <v>150</v>
      </c>
      <c r="P1530">
        <f>VLOOKUP(O1530,mi2hh!A$2:B$4261,2,FALSE())</f>
        <v>3</v>
      </c>
      <c r="Q1530" t="str">
        <f t="shared" si="93"/>
        <v>Red</v>
      </c>
      <c r="R1530" t="str">
        <f t="shared" si="94"/>
        <v>MA</v>
      </c>
      <c r="S1530" s="24" t="s">
        <v>1223</v>
      </c>
      <c r="T1530" t="str">
        <f t="shared" si="95"/>
        <v/>
      </c>
      <c r="U1530">
        <f>VLOOKUP(S1530,ar_skupina!L$2:M$136,2,FALSE())</f>
        <v>79</v>
      </c>
    </row>
    <row r="1531" spans="1:21" ht="14.25" customHeight="1" x14ac:dyDescent="0.25">
      <c r="A1531">
        <v>1837</v>
      </c>
      <c r="B1531" s="9">
        <v>45265.375</v>
      </c>
      <c r="C1531" s="9">
        <v>45265.479166666701</v>
      </c>
      <c r="D1531" t="s">
        <v>1798</v>
      </c>
      <c r="E1531">
        <v>410</v>
      </c>
      <c r="F1531" t="s">
        <v>1797</v>
      </c>
      <c r="G1531" t="s">
        <v>2</v>
      </c>
      <c r="H1531" t="s">
        <v>1310</v>
      </c>
      <c r="I1531" s="63" t="e">
        <f t="array" ref="I1531">_xlfn.IFS(#REF!="1",1,#REF!="2",2,#REF!="3",3,#REF!="1A",4,#REF!="1B",5,#REF!="2A",6,#REF!="2B",7,#REF!="3A",8,#REF!="3B",9,#REF!="4A",10,#REF!="","")</f>
        <v>#REF!</v>
      </c>
      <c r="J1531">
        <f>VLOOKUP(F1531,profesor!$G$2:$H$101,2,0)</f>
        <v>18</v>
      </c>
      <c r="K1531">
        <f>VLOOKUP(H1531,ar_predmet!A:C,3,0)</f>
        <v>13</v>
      </c>
      <c r="L1531" s="3">
        <f>VLOOKUP(H1531,ar_predmet!A:C,2,FALSE())</f>
        <v>5203</v>
      </c>
      <c r="M1531">
        <f>+VLOOKUP(G1531,tip_dogodka!$B$2:$C$10,2,0)</f>
        <v>1</v>
      </c>
      <c r="N1531">
        <f>+VLOOKUP(E1531,prostor!$F$1:$G$101,2,0)</f>
        <v>13</v>
      </c>
      <c r="O1531">
        <f t="shared" si="92"/>
        <v>150</v>
      </c>
      <c r="P1531">
        <f>VLOOKUP(O1531,mi2hh!A$2:B$4261,2,FALSE())</f>
        <v>3</v>
      </c>
      <c r="Q1531" t="str">
        <f t="shared" si="93"/>
        <v>Red</v>
      </c>
      <c r="R1531" t="str">
        <f t="shared" si="94"/>
        <v>VS</v>
      </c>
      <c r="S1531" s="24" t="s">
        <v>1155</v>
      </c>
      <c r="T1531" t="str">
        <f t="shared" si="95"/>
        <v/>
      </c>
      <c r="U1531">
        <f>VLOOKUP(S1531,ar_skupina!L$2:M$136,2,FALSE())</f>
        <v>18</v>
      </c>
    </row>
    <row r="1532" spans="1:21" ht="14.25" customHeight="1" x14ac:dyDescent="0.25">
      <c r="A1532">
        <v>1838</v>
      </c>
      <c r="B1532" s="9">
        <v>45240.489583333299</v>
      </c>
      <c r="C1532" s="9">
        <v>45240.59375</v>
      </c>
      <c r="D1532" t="s">
        <v>1809</v>
      </c>
      <c r="E1532">
        <v>410</v>
      </c>
      <c r="F1532" t="s">
        <v>1797</v>
      </c>
      <c r="G1532" t="s">
        <v>2</v>
      </c>
      <c r="H1532" t="s">
        <v>1321</v>
      </c>
      <c r="I1532" s="63" t="e">
        <f t="array" ref="I1532">_xlfn.IFS(#REF!="1",1,#REF!="2",2,#REF!="3",3,#REF!="1A",4,#REF!="1B",5,#REF!="2A",6,#REF!="2B",7,#REF!="3A",8,#REF!="3B",9,#REF!="4A",10,#REF!="","")</f>
        <v>#REF!</v>
      </c>
      <c r="J1532">
        <f>VLOOKUP(F1532,profesor!$G$2:$H$101,2,0)</f>
        <v>18</v>
      </c>
      <c r="K1532">
        <f>VLOOKUP(H1532,ar_predmet!A:C,3,0)</f>
        <v>86</v>
      </c>
      <c r="L1532" s="3">
        <f>VLOOKUP(H1532,ar_predmet!A:C,2,FALSE())</f>
        <v>6202</v>
      </c>
      <c r="M1532">
        <f>+VLOOKUP(G1532,tip_dogodka!$B$2:$C$10,2,0)</f>
        <v>1</v>
      </c>
      <c r="N1532">
        <f>+VLOOKUP(E1532,prostor!$F$1:$G$101,2,0)</f>
        <v>13</v>
      </c>
      <c r="O1532">
        <f t="shared" si="92"/>
        <v>150</v>
      </c>
      <c r="P1532">
        <f>VLOOKUP(O1532,mi2hh!A$2:B$4261,2,FALSE())</f>
        <v>3</v>
      </c>
      <c r="Q1532" t="str">
        <f t="shared" si="93"/>
        <v>Red</v>
      </c>
      <c r="R1532" t="str">
        <f t="shared" si="94"/>
        <v>UN</v>
      </c>
      <c r="S1532" s="24" t="s">
        <v>1207</v>
      </c>
      <c r="T1532" t="str">
        <f t="shared" si="95"/>
        <v/>
      </c>
      <c r="U1532">
        <f>VLOOKUP(S1532,ar_skupina!L$2:M$136,2,FALSE())</f>
        <v>64</v>
      </c>
    </row>
    <row r="1533" spans="1:21" ht="14.25" customHeight="1" x14ac:dyDescent="0.25">
      <c r="A1533">
        <v>1840</v>
      </c>
      <c r="B1533" s="9">
        <v>45369.635416666701</v>
      </c>
      <c r="C1533" s="9">
        <v>45369.739583333299</v>
      </c>
      <c r="D1533" t="s">
        <v>1803</v>
      </c>
      <c r="E1533" t="s">
        <v>16</v>
      </c>
      <c r="F1533" t="s">
        <v>1797</v>
      </c>
      <c r="G1533" t="s">
        <v>4</v>
      </c>
      <c r="H1533" t="s">
        <v>1804</v>
      </c>
      <c r="I1533" s="63" t="e">
        <f t="array" ref="I1533">_xlfn.IFS(#REF!="1",1,#REF!="2",2,#REF!="3",3,#REF!="1A",4,#REF!="1B",5,#REF!="2A",6,#REF!="2B",7,#REF!="3A",8,#REF!="3B",9,#REF!="4A",10,#REF!="","")</f>
        <v>#REF!</v>
      </c>
      <c r="J1533">
        <f>VLOOKUP(F1533,profesor!$G$2:$H$101,2,0)</f>
        <v>18</v>
      </c>
      <c r="K1533">
        <f>VLOOKUP(H1533,ar_predmet!A:C,3,0)</f>
        <v>126</v>
      </c>
      <c r="L1533" s="3">
        <f>VLOOKUP(H1533,ar_predmet!A:C,2,FALSE())</f>
        <v>6320</v>
      </c>
      <c r="M1533">
        <f>+VLOOKUP(G1533,tip_dogodka!$B$2:$C$10,2,0)</f>
        <v>3</v>
      </c>
      <c r="N1533">
        <f>+VLOOKUP(E1533,prostor!$F$1:$G$101,2,0)</f>
        <v>54</v>
      </c>
      <c r="O1533">
        <f t="shared" si="92"/>
        <v>150</v>
      </c>
      <c r="P1533">
        <f>VLOOKUP(O1533,mi2hh!A$2:B$4261,2,FALSE())</f>
        <v>3</v>
      </c>
      <c r="Q1533" t="str">
        <f t="shared" si="93"/>
        <v>Red</v>
      </c>
      <c r="R1533" t="str">
        <f t="shared" si="94"/>
        <v>UN</v>
      </c>
      <c r="S1533" s="24" t="s">
        <v>1214</v>
      </c>
      <c r="T1533" t="str">
        <f t="shared" si="95"/>
        <v/>
      </c>
      <c r="U1533">
        <f>VLOOKUP(S1533,ar_skupina!L$2:M$136,2,FALSE())</f>
        <v>71</v>
      </c>
    </row>
    <row r="1534" spans="1:21" ht="14.25" customHeight="1" x14ac:dyDescent="0.25">
      <c r="A1534">
        <v>1841</v>
      </c>
      <c r="B1534" s="9">
        <v>45211.791666666701</v>
      </c>
      <c r="C1534" s="9">
        <v>45211.958333333299</v>
      </c>
      <c r="D1534" t="s">
        <v>1813</v>
      </c>
      <c r="E1534">
        <v>410</v>
      </c>
      <c r="F1534" t="s">
        <v>1797</v>
      </c>
      <c r="G1534" t="s">
        <v>10</v>
      </c>
      <c r="H1534" t="s">
        <v>1310</v>
      </c>
      <c r="I1534" s="63" t="e">
        <f t="array" ref="I1534">_xlfn.IFS(#REF!="1",1,#REF!="2",2,#REF!="3",3,#REF!="1A",4,#REF!="1B",5,#REF!="2A",6,#REF!="2B",7,#REF!="3A",8,#REF!="3B",9,#REF!="4A",10,#REF!="","")</f>
        <v>#REF!</v>
      </c>
      <c r="J1534">
        <f>VLOOKUP(F1534,profesor!$G$2:$H$101,2,0)</f>
        <v>18</v>
      </c>
      <c r="K1534">
        <f>VLOOKUP(H1534,ar_predmet!A:C,3,0)</f>
        <v>13</v>
      </c>
      <c r="L1534" s="3">
        <f>VLOOKUP(H1534,ar_predmet!A:C,2,FALSE())</f>
        <v>5203</v>
      </c>
      <c r="M1534">
        <f>+VLOOKUP(G1534,tip_dogodka!$B$2:$C$10,2,0)</f>
        <v>9</v>
      </c>
      <c r="N1534">
        <f>+VLOOKUP(E1534,prostor!$F$1:$G$101,2,0)</f>
        <v>13</v>
      </c>
      <c r="O1534">
        <f t="shared" si="92"/>
        <v>240</v>
      </c>
      <c r="P1534">
        <f>VLOOKUP(O1534,mi2hh!A$2:B$4261,2,FALSE())</f>
        <v>5</v>
      </c>
      <c r="Q1534" t="str">
        <f t="shared" si="93"/>
        <v>Izr</v>
      </c>
      <c r="R1534" t="str">
        <f t="shared" si="94"/>
        <v>VS</v>
      </c>
      <c r="S1534" s="24" t="s">
        <v>1243</v>
      </c>
      <c r="T1534" t="str">
        <f t="shared" si="95"/>
        <v/>
      </c>
      <c r="U1534">
        <f>VLOOKUP(S1534,ar_skupina!L$2:M$136,2,FALSE())</f>
        <v>97</v>
      </c>
    </row>
    <row r="1535" spans="1:21" ht="14.25" customHeight="1" x14ac:dyDescent="0.25">
      <c r="A1535">
        <v>1843</v>
      </c>
      <c r="B1535" s="9">
        <v>45280.375</v>
      </c>
      <c r="C1535" s="9">
        <v>45280.479166666701</v>
      </c>
      <c r="D1535" t="s">
        <v>1810</v>
      </c>
      <c r="E1535" t="s">
        <v>16</v>
      </c>
      <c r="F1535" t="s">
        <v>1797</v>
      </c>
      <c r="G1535" t="s">
        <v>4</v>
      </c>
      <c r="H1535" t="s">
        <v>1800</v>
      </c>
      <c r="I1535" s="63" t="e">
        <f t="array" ref="I1535">_xlfn.IFS(#REF!="1",1,#REF!="2",2,#REF!="3",3,#REF!="1A",4,#REF!="1B",5,#REF!="2A",6,#REF!="2B",7,#REF!="3A",8,#REF!="3B",9,#REF!="4A",10,#REF!="","")</f>
        <v>#REF!</v>
      </c>
      <c r="J1535">
        <f>VLOOKUP(F1535,profesor!$G$2:$H$101,2,0)</f>
        <v>18</v>
      </c>
      <c r="K1535">
        <f>VLOOKUP(H1535,ar_predmet!A:C,3,0)</f>
        <v>183</v>
      </c>
      <c r="L1535" s="3">
        <f>VLOOKUP(H1535,ar_predmet!A:C,2,FALSE())</f>
        <v>7222</v>
      </c>
      <c r="M1535">
        <f>+VLOOKUP(G1535,tip_dogodka!$B$2:$C$10,2,0)</f>
        <v>3</v>
      </c>
      <c r="N1535">
        <f>+VLOOKUP(E1535,prostor!$F$1:$G$101,2,0)</f>
        <v>54</v>
      </c>
      <c r="O1535">
        <f t="shared" si="92"/>
        <v>150</v>
      </c>
      <c r="P1535">
        <f>VLOOKUP(O1535,mi2hh!A$2:B$4261,2,FALSE())</f>
        <v>3</v>
      </c>
      <c r="Q1535" t="str">
        <f t="shared" si="93"/>
        <v>Red</v>
      </c>
      <c r="R1535" t="str">
        <f t="shared" si="94"/>
        <v>MA</v>
      </c>
      <c r="S1535" s="24" t="s">
        <v>1228</v>
      </c>
      <c r="T1535" t="str">
        <f t="shared" si="95"/>
        <v/>
      </c>
      <c r="U1535">
        <f>VLOOKUP(S1535,ar_skupina!L$2:M$136,2,FALSE())</f>
        <v>84</v>
      </c>
    </row>
    <row r="1536" spans="1:21" ht="14.25" customHeight="1" x14ac:dyDescent="0.25">
      <c r="A1536">
        <v>1845</v>
      </c>
      <c r="B1536" s="9">
        <v>45393.53125</v>
      </c>
      <c r="C1536" s="9">
        <v>45393.635416666701</v>
      </c>
      <c r="D1536" t="s">
        <v>1805</v>
      </c>
      <c r="E1536">
        <v>410</v>
      </c>
      <c r="F1536" t="s">
        <v>1797</v>
      </c>
      <c r="G1536" t="s">
        <v>2</v>
      </c>
      <c r="H1536" t="s">
        <v>1804</v>
      </c>
      <c r="I1536" s="63" t="e">
        <f t="array" ref="I1536">_xlfn.IFS(#REF!="1",1,#REF!="2",2,#REF!="3",3,#REF!="1A",4,#REF!="1B",5,#REF!="2A",6,#REF!="2B",7,#REF!="3A",8,#REF!="3B",9,#REF!="4A",10,#REF!="","")</f>
        <v>#REF!</v>
      </c>
      <c r="J1536">
        <f>VLOOKUP(F1536,profesor!$G$2:$H$101,2,0)</f>
        <v>18</v>
      </c>
      <c r="K1536">
        <f>VLOOKUP(H1536,ar_predmet!A:C,3,0)</f>
        <v>126</v>
      </c>
      <c r="L1536" s="3">
        <f>VLOOKUP(H1536,ar_predmet!A:C,2,FALSE())</f>
        <v>6320</v>
      </c>
      <c r="M1536">
        <f>+VLOOKUP(G1536,tip_dogodka!$B$2:$C$10,2,0)</f>
        <v>1</v>
      </c>
      <c r="N1536">
        <f>+VLOOKUP(E1536,prostor!$F$1:$G$101,2,0)</f>
        <v>13</v>
      </c>
      <c r="O1536">
        <f t="shared" si="92"/>
        <v>150</v>
      </c>
      <c r="P1536">
        <f>VLOOKUP(O1536,mi2hh!A$2:B$4261,2,FALSE())</f>
        <v>3</v>
      </c>
      <c r="Q1536" t="str">
        <f t="shared" si="93"/>
        <v>Red</v>
      </c>
      <c r="R1536" t="str">
        <f t="shared" si="94"/>
        <v>UN</v>
      </c>
      <c r="S1536" s="24" t="s">
        <v>1214</v>
      </c>
      <c r="T1536" t="str">
        <f t="shared" si="95"/>
        <v/>
      </c>
      <c r="U1536">
        <f>VLOOKUP(S1536,ar_skupina!L$2:M$136,2,FALSE())</f>
        <v>71</v>
      </c>
    </row>
    <row r="1537" spans="1:21" ht="14.25" customHeight="1" x14ac:dyDescent="0.25">
      <c r="A1537">
        <v>1846</v>
      </c>
      <c r="B1537" s="9">
        <v>45369.489583333299</v>
      </c>
      <c r="C1537" s="9">
        <v>45369.59375</v>
      </c>
      <c r="D1537" t="s">
        <v>1806</v>
      </c>
      <c r="E1537">
        <v>410</v>
      </c>
      <c r="F1537" t="s">
        <v>1797</v>
      </c>
      <c r="G1537" t="s">
        <v>2</v>
      </c>
      <c r="H1537" t="s">
        <v>1807</v>
      </c>
      <c r="I1537" s="63" t="e">
        <f t="array" ref="I1537">_xlfn.IFS(#REF!="1",1,#REF!="2",2,#REF!="3",3,#REF!="1A",4,#REF!="1B",5,#REF!="2A",6,#REF!="2B",7,#REF!="3A",8,#REF!="3B",9,#REF!="4A",10,#REF!="","")</f>
        <v>#REF!</v>
      </c>
      <c r="J1537">
        <f>VLOOKUP(F1537,profesor!$G$2:$H$101,2,0)</f>
        <v>18</v>
      </c>
      <c r="K1537">
        <f>VLOOKUP(H1537,ar_predmet!A:C,3,0)</f>
        <v>169</v>
      </c>
      <c r="L1537" s="3">
        <f>VLOOKUP(H1537,ar_predmet!A:C,2,FALSE())</f>
        <v>7128</v>
      </c>
      <c r="M1537">
        <f>+VLOOKUP(G1537,tip_dogodka!$B$2:$C$10,2,0)</f>
        <v>1</v>
      </c>
      <c r="N1537">
        <f>+VLOOKUP(E1537,prostor!$F$1:$G$101,2,0)</f>
        <v>13</v>
      </c>
      <c r="O1537">
        <f t="shared" si="92"/>
        <v>150</v>
      </c>
      <c r="P1537">
        <f>VLOOKUP(O1537,mi2hh!A$2:B$4261,2,FALSE())</f>
        <v>3</v>
      </c>
      <c r="Q1537" t="str">
        <f t="shared" si="93"/>
        <v>Red</v>
      </c>
      <c r="R1537" t="str">
        <f t="shared" si="94"/>
        <v>MA</v>
      </c>
      <c r="S1537" s="24" t="s">
        <v>1223</v>
      </c>
      <c r="T1537" t="str">
        <f t="shared" si="95"/>
        <v/>
      </c>
      <c r="U1537">
        <f>VLOOKUP(S1537,ar_skupina!L$2:M$136,2,FALSE())</f>
        <v>79</v>
      </c>
    </row>
    <row r="1538" spans="1:21" ht="14.25" customHeight="1" x14ac:dyDescent="0.25">
      <c r="A1538">
        <v>1847</v>
      </c>
      <c r="B1538" s="9">
        <v>45393.791666666701</v>
      </c>
      <c r="C1538" s="9">
        <v>45393.895833333299</v>
      </c>
      <c r="D1538" t="s">
        <v>1811</v>
      </c>
      <c r="E1538" t="s">
        <v>17</v>
      </c>
      <c r="F1538" t="s">
        <v>1797</v>
      </c>
      <c r="G1538" t="s">
        <v>2</v>
      </c>
      <c r="H1538" t="s">
        <v>1812</v>
      </c>
      <c r="I1538" s="63" t="e">
        <f t="array" ref="I1538">_xlfn.IFS(#REF!="1",1,#REF!="2",2,#REF!="3",3,#REF!="1A",4,#REF!="1B",5,#REF!="2A",6,#REF!="2B",7,#REF!="3A",8,#REF!="3B",9,#REF!="4A",10,#REF!="","")</f>
        <v>#REF!</v>
      </c>
      <c r="J1538">
        <f>VLOOKUP(F1538,profesor!$G$2:$H$101,2,0)</f>
        <v>18</v>
      </c>
      <c r="K1538">
        <f>VLOOKUP(H1538,ar_predmet!A:C,3,0)</f>
        <v>296</v>
      </c>
      <c r="L1538" s="3">
        <f>VLOOKUP(H1538,ar_predmet!A:C,2,FALSE())</f>
        <v>4133</v>
      </c>
      <c r="M1538">
        <f>+VLOOKUP(G1538,tip_dogodka!$B$2:$C$10,2,0)</f>
        <v>1</v>
      </c>
      <c r="N1538">
        <f>+VLOOKUP(E1538,prostor!$F$1:$G$101,2,0)</f>
        <v>55</v>
      </c>
      <c r="O1538">
        <f t="shared" ref="O1538:O1601" si="96">+INT(TEXT(((C1538-B1538)*24*60),"000"))</f>
        <v>150</v>
      </c>
      <c r="P1538">
        <f>VLOOKUP(O1538,mi2hh!A$2:B$4261,2,FALSE())</f>
        <v>3</v>
      </c>
      <c r="Q1538" t="str">
        <f t="shared" ref="Q1538:Q1601" si="97">IF(ISNUMBER(FIND("Redni",D1538)),"Red", IF(ISNUMBER(FIND("Izredni",D1538)),"Izr"))</f>
        <v>Izr</v>
      </c>
      <c r="R1538" t="str">
        <f t="shared" ref="R1538:R1601" si="98">IF(ISNUMBER(FIND("-VS-",D1538)),"VS", IF(ISNUMBER(FIND("-UNI-",D1538)),"UN",IF(ISNUMBER(FIND("-MAG-",D1538)),"MA",IF(ISNUMBER(FIND("-DR-",D1538)),"DO"))))</f>
        <v>DO</v>
      </c>
      <c r="S1538" s="24" t="s">
        <v>1282</v>
      </c>
      <c r="T1538" t="str">
        <f t="shared" ref="T1538:T1601" si="99">IF(ISNUMBER(FIND("1. skupina",D1538)),"1",IF(ISNUMBER(FIND("2. skupina",D1538)),"2",IF(ISNUMBER(FIND("3. skupina",D1538)),"3",IF(ISNUMBER(FIND("1.a skupina",D1538)),"1A",IF(ISNUMBER(FIND("1.b skupina",D1538)),"1B",IF(ISNUMBER(FIND("2.a skupina",D1538)),"2A",IF(ISNUMBER(FIND("2.b skupina",D1538)),"2B",IF(ISNUMBER(FIND("3.a skupina",D1538)),"3A",IF(ISNUMBER(FIND("3.b skupina",D1538)),"3B",IF(ISNUMBER(FIND("4.a skupina",D1538)),"4A",""))))))))))</f>
        <v/>
      </c>
      <c r="U1538">
        <f>VLOOKUP(S1538,ar_skupina!L$2:M$136,2,FALSE())</f>
        <v>132</v>
      </c>
    </row>
    <row r="1539" spans="1:21" ht="14.25" customHeight="1" x14ac:dyDescent="0.25">
      <c r="A1539">
        <v>1850</v>
      </c>
      <c r="B1539" s="9">
        <v>45366.489583333299</v>
      </c>
      <c r="C1539" s="9">
        <v>45366.59375</v>
      </c>
      <c r="D1539" t="s">
        <v>1808</v>
      </c>
      <c r="E1539" t="s">
        <v>16</v>
      </c>
      <c r="F1539" t="s">
        <v>1797</v>
      </c>
      <c r="G1539" t="s">
        <v>4</v>
      </c>
      <c r="H1539" t="s">
        <v>1807</v>
      </c>
      <c r="I1539" s="63" t="e">
        <f t="array" ref="I1539">_xlfn.IFS(#REF!="1",1,#REF!="2",2,#REF!="3",3,#REF!="1A",4,#REF!="1B",5,#REF!="2A",6,#REF!="2B",7,#REF!="3A",8,#REF!="3B",9,#REF!="4A",10,#REF!="","")</f>
        <v>#REF!</v>
      </c>
      <c r="J1539">
        <f>VLOOKUP(F1539,profesor!$G$2:$H$101,2,0)</f>
        <v>18</v>
      </c>
      <c r="K1539">
        <f>VLOOKUP(H1539,ar_predmet!A:C,3,0)</f>
        <v>169</v>
      </c>
      <c r="L1539" s="3">
        <f>VLOOKUP(H1539,ar_predmet!A:C,2,FALSE())</f>
        <v>7128</v>
      </c>
      <c r="M1539">
        <f>+VLOOKUP(G1539,tip_dogodka!$B$2:$C$10,2,0)</f>
        <v>3</v>
      </c>
      <c r="N1539">
        <f>+VLOOKUP(E1539,prostor!$F$1:$G$101,2,0)</f>
        <v>54</v>
      </c>
      <c r="O1539">
        <f t="shared" si="96"/>
        <v>150</v>
      </c>
      <c r="P1539">
        <f>VLOOKUP(O1539,mi2hh!A$2:B$4261,2,FALSE())</f>
        <v>3</v>
      </c>
      <c r="Q1539" t="str">
        <f t="shared" si="97"/>
        <v>Red</v>
      </c>
      <c r="R1539" t="str">
        <f t="shared" si="98"/>
        <v>MA</v>
      </c>
      <c r="S1539" s="24" t="s">
        <v>1223</v>
      </c>
      <c r="T1539" t="str">
        <f t="shared" si="99"/>
        <v/>
      </c>
      <c r="U1539">
        <f>VLOOKUP(S1539,ar_skupina!L$2:M$136,2,FALSE())</f>
        <v>79</v>
      </c>
    </row>
    <row r="1540" spans="1:21" ht="14.25" customHeight="1" x14ac:dyDescent="0.25">
      <c r="A1540">
        <v>1851</v>
      </c>
      <c r="B1540" s="9">
        <v>45245.489583333299</v>
      </c>
      <c r="C1540" s="9">
        <v>45245.59375</v>
      </c>
      <c r="D1540" t="s">
        <v>1809</v>
      </c>
      <c r="E1540">
        <v>410</v>
      </c>
      <c r="F1540" t="s">
        <v>1797</v>
      </c>
      <c r="G1540" t="s">
        <v>2</v>
      </c>
      <c r="H1540" t="s">
        <v>1321</v>
      </c>
      <c r="I1540" s="63" t="e">
        <f t="array" ref="I1540">_xlfn.IFS(#REF!="1",1,#REF!="2",2,#REF!="3",3,#REF!="1A",4,#REF!="1B",5,#REF!="2A",6,#REF!="2B",7,#REF!="3A",8,#REF!="3B",9,#REF!="4A",10,#REF!="","")</f>
        <v>#REF!</v>
      </c>
      <c r="J1540">
        <f>VLOOKUP(F1540,profesor!$G$2:$H$101,2,0)</f>
        <v>18</v>
      </c>
      <c r="K1540">
        <f>VLOOKUP(H1540,ar_predmet!A:C,3,0)</f>
        <v>86</v>
      </c>
      <c r="L1540" s="3">
        <f>VLOOKUP(H1540,ar_predmet!A:C,2,FALSE())</f>
        <v>6202</v>
      </c>
      <c r="M1540">
        <f>+VLOOKUP(G1540,tip_dogodka!$B$2:$C$10,2,0)</f>
        <v>1</v>
      </c>
      <c r="N1540">
        <f>+VLOOKUP(E1540,prostor!$F$1:$G$101,2,0)</f>
        <v>13</v>
      </c>
      <c r="O1540">
        <f t="shared" si="96"/>
        <v>150</v>
      </c>
      <c r="P1540">
        <f>VLOOKUP(O1540,mi2hh!A$2:B$4261,2,FALSE())</f>
        <v>3</v>
      </c>
      <c r="Q1540" t="str">
        <f t="shared" si="97"/>
        <v>Red</v>
      </c>
      <c r="R1540" t="str">
        <f t="shared" si="98"/>
        <v>UN</v>
      </c>
      <c r="S1540" s="24" t="s">
        <v>1207</v>
      </c>
      <c r="T1540" t="str">
        <f t="shared" si="99"/>
        <v/>
      </c>
      <c r="U1540">
        <f>VLOOKUP(S1540,ar_skupina!L$2:M$136,2,FALSE())</f>
        <v>64</v>
      </c>
    </row>
    <row r="1541" spans="1:21" ht="14.25" customHeight="1" x14ac:dyDescent="0.25">
      <c r="A1541">
        <v>1852</v>
      </c>
      <c r="B1541" s="9">
        <v>45350.75</v>
      </c>
      <c r="C1541" s="9">
        <v>45350.920138888898</v>
      </c>
      <c r="D1541" t="s">
        <v>1814</v>
      </c>
      <c r="E1541" t="s">
        <v>17</v>
      </c>
      <c r="F1541" t="s">
        <v>1797</v>
      </c>
      <c r="G1541" t="s">
        <v>9</v>
      </c>
      <c r="H1541" t="s">
        <v>1807</v>
      </c>
      <c r="I1541" s="63" t="e">
        <f t="array" ref="I1541">_xlfn.IFS(#REF!="1",1,#REF!="2",2,#REF!="3",3,#REF!="1A",4,#REF!="1B",5,#REF!="2A",6,#REF!="2B",7,#REF!="3A",8,#REF!="3B",9,#REF!="4A",10,#REF!="","")</f>
        <v>#REF!</v>
      </c>
      <c r="J1541">
        <f>VLOOKUP(F1541,profesor!$G$2:$H$101,2,0)</f>
        <v>18</v>
      </c>
      <c r="K1541">
        <f>VLOOKUP(H1541,ar_predmet!A:C,3,0)</f>
        <v>169</v>
      </c>
      <c r="L1541" s="3">
        <f>VLOOKUP(H1541,ar_predmet!A:C,2,FALSE())</f>
        <v>7128</v>
      </c>
      <c r="M1541">
        <f>+VLOOKUP(G1541,tip_dogodka!$B$2:$C$10,2,0)</f>
        <v>8</v>
      </c>
      <c r="N1541">
        <f>+VLOOKUP(E1541,prostor!$F$1:$G$101,2,0)</f>
        <v>55</v>
      </c>
      <c r="O1541">
        <f t="shared" si="96"/>
        <v>245</v>
      </c>
      <c r="P1541">
        <f>VLOOKUP(O1541,mi2hh!A$2:B$4261,2,FALSE())</f>
        <v>5</v>
      </c>
      <c r="Q1541" t="str">
        <f t="shared" si="97"/>
        <v>Izr</v>
      </c>
      <c r="R1541" t="str">
        <f t="shared" si="98"/>
        <v>MA</v>
      </c>
      <c r="S1541" s="24" t="s">
        <v>1264</v>
      </c>
      <c r="T1541" t="str">
        <f t="shared" si="99"/>
        <v/>
      </c>
      <c r="U1541">
        <f>VLOOKUP(S1541,ar_skupina!L$2:M$136,2,FALSE())</f>
        <v>115</v>
      </c>
    </row>
    <row r="1542" spans="1:21" ht="14.25" customHeight="1" x14ac:dyDescent="0.25">
      <c r="A1542">
        <v>1853</v>
      </c>
      <c r="B1542" s="9">
        <v>45243.375</v>
      </c>
      <c r="C1542" s="9">
        <v>45243.479166666701</v>
      </c>
      <c r="D1542" t="s">
        <v>1798</v>
      </c>
      <c r="E1542">
        <v>307</v>
      </c>
      <c r="F1542" t="s">
        <v>1797</v>
      </c>
      <c r="G1542" t="s">
        <v>2</v>
      </c>
      <c r="H1542" t="s">
        <v>1310</v>
      </c>
      <c r="I1542" s="63" t="e">
        <f t="array" ref="I1542">_xlfn.IFS(#REF!="1",1,#REF!="2",2,#REF!="3",3,#REF!="1A",4,#REF!="1B",5,#REF!="2A",6,#REF!="2B",7,#REF!="3A",8,#REF!="3B",9,#REF!="4A",10,#REF!="","")</f>
        <v>#REF!</v>
      </c>
      <c r="J1542">
        <f>VLOOKUP(F1542,profesor!$G$2:$H$101,2,0)</f>
        <v>18</v>
      </c>
      <c r="K1542">
        <f>VLOOKUP(H1542,ar_predmet!A:C,3,0)</f>
        <v>13</v>
      </c>
      <c r="L1542" s="3">
        <f>VLOOKUP(H1542,ar_predmet!A:C,2,FALSE())</f>
        <v>5203</v>
      </c>
      <c r="M1542">
        <f>+VLOOKUP(G1542,tip_dogodka!$B$2:$C$10,2,0)</f>
        <v>1</v>
      </c>
      <c r="N1542">
        <f>+VLOOKUP(E1542,prostor!$F$1:$G$101,2,0)</f>
        <v>9</v>
      </c>
      <c r="O1542">
        <f t="shared" si="96"/>
        <v>150</v>
      </c>
      <c r="P1542">
        <f>VLOOKUP(O1542,mi2hh!A$2:B$4261,2,FALSE())</f>
        <v>3</v>
      </c>
      <c r="Q1542" t="str">
        <f t="shared" si="97"/>
        <v>Red</v>
      </c>
      <c r="R1542" t="str">
        <f t="shared" si="98"/>
        <v>VS</v>
      </c>
      <c r="S1542" s="24" t="s">
        <v>1155</v>
      </c>
      <c r="T1542" t="str">
        <f t="shared" si="99"/>
        <v/>
      </c>
      <c r="U1542">
        <f>VLOOKUP(S1542,ar_skupina!L$2:M$136,2,FALSE())</f>
        <v>18</v>
      </c>
    </row>
    <row r="1543" spans="1:21" ht="14.25" customHeight="1" x14ac:dyDescent="0.25">
      <c r="A1543">
        <v>1854</v>
      </c>
      <c r="B1543" s="9">
        <v>45358.635416666701</v>
      </c>
      <c r="C1543" s="9">
        <v>45358.739583333299</v>
      </c>
      <c r="D1543" t="s">
        <v>1805</v>
      </c>
      <c r="E1543">
        <v>410</v>
      </c>
      <c r="F1543" t="s">
        <v>1797</v>
      </c>
      <c r="G1543" t="s">
        <v>2</v>
      </c>
      <c r="H1543" t="s">
        <v>1804</v>
      </c>
      <c r="I1543" s="63" t="e">
        <f t="array" ref="I1543">_xlfn.IFS(#REF!="1",1,#REF!="2",2,#REF!="3",3,#REF!="1A",4,#REF!="1B",5,#REF!="2A",6,#REF!="2B",7,#REF!="3A",8,#REF!="3B",9,#REF!="4A",10,#REF!="","")</f>
        <v>#REF!</v>
      </c>
      <c r="J1543">
        <f>VLOOKUP(F1543,profesor!$G$2:$H$101,2,0)</f>
        <v>18</v>
      </c>
      <c r="K1543">
        <f>VLOOKUP(H1543,ar_predmet!A:C,3,0)</f>
        <v>126</v>
      </c>
      <c r="L1543" s="3">
        <f>VLOOKUP(H1543,ar_predmet!A:C,2,FALSE())</f>
        <v>6320</v>
      </c>
      <c r="M1543">
        <f>+VLOOKUP(G1543,tip_dogodka!$B$2:$C$10,2,0)</f>
        <v>1</v>
      </c>
      <c r="N1543">
        <f>+VLOOKUP(E1543,prostor!$F$1:$G$101,2,0)</f>
        <v>13</v>
      </c>
      <c r="O1543">
        <f t="shared" si="96"/>
        <v>150</v>
      </c>
      <c r="P1543">
        <f>VLOOKUP(O1543,mi2hh!A$2:B$4261,2,FALSE())</f>
        <v>3</v>
      </c>
      <c r="Q1543" t="str">
        <f t="shared" si="97"/>
        <v>Red</v>
      </c>
      <c r="R1543" t="str">
        <f t="shared" si="98"/>
        <v>UN</v>
      </c>
      <c r="S1543" s="24" t="s">
        <v>1214</v>
      </c>
      <c r="T1543" t="str">
        <f t="shared" si="99"/>
        <v/>
      </c>
      <c r="U1543">
        <f>VLOOKUP(S1543,ar_skupina!L$2:M$136,2,FALSE())</f>
        <v>71</v>
      </c>
    </row>
    <row r="1544" spans="1:21" ht="14.25" customHeight="1" x14ac:dyDescent="0.25">
      <c r="A1544">
        <v>1855</v>
      </c>
      <c r="B1544" s="9">
        <v>45268.635416666701</v>
      </c>
      <c r="C1544" s="9">
        <v>45268.739583333299</v>
      </c>
      <c r="D1544" t="s">
        <v>1805</v>
      </c>
      <c r="E1544">
        <v>410</v>
      </c>
      <c r="F1544" t="s">
        <v>1797</v>
      </c>
      <c r="G1544" t="s">
        <v>2</v>
      </c>
      <c r="H1544" t="s">
        <v>1804</v>
      </c>
      <c r="I1544" s="63" t="e">
        <f t="array" ref="I1544">_xlfn.IFS(#REF!="1",1,#REF!="2",2,#REF!="3",3,#REF!="1A",4,#REF!="1B",5,#REF!="2A",6,#REF!="2B",7,#REF!="3A",8,#REF!="3B",9,#REF!="4A",10,#REF!="","")</f>
        <v>#REF!</v>
      </c>
      <c r="J1544">
        <f>VLOOKUP(F1544,profesor!$G$2:$H$101,2,0)</f>
        <v>18</v>
      </c>
      <c r="K1544">
        <f>VLOOKUP(H1544,ar_predmet!A:C,3,0)</f>
        <v>126</v>
      </c>
      <c r="L1544" s="3">
        <f>VLOOKUP(H1544,ar_predmet!A:C,2,FALSE())</f>
        <v>6320</v>
      </c>
      <c r="M1544">
        <f>+VLOOKUP(G1544,tip_dogodka!$B$2:$C$10,2,0)</f>
        <v>1</v>
      </c>
      <c r="N1544">
        <f>+VLOOKUP(E1544,prostor!$F$1:$G$101,2,0)</f>
        <v>13</v>
      </c>
      <c r="O1544">
        <f t="shared" si="96"/>
        <v>150</v>
      </c>
      <c r="P1544">
        <f>VLOOKUP(O1544,mi2hh!A$2:B$4261,2,FALSE())</f>
        <v>3</v>
      </c>
      <c r="Q1544" t="str">
        <f t="shared" si="97"/>
        <v>Red</v>
      </c>
      <c r="R1544" t="str">
        <f t="shared" si="98"/>
        <v>UN</v>
      </c>
      <c r="S1544" s="24" t="s">
        <v>1214</v>
      </c>
      <c r="T1544" t="str">
        <f t="shared" si="99"/>
        <v/>
      </c>
      <c r="U1544">
        <f>VLOOKUP(S1544,ar_skupina!L$2:M$136,2,FALSE())</f>
        <v>71</v>
      </c>
    </row>
    <row r="1545" spans="1:21" ht="14.25" customHeight="1" x14ac:dyDescent="0.25">
      <c r="A1545">
        <v>1856</v>
      </c>
      <c r="B1545" s="9">
        <v>45357.489583333299</v>
      </c>
      <c r="C1545" s="9">
        <v>45357.59375</v>
      </c>
      <c r="D1545" t="s">
        <v>1808</v>
      </c>
      <c r="E1545" t="s">
        <v>16</v>
      </c>
      <c r="F1545" t="s">
        <v>1797</v>
      </c>
      <c r="G1545" t="s">
        <v>4</v>
      </c>
      <c r="H1545" t="s">
        <v>1807</v>
      </c>
      <c r="I1545" s="63" t="e">
        <f t="array" ref="I1545">_xlfn.IFS(#REF!="1",1,#REF!="2",2,#REF!="3",3,#REF!="1A",4,#REF!="1B",5,#REF!="2A",6,#REF!="2B",7,#REF!="3A",8,#REF!="3B",9,#REF!="4A",10,#REF!="","")</f>
        <v>#REF!</v>
      </c>
      <c r="J1545">
        <f>VLOOKUP(F1545,profesor!$G$2:$H$101,2,0)</f>
        <v>18</v>
      </c>
      <c r="K1545">
        <f>VLOOKUP(H1545,ar_predmet!A:C,3,0)</f>
        <v>169</v>
      </c>
      <c r="L1545" s="3">
        <f>VLOOKUP(H1545,ar_predmet!A:C,2,FALSE())</f>
        <v>7128</v>
      </c>
      <c r="M1545">
        <f>+VLOOKUP(G1545,tip_dogodka!$B$2:$C$10,2,0)</f>
        <v>3</v>
      </c>
      <c r="N1545">
        <f>+VLOOKUP(E1545,prostor!$F$1:$G$101,2,0)</f>
        <v>54</v>
      </c>
      <c r="O1545">
        <f t="shared" si="96"/>
        <v>150</v>
      </c>
      <c r="P1545">
        <f>VLOOKUP(O1545,mi2hh!A$2:B$4261,2,FALSE())</f>
        <v>3</v>
      </c>
      <c r="Q1545" t="str">
        <f t="shared" si="97"/>
        <v>Red</v>
      </c>
      <c r="R1545" t="str">
        <f t="shared" si="98"/>
        <v>MA</v>
      </c>
      <c r="S1545" s="24" t="s">
        <v>1223</v>
      </c>
      <c r="T1545" t="str">
        <f t="shared" si="99"/>
        <v/>
      </c>
      <c r="U1545">
        <f>VLOOKUP(S1545,ar_skupina!L$2:M$136,2,FALSE())</f>
        <v>79</v>
      </c>
    </row>
    <row r="1546" spans="1:21" ht="14.25" customHeight="1" x14ac:dyDescent="0.25">
      <c r="A1546">
        <v>1857</v>
      </c>
      <c r="B1546" s="9">
        <v>45245.375</v>
      </c>
      <c r="C1546" s="9">
        <v>45245.479166666701</v>
      </c>
      <c r="D1546" t="s">
        <v>1798</v>
      </c>
      <c r="E1546">
        <v>410</v>
      </c>
      <c r="F1546" t="s">
        <v>1797</v>
      </c>
      <c r="G1546" t="s">
        <v>2</v>
      </c>
      <c r="H1546" t="s">
        <v>1310</v>
      </c>
      <c r="I1546" s="63" t="e">
        <f t="array" ref="I1546">_xlfn.IFS(#REF!="1",1,#REF!="2",2,#REF!="3",3,#REF!="1A",4,#REF!="1B",5,#REF!="2A",6,#REF!="2B",7,#REF!="3A",8,#REF!="3B",9,#REF!="4A",10,#REF!="","")</f>
        <v>#REF!</v>
      </c>
      <c r="J1546">
        <f>VLOOKUP(F1546,profesor!$G$2:$H$101,2,0)</f>
        <v>18</v>
      </c>
      <c r="K1546">
        <f>VLOOKUP(H1546,ar_predmet!A:C,3,0)</f>
        <v>13</v>
      </c>
      <c r="L1546" s="3">
        <f>VLOOKUP(H1546,ar_predmet!A:C,2,FALSE())</f>
        <v>5203</v>
      </c>
      <c r="M1546">
        <f>+VLOOKUP(G1546,tip_dogodka!$B$2:$C$10,2,0)</f>
        <v>1</v>
      </c>
      <c r="N1546">
        <f>+VLOOKUP(E1546,prostor!$F$1:$G$101,2,0)</f>
        <v>13</v>
      </c>
      <c r="O1546">
        <f t="shared" si="96"/>
        <v>150</v>
      </c>
      <c r="P1546">
        <f>VLOOKUP(O1546,mi2hh!A$2:B$4261,2,FALSE())</f>
        <v>3</v>
      </c>
      <c r="Q1546" t="str">
        <f t="shared" si="97"/>
        <v>Red</v>
      </c>
      <c r="R1546" t="str">
        <f t="shared" si="98"/>
        <v>VS</v>
      </c>
      <c r="S1546" s="24" t="s">
        <v>1155</v>
      </c>
      <c r="T1546" t="str">
        <f t="shared" si="99"/>
        <v/>
      </c>
      <c r="U1546">
        <f>VLOOKUP(S1546,ar_skupina!L$2:M$136,2,FALSE())</f>
        <v>18</v>
      </c>
    </row>
    <row r="1547" spans="1:21" ht="14.25" customHeight="1" x14ac:dyDescent="0.25">
      <c r="A1547">
        <v>1858</v>
      </c>
      <c r="B1547" s="9">
        <v>45244.489583333299</v>
      </c>
      <c r="C1547" s="9">
        <v>45244.59375</v>
      </c>
      <c r="D1547" t="s">
        <v>1809</v>
      </c>
      <c r="E1547">
        <v>410</v>
      </c>
      <c r="F1547" t="s">
        <v>1797</v>
      </c>
      <c r="G1547" t="s">
        <v>2</v>
      </c>
      <c r="H1547" t="s">
        <v>1321</v>
      </c>
      <c r="I1547" s="63" t="e">
        <f t="array" ref="I1547">_xlfn.IFS(#REF!="1",1,#REF!="2",2,#REF!="3",3,#REF!="1A",4,#REF!="1B",5,#REF!="2A",6,#REF!="2B",7,#REF!="3A",8,#REF!="3B",9,#REF!="4A",10,#REF!="","")</f>
        <v>#REF!</v>
      </c>
      <c r="J1547">
        <f>VLOOKUP(F1547,profesor!$G$2:$H$101,2,0)</f>
        <v>18</v>
      </c>
      <c r="K1547">
        <f>VLOOKUP(H1547,ar_predmet!A:C,3,0)</f>
        <v>86</v>
      </c>
      <c r="L1547" s="3">
        <f>VLOOKUP(H1547,ar_predmet!A:C,2,FALSE())</f>
        <v>6202</v>
      </c>
      <c r="M1547">
        <f>+VLOOKUP(G1547,tip_dogodka!$B$2:$C$10,2,0)</f>
        <v>1</v>
      </c>
      <c r="N1547">
        <f>+VLOOKUP(E1547,prostor!$F$1:$G$101,2,0)</f>
        <v>13</v>
      </c>
      <c r="O1547">
        <f t="shared" si="96"/>
        <v>150</v>
      </c>
      <c r="P1547">
        <f>VLOOKUP(O1547,mi2hh!A$2:B$4261,2,FALSE())</f>
        <v>3</v>
      </c>
      <c r="Q1547" t="str">
        <f t="shared" si="97"/>
        <v>Red</v>
      </c>
      <c r="R1547" t="str">
        <f t="shared" si="98"/>
        <v>UN</v>
      </c>
      <c r="S1547" s="24" t="s">
        <v>1207</v>
      </c>
      <c r="T1547" t="str">
        <f t="shared" si="99"/>
        <v/>
      </c>
      <c r="U1547">
        <f>VLOOKUP(S1547,ar_skupina!L$2:M$136,2,FALSE())</f>
        <v>64</v>
      </c>
    </row>
    <row r="1548" spans="1:21" ht="14.25" customHeight="1" x14ac:dyDescent="0.25">
      <c r="A1548">
        <v>1859</v>
      </c>
      <c r="B1548" s="9">
        <v>45344.75</v>
      </c>
      <c r="C1548" s="9">
        <v>45344.885416666701</v>
      </c>
      <c r="D1548" t="s">
        <v>1811</v>
      </c>
      <c r="E1548" t="s">
        <v>17</v>
      </c>
      <c r="F1548" t="s">
        <v>1797</v>
      </c>
      <c r="G1548" t="s">
        <v>2</v>
      </c>
      <c r="H1548" t="s">
        <v>1812</v>
      </c>
      <c r="I1548" s="63" t="e">
        <f t="array" ref="I1548">_xlfn.IFS(#REF!="1",1,#REF!="2",2,#REF!="3",3,#REF!="1A",4,#REF!="1B",5,#REF!="2A",6,#REF!="2B",7,#REF!="3A",8,#REF!="3B",9,#REF!="4A",10,#REF!="","")</f>
        <v>#REF!</v>
      </c>
      <c r="J1548">
        <f>VLOOKUP(F1548,profesor!$G$2:$H$101,2,0)</f>
        <v>18</v>
      </c>
      <c r="K1548">
        <f>VLOOKUP(H1548,ar_predmet!A:C,3,0)</f>
        <v>296</v>
      </c>
      <c r="L1548" s="3">
        <f>VLOOKUP(H1548,ar_predmet!A:C,2,FALSE())</f>
        <v>4133</v>
      </c>
      <c r="M1548">
        <f>+VLOOKUP(G1548,tip_dogodka!$B$2:$C$10,2,0)</f>
        <v>1</v>
      </c>
      <c r="N1548">
        <f>+VLOOKUP(E1548,prostor!$F$1:$G$101,2,0)</f>
        <v>55</v>
      </c>
      <c r="O1548">
        <f t="shared" si="96"/>
        <v>195</v>
      </c>
      <c r="P1548">
        <f>VLOOKUP(O1548,mi2hh!A$2:B$4261,2,FALSE())</f>
        <v>4</v>
      </c>
      <c r="Q1548" t="str">
        <f t="shared" si="97"/>
        <v>Izr</v>
      </c>
      <c r="R1548" t="str">
        <f t="shared" si="98"/>
        <v>DO</v>
      </c>
      <c r="S1548" s="24" t="s">
        <v>1282</v>
      </c>
      <c r="T1548" t="str">
        <f t="shared" si="99"/>
        <v/>
      </c>
      <c r="U1548">
        <f>VLOOKUP(S1548,ar_skupina!L$2:M$136,2,FALSE())</f>
        <v>132</v>
      </c>
    </row>
    <row r="1549" spans="1:21" ht="14.25" customHeight="1" x14ac:dyDescent="0.25">
      <c r="A1549">
        <v>1860</v>
      </c>
      <c r="B1549" s="9">
        <v>45282.375</v>
      </c>
      <c r="C1549" s="9">
        <v>45282.479166666701</v>
      </c>
      <c r="D1549" t="s">
        <v>1810</v>
      </c>
      <c r="E1549" t="s">
        <v>16</v>
      </c>
      <c r="F1549" t="s">
        <v>1797</v>
      </c>
      <c r="G1549" t="s">
        <v>4</v>
      </c>
      <c r="H1549" t="s">
        <v>1800</v>
      </c>
      <c r="I1549" s="63" t="e">
        <f t="array" ref="I1549">_xlfn.IFS(#REF!="1",1,#REF!="2",2,#REF!="3",3,#REF!="1A",4,#REF!="1B",5,#REF!="2A",6,#REF!="2B",7,#REF!="3A",8,#REF!="3B",9,#REF!="4A",10,#REF!="","")</f>
        <v>#REF!</v>
      </c>
      <c r="J1549">
        <f>VLOOKUP(F1549,profesor!$G$2:$H$101,2,0)</f>
        <v>18</v>
      </c>
      <c r="K1549">
        <f>VLOOKUP(H1549,ar_predmet!A:C,3,0)</f>
        <v>183</v>
      </c>
      <c r="L1549" s="3">
        <f>VLOOKUP(H1549,ar_predmet!A:C,2,FALSE())</f>
        <v>7222</v>
      </c>
      <c r="M1549">
        <f>+VLOOKUP(G1549,tip_dogodka!$B$2:$C$10,2,0)</f>
        <v>3</v>
      </c>
      <c r="N1549">
        <f>+VLOOKUP(E1549,prostor!$F$1:$G$101,2,0)</f>
        <v>54</v>
      </c>
      <c r="O1549">
        <f t="shared" si="96"/>
        <v>150</v>
      </c>
      <c r="P1549">
        <f>VLOOKUP(O1549,mi2hh!A$2:B$4261,2,FALSE())</f>
        <v>3</v>
      </c>
      <c r="Q1549" t="str">
        <f t="shared" si="97"/>
        <v>Red</v>
      </c>
      <c r="R1549" t="str">
        <f t="shared" si="98"/>
        <v>MA</v>
      </c>
      <c r="S1549" s="24" t="s">
        <v>1228</v>
      </c>
      <c r="T1549" t="str">
        <f t="shared" si="99"/>
        <v/>
      </c>
      <c r="U1549">
        <f>VLOOKUP(S1549,ar_skupina!L$2:M$136,2,FALSE())</f>
        <v>84</v>
      </c>
    </row>
    <row r="1550" spans="1:21" ht="14.25" customHeight="1" x14ac:dyDescent="0.25">
      <c r="A1550">
        <v>1861</v>
      </c>
      <c r="B1550" s="9">
        <v>45239.375</v>
      </c>
      <c r="C1550" s="9">
        <v>45239.479166666701</v>
      </c>
      <c r="D1550" t="s">
        <v>1805</v>
      </c>
      <c r="E1550">
        <v>410</v>
      </c>
      <c r="F1550" t="s">
        <v>1797</v>
      </c>
      <c r="G1550" t="s">
        <v>2</v>
      </c>
      <c r="H1550" t="s">
        <v>1804</v>
      </c>
      <c r="I1550" s="63" t="e">
        <f t="array" ref="I1550">_xlfn.IFS(#REF!="1",1,#REF!="2",2,#REF!="3",3,#REF!="1A",4,#REF!="1B",5,#REF!="2A",6,#REF!="2B",7,#REF!="3A",8,#REF!="3B",9,#REF!="4A",10,#REF!="","")</f>
        <v>#REF!</v>
      </c>
      <c r="J1550">
        <f>VLOOKUP(F1550,profesor!$G$2:$H$101,2,0)</f>
        <v>18</v>
      </c>
      <c r="K1550">
        <f>VLOOKUP(H1550,ar_predmet!A:C,3,0)</f>
        <v>126</v>
      </c>
      <c r="L1550" s="3">
        <f>VLOOKUP(H1550,ar_predmet!A:C,2,FALSE())</f>
        <v>6320</v>
      </c>
      <c r="M1550">
        <f>+VLOOKUP(G1550,tip_dogodka!$B$2:$C$10,2,0)</f>
        <v>1</v>
      </c>
      <c r="N1550">
        <f>+VLOOKUP(E1550,prostor!$F$1:$G$101,2,0)</f>
        <v>13</v>
      </c>
      <c r="O1550">
        <f t="shared" si="96"/>
        <v>150</v>
      </c>
      <c r="P1550">
        <f>VLOOKUP(O1550,mi2hh!A$2:B$4261,2,FALSE())</f>
        <v>3</v>
      </c>
      <c r="Q1550" t="str">
        <f t="shared" si="97"/>
        <v>Red</v>
      </c>
      <c r="R1550" t="str">
        <f t="shared" si="98"/>
        <v>UN</v>
      </c>
      <c r="S1550" s="24" t="s">
        <v>1214</v>
      </c>
      <c r="T1550" t="str">
        <f t="shared" si="99"/>
        <v/>
      </c>
      <c r="U1550">
        <f>VLOOKUP(S1550,ar_skupina!L$2:M$136,2,FALSE())</f>
        <v>71</v>
      </c>
    </row>
    <row r="1551" spans="1:21" ht="14.25" customHeight="1" x14ac:dyDescent="0.25">
      <c r="A1551">
        <v>1863</v>
      </c>
      <c r="B1551" s="9">
        <v>45267.75</v>
      </c>
      <c r="C1551" s="9">
        <v>45267.854166666701</v>
      </c>
      <c r="D1551" t="s">
        <v>1815</v>
      </c>
      <c r="E1551" t="s">
        <v>16</v>
      </c>
      <c r="F1551" t="s">
        <v>1797</v>
      </c>
      <c r="G1551" t="s">
        <v>4</v>
      </c>
      <c r="H1551" t="s">
        <v>1301</v>
      </c>
      <c r="I1551" s="63" t="e">
        <f t="array" ref="I1551">_xlfn.IFS(#REF!="1",1,#REF!="2",2,#REF!="3",3,#REF!="1A",4,#REF!="1B",5,#REF!="2A",6,#REF!="2B",7,#REF!="3A",8,#REF!="3B",9,#REF!="4A",10,#REF!="","")</f>
        <v>#REF!</v>
      </c>
      <c r="J1551">
        <f>VLOOKUP(F1551,profesor!$G$2:$H$101,2,0)</f>
        <v>18</v>
      </c>
      <c r="K1551">
        <f>VLOOKUP(H1551,ar_predmet!A:C,3,0)</f>
        <v>2</v>
      </c>
      <c r="L1551" s="3">
        <f>VLOOKUP(H1551,ar_predmet!A:C,2,FALSE())</f>
        <v>5105</v>
      </c>
      <c r="M1551">
        <f>+VLOOKUP(G1551,tip_dogodka!$B$2:$C$10,2,0)</f>
        <v>3</v>
      </c>
      <c r="N1551">
        <f>+VLOOKUP(E1551,prostor!$F$1:$G$101,2,0)</f>
        <v>54</v>
      </c>
      <c r="O1551">
        <f t="shared" si="96"/>
        <v>150</v>
      </c>
      <c r="P1551">
        <f>VLOOKUP(O1551,mi2hh!A$2:B$4261,2,FALSE())</f>
        <v>3</v>
      </c>
      <c r="Q1551" t="str">
        <f t="shared" si="97"/>
        <v>Izr</v>
      </c>
      <c r="R1551" t="str">
        <f t="shared" si="98"/>
        <v>VS</v>
      </c>
      <c r="S1551" s="24" t="s">
        <v>1241</v>
      </c>
      <c r="T1551" t="str">
        <f t="shared" si="99"/>
        <v/>
      </c>
      <c r="U1551">
        <f>VLOOKUP(S1551,ar_skupina!L$2:M$136,2,FALSE())</f>
        <v>90</v>
      </c>
    </row>
    <row r="1552" spans="1:21" ht="14.25" customHeight="1" x14ac:dyDescent="0.25">
      <c r="A1552">
        <v>1864</v>
      </c>
      <c r="B1552" s="9">
        <v>45370.489583333299</v>
      </c>
      <c r="C1552" s="9">
        <v>45370.59375</v>
      </c>
      <c r="D1552" t="s">
        <v>1808</v>
      </c>
      <c r="E1552" t="s">
        <v>16</v>
      </c>
      <c r="F1552" t="s">
        <v>1797</v>
      </c>
      <c r="G1552" t="s">
        <v>4</v>
      </c>
      <c r="H1552" t="s">
        <v>1807</v>
      </c>
      <c r="I1552" s="63" t="e">
        <f t="array" ref="I1552">_xlfn.IFS(#REF!="1",1,#REF!="2",2,#REF!="3",3,#REF!="1A",4,#REF!="1B",5,#REF!="2A",6,#REF!="2B",7,#REF!="3A",8,#REF!="3B",9,#REF!="4A",10,#REF!="","")</f>
        <v>#REF!</v>
      </c>
      <c r="J1552">
        <f>VLOOKUP(F1552,profesor!$G$2:$H$101,2,0)</f>
        <v>18</v>
      </c>
      <c r="K1552">
        <f>VLOOKUP(H1552,ar_predmet!A:C,3,0)</f>
        <v>169</v>
      </c>
      <c r="L1552" s="3">
        <f>VLOOKUP(H1552,ar_predmet!A:C,2,FALSE())</f>
        <v>7128</v>
      </c>
      <c r="M1552">
        <f>+VLOOKUP(G1552,tip_dogodka!$B$2:$C$10,2,0)</f>
        <v>3</v>
      </c>
      <c r="N1552">
        <f>+VLOOKUP(E1552,prostor!$F$1:$G$101,2,0)</f>
        <v>54</v>
      </c>
      <c r="O1552">
        <f t="shared" si="96"/>
        <v>150</v>
      </c>
      <c r="P1552">
        <f>VLOOKUP(O1552,mi2hh!A$2:B$4261,2,FALSE())</f>
        <v>3</v>
      </c>
      <c r="Q1552" t="str">
        <f t="shared" si="97"/>
        <v>Red</v>
      </c>
      <c r="R1552" t="str">
        <f t="shared" si="98"/>
        <v>MA</v>
      </c>
      <c r="S1552" s="24" t="s">
        <v>1223</v>
      </c>
      <c r="T1552" t="str">
        <f t="shared" si="99"/>
        <v/>
      </c>
      <c r="U1552">
        <f>VLOOKUP(S1552,ar_skupina!L$2:M$136,2,FALSE())</f>
        <v>79</v>
      </c>
    </row>
    <row r="1553" spans="1:21" ht="14.25" customHeight="1" x14ac:dyDescent="0.25">
      <c r="A1553">
        <v>1865</v>
      </c>
      <c r="B1553" s="9">
        <v>45419.53125</v>
      </c>
      <c r="C1553" s="9">
        <v>45419.635416666701</v>
      </c>
      <c r="D1553" t="s">
        <v>1805</v>
      </c>
      <c r="E1553">
        <v>410</v>
      </c>
      <c r="F1553" t="s">
        <v>1797</v>
      </c>
      <c r="G1553" t="s">
        <v>2</v>
      </c>
      <c r="H1553" t="s">
        <v>1804</v>
      </c>
      <c r="I1553" s="63" t="e">
        <f t="array" ref="I1553">_xlfn.IFS(#REF!="1",1,#REF!="2",2,#REF!="3",3,#REF!="1A",4,#REF!="1B",5,#REF!="2A",6,#REF!="2B",7,#REF!="3A",8,#REF!="3B",9,#REF!="4A",10,#REF!="","")</f>
        <v>#REF!</v>
      </c>
      <c r="J1553">
        <f>VLOOKUP(F1553,profesor!$G$2:$H$101,2,0)</f>
        <v>18</v>
      </c>
      <c r="K1553">
        <f>VLOOKUP(H1553,ar_predmet!A:C,3,0)</f>
        <v>126</v>
      </c>
      <c r="L1553" s="3">
        <f>VLOOKUP(H1553,ar_predmet!A:C,2,FALSE())</f>
        <v>6320</v>
      </c>
      <c r="M1553">
        <f>+VLOOKUP(G1553,tip_dogodka!$B$2:$C$10,2,0)</f>
        <v>1</v>
      </c>
      <c r="N1553">
        <f>+VLOOKUP(E1553,prostor!$F$1:$G$101,2,0)</f>
        <v>13</v>
      </c>
      <c r="O1553">
        <f t="shared" si="96"/>
        <v>150</v>
      </c>
      <c r="P1553">
        <f>VLOOKUP(O1553,mi2hh!A$2:B$4261,2,FALSE())</f>
        <v>3</v>
      </c>
      <c r="Q1553" t="str">
        <f t="shared" si="97"/>
        <v>Red</v>
      </c>
      <c r="R1553" t="str">
        <f t="shared" si="98"/>
        <v>UN</v>
      </c>
      <c r="S1553" s="24" t="s">
        <v>1214</v>
      </c>
      <c r="T1553" t="str">
        <f t="shared" si="99"/>
        <v/>
      </c>
      <c r="U1553">
        <f>VLOOKUP(S1553,ar_skupina!L$2:M$136,2,FALSE())</f>
        <v>71</v>
      </c>
    </row>
    <row r="1554" spans="1:21" ht="14.25" customHeight="1" x14ac:dyDescent="0.25">
      <c r="A1554">
        <v>1866</v>
      </c>
      <c r="B1554" s="9">
        <v>45259.635416666701</v>
      </c>
      <c r="C1554" s="9">
        <v>45259.739583333299</v>
      </c>
      <c r="D1554" t="s">
        <v>1803</v>
      </c>
      <c r="E1554" t="s">
        <v>16</v>
      </c>
      <c r="F1554" t="s">
        <v>1797</v>
      </c>
      <c r="G1554" t="s">
        <v>4</v>
      </c>
      <c r="H1554" t="s">
        <v>1804</v>
      </c>
      <c r="I1554" s="63" t="e">
        <f t="array" ref="I1554">_xlfn.IFS(#REF!="1",1,#REF!="2",2,#REF!="3",3,#REF!="1A",4,#REF!="1B",5,#REF!="2A",6,#REF!="2B",7,#REF!="3A",8,#REF!="3B",9,#REF!="4A",10,#REF!="","")</f>
        <v>#REF!</v>
      </c>
      <c r="J1554">
        <f>VLOOKUP(F1554,profesor!$G$2:$H$101,2,0)</f>
        <v>18</v>
      </c>
      <c r="K1554">
        <f>VLOOKUP(H1554,ar_predmet!A:C,3,0)</f>
        <v>126</v>
      </c>
      <c r="L1554" s="3">
        <f>VLOOKUP(H1554,ar_predmet!A:C,2,FALSE())</f>
        <v>6320</v>
      </c>
      <c r="M1554">
        <f>+VLOOKUP(G1554,tip_dogodka!$B$2:$C$10,2,0)</f>
        <v>3</v>
      </c>
      <c r="N1554">
        <f>+VLOOKUP(E1554,prostor!$F$1:$G$101,2,0)</f>
        <v>54</v>
      </c>
      <c r="O1554">
        <f t="shared" si="96"/>
        <v>150</v>
      </c>
      <c r="P1554">
        <f>VLOOKUP(O1554,mi2hh!A$2:B$4261,2,FALSE())</f>
        <v>3</v>
      </c>
      <c r="Q1554" t="str">
        <f t="shared" si="97"/>
        <v>Red</v>
      </c>
      <c r="R1554" t="str">
        <f t="shared" si="98"/>
        <v>UN</v>
      </c>
      <c r="S1554" s="24" t="s">
        <v>1214</v>
      </c>
      <c r="T1554" t="str">
        <f t="shared" si="99"/>
        <v/>
      </c>
      <c r="U1554">
        <f>VLOOKUP(S1554,ar_skupina!L$2:M$136,2,FALSE())</f>
        <v>71</v>
      </c>
    </row>
    <row r="1555" spans="1:21" ht="14.25" customHeight="1" x14ac:dyDescent="0.25">
      <c r="A1555">
        <v>1869</v>
      </c>
      <c r="B1555" s="9">
        <v>45351.489583333299</v>
      </c>
      <c r="C1555" s="9">
        <v>45351.59375</v>
      </c>
      <c r="D1555" t="s">
        <v>1816</v>
      </c>
      <c r="E1555">
        <v>111</v>
      </c>
      <c r="F1555" t="s">
        <v>1797</v>
      </c>
      <c r="G1555" t="s">
        <v>7</v>
      </c>
      <c r="H1555" t="s">
        <v>1301</v>
      </c>
      <c r="I1555" s="63" t="e">
        <f t="array" ref="I1555">_xlfn.IFS(#REF!="1",1,#REF!="2",2,#REF!="3",3,#REF!="1A",4,#REF!="1B",5,#REF!="2A",6,#REF!="2B",7,#REF!="3A",8,#REF!="3B",9,#REF!="4A",10,#REF!="","")</f>
        <v>#REF!</v>
      </c>
      <c r="J1555">
        <f>VLOOKUP(F1555,profesor!$G$2:$H$101,2,0)</f>
        <v>18</v>
      </c>
      <c r="K1555">
        <f>VLOOKUP(H1555,ar_predmet!A:C,3,0)</f>
        <v>2</v>
      </c>
      <c r="L1555" s="3">
        <f>VLOOKUP(H1555,ar_predmet!A:C,2,FALSE())</f>
        <v>5105</v>
      </c>
      <c r="M1555">
        <f>+VLOOKUP(G1555,tip_dogodka!$B$2:$C$10,2,0)</f>
        <v>6</v>
      </c>
      <c r="N1555">
        <f>+VLOOKUP(E1555,prostor!$F$1:$G$101,2,0)</f>
        <v>4</v>
      </c>
      <c r="O1555">
        <f t="shared" si="96"/>
        <v>150</v>
      </c>
      <c r="P1555">
        <f>VLOOKUP(O1555,mi2hh!A$2:B$4261,2,FALSE())</f>
        <v>3</v>
      </c>
      <c r="Q1555" t="str">
        <f t="shared" si="97"/>
        <v>Red</v>
      </c>
      <c r="R1555" t="str">
        <f t="shared" si="98"/>
        <v>VS</v>
      </c>
      <c r="S1555" s="24" t="s">
        <v>1128</v>
      </c>
      <c r="T1555" t="str">
        <f t="shared" si="99"/>
        <v/>
      </c>
      <c r="U1555">
        <f>VLOOKUP(S1555,ar_skupina!L$2:M$136,2,FALSE())</f>
        <v>1</v>
      </c>
    </row>
    <row r="1556" spans="1:21" ht="14.25" customHeight="1" x14ac:dyDescent="0.25">
      <c r="A1556">
        <v>1870</v>
      </c>
      <c r="B1556" s="9">
        <v>45418.791666666701</v>
      </c>
      <c r="C1556" s="9">
        <v>45418.927083333299</v>
      </c>
      <c r="D1556" t="s">
        <v>1326</v>
      </c>
      <c r="E1556">
        <v>214</v>
      </c>
      <c r="F1556" t="s">
        <v>1797</v>
      </c>
      <c r="G1556" t="s">
        <v>2</v>
      </c>
      <c r="H1556" t="s">
        <v>1328</v>
      </c>
      <c r="I1556" s="63" t="e">
        <f t="array" ref="I1556">_xlfn.IFS(#REF!="1",1,#REF!="2",2,#REF!="3",3,#REF!="1A",4,#REF!="1B",5,#REF!="2A",6,#REF!="2B",7,#REF!="3A",8,#REF!="3B",9,#REF!="4A",10,#REF!="","")</f>
        <v>#REF!</v>
      </c>
      <c r="J1556">
        <f>VLOOKUP(F1556,profesor!$G$2:$H$101,2,0)</f>
        <v>18</v>
      </c>
      <c r="K1556">
        <f>VLOOKUP(H1556,ar_predmet!A:C,3,0)</f>
        <v>289</v>
      </c>
      <c r="L1556" s="3">
        <f>VLOOKUP(H1556,ar_predmet!A:C,2,FALSE())</f>
        <v>4125</v>
      </c>
      <c r="M1556">
        <f>+VLOOKUP(G1556,tip_dogodka!$B$2:$C$10,2,0)</f>
        <v>1</v>
      </c>
      <c r="N1556">
        <f>+VLOOKUP(E1556,prostor!$F$1:$G$101,2,0)</f>
        <v>26</v>
      </c>
      <c r="O1556">
        <f t="shared" si="96"/>
        <v>195</v>
      </c>
      <c r="P1556">
        <f>VLOOKUP(O1556,mi2hh!A$2:B$4261,2,FALSE())</f>
        <v>4</v>
      </c>
      <c r="Q1556" t="str">
        <f t="shared" si="97"/>
        <v>Izr</v>
      </c>
      <c r="R1556" t="str">
        <f t="shared" si="98"/>
        <v>DO</v>
      </c>
      <c r="S1556" s="24" t="s">
        <v>1279</v>
      </c>
      <c r="T1556" t="str">
        <f t="shared" si="99"/>
        <v/>
      </c>
      <c r="U1556">
        <f>VLOOKUP(S1556,ar_skupina!L$2:M$136,2,FALSE())</f>
        <v>129</v>
      </c>
    </row>
    <row r="1557" spans="1:21" ht="14.25" customHeight="1" x14ac:dyDescent="0.25">
      <c r="A1557">
        <v>1872</v>
      </c>
      <c r="B1557" s="9">
        <v>45274.375</v>
      </c>
      <c r="C1557" s="9">
        <v>45274.479166666701</v>
      </c>
      <c r="D1557" t="s">
        <v>1799</v>
      </c>
      <c r="E1557">
        <v>413</v>
      </c>
      <c r="F1557" t="s">
        <v>1797</v>
      </c>
      <c r="G1557" t="s">
        <v>2</v>
      </c>
      <c r="H1557" t="s">
        <v>1800</v>
      </c>
      <c r="I1557" s="63" t="e">
        <f t="array" ref="I1557">_xlfn.IFS(#REF!="1",1,#REF!="2",2,#REF!="3",3,#REF!="1A",4,#REF!="1B",5,#REF!="2A",6,#REF!="2B",7,#REF!="3A",8,#REF!="3B",9,#REF!="4A",10,#REF!="","")</f>
        <v>#REF!</v>
      </c>
      <c r="J1557">
        <f>VLOOKUP(F1557,profesor!$G$2:$H$101,2,0)</f>
        <v>18</v>
      </c>
      <c r="K1557">
        <f>VLOOKUP(H1557,ar_predmet!A:C,3,0)</f>
        <v>183</v>
      </c>
      <c r="L1557" s="3">
        <f>VLOOKUP(H1557,ar_predmet!A:C,2,FALSE())</f>
        <v>7222</v>
      </c>
      <c r="M1557">
        <f>+VLOOKUP(G1557,tip_dogodka!$B$2:$C$10,2,0)</f>
        <v>1</v>
      </c>
      <c r="N1557">
        <f>+VLOOKUP(E1557,prostor!$F$1:$G$101,2,0)</f>
        <v>16</v>
      </c>
      <c r="O1557">
        <f t="shared" si="96"/>
        <v>150</v>
      </c>
      <c r="P1557">
        <f>VLOOKUP(O1557,mi2hh!A$2:B$4261,2,FALSE())</f>
        <v>3</v>
      </c>
      <c r="Q1557" t="str">
        <f t="shared" si="97"/>
        <v>Red</v>
      </c>
      <c r="R1557" t="str">
        <f t="shared" si="98"/>
        <v>MA</v>
      </c>
      <c r="S1557" s="24" t="s">
        <v>1228</v>
      </c>
      <c r="T1557" t="str">
        <f t="shared" si="99"/>
        <v/>
      </c>
      <c r="U1557">
        <f>VLOOKUP(S1557,ar_skupina!L$2:M$136,2,FALSE())</f>
        <v>84</v>
      </c>
    </row>
    <row r="1558" spans="1:21" ht="14.25" customHeight="1" x14ac:dyDescent="0.25">
      <c r="A1558">
        <v>1873</v>
      </c>
      <c r="B1558" s="9">
        <v>45348.375</v>
      </c>
      <c r="C1558" s="9">
        <v>45348.479166666701</v>
      </c>
      <c r="D1558" t="s">
        <v>1299</v>
      </c>
      <c r="E1558">
        <v>111</v>
      </c>
      <c r="F1558" t="s">
        <v>1797</v>
      </c>
      <c r="G1558" t="s">
        <v>2</v>
      </c>
      <c r="H1558" t="s">
        <v>1301</v>
      </c>
      <c r="I1558" s="63" t="e">
        <f t="array" ref="I1558">_xlfn.IFS(#REF!="1",1,#REF!="2",2,#REF!="3",3,#REF!="1A",4,#REF!="1B",5,#REF!="2A",6,#REF!="2B",7,#REF!="3A",8,#REF!="3B",9,#REF!="4A",10,#REF!="","")</f>
        <v>#REF!</v>
      </c>
      <c r="J1558">
        <f>VLOOKUP(F1558,profesor!$G$2:$H$101,2,0)</f>
        <v>18</v>
      </c>
      <c r="K1558">
        <f>VLOOKUP(H1558,ar_predmet!A:C,3,0)</f>
        <v>2</v>
      </c>
      <c r="L1558" s="3">
        <f>VLOOKUP(H1558,ar_predmet!A:C,2,FALSE())</f>
        <v>5105</v>
      </c>
      <c r="M1558">
        <f>+VLOOKUP(G1558,tip_dogodka!$B$2:$C$10,2,0)</f>
        <v>1</v>
      </c>
      <c r="N1558">
        <f>+VLOOKUP(E1558,prostor!$F$1:$G$101,2,0)</f>
        <v>4</v>
      </c>
      <c r="O1558">
        <f t="shared" si="96"/>
        <v>150</v>
      </c>
      <c r="P1558">
        <f>VLOOKUP(O1558,mi2hh!A$2:B$4261,2,FALSE())</f>
        <v>3</v>
      </c>
      <c r="Q1558" t="str">
        <f t="shared" si="97"/>
        <v>Red</v>
      </c>
      <c r="R1558" t="str">
        <f t="shared" si="98"/>
        <v>VS</v>
      </c>
      <c r="S1558" s="24" t="s">
        <v>1128</v>
      </c>
      <c r="T1558" t="str">
        <f t="shared" si="99"/>
        <v/>
      </c>
      <c r="U1558">
        <f>VLOOKUP(S1558,ar_skupina!L$2:M$136,2,FALSE())</f>
        <v>1</v>
      </c>
    </row>
    <row r="1559" spans="1:21" ht="14.25" customHeight="1" x14ac:dyDescent="0.25">
      <c r="A1559">
        <v>1874</v>
      </c>
      <c r="B1559" s="9">
        <v>45244.375</v>
      </c>
      <c r="C1559" s="9">
        <v>45244.479166666701</v>
      </c>
      <c r="D1559" t="s">
        <v>1798</v>
      </c>
      <c r="E1559">
        <v>410</v>
      </c>
      <c r="F1559" t="s">
        <v>1797</v>
      </c>
      <c r="G1559" t="s">
        <v>2</v>
      </c>
      <c r="H1559" t="s">
        <v>1310</v>
      </c>
      <c r="I1559" s="63" t="e">
        <f t="array" ref="I1559">_xlfn.IFS(#REF!="1",1,#REF!="2",2,#REF!="3",3,#REF!="1A",4,#REF!="1B",5,#REF!="2A",6,#REF!="2B",7,#REF!="3A",8,#REF!="3B",9,#REF!="4A",10,#REF!="","")</f>
        <v>#REF!</v>
      </c>
      <c r="J1559">
        <f>VLOOKUP(F1559,profesor!$G$2:$H$101,2,0)</f>
        <v>18</v>
      </c>
      <c r="K1559">
        <f>VLOOKUP(H1559,ar_predmet!A:C,3,0)</f>
        <v>13</v>
      </c>
      <c r="L1559" s="3">
        <f>VLOOKUP(H1559,ar_predmet!A:C,2,FALSE())</f>
        <v>5203</v>
      </c>
      <c r="M1559">
        <f>+VLOOKUP(G1559,tip_dogodka!$B$2:$C$10,2,0)</f>
        <v>1</v>
      </c>
      <c r="N1559">
        <f>+VLOOKUP(E1559,prostor!$F$1:$G$101,2,0)</f>
        <v>13</v>
      </c>
      <c r="O1559">
        <f t="shared" si="96"/>
        <v>150</v>
      </c>
      <c r="P1559">
        <f>VLOOKUP(O1559,mi2hh!A$2:B$4261,2,FALSE())</f>
        <v>3</v>
      </c>
      <c r="Q1559" t="str">
        <f t="shared" si="97"/>
        <v>Red</v>
      </c>
      <c r="R1559" t="str">
        <f t="shared" si="98"/>
        <v>VS</v>
      </c>
      <c r="S1559" s="24" t="s">
        <v>1155</v>
      </c>
      <c r="T1559" t="str">
        <f t="shared" si="99"/>
        <v/>
      </c>
      <c r="U1559">
        <f>VLOOKUP(S1559,ar_skupina!L$2:M$136,2,FALSE())</f>
        <v>18</v>
      </c>
    </row>
    <row r="1560" spans="1:21" ht="14.25" customHeight="1" x14ac:dyDescent="0.25">
      <c r="A1560">
        <v>1875</v>
      </c>
      <c r="B1560" s="9">
        <v>45294.375</v>
      </c>
      <c r="C1560" s="9">
        <v>45294.479166666701</v>
      </c>
      <c r="D1560" t="s">
        <v>1810</v>
      </c>
      <c r="E1560" t="s">
        <v>16</v>
      </c>
      <c r="F1560" t="s">
        <v>1797</v>
      </c>
      <c r="G1560" t="s">
        <v>4</v>
      </c>
      <c r="H1560" t="s">
        <v>1800</v>
      </c>
      <c r="I1560" s="63" t="e">
        <f t="array" ref="I1560">_xlfn.IFS(#REF!="1",1,#REF!="2",2,#REF!="3",3,#REF!="1A",4,#REF!="1B",5,#REF!="2A",6,#REF!="2B",7,#REF!="3A",8,#REF!="3B",9,#REF!="4A",10,#REF!="","")</f>
        <v>#REF!</v>
      </c>
      <c r="J1560">
        <f>VLOOKUP(F1560,profesor!$G$2:$H$101,2,0)</f>
        <v>18</v>
      </c>
      <c r="K1560">
        <f>VLOOKUP(H1560,ar_predmet!A:C,3,0)</f>
        <v>183</v>
      </c>
      <c r="L1560" s="3">
        <f>VLOOKUP(H1560,ar_predmet!A:C,2,FALSE())</f>
        <v>7222</v>
      </c>
      <c r="M1560">
        <f>+VLOOKUP(G1560,tip_dogodka!$B$2:$C$10,2,0)</f>
        <v>3</v>
      </c>
      <c r="N1560">
        <f>+VLOOKUP(E1560,prostor!$F$1:$G$101,2,0)</f>
        <v>54</v>
      </c>
      <c r="O1560">
        <f t="shared" si="96"/>
        <v>150</v>
      </c>
      <c r="P1560">
        <f>VLOOKUP(O1560,mi2hh!A$2:B$4261,2,FALSE())</f>
        <v>3</v>
      </c>
      <c r="Q1560" t="str">
        <f t="shared" si="97"/>
        <v>Red</v>
      </c>
      <c r="R1560" t="str">
        <f t="shared" si="98"/>
        <v>MA</v>
      </c>
      <c r="S1560" s="24" t="s">
        <v>1228</v>
      </c>
      <c r="T1560" t="str">
        <f t="shared" si="99"/>
        <v/>
      </c>
      <c r="U1560">
        <f>VLOOKUP(S1560,ar_skupina!L$2:M$136,2,FALSE())</f>
        <v>84</v>
      </c>
    </row>
    <row r="1561" spans="1:21" ht="14.25" customHeight="1" x14ac:dyDescent="0.25">
      <c r="A1561">
        <v>1876</v>
      </c>
      <c r="B1561" s="9">
        <v>45271.75</v>
      </c>
      <c r="C1561" s="9">
        <v>45271.815972222197</v>
      </c>
      <c r="D1561" t="s">
        <v>1815</v>
      </c>
      <c r="E1561" t="s">
        <v>16</v>
      </c>
      <c r="F1561" t="s">
        <v>1797</v>
      </c>
      <c r="G1561" t="s">
        <v>4</v>
      </c>
      <c r="H1561" t="s">
        <v>1301</v>
      </c>
      <c r="I1561" s="63" t="e">
        <f t="array" ref="I1561">_xlfn.IFS(#REF!="1",1,#REF!="2",2,#REF!="3",3,#REF!="1A",4,#REF!="1B",5,#REF!="2A",6,#REF!="2B",7,#REF!="3A",8,#REF!="3B",9,#REF!="4A",10,#REF!="","")</f>
        <v>#REF!</v>
      </c>
      <c r="J1561">
        <f>VLOOKUP(F1561,profesor!$G$2:$H$101,2,0)</f>
        <v>18</v>
      </c>
      <c r="K1561">
        <f>VLOOKUP(H1561,ar_predmet!A:C,3,0)</f>
        <v>2</v>
      </c>
      <c r="L1561" s="3">
        <f>VLOOKUP(H1561,ar_predmet!A:C,2,FALSE())</f>
        <v>5105</v>
      </c>
      <c r="M1561">
        <f>+VLOOKUP(G1561,tip_dogodka!$B$2:$C$10,2,0)</f>
        <v>3</v>
      </c>
      <c r="N1561">
        <f>+VLOOKUP(E1561,prostor!$F$1:$G$101,2,0)</f>
        <v>54</v>
      </c>
      <c r="O1561">
        <f t="shared" si="96"/>
        <v>95</v>
      </c>
      <c r="P1561">
        <f>VLOOKUP(O1561,mi2hh!A$2:B$4261,2,FALSE())</f>
        <v>2</v>
      </c>
      <c r="Q1561" t="str">
        <f t="shared" si="97"/>
        <v>Izr</v>
      </c>
      <c r="R1561" t="str">
        <f t="shared" si="98"/>
        <v>VS</v>
      </c>
      <c r="S1561" s="24" t="s">
        <v>1241</v>
      </c>
      <c r="T1561" t="str">
        <f t="shared" si="99"/>
        <v/>
      </c>
      <c r="U1561">
        <f>VLOOKUP(S1561,ar_skupina!L$2:M$136,2,FALSE())</f>
        <v>90</v>
      </c>
    </row>
    <row r="1562" spans="1:21" ht="14.25" customHeight="1" x14ac:dyDescent="0.25">
      <c r="A1562">
        <v>1877</v>
      </c>
      <c r="B1562" s="9">
        <v>45247.489583333299</v>
      </c>
      <c r="C1562" s="9">
        <v>45247.59375</v>
      </c>
      <c r="D1562" t="s">
        <v>1809</v>
      </c>
      <c r="E1562">
        <v>410</v>
      </c>
      <c r="F1562" t="s">
        <v>1797</v>
      </c>
      <c r="G1562" t="s">
        <v>2</v>
      </c>
      <c r="H1562" t="s">
        <v>1321</v>
      </c>
      <c r="I1562" s="63" t="e">
        <f t="array" ref="I1562">_xlfn.IFS(#REF!="1",1,#REF!="2",2,#REF!="3",3,#REF!="1A",4,#REF!="1B",5,#REF!="2A",6,#REF!="2B",7,#REF!="3A",8,#REF!="3B",9,#REF!="4A",10,#REF!="","")</f>
        <v>#REF!</v>
      </c>
      <c r="J1562">
        <f>VLOOKUP(F1562,profesor!$G$2:$H$101,2,0)</f>
        <v>18</v>
      </c>
      <c r="K1562">
        <f>VLOOKUP(H1562,ar_predmet!A:C,3,0)</f>
        <v>86</v>
      </c>
      <c r="L1562" s="3">
        <f>VLOOKUP(H1562,ar_predmet!A:C,2,FALSE())</f>
        <v>6202</v>
      </c>
      <c r="M1562">
        <f>+VLOOKUP(G1562,tip_dogodka!$B$2:$C$10,2,0)</f>
        <v>1</v>
      </c>
      <c r="N1562">
        <f>+VLOOKUP(E1562,prostor!$F$1:$G$101,2,0)</f>
        <v>13</v>
      </c>
      <c r="O1562">
        <f t="shared" si="96"/>
        <v>150</v>
      </c>
      <c r="P1562">
        <f>VLOOKUP(O1562,mi2hh!A$2:B$4261,2,FALSE())</f>
        <v>3</v>
      </c>
      <c r="Q1562" t="str">
        <f t="shared" si="97"/>
        <v>Red</v>
      </c>
      <c r="R1562" t="str">
        <f t="shared" si="98"/>
        <v>UN</v>
      </c>
      <c r="S1562" s="24" t="s">
        <v>1207</v>
      </c>
      <c r="T1562" t="str">
        <f t="shared" si="99"/>
        <v/>
      </c>
      <c r="U1562">
        <f>VLOOKUP(S1562,ar_skupina!L$2:M$136,2,FALSE())</f>
        <v>64</v>
      </c>
    </row>
    <row r="1563" spans="1:21" ht="14.25" customHeight="1" x14ac:dyDescent="0.25">
      <c r="A1563">
        <v>1878</v>
      </c>
      <c r="B1563" s="9">
        <v>45364.489583333299</v>
      </c>
      <c r="C1563" s="9">
        <v>45364.59375</v>
      </c>
      <c r="D1563" t="s">
        <v>1806</v>
      </c>
      <c r="E1563">
        <v>410</v>
      </c>
      <c r="F1563" t="s">
        <v>1797</v>
      </c>
      <c r="G1563" t="s">
        <v>2</v>
      </c>
      <c r="H1563" t="s">
        <v>1807</v>
      </c>
      <c r="I1563" s="63" t="e">
        <f t="array" ref="I1563">_xlfn.IFS(#REF!="1",1,#REF!="2",2,#REF!="3",3,#REF!="1A",4,#REF!="1B",5,#REF!="2A",6,#REF!="2B",7,#REF!="3A",8,#REF!="3B",9,#REF!="4A",10,#REF!="","")</f>
        <v>#REF!</v>
      </c>
      <c r="J1563">
        <f>VLOOKUP(F1563,profesor!$G$2:$H$101,2,0)</f>
        <v>18</v>
      </c>
      <c r="K1563">
        <f>VLOOKUP(H1563,ar_predmet!A:C,3,0)</f>
        <v>169</v>
      </c>
      <c r="L1563" s="3">
        <f>VLOOKUP(H1563,ar_predmet!A:C,2,FALSE())</f>
        <v>7128</v>
      </c>
      <c r="M1563">
        <f>+VLOOKUP(G1563,tip_dogodka!$B$2:$C$10,2,0)</f>
        <v>1</v>
      </c>
      <c r="N1563">
        <f>+VLOOKUP(E1563,prostor!$F$1:$G$101,2,0)</f>
        <v>13</v>
      </c>
      <c r="O1563">
        <f t="shared" si="96"/>
        <v>150</v>
      </c>
      <c r="P1563">
        <f>VLOOKUP(O1563,mi2hh!A$2:B$4261,2,FALSE())</f>
        <v>3</v>
      </c>
      <c r="Q1563" t="str">
        <f t="shared" si="97"/>
        <v>Red</v>
      </c>
      <c r="R1563" t="str">
        <f t="shared" si="98"/>
        <v>MA</v>
      </c>
      <c r="S1563" s="24" t="s">
        <v>1223</v>
      </c>
      <c r="T1563" t="str">
        <f t="shared" si="99"/>
        <v/>
      </c>
      <c r="U1563">
        <f>VLOOKUP(S1563,ar_skupina!L$2:M$136,2,FALSE())</f>
        <v>79</v>
      </c>
    </row>
    <row r="1564" spans="1:21" ht="14.25" customHeight="1" x14ac:dyDescent="0.25">
      <c r="A1564">
        <v>1879</v>
      </c>
      <c r="B1564" s="9">
        <v>45253.375</v>
      </c>
      <c r="C1564" s="9">
        <v>45253.479166666701</v>
      </c>
      <c r="D1564" t="s">
        <v>1798</v>
      </c>
      <c r="E1564">
        <v>410</v>
      </c>
      <c r="F1564" t="s">
        <v>1797</v>
      </c>
      <c r="G1564" t="s">
        <v>2</v>
      </c>
      <c r="H1564" t="s">
        <v>1310</v>
      </c>
      <c r="I1564" s="63" t="e">
        <f t="array" ref="I1564">_xlfn.IFS(#REF!="1",1,#REF!="2",2,#REF!="3",3,#REF!="1A",4,#REF!="1B",5,#REF!="2A",6,#REF!="2B",7,#REF!="3A",8,#REF!="3B",9,#REF!="4A",10,#REF!="","")</f>
        <v>#REF!</v>
      </c>
      <c r="J1564">
        <f>VLOOKUP(F1564,profesor!$G$2:$H$101,2,0)</f>
        <v>18</v>
      </c>
      <c r="K1564">
        <f>VLOOKUP(H1564,ar_predmet!A:C,3,0)</f>
        <v>13</v>
      </c>
      <c r="L1564" s="3">
        <f>VLOOKUP(H1564,ar_predmet!A:C,2,FALSE())</f>
        <v>5203</v>
      </c>
      <c r="M1564">
        <f>+VLOOKUP(G1564,tip_dogodka!$B$2:$C$10,2,0)</f>
        <v>1</v>
      </c>
      <c r="N1564">
        <f>+VLOOKUP(E1564,prostor!$F$1:$G$101,2,0)</f>
        <v>13</v>
      </c>
      <c r="O1564">
        <f t="shared" si="96"/>
        <v>150</v>
      </c>
      <c r="P1564">
        <f>VLOOKUP(O1564,mi2hh!A$2:B$4261,2,FALSE())</f>
        <v>3</v>
      </c>
      <c r="Q1564" t="str">
        <f t="shared" si="97"/>
        <v>Red</v>
      </c>
      <c r="R1564" t="str">
        <f t="shared" si="98"/>
        <v>VS</v>
      </c>
      <c r="S1564" s="24" t="s">
        <v>1155</v>
      </c>
      <c r="T1564" t="str">
        <f t="shared" si="99"/>
        <v/>
      </c>
      <c r="U1564">
        <f>VLOOKUP(S1564,ar_skupina!L$2:M$136,2,FALSE())</f>
        <v>18</v>
      </c>
    </row>
    <row r="1565" spans="1:21" ht="14.25" customHeight="1" x14ac:dyDescent="0.25">
      <c r="A1565">
        <v>1880</v>
      </c>
      <c r="B1565" s="9">
        <v>45356.489583333299</v>
      </c>
      <c r="C1565" s="9">
        <v>45356.59375</v>
      </c>
      <c r="D1565" t="s">
        <v>1808</v>
      </c>
      <c r="E1565" t="s">
        <v>16</v>
      </c>
      <c r="F1565" t="s">
        <v>1797</v>
      </c>
      <c r="G1565" t="s">
        <v>4</v>
      </c>
      <c r="H1565" t="s">
        <v>1807</v>
      </c>
      <c r="I1565" s="63" t="e">
        <f t="array" ref="I1565">_xlfn.IFS(#REF!="1",1,#REF!="2",2,#REF!="3",3,#REF!="1A",4,#REF!="1B",5,#REF!="2A",6,#REF!="2B",7,#REF!="3A",8,#REF!="3B",9,#REF!="4A",10,#REF!="","")</f>
        <v>#REF!</v>
      </c>
      <c r="J1565">
        <f>VLOOKUP(F1565,profesor!$G$2:$H$101,2,0)</f>
        <v>18</v>
      </c>
      <c r="K1565">
        <f>VLOOKUP(H1565,ar_predmet!A:C,3,0)</f>
        <v>169</v>
      </c>
      <c r="L1565" s="3">
        <f>VLOOKUP(H1565,ar_predmet!A:C,2,FALSE())</f>
        <v>7128</v>
      </c>
      <c r="M1565">
        <f>+VLOOKUP(G1565,tip_dogodka!$B$2:$C$10,2,0)</f>
        <v>3</v>
      </c>
      <c r="N1565">
        <f>+VLOOKUP(E1565,prostor!$F$1:$G$101,2,0)</f>
        <v>54</v>
      </c>
      <c r="O1565">
        <f t="shared" si="96"/>
        <v>150</v>
      </c>
      <c r="P1565">
        <f>VLOOKUP(O1565,mi2hh!A$2:B$4261,2,FALSE())</f>
        <v>3</v>
      </c>
      <c r="Q1565" t="str">
        <f t="shared" si="97"/>
        <v>Red</v>
      </c>
      <c r="R1565" t="str">
        <f t="shared" si="98"/>
        <v>MA</v>
      </c>
      <c r="S1565" s="24" t="s">
        <v>1223</v>
      </c>
      <c r="T1565" t="str">
        <f t="shared" si="99"/>
        <v/>
      </c>
      <c r="U1565">
        <f>VLOOKUP(S1565,ar_skupina!L$2:M$136,2,FALSE())</f>
        <v>79</v>
      </c>
    </row>
    <row r="1566" spans="1:21" ht="14.25" customHeight="1" x14ac:dyDescent="0.25">
      <c r="A1566">
        <v>1881</v>
      </c>
      <c r="B1566" s="9">
        <v>45376.489583333299</v>
      </c>
      <c r="C1566" s="9">
        <v>45376.59375</v>
      </c>
      <c r="D1566" t="s">
        <v>1806</v>
      </c>
      <c r="E1566">
        <v>410</v>
      </c>
      <c r="F1566" t="s">
        <v>1797</v>
      </c>
      <c r="G1566" t="s">
        <v>2</v>
      </c>
      <c r="H1566" t="s">
        <v>1807</v>
      </c>
      <c r="I1566" s="63" t="e">
        <f t="array" ref="I1566">_xlfn.IFS(#REF!="1",1,#REF!="2",2,#REF!="3",3,#REF!="1A",4,#REF!="1B",5,#REF!="2A",6,#REF!="2B",7,#REF!="3A",8,#REF!="3B",9,#REF!="4A",10,#REF!="","")</f>
        <v>#REF!</v>
      </c>
      <c r="J1566">
        <f>VLOOKUP(F1566,profesor!$G$2:$H$101,2,0)</f>
        <v>18</v>
      </c>
      <c r="K1566">
        <f>VLOOKUP(H1566,ar_predmet!A:C,3,0)</f>
        <v>169</v>
      </c>
      <c r="L1566" s="3">
        <f>VLOOKUP(H1566,ar_predmet!A:C,2,FALSE())</f>
        <v>7128</v>
      </c>
      <c r="M1566">
        <f>+VLOOKUP(G1566,tip_dogodka!$B$2:$C$10,2,0)</f>
        <v>1</v>
      </c>
      <c r="N1566">
        <f>+VLOOKUP(E1566,prostor!$F$1:$G$101,2,0)</f>
        <v>13</v>
      </c>
      <c r="O1566">
        <f t="shared" si="96"/>
        <v>150</v>
      </c>
      <c r="P1566">
        <f>VLOOKUP(O1566,mi2hh!A$2:B$4261,2,FALSE())</f>
        <v>3</v>
      </c>
      <c r="Q1566" t="str">
        <f t="shared" si="97"/>
        <v>Red</v>
      </c>
      <c r="R1566" t="str">
        <f t="shared" si="98"/>
        <v>MA</v>
      </c>
      <c r="S1566" s="24" t="s">
        <v>1223</v>
      </c>
      <c r="T1566" t="str">
        <f t="shared" si="99"/>
        <v/>
      </c>
      <c r="U1566">
        <f>VLOOKUP(S1566,ar_skupina!L$2:M$136,2,FALSE())</f>
        <v>79</v>
      </c>
    </row>
    <row r="1567" spans="1:21" ht="14.25" customHeight="1" x14ac:dyDescent="0.25">
      <c r="A1567">
        <v>1882</v>
      </c>
      <c r="B1567" s="9">
        <v>45271.375</v>
      </c>
      <c r="C1567" s="9">
        <v>45271.479166666701</v>
      </c>
      <c r="D1567" t="s">
        <v>1799</v>
      </c>
      <c r="E1567">
        <v>413</v>
      </c>
      <c r="F1567" t="s">
        <v>1797</v>
      </c>
      <c r="G1567" t="s">
        <v>2</v>
      </c>
      <c r="H1567" t="s">
        <v>1800</v>
      </c>
      <c r="I1567" s="63" t="e">
        <f t="array" ref="I1567">_xlfn.IFS(#REF!="1",1,#REF!="2",2,#REF!="3",3,#REF!="1A",4,#REF!="1B",5,#REF!="2A",6,#REF!="2B",7,#REF!="3A",8,#REF!="3B",9,#REF!="4A",10,#REF!="","")</f>
        <v>#REF!</v>
      </c>
      <c r="J1567">
        <f>VLOOKUP(F1567,profesor!$G$2:$H$101,2,0)</f>
        <v>18</v>
      </c>
      <c r="K1567">
        <f>VLOOKUP(H1567,ar_predmet!A:C,3,0)</f>
        <v>183</v>
      </c>
      <c r="L1567" s="3">
        <f>VLOOKUP(H1567,ar_predmet!A:C,2,FALSE())</f>
        <v>7222</v>
      </c>
      <c r="M1567">
        <f>+VLOOKUP(G1567,tip_dogodka!$B$2:$C$10,2,0)</f>
        <v>1</v>
      </c>
      <c r="N1567">
        <f>+VLOOKUP(E1567,prostor!$F$1:$G$101,2,0)</f>
        <v>16</v>
      </c>
      <c r="O1567">
        <f t="shared" si="96"/>
        <v>150</v>
      </c>
      <c r="P1567">
        <f>VLOOKUP(O1567,mi2hh!A$2:B$4261,2,FALSE())</f>
        <v>3</v>
      </c>
      <c r="Q1567" t="str">
        <f t="shared" si="97"/>
        <v>Red</v>
      </c>
      <c r="R1567" t="str">
        <f t="shared" si="98"/>
        <v>MA</v>
      </c>
      <c r="S1567" s="24" t="s">
        <v>1228</v>
      </c>
      <c r="T1567" t="str">
        <f t="shared" si="99"/>
        <v/>
      </c>
      <c r="U1567">
        <f>VLOOKUP(S1567,ar_skupina!L$2:M$136,2,FALSE())</f>
        <v>84</v>
      </c>
    </row>
    <row r="1568" spans="1:21" ht="14.25" customHeight="1" x14ac:dyDescent="0.25">
      <c r="A1568">
        <v>1886</v>
      </c>
      <c r="B1568" s="9">
        <v>45266.75</v>
      </c>
      <c r="C1568" s="9">
        <v>45266.885416666701</v>
      </c>
      <c r="D1568" t="s">
        <v>1324</v>
      </c>
      <c r="E1568">
        <v>302</v>
      </c>
      <c r="F1568" t="s">
        <v>1797</v>
      </c>
      <c r="G1568" t="s">
        <v>2</v>
      </c>
      <c r="H1568" t="s">
        <v>1301</v>
      </c>
      <c r="I1568" s="63" t="e">
        <f t="array" ref="I1568">_xlfn.IFS(#REF!="1",1,#REF!="2",2,#REF!="3",3,#REF!="1A",4,#REF!="1B",5,#REF!="2A",6,#REF!="2B",7,#REF!="3A",8,#REF!="3B",9,#REF!="4A",10,#REF!="","")</f>
        <v>#REF!</v>
      </c>
      <c r="J1568">
        <f>VLOOKUP(F1568,profesor!$G$2:$H$101,2,0)</f>
        <v>18</v>
      </c>
      <c r="K1568">
        <f>VLOOKUP(H1568,ar_predmet!A:C,3,0)</f>
        <v>2</v>
      </c>
      <c r="L1568" s="3">
        <f>VLOOKUP(H1568,ar_predmet!A:C,2,FALSE())</f>
        <v>5105</v>
      </c>
      <c r="M1568">
        <f>+VLOOKUP(G1568,tip_dogodka!$B$2:$C$10,2,0)</f>
        <v>1</v>
      </c>
      <c r="N1568">
        <f>+VLOOKUP(E1568,prostor!$F$1:$G$101,2,0)</f>
        <v>6</v>
      </c>
      <c r="O1568">
        <f t="shared" si="96"/>
        <v>195</v>
      </c>
      <c r="P1568">
        <f>VLOOKUP(O1568,mi2hh!A$2:B$4261,2,FALSE())</f>
        <v>4</v>
      </c>
      <c r="Q1568" t="str">
        <f t="shared" si="97"/>
        <v>Izr</v>
      </c>
      <c r="R1568" t="str">
        <f t="shared" si="98"/>
        <v>VS</v>
      </c>
      <c r="S1568" s="24" t="s">
        <v>1241</v>
      </c>
      <c r="T1568" t="str">
        <f t="shared" si="99"/>
        <v/>
      </c>
      <c r="U1568">
        <f>VLOOKUP(S1568,ar_skupina!L$2:M$136,2,FALSE())</f>
        <v>90</v>
      </c>
    </row>
    <row r="1569" spans="1:21" ht="14.25" customHeight="1" x14ac:dyDescent="0.25">
      <c r="A1569">
        <v>1887</v>
      </c>
      <c r="B1569" s="9">
        <v>45299.75</v>
      </c>
      <c r="C1569" s="9">
        <v>45299.916666666701</v>
      </c>
      <c r="D1569" t="s">
        <v>1817</v>
      </c>
      <c r="E1569">
        <v>410</v>
      </c>
      <c r="F1569" t="s">
        <v>1797</v>
      </c>
      <c r="G1569" t="s">
        <v>9</v>
      </c>
      <c r="H1569" t="s">
        <v>1800</v>
      </c>
      <c r="I1569" s="63" t="e">
        <f t="array" ref="I1569">_xlfn.IFS(#REF!="1",1,#REF!="2",2,#REF!="3",3,#REF!="1A",4,#REF!="1B",5,#REF!="2A",6,#REF!="2B",7,#REF!="3A",8,#REF!="3B",9,#REF!="4A",10,#REF!="","")</f>
        <v>#REF!</v>
      </c>
      <c r="J1569">
        <f>VLOOKUP(F1569,profesor!$G$2:$H$101,2,0)</f>
        <v>18</v>
      </c>
      <c r="K1569">
        <f>VLOOKUP(H1569,ar_predmet!A:C,3,0)</f>
        <v>183</v>
      </c>
      <c r="L1569" s="3">
        <f>VLOOKUP(H1569,ar_predmet!A:C,2,FALSE())</f>
        <v>7222</v>
      </c>
      <c r="M1569">
        <f>+VLOOKUP(G1569,tip_dogodka!$B$2:$C$10,2,0)</f>
        <v>8</v>
      </c>
      <c r="N1569">
        <f>+VLOOKUP(E1569,prostor!$F$1:$G$101,2,0)</f>
        <v>13</v>
      </c>
      <c r="O1569">
        <f t="shared" si="96"/>
        <v>240</v>
      </c>
      <c r="P1569">
        <f>VLOOKUP(O1569,mi2hh!A$2:B$4261,2,FALSE())</f>
        <v>5</v>
      </c>
      <c r="Q1569" t="str">
        <f t="shared" si="97"/>
        <v>Izr</v>
      </c>
      <c r="R1569" t="str">
        <f t="shared" si="98"/>
        <v>MA</v>
      </c>
      <c r="S1569" s="24" t="s">
        <v>1270</v>
      </c>
      <c r="T1569" t="str">
        <f t="shared" si="99"/>
        <v/>
      </c>
      <c r="U1569">
        <f>VLOOKUP(S1569,ar_skupina!L$2:M$136,2,FALSE())</f>
        <v>121</v>
      </c>
    </row>
    <row r="1570" spans="1:21" ht="14.25" customHeight="1" x14ac:dyDescent="0.25">
      <c r="A1570">
        <v>1888</v>
      </c>
      <c r="B1570" s="9">
        <v>45252.375</v>
      </c>
      <c r="C1570" s="9">
        <v>45252.479166666701</v>
      </c>
      <c r="D1570" t="s">
        <v>1802</v>
      </c>
      <c r="E1570" t="s">
        <v>16</v>
      </c>
      <c r="F1570" t="s">
        <v>1797</v>
      </c>
      <c r="G1570" t="s">
        <v>4</v>
      </c>
      <c r="H1570" t="s">
        <v>1310</v>
      </c>
      <c r="I1570" s="63" t="e">
        <f t="array" ref="I1570">_xlfn.IFS(#REF!="1",1,#REF!="2",2,#REF!="3",3,#REF!="1A",4,#REF!="1B",5,#REF!="2A",6,#REF!="2B",7,#REF!="3A",8,#REF!="3B",9,#REF!="4A",10,#REF!="","")</f>
        <v>#REF!</v>
      </c>
      <c r="J1570">
        <f>VLOOKUP(F1570,profesor!$G$2:$H$101,2,0)</f>
        <v>18</v>
      </c>
      <c r="K1570">
        <f>VLOOKUP(H1570,ar_predmet!A:C,3,0)</f>
        <v>13</v>
      </c>
      <c r="L1570" s="3">
        <f>VLOOKUP(H1570,ar_predmet!A:C,2,FALSE())</f>
        <v>5203</v>
      </c>
      <c r="M1570">
        <f>+VLOOKUP(G1570,tip_dogodka!$B$2:$C$10,2,0)</f>
        <v>3</v>
      </c>
      <c r="N1570">
        <f>+VLOOKUP(E1570,prostor!$F$1:$G$101,2,0)</f>
        <v>54</v>
      </c>
      <c r="O1570">
        <f t="shared" si="96"/>
        <v>150</v>
      </c>
      <c r="P1570">
        <f>VLOOKUP(O1570,mi2hh!A$2:B$4261,2,FALSE())</f>
        <v>3</v>
      </c>
      <c r="Q1570" t="str">
        <f t="shared" si="97"/>
        <v>Red</v>
      </c>
      <c r="R1570" t="str">
        <f t="shared" si="98"/>
        <v>VS</v>
      </c>
      <c r="S1570" s="24" t="s">
        <v>1155</v>
      </c>
      <c r="T1570" t="str">
        <f t="shared" si="99"/>
        <v/>
      </c>
      <c r="U1570">
        <f>VLOOKUP(S1570,ar_skupina!L$2:M$136,2,FALSE())</f>
        <v>18</v>
      </c>
    </row>
    <row r="1571" spans="1:21" ht="14.25" customHeight="1" x14ac:dyDescent="0.25">
      <c r="A1571">
        <v>1889</v>
      </c>
      <c r="B1571" s="9">
        <v>45236.489583333299</v>
      </c>
      <c r="C1571" s="9">
        <v>45236.59375</v>
      </c>
      <c r="D1571" t="s">
        <v>1809</v>
      </c>
      <c r="E1571">
        <v>410</v>
      </c>
      <c r="F1571" t="s">
        <v>1797</v>
      </c>
      <c r="G1571" t="s">
        <v>2</v>
      </c>
      <c r="H1571" t="s">
        <v>1321</v>
      </c>
      <c r="I1571" s="63" t="e">
        <f t="array" ref="I1571">_xlfn.IFS(#REF!="1",1,#REF!="2",2,#REF!="3",3,#REF!="1A",4,#REF!="1B",5,#REF!="2A",6,#REF!="2B",7,#REF!="3A",8,#REF!="3B",9,#REF!="4A",10,#REF!="","")</f>
        <v>#REF!</v>
      </c>
      <c r="J1571">
        <f>VLOOKUP(F1571,profesor!$G$2:$H$101,2,0)</f>
        <v>18</v>
      </c>
      <c r="K1571">
        <f>VLOOKUP(H1571,ar_predmet!A:C,3,0)</f>
        <v>86</v>
      </c>
      <c r="L1571" s="3">
        <f>VLOOKUP(H1571,ar_predmet!A:C,2,FALSE())</f>
        <v>6202</v>
      </c>
      <c r="M1571">
        <f>+VLOOKUP(G1571,tip_dogodka!$B$2:$C$10,2,0)</f>
        <v>1</v>
      </c>
      <c r="N1571">
        <f>+VLOOKUP(E1571,prostor!$F$1:$G$101,2,0)</f>
        <v>13</v>
      </c>
      <c r="O1571">
        <f t="shared" si="96"/>
        <v>150</v>
      </c>
      <c r="P1571">
        <f>VLOOKUP(O1571,mi2hh!A$2:B$4261,2,FALSE())</f>
        <v>3</v>
      </c>
      <c r="Q1571" t="str">
        <f t="shared" si="97"/>
        <v>Red</v>
      </c>
      <c r="R1571" t="str">
        <f t="shared" si="98"/>
        <v>UN</v>
      </c>
      <c r="S1571" s="24" t="s">
        <v>1207</v>
      </c>
      <c r="T1571" t="str">
        <f t="shared" si="99"/>
        <v/>
      </c>
      <c r="U1571">
        <f>VLOOKUP(S1571,ar_skupina!L$2:M$136,2,FALSE())</f>
        <v>64</v>
      </c>
    </row>
    <row r="1572" spans="1:21" ht="14.25" customHeight="1" x14ac:dyDescent="0.25">
      <c r="A1572">
        <v>1890</v>
      </c>
      <c r="B1572" s="9">
        <v>45348.635416666701</v>
      </c>
      <c r="C1572" s="9">
        <v>45348.739583333299</v>
      </c>
      <c r="D1572" t="s">
        <v>1818</v>
      </c>
      <c r="E1572">
        <v>111</v>
      </c>
      <c r="F1572" t="s">
        <v>1819</v>
      </c>
      <c r="G1572" t="s">
        <v>2</v>
      </c>
      <c r="H1572" t="s">
        <v>1820</v>
      </c>
      <c r="I1572" s="63" t="e">
        <f t="array" ref="I1572">_xlfn.IFS(#REF!="1",1,#REF!="2",2,#REF!="3",3,#REF!="1A",4,#REF!="1B",5,#REF!="2A",6,#REF!="2B",7,#REF!="3A",8,#REF!="3B",9,#REF!="4A",10,#REF!="","")</f>
        <v>#REF!</v>
      </c>
      <c r="J1572">
        <f>VLOOKUP(F1572,profesor!$G$2:$H$101,2,0)</f>
        <v>43</v>
      </c>
      <c r="K1572">
        <f>VLOOKUP(H1572,ar_predmet!A:C,3,0)</f>
        <v>11</v>
      </c>
      <c r="L1572" s="3">
        <f>VLOOKUP(H1572,ar_predmet!A:C,2,FALSE())</f>
        <v>5117</v>
      </c>
      <c r="M1572">
        <f>+VLOOKUP(G1572,tip_dogodka!$B$2:$C$10,2,0)</f>
        <v>1</v>
      </c>
      <c r="N1572">
        <f>+VLOOKUP(E1572,prostor!$F$1:$G$101,2,0)</f>
        <v>4</v>
      </c>
      <c r="O1572">
        <f t="shared" si="96"/>
        <v>150</v>
      </c>
      <c r="P1572">
        <f>VLOOKUP(O1572,mi2hh!A$2:B$4261,2,FALSE())</f>
        <v>3</v>
      </c>
      <c r="Q1572" t="str">
        <f t="shared" si="97"/>
        <v>Red</v>
      </c>
      <c r="R1572" t="str">
        <f t="shared" si="98"/>
        <v>VS</v>
      </c>
      <c r="S1572" s="24" t="s">
        <v>1128</v>
      </c>
      <c r="T1572" t="str">
        <f t="shared" si="99"/>
        <v/>
      </c>
      <c r="U1572">
        <f>VLOOKUP(S1572,ar_skupina!L$2:M$136,2,FALSE())</f>
        <v>1</v>
      </c>
    </row>
    <row r="1573" spans="1:21" ht="14.25" customHeight="1" x14ac:dyDescent="0.25">
      <c r="A1573">
        <v>1891</v>
      </c>
      <c r="B1573" s="9">
        <v>45223.677083333299</v>
      </c>
      <c r="C1573" s="9">
        <v>45223.881944444402</v>
      </c>
      <c r="D1573" t="s">
        <v>1821</v>
      </c>
      <c r="E1573">
        <v>303</v>
      </c>
      <c r="F1573" t="s">
        <v>1819</v>
      </c>
      <c r="G1573" t="s">
        <v>2</v>
      </c>
      <c r="H1573" t="s">
        <v>1822</v>
      </c>
      <c r="I1573" s="63" t="e">
        <f t="array" ref="I1573">_xlfn.IFS(#REF!="1",1,#REF!="2",2,#REF!="3",3,#REF!="1A",4,#REF!="1B",5,#REF!="2A",6,#REF!="2B",7,#REF!="3A",8,#REF!="3B",9,#REF!="4A",10,#REF!="","")</f>
        <v>#REF!</v>
      </c>
      <c r="J1573">
        <f>VLOOKUP(F1573,profesor!$G$2:$H$101,2,0)</f>
        <v>43</v>
      </c>
      <c r="K1573">
        <f>VLOOKUP(H1573,ar_predmet!A:C,3,0)</f>
        <v>220</v>
      </c>
      <c r="L1573" s="3">
        <f>VLOOKUP(H1573,ar_predmet!A:C,2,FALSE())</f>
        <v>3313</v>
      </c>
      <c r="M1573">
        <f>+VLOOKUP(G1573,tip_dogodka!$B$2:$C$10,2,0)</f>
        <v>1</v>
      </c>
      <c r="N1573">
        <f>+VLOOKUP(E1573,prostor!$F$1:$G$101,2,0)</f>
        <v>7</v>
      </c>
      <c r="O1573">
        <f t="shared" si="96"/>
        <v>295</v>
      </c>
      <c r="P1573">
        <f>VLOOKUP(O1573,mi2hh!A$2:B$4261,2,FALSE())</f>
        <v>6</v>
      </c>
      <c r="Q1573" t="str">
        <f t="shared" si="97"/>
        <v>Red</v>
      </c>
      <c r="R1573" t="str">
        <f t="shared" si="98"/>
        <v>MA</v>
      </c>
      <c r="S1573" s="24" t="s">
        <v>1229</v>
      </c>
      <c r="T1573" t="str">
        <f t="shared" si="99"/>
        <v/>
      </c>
      <c r="U1573">
        <f>VLOOKUP(S1573,ar_skupina!L$2:M$136,2,FALSE())</f>
        <v>85</v>
      </c>
    </row>
    <row r="1574" spans="1:21" ht="14.25" customHeight="1" x14ac:dyDescent="0.25">
      <c r="A1574">
        <v>1892</v>
      </c>
      <c r="B1574" s="9">
        <v>45236.635416666701</v>
      </c>
      <c r="C1574" s="9">
        <v>45236.840277777803</v>
      </c>
      <c r="D1574" t="s">
        <v>1821</v>
      </c>
      <c r="E1574">
        <v>303</v>
      </c>
      <c r="F1574" t="s">
        <v>1819</v>
      </c>
      <c r="G1574" t="s">
        <v>2</v>
      </c>
      <c r="H1574" t="s">
        <v>1822</v>
      </c>
      <c r="I1574" s="63" t="e">
        <f t="array" ref="I1574">_xlfn.IFS(#REF!="1",1,#REF!="2",2,#REF!="3",3,#REF!="1A",4,#REF!="1B",5,#REF!="2A",6,#REF!="2B",7,#REF!="3A",8,#REF!="3B",9,#REF!="4A",10,#REF!="","")</f>
        <v>#REF!</v>
      </c>
      <c r="J1574">
        <f>VLOOKUP(F1574,profesor!$G$2:$H$101,2,0)</f>
        <v>43</v>
      </c>
      <c r="K1574">
        <f>VLOOKUP(H1574,ar_predmet!A:C,3,0)</f>
        <v>220</v>
      </c>
      <c r="L1574" s="3">
        <f>VLOOKUP(H1574,ar_predmet!A:C,2,FALSE())</f>
        <v>3313</v>
      </c>
      <c r="M1574">
        <f>+VLOOKUP(G1574,tip_dogodka!$B$2:$C$10,2,0)</f>
        <v>1</v>
      </c>
      <c r="N1574">
        <f>+VLOOKUP(E1574,prostor!$F$1:$G$101,2,0)</f>
        <v>7</v>
      </c>
      <c r="O1574">
        <f t="shared" si="96"/>
        <v>295</v>
      </c>
      <c r="P1574">
        <f>VLOOKUP(O1574,mi2hh!A$2:B$4261,2,FALSE())</f>
        <v>6</v>
      </c>
      <c r="Q1574" t="str">
        <f t="shared" si="97"/>
        <v>Red</v>
      </c>
      <c r="R1574" t="str">
        <f t="shared" si="98"/>
        <v>MA</v>
      </c>
      <c r="S1574" s="24" t="s">
        <v>1229</v>
      </c>
      <c r="T1574" t="str">
        <f t="shared" si="99"/>
        <v/>
      </c>
      <c r="U1574">
        <f>VLOOKUP(S1574,ar_skupina!L$2:M$136,2,FALSE())</f>
        <v>85</v>
      </c>
    </row>
    <row r="1575" spans="1:21" ht="14.25" customHeight="1" x14ac:dyDescent="0.25">
      <c r="A1575">
        <v>1893</v>
      </c>
      <c r="B1575" s="9">
        <v>45264.75</v>
      </c>
      <c r="C1575" s="9">
        <v>45264.916666666701</v>
      </c>
      <c r="D1575" t="s">
        <v>1823</v>
      </c>
      <c r="E1575">
        <v>302</v>
      </c>
      <c r="F1575" t="s">
        <v>1819</v>
      </c>
      <c r="G1575" t="s">
        <v>2</v>
      </c>
      <c r="H1575" t="s">
        <v>1822</v>
      </c>
      <c r="I1575" s="63" t="e">
        <f t="array" ref="I1575">_xlfn.IFS(#REF!="1",1,#REF!="2",2,#REF!="3",3,#REF!="1A",4,#REF!="1B",5,#REF!="2A",6,#REF!="2B",7,#REF!="3A",8,#REF!="3B",9,#REF!="4A",10,#REF!="","")</f>
        <v>#REF!</v>
      </c>
      <c r="J1575">
        <f>VLOOKUP(F1575,profesor!$G$2:$H$101,2,0)</f>
        <v>43</v>
      </c>
      <c r="K1575">
        <f>VLOOKUP(H1575,ar_predmet!A:C,3,0)</f>
        <v>220</v>
      </c>
      <c r="L1575" s="3">
        <f>VLOOKUP(H1575,ar_predmet!A:C,2,FALSE())</f>
        <v>3313</v>
      </c>
      <c r="M1575">
        <f>+VLOOKUP(G1575,tip_dogodka!$B$2:$C$10,2,0)</f>
        <v>1</v>
      </c>
      <c r="N1575">
        <f>+VLOOKUP(E1575,prostor!$F$1:$G$101,2,0)</f>
        <v>6</v>
      </c>
      <c r="O1575">
        <f t="shared" si="96"/>
        <v>240</v>
      </c>
      <c r="P1575">
        <f>VLOOKUP(O1575,mi2hh!A$2:B$4261,2,FALSE())</f>
        <v>5</v>
      </c>
      <c r="Q1575" t="str">
        <f t="shared" si="97"/>
        <v>Izr</v>
      </c>
      <c r="R1575" t="str">
        <f t="shared" si="98"/>
        <v>MA</v>
      </c>
      <c r="S1575" s="24" t="s">
        <v>1267</v>
      </c>
      <c r="T1575" t="str">
        <f t="shared" si="99"/>
        <v/>
      </c>
      <c r="U1575">
        <f>VLOOKUP(S1575,ar_skupina!L$2:M$136,2,FALSE())</f>
        <v>118</v>
      </c>
    </row>
    <row r="1576" spans="1:21" ht="14.25" customHeight="1" x14ac:dyDescent="0.25">
      <c r="A1576">
        <v>1894</v>
      </c>
      <c r="B1576" s="9">
        <v>45204.677083333299</v>
      </c>
      <c r="C1576" s="9">
        <v>45204.78125</v>
      </c>
      <c r="D1576" t="s">
        <v>1824</v>
      </c>
      <c r="E1576">
        <v>301</v>
      </c>
      <c r="F1576" t="s">
        <v>1819</v>
      </c>
      <c r="G1576" t="s">
        <v>2</v>
      </c>
      <c r="H1576" t="s">
        <v>1825</v>
      </c>
      <c r="I1576" s="63" t="e">
        <f t="array" ref="I1576">_xlfn.IFS(#REF!="1",1,#REF!="2",2,#REF!="3",3,#REF!="1A",4,#REF!="1B",5,#REF!="2A",6,#REF!="2B",7,#REF!="3A",8,#REF!="3B",9,#REF!="4A",10,#REF!="","")</f>
        <v>#REF!</v>
      </c>
      <c r="J1576">
        <f>VLOOKUP(F1576,profesor!$G$2:$H$101,2,0)</f>
        <v>43</v>
      </c>
      <c r="K1576">
        <f>VLOOKUP(H1576,ar_predmet!A:C,3,0)</f>
        <v>84</v>
      </c>
      <c r="L1576" s="3">
        <f>VLOOKUP(H1576,ar_predmet!A:C,2,FALSE())</f>
        <v>6122</v>
      </c>
      <c r="M1576">
        <f>+VLOOKUP(G1576,tip_dogodka!$B$2:$C$10,2,0)</f>
        <v>1</v>
      </c>
      <c r="N1576">
        <f>+VLOOKUP(E1576,prostor!$F$1:$G$101,2,0)</f>
        <v>5</v>
      </c>
      <c r="O1576">
        <f t="shared" si="96"/>
        <v>150</v>
      </c>
      <c r="P1576">
        <f>VLOOKUP(O1576,mi2hh!A$2:B$4261,2,FALSE())</f>
        <v>3</v>
      </c>
      <c r="Q1576" t="str">
        <f t="shared" si="97"/>
        <v>Red</v>
      </c>
      <c r="R1576" t="str">
        <f t="shared" si="98"/>
        <v>UN</v>
      </c>
      <c r="S1576" s="24" t="s">
        <v>1192</v>
      </c>
      <c r="T1576" t="str">
        <f t="shared" si="99"/>
        <v/>
      </c>
      <c r="U1576">
        <f>VLOOKUP(S1576,ar_skupina!L$2:M$136,2,FALSE())</f>
        <v>50</v>
      </c>
    </row>
    <row r="1577" spans="1:21" ht="14.25" customHeight="1" x14ac:dyDescent="0.25">
      <c r="A1577">
        <v>1895</v>
      </c>
      <c r="B1577" s="9">
        <v>45208.791666666701</v>
      </c>
      <c r="C1577" s="9">
        <v>45208.895833333299</v>
      </c>
      <c r="D1577" t="s">
        <v>1826</v>
      </c>
      <c r="E1577" t="s">
        <v>16</v>
      </c>
      <c r="F1577" t="s">
        <v>1819</v>
      </c>
      <c r="G1577" t="s">
        <v>4</v>
      </c>
      <c r="H1577" t="s">
        <v>1825</v>
      </c>
      <c r="I1577" s="63" t="e">
        <f t="array" ref="I1577">_xlfn.IFS(#REF!="1",1,#REF!="2",2,#REF!="3",3,#REF!="1A",4,#REF!="1B",5,#REF!="2A",6,#REF!="2B",7,#REF!="3A",8,#REF!="3B",9,#REF!="4A",10,#REF!="","")</f>
        <v>#REF!</v>
      </c>
      <c r="J1577">
        <f>VLOOKUP(F1577,profesor!$G$2:$H$101,2,0)</f>
        <v>43</v>
      </c>
      <c r="K1577">
        <f>VLOOKUP(H1577,ar_predmet!A:C,3,0)</f>
        <v>84</v>
      </c>
      <c r="L1577" s="3">
        <f>VLOOKUP(H1577,ar_predmet!A:C,2,FALSE())</f>
        <v>6122</v>
      </c>
      <c r="M1577">
        <f>+VLOOKUP(G1577,tip_dogodka!$B$2:$C$10,2,0)</f>
        <v>3</v>
      </c>
      <c r="N1577">
        <f>+VLOOKUP(E1577,prostor!$F$1:$G$101,2,0)</f>
        <v>54</v>
      </c>
      <c r="O1577">
        <f t="shared" si="96"/>
        <v>150</v>
      </c>
      <c r="P1577">
        <f>VLOOKUP(O1577,mi2hh!A$2:B$4261,2,FALSE())</f>
        <v>3</v>
      </c>
      <c r="Q1577" t="str">
        <f t="shared" si="97"/>
        <v>Red</v>
      </c>
      <c r="R1577" t="str">
        <f t="shared" si="98"/>
        <v>UN</v>
      </c>
      <c r="S1577" s="24" t="s">
        <v>1192</v>
      </c>
      <c r="T1577" t="str">
        <f t="shared" si="99"/>
        <v/>
      </c>
      <c r="U1577">
        <f>VLOOKUP(S1577,ar_skupina!L$2:M$136,2,FALSE())</f>
        <v>50</v>
      </c>
    </row>
    <row r="1578" spans="1:21" ht="14.25" customHeight="1" x14ac:dyDescent="0.25">
      <c r="A1578">
        <v>1896</v>
      </c>
      <c r="B1578" s="9">
        <v>45349.75</v>
      </c>
      <c r="C1578" s="9">
        <v>45349.920138888898</v>
      </c>
      <c r="D1578" t="s">
        <v>1827</v>
      </c>
      <c r="E1578">
        <v>301</v>
      </c>
      <c r="F1578" t="s">
        <v>1819</v>
      </c>
      <c r="G1578" t="s">
        <v>2</v>
      </c>
      <c r="H1578" t="s">
        <v>1820</v>
      </c>
      <c r="I1578" s="63" t="e">
        <f t="array" ref="I1578">_xlfn.IFS(#REF!="1",1,#REF!="2",2,#REF!="3",3,#REF!="1A",4,#REF!="1B",5,#REF!="2A",6,#REF!="2B",7,#REF!="3A",8,#REF!="3B",9,#REF!="4A",10,#REF!="","")</f>
        <v>#REF!</v>
      </c>
      <c r="J1578">
        <f>VLOOKUP(F1578,profesor!$G$2:$H$101,2,0)</f>
        <v>43</v>
      </c>
      <c r="K1578">
        <f>VLOOKUP(H1578,ar_predmet!A:C,3,0)</f>
        <v>11</v>
      </c>
      <c r="L1578" s="3">
        <f>VLOOKUP(H1578,ar_predmet!A:C,2,FALSE())</f>
        <v>5117</v>
      </c>
      <c r="M1578">
        <f>+VLOOKUP(G1578,tip_dogodka!$B$2:$C$10,2,0)</f>
        <v>1</v>
      </c>
      <c r="N1578">
        <f>+VLOOKUP(E1578,prostor!$F$1:$G$101,2,0)</f>
        <v>5</v>
      </c>
      <c r="O1578">
        <f t="shared" si="96"/>
        <v>245</v>
      </c>
      <c r="P1578">
        <f>VLOOKUP(O1578,mi2hh!A$2:B$4261,2,FALSE())</f>
        <v>5</v>
      </c>
      <c r="Q1578" t="str">
        <f t="shared" si="97"/>
        <v>Izr</v>
      </c>
      <c r="R1578" t="str">
        <f t="shared" si="98"/>
        <v>VS</v>
      </c>
      <c r="S1578" s="24" t="s">
        <v>1240</v>
      </c>
      <c r="T1578" t="str">
        <f t="shared" si="99"/>
        <v/>
      </c>
      <c r="U1578">
        <f>VLOOKUP(S1578,ar_skupina!L$2:M$136,2,FALSE())</f>
        <v>94</v>
      </c>
    </row>
    <row r="1579" spans="1:21" ht="14.25" customHeight="1" x14ac:dyDescent="0.25">
      <c r="A1579">
        <v>1897</v>
      </c>
      <c r="B1579" s="9">
        <v>45210.677083333299</v>
      </c>
      <c r="C1579" s="9">
        <v>45210.78125</v>
      </c>
      <c r="D1579" t="s">
        <v>1824</v>
      </c>
      <c r="E1579">
        <v>111</v>
      </c>
      <c r="F1579" t="s">
        <v>1819</v>
      </c>
      <c r="G1579" t="s">
        <v>2</v>
      </c>
      <c r="H1579" t="s">
        <v>1825</v>
      </c>
      <c r="I1579" s="63" t="e">
        <f t="array" ref="I1579">_xlfn.IFS(#REF!="1",1,#REF!="2",2,#REF!="3",3,#REF!="1A",4,#REF!="1B",5,#REF!="2A",6,#REF!="2B",7,#REF!="3A",8,#REF!="3B",9,#REF!="4A",10,#REF!="","")</f>
        <v>#REF!</v>
      </c>
      <c r="J1579">
        <f>VLOOKUP(F1579,profesor!$G$2:$H$101,2,0)</f>
        <v>43</v>
      </c>
      <c r="K1579">
        <f>VLOOKUP(H1579,ar_predmet!A:C,3,0)</f>
        <v>84</v>
      </c>
      <c r="L1579" s="3">
        <f>VLOOKUP(H1579,ar_predmet!A:C,2,FALSE())</f>
        <v>6122</v>
      </c>
      <c r="M1579">
        <f>+VLOOKUP(G1579,tip_dogodka!$B$2:$C$10,2,0)</f>
        <v>1</v>
      </c>
      <c r="N1579">
        <f>+VLOOKUP(E1579,prostor!$F$1:$G$101,2,0)</f>
        <v>4</v>
      </c>
      <c r="O1579">
        <f t="shared" si="96"/>
        <v>150</v>
      </c>
      <c r="P1579">
        <f>VLOOKUP(O1579,mi2hh!A$2:B$4261,2,FALSE())</f>
        <v>3</v>
      </c>
      <c r="Q1579" t="str">
        <f t="shared" si="97"/>
        <v>Red</v>
      </c>
      <c r="R1579" t="str">
        <f t="shared" si="98"/>
        <v>UN</v>
      </c>
      <c r="S1579" s="24" t="s">
        <v>1192</v>
      </c>
      <c r="T1579" t="str">
        <f t="shared" si="99"/>
        <v/>
      </c>
      <c r="U1579">
        <f>VLOOKUP(S1579,ar_skupina!L$2:M$136,2,FALSE())</f>
        <v>50</v>
      </c>
    </row>
    <row r="1580" spans="1:21" ht="14.25" customHeight="1" x14ac:dyDescent="0.25">
      <c r="A1580">
        <v>1898</v>
      </c>
      <c r="B1580" s="9">
        <v>45209.677083333299</v>
      </c>
      <c r="C1580" s="9">
        <v>45209.78125</v>
      </c>
      <c r="D1580" t="s">
        <v>1824</v>
      </c>
      <c r="E1580">
        <v>301</v>
      </c>
      <c r="F1580" t="s">
        <v>1819</v>
      </c>
      <c r="G1580" t="s">
        <v>2</v>
      </c>
      <c r="H1580" t="s">
        <v>1825</v>
      </c>
      <c r="I1580" s="63" t="e">
        <f t="array" ref="I1580">_xlfn.IFS(#REF!="1",1,#REF!="2",2,#REF!="3",3,#REF!="1A",4,#REF!="1B",5,#REF!="2A",6,#REF!="2B",7,#REF!="3A",8,#REF!="3B",9,#REF!="4A",10,#REF!="","")</f>
        <v>#REF!</v>
      </c>
      <c r="J1580">
        <f>VLOOKUP(F1580,profesor!$G$2:$H$101,2,0)</f>
        <v>43</v>
      </c>
      <c r="K1580">
        <f>VLOOKUP(H1580,ar_predmet!A:C,3,0)</f>
        <v>84</v>
      </c>
      <c r="L1580" s="3">
        <f>VLOOKUP(H1580,ar_predmet!A:C,2,FALSE())</f>
        <v>6122</v>
      </c>
      <c r="M1580">
        <f>+VLOOKUP(G1580,tip_dogodka!$B$2:$C$10,2,0)</f>
        <v>1</v>
      </c>
      <c r="N1580">
        <f>+VLOOKUP(E1580,prostor!$F$1:$G$101,2,0)</f>
        <v>5</v>
      </c>
      <c r="O1580">
        <f t="shared" si="96"/>
        <v>150</v>
      </c>
      <c r="P1580">
        <f>VLOOKUP(O1580,mi2hh!A$2:B$4261,2,FALSE())</f>
        <v>3</v>
      </c>
      <c r="Q1580" t="str">
        <f t="shared" si="97"/>
        <v>Red</v>
      </c>
      <c r="R1580" t="str">
        <f t="shared" si="98"/>
        <v>UN</v>
      </c>
      <c r="S1580" s="24" t="s">
        <v>1192</v>
      </c>
      <c r="T1580" t="str">
        <f t="shared" si="99"/>
        <v/>
      </c>
      <c r="U1580">
        <f>VLOOKUP(S1580,ar_skupina!L$2:M$136,2,FALSE())</f>
        <v>50</v>
      </c>
    </row>
    <row r="1581" spans="1:21" ht="14.25" customHeight="1" x14ac:dyDescent="0.25">
      <c r="A1581">
        <v>1899</v>
      </c>
      <c r="B1581" s="9">
        <v>45350.75</v>
      </c>
      <c r="C1581" s="9">
        <v>45350.854166666701</v>
      </c>
      <c r="D1581" t="s">
        <v>1828</v>
      </c>
      <c r="E1581" t="s">
        <v>16</v>
      </c>
      <c r="F1581" t="s">
        <v>1819</v>
      </c>
      <c r="G1581" t="s">
        <v>4</v>
      </c>
      <c r="H1581" t="s">
        <v>1820</v>
      </c>
      <c r="I1581" s="63" t="e">
        <f t="array" ref="I1581">_xlfn.IFS(#REF!="1",1,#REF!="2",2,#REF!="3",3,#REF!="1A",4,#REF!="1B",5,#REF!="2A",6,#REF!="2B",7,#REF!="3A",8,#REF!="3B",9,#REF!="4A",10,#REF!="","")</f>
        <v>#REF!</v>
      </c>
      <c r="J1581">
        <f>VLOOKUP(F1581,profesor!$G$2:$H$101,2,0)</f>
        <v>43</v>
      </c>
      <c r="K1581">
        <f>VLOOKUP(H1581,ar_predmet!A:C,3,0)</f>
        <v>11</v>
      </c>
      <c r="L1581" s="3">
        <f>VLOOKUP(H1581,ar_predmet!A:C,2,FALSE())</f>
        <v>5117</v>
      </c>
      <c r="M1581">
        <f>+VLOOKUP(G1581,tip_dogodka!$B$2:$C$10,2,0)</f>
        <v>3</v>
      </c>
      <c r="N1581">
        <f>+VLOOKUP(E1581,prostor!$F$1:$G$101,2,0)</f>
        <v>54</v>
      </c>
      <c r="O1581">
        <f t="shared" si="96"/>
        <v>150</v>
      </c>
      <c r="P1581">
        <f>VLOOKUP(O1581,mi2hh!A$2:B$4261,2,FALSE())</f>
        <v>3</v>
      </c>
      <c r="Q1581" t="str">
        <f t="shared" si="97"/>
        <v>Red</v>
      </c>
      <c r="R1581" t="str">
        <f t="shared" si="98"/>
        <v>VS</v>
      </c>
      <c r="S1581" s="24" t="s">
        <v>1128</v>
      </c>
      <c r="T1581" t="str">
        <f t="shared" si="99"/>
        <v/>
      </c>
      <c r="U1581">
        <f>VLOOKUP(S1581,ar_skupina!L$2:M$136,2,FALSE())</f>
        <v>1</v>
      </c>
    </row>
    <row r="1582" spans="1:21" ht="14.25" customHeight="1" x14ac:dyDescent="0.25">
      <c r="A1582">
        <v>1900</v>
      </c>
      <c r="B1582" s="9">
        <v>45355.635416666701</v>
      </c>
      <c r="C1582" s="9">
        <v>45355.739583333299</v>
      </c>
      <c r="D1582" t="s">
        <v>1818</v>
      </c>
      <c r="E1582">
        <v>111</v>
      </c>
      <c r="F1582" t="s">
        <v>1819</v>
      </c>
      <c r="G1582" t="s">
        <v>2</v>
      </c>
      <c r="H1582" t="s">
        <v>1820</v>
      </c>
      <c r="I1582" s="63" t="e">
        <f t="array" ref="I1582">_xlfn.IFS(#REF!="1",1,#REF!="2",2,#REF!="3",3,#REF!="1A",4,#REF!="1B",5,#REF!="2A",6,#REF!="2B",7,#REF!="3A",8,#REF!="3B",9,#REF!="4A",10,#REF!="","")</f>
        <v>#REF!</v>
      </c>
      <c r="J1582">
        <f>VLOOKUP(F1582,profesor!$G$2:$H$101,2,0)</f>
        <v>43</v>
      </c>
      <c r="K1582">
        <f>VLOOKUP(H1582,ar_predmet!A:C,3,0)</f>
        <v>11</v>
      </c>
      <c r="L1582" s="3">
        <f>VLOOKUP(H1582,ar_predmet!A:C,2,FALSE())</f>
        <v>5117</v>
      </c>
      <c r="M1582">
        <f>+VLOOKUP(G1582,tip_dogodka!$B$2:$C$10,2,0)</f>
        <v>1</v>
      </c>
      <c r="N1582">
        <f>+VLOOKUP(E1582,prostor!$F$1:$G$101,2,0)</f>
        <v>4</v>
      </c>
      <c r="O1582">
        <f t="shared" si="96"/>
        <v>150</v>
      </c>
      <c r="P1582">
        <f>VLOOKUP(O1582,mi2hh!A$2:B$4261,2,FALSE())</f>
        <v>3</v>
      </c>
      <c r="Q1582" t="str">
        <f t="shared" si="97"/>
        <v>Red</v>
      </c>
      <c r="R1582" t="str">
        <f t="shared" si="98"/>
        <v>VS</v>
      </c>
      <c r="S1582" s="24" t="s">
        <v>1128</v>
      </c>
      <c r="T1582" t="str">
        <f t="shared" si="99"/>
        <v/>
      </c>
      <c r="U1582">
        <f>VLOOKUP(S1582,ar_skupina!L$2:M$136,2,FALSE())</f>
        <v>1</v>
      </c>
    </row>
    <row r="1583" spans="1:21" ht="14.25" customHeight="1" x14ac:dyDescent="0.25">
      <c r="A1583">
        <v>1901</v>
      </c>
      <c r="B1583" s="9">
        <v>45271.75</v>
      </c>
      <c r="C1583" s="9">
        <v>45271.916666666701</v>
      </c>
      <c r="D1583" t="s">
        <v>1823</v>
      </c>
      <c r="E1583">
        <v>302</v>
      </c>
      <c r="F1583" t="s">
        <v>1819</v>
      </c>
      <c r="G1583" t="s">
        <v>2</v>
      </c>
      <c r="H1583" t="s">
        <v>1822</v>
      </c>
      <c r="I1583" s="63" t="e">
        <f t="array" ref="I1583">_xlfn.IFS(#REF!="1",1,#REF!="2",2,#REF!="3",3,#REF!="1A",4,#REF!="1B",5,#REF!="2A",6,#REF!="2B",7,#REF!="3A",8,#REF!="3B",9,#REF!="4A",10,#REF!="","")</f>
        <v>#REF!</v>
      </c>
      <c r="J1583">
        <f>VLOOKUP(F1583,profesor!$G$2:$H$101,2,0)</f>
        <v>43</v>
      </c>
      <c r="K1583">
        <f>VLOOKUP(H1583,ar_predmet!A:C,3,0)</f>
        <v>220</v>
      </c>
      <c r="L1583" s="3">
        <f>VLOOKUP(H1583,ar_predmet!A:C,2,FALSE())</f>
        <v>3313</v>
      </c>
      <c r="M1583">
        <f>+VLOOKUP(G1583,tip_dogodka!$B$2:$C$10,2,0)</f>
        <v>1</v>
      </c>
      <c r="N1583">
        <f>+VLOOKUP(E1583,prostor!$F$1:$G$101,2,0)</f>
        <v>6</v>
      </c>
      <c r="O1583">
        <f t="shared" si="96"/>
        <v>240</v>
      </c>
      <c r="P1583">
        <f>VLOOKUP(O1583,mi2hh!A$2:B$4261,2,FALSE())</f>
        <v>5</v>
      </c>
      <c r="Q1583" t="str">
        <f t="shared" si="97"/>
        <v>Izr</v>
      </c>
      <c r="R1583" t="str">
        <f t="shared" si="98"/>
        <v>MA</v>
      </c>
      <c r="S1583" s="24" t="s">
        <v>1267</v>
      </c>
      <c r="T1583" t="str">
        <f t="shared" si="99"/>
        <v/>
      </c>
      <c r="U1583">
        <f>VLOOKUP(S1583,ar_skupina!L$2:M$136,2,FALSE())</f>
        <v>118</v>
      </c>
    </row>
    <row r="1584" spans="1:21" ht="14.25" customHeight="1" x14ac:dyDescent="0.25">
      <c r="A1584">
        <v>1902</v>
      </c>
      <c r="B1584" s="9">
        <v>45352.635416666701</v>
      </c>
      <c r="C1584" s="9">
        <v>45352.739583333299</v>
      </c>
      <c r="D1584" t="s">
        <v>1818</v>
      </c>
      <c r="E1584">
        <v>111</v>
      </c>
      <c r="F1584" t="s">
        <v>1819</v>
      </c>
      <c r="G1584" t="s">
        <v>2</v>
      </c>
      <c r="H1584" t="s">
        <v>1820</v>
      </c>
      <c r="I1584" s="63" t="e">
        <f t="array" ref="I1584">_xlfn.IFS(#REF!="1",1,#REF!="2",2,#REF!="3",3,#REF!="1A",4,#REF!="1B",5,#REF!="2A",6,#REF!="2B",7,#REF!="3A",8,#REF!="3B",9,#REF!="4A",10,#REF!="","")</f>
        <v>#REF!</v>
      </c>
      <c r="J1584">
        <f>VLOOKUP(F1584,profesor!$G$2:$H$101,2,0)</f>
        <v>43</v>
      </c>
      <c r="K1584">
        <f>VLOOKUP(H1584,ar_predmet!A:C,3,0)</f>
        <v>11</v>
      </c>
      <c r="L1584" s="3">
        <f>VLOOKUP(H1584,ar_predmet!A:C,2,FALSE())</f>
        <v>5117</v>
      </c>
      <c r="M1584">
        <f>+VLOOKUP(G1584,tip_dogodka!$B$2:$C$10,2,0)</f>
        <v>1</v>
      </c>
      <c r="N1584">
        <f>+VLOOKUP(E1584,prostor!$F$1:$G$101,2,0)</f>
        <v>4</v>
      </c>
      <c r="O1584">
        <f t="shared" si="96"/>
        <v>150</v>
      </c>
      <c r="P1584">
        <f>VLOOKUP(O1584,mi2hh!A$2:B$4261,2,FALSE())</f>
        <v>3</v>
      </c>
      <c r="Q1584" t="str">
        <f t="shared" si="97"/>
        <v>Red</v>
      </c>
      <c r="R1584" t="str">
        <f t="shared" si="98"/>
        <v>VS</v>
      </c>
      <c r="S1584" s="24" t="s">
        <v>1128</v>
      </c>
      <c r="T1584" t="str">
        <f t="shared" si="99"/>
        <v/>
      </c>
      <c r="U1584">
        <f>VLOOKUP(S1584,ar_skupina!L$2:M$136,2,FALSE())</f>
        <v>1</v>
      </c>
    </row>
    <row r="1585" spans="1:21" ht="14.25" customHeight="1" x14ac:dyDescent="0.25">
      <c r="A1585">
        <v>1903</v>
      </c>
      <c r="B1585" s="9">
        <v>45243.635416666701</v>
      </c>
      <c r="C1585" s="9">
        <v>45243.840277777803</v>
      </c>
      <c r="D1585" t="s">
        <v>1821</v>
      </c>
      <c r="E1585">
        <v>303</v>
      </c>
      <c r="F1585" t="s">
        <v>1819</v>
      </c>
      <c r="G1585" t="s">
        <v>2</v>
      </c>
      <c r="H1585" t="s">
        <v>1822</v>
      </c>
      <c r="I1585" s="63" t="e">
        <f t="array" ref="I1585">_xlfn.IFS(#REF!="1",1,#REF!="2",2,#REF!="3",3,#REF!="1A",4,#REF!="1B",5,#REF!="2A",6,#REF!="2B",7,#REF!="3A",8,#REF!="3B",9,#REF!="4A",10,#REF!="","")</f>
        <v>#REF!</v>
      </c>
      <c r="J1585">
        <f>VLOOKUP(F1585,profesor!$G$2:$H$101,2,0)</f>
        <v>43</v>
      </c>
      <c r="K1585">
        <f>VLOOKUP(H1585,ar_predmet!A:C,3,0)</f>
        <v>220</v>
      </c>
      <c r="L1585" s="3">
        <f>VLOOKUP(H1585,ar_predmet!A:C,2,FALSE())</f>
        <v>3313</v>
      </c>
      <c r="M1585">
        <f>+VLOOKUP(G1585,tip_dogodka!$B$2:$C$10,2,0)</f>
        <v>1</v>
      </c>
      <c r="N1585">
        <f>+VLOOKUP(E1585,prostor!$F$1:$G$101,2,0)</f>
        <v>7</v>
      </c>
      <c r="O1585">
        <f t="shared" si="96"/>
        <v>295</v>
      </c>
      <c r="P1585">
        <f>VLOOKUP(O1585,mi2hh!A$2:B$4261,2,FALSE())</f>
        <v>6</v>
      </c>
      <c r="Q1585" t="str">
        <f t="shared" si="97"/>
        <v>Red</v>
      </c>
      <c r="R1585" t="str">
        <f t="shared" si="98"/>
        <v>MA</v>
      </c>
      <c r="S1585" s="24" t="s">
        <v>1229</v>
      </c>
      <c r="T1585" t="str">
        <f t="shared" si="99"/>
        <v/>
      </c>
      <c r="U1585">
        <f>VLOOKUP(S1585,ar_skupina!L$2:M$136,2,FALSE())</f>
        <v>85</v>
      </c>
    </row>
    <row r="1586" spans="1:21" ht="14.25" customHeight="1" x14ac:dyDescent="0.25">
      <c r="A1586">
        <v>1904</v>
      </c>
      <c r="B1586" s="9">
        <v>45349.635416666701</v>
      </c>
      <c r="C1586" s="9">
        <v>45349.739583333299</v>
      </c>
      <c r="D1586" t="s">
        <v>1818</v>
      </c>
      <c r="E1586">
        <v>111</v>
      </c>
      <c r="F1586" t="s">
        <v>1819</v>
      </c>
      <c r="G1586" t="s">
        <v>2</v>
      </c>
      <c r="H1586" t="s">
        <v>1820</v>
      </c>
      <c r="I1586" s="63" t="e">
        <f t="array" ref="I1586">_xlfn.IFS(#REF!="1",1,#REF!="2",2,#REF!="3",3,#REF!="1A",4,#REF!="1B",5,#REF!="2A",6,#REF!="2B",7,#REF!="3A",8,#REF!="3B",9,#REF!="4A",10,#REF!="","")</f>
        <v>#REF!</v>
      </c>
      <c r="J1586">
        <f>VLOOKUP(F1586,profesor!$G$2:$H$101,2,0)</f>
        <v>43</v>
      </c>
      <c r="K1586">
        <f>VLOOKUP(H1586,ar_predmet!A:C,3,0)</f>
        <v>11</v>
      </c>
      <c r="L1586" s="3">
        <f>VLOOKUP(H1586,ar_predmet!A:C,2,FALSE())</f>
        <v>5117</v>
      </c>
      <c r="M1586">
        <f>+VLOOKUP(G1586,tip_dogodka!$B$2:$C$10,2,0)</f>
        <v>1</v>
      </c>
      <c r="N1586">
        <f>+VLOOKUP(E1586,prostor!$F$1:$G$101,2,0)</f>
        <v>4</v>
      </c>
      <c r="O1586">
        <f t="shared" si="96"/>
        <v>150</v>
      </c>
      <c r="P1586">
        <f>VLOOKUP(O1586,mi2hh!A$2:B$4261,2,FALSE())</f>
        <v>3</v>
      </c>
      <c r="Q1586" t="str">
        <f t="shared" si="97"/>
        <v>Red</v>
      </c>
      <c r="R1586" t="str">
        <f t="shared" si="98"/>
        <v>VS</v>
      </c>
      <c r="S1586" s="24" t="s">
        <v>1128</v>
      </c>
      <c r="T1586" t="str">
        <f t="shared" si="99"/>
        <v/>
      </c>
      <c r="U1586">
        <f>VLOOKUP(S1586,ar_skupina!L$2:M$136,2,FALSE())</f>
        <v>1</v>
      </c>
    </row>
    <row r="1587" spans="1:21" ht="14.25" customHeight="1" x14ac:dyDescent="0.25">
      <c r="A1587">
        <v>1905</v>
      </c>
      <c r="B1587" s="9">
        <v>45257.635416666701</v>
      </c>
      <c r="C1587" s="9">
        <v>45257.840277777803</v>
      </c>
      <c r="D1587" t="s">
        <v>1821</v>
      </c>
      <c r="E1587">
        <v>303</v>
      </c>
      <c r="F1587" t="s">
        <v>1819</v>
      </c>
      <c r="G1587" t="s">
        <v>2</v>
      </c>
      <c r="H1587" t="s">
        <v>1822</v>
      </c>
      <c r="I1587" s="63" t="e">
        <f t="array" ref="I1587">_xlfn.IFS(#REF!="1",1,#REF!="2",2,#REF!="3",3,#REF!="1A",4,#REF!="1B",5,#REF!="2A",6,#REF!="2B",7,#REF!="3A",8,#REF!="3B",9,#REF!="4A",10,#REF!="","")</f>
        <v>#REF!</v>
      </c>
      <c r="J1587">
        <f>VLOOKUP(F1587,profesor!$G$2:$H$101,2,0)</f>
        <v>43</v>
      </c>
      <c r="K1587">
        <f>VLOOKUP(H1587,ar_predmet!A:C,3,0)</f>
        <v>220</v>
      </c>
      <c r="L1587" s="3">
        <f>VLOOKUP(H1587,ar_predmet!A:C,2,FALSE())</f>
        <v>3313</v>
      </c>
      <c r="M1587">
        <f>+VLOOKUP(G1587,tip_dogodka!$B$2:$C$10,2,0)</f>
        <v>1</v>
      </c>
      <c r="N1587">
        <f>+VLOOKUP(E1587,prostor!$F$1:$G$101,2,0)</f>
        <v>7</v>
      </c>
      <c r="O1587">
        <f t="shared" si="96"/>
        <v>295</v>
      </c>
      <c r="P1587">
        <f>VLOOKUP(O1587,mi2hh!A$2:B$4261,2,FALSE())</f>
        <v>6</v>
      </c>
      <c r="Q1587" t="str">
        <f t="shared" si="97"/>
        <v>Red</v>
      </c>
      <c r="R1587" t="str">
        <f t="shared" si="98"/>
        <v>MA</v>
      </c>
      <c r="S1587" s="24" t="s">
        <v>1229</v>
      </c>
      <c r="T1587" t="str">
        <f t="shared" si="99"/>
        <v/>
      </c>
      <c r="U1587">
        <f>VLOOKUP(S1587,ar_skupina!L$2:M$136,2,FALSE())</f>
        <v>85</v>
      </c>
    </row>
    <row r="1588" spans="1:21" ht="14.25" customHeight="1" x14ac:dyDescent="0.25">
      <c r="A1588">
        <v>1906</v>
      </c>
      <c r="B1588" s="9">
        <v>45356.635416666701</v>
      </c>
      <c r="C1588" s="9">
        <v>45356.739583333299</v>
      </c>
      <c r="D1588" t="s">
        <v>1818</v>
      </c>
      <c r="E1588">
        <v>111</v>
      </c>
      <c r="F1588" t="s">
        <v>1819</v>
      </c>
      <c r="G1588" t="s">
        <v>2</v>
      </c>
      <c r="H1588" t="s">
        <v>1820</v>
      </c>
      <c r="I1588" s="63" t="e">
        <f t="array" ref="I1588">_xlfn.IFS(#REF!="1",1,#REF!="2",2,#REF!="3",3,#REF!="1A",4,#REF!="1B",5,#REF!="2A",6,#REF!="2B",7,#REF!="3A",8,#REF!="3B",9,#REF!="4A",10,#REF!="","")</f>
        <v>#REF!</v>
      </c>
      <c r="J1588">
        <f>VLOOKUP(F1588,profesor!$G$2:$H$101,2,0)</f>
        <v>43</v>
      </c>
      <c r="K1588">
        <f>VLOOKUP(H1588,ar_predmet!A:C,3,0)</f>
        <v>11</v>
      </c>
      <c r="L1588" s="3">
        <f>VLOOKUP(H1588,ar_predmet!A:C,2,FALSE())</f>
        <v>5117</v>
      </c>
      <c r="M1588">
        <f>+VLOOKUP(G1588,tip_dogodka!$B$2:$C$10,2,0)</f>
        <v>1</v>
      </c>
      <c r="N1588">
        <f>+VLOOKUP(E1588,prostor!$F$1:$G$101,2,0)</f>
        <v>4</v>
      </c>
      <c r="O1588">
        <f t="shared" si="96"/>
        <v>150</v>
      </c>
      <c r="P1588">
        <f>VLOOKUP(O1588,mi2hh!A$2:B$4261,2,FALSE())</f>
        <v>3</v>
      </c>
      <c r="Q1588" t="str">
        <f t="shared" si="97"/>
        <v>Red</v>
      </c>
      <c r="R1588" t="str">
        <f t="shared" si="98"/>
        <v>VS</v>
      </c>
      <c r="S1588" s="24" t="s">
        <v>1128</v>
      </c>
      <c r="T1588" t="str">
        <f t="shared" si="99"/>
        <v/>
      </c>
      <c r="U1588">
        <f>VLOOKUP(S1588,ar_skupina!L$2:M$136,2,FALSE())</f>
        <v>1</v>
      </c>
    </row>
    <row r="1589" spans="1:21" ht="14.25" customHeight="1" x14ac:dyDescent="0.25">
      <c r="A1589">
        <v>1907</v>
      </c>
      <c r="B1589" s="9">
        <v>45351.635416666701</v>
      </c>
      <c r="C1589" s="9">
        <v>45351.739583333299</v>
      </c>
      <c r="D1589" t="s">
        <v>1828</v>
      </c>
      <c r="E1589" t="s">
        <v>16</v>
      </c>
      <c r="F1589" t="s">
        <v>1819</v>
      </c>
      <c r="G1589" t="s">
        <v>4</v>
      </c>
      <c r="H1589" t="s">
        <v>1820</v>
      </c>
      <c r="I1589" s="63" t="e">
        <f t="array" ref="I1589">_xlfn.IFS(#REF!="1",1,#REF!="2",2,#REF!="3",3,#REF!="1A",4,#REF!="1B",5,#REF!="2A",6,#REF!="2B",7,#REF!="3A",8,#REF!="3B",9,#REF!="4A",10,#REF!="","")</f>
        <v>#REF!</v>
      </c>
      <c r="J1589">
        <f>VLOOKUP(F1589,profesor!$G$2:$H$101,2,0)</f>
        <v>43</v>
      </c>
      <c r="K1589">
        <f>VLOOKUP(H1589,ar_predmet!A:C,3,0)</f>
        <v>11</v>
      </c>
      <c r="L1589" s="3">
        <f>VLOOKUP(H1589,ar_predmet!A:C,2,FALSE())</f>
        <v>5117</v>
      </c>
      <c r="M1589">
        <f>+VLOOKUP(G1589,tip_dogodka!$B$2:$C$10,2,0)</f>
        <v>3</v>
      </c>
      <c r="N1589">
        <f>+VLOOKUP(E1589,prostor!$F$1:$G$101,2,0)</f>
        <v>54</v>
      </c>
      <c r="O1589">
        <f t="shared" si="96"/>
        <v>150</v>
      </c>
      <c r="P1589">
        <f>VLOOKUP(O1589,mi2hh!A$2:B$4261,2,FALSE())</f>
        <v>3</v>
      </c>
      <c r="Q1589" t="str">
        <f t="shared" si="97"/>
        <v>Red</v>
      </c>
      <c r="R1589" t="str">
        <f t="shared" si="98"/>
        <v>VS</v>
      </c>
      <c r="S1589" s="24" t="s">
        <v>1128</v>
      </c>
      <c r="T1589" t="str">
        <f t="shared" si="99"/>
        <v/>
      </c>
      <c r="U1589">
        <f>VLOOKUP(S1589,ar_skupina!L$2:M$136,2,FALSE())</f>
        <v>1</v>
      </c>
    </row>
    <row r="1590" spans="1:21" ht="14.25" customHeight="1" x14ac:dyDescent="0.25">
      <c r="A1590">
        <v>1908</v>
      </c>
      <c r="B1590" s="9">
        <v>45205.677083333299</v>
      </c>
      <c r="C1590" s="9">
        <v>45205.78125</v>
      </c>
      <c r="D1590" t="s">
        <v>1826</v>
      </c>
      <c r="E1590" t="s">
        <v>16</v>
      </c>
      <c r="F1590" t="s">
        <v>1819</v>
      </c>
      <c r="G1590" t="s">
        <v>4</v>
      </c>
      <c r="H1590" t="s">
        <v>1825</v>
      </c>
      <c r="I1590" s="63" t="e">
        <f t="array" ref="I1590">_xlfn.IFS(#REF!="1",1,#REF!="2",2,#REF!="3",3,#REF!="1A",4,#REF!="1B",5,#REF!="2A",6,#REF!="2B",7,#REF!="3A",8,#REF!="3B",9,#REF!="4A",10,#REF!="","")</f>
        <v>#REF!</v>
      </c>
      <c r="J1590">
        <f>VLOOKUP(F1590,profesor!$G$2:$H$101,2,0)</f>
        <v>43</v>
      </c>
      <c r="K1590">
        <f>VLOOKUP(H1590,ar_predmet!A:C,3,0)</f>
        <v>84</v>
      </c>
      <c r="L1590" s="3">
        <f>VLOOKUP(H1590,ar_predmet!A:C,2,FALSE())</f>
        <v>6122</v>
      </c>
      <c r="M1590">
        <f>+VLOOKUP(G1590,tip_dogodka!$B$2:$C$10,2,0)</f>
        <v>3</v>
      </c>
      <c r="N1590">
        <f>+VLOOKUP(E1590,prostor!$F$1:$G$101,2,0)</f>
        <v>54</v>
      </c>
      <c r="O1590">
        <f t="shared" si="96"/>
        <v>150</v>
      </c>
      <c r="P1590">
        <f>VLOOKUP(O1590,mi2hh!A$2:B$4261,2,FALSE())</f>
        <v>3</v>
      </c>
      <c r="Q1590" t="str">
        <f t="shared" si="97"/>
        <v>Red</v>
      </c>
      <c r="R1590" t="str">
        <f t="shared" si="98"/>
        <v>UN</v>
      </c>
      <c r="S1590" s="24" t="s">
        <v>1192</v>
      </c>
      <c r="T1590" t="str">
        <f t="shared" si="99"/>
        <v/>
      </c>
      <c r="U1590">
        <f>VLOOKUP(S1590,ar_skupina!L$2:M$136,2,FALSE())</f>
        <v>50</v>
      </c>
    </row>
    <row r="1591" spans="1:21" ht="14.25" customHeight="1" x14ac:dyDescent="0.25">
      <c r="A1591">
        <v>1909</v>
      </c>
      <c r="B1591" s="9">
        <v>45356.75</v>
      </c>
      <c r="C1591" s="9">
        <v>45356.854166666701</v>
      </c>
      <c r="D1591" t="s">
        <v>1829</v>
      </c>
      <c r="E1591" t="s">
        <v>16</v>
      </c>
      <c r="F1591" t="s">
        <v>1819</v>
      </c>
      <c r="G1591" t="s">
        <v>4</v>
      </c>
      <c r="H1591" t="s">
        <v>1820</v>
      </c>
      <c r="I1591" s="63" t="e">
        <f t="array" ref="I1591">_xlfn.IFS(#REF!="1",1,#REF!="2",2,#REF!="3",3,#REF!="1A",4,#REF!="1B",5,#REF!="2A",6,#REF!="2B",7,#REF!="3A",8,#REF!="3B",9,#REF!="4A",10,#REF!="","")</f>
        <v>#REF!</v>
      </c>
      <c r="J1591">
        <f>VLOOKUP(F1591,profesor!$G$2:$H$101,2,0)</f>
        <v>43</v>
      </c>
      <c r="K1591">
        <f>VLOOKUP(H1591,ar_predmet!A:C,3,0)</f>
        <v>11</v>
      </c>
      <c r="L1591" s="3">
        <f>VLOOKUP(H1591,ar_predmet!A:C,2,FALSE())</f>
        <v>5117</v>
      </c>
      <c r="M1591">
        <f>+VLOOKUP(G1591,tip_dogodka!$B$2:$C$10,2,0)</f>
        <v>3</v>
      </c>
      <c r="N1591">
        <f>+VLOOKUP(E1591,prostor!$F$1:$G$101,2,0)</f>
        <v>54</v>
      </c>
      <c r="O1591">
        <f t="shared" si="96"/>
        <v>150</v>
      </c>
      <c r="P1591">
        <f>VLOOKUP(O1591,mi2hh!A$2:B$4261,2,FALSE())</f>
        <v>3</v>
      </c>
      <c r="Q1591" t="str">
        <f t="shared" si="97"/>
        <v>Izr</v>
      </c>
      <c r="R1591" t="str">
        <f t="shared" si="98"/>
        <v>VS</v>
      </c>
      <c r="S1591" s="24" t="s">
        <v>1240</v>
      </c>
      <c r="T1591" t="str">
        <f t="shared" si="99"/>
        <v/>
      </c>
      <c r="U1591">
        <f>VLOOKUP(S1591,ar_skupina!L$2:M$136,2,FALSE())</f>
        <v>94</v>
      </c>
    </row>
    <row r="1592" spans="1:21" ht="14.25" customHeight="1" x14ac:dyDescent="0.25">
      <c r="A1592">
        <v>1910</v>
      </c>
      <c r="B1592" s="9">
        <v>45357.635416666701</v>
      </c>
      <c r="C1592" s="9">
        <v>45357.739583333299</v>
      </c>
      <c r="D1592" t="s">
        <v>1828</v>
      </c>
      <c r="E1592" t="s">
        <v>16</v>
      </c>
      <c r="F1592" t="s">
        <v>1819</v>
      </c>
      <c r="G1592" t="s">
        <v>4</v>
      </c>
      <c r="H1592" t="s">
        <v>1820</v>
      </c>
      <c r="I1592" s="63" t="e">
        <f t="array" ref="I1592">_xlfn.IFS(#REF!="1",1,#REF!="2",2,#REF!="3",3,#REF!="1A",4,#REF!="1B",5,#REF!="2A",6,#REF!="2B",7,#REF!="3A",8,#REF!="3B",9,#REF!="4A",10,#REF!="","")</f>
        <v>#REF!</v>
      </c>
      <c r="J1592">
        <f>VLOOKUP(F1592,profesor!$G$2:$H$101,2,0)</f>
        <v>43</v>
      </c>
      <c r="K1592">
        <f>VLOOKUP(H1592,ar_predmet!A:C,3,0)</f>
        <v>11</v>
      </c>
      <c r="L1592" s="3">
        <f>VLOOKUP(H1592,ar_predmet!A:C,2,FALSE())</f>
        <v>5117</v>
      </c>
      <c r="M1592">
        <f>+VLOOKUP(G1592,tip_dogodka!$B$2:$C$10,2,0)</f>
        <v>3</v>
      </c>
      <c r="N1592">
        <f>+VLOOKUP(E1592,prostor!$F$1:$G$101,2,0)</f>
        <v>54</v>
      </c>
      <c r="O1592">
        <f t="shared" si="96"/>
        <v>150</v>
      </c>
      <c r="P1592">
        <f>VLOOKUP(O1592,mi2hh!A$2:B$4261,2,FALSE())</f>
        <v>3</v>
      </c>
      <c r="Q1592" t="str">
        <f t="shared" si="97"/>
        <v>Red</v>
      </c>
      <c r="R1592" t="str">
        <f t="shared" si="98"/>
        <v>VS</v>
      </c>
      <c r="S1592" s="24" t="s">
        <v>1128</v>
      </c>
      <c r="T1592" t="str">
        <f t="shared" si="99"/>
        <v/>
      </c>
      <c r="U1592">
        <f>VLOOKUP(S1592,ar_skupina!L$2:M$136,2,FALSE())</f>
        <v>1</v>
      </c>
    </row>
    <row r="1593" spans="1:21" ht="14.25" customHeight="1" x14ac:dyDescent="0.25">
      <c r="A1593">
        <v>1911</v>
      </c>
      <c r="B1593" s="9">
        <v>45250.635416666701</v>
      </c>
      <c r="C1593" s="9">
        <v>45250.840277777803</v>
      </c>
      <c r="D1593" t="s">
        <v>1821</v>
      </c>
      <c r="E1593">
        <v>303</v>
      </c>
      <c r="F1593" t="s">
        <v>1819</v>
      </c>
      <c r="G1593" t="s">
        <v>2</v>
      </c>
      <c r="H1593" t="s">
        <v>1822</v>
      </c>
      <c r="I1593" s="63" t="e">
        <f t="array" ref="I1593">_xlfn.IFS(#REF!="1",1,#REF!="2",2,#REF!="3",3,#REF!="1A",4,#REF!="1B",5,#REF!="2A",6,#REF!="2B",7,#REF!="3A",8,#REF!="3B",9,#REF!="4A",10,#REF!="","")</f>
        <v>#REF!</v>
      </c>
      <c r="J1593">
        <f>VLOOKUP(F1593,profesor!$G$2:$H$101,2,0)</f>
        <v>43</v>
      </c>
      <c r="K1593">
        <f>VLOOKUP(H1593,ar_predmet!A:C,3,0)</f>
        <v>220</v>
      </c>
      <c r="L1593" s="3">
        <f>VLOOKUP(H1593,ar_predmet!A:C,2,FALSE())</f>
        <v>3313</v>
      </c>
      <c r="M1593">
        <f>+VLOOKUP(G1593,tip_dogodka!$B$2:$C$10,2,0)</f>
        <v>1</v>
      </c>
      <c r="N1593">
        <f>+VLOOKUP(E1593,prostor!$F$1:$G$101,2,0)</f>
        <v>7</v>
      </c>
      <c r="O1593">
        <f t="shared" si="96"/>
        <v>295</v>
      </c>
      <c r="P1593">
        <f>VLOOKUP(O1593,mi2hh!A$2:B$4261,2,FALSE())</f>
        <v>6</v>
      </c>
      <c r="Q1593" t="str">
        <f t="shared" si="97"/>
        <v>Red</v>
      </c>
      <c r="R1593" t="str">
        <f t="shared" si="98"/>
        <v>MA</v>
      </c>
      <c r="S1593" s="24" t="s">
        <v>1229</v>
      </c>
      <c r="T1593" t="str">
        <f t="shared" si="99"/>
        <v/>
      </c>
      <c r="U1593">
        <f>VLOOKUP(S1593,ar_skupina!L$2:M$136,2,FALSE())</f>
        <v>85</v>
      </c>
    </row>
    <row r="1594" spans="1:21" ht="14.25" customHeight="1" x14ac:dyDescent="0.25">
      <c r="A1594">
        <v>1912</v>
      </c>
      <c r="B1594" s="9">
        <v>45201.677083333299</v>
      </c>
      <c r="C1594" s="9">
        <v>45201.78125</v>
      </c>
      <c r="D1594" t="s">
        <v>1824</v>
      </c>
      <c r="E1594">
        <v>111</v>
      </c>
      <c r="F1594" t="s">
        <v>1819</v>
      </c>
      <c r="G1594" t="s">
        <v>2</v>
      </c>
      <c r="H1594" t="s">
        <v>1825</v>
      </c>
      <c r="I1594" s="63" t="e">
        <f t="array" ref="I1594">_xlfn.IFS(#REF!="1",1,#REF!="2",2,#REF!="3",3,#REF!="1A",4,#REF!="1B",5,#REF!="2A",6,#REF!="2B",7,#REF!="3A",8,#REF!="3B",9,#REF!="4A",10,#REF!="","")</f>
        <v>#REF!</v>
      </c>
      <c r="J1594">
        <f>VLOOKUP(F1594,profesor!$G$2:$H$101,2,0)</f>
        <v>43</v>
      </c>
      <c r="K1594">
        <f>VLOOKUP(H1594,ar_predmet!A:C,3,0)</f>
        <v>84</v>
      </c>
      <c r="L1594" s="3">
        <f>VLOOKUP(H1594,ar_predmet!A:C,2,FALSE())</f>
        <v>6122</v>
      </c>
      <c r="M1594">
        <f>+VLOOKUP(G1594,tip_dogodka!$B$2:$C$10,2,0)</f>
        <v>1</v>
      </c>
      <c r="N1594">
        <f>+VLOOKUP(E1594,prostor!$F$1:$G$101,2,0)</f>
        <v>4</v>
      </c>
      <c r="O1594">
        <f t="shared" si="96"/>
        <v>150</v>
      </c>
      <c r="P1594">
        <f>VLOOKUP(O1594,mi2hh!A$2:B$4261,2,FALSE())</f>
        <v>3</v>
      </c>
      <c r="Q1594" t="str">
        <f t="shared" si="97"/>
        <v>Red</v>
      </c>
      <c r="R1594" t="str">
        <f t="shared" si="98"/>
        <v>UN</v>
      </c>
      <c r="S1594" s="24" t="s">
        <v>1192</v>
      </c>
      <c r="T1594" t="str">
        <f t="shared" si="99"/>
        <v/>
      </c>
      <c r="U1594">
        <f>VLOOKUP(S1594,ar_skupina!L$2:M$136,2,FALSE())</f>
        <v>50</v>
      </c>
    </row>
    <row r="1595" spans="1:21" ht="14.25" customHeight="1" x14ac:dyDescent="0.25">
      <c r="A1595">
        <v>1913</v>
      </c>
      <c r="B1595" s="9">
        <v>45202.677083333299</v>
      </c>
      <c r="C1595" s="9">
        <v>45202.78125</v>
      </c>
      <c r="D1595" t="s">
        <v>1826</v>
      </c>
      <c r="E1595" t="s">
        <v>16</v>
      </c>
      <c r="F1595" t="s">
        <v>1819</v>
      </c>
      <c r="G1595" t="s">
        <v>4</v>
      </c>
      <c r="H1595" t="s">
        <v>1825</v>
      </c>
      <c r="I1595" s="63" t="e">
        <f t="array" ref="I1595">_xlfn.IFS(#REF!="1",1,#REF!="2",2,#REF!="3",3,#REF!="1A",4,#REF!="1B",5,#REF!="2A",6,#REF!="2B",7,#REF!="3A",8,#REF!="3B",9,#REF!="4A",10,#REF!="","")</f>
        <v>#REF!</v>
      </c>
      <c r="J1595">
        <f>VLOOKUP(F1595,profesor!$G$2:$H$101,2,0)</f>
        <v>43</v>
      </c>
      <c r="K1595">
        <f>VLOOKUP(H1595,ar_predmet!A:C,3,0)</f>
        <v>84</v>
      </c>
      <c r="L1595" s="3">
        <f>VLOOKUP(H1595,ar_predmet!A:C,2,FALSE())</f>
        <v>6122</v>
      </c>
      <c r="M1595">
        <f>+VLOOKUP(G1595,tip_dogodka!$B$2:$C$10,2,0)</f>
        <v>3</v>
      </c>
      <c r="N1595">
        <f>+VLOOKUP(E1595,prostor!$F$1:$G$101,2,0)</f>
        <v>54</v>
      </c>
      <c r="O1595">
        <f t="shared" si="96"/>
        <v>150</v>
      </c>
      <c r="P1595">
        <f>VLOOKUP(O1595,mi2hh!A$2:B$4261,2,FALSE())</f>
        <v>3</v>
      </c>
      <c r="Q1595" t="str">
        <f t="shared" si="97"/>
        <v>Red</v>
      </c>
      <c r="R1595" t="str">
        <f t="shared" si="98"/>
        <v>UN</v>
      </c>
      <c r="S1595" s="24" t="s">
        <v>1192</v>
      </c>
      <c r="T1595" t="str">
        <f t="shared" si="99"/>
        <v/>
      </c>
      <c r="U1595">
        <f>VLOOKUP(S1595,ar_skupina!L$2:M$136,2,FALSE())</f>
        <v>50</v>
      </c>
    </row>
    <row r="1596" spans="1:21" ht="14.25" customHeight="1" x14ac:dyDescent="0.25">
      <c r="A1596">
        <v>1914</v>
      </c>
      <c r="B1596" s="9">
        <v>45203.677083333299</v>
      </c>
      <c r="C1596" s="9">
        <v>45203.78125</v>
      </c>
      <c r="D1596" t="s">
        <v>1824</v>
      </c>
      <c r="E1596">
        <v>301</v>
      </c>
      <c r="F1596" t="s">
        <v>1819</v>
      </c>
      <c r="G1596" t="s">
        <v>2</v>
      </c>
      <c r="H1596" t="s">
        <v>1825</v>
      </c>
      <c r="I1596" s="63" t="e">
        <f t="array" ref="I1596">_xlfn.IFS(#REF!="1",1,#REF!="2",2,#REF!="3",3,#REF!="1A",4,#REF!="1B",5,#REF!="2A",6,#REF!="2B",7,#REF!="3A",8,#REF!="3B",9,#REF!="4A",10,#REF!="","")</f>
        <v>#REF!</v>
      </c>
      <c r="J1596">
        <f>VLOOKUP(F1596,profesor!$G$2:$H$101,2,0)</f>
        <v>43</v>
      </c>
      <c r="K1596">
        <f>VLOOKUP(H1596,ar_predmet!A:C,3,0)</f>
        <v>84</v>
      </c>
      <c r="L1596" s="3">
        <f>VLOOKUP(H1596,ar_predmet!A:C,2,FALSE())</f>
        <v>6122</v>
      </c>
      <c r="M1596">
        <f>+VLOOKUP(G1596,tip_dogodka!$B$2:$C$10,2,0)</f>
        <v>1</v>
      </c>
      <c r="N1596">
        <f>+VLOOKUP(E1596,prostor!$F$1:$G$101,2,0)</f>
        <v>5</v>
      </c>
      <c r="O1596">
        <f t="shared" si="96"/>
        <v>150</v>
      </c>
      <c r="P1596">
        <f>VLOOKUP(O1596,mi2hh!A$2:B$4261,2,FALSE())</f>
        <v>3</v>
      </c>
      <c r="Q1596" t="str">
        <f t="shared" si="97"/>
        <v>Red</v>
      </c>
      <c r="R1596" t="str">
        <f t="shared" si="98"/>
        <v>UN</v>
      </c>
      <c r="S1596" s="24" t="s">
        <v>1192</v>
      </c>
      <c r="T1596" t="str">
        <f t="shared" si="99"/>
        <v/>
      </c>
      <c r="U1596">
        <f>VLOOKUP(S1596,ar_skupina!L$2:M$136,2,FALSE())</f>
        <v>50</v>
      </c>
    </row>
    <row r="1597" spans="1:21" ht="14.25" customHeight="1" x14ac:dyDescent="0.25">
      <c r="A1597">
        <v>1915</v>
      </c>
      <c r="B1597" s="9">
        <v>45278.75</v>
      </c>
      <c r="C1597" s="9">
        <v>45278.916666666701</v>
      </c>
      <c r="D1597" t="s">
        <v>1823</v>
      </c>
      <c r="E1597">
        <v>302</v>
      </c>
      <c r="F1597" t="s">
        <v>1819</v>
      </c>
      <c r="G1597" t="s">
        <v>2</v>
      </c>
      <c r="H1597" t="s">
        <v>1822</v>
      </c>
      <c r="I1597" s="63" t="e">
        <f t="array" ref="I1597">_xlfn.IFS(#REF!="1",1,#REF!="2",2,#REF!="3",3,#REF!="1A",4,#REF!="1B",5,#REF!="2A",6,#REF!="2B",7,#REF!="3A",8,#REF!="3B",9,#REF!="4A",10,#REF!="","")</f>
        <v>#REF!</v>
      </c>
      <c r="J1597">
        <f>VLOOKUP(F1597,profesor!$G$2:$H$101,2,0)</f>
        <v>43</v>
      </c>
      <c r="K1597">
        <f>VLOOKUP(H1597,ar_predmet!A:C,3,0)</f>
        <v>220</v>
      </c>
      <c r="L1597" s="3">
        <f>VLOOKUP(H1597,ar_predmet!A:C,2,FALSE())</f>
        <v>3313</v>
      </c>
      <c r="M1597">
        <f>+VLOOKUP(G1597,tip_dogodka!$B$2:$C$10,2,0)</f>
        <v>1</v>
      </c>
      <c r="N1597">
        <f>+VLOOKUP(E1597,prostor!$F$1:$G$101,2,0)</f>
        <v>6</v>
      </c>
      <c r="O1597">
        <f t="shared" si="96"/>
        <v>240</v>
      </c>
      <c r="P1597">
        <f>VLOOKUP(O1597,mi2hh!A$2:B$4261,2,FALSE())</f>
        <v>5</v>
      </c>
      <c r="Q1597" t="str">
        <f t="shared" si="97"/>
        <v>Izr</v>
      </c>
      <c r="R1597" t="str">
        <f t="shared" si="98"/>
        <v>MA</v>
      </c>
      <c r="S1597" s="24" t="s">
        <v>1267</v>
      </c>
      <c r="T1597" t="str">
        <f t="shared" si="99"/>
        <v/>
      </c>
      <c r="U1597">
        <f>VLOOKUP(S1597,ar_skupina!L$2:M$136,2,FALSE())</f>
        <v>118</v>
      </c>
    </row>
    <row r="1598" spans="1:21" ht="14.25" customHeight="1" x14ac:dyDescent="0.25">
      <c r="A1598">
        <v>1916</v>
      </c>
      <c r="B1598" s="9">
        <v>45307.489583333299</v>
      </c>
      <c r="C1598" s="9">
        <v>45307.59375</v>
      </c>
      <c r="D1598" t="s">
        <v>1830</v>
      </c>
      <c r="E1598">
        <v>412</v>
      </c>
      <c r="F1598" t="s">
        <v>1831</v>
      </c>
      <c r="G1598" t="s">
        <v>3</v>
      </c>
      <c r="H1598" t="s">
        <v>1832</v>
      </c>
      <c r="I1598" s="63" t="e">
        <f t="array" ref="I1598">_xlfn.IFS(#REF!="1",1,#REF!="2",2,#REF!="3",3,#REF!="1A",4,#REF!="1B",5,#REF!="2A",6,#REF!="2B",7,#REF!="3A",8,#REF!="3B",9,#REF!="4A",10,#REF!="","")</f>
        <v>#REF!</v>
      </c>
      <c r="J1598">
        <f>VLOOKUP(F1598,profesor!$G$2:$H$101,2,0)</f>
        <v>19</v>
      </c>
      <c r="K1598">
        <f>VLOOKUP(H1598,ar_predmet!A:C,3,0)</f>
        <v>58</v>
      </c>
      <c r="L1598" s="3">
        <f>VLOOKUP(H1598,ar_predmet!A:C,2,FALSE())</f>
        <v>5315</v>
      </c>
      <c r="M1598">
        <f>+VLOOKUP(G1598,tip_dogodka!$B$2:$C$10,2,0)</f>
        <v>2</v>
      </c>
      <c r="N1598">
        <f>+VLOOKUP(E1598,prostor!$F$1:$G$101,2,0)</f>
        <v>15</v>
      </c>
      <c r="O1598">
        <f t="shared" si="96"/>
        <v>150</v>
      </c>
      <c r="P1598">
        <f>VLOOKUP(O1598,mi2hh!A$2:B$4261,2,FALSE())</f>
        <v>3</v>
      </c>
      <c r="Q1598" t="str">
        <f t="shared" si="97"/>
        <v>Red</v>
      </c>
      <c r="R1598" t="str">
        <f t="shared" si="98"/>
        <v>VS</v>
      </c>
      <c r="S1598" s="24" t="s">
        <v>1180</v>
      </c>
      <c r="T1598" t="str">
        <f t="shared" si="99"/>
        <v/>
      </c>
      <c r="U1598">
        <f>VLOOKUP(S1598,ar_skupina!L$2:M$136,2,FALSE())</f>
        <v>40</v>
      </c>
    </row>
    <row r="1599" spans="1:21" ht="14.25" customHeight="1" x14ac:dyDescent="0.25">
      <c r="A1599">
        <v>1917</v>
      </c>
      <c r="B1599" s="9">
        <v>45294.375</v>
      </c>
      <c r="C1599" s="9">
        <v>45294.479166666701</v>
      </c>
      <c r="D1599" t="s">
        <v>1833</v>
      </c>
      <c r="E1599" t="s">
        <v>16</v>
      </c>
      <c r="F1599" t="s">
        <v>1831</v>
      </c>
      <c r="G1599" t="s">
        <v>4</v>
      </c>
      <c r="H1599" t="s">
        <v>1749</v>
      </c>
      <c r="I1599" s="63" t="e">
        <f t="array" ref="I1599">_xlfn.IFS(#REF!="1",1,#REF!="2",2,#REF!="3",3,#REF!="1A",4,#REF!="1B",5,#REF!="2A",6,#REF!="2B",7,#REF!="3A",8,#REF!="3B",9,#REF!="4A",10,#REF!="","")</f>
        <v>#REF!</v>
      </c>
      <c r="J1599">
        <f>VLOOKUP(F1599,profesor!$G$2:$H$101,2,0)</f>
        <v>19</v>
      </c>
      <c r="K1599">
        <f>VLOOKUP(H1599,ar_predmet!A:C,3,0)</f>
        <v>123</v>
      </c>
      <c r="L1599" s="3">
        <f>VLOOKUP(H1599,ar_predmet!A:C,2,FALSE())</f>
        <v>6316</v>
      </c>
      <c r="M1599">
        <f>+VLOOKUP(G1599,tip_dogodka!$B$2:$C$10,2,0)</f>
        <v>3</v>
      </c>
      <c r="N1599">
        <f>+VLOOKUP(E1599,prostor!$F$1:$G$101,2,0)</f>
        <v>54</v>
      </c>
      <c r="O1599">
        <f t="shared" si="96"/>
        <v>150</v>
      </c>
      <c r="P1599">
        <f>VLOOKUP(O1599,mi2hh!A$2:B$4261,2,FALSE())</f>
        <v>3</v>
      </c>
      <c r="Q1599" t="str">
        <f t="shared" si="97"/>
        <v>Red</v>
      </c>
      <c r="R1599" t="str">
        <f t="shared" si="98"/>
        <v>UN</v>
      </c>
      <c r="S1599" s="24" t="s">
        <v>1215</v>
      </c>
      <c r="T1599" t="str">
        <f t="shared" si="99"/>
        <v/>
      </c>
      <c r="U1599">
        <f>VLOOKUP(S1599,ar_skupina!L$2:M$136,2,FALSE())</f>
        <v>72</v>
      </c>
    </row>
    <row r="1600" spans="1:21" ht="14.25" customHeight="1" x14ac:dyDescent="0.25">
      <c r="A1600">
        <v>1918</v>
      </c>
      <c r="B1600" s="9">
        <v>45274.489583333299</v>
      </c>
      <c r="C1600" s="9">
        <v>45274.59375</v>
      </c>
      <c r="D1600" t="s">
        <v>1834</v>
      </c>
      <c r="E1600">
        <v>5</v>
      </c>
      <c r="F1600" t="s">
        <v>1831</v>
      </c>
      <c r="G1600" t="s">
        <v>2</v>
      </c>
      <c r="H1600" t="s">
        <v>1749</v>
      </c>
      <c r="I1600" s="63" t="e">
        <f t="array" ref="I1600">_xlfn.IFS(#REF!="1",1,#REF!="2",2,#REF!="3",3,#REF!="1A",4,#REF!="1B",5,#REF!="2A",6,#REF!="2B",7,#REF!="3A",8,#REF!="3B",9,#REF!="4A",10,#REF!="","")</f>
        <v>#REF!</v>
      </c>
      <c r="J1600">
        <f>VLOOKUP(F1600,profesor!$G$2:$H$101,2,0)</f>
        <v>19</v>
      </c>
      <c r="K1600">
        <f>VLOOKUP(H1600,ar_predmet!A:C,3,0)</f>
        <v>123</v>
      </c>
      <c r="L1600" s="3">
        <f>VLOOKUP(H1600,ar_predmet!A:C,2,FALSE())</f>
        <v>6316</v>
      </c>
      <c r="M1600">
        <f>+VLOOKUP(G1600,tip_dogodka!$B$2:$C$10,2,0)</f>
        <v>1</v>
      </c>
      <c r="N1600">
        <f>+VLOOKUP(E1600,prostor!$F$1:$G$101,2,0)</f>
        <v>1</v>
      </c>
      <c r="O1600">
        <f t="shared" si="96"/>
        <v>150</v>
      </c>
      <c r="P1600">
        <f>VLOOKUP(O1600,mi2hh!A$2:B$4261,2,FALSE())</f>
        <v>3</v>
      </c>
      <c r="Q1600" t="str">
        <f t="shared" si="97"/>
        <v>Red</v>
      </c>
      <c r="R1600" t="str">
        <f t="shared" si="98"/>
        <v>UN</v>
      </c>
      <c r="S1600" s="24" t="s">
        <v>1215</v>
      </c>
      <c r="T1600" t="str">
        <f t="shared" si="99"/>
        <v/>
      </c>
      <c r="U1600">
        <f>VLOOKUP(S1600,ar_skupina!L$2:M$136,2,FALSE())</f>
        <v>72</v>
      </c>
    </row>
    <row r="1601" spans="1:21" ht="14.25" customHeight="1" x14ac:dyDescent="0.25">
      <c r="A1601">
        <v>1919</v>
      </c>
      <c r="B1601" s="9">
        <v>45271.489583333299</v>
      </c>
      <c r="C1601" s="9">
        <v>45271.59375</v>
      </c>
      <c r="D1601" t="s">
        <v>1834</v>
      </c>
      <c r="E1601">
        <v>5</v>
      </c>
      <c r="F1601" t="s">
        <v>1831</v>
      </c>
      <c r="G1601" t="s">
        <v>2</v>
      </c>
      <c r="H1601" t="s">
        <v>1749</v>
      </c>
      <c r="I1601" s="63" t="e">
        <f t="array" ref="I1601">_xlfn.IFS(#REF!="1",1,#REF!="2",2,#REF!="3",3,#REF!="1A",4,#REF!="1B",5,#REF!="2A",6,#REF!="2B",7,#REF!="3A",8,#REF!="3B",9,#REF!="4A",10,#REF!="","")</f>
        <v>#REF!</v>
      </c>
      <c r="J1601">
        <f>VLOOKUP(F1601,profesor!$G$2:$H$101,2,0)</f>
        <v>19</v>
      </c>
      <c r="K1601">
        <f>VLOOKUP(H1601,ar_predmet!A:C,3,0)</f>
        <v>123</v>
      </c>
      <c r="L1601" s="3">
        <f>VLOOKUP(H1601,ar_predmet!A:C,2,FALSE())</f>
        <v>6316</v>
      </c>
      <c r="M1601">
        <f>+VLOOKUP(G1601,tip_dogodka!$B$2:$C$10,2,0)</f>
        <v>1</v>
      </c>
      <c r="N1601">
        <f>+VLOOKUP(E1601,prostor!$F$1:$G$101,2,0)</f>
        <v>1</v>
      </c>
      <c r="O1601">
        <f t="shared" si="96"/>
        <v>150</v>
      </c>
      <c r="P1601">
        <f>VLOOKUP(O1601,mi2hh!A$2:B$4261,2,FALSE())</f>
        <v>3</v>
      </c>
      <c r="Q1601" t="str">
        <f t="shared" si="97"/>
        <v>Red</v>
      </c>
      <c r="R1601" t="str">
        <f t="shared" si="98"/>
        <v>UN</v>
      </c>
      <c r="S1601" s="24" t="s">
        <v>1215</v>
      </c>
      <c r="T1601" t="str">
        <f t="shared" si="99"/>
        <v/>
      </c>
      <c r="U1601">
        <f>VLOOKUP(S1601,ar_skupina!L$2:M$136,2,FALSE())</f>
        <v>72</v>
      </c>
    </row>
    <row r="1602" spans="1:21" ht="14.25" customHeight="1" x14ac:dyDescent="0.25">
      <c r="A1602">
        <v>1921</v>
      </c>
      <c r="B1602" s="9">
        <v>45295.489583333299</v>
      </c>
      <c r="C1602" s="9">
        <v>45295.59375</v>
      </c>
      <c r="D1602" t="s">
        <v>1835</v>
      </c>
      <c r="E1602">
        <v>302</v>
      </c>
      <c r="F1602" t="s">
        <v>1831</v>
      </c>
      <c r="G1602" t="s">
        <v>2</v>
      </c>
      <c r="H1602" t="s">
        <v>1832</v>
      </c>
      <c r="I1602" s="63" t="e">
        <f t="array" ref="I1602">_xlfn.IFS(#REF!="1",1,#REF!="2",2,#REF!="3",3,#REF!="1A",4,#REF!="1B",5,#REF!="2A",6,#REF!="2B",7,#REF!="3A",8,#REF!="3B",9,#REF!="4A",10,#REF!="","")</f>
        <v>#REF!</v>
      </c>
      <c r="J1602">
        <f>VLOOKUP(F1602,profesor!$G$2:$H$101,2,0)</f>
        <v>19</v>
      </c>
      <c r="K1602">
        <f>VLOOKUP(H1602,ar_predmet!A:C,3,0)</f>
        <v>58</v>
      </c>
      <c r="L1602" s="3">
        <f>VLOOKUP(H1602,ar_predmet!A:C,2,FALSE())</f>
        <v>5315</v>
      </c>
      <c r="M1602">
        <f>+VLOOKUP(G1602,tip_dogodka!$B$2:$C$10,2,0)</f>
        <v>1</v>
      </c>
      <c r="N1602">
        <f>+VLOOKUP(E1602,prostor!$F$1:$G$101,2,0)</f>
        <v>6</v>
      </c>
      <c r="O1602">
        <f t="shared" ref="O1602:O1665" si="100">+INT(TEXT(((C1602-B1602)*24*60),"000"))</f>
        <v>150</v>
      </c>
      <c r="P1602">
        <f>VLOOKUP(O1602,mi2hh!A$2:B$4261,2,FALSE())</f>
        <v>3</v>
      </c>
      <c r="Q1602" t="str">
        <f t="shared" ref="Q1602:Q1665" si="101">IF(ISNUMBER(FIND("Redni",D1602)),"Red", IF(ISNUMBER(FIND("Izredni",D1602)),"Izr"))</f>
        <v>Red</v>
      </c>
      <c r="R1602" t="str">
        <f t="shared" ref="R1602:R1665" si="102">IF(ISNUMBER(FIND("-VS-",D1602)),"VS", IF(ISNUMBER(FIND("-UNI-",D1602)),"UN",IF(ISNUMBER(FIND("-MAG-",D1602)),"MA",IF(ISNUMBER(FIND("-DR-",D1602)),"DO"))))</f>
        <v>VS</v>
      </c>
      <c r="S1602" s="24" t="s">
        <v>1180</v>
      </c>
      <c r="T1602" t="str">
        <f t="shared" ref="T1602:T1665" si="103">IF(ISNUMBER(FIND("1. skupina",D1602)),"1",IF(ISNUMBER(FIND("2. skupina",D1602)),"2",IF(ISNUMBER(FIND("3. skupina",D1602)),"3",IF(ISNUMBER(FIND("1.a skupina",D1602)),"1A",IF(ISNUMBER(FIND("1.b skupina",D1602)),"1B",IF(ISNUMBER(FIND("2.a skupina",D1602)),"2A",IF(ISNUMBER(FIND("2.b skupina",D1602)),"2B",IF(ISNUMBER(FIND("3.a skupina",D1602)),"3A",IF(ISNUMBER(FIND("3.b skupina",D1602)),"3B",IF(ISNUMBER(FIND("4.a skupina",D1602)),"4A",""))))))))))</f>
        <v/>
      </c>
      <c r="U1602">
        <f>VLOOKUP(S1602,ar_skupina!L$2:M$136,2,FALSE())</f>
        <v>40</v>
      </c>
    </row>
    <row r="1603" spans="1:21" ht="14.25" customHeight="1" x14ac:dyDescent="0.25">
      <c r="A1603">
        <v>1922</v>
      </c>
      <c r="B1603" s="9">
        <v>45279.375</v>
      </c>
      <c r="C1603" s="9">
        <v>45279.479166666701</v>
      </c>
      <c r="D1603" t="s">
        <v>1834</v>
      </c>
      <c r="E1603">
        <v>301</v>
      </c>
      <c r="F1603" t="s">
        <v>1831</v>
      </c>
      <c r="G1603" t="s">
        <v>2</v>
      </c>
      <c r="H1603" t="s">
        <v>1749</v>
      </c>
      <c r="I1603" s="63" t="e">
        <f t="array" ref="I1603">_xlfn.IFS(#REF!="1",1,#REF!="2",2,#REF!="3",3,#REF!="1A",4,#REF!="1B",5,#REF!="2A",6,#REF!="2B",7,#REF!="3A",8,#REF!="3B",9,#REF!="4A",10,#REF!="","")</f>
        <v>#REF!</v>
      </c>
      <c r="J1603">
        <f>VLOOKUP(F1603,profesor!$G$2:$H$101,2,0)</f>
        <v>19</v>
      </c>
      <c r="K1603">
        <f>VLOOKUP(H1603,ar_predmet!A:C,3,0)</f>
        <v>123</v>
      </c>
      <c r="L1603" s="3">
        <f>VLOOKUP(H1603,ar_predmet!A:C,2,FALSE())</f>
        <v>6316</v>
      </c>
      <c r="M1603">
        <f>+VLOOKUP(G1603,tip_dogodka!$B$2:$C$10,2,0)</f>
        <v>1</v>
      </c>
      <c r="N1603">
        <f>+VLOOKUP(E1603,prostor!$F$1:$G$101,2,0)</f>
        <v>5</v>
      </c>
      <c r="O1603">
        <f t="shared" si="100"/>
        <v>150</v>
      </c>
      <c r="P1603">
        <f>VLOOKUP(O1603,mi2hh!A$2:B$4261,2,FALSE())</f>
        <v>3</v>
      </c>
      <c r="Q1603" t="str">
        <f t="shared" si="101"/>
        <v>Red</v>
      </c>
      <c r="R1603" t="str">
        <f t="shared" si="102"/>
        <v>UN</v>
      </c>
      <c r="S1603" s="24" t="s">
        <v>1215</v>
      </c>
      <c r="T1603" t="str">
        <f t="shared" si="103"/>
        <v/>
      </c>
      <c r="U1603">
        <f>VLOOKUP(S1603,ar_skupina!L$2:M$136,2,FALSE())</f>
        <v>72</v>
      </c>
    </row>
    <row r="1604" spans="1:21" ht="14.25" customHeight="1" x14ac:dyDescent="0.25">
      <c r="A1604">
        <v>1923</v>
      </c>
      <c r="B1604" s="9">
        <v>45275.489583333299</v>
      </c>
      <c r="C1604" s="9">
        <v>45275.59375</v>
      </c>
      <c r="D1604" t="s">
        <v>1833</v>
      </c>
      <c r="E1604" t="s">
        <v>16</v>
      </c>
      <c r="F1604" t="s">
        <v>1831</v>
      </c>
      <c r="G1604" t="s">
        <v>4</v>
      </c>
      <c r="H1604" t="s">
        <v>1749</v>
      </c>
      <c r="I1604" s="63" t="e">
        <f t="array" ref="I1604">_xlfn.IFS(#REF!="1",1,#REF!="2",2,#REF!="3",3,#REF!="1A",4,#REF!="1B",5,#REF!="2A",6,#REF!="2B",7,#REF!="3A",8,#REF!="3B",9,#REF!="4A",10,#REF!="","")</f>
        <v>#REF!</v>
      </c>
      <c r="J1604">
        <f>VLOOKUP(F1604,profesor!$G$2:$H$101,2,0)</f>
        <v>19</v>
      </c>
      <c r="K1604">
        <f>VLOOKUP(H1604,ar_predmet!A:C,3,0)</f>
        <v>123</v>
      </c>
      <c r="L1604" s="3">
        <f>VLOOKUP(H1604,ar_predmet!A:C,2,FALSE())</f>
        <v>6316</v>
      </c>
      <c r="M1604">
        <f>+VLOOKUP(G1604,tip_dogodka!$B$2:$C$10,2,0)</f>
        <v>3</v>
      </c>
      <c r="N1604">
        <f>+VLOOKUP(E1604,prostor!$F$1:$G$101,2,0)</f>
        <v>54</v>
      </c>
      <c r="O1604">
        <f t="shared" si="100"/>
        <v>150</v>
      </c>
      <c r="P1604">
        <f>VLOOKUP(O1604,mi2hh!A$2:B$4261,2,FALSE())</f>
        <v>3</v>
      </c>
      <c r="Q1604" t="str">
        <f t="shared" si="101"/>
        <v>Red</v>
      </c>
      <c r="R1604" t="str">
        <f t="shared" si="102"/>
        <v>UN</v>
      </c>
      <c r="S1604" s="24" t="s">
        <v>1215</v>
      </c>
      <c r="T1604" t="str">
        <f t="shared" si="103"/>
        <v/>
      </c>
      <c r="U1604">
        <f>VLOOKUP(S1604,ar_skupina!L$2:M$136,2,FALSE())</f>
        <v>72</v>
      </c>
    </row>
    <row r="1605" spans="1:21" ht="14.25" customHeight="1" x14ac:dyDescent="0.25">
      <c r="A1605">
        <v>1924</v>
      </c>
      <c r="B1605" s="9">
        <v>45232.489583333299</v>
      </c>
      <c r="C1605" s="9">
        <v>45232.59375</v>
      </c>
      <c r="D1605" t="s">
        <v>1836</v>
      </c>
      <c r="E1605">
        <v>411</v>
      </c>
      <c r="F1605" t="s">
        <v>1831</v>
      </c>
      <c r="G1605" t="s">
        <v>2</v>
      </c>
      <c r="H1605" t="s">
        <v>1121</v>
      </c>
      <c r="I1605" s="63" t="e">
        <f t="array" ref="I1605">_xlfn.IFS(#REF!="1",1,#REF!="2",2,#REF!="3",3,#REF!="1A",4,#REF!="1B",5,#REF!="2A",6,#REF!="2B",7,#REF!="3A",8,#REF!="3B",9,#REF!="4A",10,#REF!="","")</f>
        <v>#REF!</v>
      </c>
      <c r="J1605">
        <f>VLOOKUP(F1605,profesor!$G$2:$H$101,2,0)</f>
        <v>19</v>
      </c>
      <c r="K1605">
        <f>VLOOKUP(H1605,ar_predmet!A:C,3,0)</f>
        <v>174</v>
      </c>
      <c r="L1605" s="3">
        <f>VLOOKUP(H1605,ar_predmet!A:C,2,FALSE())</f>
        <v>7132</v>
      </c>
      <c r="M1605">
        <f>+VLOOKUP(G1605,tip_dogodka!$B$2:$C$10,2,0)</f>
        <v>1</v>
      </c>
      <c r="N1605">
        <f>+VLOOKUP(E1605,prostor!$F$1:$G$101,2,0)</f>
        <v>14</v>
      </c>
      <c r="O1605">
        <f t="shared" si="100"/>
        <v>150</v>
      </c>
      <c r="P1605">
        <f>VLOOKUP(O1605,mi2hh!A$2:B$4261,2,FALSE())</f>
        <v>3</v>
      </c>
      <c r="Q1605" t="str">
        <f t="shared" si="101"/>
        <v>Red</v>
      </c>
      <c r="R1605" t="str">
        <f t="shared" si="102"/>
        <v>MA</v>
      </c>
      <c r="S1605" s="24" t="s">
        <v>1224</v>
      </c>
      <c r="T1605" t="str">
        <f t="shared" si="103"/>
        <v/>
      </c>
      <c r="U1605">
        <f>VLOOKUP(S1605,ar_skupina!L$2:M$136,2,FALSE())</f>
        <v>80</v>
      </c>
    </row>
    <row r="1606" spans="1:21" ht="14.25" customHeight="1" x14ac:dyDescent="0.25">
      <c r="A1606">
        <v>1925</v>
      </c>
      <c r="B1606" s="9">
        <v>45401.416666666701</v>
      </c>
      <c r="C1606" s="9">
        <v>45401.53125</v>
      </c>
      <c r="D1606" t="s">
        <v>1837</v>
      </c>
      <c r="E1606" t="s">
        <v>16</v>
      </c>
      <c r="F1606" t="s">
        <v>1831</v>
      </c>
      <c r="G1606" t="s">
        <v>4</v>
      </c>
      <c r="H1606" t="s">
        <v>1757</v>
      </c>
      <c r="I1606" s="63" t="e">
        <f t="array" ref="I1606">_xlfn.IFS(#REF!="1",1,#REF!="2",2,#REF!="3",3,#REF!="1A",4,#REF!="1B",5,#REF!="2A",6,#REF!="2B",7,#REF!="3A",8,#REF!="3B",9,#REF!="4A",10,#REF!="","")</f>
        <v>#REF!</v>
      </c>
      <c r="J1606">
        <f>VLOOKUP(F1606,profesor!$G$2:$H$101,2,0)</f>
        <v>19</v>
      </c>
      <c r="K1606">
        <f>VLOOKUP(H1606,ar_predmet!A:C,3,0)</f>
        <v>16</v>
      </c>
      <c r="L1606" s="3">
        <f>VLOOKUP(H1606,ar_predmet!A:C,2,FALSE())</f>
        <v>5210</v>
      </c>
      <c r="M1606">
        <f>+VLOOKUP(G1606,tip_dogodka!$B$2:$C$10,2,0)</f>
        <v>3</v>
      </c>
      <c r="N1606">
        <f>+VLOOKUP(E1606,prostor!$F$1:$G$101,2,0)</f>
        <v>54</v>
      </c>
      <c r="O1606">
        <f t="shared" si="100"/>
        <v>165</v>
      </c>
      <c r="P1606">
        <f>VLOOKUP(O1606,mi2hh!A$2:B$4261,2,FALSE())</f>
        <v>3</v>
      </c>
      <c r="Q1606" t="str">
        <f t="shared" si="101"/>
        <v>Red</v>
      </c>
      <c r="R1606" t="str">
        <f t="shared" si="102"/>
        <v>VS</v>
      </c>
      <c r="S1606" s="24" t="s">
        <v>1171</v>
      </c>
      <c r="T1606" t="str">
        <f t="shared" si="103"/>
        <v/>
      </c>
      <c r="U1606">
        <f>VLOOKUP(S1606,ar_skupina!L$2:M$136,2,FALSE())</f>
        <v>32</v>
      </c>
    </row>
    <row r="1607" spans="1:21" ht="14.25" customHeight="1" x14ac:dyDescent="0.25">
      <c r="A1607">
        <v>1926</v>
      </c>
      <c r="B1607" s="9">
        <v>45265.75</v>
      </c>
      <c r="C1607" s="9">
        <v>45265.885416666701</v>
      </c>
      <c r="D1607" t="s">
        <v>1332</v>
      </c>
      <c r="E1607">
        <v>411</v>
      </c>
      <c r="F1607" t="s">
        <v>1831</v>
      </c>
      <c r="G1607" t="s">
        <v>2</v>
      </c>
      <c r="H1607" t="s">
        <v>1334</v>
      </c>
      <c r="I1607" s="63" t="e">
        <f t="array" ref="I1607">_xlfn.IFS(#REF!="1",1,#REF!="2",2,#REF!="3",3,#REF!="1A",4,#REF!="1B",5,#REF!="2A",6,#REF!="2B",7,#REF!="3A",8,#REF!="3B",9,#REF!="4A",10,#REF!="","")</f>
        <v>#REF!</v>
      </c>
      <c r="J1607">
        <f>VLOOKUP(F1607,profesor!$G$2:$H$101,2,0)</f>
        <v>19</v>
      </c>
      <c r="K1607">
        <f>VLOOKUP(H1607,ar_predmet!A:C,3,0)</f>
        <v>300</v>
      </c>
      <c r="L1607" s="3">
        <f>VLOOKUP(H1607,ar_predmet!A:C,2,FALSE())</f>
        <v>4137</v>
      </c>
      <c r="M1607">
        <f>+VLOOKUP(G1607,tip_dogodka!$B$2:$C$10,2,0)</f>
        <v>1</v>
      </c>
      <c r="N1607">
        <f>+VLOOKUP(E1607,prostor!$F$1:$G$101,2,0)</f>
        <v>14</v>
      </c>
      <c r="O1607">
        <f t="shared" si="100"/>
        <v>195</v>
      </c>
      <c r="P1607">
        <f>VLOOKUP(O1607,mi2hh!A$2:B$4261,2,FALSE())</f>
        <v>4</v>
      </c>
      <c r="Q1607" t="str">
        <f t="shared" si="101"/>
        <v>Izr</v>
      </c>
      <c r="R1607" t="str">
        <f t="shared" si="102"/>
        <v>DO</v>
      </c>
      <c r="S1607" s="24" t="s">
        <v>1280</v>
      </c>
      <c r="T1607" t="str">
        <f t="shared" si="103"/>
        <v/>
      </c>
      <c r="U1607">
        <f>VLOOKUP(S1607,ar_skupina!L$2:M$136,2,FALSE())</f>
        <v>130</v>
      </c>
    </row>
    <row r="1608" spans="1:21" ht="14.25" customHeight="1" x14ac:dyDescent="0.25">
      <c r="A1608">
        <v>1927</v>
      </c>
      <c r="B1608" s="9">
        <v>45273.635416666701</v>
      </c>
      <c r="C1608" s="9">
        <v>45273.739583333299</v>
      </c>
      <c r="D1608" t="s">
        <v>1835</v>
      </c>
      <c r="E1608">
        <v>302</v>
      </c>
      <c r="F1608" t="s">
        <v>1831</v>
      </c>
      <c r="G1608" t="s">
        <v>2</v>
      </c>
      <c r="H1608" t="s">
        <v>1832</v>
      </c>
      <c r="I1608" s="63" t="e">
        <f t="array" ref="I1608">_xlfn.IFS(#REF!="1",1,#REF!="2",2,#REF!="3",3,#REF!="1A",4,#REF!="1B",5,#REF!="2A",6,#REF!="2B",7,#REF!="3A",8,#REF!="3B",9,#REF!="4A",10,#REF!="","")</f>
        <v>#REF!</v>
      </c>
      <c r="J1608">
        <f>VLOOKUP(F1608,profesor!$G$2:$H$101,2,0)</f>
        <v>19</v>
      </c>
      <c r="K1608">
        <f>VLOOKUP(H1608,ar_predmet!A:C,3,0)</f>
        <v>58</v>
      </c>
      <c r="L1608" s="3">
        <f>VLOOKUP(H1608,ar_predmet!A:C,2,FALSE())</f>
        <v>5315</v>
      </c>
      <c r="M1608">
        <f>+VLOOKUP(G1608,tip_dogodka!$B$2:$C$10,2,0)</f>
        <v>1</v>
      </c>
      <c r="N1608">
        <f>+VLOOKUP(E1608,prostor!$F$1:$G$101,2,0)</f>
        <v>6</v>
      </c>
      <c r="O1608">
        <f t="shared" si="100"/>
        <v>150</v>
      </c>
      <c r="P1608">
        <f>VLOOKUP(O1608,mi2hh!A$2:B$4261,2,FALSE())</f>
        <v>3</v>
      </c>
      <c r="Q1608" t="str">
        <f t="shared" si="101"/>
        <v>Red</v>
      </c>
      <c r="R1608" t="str">
        <f t="shared" si="102"/>
        <v>VS</v>
      </c>
      <c r="S1608" s="24" t="s">
        <v>1180</v>
      </c>
      <c r="T1608" t="str">
        <f t="shared" si="103"/>
        <v/>
      </c>
      <c r="U1608">
        <f>VLOOKUP(S1608,ar_skupina!L$2:M$136,2,FALSE())</f>
        <v>40</v>
      </c>
    </row>
    <row r="1609" spans="1:21" ht="14.25" customHeight="1" x14ac:dyDescent="0.25">
      <c r="A1609">
        <v>1928</v>
      </c>
      <c r="B1609" s="9">
        <v>45243.489583333299</v>
      </c>
      <c r="C1609" s="9">
        <v>45243.59375</v>
      </c>
      <c r="D1609" t="s">
        <v>1836</v>
      </c>
      <c r="E1609">
        <v>411</v>
      </c>
      <c r="F1609" t="s">
        <v>1831</v>
      </c>
      <c r="G1609" t="s">
        <v>2</v>
      </c>
      <c r="H1609" t="s">
        <v>1121</v>
      </c>
      <c r="I1609" s="63" t="e">
        <f t="array" ref="I1609">_xlfn.IFS(#REF!="1",1,#REF!="2",2,#REF!="3",3,#REF!="1A",4,#REF!="1B",5,#REF!="2A",6,#REF!="2B",7,#REF!="3A",8,#REF!="3B",9,#REF!="4A",10,#REF!="","")</f>
        <v>#REF!</v>
      </c>
      <c r="J1609">
        <f>VLOOKUP(F1609,profesor!$G$2:$H$101,2,0)</f>
        <v>19</v>
      </c>
      <c r="K1609">
        <f>VLOOKUP(H1609,ar_predmet!A:C,3,0)</f>
        <v>174</v>
      </c>
      <c r="L1609" s="3">
        <f>VLOOKUP(H1609,ar_predmet!A:C,2,FALSE())</f>
        <v>7132</v>
      </c>
      <c r="M1609">
        <f>+VLOOKUP(G1609,tip_dogodka!$B$2:$C$10,2,0)</f>
        <v>1</v>
      </c>
      <c r="N1609">
        <f>+VLOOKUP(E1609,prostor!$F$1:$G$101,2,0)</f>
        <v>14</v>
      </c>
      <c r="O1609">
        <f t="shared" si="100"/>
        <v>150</v>
      </c>
      <c r="P1609">
        <f>VLOOKUP(O1609,mi2hh!A$2:B$4261,2,FALSE())</f>
        <v>3</v>
      </c>
      <c r="Q1609" t="str">
        <f t="shared" si="101"/>
        <v>Red</v>
      </c>
      <c r="R1609" t="str">
        <f t="shared" si="102"/>
        <v>MA</v>
      </c>
      <c r="S1609" s="24" t="s">
        <v>1224</v>
      </c>
      <c r="T1609" t="str">
        <f t="shared" si="103"/>
        <v/>
      </c>
      <c r="U1609">
        <f>VLOOKUP(S1609,ar_skupina!L$2:M$136,2,FALSE())</f>
        <v>80</v>
      </c>
    </row>
    <row r="1610" spans="1:21" ht="14.25" customHeight="1" x14ac:dyDescent="0.25">
      <c r="A1610">
        <v>1929</v>
      </c>
      <c r="B1610" s="9">
        <v>45392.416666666701</v>
      </c>
      <c r="C1610" s="9">
        <v>45392.520833333299</v>
      </c>
      <c r="D1610" t="s">
        <v>1837</v>
      </c>
      <c r="E1610" t="s">
        <v>16</v>
      </c>
      <c r="F1610" t="s">
        <v>1831</v>
      </c>
      <c r="G1610" t="s">
        <v>4</v>
      </c>
      <c r="H1610" t="s">
        <v>1757</v>
      </c>
      <c r="I1610" s="63" t="e">
        <f t="array" ref="I1610">_xlfn.IFS(#REF!="1",1,#REF!="2",2,#REF!="3",3,#REF!="1A",4,#REF!="1B",5,#REF!="2A",6,#REF!="2B",7,#REF!="3A",8,#REF!="3B",9,#REF!="4A",10,#REF!="","")</f>
        <v>#REF!</v>
      </c>
      <c r="J1610">
        <f>VLOOKUP(F1610,profesor!$G$2:$H$101,2,0)</f>
        <v>19</v>
      </c>
      <c r="K1610">
        <f>VLOOKUP(H1610,ar_predmet!A:C,3,0)</f>
        <v>16</v>
      </c>
      <c r="L1610" s="3">
        <f>VLOOKUP(H1610,ar_predmet!A:C,2,FALSE())</f>
        <v>5210</v>
      </c>
      <c r="M1610">
        <f>+VLOOKUP(G1610,tip_dogodka!$B$2:$C$10,2,0)</f>
        <v>3</v>
      </c>
      <c r="N1610">
        <f>+VLOOKUP(E1610,prostor!$F$1:$G$101,2,0)</f>
        <v>54</v>
      </c>
      <c r="O1610">
        <f t="shared" si="100"/>
        <v>150</v>
      </c>
      <c r="P1610">
        <f>VLOOKUP(O1610,mi2hh!A$2:B$4261,2,FALSE())</f>
        <v>3</v>
      </c>
      <c r="Q1610" t="str">
        <f t="shared" si="101"/>
        <v>Red</v>
      </c>
      <c r="R1610" t="str">
        <f t="shared" si="102"/>
        <v>VS</v>
      </c>
      <c r="S1610" s="24" t="s">
        <v>1171</v>
      </c>
      <c r="T1610" t="str">
        <f t="shared" si="103"/>
        <v/>
      </c>
      <c r="U1610">
        <f>VLOOKUP(S1610,ar_skupina!L$2:M$136,2,FALSE())</f>
        <v>32</v>
      </c>
    </row>
    <row r="1611" spans="1:21" ht="14.25" customHeight="1" x14ac:dyDescent="0.25">
      <c r="A1611">
        <v>1930</v>
      </c>
      <c r="B1611" s="9">
        <v>45271.59375</v>
      </c>
      <c r="C1611" s="9">
        <v>45271.625</v>
      </c>
      <c r="D1611" t="s">
        <v>1345</v>
      </c>
      <c r="E1611">
        <v>307</v>
      </c>
      <c r="F1611" t="s">
        <v>1831</v>
      </c>
      <c r="G1611" t="s">
        <v>2</v>
      </c>
      <c r="H1611" t="s">
        <v>1346</v>
      </c>
      <c r="I1611" s="63" t="e">
        <f t="array" ref="I1611">_xlfn.IFS(#REF!="1",1,#REF!="2",2,#REF!="3",3,#REF!="1A",4,#REF!="1B",5,#REF!="2A",6,#REF!="2B",7,#REF!="3A",8,#REF!="3B",9,#REF!="4A",10,#REF!="","")</f>
        <v>#REF!</v>
      </c>
      <c r="J1611">
        <f>VLOOKUP(F1611,profesor!$G$2:$H$101,2,0)</f>
        <v>19</v>
      </c>
      <c r="K1611">
        <f>VLOOKUP(H1611,ar_predmet!A:C,3,0)</f>
        <v>131</v>
      </c>
      <c r="L1611" s="3">
        <f>VLOOKUP(H1611,ar_predmet!A:C,2,FALSE())</f>
        <v>6325</v>
      </c>
      <c r="M1611">
        <f>+VLOOKUP(G1611,tip_dogodka!$B$2:$C$10,2,0)</f>
        <v>1</v>
      </c>
      <c r="N1611">
        <f>+VLOOKUP(E1611,prostor!$F$1:$G$101,2,0)</f>
        <v>9</v>
      </c>
      <c r="O1611">
        <f t="shared" si="100"/>
        <v>45</v>
      </c>
      <c r="P1611">
        <f>VLOOKUP(O1611,mi2hh!A$2:B$4261,2,FALSE())</f>
        <v>1</v>
      </c>
      <c r="Q1611" t="str">
        <f t="shared" si="101"/>
        <v>Red</v>
      </c>
      <c r="R1611" t="str">
        <f t="shared" si="102"/>
        <v>UN</v>
      </c>
      <c r="S1611" s="24" t="s">
        <v>1215</v>
      </c>
      <c r="T1611" t="str">
        <f t="shared" si="103"/>
        <v/>
      </c>
      <c r="U1611">
        <f>VLOOKUP(S1611,ar_skupina!L$2:M$136,2,FALSE())</f>
        <v>72</v>
      </c>
    </row>
    <row r="1612" spans="1:21" ht="14.25" customHeight="1" x14ac:dyDescent="0.25">
      <c r="A1612">
        <v>1931</v>
      </c>
      <c r="B1612" s="9">
        <v>45314.375</v>
      </c>
      <c r="C1612" s="9">
        <v>45314.479166666701</v>
      </c>
      <c r="D1612" t="s">
        <v>1830</v>
      </c>
      <c r="E1612">
        <v>302</v>
      </c>
      <c r="F1612" t="s">
        <v>1831</v>
      </c>
      <c r="G1612" t="s">
        <v>3</v>
      </c>
      <c r="H1612" t="s">
        <v>1832</v>
      </c>
      <c r="I1612" s="63" t="e">
        <f t="array" ref="I1612">_xlfn.IFS(#REF!="1",1,#REF!="2",2,#REF!="3",3,#REF!="1A",4,#REF!="1B",5,#REF!="2A",6,#REF!="2B",7,#REF!="3A",8,#REF!="3B",9,#REF!="4A",10,#REF!="","")</f>
        <v>#REF!</v>
      </c>
      <c r="J1612">
        <f>VLOOKUP(F1612,profesor!$G$2:$H$101,2,0)</f>
        <v>19</v>
      </c>
      <c r="K1612">
        <f>VLOOKUP(H1612,ar_predmet!A:C,3,0)</f>
        <v>58</v>
      </c>
      <c r="L1612" s="3">
        <f>VLOOKUP(H1612,ar_predmet!A:C,2,FALSE())</f>
        <v>5315</v>
      </c>
      <c r="M1612">
        <f>+VLOOKUP(G1612,tip_dogodka!$B$2:$C$10,2,0)</f>
        <v>2</v>
      </c>
      <c r="N1612">
        <f>+VLOOKUP(E1612,prostor!$F$1:$G$101,2,0)</f>
        <v>6</v>
      </c>
      <c r="O1612">
        <f t="shared" si="100"/>
        <v>150</v>
      </c>
      <c r="P1612">
        <f>VLOOKUP(O1612,mi2hh!A$2:B$4261,2,FALSE())</f>
        <v>3</v>
      </c>
      <c r="Q1612" t="str">
        <f t="shared" si="101"/>
        <v>Red</v>
      </c>
      <c r="R1612" t="str">
        <f t="shared" si="102"/>
        <v>VS</v>
      </c>
      <c r="S1612" s="24" t="s">
        <v>1180</v>
      </c>
      <c r="T1612" t="str">
        <f t="shared" si="103"/>
        <v/>
      </c>
      <c r="U1612">
        <f>VLOOKUP(S1612,ar_skupina!L$2:M$136,2,FALSE())</f>
        <v>40</v>
      </c>
    </row>
    <row r="1613" spans="1:21" ht="14.25" customHeight="1" x14ac:dyDescent="0.25">
      <c r="A1613">
        <v>1932</v>
      </c>
      <c r="B1613" s="9">
        <v>45299.375</v>
      </c>
      <c r="C1613" s="9">
        <v>45299.479166666701</v>
      </c>
      <c r="D1613" t="s">
        <v>1835</v>
      </c>
      <c r="E1613">
        <v>5</v>
      </c>
      <c r="F1613" t="s">
        <v>1831</v>
      </c>
      <c r="G1613" t="s">
        <v>2</v>
      </c>
      <c r="H1613" t="s">
        <v>1832</v>
      </c>
      <c r="I1613" s="63" t="e">
        <f t="array" ref="I1613">_xlfn.IFS(#REF!="1",1,#REF!="2",2,#REF!="3",3,#REF!="1A",4,#REF!="1B",5,#REF!="2A",6,#REF!="2B",7,#REF!="3A",8,#REF!="3B",9,#REF!="4A",10,#REF!="","")</f>
        <v>#REF!</v>
      </c>
      <c r="J1613">
        <f>VLOOKUP(F1613,profesor!$G$2:$H$101,2,0)</f>
        <v>19</v>
      </c>
      <c r="K1613">
        <f>VLOOKUP(H1613,ar_predmet!A:C,3,0)</f>
        <v>58</v>
      </c>
      <c r="L1613" s="3">
        <f>VLOOKUP(H1613,ar_predmet!A:C,2,FALSE())</f>
        <v>5315</v>
      </c>
      <c r="M1613">
        <f>+VLOOKUP(G1613,tip_dogodka!$B$2:$C$10,2,0)</f>
        <v>1</v>
      </c>
      <c r="N1613">
        <f>+VLOOKUP(E1613,prostor!$F$1:$G$101,2,0)</f>
        <v>1</v>
      </c>
      <c r="O1613">
        <f t="shared" si="100"/>
        <v>150</v>
      </c>
      <c r="P1613">
        <f>VLOOKUP(O1613,mi2hh!A$2:B$4261,2,FALSE())</f>
        <v>3</v>
      </c>
      <c r="Q1613" t="str">
        <f t="shared" si="101"/>
        <v>Red</v>
      </c>
      <c r="R1613" t="str">
        <f t="shared" si="102"/>
        <v>VS</v>
      </c>
      <c r="S1613" s="24" t="s">
        <v>1180</v>
      </c>
      <c r="T1613" t="str">
        <f t="shared" si="103"/>
        <v/>
      </c>
      <c r="U1613">
        <f>VLOOKUP(S1613,ar_skupina!L$2:M$136,2,FALSE())</f>
        <v>40</v>
      </c>
    </row>
    <row r="1614" spans="1:21" ht="14.25" customHeight="1" x14ac:dyDescent="0.25">
      <c r="A1614">
        <v>1933</v>
      </c>
      <c r="B1614" s="9">
        <v>45237.489583333299</v>
      </c>
      <c r="C1614" s="9">
        <v>45237.59375</v>
      </c>
      <c r="D1614" t="s">
        <v>1836</v>
      </c>
      <c r="E1614" t="s">
        <v>17</v>
      </c>
      <c r="F1614" t="s">
        <v>1831</v>
      </c>
      <c r="G1614" t="s">
        <v>2</v>
      </c>
      <c r="H1614" t="s">
        <v>1121</v>
      </c>
      <c r="I1614" s="63" t="e">
        <f t="array" ref="I1614">_xlfn.IFS(#REF!="1",1,#REF!="2",2,#REF!="3",3,#REF!="1A",4,#REF!="1B",5,#REF!="2A",6,#REF!="2B",7,#REF!="3A",8,#REF!="3B",9,#REF!="4A",10,#REF!="","")</f>
        <v>#REF!</v>
      </c>
      <c r="J1614">
        <f>VLOOKUP(F1614,profesor!$G$2:$H$101,2,0)</f>
        <v>19</v>
      </c>
      <c r="K1614">
        <f>VLOOKUP(H1614,ar_predmet!A:C,3,0)</f>
        <v>174</v>
      </c>
      <c r="L1614" s="3">
        <f>VLOOKUP(H1614,ar_predmet!A:C,2,FALSE())</f>
        <v>7132</v>
      </c>
      <c r="M1614">
        <f>+VLOOKUP(G1614,tip_dogodka!$B$2:$C$10,2,0)</f>
        <v>1</v>
      </c>
      <c r="N1614">
        <f>+VLOOKUP(E1614,prostor!$F$1:$G$101,2,0)</f>
        <v>55</v>
      </c>
      <c r="O1614">
        <f t="shared" si="100"/>
        <v>150</v>
      </c>
      <c r="P1614">
        <f>VLOOKUP(O1614,mi2hh!A$2:B$4261,2,FALSE())</f>
        <v>3</v>
      </c>
      <c r="Q1614" t="str">
        <f t="shared" si="101"/>
        <v>Red</v>
      </c>
      <c r="R1614" t="str">
        <f t="shared" si="102"/>
        <v>MA</v>
      </c>
      <c r="S1614" s="24" t="s">
        <v>1224</v>
      </c>
      <c r="T1614" t="str">
        <f t="shared" si="103"/>
        <v/>
      </c>
      <c r="U1614">
        <f>VLOOKUP(S1614,ar_skupina!L$2:M$136,2,FALSE())</f>
        <v>80</v>
      </c>
    </row>
    <row r="1615" spans="1:21" ht="14.25" customHeight="1" x14ac:dyDescent="0.25">
      <c r="A1615">
        <v>1934</v>
      </c>
      <c r="B1615" s="9">
        <v>45239.489583333299</v>
      </c>
      <c r="C1615" s="9">
        <v>45239.59375</v>
      </c>
      <c r="D1615" t="s">
        <v>1836</v>
      </c>
      <c r="E1615">
        <v>411</v>
      </c>
      <c r="F1615" t="s">
        <v>1831</v>
      </c>
      <c r="G1615" t="s">
        <v>2</v>
      </c>
      <c r="H1615" t="s">
        <v>1121</v>
      </c>
      <c r="I1615" s="63" t="e">
        <f t="array" ref="I1615">_xlfn.IFS(#REF!="1",1,#REF!="2",2,#REF!="3",3,#REF!="1A",4,#REF!="1B",5,#REF!="2A",6,#REF!="2B",7,#REF!="3A",8,#REF!="3B",9,#REF!="4A",10,#REF!="","")</f>
        <v>#REF!</v>
      </c>
      <c r="J1615">
        <f>VLOOKUP(F1615,profesor!$G$2:$H$101,2,0)</f>
        <v>19</v>
      </c>
      <c r="K1615">
        <f>VLOOKUP(H1615,ar_predmet!A:C,3,0)</f>
        <v>174</v>
      </c>
      <c r="L1615" s="3">
        <f>VLOOKUP(H1615,ar_predmet!A:C,2,FALSE())</f>
        <v>7132</v>
      </c>
      <c r="M1615">
        <f>+VLOOKUP(G1615,tip_dogodka!$B$2:$C$10,2,0)</f>
        <v>1</v>
      </c>
      <c r="N1615">
        <f>+VLOOKUP(E1615,prostor!$F$1:$G$101,2,0)</f>
        <v>14</v>
      </c>
      <c r="O1615">
        <f t="shared" si="100"/>
        <v>150</v>
      </c>
      <c r="P1615">
        <f>VLOOKUP(O1615,mi2hh!A$2:B$4261,2,FALSE())</f>
        <v>3</v>
      </c>
      <c r="Q1615" t="str">
        <f t="shared" si="101"/>
        <v>Red</v>
      </c>
      <c r="R1615" t="str">
        <f t="shared" si="102"/>
        <v>MA</v>
      </c>
      <c r="S1615" s="24" t="s">
        <v>1224</v>
      </c>
      <c r="T1615" t="str">
        <f t="shared" si="103"/>
        <v/>
      </c>
      <c r="U1615">
        <f>VLOOKUP(S1615,ar_skupina!L$2:M$136,2,FALSE())</f>
        <v>80</v>
      </c>
    </row>
    <row r="1616" spans="1:21" ht="14.25" customHeight="1" x14ac:dyDescent="0.25">
      <c r="A1616">
        <v>1936</v>
      </c>
      <c r="B1616" s="9">
        <v>45219.791666666701</v>
      </c>
      <c r="C1616" s="9">
        <v>45219.822916666701</v>
      </c>
      <c r="D1616" t="s">
        <v>1700</v>
      </c>
      <c r="E1616">
        <v>301</v>
      </c>
      <c r="F1616" t="s">
        <v>1831</v>
      </c>
      <c r="G1616" t="s">
        <v>2</v>
      </c>
      <c r="H1616" t="s">
        <v>1057</v>
      </c>
      <c r="I1616" s="63" t="e">
        <f t="array" ref="I1616">_xlfn.IFS(#REF!="1",1,#REF!="2",2,#REF!="3",3,#REF!="1A",4,#REF!="1B",5,#REF!="2A",6,#REF!="2B",7,#REF!="3A",8,#REF!="3B",9,#REF!="4A",10,#REF!="","")</f>
        <v>#REF!</v>
      </c>
      <c r="J1616">
        <f>VLOOKUP(F1616,profesor!$G$2:$H$101,2,0)</f>
        <v>19</v>
      </c>
      <c r="K1616">
        <f>VLOOKUP(H1616,ar_predmet!A:C,3,0)</f>
        <v>338</v>
      </c>
      <c r="L1616" s="3" t="str">
        <f>VLOOKUP(H1616,ar_predmet!A:C,2,FALSE())</f>
        <v>NA007</v>
      </c>
      <c r="M1616">
        <f>+VLOOKUP(G1616,tip_dogodka!$B$2:$C$10,2,0)</f>
        <v>1</v>
      </c>
      <c r="N1616">
        <f>+VLOOKUP(E1616,prostor!$F$1:$G$101,2,0)</f>
        <v>5</v>
      </c>
      <c r="O1616">
        <f t="shared" si="100"/>
        <v>45</v>
      </c>
      <c r="P1616">
        <f>VLOOKUP(O1616,mi2hh!A$2:B$4261,2,FALSE())</f>
        <v>1</v>
      </c>
      <c r="Q1616" t="str">
        <f t="shared" si="101"/>
        <v>Izr</v>
      </c>
      <c r="R1616" t="str">
        <f t="shared" si="102"/>
        <v>DO</v>
      </c>
      <c r="S1616" s="24" t="s">
        <v>1277</v>
      </c>
      <c r="T1616" t="str">
        <f t="shared" si="103"/>
        <v/>
      </c>
      <c r="U1616">
        <f>VLOOKUP(S1616,ar_skupina!L$2:M$136,2,FALSE())</f>
        <v>128</v>
      </c>
    </row>
    <row r="1617" spans="1:21" ht="14.25" customHeight="1" x14ac:dyDescent="0.25">
      <c r="A1617">
        <v>1937</v>
      </c>
      <c r="B1617" s="9">
        <v>45240.489583333299</v>
      </c>
      <c r="C1617" s="9">
        <v>45240.59375</v>
      </c>
      <c r="D1617" t="s">
        <v>1838</v>
      </c>
      <c r="E1617" t="s">
        <v>16</v>
      </c>
      <c r="F1617" t="s">
        <v>1831</v>
      </c>
      <c r="G1617" t="s">
        <v>4</v>
      </c>
      <c r="H1617" t="s">
        <v>1121</v>
      </c>
      <c r="I1617" s="63" t="e">
        <f t="array" ref="I1617">_xlfn.IFS(#REF!="1",1,#REF!="2",2,#REF!="3",3,#REF!="1A",4,#REF!="1B",5,#REF!="2A",6,#REF!="2B",7,#REF!="3A",8,#REF!="3B",9,#REF!="4A",10,#REF!="","")</f>
        <v>#REF!</v>
      </c>
      <c r="J1617">
        <f>VLOOKUP(F1617,profesor!$G$2:$H$101,2,0)</f>
        <v>19</v>
      </c>
      <c r="K1617">
        <f>VLOOKUP(H1617,ar_predmet!A:C,3,0)</f>
        <v>174</v>
      </c>
      <c r="L1617" s="3">
        <f>VLOOKUP(H1617,ar_predmet!A:C,2,FALSE())</f>
        <v>7132</v>
      </c>
      <c r="M1617">
        <f>+VLOOKUP(G1617,tip_dogodka!$B$2:$C$10,2,0)</f>
        <v>3</v>
      </c>
      <c r="N1617">
        <f>+VLOOKUP(E1617,prostor!$F$1:$G$101,2,0)</f>
        <v>54</v>
      </c>
      <c r="O1617">
        <f t="shared" si="100"/>
        <v>150</v>
      </c>
      <c r="P1617">
        <f>VLOOKUP(O1617,mi2hh!A$2:B$4261,2,FALSE())</f>
        <v>3</v>
      </c>
      <c r="Q1617" t="str">
        <f t="shared" si="101"/>
        <v>Red</v>
      </c>
      <c r="R1617" t="str">
        <f t="shared" si="102"/>
        <v>MA</v>
      </c>
      <c r="S1617" s="24" t="s">
        <v>1224</v>
      </c>
      <c r="T1617" t="str">
        <f t="shared" si="103"/>
        <v/>
      </c>
      <c r="U1617">
        <f>VLOOKUP(S1617,ar_skupina!L$2:M$136,2,FALSE())</f>
        <v>80</v>
      </c>
    </row>
    <row r="1618" spans="1:21" ht="14.25" customHeight="1" x14ac:dyDescent="0.25">
      <c r="A1618">
        <v>1938</v>
      </c>
      <c r="B1618" s="9">
        <v>45267.489583333299</v>
      </c>
      <c r="C1618" s="9">
        <v>45267.59375</v>
      </c>
      <c r="D1618" t="s">
        <v>1834</v>
      </c>
      <c r="E1618">
        <v>5</v>
      </c>
      <c r="F1618" t="s">
        <v>1831</v>
      </c>
      <c r="G1618" t="s">
        <v>2</v>
      </c>
      <c r="H1618" t="s">
        <v>1749</v>
      </c>
      <c r="I1618" s="63" t="e">
        <f t="array" ref="I1618">_xlfn.IFS(#REF!="1",1,#REF!="2",2,#REF!="3",3,#REF!="1A",4,#REF!="1B",5,#REF!="2A",6,#REF!="2B",7,#REF!="3A",8,#REF!="3B",9,#REF!="4A",10,#REF!="","")</f>
        <v>#REF!</v>
      </c>
      <c r="J1618">
        <f>VLOOKUP(F1618,profesor!$G$2:$H$101,2,0)</f>
        <v>19</v>
      </c>
      <c r="K1618">
        <f>VLOOKUP(H1618,ar_predmet!A:C,3,0)</f>
        <v>123</v>
      </c>
      <c r="L1618" s="3">
        <f>VLOOKUP(H1618,ar_predmet!A:C,2,FALSE())</f>
        <v>6316</v>
      </c>
      <c r="M1618">
        <f>+VLOOKUP(G1618,tip_dogodka!$B$2:$C$10,2,0)</f>
        <v>1</v>
      </c>
      <c r="N1618">
        <f>+VLOOKUP(E1618,prostor!$F$1:$G$101,2,0)</f>
        <v>1</v>
      </c>
      <c r="O1618">
        <f t="shared" si="100"/>
        <v>150</v>
      </c>
      <c r="P1618">
        <f>VLOOKUP(O1618,mi2hh!A$2:B$4261,2,FALSE())</f>
        <v>3</v>
      </c>
      <c r="Q1618" t="str">
        <f t="shared" si="101"/>
        <v>Red</v>
      </c>
      <c r="R1618" t="str">
        <f t="shared" si="102"/>
        <v>UN</v>
      </c>
      <c r="S1618" s="24" t="s">
        <v>1215</v>
      </c>
      <c r="T1618" t="str">
        <f t="shared" si="103"/>
        <v/>
      </c>
      <c r="U1618">
        <f>VLOOKUP(S1618,ar_skupina!L$2:M$136,2,FALSE())</f>
        <v>72</v>
      </c>
    </row>
    <row r="1619" spans="1:21" ht="14.25" customHeight="1" x14ac:dyDescent="0.25">
      <c r="A1619">
        <v>1939</v>
      </c>
      <c r="B1619" s="9">
        <v>45273.489583333299</v>
      </c>
      <c r="C1619" s="9">
        <v>45273.59375</v>
      </c>
      <c r="D1619" t="s">
        <v>1833</v>
      </c>
      <c r="E1619" t="s">
        <v>16</v>
      </c>
      <c r="F1619" t="s">
        <v>1831</v>
      </c>
      <c r="G1619" t="s">
        <v>4</v>
      </c>
      <c r="H1619" t="s">
        <v>1749</v>
      </c>
      <c r="I1619" s="63" t="e">
        <f t="array" ref="I1619">_xlfn.IFS(#REF!="1",1,#REF!="2",2,#REF!="3",3,#REF!="1A",4,#REF!="1B",5,#REF!="2A",6,#REF!="2B",7,#REF!="3A",8,#REF!="3B",9,#REF!="4A",10,#REF!="","")</f>
        <v>#REF!</v>
      </c>
      <c r="J1619">
        <f>VLOOKUP(F1619,profesor!$G$2:$H$101,2,0)</f>
        <v>19</v>
      </c>
      <c r="K1619">
        <f>VLOOKUP(H1619,ar_predmet!A:C,3,0)</f>
        <v>123</v>
      </c>
      <c r="L1619" s="3">
        <f>VLOOKUP(H1619,ar_predmet!A:C,2,FALSE())</f>
        <v>6316</v>
      </c>
      <c r="M1619">
        <f>+VLOOKUP(G1619,tip_dogodka!$B$2:$C$10,2,0)</f>
        <v>3</v>
      </c>
      <c r="N1619">
        <f>+VLOOKUP(E1619,prostor!$F$1:$G$101,2,0)</f>
        <v>54</v>
      </c>
      <c r="O1619">
        <f t="shared" si="100"/>
        <v>150</v>
      </c>
      <c r="P1619">
        <f>VLOOKUP(O1619,mi2hh!A$2:B$4261,2,FALSE())</f>
        <v>3</v>
      </c>
      <c r="Q1619" t="str">
        <f t="shared" si="101"/>
        <v>Red</v>
      </c>
      <c r="R1619" t="str">
        <f t="shared" si="102"/>
        <v>UN</v>
      </c>
      <c r="S1619" s="24" t="s">
        <v>1215</v>
      </c>
      <c r="T1619" t="str">
        <f t="shared" si="103"/>
        <v/>
      </c>
      <c r="U1619">
        <f>VLOOKUP(S1619,ar_skupina!L$2:M$136,2,FALSE())</f>
        <v>72</v>
      </c>
    </row>
    <row r="1620" spans="1:21" ht="14.25" customHeight="1" x14ac:dyDescent="0.25">
      <c r="A1620">
        <v>1940</v>
      </c>
      <c r="B1620" s="9">
        <v>45300.489583333299</v>
      </c>
      <c r="C1620" s="9">
        <v>45300.59375</v>
      </c>
      <c r="D1620" t="s">
        <v>1830</v>
      </c>
      <c r="E1620">
        <v>302</v>
      </c>
      <c r="F1620" t="s">
        <v>1831</v>
      </c>
      <c r="G1620" t="s">
        <v>3</v>
      </c>
      <c r="H1620" t="s">
        <v>1832</v>
      </c>
      <c r="I1620" s="63" t="e">
        <f t="array" ref="I1620">_xlfn.IFS(#REF!="1",1,#REF!="2",2,#REF!="3",3,#REF!="1A",4,#REF!="1B",5,#REF!="2A",6,#REF!="2B",7,#REF!="3A",8,#REF!="3B",9,#REF!="4A",10,#REF!="","")</f>
        <v>#REF!</v>
      </c>
      <c r="J1620">
        <f>VLOOKUP(F1620,profesor!$G$2:$H$101,2,0)</f>
        <v>19</v>
      </c>
      <c r="K1620">
        <f>VLOOKUP(H1620,ar_predmet!A:C,3,0)</f>
        <v>58</v>
      </c>
      <c r="L1620" s="3">
        <f>VLOOKUP(H1620,ar_predmet!A:C,2,FALSE())</f>
        <v>5315</v>
      </c>
      <c r="M1620">
        <f>+VLOOKUP(G1620,tip_dogodka!$B$2:$C$10,2,0)</f>
        <v>2</v>
      </c>
      <c r="N1620">
        <f>+VLOOKUP(E1620,prostor!$F$1:$G$101,2,0)</f>
        <v>6</v>
      </c>
      <c r="O1620">
        <f t="shared" si="100"/>
        <v>150</v>
      </c>
      <c r="P1620">
        <f>VLOOKUP(O1620,mi2hh!A$2:B$4261,2,FALSE())</f>
        <v>3</v>
      </c>
      <c r="Q1620" t="str">
        <f t="shared" si="101"/>
        <v>Red</v>
      </c>
      <c r="R1620" t="str">
        <f t="shared" si="102"/>
        <v>VS</v>
      </c>
      <c r="S1620" s="24" t="s">
        <v>1180</v>
      </c>
      <c r="T1620" t="str">
        <f t="shared" si="103"/>
        <v/>
      </c>
      <c r="U1620">
        <f>VLOOKUP(S1620,ar_skupina!L$2:M$136,2,FALSE())</f>
        <v>40</v>
      </c>
    </row>
    <row r="1621" spans="1:21" ht="14.25" customHeight="1" x14ac:dyDescent="0.25">
      <c r="A1621">
        <v>1941</v>
      </c>
      <c r="B1621" s="9">
        <v>45272.635416666701</v>
      </c>
      <c r="C1621" s="9">
        <v>45272.739583333299</v>
      </c>
      <c r="D1621" t="s">
        <v>1835</v>
      </c>
      <c r="E1621">
        <v>302</v>
      </c>
      <c r="F1621" t="s">
        <v>1831</v>
      </c>
      <c r="G1621" t="s">
        <v>2</v>
      </c>
      <c r="H1621" t="s">
        <v>1832</v>
      </c>
      <c r="I1621" s="63" t="e">
        <f t="array" ref="I1621">_xlfn.IFS(#REF!="1",1,#REF!="2",2,#REF!="3",3,#REF!="1A",4,#REF!="1B",5,#REF!="2A",6,#REF!="2B",7,#REF!="3A",8,#REF!="3B",9,#REF!="4A",10,#REF!="","")</f>
        <v>#REF!</v>
      </c>
      <c r="J1621">
        <f>VLOOKUP(F1621,profesor!$G$2:$H$101,2,0)</f>
        <v>19</v>
      </c>
      <c r="K1621">
        <f>VLOOKUP(H1621,ar_predmet!A:C,3,0)</f>
        <v>58</v>
      </c>
      <c r="L1621" s="3">
        <f>VLOOKUP(H1621,ar_predmet!A:C,2,FALSE())</f>
        <v>5315</v>
      </c>
      <c r="M1621">
        <f>+VLOOKUP(G1621,tip_dogodka!$B$2:$C$10,2,0)</f>
        <v>1</v>
      </c>
      <c r="N1621">
        <f>+VLOOKUP(E1621,prostor!$F$1:$G$101,2,0)</f>
        <v>6</v>
      </c>
      <c r="O1621">
        <f t="shared" si="100"/>
        <v>150</v>
      </c>
      <c r="P1621">
        <f>VLOOKUP(O1621,mi2hh!A$2:B$4261,2,FALSE())</f>
        <v>3</v>
      </c>
      <c r="Q1621" t="str">
        <f t="shared" si="101"/>
        <v>Red</v>
      </c>
      <c r="R1621" t="str">
        <f t="shared" si="102"/>
        <v>VS</v>
      </c>
      <c r="S1621" s="24" t="s">
        <v>1180</v>
      </c>
      <c r="T1621" t="str">
        <f t="shared" si="103"/>
        <v/>
      </c>
      <c r="U1621">
        <f>VLOOKUP(S1621,ar_skupina!L$2:M$136,2,FALSE())</f>
        <v>40</v>
      </c>
    </row>
    <row r="1622" spans="1:21" ht="14.25" customHeight="1" x14ac:dyDescent="0.25">
      <c r="A1622">
        <v>1942</v>
      </c>
      <c r="B1622" s="9">
        <v>45404.53125</v>
      </c>
      <c r="C1622" s="9">
        <v>45404.635416666701</v>
      </c>
      <c r="D1622" t="s">
        <v>1839</v>
      </c>
      <c r="E1622">
        <v>307</v>
      </c>
      <c r="F1622" t="s">
        <v>1831</v>
      </c>
      <c r="G1622" t="s">
        <v>2</v>
      </c>
      <c r="H1622" t="s">
        <v>1757</v>
      </c>
      <c r="I1622" s="63" t="e">
        <f t="array" ref="I1622">_xlfn.IFS(#REF!="1",1,#REF!="2",2,#REF!="3",3,#REF!="1A",4,#REF!="1B",5,#REF!="2A",6,#REF!="2B",7,#REF!="3A",8,#REF!="3B",9,#REF!="4A",10,#REF!="","")</f>
        <v>#REF!</v>
      </c>
      <c r="J1622">
        <f>VLOOKUP(F1622,profesor!$G$2:$H$101,2,0)</f>
        <v>19</v>
      </c>
      <c r="K1622">
        <f>VLOOKUP(H1622,ar_predmet!A:C,3,0)</f>
        <v>16</v>
      </c>
      <c r="L1622" s="3">
        <f>VLOOKUP(H1622,ar_predmet!A:C,2,FALSE())</f>
        <v>5210</v>
      </c>
      <c r="M1622">
        <f>+VLOOKUP(G1622,tip_dogodka!$B$2:$C$10,2,0)</f>
        <v>1</v>
      </c>
      <c r="N1622">
        <f>+VLOOKUP(E1622,prostor!$F$1:$G$101,2,0)</f>
        <v>9</v>
      </c>
      <c r="O1622">
        <f t="shared" si="100"/>
        <v>150</v>
      </c>
      <c r="P1622">
        <f>VLOOKUP(O1622,mi2hh!A$2:B$4261,2,FALSE())</f>
        <v>3</v>
      </c>
      <c r="Q1622" t="str">
        <f t="shared" si="101"/>
        <v>Red</v>
      </c>
      <c r="R1622" t="str">
        <f t="shared" si="102"/>
        <v>VS</v>
      </c>
      <c r="S1622" s="24" t="s">
        <v>1171</v>
      </c>
      <c r="T1622" t="str">
        <f t="shared" si="103"/>
        <v/>
      </c>
      <c r="U1622">
        <f>VLOOKUP(S1622,ar_skupina!L$2:M$136,2,FALSE())</f>
        <v>32</v>
      </c>
    </row>
    <row r="1623" spans="1:21" ht="14.25" customHeight="1" x14ac:dyDescent="0.25">
      <c r="A1623">
        <v>1943</v>
      </c>
      <c r="B1623" s="9">
        <v>45310.489583333299</v>
      </c>
      <c r="C1623" s="9">
        <v>45310.59375</v>
      </c>
      <c r="D1623" t="s">
        <v>1830</v>
      </c>
      <c r="E1623">
        <v>302</v>
      </c>
      <c r="F1623" t="s">
        <v>1831</v>
      </c>
      <c r="G1623" t="s">
        <v>3</v>
      </c>
      <c r="H1623" t="s">
        <v>1832</v>
      </c>
      <c r="I1623" s="63" t="e">
        <f t="array" ref="I1623">_xlfn.IFS(#REF!="1",1,#REF!="2",2,#REF!="3",3,#REF!="1A",4,#REF!="1B",5,#REF!="2A",6,#REF!="2B",7,#REF!="3A",8,#REF!="3B",9,#REF!="4A",10,#REF!="","")</f>
        <v>#REF!</v>
      </c>
      <c r="J1623">
        <f>VLOOKUP(F1623,profesor!$G$2:$H$101,2,0)</f>
        <v>19</v>
      </c>
      <c r="K1623">
        <f>VLOOKUP(H1623,ar_predmet!A:C,3,0)</f>
        <v>58</v>
      </c>
      <c r="L1623" s="3">
        <f>VLOOKUP(H1623,ar_predmet!A:C,2,FALSE())</f>
        <v>5315</v>
      </c>
      <c r="M1623">
        <f>+VLOOKUP(G1623,tip_dogodka!$B$2:$C$10,2,0)</f>
        <v>2</v>
      </c>
      <c r="N1623">
        <f>+VLOOKUP(E1623,prostor!$F$1:$G$101,2,0)</f>
        <v>6</v>
      </c>
      <c r="O1623">
        <f t="shared" si="100"/>
        <v>150</v>
      </c>
      <c r="P1623">
        <f>VLOOKUP(O1623,mi2hh!A$2:B$4261,2,FALSE())</f>
        <v>3</v>
      </c>
      <c r="Q1623" t="str">
        <f t="shared" si="101"/>
        <v>Red</v>
      </c>
      <c r="R1623" t="str">
        <f t="shared" si="102"/>
        <v>VS</v>
      </c>
      <c r="S1623" s="24" t="s">
        <v>1180</v>
      </c>
      <c r="T1623" t="str">
        <f t="shared" si="103"/>
        <v/>
      </c>
      <c r="U1623">
        <f>VLOOKUP(S1623,ar_skupina!L$2:M$136,2,FALSE())</f>
        <v>40</v>
      </c>
    </row>
    <row r="1624" spans="1:21" ht="14.25" customHeight="1" x14ac:dyDescent="0.25">
      <c r="A1624">
        <v>1945</v>
      </c>
      <c r="B1624" s="9">
        <v>45271.635416666701</v>
      </c>
      <c r="C1624" s="9">
        <v>45271.739583333299</v>
      </c>
      <c r="D1624" t="s">
        <v>1835</v>
      </c>
      <c r="E1624">
        <v>302</v>
      </c>
      <c r="F1624" t="s">
        <v>1831</v>
      </c>
      <c r="G1624" t="s">
        <v>2</v>
      </c>
      <c r="H1624" t="s">
        <v>1832</v>
      </c>
      <c r="I1624" s="63" t="e">
        <f t="array" ref="I1624">_xlfn.IFS(#REF!="1",1,#REF!="2",2,#REF!="3",3,#REF!="1A",4,#REF!="1B",5,#REF!="2A",6,#REF!="2B",7,#REF!="3A",8,#REF!="3B",9,#REF!="4A",10,#REF!="","")</f>
        <v>#REF!</v>
      </c>
      <c r="J1624">
        <f>VLOOKUP(F1624,profesor!$G$2:$H$101,2,0)</f>
        <v>19</v>
      </c>
      <c r="K1624">
        <f>VLOOKUP(H1624,ar_predmet!A:C,3,0)</f>
        <v>58</v>
      </c>
      <c r="L1624" s="3">
        <f>VLOOKUP(H1624,ar_predmet!A:C,2,FALSE())</f>
        <v>5315</v>
      </c>
      <c r="M1624">
        <f>+VLOOKUP(G1624,tip_dogodka!$B$2:$C$10,2,0)</f>
        <v>1</v>
      </c>
      <c r="N1624">
        <f>+VLOOKUP(E1624,prostor!$F$1:$G$101,2,0)</f>
        <v>6</v>
      </c>
      <c r="O1624">
        <f t="shared" si="100"/>
        <v>150</v>
      </c>
      <c r="P1624">
        <f>VLOOKUP(O1624,mi2hh!A$2:B$4261,2,FALSE())</f>
        <v>3</v>
      </c>
      <c r="Q1624" t="str">
        <f t="shared" si="101"/>
        <v>Red</v>
      </c>
      <c r="R1624" t="str">
        <f t="shared" si="102"/>
        <v>VS</v>
      </c>
      <c r="S1624" s="24" t="s">
        <v>1180</v>
      </c>
      <c r="T1624" t="str">
        <f t="shared" si="103"/>
        <v/>
      </c>
      <c r="U1624">
        <f>VLOOKUP(S1624,ar_skupina!L$2:M$136,2,FALSE())</f>
        <v>40</v>
      </c>
    </row>
    <row r="1625" spans="1:21" ht="14.25" customHeight="1" x14ac:dyDescent="0.25">
      <c r="A1625">
        <v>1947</v>
      </c>
      <c r="B1625" s="9">
        <v>45306.489583333299</v>
      </c>
      <c r="C1625" s="9">
        <v>45306.59375</v>
      </c>
      <c r="D1625" t="s">
        <v>1840</v>
      </c>
      <c r="E1625" t="s">
        <v>16</v>
      </c>
      <c r="F1625" t="s">
        <v>1831</v>
      </c>
      <c r="G1625" t="s">
        <v>5</v>
      </c>
      <c r="H1625" t="s">
        <v>1832</v>
      </c>
      <c r="I1625" s="63" t="e">
        <f t="array" ref="I1625">_xlfn.IFS(#REF!="1",1,#REF!="2",2,#REF!="3",3,#REF!="1A",4,#REF!="1B",5,#REF!="2A",6,#REF!="2B",7,#REF!="3A",8,#REF!="3B",9,#REF!="4A",10,#REF!="","")</f>
        <v>#REF!</v>
      </c>
      <c r="J1625">
        <f>VLOOKUP(F1625,profesor!$G$2:$H$101,2,0)</f>
        <v>19</v>
      </c>
      <c r="K1625">
        <f>VLOOKUP(H1625,ar_predmet!A:C,3,0)</f>
        <v>58</v>
      </c>
      <c r="L1625" s="3">
        <f>VLOOKUP(H1625,ar_predmet!A:C,2,FALSE())</f>
        <v>5315</v>
      </c>
      <c r="M1625">
        <f>+VLOOKUP(G1625,tip_dogodka!$B$2:$C$10,2,0)</f>
        <v>4</v>
      </c>
      <c r="N1625">
        <f>+VLOOKUP(E1625,prostor!$F$1:$G$101,2,0)</f>
        <v>54</v>
      </c>
      <c r="O1625">
        <f t="shared" si="100"/>
        <v>150</v>
      </c>
      <c r="P1625">
        <f>VLOOKUP(O1625,mi2hh!A$2:B$4261,2,FALSE())</f>
        <v>3</v>
      </c>
      <c r="Q1625" t="str">
        <f t="shared" si="101"/>
        <v>Red</v>
      </c>
      <c r="R1625" t="str">
        <f t="shared" si="102"/>
        <v>VS</v>
      </c>
      <c r="S1625" s="24" t="s">
        <v>1180</v>
      </c>
      <c r="T1625" t="str">
        <f t="shared" si="103"/>
        <v/>
      </c>
      <c r="U1625">
        <f>VLOOKUP(S1625,ar_skupina!L$2:M$136,2,FALSE())</f>
        <v>40</v>
      </c>
    </row>
    <row r="1626" spans="1:21" ht="14.25" customHeight="1" x14ac:dyDescent="0.25">
      <c r="A1626">
        <v>1948</v>
      </c>
      <c r="B1626" s="9">
        <v>45280.635416666701</v>
      </c>
      <c r="C1626" s="9">
        <v>45280.739583333299</v>
      </c>
      <c r="D1626" t="s">
        <v>1834</v>
      </c>
      <c r="E1626">
        <v>302</v>
      </c>
      <c r="F1626" t="s">
        <v>1831</v>
      </c>
      <c r="G1626" t="s">
        <v>2</v>
      </c>
      <c r="H1626" t="s">
        <v>1749</v>
      </c>
      <c r="I1626" s="63" t="e">
        <f t="array" ref="I1626">_xlfn.IFS(#REF!="1",1,#REF!="2",2,#REF!="3",3,#REF!="1A",4,#REF!="1B",5,#REF!="2A",6,#REF!="2B",7,#REF!="3A",8,#REF!="3B",9,#REF!="4A",10,#REF!="","")</f>
        <v>#REF!</v>
      </c>
      <c r="J1626">
        <f>VLOOKUP(F1626,profesor!$G$2:$H$101,2,0)</f>
        <v>19</v>
      </c>
      <c r="K1626">
        <f>VLOOKUP(H1626,ar_predmet!A:C,3,0)</f>
        <v>123</v>
      </c>
      <c r="L1626" s="3">
        <f>VLOOKUP(H1626,ar_predmet!A:C,2,FALSE())</f>
        <v>6316</v>
      </c>
      <c r="M1626">
        <f>+VLOOKUP(G1626,tip_dogodka!$B$2:$C$10,2,0)</f>
        <v>1</v>
      </c>
      <c r="N1626">
        <f>+VLOOKUP(E1626,prostor!$F$1:$G$101,2,0)</f>
        <v>6</v>
      </c>
      <c r="O1626">
        <f t="shared" si="100"/>
        <v>150</v>
      </c>
      <c r="P1626">
        <f>VLOOKUP(O1626,mi2hh!A$2:B$4261,2,FALSE())</f>
        <v>3</v>
      </c>
      <c r="Q1626" t="str">
        <f t="shared" si="101"/>
        <v>Red</v>
      </c>
      <c r="R1626" t="str">
        <f t="shared" si="102"/>
        <v>UN</v>
      </c>
      <c r="S1626" s="24" t="s">
        <v>1215</v>
      </c>
      <c r="T1626" t="str">
        <f t="shared" si="103"/>
        <v/>
      </c>
      <c r="U1626">
        <f>VLOOKUP(S1626,ar_skupina!L$2:M$136,2,FALSE())</f>
        <v>72</v>
      </c>
    </row>
    <row r="1627" spans="1:21" ht="14.25" customHeight="1" x14ac:dyDescent="0.25">
      <c r="A1627">
        <v>1949</v>
      </c>
      <c r="B1627" s="9">
        <v>45244.489583333299</v>
      </c>
      <c r="C1627" s="9">
        <v>45244.59375</v>
      </c>
      <c r="D1627" t="s">
        <v>1838</v>
      </c>
      <c r="E1627" t="s">
        <v>16</v>
      </c>
      <c r="F1627" t="s">
        <v>1831</v>
      </c>
      <c r="G1627" t="s">
        <v>4</v>
      </c>
      <c r="H1627" t="s">
        <v>1121</v>
      </c>
      <c r="I1627" s="63" t="e">
        <f t="array" ref="I1627">_xlfn.IFS(#REF!="1",1,#REF!="2",2,#REF!="3",3,#REF!="1A",4,#REF!="1B",5,#REF!="2A",6,#REF!="2B",7,#REF!="3A",8,#REF!="3B",9,#REF!="4A",10,#REF!="","")</f>
        <v>#REF!</v>
      </c>
      <c r="J1627">
        <f>VLOOKUP(F1627,profesor!$G$2:$H$101,2,0)</f>
        <v>19</v>
      </c>
      <c r="K1627">
        <f>VLOOKUP(H1627,ar_predmet!A:C,3,0)</f>
        <v>174</v>
      </c>
      <c r="L1627" s="3">
        <f>VLOOKUP(H1627,ar_predmet!A:C,2,FALSE())</f>
        <v>7132</v>
      </c>
      <c r="M1627">
        <f>+VLOOKUP(G1627,tip_dogodka!$B$2:$C$10,2,0)</f>
        <v>3</v>
      </c>
      <c r="N1627">
        <f>+VLOOKUP(E1627,prostor!$F$1:$G$101,2,0)</f>
        <v>54</v>
      </c>
      <c r="O1627">
        <f t="shared" si="100"/>
        <v>150</v>
      </c>
      <c r="P1627">
        <f>VLOOKUP(O1627,mi2hh!A$2:B$4261,2,FALSE())</f>
        <v>3</v>
      </c>
      <c r="Q1627" t="str">
        <f t="shared" si="101"/>
        <v>Red</v>
      </c>
      <c r="R1627" t="str">
        <f t="shared" si="102"/>
        <v>MA</v>
      </c>
      <c r="S1627" s="24" t="s">
        <v>1224</v>
      </c>
      <c r="T1627" t="str">
        <f t="shared" si="103"/>
        <v/>
      </c>
      <c r="U1627">
        <f>VLOOKUP(S1627,ar_skupina!L$2:M$136,2,FALSE())</f>
        <v>80</v>
      </c>
    </row>
    <row r="1628" spans="1:21" ht="14.25" customHeight="1" x14ac:dyDescent="0.25">
      <c r="A1628">
        <v>1953</v>
      </c>
      <c r="B1628" s="9">
        <v>45397.53125</v>
      </c>
      <c r="C1628" s="9">
        <v>45397.635416666701</v>
      </c>
      <c r="D1628" t="s">
        <v>1837</v>
      </c>
      <c r="E1628" t="s">
        <v>16</v>
      </c>
      <c r="F1628" t="s">
        <v>1831</v>
      </c>
      <c r="G1628" t="s">
        <v>4</v>
      </c>
      <c r="H1628" t="s">
        <v>1757</v>
      </c>
      <c r="I1628" s="63" t="e">
        <f t="array" ref="I1628">_xlfn.IFS(#REF!="1",1,#REF!="2",2,#REF!="3",3,#REF!="1A",4,#REF!="1B",5,#REF!="2A",6,#REF!="2B",7,#REF!="3A",8,#REF!="3B",9,#REF!="4A",10,#REF!="","")</f>
        <v>#REF!</v>
      </c>
      <c r="J1628">
        <f>VLOOKUP(F1628,profesor!$G$2:$H$101,2,0)</f>
        <v>19</v>
      </c>
      <c r="K1628">
        <f>VLOOKUP(H1628,ar_predmet!A:C,3,0)</f>
        <v>16</v>
      </c>
      <c r="L1628" s="3">
        <f>VLOOKUP(H1628,ar_predmet!A:C,2,FALSE())</f>
        <v>5210</v>
      </c>
      <c r="M1628">
        <f>+VLOOKUP(G1628,tip_dogodka!$B$2:$C$10,2,0)</f>
        <v>3</v>
      </c>
      <c r="N1628">
        <f>+VLOOKUP(E1628,prostor!$F$1:$G$101,2,0)</f>
        <v>54</v>
      </c>
      <c r="O1628">
        <f t="shared" si="100"/>
        <v>150</v>
      </c>
      <c r="P1628">
        <f>VLOOKUP(O1628,mi2hh!A$2:B$4261,2,FALSE())</f>
        <v>3</v>
      </c>
      <c r="Q1628" t="str">
        <f t="shared" si="101"/>
        <v>Red</v>
      </c>
      <c r="R1628" t="str">
        <f t="shared" si="102"/>
        <v>VS</v>
      </c>
      <c r="S1628" s="24" t="s">
        <v>1171</v>
      </c>
      <c r="T1628" t="str">
        <f t="shared" si="103"/>
        <v/>
      </c>
      <c r="U1628">
        <f>VLOOKUP(S1628,ar_skupina!L$2:M$136,2,FALSE())</f>
        <v>32</v>
      </c>
    </row>
    <row r="1629" spans="1:21" ht="14.25" customHeight="1" x14ac:dyDescent="0.25">
      <c r="A1629">
        <v>1954</v>
      </c>
      <c r="B1629" s="9">
        <v>45302.489583333299</v>
      </c>
      <c r="C1629" s="9">
        <v>45302.59375</v>
      </c>
      <c r="D1629" t="s">
        <v>1840</v>
      </c>
      <c r="E1629" t="s">
        <v>16</v>
      </c>
      <c r="F1629" t="s">
        <v>1831</v>
      </c>
      <c r="G1629" t="s">
        <v>5</v>
      </c>
      <c r="H1629" t="s">
        <v>1832</v>
      </c>
      <c r="I1629" s="63" t="e">
        <f t="array" ref="I1629">_xlfn.IFS(#REF!="1",1,#REF!="2",2,#REF!="3",3,#REF!="1A",4,#REF!="1B",5,#REF!="2A",6,#REF!="2B",7,#REF!="3A",8,#REF!="3B",9,#REF!="4A",10,#REF!="","")</f>
        <v>#REF!</v>
      </c>
      <c r="J1629">
        <f>VLOOKUP(F1629,profesor!$G$2:$H$101,2,0)</f>
        <v>19</v>
      </c>
      <c r="K1629">
        <f>VLOOKUP(H1629,ar_predmet!A:C,3,0)</f>
        <v>58</v>
      </c>
      <c r="L1629" s="3">
        <f>VLOOKUP(H1629,ar_predmet!A:C,2,FALSE())</f>
        <v>5315</v>
      </c>
      <c r="M1629">
        <f>+VLOOKUP(G1629,tip_dogodka!$B$2:$C$10,2,0)</f>
        <v>4</v>
      </c>
      <c r="N1629">
        <f>+VLOOKUP(E1629,prostor!$F$1:$G$101,2,0)</f>
        <v>54</v>
      </c>
      <c r="O1629">
        <f t="shared" si="100"/>
        <v>150</v>
      </c>
      <c r="P1629">
        <f>VLOOKUP(O1629,mi2hh!A$2:B$4261,2,FALSE())</f>
        <v>3</v>
      </c>
      <c r="Q1629" t="str">
        <f t="shared" si="101"/>
        <v>Red</v>
      </c>
      <c r="R1629" t="str">
        <f t="shared" si="102"/>
        <v>VS</v>
      </c>
      <c r="S1629" s="24" t="s">
        <v>1180</v>
      </c>
      <c r="T1629" t="str">
        <f t="shared" si="103"/>
        <v/>
      </c>
      <c r="U1629">
        <f>VLOOKUP(S1629,ar_skupina!L$2:M$136,2,FALSE())</f>
        <v>40</v>
      </c>
    </row>
    <row r="1630" spans="1:21" ht="14.25" customHeight="1" x14ac:dyDescent="0.25">
      <c r="A1630">
        <v>1956</v>
      </c>
      <c r="B1630" s="9">
        <v>45355.489583333299</v>
      </c>
      <c r="C1630" s="9">
        <v>45355.520833333299</v>
      </c>
      <c r="D1630" t="s">
        <v>1365</v>
      </c>
      <c r="E1630" t="s">
        <v>16</v>
      </c>
      <c r="F1630" t="s">
        <v>1831</v>
      </c>
      <c r="G1630" t="s">
        <v>4</v>
      </c>
      <c r="H1630" t="s">
        <v>1346</v>
      </c>
      <c r="I1630" s="63" t="e">
        <f t="array" ref="I1630">_xlfn.IFS(#REF!="1",1,#REF!="2",2,#REF!="3",3,#REF!="1A",4,#REF!="1B",5,#REF!="2A",6,#REF!="2B",7,#REF!="3A",8,#REF!="3B",9,#REF!="4A",10,#REF!="","")</f>
        <v>#REF!</v>
      </c>
      <c r="J1630">
        <f>VLOOKUP(F1630,profesor!$G$2:$H$101,2,0)</f>
        <v>19</v>
      </c>
      <c r="K1630">
        <f>VLOOKUP(H1630,ar_predmet!A:C,3,0)</f>
        <v>131</v>
      </c>
      <c r="L1630" s="3">
        <f>VLOOKUP(H1630,ar_predmet!A:C,2,FALSE())</f>
        <v>6325</v>
      </c>
      <c r="M1630">
        <f>+VLOOKUP(G1630,tip_dogodka!$B$2:$C$10,2,0)</f>
        <v>3</v>
      </c>
      <c r="N1630">
        <f>+VLOOKUP(E1630,prostor!$F$1:$G$101,2,0)</f>
        <v>54</v>
      </c>
      <c r="O1630">
        <f t="shared" si="100"/>
        <v>45</v>
      </c>
      <c r="P1630">
        <f>VLOOKUP(O1630,mi2hh!A$2:B$4261,2,FALSE())</f>
        <v>1</v>
      </c>
      <c r="Q1630" t="str">
        <f t="shared" si="101"/>
        <v>Red</v>
      </c>
      <c r="R1630" t="str">
        <f t="shared" si="102"/>
        <v>UN</v>
      </c>
      <c r="S1630" s="24" t="s">
        <v>1215</v>
      </c>
      <c r="T1630" t="str">
        <f t="shared" si="103"/>
        <v/>
      </c>
      <c r="U1630">
        <f>VLOOKUP(S1630,ar_skupina!L$2:M$136,2,FALSE())</f>
        <v>72</v>
      </c>
    </row>
    <row r="1631" spans="1:21" ht="14.25" customHeight="1" x14ac:dyDescent="0.25">
      <c r="A1631">
        <v>1957</v>
      </c>
      <c r="B1631" s="9">
        <v>45369.75</v>
      </c>
      <c r="C1631" s="9">
        <v>45369.920138888898</v>
      </c>
      <c r="D1631" t="s">
        <v>1841</v>
      </c>
      <c r="E1631" t="s">
        <v>17</v>
      </c>
      <c r="F1631" t="s">
        <v>1831</v>
      </c>
      <c r="G1631" t="s">
        <v>8</v>
      </c>
      <c r="H1631" t="s">
        <v>1832</v>
      </c>
      <c r="I1631" s="63" t="e">
        <f t="array" ref="I1631">_xlfn.IFS(#REF!="1",1,#REF!="2",2,#REF!="3",3,#REF!="1A",4,#REF!="1B",5,#REF!="2A",6,#REF!="2B",7,#REF!="3A",8,#REF!="3B",9,#REF!="4A",10,#REF!="","")</f>
        <v>#REF!</v>
      </c>
      <c r="J1631">
        <f>VLOOKUP(F1631,profesor!$G$2:$H$101,2,0)</f>
        <v>19</v>
      </c>
      <c r="K1631">
        <f>VLOOKUP(H1631,ar_predmet!A:C,3,0)</f>
        <v>58</v>
      </c>
      <c r="L1631" s="3">
        <f>VLOOKUP(H1631,ar_predmet!A:C,2,FALSE())</f>
        <v>5315</v>
      </c>
      <c r="M1631">
        <f>+VLOOKUP(G1631,tip_dogodka!$B$2:$C$10,2,0)</f>
        <v>7</v>
      </c>
      <c r="N1631">
        <f>+VLOOKUP(E1631,prostor!$F$1:$G$101,2,0)</f>
        <v>55</v>
      </c>
      <c r="O1631">
        <f t="shared" si="100"/>
        <v>245</v>
      </c>
      <c r="P1631">
        <f>VLOOKUP(O1631,mi2hh!A$2:B$4261,2,FALSE())</f>
        <v>5</v>
      </c>
      <c r="Q1631" t="str">
        <f t="shared" si="101"/>
        <v>Izr</v>
      </c>
      <c r="R1631" t="str">
        <f t="shared" si="102"/>
        <v>VS</v>
      </c>
      <c r="S1631" s="24" t="s">
        <v>1240</v>
      </c>
      <c r="T1631" t="str">
        <f t="shared" si="103"/>
        <v/>
      </c>
      <c r="U1631">
        <f>VLOOKUP(S1631,ar_skupina!L$2:M$136,2,FALSE())</f>
        <v>94</v>
      </c>
    </row>
    <row r="1632" spans="1:21" ht="14.25" customHeight="1" x14ac:dyDescent="0.25">
      <c r="A1632">
        <v>1958</v>
      </c>
      <c r="B1632" s="9">
        <v>45390.53125</v>
      </c>
      <c r="C1632" s="9">
        <v>45390.635416666701</v>
      </c>
      <c r="D1632" t="s">
        <v>1839</v>
      </c>
      <c r="E1632">
        <v>307</v>
      </c>
      <c r="F1632" t="s">
        <v>1831</v>
      </c>
      <c r="G1632" t="s">
        <v>2</v>
      </c>
      <c r="H1632" t="s">
        <v>1757</v>
      </c>
      <c r="I1632" s="63" t="e">
        <f t="array" ref="I1632">_xlfn.IFS(#REF!="1",1,#REF!="2",2,#REF!="3",3,#REF!="1A",4,#REF!="1B",5,#REF!="2A",6,#REF!="2B",7,#REF!="3A",8,#REF!="3B",9,#REF!="4A",10,#REF!="","")</f>
        <v>#REF!</v>
      </c>
      <c r="J1632">
        <f>VLOOKUP(F1632,profesor!$G$2:$H$101,2,0)</f>
        <v>19</v>
      </c>
      <c r="K1632">
        <f>VLOOKUP(H1632,ar_predmet!A:C,3,0)</f>
        <v>16</v>
      </c>
      <c r="L1632" s="3">
        <f>VLOOKUP(H1632,ar_predmet!A:C,2,FALSE())</f>
        <v>5210</v>
      </c>
      <c r="M1632">
        <f>+VLOOKUP(G1632,tip_dogodka!$B$2:$C$10,2,0)</f>
        <v>1</v>
      </c>
      <c r="N1632">
        <f>+VLOOKUP(E1632,prostor!$F$1:$G$101,2,0)</f>
        <v>9</v>
      </c>
      <c r="O1632">
        <f t="shared" si="100"/>
        <v>150</v>
      </c>
      <c r="P1632">
        <f>VLOOKUP(O1632,mi2hh!A$2:B$4261,2,FALSE())</f>
        <v>3</v>
      </c>
      <c r="Q1632" t="str">
        <f t="shared" si="101"/>
        <v>Red</v>
      </c>
      <c r="R1632" t="str">
        <f t="shared" si="102"/>
        <v>VS</v>
      </c>
      <c r="S1632" s="24" t="s">
        <v>1171</v>
      </c>
      <c r="T1632" t="str">
        <f t="shared" si="103"/>
        <v/>
      </c>
      <c r="U1632">
        <f>VLOOKUP(S1632,ar_skupina!L$2:M$136,2,FALSE())</f>
        <v>32</v>
      </c>
    </row>
    <row r="1633" spans="1:21" ht="14.25" customHeight="1" x14ac:dyDescent="0.25">
      <c r="A1633">
        <v>1960</v>
      </c>
      <c r="B1633" s="9">
        <v>45278.635416666701</v>
      </c>
      <c r="C1633" s="9">
        <v>45278.739583333299</v>
      </c>
      <c r="D1633" t="s">
        <v>1834</v>
      </c>
      <c r="E1633">
        <v>303</v>
      </c>
      <c r="F1633" t="s">
        <v>1831</v>
      </c>
      <c r="G1633" t="s">
        <v>2</v>
      </c>
      <c r="H1633" t="s">
        <v>1749</v>
      </c>
      <c r="I1633" s="63" t="e">
        <f t="array" ref="I1633">_xlfn.IFS(#REF!="1",1,#REF!="2",2,#REF!="3",3,#REF!="1A",4,#REF!="1B",5,#REF!="2A",6,#REF!="2B",7,#REF!="3A",8,#REF!="3B",9,#REF!="4A",10,#REF!="","")</f>
        <v>#REF!</v>
      </c>
      <c r="J1633">
        <f>VLOOKUP(F1633,profesor!$G$2:$H$101,2,0)</f>
        <v>19</v>
      </c>
      <c r="K1633">
        <f>VLOOKUP(H1633,ar_predmet!A:C,3,0)</f>
        <v>123</v>
      </c>
      <c r="L1633" s="3">
        <f>VLOOKUP(H1633,ar_predmet!A:C,2,FALSE())</f>
        <v>6316</v>
      </c>
      <c r="M1633">
        <f>+VLOOKUP(G1633,tip_dogodka!$B$2:$C$10,2,0)</f>
        <v>1</v>
      </c>
      <c r="N1633">
        <f>+VLOOKUP(E1633,prostor!$F$1:$G$101,2,0)</f>
        <v>7</v>
      </c>
      <c r="O1633">
        <f t="shared" si="100"/>
        <v>150</v>
      </c>
      <c r="P1633">
        <f>VLOOKUP(O1633,mi2hh!A$2:B$4261,2,FALSE())</f>
        <v>3</v>
      </c>
      <c r="Q1633" t="str">
        <f t="shared" si="101"/>
        <v>Red</v>
      </c>
      <c r="R1633" t="str">
        <f t="shared" si="102"/>
        <v>UN</v>
      </c>
      <c r="S1633" s="24" t="s">
        <v>1215</v>
      </c>
      <c r="T1633" t="str">
        <f t="shared" si="103"/>
        <v/>
      </c>
      <c r="U1633">
        <f>VLOOKUP(S1633,ar_skupina!L$2:M$136,2,FALSE())</f>
        <v>72</v>
      </c>
    </row>
    <row r="1634" spans="1:21" ht="14.25" customHeight="1" x14ac:dyDescent="0.25">
      <c r="A1634">
        <v>1961</v>
      </c>
      <c r="B1634" s="9">
        <v>45301.489583333299</v>
      </c>
      <c r="C1634" s="9">
        <v>45301.59375</v>
      </c>
      <c r="D1634" t="s">
        <v>1830</v>
      </c>
      <c r="E1634">
        <v>302</v>
      </c>
      <c r="F1634" t="s">
        <v>1831</v>
      </c>
      <c r="G1634" t="s">
        <v>3</v>
      </c>
      <c r="H1634" t="s">
        <v>1832</v>
      </c>
      <c r="I1634" s="63" t="e">
        <f t="array" ref="I1634">_xlfn.IFS(#REF!="1",1,#REF!="2",2,#REF!="3",3,#REF!="1A",4,#REF!="1B",5,#REF!="2A",6,#REF!="2B",7,#REF!="3A",8,#REF!="3B",9,#REF!="4A",10,#REF!="","")</f>
        <v>#REF!</v>
      </c>
      <c r="J1634">
        <f>VLOOKUP(F1634,profesor!$G$2:$H$101,2,0)</f>
        <v>19</v>
      </c>
      <c r="K1634">
        <f>VLOOKUP(H1634,ar_predmet!A:C,3,0)</f>
        <v>58</v>
      </c>
      <c r="L1634" s="3">
        <f>VLOOKUP(H1634,ar_predmet!A:C,2,FALSE())</f>
        <v>5315</v>
      </c>
      <c r="M1634">
        <f>+VLOOKUP(G1634,tip_dogodka!$B$2:$C$10,2,0)</f>
        <v>2</v>
      </c>
      <c r="N1634">
        <f>+VLOOKUP(E1634,prostor!$F$1:$G$101,2,0)</f>
        <v>6</v>
      </c>
      <c r="O1634">
        <f t="shared" si="100"/>
        <v>150</v>
      </c>
      <c r="P1634">
        <f>VLOOKUP(O1634,mi2hh!A$2:B$4261,2,FALSE())</f>
        <v>3</v>
      </c>
      <c r="Q1634" t="str">
        <f t="shared" si="101"/>
        <v>Red</v>
      </c>
      <c r="R1634" t="str">
        <f t="shared" si="102"/>
        <v>VS</v>
      </c>
      <c r="S1634" s="24" t="s">
        <v>1180</v>
      </c>
      <c r="T1634" t="str">
        <f t="shared" si="103"/>
        <v/>
      </c>
      <c r="U1634">
        <f>VLOOKUP(S1634,ar_skupina!L$2:M$136,2,FALSE())</f>
        <v>40</v>
      </c>
    </row>
    <row r="1635" spans="1:21" ht="14.25" customHeight="1" x14ac:dyDescent="0.25">
      <c r="A1635">
        <v>1962</v>
      </c>
      <c r="B1635" s="9">
        <v>45439.791666666701</v>
      </c>
      <c r="C1635" s="9">
        <v>45439.961805555598</v>
      </c>
      <c r="D1635" t="s">
        <v>1842</v>
      </c>
      <c r="E1635" t="s">
        <v>17</v>
      </c>
      <c r="F1635" t="s">
        <v>1831</v>
      </c>
      <c r="G1635" t="s">
        <v>10</v>
      </c>
      <c r="H1635" t="s">
        <v>1757</v>
      </c>
      <c r="I1635" s="63" t="e">
        <f t="array" ref="I1635">_xlfn.IFS(#REF!="1",1,#REF!="2",2,#REF!="3",3,#REF!="1A",4,#REF!="1B",5,#REF!="2A",6,#REF!="2B",7,#REF!="3A",8,#REF!="3B",9,#REF!="4A",10,#REF!="","")</f>
        <v>#REF!</v>
      </c>
      <c r="J1635">
        <f>VLOOKUP(F1635,profesor!$G$2:$H$101,2,0)</f>
        <v>19</v>
      </c>
      <c r="K1635">
        <f>VLOOKUP(H1635,ar_predmet!A:C,3,0)</f>
        <v>16</v>
      </c>
      <c r="L1635" s="3">
        <f>VLOOKUP(H1635,ar_predmet!A:C,2,FALSE())</f>
        <v>5210</v>
      </c>
      <c r="M1635">
        <f>+VLOOKUP(G1635,tip_dogodka!$B$2:$C$10,2,0)</f>
        <v>9</v>
      </c>
      <c r="N1635">
        <f>+VLOOKUP(E1635,prostor!$F$1:$G$101,2,0)</f>
        <v>55</v>
      </c>
      <c r="O1635">
        <f t="shared" si="100"/>
        <v>245</v>
      </c>
      <c r="P1635">
        <f>VLOOKUP(O1635,mi2hh!A$2:B$4261,2,FALSE())</f>
        <v>5</v>
      </c>
      <c r="Q1635" t="str">
        <f t="shared" si="101"/>
        <v>Izr</v>
      </c>
      <c r="R1635" t="str">
        <f t="shared" si="102"/>
        <v>VS</v>
      </c>
      <c r="S1635" s="24" t="s">
        <v>1240</v>
      </c>
      <c r="T1635" t="str">
        <f t="shared" si="103"/>
        <v/>
      </c>
      <c r="U1635">
        <f>VLOOKUP(S1635,ar_skupina!L$2:M$136,2,FALSE())</f>
        <v>94</v>
      </c>
    </row>
    <row r="1636" spans="1:21" ht="14.25" customHeight="1" x14ac:dyDescent="0.25">
      <c r="A1636">
        <v>1963</v>
      </c>
      <c r="B1636" s="9">
        <v>45295.375</v>
      </c>
      <c r="C1636" s="9">
        <v>45295.479166666701</v>
      </c>
      <c r="D1636" t="s">
        <v>1834</v>
      </c>
      <c r="E1636">
        <v>306</v>
      </c>
      <c r="F1636" t="s">
        <v>1831</v>
      </c>
      <c r="G1636" t="s">
        <v>2</v>
      </c>
      <c r="H1636" t="s">
        <v>1749</v>
      </c>
      <c r="I1636" s="63" t="e">
        <f t="array" ref="I1636">_xlfn.IFS(#REF!="1",1,#REF!="2",2,#REF!="3",3,#REF!="1A",4,#REF!="1B",5,#REF!="2A",6,#REF!="2B",7,#REF!="3A",8,#REF!="3B",9,#REF!="4A",10,#REF!="","")</f>
        <v>#REF!</v>
      </c>
      <c r="J1636">
        <f>VLOOKUP(F1636,profesor!$G$2:$H$101,2,0)</f>
        <v>19</v>
      </c>
      <c r="K1636">
        <f>VLOOKUP(H1636,ar_predmet!A:C,3,0)</f>
        <v>123</v>
      </c>
      <c r="L1636" s="3">
        <f>VLOOKUP(H1636,ar_predmet!A:C,2,FALSE())</f>
        <v>6316</v>
      </c>
      <c r="M1636">
        <f>+VLOOKUP(G1636,tip_dogodka!$B$2:$C$10,2,0)</f>
        <v>1</v>
      </c>
      <c r="N1636">
        <f>+VLOOKUP(E1636,prostor!$F$1:$G$101,2,0)</f>
        <v>8</v>
      </c>
      <c r="O1636">
        <f t="shared" si="100"/>
        <v>150</v>
      </c>
      <c r="P1636">
        <f>VLOOKUP(O1636,mi2hh!A$2:B$4261,2,FALSE())</f>
        <v>3</v>
      </c>
      <c r="Q1636" t="str">
        <f t="shared" si="101"/>
        <v>Red</v>
      </c>
      <c r="R1636" t="str">
        <f t="shared" si="102"/>
        <v>UN</v>
      </c>
      <c r="S1636" s="24" t="s">
        <v>1215</v>
      </c>
      <c r="T1636" t="str">
        <f t="shared" si="103"/>
        <v/>
      </c>
      <c r="U1636">
        <f>VLOOKUP(S1636,ar_skupina!L$2:M$136,2,FALSE())</f>
        <v>72</v>
      </c>
    </row>
    <row r="1637" spans="1:21" ht="14.25" customHeight="1" x14ac:dyDescent="0.25">
      <c r="A1637">
        <v>1964</v>
      </c>
      <c r="B1637" s="9">
        <v>45238.489583333299</v>
      </c>
      <c r="C1637" s="9">
        <v>45238.59375</v>
      </c>
      <c r="D1637" t="s">
        <v>1836</v>
      </c>
      <c r="E1637">
        <v>411</v>
      </c>
      <c r="F1637" t="s">
        <v>1831</v>
      </c>
      <c r="G1637" t="s">
        <v>2</v>
      </c>
      <c r="H1637" t="s">
        <v>1121</v>
      </c>
      <c r="I1637" s="63" t="e">
        <f t="array" ref="I1637">_xlfn.IFS(#REF!="1",1,#REF!="2",2,#REF!="3",3,#REF!="1A",4,#REF!="1B",5,#REF!="2A",6,#REF!="2B",7,#REF!="3A",8,#REF!="3B",9,#REF!="4A",10,#REF!="","")</f>
        <v>#REF!</v>
      </c>
      <c r="J1637">
        <f>VLOOKUP(F1637,profesor!$G$2:$H$101,2,0)</f>
        <v>19</v>
      </c>
      <c r="K1637">
        <f>VLOOKUP(H1637,ar_predmet!A:C,3,0)</f>
        <v>174</v>
      </c>
      <c r="L1637" s="3">
        <f>VLOOKUP(H1637,ar_predmet!A:C,2,FALSE())</f>
        <v>7132</v>
      </c>
      <c r="M1637">
        <f>+VLOOKUP(G1637,tip_dogodka!$B$2:$C$10,2,0)</f>
        <v>1</v>
      </c>
      <c r="N1637">
        <f>+VLOOKUP(E1637,prostor!$F$1:$G$101,2,0)</f>
        <v>14</v>
      </c>
      <c r="O1637">
        <f t="shared" si="100"/>
        <v>150</v>
      </c>
      <c r="P1637">
        <f>VLOOKUP(O1637,mi2hh!A$2:B$4261,2,FALSE())</f>
        <v>3</v>
      </c>
      <c r="Q1637" t="str">
        <f t="shared" si="101"/>
        <v>Red</v>
      </c>
      <c r="R1637" t="str">
        <f t="shared" si="102"/>
        <v>MA</v>
      </c>
      <c r="S1637" s="24" t="s">
        <v>1224</v>
      </c>
      <c r="T1637" t="str">
        <f t="shared" si="103"/>
        <v/>
      </c>
      <c r="U1637">
        <f>VLOOKUP(S1637,ar_skupina!L$2:M$136,2,FALSE())</f>
        <v>80</v>
      </c>
    </row>
    <row r="1638" spans="1:21" ht="14.25" customHeight="1" x14ac:dyDescent="0.25">
      <c r="A1638">
        <v>1965</v>
      </c>
      <c r="B1638" s="9">
        <v>45247.489583333299</v>
      </c>
      <c r="C1638" s="9">
        <v>45247.59375</v>
      </c>
      <c r="D1638" t="s">
        <v>1836</v>
      </c>
      <c r="E1638" t="s">
        <v>17</v>
      </c>
      <c r="F1638" t="s">
        <v>1831</v>
      </c>
      <c r="G1638" t="s">
        <v>2</v>
      </c>
      <c r="H1638" t="s">
        <v>1121</v>
      </c>
      <c r="I1638" s="63" t="e">
        <f t="array" ref="I1638">_xlfn.IFS(#REF!="1",1,#REF!="2",2,#REF!="3",3,#REF!="1A",4,#REF!="1B",5,#REF!="2A",6,#REF!="2B",7,#REF!="3A",8,#REF!="3B",9,#REF!="4A",10,#REF!="","")</f>
        <v>#REF!</v>
      </c>
      <c r="J1638">
        <f>VLOOKUP(F1638,profesor!$G$2:$H$101,2,0)</f>
        <v>19</v>
      </c>
      <c r="K1638">
        <f>VLOOKUP(H1638,ar_predmet!A:C,3,0)</f>
        <v>174</v>
      </c>
      <c r="L1638" s="3">
        <f>VLOOKUP(H1638,ar_predmet!A:C,2,FALSE())</f>
        <v>7132</v>
      </c>
      <c r="M1638">
        <f>+VLOOKUP(G1638,tip_dogodka!$B$2:$C$10,2,0)</f>
        <v>1</v>
      </c>
      <c r="N1638">
        <f>+VLOOKUP(E1638,prostor!$F$1:$G$101,2,0)</f>
        <v>55</v>
      </c>
      <c r="O1638">
        <f t="shared" si="100"/>
        <v>150</v>
      </c>
      <c r="P1638">
        <f>VLOOKUP(O1638,mi2hh!A$2:B$4261,2,FALSE())</f>
        <v>3</v>
      </c>
      <c r="Q1638" t="str">
        <f t="shared" si="101"/>
        <v>Red</v>
      </c>
      <c r="R1638" t="str">
        <f t="shared" si="102"/>
        <v>MA</v>
      </c>
      <c r="S1638" s="24" t="s">
        <v>1224</v>
      </c>
      <c r="T1638" t="str">
        <f t="shared" si="103"/>
        <v/>
      </c>
      <c r="U1638">
        <f>VLOOKUP(S1638,ar_skupina!L$2:M$136,2,FALSE())</f>
        <v>80</v>
      </c>
    </row>
    <row r="1639" spans="1:21" ht="14.25" customHeight="1" x14ac:dyDescent="0.25">
      <c r="A1639">
        <v>1966</v>
      </c>
      <c r="B1639" s="9">
        <v>45274.635416666701</v>
      </c>
      <c r="C1639" s="9">
        <v>45274.739583333299</v>
      </c>
      <c r="D1639" t="s">
        <v>1835</v>
      </c>
      <c r="E1639">
        <v>302</v>
      </c>
      <c r="F1639" t="s">
        <v>1831</v>
      </c>
      <c r="G1639" t="s">
        <v>2</v>
      </c>
      <c r="H1639" t="s">
        <v>1832</v>
      </c>
      <c r="I1639" s="63" t="e">
        <f t="array" ref="I1639">_xlfn.IFS(#REF!="1",1,#REF!="2",2,#REF!="3",3,#REF!="1A",4,#REF!="1B",5,#REF!="2A",6,#REF!="2B",7,#REF!="3A",8,#REF!="3B",9,#REF!="4A",10,#REF!="","")</f>
        <v>#REF!</v>
      </c>
      <c r="J1639">
        <f>VLOOKUP(F1639,profesor!$G$2:$H$101,2,0)</f>
        <v>19</v>
      </c>
      <c r="K1639">
        <f>VLOOKUP(H1639,ar_predmet!A:C,3,0)</f>
        <v>58</v>
      </c>
      <c r="L1639" s="3">
        <f>VLOOKUP(H1639,ar_predmet!A:C,2,FALSE())</f>
        <v>5315</v>
      </c>
      <c r="M1639">
        <f>+VLOOKUP(G1639,tip_dogodka!$B$2:$C$10,2,0)</f>
        <v>1</v>
      </c>
      <c r="N1639">
        <f>+VLOOKUP(E1639,prostor!$F$1:$G$101,2,0)</f>
        <v>6</v>
      </c>
      <c r="O1639">
        <f t="shared" si="100"/>
        <v>150</v>
      </c>
      <c r="P1639">
        <f>VLOOKUP(O1639,mi2hh!A$2:B$4261,2,FALSE())</f>
        <v>3</v>
      </c>
      <c r="Q1639" t="str">
        <f t="shared" si="101"/>
        <v>Red</v>
      </c>
      <c r="R1639" t="str">
        <f t="shared" si="102"/>
        <v>VS</v>
      </c>
      <c r="S1639" s="24" t="s">
        <v>1180</v>
      </c>
      <c r="T1639" t="str">
        <f t="shared" si="103"/>
        <v/>
      </c>
      <c r="U1639">
        <f>VLOOKUP(S1639,ar_skupina!L$2:M$136,2,FALSE())</f>
        <v>40</v>
      </c>
    </row>
    <row r="1640" spans="1:21" ht="14.25" customHeight="1" x14ac:dyDescent="0.25">
      <c r="A1640">
        <v>1967</v>
      </c>
      <c r="B1640" s="9">
        <v>45282.489583333299</v>
      </c>
      <c r="C1640" s="9">
        <v>45282.59375</v>
      </c>
      <c r="D1640" t="s">
        <v>1835</v>
      </c>
      <c r="E1640">
        <v>302</v>
      </c>
      <c r="F1640" t="s">
        <v>1831</v>
      </c>
      <c r="G1640" t="s">
        <v>2</v>
      </c>
      <c r="H1640" t="s">
        <v>1832</v>
      </c>
      <c r="I1640" s="63" t="e">
        <f t="array" ref="I1640">_xlfn.IFS(#REF!="1",1,#REF!="2",2,#REF!="3",3,#REF!="1A",4,#REF!="1B",5,#REF!="2A",6,#REF!="2B",7,#REF!="3A",8,#REF!="3B",9,#REF!="4A",10,#REF!="","")</f>
        <v>#REF!</v>
      </c>
      <c r="J1640">
        <f>VLOOKUP(F1640,profesor!$G$2:$H$101,2,0)</f>
        <v>19</v>
      </c>
      <c r="K1640">
        <f>VLOOKUP(H1640,ar_predmet!A:C,3,0)</f>
        <v>58</v>
      </c>
      <c r="L1640" s="3">
        <f>VLOOKUP(H1640,ar_predmet!A:C,2,FALSE())</f>
        <v>5315</v>
      </c>
      <c r="M1640">
        <f>+VLOOKUP(G1640,tip_dogodka!$B$2:$C$10,2,0)</f>
        <v>1</v>
      </c>
      <c r="N1640">
        <f>+VLOOKUP(E1640,prostor!$F$1:$G$101,2,0)</f>
        <v>6</v>
      </c>
      <c r="O1640">
        <f t="shared" si="100"/>
        <v>150</v>
      </c>
      <c r="P1640">
        <f>VLOOKUP(O1640,mi2hh!A$2:B$4261,2,FALSE())</f>
        <v>3</v>
      </c>
      <c r="Q1640" t="str">
        <f t="shared" si="101"/>
        <v>Red</v>
      </c>
      <c r="R1640" t="str">
        <f t="shared" si="102"/>
        <v>VS</v>
      </c>
      <c r="S1640" s="24" t="s">
        <v>1180</v>
      </c>
      <c r="T1640" t="str">
        <f t="shared" si="103"/>
        <v/>
      </c>
      <c r="U1640">
        <f>VLOOKUP(S1640,ar_skupina!L$2:M$136,2,FALSE())</f>
        <v>40</v>
      </c>
    </row>
    <row r="1641" spans="1:21" ht="14.25" customHeight="1" x14ac:dyDescent="0.25">
      <c r="A1641">
        <v>1968</v>
      </c>
      <c r="B1641" s="9">
        <v>45400.53125</v>
      </c>
      <c r="C1641" s="9">
        <v>45400.635416666701</v>
      </c>
      <c r="D1641" t="s">
        <v>1839</v>
      </c>
      <c r="E1641">
        <v>402</v>
      </c>
      <c r="F1641" t="s">
        <v>1831</v>
      </c>
      <c r="G1641" t="s">
        <v>2</v>
      </c>
      <c r="H1641" t="s">
        <v>1757</v>
      </c>
      <c r="I1641" s="63" t="e">
        <f t="array" ref="I1641">_xlfn.IFS(#REF!="1",1,#REF!="2",2,#REF!="3",3,#REF!="1A",4,#REF!="1B",5,#REF!="2A",6,#REF!="2B",7,#REF!="3A",8,#REF!="3B",9,#REF!="4A",10,#REF!="","")</f>
        <v>#REF!</v>
      </c>
      <c r="J1641">
        <f>VLOOKUP(F1641,profesor!$G$2:$H$101,2,0)</f>
        <v>19</v>
      </c>
      <c r="K1641">
        <f>VLOOKUP(H1641,ar_predmet!A:C,3,0)</f>
        <v>16</v>
      </c>
      <c r="L1641" s="3">
        <f>VLOOKUP(H1641,ar_predmet!A:C,2,FALSE())</f>
        <v>5210</v>
      </c>
      <c r="M1641">
        <f>+VLOOKUP(G1641,tip_dogodka!$B$2:$C$10,2,0)</f>
        <v>1</v>
      </c>
      <c r="N1641">
        <f>+VLOOKUP(E1641,prostor!$F$1:$G$101,2,0)</f>
        <v>11</v>
      </c>
      <c r="O1641">
        <f t="shared" si="100"/>
        <v>150</v>
      </c>
      <c r="P1641">
        <f>VLOOKUP(O1641,mi2hh!A$2:B$4261,2,FALSE())</f>
        <v>3</v>
      </c>
      <c r="Q1641" t="str">
        <f t="shared" si="101"/>
        <v>Red</v>
      </c>
      <c r="R1641" t="str">
        <f t="shared" si="102"/>
        <v>VS</v>
      </c>
      <c r="S1641" s="24" t="s">
        <v>1171</v>
      </c>
      <c r="T1641" t="str">
        <f t="shared" si="103"/>
        <v/>
      </c>
      <c r="U1641">
        <f>VLOOKUP(S1641,ar_skupina!L$2:M$136,2,FALSE())</f>
        <v>32</v>
      </c>
    </row>
    <row r="1642" spans="1:21" ht="14.25" customHeight="1" x14ac:dyDescent="0.25">
      <c r="A1642">
        <v>1970</v>
      </c>
      <c r="B1642" s="9">
        <v>45406.53125</v>
      </c>
      <c r="C1642" s="9">
        <v>45406.635416666701</v>
      </c>
      <c r="D1642" t="s">
        <v>1839</v>
      </c>
      <c r="E1642">
        <v>307</v>
      </c>
      <c r="F1642" t="s">
        <v>1831</v>
      </c>
      <c r="G1642" t="s">
        <v>2</v>
      </c>
      <c r="H1642" t="s">
        <v>1757</v>
      </c>
      <c r="I1642" s="63" t="e">
        <f t="array" ref="I1642">_xlfn.IFS(#REF!="1",1,#REF!="2",2,#REF!="3",3,#REF!="1A",4,#REF!="1B",5,#REF!="2A",6,#REF!="2B",7,#REF!="3A",8,#REF!="3B",9,#REF!="4A",10,#REF!="","")</f>
        <v>#REF!</v>
      </c>
      <c r="J1642">
        <f>VLOOKUP(F1642,profesor!$G$2:$H$101,2,0)</f>
        <v>19</v>
      </c>
      <c r="K1642">
        <f>VLOOKUP(H1642,ar_predmet!A:C,3,0)</f>
        <v>16</v>
      </c>
      <c r="L1642" s="3">
        <f>VLOOKUP(H1642,ar_predmet!A:C,2,FALSE())</f>
        <v>5210</v>
      </c>
      <c r="M1642">
        <f>+VLOOKUP(G1642,tip_dogodka!$B$2:$C$10,2,0)</f>
        <v>1</v>
      </c>
      <c r="N1642">
        <f>+VLOOKUP(E1642,prostor!$F$1:$G$101,2,0)</f>
        <v>9</v>
      </c>
      <c r="O1642">
        <f t="shared" si="100"/>
        <v>150</v>
      </c>
      <c r="P1642">
        <f>VLOOKUP(O1642,mi2hh!A$2:B$4261,2,FALSE())</f>
        <v>3</v>
      </c>
      <c r="Q1642" t="str">
        <f t="shared" si="101"/>
        <v>Red</v>
      </c>
      <c r="R1642" t="str">
        <f t="shared" si="102"/>
        <v>VS</v>
      </c>
      <c r="S1642" s="24" t="s">
        <v>1171</v>
      </c>
      <c r="T1642" t="str">
        <f t="shared" si="103"/>
        <v/>
      </c>
      <c r="U1642">
        <f>VLOOKUP(S1642,ar_skupina!L$2:M$136,2,FALSE())</f>
        <v>32</v>
      </c>
    </row>
    <row r="1643" spans="1:21" ht="14.25" customHeight="1" x14ac:dyDescent="0.25">
      <c r="A1643">
        <v>1971</v>
      </c>
      <c r="B1643" s="9">
        <v>45268.489583333299</v>
      </c>
      <c r="C1643" s="9">
        <v>45268.59375</v>
      </c>
      <c r="D1643" t="s">
        <v>1834</v>
      </c>
      <c r="E1643">
        <v>5</v>
      </c>
      <c r="F1643" t="s">
        <v>1831</v>
      </c>
      <c r="G1643" t="s">
        <v>2</v>
      </c>
      <c r="H1643" t="s">
        <v>1749</v>
      </c>
      <c r="I1643" s="63" t="e">
        <f t="array" ref="I1643">_xlfn.IFS(#REF!="1",1,#REF!="2",2,#REF!="3",3,#REF!="1A",4,#REF!="1B",5,#REF!="2A",6,#REF!="2B",7,#REF!="3A",8,#REF!="3B",9,#REF!="4A",10,#REF!="","")</f>
        <v>#REF!</v>
      </c>
      <c r="J1643">
        <f>VLOOKUP(F1643,profesor!$G$2:$H$101,2,0)</f>
        <v>19</v>
      </c>
      <c r="K1643">
        <f>VLOOKUP(H1643,ar_predmet!A:C,3,0)</f>
        <v>123</v>
      </c>
      <c r="L1643" s="3">
        <f>VLOOKUP(H1643,ar_predmet!A:C,2,FALSE())</f>
        <v>6316</v>
      </c>
      <c r="M1643">
        <f>+VLOOKUP(G1643,tip_dogodka!$B$2:$C$10,2,0)</f>
        <v>1</v>
      </c>
      <c r="N1643">
        <f>+VLOOKUP(E1643,prostor!$F$1:$G$101,2,0)</f>
        <v>1</v>
      </c>
      <c r="O1643">
        <f t="shared" si="100"/>
        <v>150</v>
      </c>
      <c r="P1643">
        <f>VLOOKUP(O1643,mi2hh!A$2:B$4261,2,FALSE())</f>
        <v>3</v>
      </c>
      <c r="Q1643" t="str">
        <f t="shared" si="101"/>
        <v>Red</v>
      </c>
      <c r="R1643" t="str">
        <f t="shared" si="102"/>
        <v>UN</v>
      </c>
      <c r="S1643" s="24" t="s">
        <v>1215</v>
      </c>
      <c r="T1643" t="str">
        <f t="shared" si="103"/>
        <v/>
      </c>
      <c r="U1643">
        <f>VLOOKUP(S1643,ar_skupina!L$2:M$136,2,FALSE())</f>
        <v>72</v>
      </c>
    </row>
    <row r="1644" spans="1:21" ht="14.25" customHeight="1" x14ac:dyDescent="0.25">
      <c r="A1644">
        <v>1972</v>
      </c>
      <c r="B1644" s="9">
        <v>45219.677083333299</v>
      </c>
      <c r="C1644" s="9">
        <v>45219.78125</v>
      </c>
      <c r="D1644" t="s">
        <v>1357</v>
      </c>
      <c r="E1644">
        <v>306</v>
      </c>
      <c r="F1644" t="s">
        <v>1831</v>
      </c>
      <c r="G1644" t="s">
        <v>3</v>
      </c>
      <c r="H1644" t="s">
        <v>1346</v>
      </c>
      <c r="I1644" s="63" t="e">
        <f t="array" ref="I1644">_xlfn.IFS(#REF!="1",1,#REF!="2",2,#REF!="3",3,#REF!="1A",4,#REF!="1B",5,#REF!="2A",6,#REF!="2B",7,#REF!="3A",8,#REF!="3B",9,#REF!="4A",10,#REF!="","")</f>
        <v>#REF!</v>
      </c>
      <c r="J1644">
        <f>VLOOKUP(F1644,profesor!$G$2:$H$101,2,0)</f>
        <v>19</v>
      </c>
      <c r="K1644">
        <f>VLOOKUP(H1644,ar_predmet!A:C,3,0)</f>
        <v>131</v>
      </c>
      <c r="L1644" s="3">
        <f>VLOOKUP(H1644,ar_predmet!A:C,2,FALSE())</f>
        <v>6325</v>
      </c>
      <c r="M1644">
        <f>+VLOOKUP(G1644,tip_dogodka!$B$2:$C$10,2,0)</f>
        <v>2</v>
      </c>
      <c r="N1644">
        <f>+VLOOKUP(E1644,prostor!$F$1:$G$101,2,0)</f>
        <v>8</v>
      </c>
      <c r="O1644">
        <f t="shared" si="100"/>
        <v>150</v>
      </c>
      <c r="P1644">
        <f>VLOOKUP(O1644,mi2hh!A$2:B$4261,2,FALSE())</f>
        <v>3</v>
      </c>
      <c r="Q1644" t="str">
        <f t="shared" si="101"/>
        <v>Red</v>
      </c>
      <c r="R1644" t="str">
        <f t="shared" si="102"/>
        <v>UN</v>
      </c>
      <c r="S1644" s="24" t="s">
        <v>1215</v>
      </c>
      <c r="T1644" t="str">
        <f t="shared" si="103"/>
        <v/>
      </c>
      <c r="U1644">
        <f>VLOOKUP(S1644,ar_skupina!L$2:M$136,2,FALSE())</f>
        <v>72</v>
      </c>
    </row>
    <row r="1645" spans="1:21" ht="14.25" customHeight="1" x14ac:dyDescent="0.25">
      <c r="A1645">
        <v>1974</v>
      </c>
      <c r="B1645" s="9">
        <v>45391.53125</v>
      </c>
      <c r="C1645" s="9">
        <v>45391.635416666701</v>
      </c>
      <c r="D1645" t="s">
        <v>1839</v>
      </c>
      <c r="E1645">
        <v>307</v>
      </c>
      <c r="F1645" t="s">
        <v>1831</v>
      </c>
      <c r="G1645" t="s">
        <v>2</v>
      </c>
      <c r="H1645" t="s">
        <v>1757</v>
      </c>
      <c r="I1645" s="63" t="e">
        <f t="array" ref="I1645">_xlfn.IFS(#REF!="1",1,#REF!="2",2,#REF!="3",3,#REF!="1A",4,#REF!="1B",5,#REF!="2A",6,#REF!="2B",7,#REF!="3A",8,#REF!="3B",9,#REF!="4A",10,#REF!="","")</f>
        <v>#REF!</v>
      </c>
      <c r="J1645">
        <f>VLOOKUP(F1645,profesor!$G$2:$H$101,2,0)</f>
        <v>19</v>
      </c>
      <c r="K1645">
        <f>VLOOKUP(H1645,ar_predmet!A:C,3,0)</f>
        <v>16</v>
      </c>
      <c r="L1645" s="3">
        <f>VLOOKUP(H1645,ar_predmet!A:C,2,FALSE())</f>
        <v>5210</v>
      </c>
      <c r="M1645">
        <f>+VLOOKUP(G1645,tip_dogodka!$B$2:$C$10,2,0)</f>
        <v>1</v>
      </c>
      <c r="N1645">
        <f>+VLOOKUP(E1645,prostor!$F$1:$G$101,2,0)</f>
        <v>9</v>
      </c>
      <c r="O1645">
        <f t="shared" si="100"/>
        <v>150</v>
      </c>
      <c r="P1645">
        <f>VLOOKUP(O1645,mi2hh!A$2:B$4261,2,FALSE())</f>
        <v>3</v>
      </c>
      <c r="Q1645" t="str">
        <f t="shared" si="101"/>
        <v>Red</v>
      </c>
      <c r="R1645" t="str">
        <f t="shared" si="102"/>
        <v>VS</v>
      </c>
      <c r="S1645" s="24" t="s">
        <v>1171</v>
      </c>
      <c r="T1645" t="str">
        <f t="shared" si="103"/>
        <v/>
      </c>
      <c r="U1645">
        <f>VLOOKUP(S1645,ar_skupina!L$2:M$136,2,FALSE())</f>
        <v>32</v>
      </c>
    </row>
    <row r="1646" spans="1:21" ht="14.25" customHeight="1" x14ac:dyDescent="0.25">
      <c r="A1646">
        <v>1975</v>
      </c>
      <c r="B1646" s="9">
        <v>45399.53125</v>
      </c>
      <c r="C1646" s="9">
        <v>45399.635416666701</v>
      </c>
      <c r="D1646" t="s">
        <v>1839</v>
      </c>
      <c r="E1646">
        <v>307</v>
      </c>
      <c r="F1646" t="s">
        <v>1831</v>
      </c>
      <c r="G1646" t="s">
        <v>2</v>
      </c>
      <c r="H1646" t="s">
        <v>1757</v>
      </c>
      <c r="I1646" s="63" t="e">
        <f t="array" ref="I1646">_xlfn.IFS(#REF!="1",1,#REF!="2",2,#REF!="3",3,#REF!="1A",4,#REF!="1B",5,#REF!="2A",6,#REF!="2B",7,#REF!="3A",8,#REF!="3B",9,#REF!="4A",10,#REF!="","")</f>
        <v>#REF!</v>
      </c>
      <c r="J1646">
        <f>VLOOKUP(F1646,profesor!$G$2:$H$101,2,0)</f>
        <v>19</v>
      </c>
      <c r="K1646">
        <f>VLOOKUP(H1646,ar_predmet!A:C,3,0)</f>
        <v>16</v>
      </c>
      <c r="L1646" s="3">
        <f>VLOOKUP(H1646,ar_predmet!A:C,2,FALSE())</f>
        <v>5210</v>
      </c>
      <c r="M1646">
        <f>+VLOOKUP(G1646,tip_dogodka!$B$2:$C$10,2,0)</f>
        <v>1</v>
      </c>
      <c r="N1646">
        <f>+VLOOKUP(E1646,prostor!$F$1:$G$101,2,0)</f>
        <v>9</v>
      </c>
      <c r="O1646">
        <f t="shared" si="100"/>
        <v>150</v>
      </c>
      <c r="P1646">
        <f>VLOOKUP(O1646,mi2hh!A$2:B$4261,2,FALSE())</f>
        <v>3</v>
      </c>
      <c r="Q1646" t="str">
        <f t="shared" si="101"/>
        <v>Red</v>
      </c>
      <c r="R1646" t="str">
        <f t="shared" si="102"/>
        <v>VS</v>
      </c>
      <c r="S1646" s="24" t="s">
        <v>1171</v>
      </c>
      <c r="T1646" t="str">
        <f t="shared" si="103"/>
        <v/>
      </c>
      <c r="U1646">
        <f>VLOOKUP(S1646,ar_skupina!L$2:M$136,2,FALSE())</f>
        <v>32</v>
      </c>
    </row>
    <row r="1647" spans="1:21" ht="14.25" customHeight="1" x14ac:dyDescent="0.25">
      <c r="A1647">
        <v>1976</v>
      </c>
      <c r="B1647" s="9">
        <v>45405.53125</v>
      </c>
      <c r="C1647" s="9">
        <v>45405.635416666701</v>
      </c>
      <c r="D1647" t="s">
        <v>1839</v>
      </c>
      <c r="E1647">
        <v>307</v>
      </c>
      <c r="F1647" t="s">
        <v>1831</v>
      </c>
      <c r="G1647" t="s">
        <v>2</v>
      </c>
      <c r="H1647" t="s">
        <v>1757</v>
      </c>
      <c r="I1647" s="63" t="e">
        <f t="array" ref="I1647">_xlfn.IFS(#REF!="1",1,#REF!="2",2,#REF!="3",3,#REF!="1A",4,#REF!="1B",5,#REF!="2A",6,#REF!="2B",7,#REF!="3A",8,#REF!="3B",9,#REF!="4A",10,#REF!="","")</f>
        <v>#REF!</v>
      </c>
      <c r="J1647">
        <f>VLOOKUP(F1647,profesor!$G$2:$H$101,2,0)</f>
        <v>19</v>
      </c>
      <c r="K1647">
        <f>VLOOKUP(H1647,ar_predmet!A:C,3,0)</f>
        <v>16</v>
      </c>
      <c r="L1647" s="3">
        <f>VLOOKUP(H1647,ar_predmet!A:C,2,FALSE())</f>
        <v>5210</v>
      </c>
      <c r="M1647">
        <f>+VLOOKUP(G1647,tip_dogodka!$B$2:$C$10,2,0)</f>
        <v>1</v>
      </c>
      <c r="N1647">
        <f>+VLOOKUP(E1647,prostor!$F$1:$G$101,2,0)</f>
        <v>9</v>
      </c>
      <c r="O1647">
        <f t="shared" si="100"/>
        <v>150</v>
      </c>
      <c r="P1647">
        <f>VLOOKUP(O1647,mi2hh!A$2:B$4261,2,FALSE())</f>
        <v>3</v>
      </c>
      <c r="Q1647" t="str">
        <f t="shared" si="101"/>
        <v>Red</v>
      </c>
      <c r="R1647" t="str">
        <f t="shared" si="102"/>
        <v>VS</v>
      </c>
      <c r="S1647" s="24" t="s">
        <v>1171</v>
      </c>
      <c r="T1647" t="str">
        <f t="shared" si="103"/>
        <v/>
      </c>
      <c r="U1647">
        <f>VLOOKUP(S1647,ar_skupina!L$2:M$136,2,FALSE())</f>
        <v>32</v>
      </c>
    </row>
    <row r="1648" spans="1:21" ht="14.25" customHeight="1" x14ac:dyDescent="0.25">
      <c r="A1648">
        <v>1977</v>
      </c>
      <c r="B1648" s="9">
        <v>45261.75</v>
      </c>
      <c r="C1648" s="9">
        <v>45261.815972222197</v>
      </c>
      <c r="D1648" t="s">
        <v>1332</v>
      </c>
      <c r="E1648" t="s">
        <v>17</v>
      </c>
      <c r="F1648" t="s">
        <v>1831</v>
      </c>
      <c r="G1648" t="s">
        <v>2</v>
      </c>
      <c r="H1648" t="s">
        <v>1334</v>
      </c>
      <c r="I1648" s="63" t="e">
        <f t="array" ref="I1648">_xlfn.IFS(#REF!="1",1,#REF!="2",2,#REF!="3",3,#REF!="1A",4,#REF!="1B",5,#REF!="2A",6,#REF!="2B",7,#REF!="3A",8,#REF!="3B",9,#REF!="4A",10,#REF!="","")</f>
        <v>#REF!</v>
      </c>
      <c r="J1648">
        <f>VLOOKUP(F1648,profesor!$G$2:$H$101,2,0)</f>
        <v>19</v>
      </c>
      <c r="K1648">
        <f>VLOOKUP(H1648,ar_predmet!A:C,3,0)</f>
        <v>300</v>
      </c>
      <c r="L1648" s="3">
        <f>VLOOKUP(H1648,ar_predmet!A:C,2,FALSE())</f>
        <v>4137</v>
      </c>
      <c r="M1648">
        <f>+VLOOKUP(G1648,tip_dogodka!$B$2:$C$10,2,0)</f>
        <v>1</v>
      </c>
      <c r="N1648">
        <f>+VLOOKUP(E1648,prostor!$F$1:$G$101,2,0)</f>
        <v>55</v>
      </c>
      <c r="O1648">
        <f t="shared" si="100"/>
        <v>95</v>
      </c>
      <c r="P1648">
        <f>VLOOKUP(O1648,mi2hh!A$2:B$4261,2,FALSE())</f>
        <v>2</v>
      </c>
      <c r="Q1648" t="str">
        <f t="shared" si="101"/>
        <v>Izr</v>
      </c>
      <c r="R1648" t="str">
        <f t="shared" si="102"/>
        <v>DO</v>
      </c>
      <c r="S1648" s="24" t="s">
        <v>1280</v>
      </c>
      <c r="T1648" t="str">
        <f t="shared" si="103"/>
        <v/>
      </c>
      <c r="U1648">
        <f>VLOOKUP(S1648,ar_skupina!L$2:M$136,2,FALSE())</f>
        <v>130</v>
      </c>
    </row>
    <row r="1649" spans="1:21" ht="14.25" customHeight="1" x14ac:dyDescent="0.25">
      <c r="A1649">
        <v>1979</v>
      </c>
      <c r="B1649" s="9">
        <v>45246.489583333299</v>
      </c>
      <c r="C1649" s="9">
        <v>45246.59375</v>
      </c>
      <c r="D1649" t="s">
        <v>1838</v>
      </c>
      <c r="E1649" t="s">
        <v>16</v>
      </c>
      <c r="F1649" t="s">
        <v>1831</v>
      </c>
      <c r="G1649" t="s">
        <v>4</v>
      </c>
      <c r="H1649" t="s">
        <v>1121</v>
      </c>
      <c r="I1649" s="63" t="e">
        <f t="array" ref="I1649">_xlfn.IFS(#REF!="1",1,#REF!="2",2,#REF!="3",3,#REF!="1A",4,#REF!="1B",5,#REF!="2A",6,#REF!="2B",7,#REF!="3A",8,#REF!="3B",9,#REF!="4A",10,#REF!="","")</f>
        <v>#REF!</v>
      </c>
      <c r="J1649">
        <f>VLOOKUP(F1649,profesor!$G$2:$H$101,2,0)</f>
        <v>19</v>
      </c>
      <c r="K1649">
        <f>VLOOKUP(H1649,ar_predmet!A:C,3,0)</f>
        <v>174</v>
      </c>
      <c r="L1649" s="3">
        <f>VLOOKUP(H1649,ar_predmet!A:C,2,FALSE())</f>
        <v>7132</v>
      </c>
      <c r="M1649">
        <f>+VLOOKUP(G1649,tip_dogodka!$B$2:$C$10,2,0)</f>
        <v>3</v>
      </c>
      <c r="N1649">
        <f>+VLOOKUP(E1649,prostor!$F$1:$G$101,2,0)</f>
        <v>54</v>
      </c>
      <c r="O1649">
        <f t="shared" si="100"/>
        <v>150</v>
      </c>
      <c r="P1649">
        <f>VLOOKUP(O1649,mi2hh!A$2:B$4261,2,FALSE())</f>
        <v>3</v>
      </c>
      <c r="Q1649" t="str">
        <f t="shared" si="101"/>
        <v>Red</v>
      </c>
      <c r="R1649" t="str">
        <f t="shared" si="102"/>
        <v>MA</v>
      </c>
      <c r="S1649" s="24" t="s">
        <v>1224</v>
      </c>
      <c r="T1649" t="str">
        <f t="shared" si="103"/>
        <v/>
      </c>
      <c r="U1649">
        <f>VLOOKUP(S1649,ar_skupina!L$2:M$136,2,FALSE())</f>
        <v>80</v>
      </c>
    </row>
    <row r="1650" spans="1:21" ht="14.25" customHeight="1" x14ac:dyDescent="0.25">
      <c r="A1650">
        <v>1981</v>
      </c>
      <c r="B1650" s="9">
        <v>45278.489583333299</v>
      </c>
      <c r="C1650" s="9">
        <v>45278.59375</v>
      </c>
      <c r="D1650" t="s">
        <v>1835</v>
      </c>
      <c r="E1650">
        <v>302</v>
      </c>
      <c r="F1650" t="s">
        <v>1831</v>
      </c>
      <c r="G1650" t="s">
        <v>2</v>
      </c>
      <c r="H1650" t="s">
        <v>1832</v>
      </c>
      <c r="I1650" s="63" t="e">
        <f t="array" ref="I1650">_xlfn.IFS(#REF!="1",1,#REF!="2",2,#REF!="3",3,#REF!="1A",4,#REF!="1B",5,#REF!="2A",6,#REF!="2B",7,#REF!="3A",8,#REF!="3B",9,#REF!="4A",10,#REF!="","")</f>
        <v>#REF!</v>
      </c>
      <c r="J1650">
        <f>VLOOKUP(F1650,profesor!$G$2:$H$101,2,0)</f>
        <v>19</v>
      </c>
      <c r="K1650">
        <f>VLOOKUP(H1650,ar_predmet!A:C,3,0)</f>
        <v>58</v>
      </c>
      <c r="L1650" s="3">
        <f>VLOOKUP(H1650,ar_predmet!A:C,2,FALSE())</f>
        <v>5315</v>
      </c>
      <c r="M1650">
        <f>+VLOOKUP(G1650,tip_dogodka!$B$2:$C$10,2,0)</f>
        <v>1</v>
      </c>
      <c r="N1650">
        <f>+VLOOKUP(E1650,prostor!$F$1:$G$101,2,0)</f>
        <v>6</v>
      </c>
      <c r="O1650">
        <f t="shared" si="100"/>
        <v>150</v>
      </c>
      <c r="P1650">
        <f>VLOOKUP(O1650,mi2hh!A$2:B$4261,2,FALSE())</f>
        <v>3</v>
      </c>
      <c r="Q1650" t="str">
        <f t="shared" si="101"/>
        <v>Red</v>
      </c>
      <c r="R1650" t="str">
        <f t="shared" si="102"/>
        <v>VS</v>
      </c>
      <c r="S1650" s="24" t="s">
        <v>1180</v>
      </c>
      <c r="T1650" t="str">
        <f t="shared" si="103"/>
        <v/>
      </c>
      <c r="U1650">
        <f>VLOOKUP(S1650,ar_skupina!L$2:M$136,2,FALSE())</f>
        <v>40</v>
      </c>
    </row>
    <row r="1651" spans="1:21" ht="14.25" customHeight="1" x14ac:dyDescent="0.25">
      <c r="A1651">
        <v>1982</v>
      </c>
      <c r="B1651" s="9">
        <v>45280.489583333299</v>
      </c>
      <c r="C1651" s="9">
        <v>45280.59375</v>
      </c>
      <c r="D1651" t="s">
        <v>1835</v>
      </c>
      <c r="E1651">
        <v>303</v>
      </c>
      <c r="F1651" t="s">
        <v>1831</v>
      </c>
      <c r="G1651" t="s">
        <v>2</v>
      </c>
      <c r="H1651" t="s">
        <v>1832</v>
      </c>
      <c r="I1651" s="63" t="e">
        <f t="array" ref="I1651">_xlfn.IFS(#REF!="1",1,#REF!="2",2,#REF!="3",3,#REF!="1A",4,#REF!="1B",5,#REF!="2A",6,#REF!="2B",7,#REF!="3A",8,#REF!="3B",9,#REF!="4A",10,#REF!="","")</f>
        <v>#REF!</v>
      </c>
      <c r="J1651">
        <f>VLOOKUP(F1651,profesor!$G$2:$H$101,2,0)</f>
        <v>19</v>
      </c>
      <c r="K1651">
        <f>VLOOKUP(H1651,ar_predmet!A:C,3,0)</f>
        <v>58</v>
      </c>
      <c r="L1651" s="3">
        <f>VLOOKUP(H1651,ar_predmet!A:C,2,FALSE())</f>
        <v>5315</v>
      </c>
      <c r="M1651">
        <f>+VLOOKUP(G1651,tip_dogodka!$B$2:$C$10,2,0)</f>
        <v>1</v>
      </c>
      <c r="N1651">
        <f>+VLOOKUP(E1651,prostor!$F$1:$G$101,2,0)</f>
        <v>7</v>
      </c>
      <c r="O1651">
        <f t="shared" si="100"/>
        <v>150</v>
      </c>
      <c r="P1651">
        <f>VLOOKUP(O1651,mi2hh!A$2:B$4261,2,FALSE())</f>
        <v>3</v>
      </c>
      <c r="Q1651" t="str">
        <f t="shared" si="101"/>
        <v>Red</v>
      </c>
      <c r="R1651" t="str">
        <f t="shared" si="102"/>
        <v>VS</v>
      </c>
      <c r="S1651" s="24" t="s">
        <v>1180</v>
      </c>
      <c r="T1651" t="str">
        <f t="shared" si="103"/>
        <v/>
      </c>
      <c r="U1651">
        <f>VLOOKUP(S1651,ar_skupina!L$2:M$136,2,FALSE())</f>
        <v>40</v>
      </c>
    </row>
    <row r="1652" spans="1:21" ht="14.25" customHeight="1" x14ac:dyDescent="0.25">
      <c r="A1652">
        <v>1983</v>
      </c>
      <c r="B1652" s="9">
        <v>45281.489583333299</v>
      </c>
      <c r="C1652" s="9">
        <v>45281.59375</v>
      </c>
      <c r="D1652" t="s">
        <v>1835</v>
      </c>
      <c r="E1652">
        <v>302</v>
      </c>
      <c r="F1652" t="s">
        <v>1831</v>
      </c>
      <c r="G1652" t="s">
        <v>2</v>
      </c>
      <c r="H1652" t="s">
        <v>1832</v>
      </c>
      <c r="I1652" s="63" t="e">
        <f t="array" ref="I1652">_xlfn.IFS(#REF!="1",1,#REF!="2",2,#REF!="3",3,#REF!="1A",4,#REF!="1B",5,#REF!="2A",6,#REF!="2B",7,#REF!="3A",8,#REF!="3B",9,#REF!="4A",10,#REF!="","")</f>
        <v>#REF!</v>
      </c>
      <c r="J1652">
        <f>VLOOKUP(F1652,profesor!$G$2:$H$101,2,0)</f>
        <v>19</v>
      </c>
      <c r="K1652">
        <f>VLOOKUP(H1652,ar_predmet!A:C,3,0)</f>
        <v>58</v>
      </c>
      <c r="L1652" s="3">
        <f>VLOOKUP(H1652,ar_predmet!A:C,2,FALSE())</f>
        <v>5315</v>
      </c>
      <c r="M1652">
        <f>+VLOOKUP(G1652,tip_dogodka!$B$2:$C$10,2,0)</f>
        <v>1</v>
      </c>
      <c r="N1652">
        <f>+VLOOKUP(E1652,prostor!$F$1:$G$101,2,0)</f>
        <v>6</v>
      </c>
      <c r="O1652">
        <f t="shared" si="100"/>
        <v>150</v>
      </c>
      <c r="P1652">
        <f>VLOOKUP(O1652,mi2hh!A$2:B$4261,2,FALSE())</f>
        <v>3</v>
      </c>
      <c r="Q1652" t="str">
        <f t="shared" si="101"/>
        <v>Red</v>
      </c>
      <c r="R1652" t="str">
        <f t="shared" si="102"/>
        <v>VS</v>
      </c>
      <c r="S1652" s="24" t="s">
        <v>1180</v>
      </c>
      <c r="T1652" t="str">
        <f t="shared" si="103"/>
        <v/>
      </c>
      <c r="U1652">
        <f>VLOOKUP(S1652,ar_skupina!L$2:M$136,2,FALSE())</f>
        <v>40</v>
      </c>
    </row>
    <row r="1653" spans="1:21" ht="14.25" customHeight="1" x14ac:dyDescent="0.25">
      <c r="A1653">
        <v>1984</v>
      </c>
      <c r="B1653" s="9">
        <v>45236.489583333299</v>
      </c>
      <c r="C1653" s="9">
        <v>45236.59375</v>
      </c>
      <c r="D1653" t="s">
        <v>1838</v>
      </c>
      <c r="E1653" t="s">
        <v>16</v>
      </c>
      <c r="F1653" t="s">
        <v>1831</v>
      </c>
      <c r="G1653" t="s">
        <v>4</v>
      </c>
      <c r="H1653" t="s">
        <v>1121</v>
      </c>
      <c r="I1653" s="63" t="e">
        <f t="array" ref="I1653">_xlfn.IFS(#REF!="1",1,#REF!="2",2,#REF!="3",3,#REF!="1A",4,#REF!="1B",5,#REF!="2A",6,#REF!="2B",7,#REF!="3A",8,#REF!="3B",9,#REF!="4A",10,#REF!="","")</f>
        <v>#REF!</v>
      </c>
      <c r="J1653">
        <f>VLOOKUP(F1653,profesor!$G$2:$H$101,2,0)</f>
        <v>19</v>
      </c>
      <c r="K1653">
        <f>VLOOKUP(H1653,ar_predmet!A:C,3,0)</f>
        <v>174</v>
      </c>
      <c r="L1653" s="3">
        <f>VLOOKUP(H1653,ar_predmet!A:C,2,FALSE())</f>
        <v>7132</v>
      </c>
      <c r="M1653">
        <f>+VLOOKUP(G1653,tip_dogodka!$B$2:$C$10,2,0)</f>
        <v>3</v>
      </c>
      <c r="N1653">
        <f>+VLOOKUP(E1653,prostor!$F$1:$G$101,2,0)</f>
        <v>54</v>
      </c>
      <c r="O1653">
        <f t="shared" si="100"/>
        <v>150</v>
      </c>
      <c r="P1653">
        <f>VLOOKUP(O1653,mi2hh!A$2:B$4261,2,FALSE())</f>
        <v>3</v>
      </c>
      <c r="Q1653" t="str">
        <f t="shared" si="101"/>
        <v>Red</v>
      </c>
      <c r="R1653" t="str">
        <f t="shared" si="102"/>
        <v>MA</v>
      </c>
      <c r="S1653" s="24" t="s">
        <v>1224</v>
      </c>
      <c r="T1653" t="str">
        <f t="shared" si="103"/>
        <v/>
      </c>
      <c r="U1653">
        <f>VLOOKUP(S1653,ar_skupina!L$2:M$136,2,FALSE())</f>
        <v>80</v>
      </c>
    </row>
    <row r="1654" spans="1:21" ht="14.25" customHeight="1" x14ac:dyDescent="0.25">
      <c r="A1654">
        <v>1985</v>
      </c>
      <c r="B1654" s="9">
        <v>45279.489583333299</v>
      </c>
      <c r="C1654" s="9">
        <v>45279.59375</v>
      </c>
      <c r="D1654" t="s">
        <v>1843</v>
      </c>
      <c r="E1654" t="s">
        <v>16</v>
      </c>
      <c r="F1654" t="s">
        <v>1831</v>
      </c>
      <c r="G1654" t="s">
        <v>4</v>
      </c>
      <c r="H1654" t="s">
        <v>1832</v>
      </c>
      <c r="I1654" s="63" t="e">
        <f t="array" ref="I1654">_xlfn.IFS(#REF!="1",1,#REF!="2",2,#REF!="3",3,#REF!="1A",4,#REF!="1B",5,#REF!="2A",6,#REF!="2B",7,#REF!="3A",8,#REF!="3B",9,#REF!="4A",10,#REF!="","")</f>
        <v>#REF!</v>
      </c>
      <c r="J1654">
        <f>VLOOKUP(F1654,profesor!$G$2:$H$101,2,0)</f>
        <v>19</v>
      </c>
      <c r="K1654">
        <f>VLOOKUP(H1654,ar_predmet!A:C,3,0)</f>
        <v>58</v>
      </c>
      <c r="L1654" s="3">
        <f>VLOOKUP(H1654,ar_predmet!A:C,2,FALSE())</f>
        <v>5315</v>
      </c>
      <c r="M1654">
        <f>+VLOOKUP(G1654,tip_dogodka!$B$2:$C$10,2,0)</f>
        <v>3</v>
      </c>
      <c r="N1654">
        <f>+VLOOKUP(E1654,prostor!$F$1:$G$101,2,0)</f>
        <v>54</v>
      </c>
      <c r="O1654">
        <f t="shared" si="100"/>
        <v>150</v>
      </c>
      <c r="P1654">
        <f>VLOOKUP(O1654,mi2hh!A$2:B$4261,2,FALSE())</f>
        <v>3</v>
      </c>
      <c r="Q1654" t="str">
        <f t="shared" si="101"/>
        <v>Red</v>
      </c>
      <c r="R1654" t="str">
        <f t="shared" si="102"/>
        <v>VS</v>
      </c>
      <c r="S1654" s="24" t="s">
        <v>1180</v>
      </c>
      <c r="T1654" t="str">
        <f t="shared" si="103"/>
        <v/>
      </c>
      <c r="U1654">
        <f>VLOOKUP(S1654,ar_skupina!L$2:M$136,2,FALSE())</f>
        <v>40</v>
      </c>
    </row>
    <row r="1655" spans="1:21" ht="14.25" customHeight="1" x14ac:dyDescent="0.25">
      <c r="A1655">
        <v>1988</v>
      </c>
      <c r="B1655" s="9">
        <v>45233.489583333299</v>
      </c>
      <c r="C1655" s="9">
        <v>45233.59375</v>
      </c>
      <c r="D1655" t="s">
        <v>1836</v>
      </c>
      <c r="E1655" t="s">
        <v>17</v>
      </c>
      <c r="F1655" t="s">
        <v>1831</v>
      </c>
      <c r="G1655" t="s">
        <v>2</v>
      </c>
      <c r="H1655" t="s">
        <v>1121</v>
      </c>
      <c r="I1655" s="63" t="e">
        <f t="array" ref="I1655">_xlfn.IFS(#REF!="1",1,#REF!="2",2,#REF!="3",3,#REF!="1A",4,#REF!="1B",5,#REF!="2A",6,#REF!="2B",7,#REF!="3A",8,#REF!="3B",9,#REF!="4A",10,#REF!="","")</f>
        <v>#REF!</v>
      </c>
      <c r="J1655">
        <f>VLOOKUP(F1655,profesor!$G$2:$H$101,2,0)</f>
        <v>19</v>
      </c>
      <c r="K1655">
        <f>VLOOKUP(H1655,ar_predmet!A:C,3,0)</f>
        <v>174</v>
      </c>
      <c r="L1655" s="3">
        <f>VLOOKUP(H1655,ar_predmet!A:C,2,FALSE())</f>
        <v>7132</v>
      </c>
      <c r="M1655">
        <f>+VLOOKUP(G1655,tip_dogodka!$B$2:$C$10,2,0)</f>
        <v>1</v>
      </c>
      <c r="N1655">
        <f>+VLOOKUP(E1655,prostor!$F$1:$G$101,2,0)</f>
        <v>55</v>
      </c>
      <c r="O1655">
        <f t="shared" si="100"/>
        <v>150</v>
      </c>
      <c r="P1655">
        <f>VLOOKUP(O1655,mi2hh!A$2:B$4261,2,FALSE())</f>
        <v>3</v>
      </c>
      <c r="Q1655" t="str">
        <f t="shared" si="101"/>
        <v>Red</v>
      </c>
      <c r="R1655" t="str">
        <f t="shared" si="102"/>
        <v>MA</v>
      </c>
      <c r="S1655" s="24" t="s">
        <v>1224</v>
      </c>
      <c r="T1655" t="str">
        <f t="shared" si="103"/>
        <v/>
      </c>
      <c r="U1655">
        <f>VLOOKUP(S1655,ar_skupina!L$2:M$136,2,FALSE())</f>
        <v>80</v>
      </c>
    </row>
    <row r="1656" spans="1:21" ht="14.25" customHeight="1" x14ac:dyDescent="0.25">
      <c r="A1656">
        <v>1989</v>
      </c>
      <c r="B1656" s="9">
        <v>45432.416666666701</v>
      </c>
      <c r="C1656" s="9">
        <v>45432.520833333299</v>
      </c>
      <c r="D1656" t="s">
        <v>1357</v>
      </c>
      <c r="E1656">
        <v>307</v>
      </c>
      <c r="F1656" t="s">
        <v>1831</v>
      </c>
      <c r="G1656" t="s">
        <v>3</v>
      </c>
      <c r="H1656" t="s">
        <v>1346</v>
      </c>
      <c r="I1656" s="63" t="e">
        <f t="array" ref="I1656">_xlfn.IFS(#REF!="1",1,#REF!="2",2,#REF!="3",3,#REF!="1A",4,#REF!="1B",5,#REF!="2A",6,#REF!="2B",7,#REF!="3A",8,#REF!="3B",9,#REF!="4A",10,#REF!="","")</f>
        <v>#REF!</v>
      </c>
      <c r="J1656">
        <f>VLOOKUP(F1656,profesor!$G$2:$H$101,2,0)</f>
        <v>19</v>
      </c>
      <c r="K1656">
        <f>VLOOKUP(H1656,ar_predmet!A:C,3,0)</f>
        <v>131</v>
      </c>
      <c r="L1656" s="3">
        <f>VLOOKUP(H1656,ar_predmet!A:C,2,FALSE())</f>
        <v>6325</v>
      </c>
      <c r="M1656">
        <f>+VLOOKUP(G1656,tip_dogodka!$B$2:$C$10,2,0)</f>
        <v>2</v>
      </c>
      <c r="N1656">
        <f>+VLOOKUP(E1656,prostor!$F$1:$G$101,2,0)</f>
        <v>9</v>
      </c>
      <c r="O1656">
        <f t="shared" si="100"/>
        <v>150</v>
      </c>
      <c r="P1656">
        <f>VLOOKUP(O1656,mi2hh!A$2:B$4261,2,FALSE())</f>
        <v>3</v>
      </c>
      <c r="Q1656" t="str">
        <f t="shared" si="101"/>
        <v>Red</v>
      </c>
      <c r="R1656" t="str">
        <f t="shared" si="102"/>
        <v>UN</v>
      </c>
      <c r="S1656" s="24" t="s">
        <v>1215</v>
      </c>
      <c r="T1656" t="str">
        <f t="shared" si="103"/>
        <v/>
      </c>
      <c r="U1656">
        <f>VLOOKUP(S1656,ar_skupina!L$2:M$136,2,FALSE())</f>
        <v>72</v>
      </c>
    </row>
    <row r="1657" spans="1:21" ht="14.25" customHeight="1" x14ac:dyDescent="0.25">
      <c r="A1657">
        <v>1990</v>
      </c>
      <c r="B1657" s="9">
        <v>45245.489583333299</v>
      </c>
      <c r="C1657" s="9">
        <v>45245.59375</v>
      </c>
      <c r="D1657" t="s">
        <v>1836</v>
      </c>
      <c r="E1657">
        <v>411</v>
      </c>
      <c r="F1657" t="s">
        <v>1831</v>
      </c>
      <c r="G1657" t="s">
        <v>2</v>
      </c>
      <c r="H1657" t="s">
        <v>1121</v>
      </c>
      <c r="I1657" s="63" t="e">
        <f t="array" ref="I1657">_xlfn.IFS(#REF!="1",1,#REF!="2",2,#REF!="3",3,#REF!="1A",4,#REF!="1B",5,#REF!="2A",6,#REF!="2B",7,#REF!="3A",8,#REF!="3B",9,#REF!="4A",10,#REF!="","")</f>
        <v>#REF!</v>
      </c>
      <c r="J1657">
        <f>VLOOKUP(F1657,profesor!$G$2:$H$101,2,0)</f>
        <v>19</v>
      </c>
      <c r="K1657">
        <f>VLOOKUP(H1657,ar_predmet!A:C,3,0)</f>
        <v>174</v>
      </c>
      <c r="L1657" s="3">
        <f>VLOOKUP(H1657,ar_predmet!A:C,2,FALSE())</f>
        <v>7132</v>
      </c>
      <c r="M1657">
        <f>+VLOOKUP(G1657,tip_dogodka!$B$2:$C$10,2,0)</f>
        <v>1</v>
      </c>
      <c r="N1657">
        <f>+VLOOKUP(E1657,prostor!$F$1:$G$101,2,0)</f>
        <v>14</v>
      </c>
      <c r="O1657">
        <f t="shared" si="100"/>
        <v>150</v>
      </c>
      <c r="P1657">
        <f>VLOOKUP(O1657,mi2hh!A$2:B$4261,2,FALSE())</f>
        <v>3</v>
      </c>
      <c r="Q1657" t="str">
        <f t="shared" si="101"/>
        <v>Red</v>
      </c>
      <c r="R1657" t="str">
        <f t="shared" si="102"/>
        <v>MA</v>
      </c>
      <c r="S1657" s="24" t="s">
        <v>1224</v>
      </c>
      <c r="T1657" t="str">
        <f t="shared" si="103"/>
        <v/>
      </c>
      <c r="U1657">
        <f>VLOOKUP(S1657,ar_skupina!L$2:M$136,2,FALSE())</f>
        <v>80</v>
      </c>
    </row>
    <row r="1658" spans="1:21" ht="14.25" customHeight="1" x14ac:dyDescent="0.25">
      <c r="A1658">
        <v>1991</v>
      </c>
      <c r="B1658" s="9">
        <v>45394.53125</v>
      </c>
      <c r="C1658" s="9">
        <v>45394.635416666701</v>
      </c>
      <c r="D1658" t="s">
        <v>1839</v>
      </c>
      <c r="E1658">
        <v>307</v>
      </c>
      <c r="F1658" t="s">
        <v>1831</v>
      </c>
      <c r="G1658" t="s">
        <v>2</v>
      </c>
      <c r="H1658" t="s">
        <v>1757</v>
      </c>
      <c r="I1658" s="63" t="e">
        <f t="array" ref="I1658">_xlfn.IFS(#REF!="1",1,#REF!="2",2,#REF!="3",3,#REF!="1A",4,#REF!="1B",5,#REF!="2A",6,#REF!="2B",7,#REF!="3A",8,#REF!="3B",9,#REF!="4A",10,#REF!="","")</f>
        <v>#REF!</v>
      </c>
      <c r="J1658">
        <f>VLOOKUP(F1658,profesor!$G$2:$H$101,2,0)</f>
        <v>19</v>
      </c>
      <c r="K1658">
        <f>VLOOKUP(H1658,ar_predmet!A:C,3,0)</f>
        <v>16</v>
      </c>
      <c r="L1658" s="3">
        <f>VLOOKUP(H1658,ar_predmet!A:C,2,FALSE())</f>
        <v>5210</v>
      </c>
      <c r="M1658">
        <f>+VLOOKUP(G1658,tip_dogodka!$B$2:$C$10,2,0)</f>
        <v>1</v>
      </c>
      <c r="N1658">
        <f>+VLOOKUP(E1658,prostor!$F$1:$G$101,2,0)</f>
        <v>9</v>
      </c>
      <c r="O1658">
        <f t="shared" si="100"/>
        <v>150</v>
      </c>
      <c r="P1658">
        <f>VLOOKUP(O1658,mi2hh!A$2:B$4261,2,FALSE())</f>
        <v>3</v>
      </c>
      <c r="Q1658" t="str">
        <f t="shared" si="101"/>
        <v>Red</v>
      </c>
      <c r="R1658" t="str">
        <f t="shared" si="102"/>
        <v>VS</v>
      </c>
      <c r="S1658" s="24" t="s">
        <v>1171</v>
      </c>
      <c r="T1658" t="str">
        <f t="shared" si="103"/>
        <v/>
      </c>
      <c r="U1658">
        <f>VLOOKUP(S1658,ar_skupina!L$2:M$136,2,FALSE())</f>
        <v>32</v>
      </c>
    </row>
    <row r="1659" spans="1:21" ht="14.25" customHeight="1" x14ac:dyDescent="0.25">
      <c r="A1659">
        <v>1992</v>
      </c>
      <c r="B1659" s="9">
        <v>45363.75</v>
      </c>
      <c r="C1659" s="9">
        <v>45363.920138888898</v>
      </c>
      <c r="D1659" t="s">
        <v>1844</v>
      </c>
      <c r="E1659" t="s">
        <v>17</v>
      </c>
      <c r="F1659" t="s">
        <v>1831</v>
      </c>
      <c r="G1659" t="s">
        <v>10</v>
      </c>
      <c r="H1659" t="s">
        <v>1832</v>
      </c>
      <c r="I1659" s="63" t="e">
        <f t="array" ref="I1659">_xlfn.IFS(#REF!="1",1,#REF!="2",2,#REF!="3",3,#REF!="1A",4,#REF!="1B",5,#REF!="2A",6,#REF!="2B",7,#REF!="3A",8,#REF!="3B",9,#REF!="4A",10,#REF!="","")</f>
        <v>#REF!</v>
      </c>
      <c r="J1659">
        <f>VLOOKUP(F1659,profesor!$G$2:$H$101,2,0)</f>
        <v>19</v>
      </c>
      <c r="K1659">
        <f>VLOOKUP(H1659,ar_predmet!A:C,3,0)</f>
        <v>58</v>
      </c>
      <c r="L1659" s="3">
        <f>VLOOKUP(H1659,ar_predmet!A:C,2,FALSE())</f>
        <v>5315</v>
      </c>
      <c r="M1659">
        <f>+VLOOKUP(G1659,tip_dogodka!$B$2:$C$10,2,0)</f>
        <v>9</v>
      </c>
      <c r="N1659">
        <f>+VLOOKUP(E1659,prostor!$F$1:$G$101,2,0)</f>
        <v>55</v>
      </c>
      <c r="O1659">
        <f t="shared" si="100"/>
        <v>245</v>
      </c>
      <c r="P1659">
        <f>VLOOKUP(O1659,mi2hh!A$2:B$4261,2,FALSE())</f>
        <v>5</v>
      </c>
      <c r="Q1659" t="str">
        <f t="shared" si="101"/>
        <v>Izr</v>
      </c>
      <c r="R1659" t="str">
        <f t="shared" si="102"/>
        <v>VS</v>
      </c>
      <c r="S1659" s="24" t="s">
        <v>1240</v>
      </c>
      <c r="T1659" t="str">
        <f t="shared" si="103"/>
        <v/>
      </c>
      <c r="U1659">
        <f>VLOOKUP(S1659,ar_skupina!L$2:M$136,2,FALSE())</f>
        <v>94</v>
      </c>
    </row>
    <row r="1660" spans="1:21" ht="14.25" customHeight="1" x14ac:dyDescent="0.25">
      <c r="A1660">
        <v>1993</v>
      </c>
      <c r="B1660" s="9">
        <v>45272.489583333299</v>
      </c>
      <c r="C1660" s="9">
        <v>45272.59375</v>
      </c>
      <c r="D1660" t="s">
        <v>1834</v>
      </c>
      <c r="E1660">
        <v>5</v>
      </c>
      <c r="F1660" t="s">
        <v>1831</v>
      </c>
      <c r="G1660" t="s">
        <v>2</v>
      </c>
      <c r="H1660" t="s">
        <v>1749</v>
      </c>
      <c r="I1660" s="63" t="e">
        <f t="array" ref="I1660">_xlfn.IFS(#REF!="1",1,#REF!="2",2,#REF!="3",3,#REF!="1A",4,#REF!="1B",5,#REF!="2A",6,#REF!="2B",7,#REF!="3A",8,#REF!="3B",9,#REF!="4A",10,#REF!="","")</f>
        <v>#REF!</v>
      </c>
      <c r="J1660">
        <f>VLOOKUP(F1660,profesor!$G$2:$H$101,2,0)</f>
        <v>19</v>
      </c>
      <c r="K1660">
        <f>VLOOKUP(H1660,ar_predmet!A:C,3,0)</f>
        <v>123</v>
      </c>
      <c r="L1660" s="3">
        <f>VLOOKUP(H1660,ar_predmet!A:C,2,FALSE())</f>
        <v>6316</v>
      </c>
      <c r="M1660">
        <f>+VLOOKUP(G1660,tip_dogodka!$B$2:$C$10,2,0)</f>
        <v>1</v>
      </c>
      <c r="N1660">
        <f>+VLOOKUP(E1660,prostor!$F$1:$G$101,2,0)</f>
        <v>1</v>
      </c>
      <c r="O1660">
        <f t="shared" si="100"/>
        <v>150</v>
      </c>
      <c r="P1660">
        <f>VLOOKUP(O1660,mi2hh!A$2:B$4261,2,FALSE())</f>
        <v>3</v>
      </c>
      <c r="Q1660" t="str">
        <f t="shared" si="101"/>
        <v>Red</v>
      </c>
      <c r="R1660" t="str">
        <f t="shared" si="102"/>
        <v>UN</v>
      </c>
      <c r="S1660" s="24" t="s">
        <v>1215</v>
      </c>
      <c r="T1660" t="str">
        <f t="shared" si="103"/>
        <v/>
      </c>
      <c r="U1660">
        <f>VLOOKUP(S1660,ar_skupina!L$2:M$136,2,FALSE())</f>
        <v>72</v>
      </c>
    </row>
    <row r="1661" spans="1:21" ht="14.25" customHeight="1" x14ac:dyDescent="0.25">
      <c r="A1661">
        <v>1994</v>
      </c>
      <c r="B1661" s="9">
        <v>45282.375</v>
      </c>
      <c r="C1661" s="9">
        <v>45282.479166666701</v>
      </c>
      <c r="D1661" t="s">
        <v>1834</v>
      </c>
      <c r="E1661">
        <v>303</v>
      </c>
      <c r="F1661" t="s">
        <v>1831</v>
      </c>
      <c r="G1661" t="s">
        <v>2</v>
      </c>
      <c r="H1661" t="s">
        <v>1749</v>
      </c>
      <c r="I1661" s="63" t="e">
        <f t="array" ref="I1661">_xlfn.IFS(#REF!="1",1,#REF!="2",2,#REF!="3",3,#REF!="1A",4,#REF!="1B",5,#REF!="2A",6,#REF!="2B",7,#REF!="3A",8,#REF!="3B",9,#REF!="4A",10,#REF!="","")</f>
        <v>#REF!</v>
      </c>
      <c r="J1661">
        <f>VLOOKUP(F1661,profesor!$G$2:$H$101,2,0)</f>
        <v>19</v>
      </c>
      <c r="K1661">
        <f>VLOOKUP(H1661,ar_predmet!A:C,3,0)</f>
        <v>123</v>
      </c>
      <c r="L1661" s="3">
        <f>VLOOKUP(H1661,ar_predmet!A:C,2,FALSE())</f>
        <v>6316</v>
      </c>
      <c r="M1661">
        <f>+VLOOKUP(G1661,tip_dogodka!$B$2:$C$10,2,0)</f>
        <v>1</v>
      </c>
      <c r="N1661">
        <f>+VLOOKUP(E1661,prostor!$F$1:$G$101,2,0)</f>
        <v>7</v>
      </c>
      <c r="O1661">
        <f t="shared" si="100"/>
        <v>150</v>
      </c>
      <c r="P1661">
        <f>VLOOKUP(O1661,mi2hh!A$2:B$4261,2,FALSE())</f>
        <v>3</v>
      </c>
      <c r="Q1661" t="str">
        <f t="shared" si="101"/>
        <v>Red</v>
      </c>
      <c r="R1661" t="str">
        <f t="shared" si="102"/>
        <v>UN</v>
      </c>
      <c r="S1661" s="24" t="s">
        <v>1215</v>
      </c>
      <c r="T1661" t="str">
        <f t="shared" si="103"/>
        <v/>
      </c>
      <c r="U1661">
        <f>VLOOKUP(S1661,ar_skupina!L$2:M$136,2,FALSE())</f>
        <v>72</v>
      </c>
    </row>
    <row r="1662" spans="1:21" ht="14.25" customHeight="1" x14ac:dyDescent="0.25">
      <c r="A1662">
        <v>1997</v>
      </c>
      <c r="B1662" s="9">
        <v>45281.75</v>
      </c>
      <c r="C1662" s="9">
        <v>45281.916666666701</v>
      </c>
      <c r="D1662" t="s">
        <v>1845</v>
      </c>
      <c r="E1662" t="s">
        <v>17</v>
      </c>
      <c r="F1662" t="s">
        <v>1831</v>
      </c>
      <c r="G1662" t="s">
        <v>9</v>
      </c>
      <c r="H1662" t="s">
        <v>1121</v>
      </c>
      <c r="I1662" s="63" t="e">
        <f t="array" ref="I1662">_xlfn.IFS(#REF!="1",1,#REF!="2",2,#REF!="3",3,#REF!="1A",4,#REF!="1B",5,#REF!="2A",6,#REF!="2B",7,#REF!="3A",8,#REF!="3B",9,#REF!="4A",10,#REF!="","")</f>
        <v>#REF!</v>
      </c>
      <c r="J1662">
        <f>VLOOKUP(F1662,profesor!$G$2:$H$101,2,0)</f>
        <v>19</v>
      </c>
      <c r="K1662">
        <f>VLOOKUP(H1662,ar_predmet!A:C,3,0)</f>
        <v>174</v>
      </c>
      <c r="L1662" s="3">
        <f>VLOOKUP(H1662,ar_predmet!A:C,2,FALSE())</f>
        <v>7132</v>
      </c>
      <c r="M1662">
        <f>+VLOOKUP(G1662,tip_dogodka!$B$2:$C$10,2,0)</f>
        <v>8</v>
      </c>
      <c r="N1662">
        <f>+VLOOKUP(E1662,prostor!$F$1:$G$101,2,0)</f>
        <v>55</v>
      </c>
      <c r="O1662">
        <f t="shared" si="100"/>
        <v>240</v>
      </c>
      <c r="P1662">
        <f>VLOOKUP(O1662,mi2hh!A$2:B$4261,2,FALSE())</f>
        <v>5</v>
      </c>
      <c r="Q1662" t="str">
        <f t="shared" si="101"/>
        <v>Izr</v>
      </c>
      <c r="R1662" t="str">
        <f t="shared" si="102"/>
        <v>MA</v>
      </c>
      <c r="S1662" s="24" t="s">
        <v>1265</v>
      </c>
      <c r="T1662" t="str">
        <f t="shared" si="103"/>
        <v/>
      </c>
      <c r="U1662">
        <f>VLOOKUP(S1662,ar_skupina!L$2:M$136,2,FALSE())</f>
        <v>116</v>
      </c>
    </row>
    <row r="1663" spans="1:21" ht="14.25" customHeight="1" x14ac:dyDescent="0.25">
      <c r="A1663">
        <v>1998</v>
      </c>
      <c r="B1663" s="9">
        <v>45302.635416666701</v>
      </c>
      <c r="C1663" s="9">
        <v>45302.666666666701</v>
      </c>
      <c r="D1663" t="s">
        <v>1345</v>
      </c>
      <c r="E1663">
        <v>411</v>
      </c>
      <c r="F1663" t="s">
        <v>1831</v>
      </c>
      <c r="G1663" t="s">
        <v>2</v>
      </c>
      <c r="H1663" t="s">
        <v>1346</v>
      </c>
      <c r="I1663" s="63" t="e">
        <f t="array" ref="I1663">_xlfn.IFS(#REF!="1",1,#REF!="2",2,#REF!="3",3,#REF!="1A",4,#REF!="1B",5,#REF!="2A",6,#REF!="2B",7,#REF!="3A",8,#REF!="3B",9,#REF!="4A",10,#REF!="","")</f>
        <v>#REF!</v>
      </c>
      <c r="J1663">
        <f>VLOOKUP(F1663,profesor!$G$2:$H$101,2,0)</f>
        <v>19</v>
      </c>
      <c r="K1663">
        <f>VLOOKUP(H1663,ar_predmet!A:C,3,0)</f>
        <v>131</v>
      </c>
      <c r="L1663" s="3">
        <f>VLOOKUP(H1663,ar_predmet!A:C,2,FALSE())</f>
        <v>6325</v>
      </c>
      <c r="M1663">
        <f>+VLOOKUP(G1663,tip_dogodka!$B$2:$C$10,2,0)</f>
        <v>1</v>
      </c>
      <c r="N1663">
        <f>+VLOOKUP(E1663,prostor!$F$1:$G$101,2,0)</f>
        <v>14</v>
      </c>
      <c r="O1663">
        <f t="shared" si="100"/>
        <v>45</v>
      </c>
      <c r="P1663">
        <f>VLOOKUP(O1663,mi2hh!A$2:B$4261,2,FALSE())</f>
        <v>1</v>
      </c>
      <c r="Q1663" t="str">
        <f t="shared" si="101"/>
        <v>Red</v>
      </c>
      <c r="R1663" t="str">
        <f t="shared" si="102"/>
        <v>UN</v>
      </c>
      <c r="S1663" s="24" t="s">
        <v>1215</v>
      </c>
      <c r="T1663" t="str">
        <f t="shared" si="103"/>
        <v/>
      </c>
      <c r="U1663">
        <f>VLOOKUP(S1663,ar_skupina!L$2:M$136,2,FALSE())</f>
        <v>72</v>
      </c>
    </row>
    <row r="1664" spans="1:21" ht="14.25" customHeight="1" x14ac:dyDescent="0.25">
      <c r="A1664">
        <v>2000</v>
      </c>
      <c r="B1664" s="9">
        <v>45393.53125</v>
      </c>
      <c r="C1664" s="9">
        <v>45393.635416666701</v>
      </c>
      <c r="D1664" t="s">
        <v>1839</v>
      </c>
      <c r="E1664">
        <v>307</v>
      </c>
      <c r="F1664" t="s">
        <v>1831</v>
      </c>
      <c r="G1664" t="s">
        <v>2</v>
      </c>
      <c r="H1664" t="s">
        <v>1757</v>
      </c>
      <c r="I1664" s="63" t="e">
        <f t="array" ref="I1664">_xlfn.IFS(#REF!="1",1,#REF!="2",2,#REF!="3",3,#REF!="1A",4,#REF!="1B",5,#REF!="2A",6,#REF!="2B",7,#REF!="3A",8,#REF!="3B",9,#REF!="4A",10,#REF!="","")</f>
        <v>#REF!</v>
      </c>
      <c r="J1664">
        <f>VLOOKUP(F1664,profesor!$G$2:$H$101,2,0)</f>
        <v>19</v>
      </c>
      <c r="K1664">
        <f>VLOOKUP(H1664,ar_predmet!A:C,3,0)</f>
        <v>16</v>
      </c>
      <c r="L1664" s="3">
        <f>VLOOKUP(H1664,ar_predmet!A:C,2,FALSE())</f>
        <v>5210</v>
      </c>
      <c r="M1664">
        <f>+VLOOKUP(G1664,tip_dogodka!$B$2:$C$10,2,0)</f>
        <v>1</v>
      </c>
      <c r="N1664">
        <f>+VLOOKUP(E1664,prostor!$F$1:$G$101,2,0)</f>
        <v>9</v>
      </c>
      <c r="O1664">
        <f t="shared" si="100"/>
        <v>150</v>
      </c>
      <c r="P1664">
        <f>VLOOKUP(O1664,mi2hh!A$2:B$4261,2,FALSE())</f>
        <v>3</v>
      </c>
      <c r="Q1664" t="str">
        <f t="shared" si="101"/>
        <v>Red</v>
      </c>
      <c r="R1664" t="str">
        <f t="shared" si="102"/>
        <v>VS</v>
      </c>
      <c r="S1664" s="24" t="s">
        <v>1171</v>
      </c>
      <c r="T1664" t="str">
        <f t="shared" si="103"/>
        <v/>
      </c>
      <c r="U1664">
        <f>VLOOKUP(S1664,ar_skupina!L$2:M$136,2,FALSE())</f>
        <v>32</v>
      </c>
    </row>
    <row r="1665" spans="1:21" ht="14.25" customHeight="1" x14ac:dyDescent="0.25">
      <c r="A1665">
        <v>2001</v>
      </c>
      <c r="B1665" s="9">
        <v>45309.489583333299</v>
      </c>
      <c r="C1665" s="9">
        <v>45309.59375</v>
      </c>
      <c r="D1665" t="s">
        <v>1830</v>
      </c>
      <c r="E1665">
        <v>412</v>
      </c>
      <c r="F1665" t="s">
        <v>1831</v>
      </c>
      <c r="G1665" t="s">
        <v>3</v>
      </c>
      <c r="H1665" t="s">
        <v>1832</v>
      </c>
      <c r="I1665" s="63" t="e">
        <f t="array" ref="I1665">_xlfn.IFS(#REF!="1",1,#REF!="2",2,#REF!="3",3,#REF!="1A",4,#REF!="1B",5,#REF!="2A",6,#REF!="2B",7,#REF!="3A",8,#REF!="3B",9,#REF!="4A",10,#REF!="","")</f>
        <v>#REF!</v>
      </c>
      <c r="J1665">
        <f>VLOOKUP(F1665,profesor!$G$2:$H$101,2,0)</f>
        <v>19</v>
      </c>
      <c r="K1665">
        <f>VLOOKUP(H1665,ar_predmet!A:C,3,0)</f>
        <v>58</v>
      </c>
      <c r="L1665" s="3">
        <f>VLOOKUP(H1665,ar_predmet!A:C,2,FALSE())</f>
        <v>5315</v>
      </c>
      <c r="M1665">
        <f>+VLOOKUP(G1665,tip_dogodka!$B$2:$C$10,2,0)</f>
        <v>2</v>
      </c>
      <c r="N1665">
        <f>+VLOOKUP(E1665,prostor!$F$1:$G$101,2,0)</f>
        <v>15</v>
      </c>
      <c r="O1665">
        <f t="shared" si="100"/>
        <v>150</v>
      </c>
      <c r="P1665">
        <f>VLOOKUP(O1665,mi2hh!A$2:B$4261,2,FALSE())</f>
        <v>3</v>
      </c>
      <c r="Q1665" t="str">
        <f t="shared" si="101"/>
        <v>Red</v>
      </c>
      <c r="R1665" t="str">
        <f t="shared" si="102"/>
        <v>VS</v>
      </c>
      <c r="S1665" s="24" t="s">
        <v>1180</v>
      </c>
      <c r="T1665" t="str">
        <f t="shared" si="103"/>
        <v/>
      </c>
      <c r="U1665">
        <f>VLOOKUP(S1665,ar_skupina!L$2:M$136,2,FALSE())</f>
        <v>40</v>
      </c>
    </row>
    <row r="1666" spans="1:21" ht="14.25" customHeight="1" x14ac:dyDescent="0.25">
      <c r="A1666">
        <v>2002</v>
      </c>
      <c r="B1666" s="9">
        <v>45294.489583333299</v>
      </c>
      <c r="C1666" s="9">
        <v>45294.59375</v>
      </c>
      <c r="D1666" t="s">
        <v>1843</v>
      </c>
      <c r="E1666" t="s">
        <v>16</v>
      </c>
      <c r="F1666" t="s">
        <v>1831</v>
      </c>
      <c r="G1666" t="s">
        <v>4</v>
      </c>
      <c r="H1666" t="s">
        <v>1832</v>
      </c>
      <c r="I1666" s="63" t="e">
        <f t="array" ref="I1666">_xlfn.IFS(#REF!="1",1,#REF!="2",2,#REF!="3",3,#REF!="1A",4,#REF!="1B",5,#REF!="2A",6,#REF!="2B",7,#REF!="3A",8,#REF!="3B",9,#REF!="4A",10,#REF!="","")</f>
        <v>#REF!</v>
      </c>
      <c r="J1666">
        <f>VLOOKUP(F1666,profesor!$G$2:$H$101,2,0)</f>
        <v>19</v>
      </c>
      <c r="K1666">
        <f>VLOOKUP(H1666,ar_predmet!A:C,3,0)</f>
        <v>58</v>
      </c>
      <c r="L1666" s="3">
        <f>VLOOKUP(H1666,ar_predmet!A:C,2,FALSE())</f>
        <v>5315</v>
      </c>
      <c r="M1666">
        <f>+VLOOKUP(G1666,tip_dogodka!$B$2:$C$10,2,0)</f>
        <v>3</v>
      </c>
      <c r="N1666">
        <f>+VLOOKUP(E1666,prostor!$F$1:$G$101,2,0)</f>
        <v>54</v>
      </c>
      <c r="O1666">
        <f t="shared" ref="O1666:O1729" si="104">+INT(TEXT(((C1666-B1666)*24*60),"000"))</f>
        <v>150</v>
      </c>
      <c r="P1666">
        <f>VLOOKUP(O1666,mi2hh!A$2:B$4261,2,FALSE())</f>
        <v>3</v>
      </c>
      <c r="Q1666" t="str">
        <f t="shared" ref="Q1666:Q1729" si="105">IF(ISNUMBER(FIND("Redni",D1666)),"Red", IF(ISNUMBER(FIND("Izredni",D1666)),"Izr"))</f>
        <v>Red</v>
      </c>
      <c r="R1666" t="str">
        <f t="shared" ref="R1666:R1729" si="106">IF(ISNUMBER(FIND("-VS-",D1666)),"VS", IF(ISNUMBER(FIND("-UNI-",D1666)),"UN",IF(ISNUMBER(FIND("-MAG-",D1666)),"MA",IF(ISNUMBER(FIND("-DR-",D1666)),"DO"))))</f>
        <v>VS</v>
      </c>
      <c r="S1666" s="24" t="s">
        <v>1180</v>
      </c>
      <c r="T1666" t="str">
        <f t="shared" ref="T1666:T1729" si="107">IF(ISNUMBER(FIND("1. skupina",D1666)),"1",IF(ISNUMBER(FIND("2. skupina",D1666)),"2",IF(ISNUMBER(FIND("3. skupina",D1666)),"3",IF(ISNUMBER(FIND("1.a skupina",D1666)),"1A",IF(ISNUMBER(FIND("1.b skupina",D1666)),"1B",IF(ISNUMBER(FIND("2.a skupina",D1666)),"2A",IF(ISNUMBER(FIND("2.b skupina",D1666)),"2B",IF(ISNUMBER(FIND("3.a skupina",D1666)),"3A",IF(ISNUMBER(FIND("3.b skupina",D1666)),"3B",IF(ISNUMBER(FIND("4.a skupina",D1666)),"4A",""))))))))))</f>
        <v/>
      </c>
      <c r="U1666">
        <f>VLOOKUP(S1666,ar_skupina!L$2:M$136,2,FALSE())</f>
        <v>40</v>
      </c>
    </row>
    <row r="1667" spans="1:21" ht="14.25" customHeight="1" x14ac:dyDescent="0.25">
      <c r="A1667">
        <v>2003</v>
      </c>
      <c r="B1667" s="9">
        <v>45274.75</v>
      </c>
      <c r="C1667" s="9">
        <v>45274.854166666701</v>
      </c>
      <c r="D1667" t="s">
        <v>1843</v>
      </c>
      <c r="E1667" t="s">
        <v>16</v>
      </c>
      <c r="F1667" t="s">
        <v>1831</v>
      </c>
      <c r="G1667" t="s">
        <v>4</v>
      </c>
      <c r="H1667" t="s">
        <v>1832</v>
      </c>
      <c r="I1667" s="63" t="e">
        <f t="array" ref="I1667">_xlfn.IFS(#REF!="1",1,#REF!="2",2,#REF!="3",3,#REF!="1A",4,#REF!="1B",5,#REF!="2A",6,#REF!="2B",7,#REF!="3A",8,#REF!="3B",9,#REF!="4A",10,#REF!="","")</f>
        <v>#REF!</v>
      </c>
      <c r="J1667">
        <f>VLOOKUP(F1667,profesor!$G$2:$H$101,2,0)</f>
        <v>19</v>
      </c>
      <c r="K1667">
        <f>VLOOKUP(H1667,ar_predmet!A:C,3,0)</f>
        <v>58</v>
      </c>
      <c r="L1667" s="3">
        <f>VLOOKUP(H1667,ar_predmet!A:C,2,FALSE())</f>
        <v>5315</v>
      </c>
      <c r="M1667">
        <f>+VLOOKUP(G1667,tip_dogodka!$B$2:$C$10,2,0)</f>
        <v>3</v>
      </c>
      <c r="N1667">
        <f>+VLOOKUP(E1667,prostor!$F$1:$G$101,2,0)</f>
        <v>54</v>
      </c>
      <c r="O1667">
        <f t="shared" si="104"/>
        <v>150</v>
      </c>
      <c r="P1667">
        <f>VLOOKUP(O1667,mi2hh!A$2:B$4261,2,FALSE())</f>
        <v>3</v>
      </c>
      <c r="Q1667" t="str">
        <f t="shared" si="105"/>
        <v>Red</v>
      </c>
      <c r="R1667" t="str">
        <f t="shared" si="106"/>
        <v>VS</v>
      </c>
      <c r="S1667" s="24" t="s">
        <v>1180</v>
      </c>
      <c r="T1667" t="str">
        <f t="shared" si="107"/>
        <v/>
      </c>
      <c r="U1667">
        <f>VLOOKUP(S1667,ar_skupina!L$2:M$136,2,FALSE())</f>
        <v>40</v>
      </c>
    </row>
    <row r="1668" spans="1:21" ht="14.25" customHeight="1" x14ac:dyDescent="0.25">
      <c r="A1668">
        <v>2004</v>
      </c>
      <c r="B1668" s="9">
        <v>45398.53125</v>
      </c>
      <c r="C1668" s="9">
        <v>45398.635416666701</v>
      </c>
      <c r="D1668" t="s">
        <v>1839</v>
      </c>
      <c r="E1668">
        <v>307</v>
      </c>
      <c r="F1668" t="s">
        <v>1831</v>
      </c>
      <c r="G1668" t="s">
        <v>2</v>
      </c>
      <c r="H1668" t="s">
        <v>1757</v>
      </c>
      <c r="I1668" s="63" t="e">
        <f t="array" ref="I1668">_xlfn.IFS(#REF!="1",1,#REF!="2",2,#REF!="3",3,#REF!="1A",4,#REF!="1B",5,#REF!="2A",6,#REF!="2B",7,#REF!="3A",8,#REF!="3B",9,#REF!="4A",10,#REF!="","")</f>
        <v>#REF!</v>
      </c>
      <c r="J1668">
        <f>VLOOKUP(F1668,profesor!$G$2:$H$101,2,0)</f>
        <v>19</v>
      </c>
      <c r="K1668">
        <f>VLOOKUP(H1668,ar_predmet!A:C,3,0)</f>
        <v>16</v>
      </c>
      <c r="L1668" s="3">
        <f>VLOOKUP(H1668,ar_predmet!A:C,2,FALSE())</f>
        <v>5210</v>
      </c>
      <c r="M1668">
        <f>+VLOOKUP(G1668,tip_dogodka!$B$2:$C$10,2,0)</f>
        <v>1</v>
      </c>
      <c r="N1668">
        <f>+VLOOKUP(E1668,prostor!$F$1:$G$101,2,0)</f>
        <v>9</v>
      </c>
      <c r="O1668">
        <f t="shared" si="104"/>
        <v>150</v>
      </c>
      <c r="P1668">
        <f>VLOOKUP(O1668,mi2hh!A$2:B$4261,2,FALSE())</f>
        <v>3</v>
      </c>
      <c r="Q1668" t="str">
        <f t="shared" si="105"/>
        <v>Red</v>
      </c>
      <c r="R1668" t="str">
        <f t="shared" si="106"/>
        <v>VS</v>
      </c>
      <c r="S1668" s="24" t="s">
        <v>1171</v>
      </c>
      <c r="T1668" t="str">
        <f t="shared" si="107"/>
        <v/>
      </c>
      <c r="U1668">
        <f>VLOOKUP(S1668,ar_skupina!L$2:M$136,2,FALSE())</f>
        <v>32</v>
      </c>
    </row>
    <row r="1669" spans="1:21" ht="14.25" customHeight="1" x14ac:dyDescent="0.25">
      <c r="A1669">
        <v>2005</v>
      </c>
      <c r="B1669" s="9">
        <v>45376.375</v>
      </c>
      <c r="C1669" s="9">
        <v>45376.479166666701</v>
      </c>
      <c r="D1669" t="s">
        <v>1846</v>
      </c>
      <c r="E1669">
        <v>302</v>
      </c>
      <c r="F1669" t="s">
        <v>1847</v>
      </c>
      <c r="G1669" t="s">
        <v>2</v>
      </c>
      <c r="H1669" t="s">
        <v>1747</v>
      </c>
      <c r="I1669" s="63" t="e">
        <f t="array" ref="I1669">_xlfn.IFS(#REF!="1",1,#REF!="2",2,#REF!="3",3,#REF!="1A",4,#REF!="1B",5,#REF!="2A",6,#REF!="2B",7,#REF!="3A",8,#REF!="3B",9,#REF!="4A",10,#REF!="","")</f>
        <v>#REF!</v>
      </c>
      <c r="J1669">
        <f>VLOOKUP(F1669,profesor!$G$2:$H$101,2,0)</f>
        <v>20</v>
      </c>
      <c r="K1669">
        <f>VLOOKUP(H1669,ar_predmet!A:C,3,0)</f>
        <v>189</v>
      </c>
      <c r="L1669" s="3">
        <f>VLOOKUP(H1669,ar_predmet!A:C,2,FALSE())</f>
        <v>7232</v>
      </c>
      <c r="M1669">
        <f>+VLOOKUP(G1669,tip_dogodka!$B$2:$C$10,2,0)</f>
        <v>1</v>
      </c>
      <c r="N1669">
        <f>+VLOOKUP(E1669,prostor!$F$1:$G$101,2,0)</f>
        <v>6</v>
      </c>
      <c r="O1669">
        <f t="shared" si="104"/>
        <v>150</v>
      </c>
      <c r="P1669">
        <f>VLOOKUP(O1669,mi2hh!A$2:B$4261,2,FALSE())</f>
        <v>3</v>
      </c>
      <c r="Q1669" t="str">
        <f t="shared" si="105"/>
        <v>Red</v>
      </c>
      <c r="R1669" t="str">
        <f t="shared" si="106"/>
        <v>MA</v>
      </c>
      <c r="S1669" s="24" t="s">
        <v>1229</v>
      </c>
      <c r="T1669" t="str">
        <f t="shared" si="107"/>
        <v/>
      </c>
      <c r="U1669">
        <f>VLOOKUP(S1669,ar_skupina!L$2:M$136,2,FALSE())</f>
        <v>85</v>
      </c>
    </row>
    <row r="1670" spans="1:21" ht="14.25" customHeight="1" x14ac:dyDescent="0.25">
      <c r="A1670">
        <v>2008</v>
      </c>
      <c r="B1670" s="9">
        <v>45349.635416666701</v>
      </c>
      <c r="C1670" s="9">
        <v>45349.739583333299</v>
      </c>
      <c r="D1670" t="s">
        <v>1848</v>
      </c>
      <c r="E1670">
        <v>303</v>
      </c>
      <c r="F1670" t="s">
        <v>1847</v>
      </c>
      <c r="G1670" t="s">
        <v>2</v>
      </c>
      <c r="H1670" t="s">
        <v>1751</v>
      </c>
      <c r="I1670" s="63" t="e">
        <f t="array" ref="I1670">_xlfn.IFS(#REF!="1",1,#REF!="2",2,#REF!="3",3,#REF!="1A",4,#REF!="1B",5,#REF!="2A",6,#REF!="2B",7,#REF!="3A",8,#REF!="3B",9,#REF!="4A",10,#REF!="","")</f>
        <v>#REF!</v>
      </c>
      <c r="J1670">
        <f>VLOOKUP(F1670,profesor!$G$2:$H$101,2,0)</f>
        <v>20</v>
      </c>
      <c r="K1670">
        <f>VLOOKUP(H1670,ar_predmet!A:C,3,0)</f>
        <v>118</v>
      </c>
      <c r="L1670" s="3">
        <f>VLOOKUP(H1670,ar_predmet!A:C,2,FALSE())</f>
        <v>6307</v>
      </c>
      <c r="M1670">
        <f>+VLOOKUP(G1670,tip_dogodka!$B$2:$C$10,2,0)</f>
        <v>1</v>
      </c>
      <c r="N1670">
        <f>+VLOOKUP(E1670,prostor!$F$1:$G$101,2,0)</f>
        <v>7</v>
      </c>
      <c r="O1670">
        <f t="shared" si="104"/>
        <v>150</v>
      </c>
      <c r="P1670">
        <f>VLOOKUP(O1670,mi2hh!A$2:B$4261,2,FALSE())</f>
        <v>3</v>
      </c>
      <c r="Q1670" t="str">
        <f t="shared" si="105"/>
        <v>Red</v>
      </c>
      <c r="R1670" t="str">
        <f t="shared" si="106"/>
        <v>UN</v>
      </c>
      <c r="S1670" s="24" t="s">
        <v>1218</v>
      </c>
      <c r="T1670" t="str">
        <f t="shared" si="107"/>
        <v/>
      </c>
      <c r="U1670">
        <f>VLOOKUP(S1670,ar_skupina!L$2:M$136,2,FALSE())</f>
        <v>75</v>
      </c>
    </row>
    <row r="1671" spans="1:21" ht="14.25" customHeight="1" x14ac:dyDescent="0.25">
      <c r="A1671">
        <v>2009</v>
      </c>
      <c r="B1671" s="9">
        <v>45265.75</v>
      </c>
      <c r="C1671" s="9">
        <v>45265.885416666701</v>
      </c>
      <c r="D1671" t="s">
        <v>1332</v>
      </c>
      <c r="E1671">
        <v>411</v>
      </c>
      <c r="F1671" t="s">
        <v>1847</v>
      </c>
      <c r="G1671" t="s">
        <v>2</v>
      </c>
      <c r="H1671" t="s">
        <v>1334</v>
      </c>
      <c r="I1671" s="63" t="e">
        <f t="array" ref="I1671">_xlfn.IFS(#REF!="1",1,#REF!="2",2,#REF!="3",3,#REF!="1A",4,#REF!="1B",5,#REF!="2A",6,#REF!="2B",7,#REF!="3A",8,#REF!="3B",9,#REF!="4A",10,#REF!="","")</f>
        <v>#REF!</v>
      </c>
      <c r="J1671">
        <f>VLOOKUP(F1671,profesor!$G$2:$H$101,2,0)</f>
        <v>20</v>
      </c>
      <c r="K1671">
        <f>VLOOKUP(H1671,ar_predmet!A:C,3,0)</f>
        <v>300</v>
      </c>
      <c r="L1671" s="3">
        <f>VLOOKUP(H1671,ar_predmet!A:C,2,FALSE())</f>
        <v>4137</v>
      </c>
      <c r="M1671">
        <f>+VLOOKUP(G1671,tip_dogodka!$B$2:$C$10,2,0)</f>
        <v>1</v>
      </c>
      <c r="N1671">
        <f>+VLOOKUP(E1671,prostor!$F$1:$G$101,2,0)</f>
        <v>14</v>
      </c>
      <c r="O1671">
        <f t="shared" si="104"/>
        <v>195</v>
      </c>
      <c r="P1671">
        <f>VLOOKUP(O1671,mi2hh!A$2:B$4261,2,FALSE())</f>
        <v>4</v>
      </c>
      <c r="Q1671" t="str">
        <f t="shared" si="105"/>
        <v>Izr</v>
      </c>
      <c r="R1671" t="str">
        <f t="shared" si="106"/>
        <v>DO</v>
      </c>
      <c r="S1671" s="24" t="s">
        <v>1280</v>
      </c>
      <c r="T1671" t="str">
        <f t="shared" si="107"/>
        <v/>
      </c>
      <c r="U1671">
        <f>VLOOKUP(S1671,ar_skupina!L$2:M$136,2,FALSE())</f>
        <v>130</v>
      </c>
    </row>
    <row r="1672" spans="1:21" ht="14.25" customHeight="1" x14ac:dyDescent="0.25">
      <c r="A1672">
        <v>2011</v>
      </c>
      <c r="B1672" s="9">
        <v>45243.489583333299</v>
      </c>
      <c r="C1672" s="9">
        <v>45243.59375</v>
      </c>
      <c r="D1672" t="s">
        <v>1849</v>
      </c>
      <c r="E1672">
        <v>302</v>
      </c>
      <c r="F1672" t="s">
        <v>1847</v>
      </c>
      <c r="G1672" t="s">
        <v>2</v>
      </c>
      <c r="H1672" t="s">
        <v>1741</v>
      </c>
      <c r="I1672" s="63" t="e">
        <f t="array" ref="I1672">_xlfn.IFS(#REF!="1",1,#REF!="2",2,#REF!="3",3,#REF!="1A",4,#REF!="1B",5,#REF!="2A",6,#REF!="2B",7,#REF!="3A",8,#REF!="3B",9,#REF!="4A",10,#REF!="","")</f>
        <v>#REF!</v>
      </c>
      <c r="J1672">
        <f>VLOOKUP(F1672,profesor!$G$2:$H$101,2,0)</f>
        <v>20</v>
      </c>
      <c r="K1672">
        <f>VLOOKUP(H1672,ar_predmet!A:C,3,0)</f>
        <v>95</v>
      </c>
      <c r="L1672" s="3">
        <f>VLOOKUP(H1672,ar_predmet!A:C,2,FALSE())</f>
        <v>6220</v>
      </c>
      <c r="M1672">
        <f>+VLOOKUP(G1672,tip_dogodka!$B$2:$C$10,2,0)</f>
        <v>1</v>
      </c>
      <c r="N1672">
        <f>+VLOOKUP(E1672,prostor!$F$1:$G$101,2,0)</f>
        <v>6</v>
      </c>
      <c r="O1672">
        <f t="shared" si="104"/>
        <v>150</v>
      </c>
      <c r="P1672">
        <f>VLOOKUP(O1672,mi2hh!A$2:B$4261,2,FALSE())</f>
        <v>3</v>
      </c>
      <c r="Q1672" t="str">
        <f t="shared" si="105"/>
        <v>Red</v>
      </c>
      <c r="R1672" t="str">
        <f t="shared" si="106"/>
        <v>UN</v>
      </c>
      <c r="S1672" s="24" t="s">
        <v>1208</v>
      </c>
      <c r="T1672" t="str">
        <f t="shared" si="107"/>
        <v/>
      </c>
      <c r="U1672">
        <f>VLOOKUP(S1672,ar_skupina!L$2:M$136,2,FALSE())</f>
        <v>65</v>
      </c>
    </row>
    <row r="1673" spans="1:21" ht="14.25" customHeight="1" x14ac:dyDescent="0.25">
      <c r="A1673">
        <v>2012</v>
      </c>
      <c r="B1673" s="9">
        <v>45348.635416666701</v>
      </c>
      <c r="C1673" s="9">
        <v>45348.739583333299</v>
      </c>
      <c r="D1673" t="s">
        <v>1848</v>
      </c>
      <c r="E1673">
        <v>303</v>
      </c>
      <c r="F1673" t="s">
        <v>1847</v>
      </c>
      <c r="G1673" t="s">
        <v>2</v>
      </c>
      <c r="H1673" t="s">
        <v>1751</v>
      </c>
      <c r="I1673" s="63" t="e">
        <f t="array" ref="I1673">_xlfn.IFS(#REF!="1",1,#REF!="2",2,#REF!="3",3,#REF!="1A",4,#REF!="1B",5,#REF!="2A",6,#REF!="2B",7,#REF!="3A",8,#REF!="3B",9,#REF!="4A",10,#REF!="","")</f>
        <v>#REF!</v>
      </c>
      <c r="J1673">
        <f>VLOOKUP(F1673,profesor!$G$2:$H$101,2,0)</f>
        <v>20</v>
      </c>
      <c r="K1673">
        <f>VLOOKUP(H1673,ar_predmet!A:C,3,0)</f>
        <v>118</v>
      </c>
      <c r="L1673" s="3">
        <f>VLOOKUP(H1673,ar_predmet!A:C,2,FALSE())</f>
        <v>6307</v>
      </c>
      <c r="M1673">
        <f>+VLOOKUP(G1673,tip_dogodka!$B$2:$C$10,2,0)</f>
        <v>1</v>
      </c>
      <c r="N1673">
        <f>+VLOOKUP(E1673,prostor!$F$1:$G$101,2,0)</f>
        <v>7</v>
      </c>
      <c r="O1673">
        <f t="shared" si="104"/>
        <v>150</v>
      </c>
      <c r="P1673">
        <f>VLOOKUP(O1673,mi2hh!A$2:B$4261,2,FALSE())</f>
        <v>3</v>
      </c>
      <c r="Q1673" t="str">
        <f t="shared" si="105"/>
        <v>Red</v>
      </c>
      <c r="R1673" t="str">
        <f t="shared" si="106"/>
        <v>UN</v>
      </c>
      <c r="S1673" s="24" t="s">
        <v>1218</v>
      </c>
      <c r="T1673" t="str">
        <f t="shared" si="107"/>
        <v/>
      </c>
      <c r="U1673">
        <f>VLOOKUP(S1673,ar_skupina!L$2:M$136,2,FALSE())</f>
        <v>75</v>
      </c>
    </row>
    <row r="1674" spans="1:21" ht="14.25" customHeight="1" x14ac:dyDescent="0.25">
      <c r="A1674">
        <v>2013</v>
      </c>
      <c r="B1674" s="9">
        <v>45271.59375</v>
      </c>
      <c r="C1674" s="9">
        <v>45271.625</v>
      </c>
      <c r="D1674" t="s">
        <v>1345</v>
      </c>
      <c r="E1674">
        <v>307</v>
      </c>
      <c r="F1674" t="s">
        <v>1847</v>
      </c>
      <c r="G1674" t="s">
        <v>2</v>
      </c>
      <c r="H1674" t="s">
        <v>1346</v>
      </c>
      <c r="I1674" s="63" t="e">
        <f t="array" ref="I1674">_xlfn.IFS(#REF!="1",1,#REF!="2",2,#REF!="3",3,#REF!="1A",4,#REF!="1B",5,#REF!="2A",6,#REF!="2B",7,#REF!="3A",8,#REF!="3B",9,#REF!="4A",10,#REF!="","")</f>
        <v>#REF!</v>
      </c>
      <c r="J1674">
        <f>VLOOKUP(F1674,profesor!$G$2:$H$101,2,0)</f>
        <v>20</v>
      </c>
      <c r="K1674">
        <f>VLOOKUP(H1674,ar_predmet!A:C,3,0)</f>
        <v>131</v>
      </c>
      <c r="L1674" s="3">
        <f>VLOOKUP(H1674,ar_predmet!A:C,2,FALSE())</f>
        <v>6325</v>
      </c>
      <c r="M1674">
        <f>+VLOOKUP(G1674,tip_dogodka!$B$2:$C$10,2,0)</f>
        <v>1</v>
      </c>
      <c r="N1674">
        <f>+VLOOKUP(E1674,prostor!$F$1:$G$101,2,0)</f>
        <v>9</v>
      </c>
      <c r="O1674">
        <f t="shared" si="104"/>
        <v>45</v>
      </c>
      <c r="P1674">
        <f>VLOOKUP(O1674,mi2hh!A$2:B$4261,2,FALSE())</f>
        <v>1</v>
      </c>
      <c r="Q1674" t="str">
        <f t="shared" si="105"/>
        <v>Red</v>
      </c>
      <c r="R1674" t="str">
        <f t="shared" si="106"/>
        <v>UN</v>
      </c>
      <c r="S1674" s="24" t="s">
        <v>1215</v>
      </c>
      <c r="T1674" t="str">
        <f t="shared" si="107"/>
        <v/>
      </c>
      <c r="U1674">
        <f>VLOOKUP(S1674,ar_skupina!L$2:M$136,2,FALSE())</f>
        <v>72</v>
      </c>
    </row>
    <row r="1675" spans="1:21" ht="14.25" customHeight="1" x14ac:dyDescent="0.25">
      <c r="A1675">
        <v>2016</v>
      </c>
      <c r="B1675" s="9">
        <v>45363.489583333299</v>
      </c>
      <c r="C1675" s="9">
        <v>45363.59375</v>
      </c>
      <c r="D1675" t="s">
        <v>1850</v>
      </c>
      <c r="E1675" t="s">
        <v>16</v>
      </c>
      <c r="F1675" t="s">
        <v>1847</v>
      </c>
      <c r="G1675" t="s">
        <v>4</v>
      </c>
      <c r="H1675" t="s">
        <v>1747</v>
      </c>
      <c r="I1675" s="63" t="e">
        <f t="array" ref="I1675">_xlfn.IFS(#REF!="1",1,#REF!="2",2,#REF!="3",3,#REF!="1A",4,#REF!="1B",5,#REF!="2A",6,#REF!="2B",7,#REF!="3A",8,#REF!="3B",9,#REF!="4A",10,#REF!="","")</f>
        <v>#REF!</v>
      </c>
      <c r="J1675">
        <f>VLOOKUP(F1675,profesor!$G$2:$H$101,2,0)</f>
        <v>20</v>
      </c>
      <c r="K1675">
        <f>VLOOKUP(H1675,ar_predmet!A:C,3,0)</f>
        <v>189</v>
      </c>
      <c r="L1675" s="3">
        <f>VLOOKUP(H1675,ar_predmet!A:C,2,FALSE())</f>
        <v>7232</v>
      </c>
      <c r="M1675">
        <f>+VLOOKUP(G1675,tip_dogodka!$B$2:$C$10,2,0)</f>
        <v>3</v>
      </c>
      <c r="N1675">
        <f>+VLOOKUP(E1675,prostor!$F$1:$G$101,2,0)</f>
        <v>54</v>
      </c>
      <c r="O1675">
        <f t="shared" si="104"/>
        <v>150</v>
      </c>
      <c r="P1675">
        <f>VLOOKUP(O1675,mi2hh!A$2:B$4261,2,FALSE())</f>
        <v>3</v>
      </c>
      <c r="Q1675" t="str">
        <f t="shared" si="105"/>
        <v>Red</v>
      </c>
      <c r="R1675" t="str">
        <f t="shared" si="106"/>
        <v>MA</v>
      </c>
      <c r="S1675" s="24" t="s">
        <v>1229</v>
      </c>
      <c r="T1675" t="str">
        <f t="shared" si="107"/>
        <v/>
      </c>
      <c r="U1675">
        <f>VLOOKUP(S1675,ar_skupina!L$2:M$136,2,FALSE())</f>
        <v>85</v>
      </c>
    </row>
    <row r="1676" spans="1:21" ht="14.25" customHeight="1" x14ac:dyDescent="0.25">
      <c r="A1676">
        <v>2018</v>
      </c>
      <c r="B1676" s="9">
        <v>45258.489583333299</v>
      </c>
      <c r="C1676" s="9">
        <v>45258.59375</v>
      </c>
      <c r="D1676" t="s">
        <v>1849</v>
      </c>
      <c r="E1676">
        <v>302</v>
      </c>
      <c r="F1676" t="s">
        <v>1847</v>
      </c>
      <c r="G1676" t="s">
        <v>2</v>
      </c>
      <c r="H1676" t="s">
        <v>1741</v>
      </c>
      <c r="I1676" s="63" t="e">
        <f t="array" ref="I1676">_xlfn.IFS(#REF!="1",1,#REF!="2",2,#REF!="3",3,#REF!="1A",4,#REF!="1B",5,#REF!="2A",6,#REF!="2B",7,#REF!="3A",8,#REF!="3B",9,#REF!="4A",10,#REF!="","")</f>
        <v>#REF!</v>
      </c>
      <c r="J1676">
        <f>VLOOKUP(F1676,profesor!$G$2:$H$101,2,0)</f>
        <v>20</v>
      </c>
      <c r="K1676">
        <f>VLOOKUP(H1676,ar_predmet!A:C,3,0)</f>
        <v>95</v>
      </c>
      <c r="L1676" s="3">
        <f>VLOOKUP(H1676,ar_predmet!A:C,2,FALSE())</f>
        <v>6220</v>
      </c>
      <c r="M1676">
        <f>+VLOOKUP(G1676,tip_dogodka!$B$2:$C$10,2,0)</f>
        <v>1</v>
      </c>
      <c r="N1676">
        <f>+VLOOKUP(E1676,prostor!$F$1:$G$101,2,0)</f>
        <v>6</v>
      </c>
      <c r="O1676">
        <f t="shared" si="104"/>
        <v>150</v>
      </c>
      <c r="P1676">
        <f>VLOOKUP(O1676,mi2hh!A$2:B$4261,2,FALSE())</f>
        <v>3</v>
      </c>
      <c r="Q1676" t="str">
        <f t="shared" si="105"/>
        <v>Red</v>
      </c>
      <c r="R1676" t="str">
        <f t="shared" si="106"/>
        <v>UN</v>
      </c>
      <c r="S1676" s="24" t="s">
        <v>1208</v>
      </c>
      <c r="T1676" t="str">
        <f t="shared" si="107"/>
        <v/>
      </c>
      <c r="U1676">
        <f>VLOOKUP(S1676,ar_skupina!L$2:M$136,2,FALSE())</f>
        <v>65</v>
      </c>
    </row>
    <row r="1677" spans="1:21" ht="14.25" customHeight="1" x14ac:dyDescent="0.25">
      <c r="A1677">
        <v>2019</v>
      </c>
      <c r="B1677" s="9">
        <v>45236.489583333299</v>
      </c>
      <c r="C1677" s="9">
        <v>45236.59375</v>
      </c>
      <c r="D1677" t="s">
        <v>1849</v>
      </c>
      <c r="E1677">
        <v>302</v>
      </c>
      <c r="F1677" t="s">
        <v>1847</v>
      </c>
      <c r="G1677" t="s">
        <v>2</v>
      </c>
      <c r="H1677" t="s">
        <v>1741</v>
      </c>
      <c r="I1677" s="63" t="e">
        <f t="array" ref="I1677">_xlfn.IFS(#REF!="1",1,#REF!="2",2,#REF!="3",3,#REF!="1A",4,#REF!="1B",5,#REF!="2A",6,#REF!="2B",7,#REF!="3A",8,#REF!="3B",9,#REF!="4A",10,#REF!="","")</f>
        <v>#REF!</v>
      </c>
      <c r="J1677">
        <f>VLOOKUP(F1677,profesor!$G$2:$H$101,2,0)</f>
        <v>20</v>
      </c>
      <c r="K1677">
        <f>VLOOKUP(H1677,ar_predmet!A:C,3,0)</f>
        <v>95</v>
      </c>
      <c r="L1677" s="3">
        <f>VLOOKUP(H1677,ar_predmet!A:C,2,FALSE())</f>
        <v>6220</v>
      </c>
      <c r="M1677">
        <f>+VLOOKUP(G1677,tip_dogodka!$B$2:$C$10,2,0)</f>
        <v>1</v>
      </c>
      <c r="N1677">
        <f>+VLOOKUP(E1677,prostor!$F$1:$G$101,2,0)</f>
        <v>6</v>
      </c>
      <c r="O1677">
        <f t="shared" si="104"/>
        <v>150</v>
      </c>
      <c r="P1677">
        <f>VLOOKUP(O1677,mi2hh!A$2:B$4261,2,FALSE())</f>
        <v>3</v>
      </c>
      <c r="Q1677" t="str">
        <f t="shared" si="105"/>
        <v>Red</v>
      </c>
      <c r="R1677" t="str">
        <f t="shared" si="106"/>
        <v>UN</v>
      </c>
      <c r="S1677" s="24" t="s">
        <v>1208</v>
      </c>
      <c r="T1677" t="str">
        <f t="shared" si="107"/>
        <v/>
      </c>
      <c r="U1677">
        <f>VLOOKUP(S1677,ar_skupina!L$2:M$136,2,FALSE())</f>
        <v>65</v>
      </c>
    </row>
    <row r="1678" spans="1:21" ht="14.25" customHeight="1" x14ac:dyDescent="0.25">
      <c r="A1678">
        <v>2020</v>
      </c>
      <c r="B1678" s="9">
        <v>45391.791666666701</v>
      </c>
      <c r="C1678" s="9">
        <v>45391.961805555598</v>
      </c>
      <c r="D1678" t="s">
        <v>1851</v>
      </c>
      <c r="E1678" t="s">
        <v>17</v>
      </c>
      <c r="F1678" t="s">
        <v>1847</v>
      </c>
      <c r="G1678" t="s">
        <v>9</v>
      </c>
      <c r="H1678" t="s">
        <v>1737</v>
      </c>
      <c r="I1678" s="63" t="e">
        <f t="array" ref="I1678">_xlfn.IFS(#REF!="1",1,#REF!="2",2,#REF!="3",3,#REF!="1A",4,#REF!="1B",5,#REF!="2A",6,#REF!="2B",7,#REF!="3A",8,#REF!="3B",9,#REF!="4A",10,#REF!="","")</f>
        <v>#REF!</v>
      </c>
      <c r="J1678">
        <f>VLOOKUP(F1678,profesor!$G$2:$H$101,2,0)</f>
        <v>20</v>
      </c>
      <c r="K1678">
        <f>VLOOKUP(H1678,ar_predmet!A:C,3,0)</f>
        <v>172</v>
      </c>
      <c r="L1678" s="3">
        <f>VLOOKUP(H1678,ar_predmet!A:C,2,FALSE())</f>
        <v>7131</v>
      </c>
      <c r="M1678">
        <f>+VLOOKUP(G1678,tip_dogodka!$B$2:$C$10,2,0)</f>
        <v>8</v>
      </c>
      <c r="N1678">
        <f>+VLOOKUP(E1678,prostor!$F$1:$G$101,2,0)</f>
        <v>55</v>
      </c>
      <c r="O1678">
        <f t="shared" si="104"/>
        <v>245</v>
      </c>
      <c r="P1678">
        <f>VLOOKUP(O1678,mi2hh!A$2:B$4261,2,FALSE())</f>
        <v>5</v>
      </c>
      <c r="Q1678" t="str">
        <f t="shared" si="105"/>
        <v>Izr</v>
      </c>
      <c r="R1678" t="str">
        <f t="shared" si="106"/>
        <v>MA</v>
      </c>
      <c r="S1678" s="24" t="s">
        <v>1265</v>
      </c>
      <c r="T1678" t="str">
        <f t="shared" si="107"/>
        <v/>
      </c>
      <c r="U1678">
        <f>VLOOKUP(S1678,ar_skupina!L$2:M$136,2,FALSE())</f>
        <v>116</v>
      </c>
    </row>
    <row r="1679" spans="1:21" ht="14.25" customHeight="1" x14ac:dyDescent="0.25">
      <c r="A1679">
        <v>2024</v>
      </c>
      <c r="B1679" s="9">
        <v>45352.489583333299</v>
      </c>
      <c r="C1679" s="9">
        <v>45352.59375</v>
      </c>
      <c r="D1679" t="s">
        <v>1846</v>
      </c>
      <c r="E1679" t="s">
        <v>17</v>
      </c>
      <c r="F1679" t="s">
        <v>1847</v>
      </c>
      <c r="G1679" t="s">
        <v>2</v>
      </c>
      <c r="H1679" t="s">
        <v>1747</v>
      </c>
      <c r="I1679" s="63" t="e">
        <f t="array" ref="I1679">_xlfn.IFS(#REF!="1",1,#REF!="2",2,#REF!="3",3,#REF!="1A",4,#REF!="1B",5,#REF!="2A",6,#REF!="2B",7,#REF!="3A",8,#REF!="3B",9,#REF!="4A",10,#REF!="","")</f>
        <v>#REF!</v>
      </c>
      <c r="J1679">
        <f>VLOOKUP(F1679,profesor!$G$2:$H$101,2,0)</f>
        <v>20</v>
      </c>
      <c r="K1679">
        <f>VLOOKUP(H1679,ar_predmet!A:C,3,0)</f>
        <v>189</v>
      </c>
      <c r="L1679" s="3">
        <f>VLOOKUP(H1679,ar_predmet!A:C,2,FALSE())</f>
        <v>7232</v>
      </c>
      <c r="M1679">
        <f>+VLOOKUP(G1679,tip_dogodka!$B$2:$C$10,2,0)</f>
        <v>1</v>
      </c>
      <c r="N1679">
        <f>+VLOOKUP(E1679,prostor!$F$1:$G$101,2,0)</f>
        <v>55</v>
      </c>
      <c r="O1679">
        <f t="shared" si="104"/>
        <v>150</v>
      </c>
      <c r="P1679">
        <f>VLOOKUP(O1679,mi2hh!A$2:B$4261,2,FALSE())</f>
        <v>3</v>
      </c>
      <c r="Q1679" t="str">
        <f t="shared" si="105"/>
        <v>Red</v>
      </c>
      <c r="R1679" t="str">
        <f t="shared" si="106"/>
        <v>MA</v>
      </c>
      <c r="S1679" s="24" t="s">
        <v>1229</v>
      </c>
      <c r="T1679" t="str">
        <f t="shared" si="107"/>
        <v/>
      </c>
      <c r="U1679">
        <f>VLOOKUP(S1679,ar_skupina!L$2:M$136,2,FALSE())</f>
        <v>85</v>
      </c>
    </row>
    <row r="1680" spans="1:21" ht="14.25" customHeight="1" x14ac:dyDescent="0.25">
      <c r="A1680">
        <v>2025</v>
      </c>
      <c r="B1680" s="9">
        <v>45264.75</v>
      </c>
      <c r="C1680" s="9">
        <v>45264.815972222197</v>
      </c>
      <c r="D1680" t="s">
        <v>1332</v>
      </c>
      <c r="E1680" t="s">
        <v>17</v>
      </c>
      <c r="F1680" t="s">
        <v>1847</v>
      </c>
      <c r="G1680" t="s">
        <v>2</v>
      </c>
      <c r="H1680" t="s">
        <v>1334</v>
      </c>
      <c r="I1680" s="63" t="e">
        <f t="array" ref="I1680">_xlfn.IFS(#REF!="1",1,#REF!="2",2,#REF!="3",3,#REF!="1A",4,#REF!="1B",5,#REF!="2A",6,#REF!="2B",7,#REF!="3A",8,#REF!="3B",9,#REF!="4A",10,#REF!="","")</f>
        <v>#REF!</v>
      </c>
      <c r="J1680">
        <f>VLOOKUP(F1680,profesor!$G$2:$H$101,2,0)</f>
        <v>20</v>
      </c>
      <c r="K1680">
        <f>VLOOKUP(H1680,ar_predmet!A:C,3,0)</f>
        <v>300</v>
      </c>
      <c r="L1680" s="3">
        <f>VLOOKUP(H1680,ar_predmet!A:C,2,FALSE())</f>
        <v>4137</v>
      </c>
      <c r="M1680">
        <f>+VLOOKUP(G1680,tip_dogodka!$B$2:$C$10,2,0)</f>
        <v>1</v>
      </c>
      <c r="N1680">
        <f>+VLOOKUP(E1680,prostor!$F$1:$G$101,2,0)</f>
        <v>55</v>
      </c>
      <c r="O1680">
        <f t="shared" si="104"/>
        <v>95</v>
      </c>
      <c r="P1680">
        <f>VLOOKUP(O1680,mi2hh!A$2:B$4261,2,FALSE())</f>
        <v>2</v>
      </c>
      <c r="Q1680" t="str">
        <f t="shared" si="105"/>
        <v>Izr</v>
      </c>
      <c r="R1680" t="str">
        <f t="shared" si="106"/>
        <v>DO</v>
      </c>
      <c r="S1680" s="24" t="s">
        <v>1280</v>
      </c>
      <c r="T1680" t="str">
        <f t="shared" si="107"/>
        <v/>
      </c>
      <c r="U1680">
        <f>VLOOKUP(S1680,ar_skupina!L$2:M$136,2,FALSE())</f>
        <v>130</v>
      </c>
    </row>
    <row r="1681" spans="1:21" ht="14.25" customHeight="1" x14ac:dyDescent="0.25">
      <c r="A1681">
        <v>2026</v>
      </c>
      <c r="B1681" s="9">
        <v>45239.489583333299</v>
      </c>
      <c r="C1681" s="9">
        <v>45239.59375</v>
      </c>
      <c r="D1681" t="s">
        <v>1849</v>
      </c>
      <c r="E1681">
        <v>302</v>
      </c>
      <c r="F1681" t="s">
        <v>1847</v>
      </c>
      <c r="G1681" t="s">
        <v>2</v>
      </c>
      <c r="H1681" t="s">
        <v>1741</v>
      </c>
      <c r="I1681" s="63" t="e">
        <f t="array" ref="I1681">_xlfn.IFS(#REF!="1",1,#REF!="2",2,#REF!="3",3,#REF!="1A",4,#REF!="1B",5,#REF!="2A",6,#REF!="2B",7,#REF!="3A",8,#REF!="3B",9,#REF!="4A",10,#REF!="","")</f>
        <v>#REF!</v>
      </c>
      <c r="J1681">
        <f>VLOOKUP(F1681,profesor!$G$2:$H$101,2,0)</f>
        <v>20</v>
      </c>
      <c r="K1681">
        <f>VLOOKUP(H1681,ar_predmet!A:C,3,0)</f>
        <v>95</v>
      </c>
      <c r="L1681" s="3">
        <f>VLOOKUP(H1681,ar_predmet!A:C,2,FALSE())</f>
        <v>6220</v>
      </c>
      <c r="M1681">
        <f>+VLOOKUP(G1681,tip_dogodka!$B$2:$C$10,2,0)</f>
        <v>1</v>
      </c>
      <c r="N1681">
        <f>+VLOOKUP(E1681,prostor!$F$1:$G$101,2,0)</f>
        <v>6</v>
      </c>
      <c r="O1681">
        <f t="shared" si="104"/>
        <v>150</v>
      </c>
      <c r="P1681">
        <f>VLOOKUP(O1681,mi2hh!A$2:B$4261,2,FALSE())</f>
        <v>3</v>
      </c>
      <c r="Q1681" t="str">
        <f t="shared" si="105"/>
        <v>Red</v>
      </c>
      <c r="R1681" t="str">
        <f t="shared" si="106"/>
        <v>UN</v>
      </c>
      <c r="S1681" s="24" t="s">
        <v>1208</v>
      </c>
      <c r="T1681" t="str">
        <f t="shared" si="107"/>
        <v/>
      </c>
      <c r="U1681">
        <f>VLOOKUP(S1681,ar_skupina!L$2:M$136,2,FALSE())</f>
        <v>65</v>
      </c>
    </row>
    <row r="1682" spans="1:21" ht="14.25" customHeight="1" x14ac:dyDescent="0.25">
      <c r="A1682">
        <v>2028</v>
      </c>
      <c r="B1682" s="9">
        <v>45397.677083333299</v>
      </c>
      <c r="C1682" s="9">
        <v>45397.78125</v>
      </c>
      <c r="D1682" t="s">
        <v>1852</v>
      </c>
      <c r="E1682">
        <v>303</v>
      </c>
      <c r="F1682" t="s">
        <v>1847</v>
      </c>
      <c r="G1682" t="s">
        <v>2</v>
      </c>
      <c r="H1682" t="s">
        <v>1737</v>
      </c>
      <c r="I1682" s="63" t="e">
        <f t="array" ref="I1682">_xlfn.IFS(#REF!="1",1,#REF!="2",2,#REF!="3",3,#REF!="1A",4,#REF!="1B",5,#REF!="2A",6,#REF!="2B",7,#REF!="3A",8,#REF!="3B",9,#REF!="4A",10,#REF!="","")</f>
        <v>#REF!</v>
      </c>
      <c r="J1682">
        <f>VLOOKUP(F1682,profesor!$G$2:$H$101,2,0)</f>
        <v>20</v>
      </c>
      <c r="K1682">
        <f>VLOOKUP(H1682,ar_predmet!A:C,3,0)</f>
        <v>172</v>
      </c>
      <c r="L1682" s="3">
        <f>VLOOKUP(H1682,ar_predmet!A:C,2,FALSE())</f>
        <v>7131</v>
      </c>
      <c r="M1682">
        <f>+VLOOKUP(G1682,tip_dogodka!$B$2:$C$10,2,0)</f>
        <v>1</v>
      </c>
      <c r="N1682">
        <f>+VLOOKUP(E1682,prostor!$F$1:$G$101,2,0)</f>
        <v>7</v>
      </c>
      <c r="O1682">
        <f t="shared" si="104"/>
        <v>150</v>
      </c>
      <c r="P1682">
        <f>VLOOKUP(O1682,mi2hh!A$2:B$4261,2,FALSE())</f>
        <v>3</v>
      </c>
      <c r="Q1682" t="str">
        <f t="shared" si="105"/>
        <v>Red</v>
      </c>
      <c r="R1682" t="str">
        <f t="shared" si="106"/>
        <v>MA</v>
      </c>
      <c r="S1682" s="24" t="s">
        <v>1229</v>
      </c>
      <c r="T1682" t="str">
        <f t="shared" si="107"/>
        <v/>
      </c>
      <c r="U1682">
        <f>VLOOKUP(S1682,ar_skupina!L$2:M$136,2,FALSE())</f>
        <v>85</v>
      </c>
    </row>
    <row r="1683" spans="1:21" ht="14.25" customHeight="1" x14ac:dyDescent="0.25">
      <c r="A1683">
        <v>2029</v>
      </c>
      <c r="B1683" s="9">
        <v>45352.635416666701</v>
      </c>
      <c r="C1683" s="9">
        <v>45352.739583333299</v>
      </c>
      <c r="D1683" t="s">
        <v>1848</v>
      </c>
      <c r="E1683">
        <v>303</v>
      </c>
      <c r="F1683" t="s">
        <v>1847</v>
      </c>
      <c r="G1683" t="s">
        <v>2</v>
      </c>
      <c r="H1683" t="s">
        <v>1751</v>
      </c>
      <c r="I1683" s="63" t="e">
        <f t="array" ref="I1683">_xlfn.IFS(#REF!="1",1,#REF!="2",2,#REF!="3",3,#REF!="1A",4,#REF!="1B",5,#REF!="2A",6,#REF!="2B",7,#REF!="3A",8,#REF!="3B",9,#REF!="4A",10,#REF!="","")</f>
        <v>#REF!</v>
      </c>
      <c r="J1683">
        <f>VLOOKUP(F1683,profesor!$G$2:$H$101,2,0)</f>
        <v>20</v>
      </c>
      <c r="K1683">
        <f>VLOOKUP(H1683,ar_predmet!A:C,3,0)</f>
        <v>118</v>
      </c>
      <c r="L1683" s="3">
        <f>VLOOKUP(H1683,ar_predmet!A:C,2,FALSE())</f>
        <v>6307</v>
      </c>
      <c r="M1683">
        <f>+VLOOKUP(G1683,tip_dogodka!$B$2:$C$10,2,0)</f>
        <v>1</v>
      </c>
      <c r="N1683">
        <f>+VLOOKUP(E1683,prostor!$F$1:$G$101,2,0)</f>
        <v>7</v>
      </c>
      <c r="O1683">
        <f t="shared" si="104"/>
        <v>150</v>
      </c>
      <c r="P1683">
        <f>VLOOKUP(O1683,mi2hh!A$2:B$4261,2,FALSE())</f>
        <v>3</v>
      </c>
      <c r="Q1683" t="str">
        <f t="shared" si="105"/>
        <v>Red</v>
      </c>
      <c r="R1683" t="str">
        <f t="shared" si="106"/>
        <v>UN</v>
      </c>
      <c r="S1683" s="24" t="s">
        <v>1218</v>
      </c>
      <c r="T1683" t="str">
        <f t="shared" si="107"/>
        <v/>
      </c>
      <c r="U1683">
        <f>VLOOKUP(S1683,ar_skupina!L$2:M$136,2,FALSE())</f>
        <v>75</v>
      </c>
    </row>
    <row r="1684" spans="1:21" ht="14.25" customHeight="1" x14ac:dyDescent="0.25">
      <c r="A1684">
        <v>2030</v>
      </c>
      <c r="B1684" s="9">
        <v>45355.489583333299</v>
      </c>
      <c r="C1684" s="9">
        <v>45355.59375</v>
      </c>
      <c r="D1684" t="s">
        <v>1846</v>
      </c>
      <c r="E1684">
        <v>411</v>
      </c>
      <c r="F1684" t="s">
        <v>1847</v>
      </c>
      <c r="G1684" t="s">
        <v>2</v>
      </c>
      <c r="H1684" t="s">
        <v>1747</v>
      </c>
      <c r="I1684" s="63" t="e">
        <f t="array" ref="I1684">_xlfn.IFS(#REF!="1",1,#REF!="2",2,#REF!="3",3,#REF!="1A",4,#REF!="1B",5,#REF!="2A",6,#REF!="2B",7,#REF!="3A",8,#REF!="3B",9,#REF!="4A",10,#REF!="","")</f>
        <v>#REF!</v>
      </c>
      <c r="J1684">
        <f>VLOOKUP(F1684,profesor!$G$2:$H$101,2,0)</f>
        <v>20</v>
      </c>
      <c r="K1684">
        <f>VLOOKUP(H1684,ar_predmet!A:C,3,0)</f>
        <v>189</v>
      </c>
      <c r="L1684" s="3">
        <f>VLOOKUP(H1684,ar_predmet!A:C,2,FALSE())</f>
        <v>7232</v>
      </c>
      <c r="M1684">
        <f>+VLOOKUP(G1684,tip_dogodka!$B$2:$C$10,2,0)</f>
        <v>1</v>
      </c>
      <c r="N1684">
        <f>+VLOOKUP(E1684,prostor!$F$1:$G$101,2,0)</f>
        <v>14</v>
      </c>
      <c r="O1684">
        <f t="shared" si="104"/>
        <v>150</v>
      </c>
      <c r="P1684">
        <f>VLOOKUP(O1684,mi2hh!A$2:B$4261,2,FALSE())</f>
        <v>3</v>
      </c>
      <c r="Q1684" t="str">
        <f t="shared" si="105"/>
        <v>Red</v>
      </c>
      <c r="R1684" t="str">
        <f t="shared" si="106"/>
        <v>MA</v>
      </c>
      <c r="S1684" s="24" t="s">
        <v>1229</v>
      </c>
      <c r="T1684" t="str">
        <f t="shared" si="107"/>
        <v/>
      </c>
      <c r="U1684">
        <f>VLOOKUP(S1684,ar_skupina!L$2:M$136,2,FALSE())</f>
        <v>85</v>
      </c>
    </row>
    <row r="1685" spans="1:21" ht="14.25" customHeight="1" x14ac:dyDescent="0.25">
      <c r="A1685">
        <v>2031</v>
      </c>
      <c r="B1685" s="9">
        <v>45399.677083333299</v>
      </c>
      <c r="C1685" s="9">
        <v>45399.78125</v>
      </c>
      <c r="D1685" t="s">
        <v>1852</v>
      </c>
      <c r="E1685">
        <v>303</v>
      </c>
      <c r="F1685" t="s">
        <v>1847</v>
      </c>
      <c r="G1685" t="s">
        <v>2</v>
      </c>
      <c r="H1685" t="s">
        <v>1737</v>
      </c>
      <c r="I1685" s="63" t="e">
        <f t="array" ref="I1685">_xlfn.IFS(#REF!="1",1,#REF!="2",2,#REF!="3",3,#REF!="1A",4,#REF!="1B",5,#REF!="2A",6,#REF!="2B",7,#REF!="3A",8,#REF!="3B",9,#REF!="4A",10,#REF!="","")</f>
        <v>#REF!</v>
      </c>
      <c r="J1685">
        <f>VLOOKUP(F1685,profesor!$G$2:$H$101,2,0)</f>
        <v>20</v>
      </c>
      <c r="K1685">
        <f>VLOOKUP(H1685,ar_predmet!A:C,3,0)</f>
        <v>172</v>
      </c>
      <c r="L1685" s="3">
        <f>VLOOKUP(H1685,ar_predmet!A:C,2,FALSE())</f>
        <v>7131</v>
      </c>
      <c r="M1685">
        <f>+VLOOKUP(G1685,tip_dogodka!$B$2:$C$10,2,0)</f>
        <v>1</v>
      </c>
      <c r="N1685">
        <f>+VLOOKUP(E1685,prostor!$F$1:$G$101,2,0)</f>
        <v>7</v>
      </c>
      <c r="O1685">
        <f t="shared" si="104"/>
        <v>150</v>
      </c>
      <c r="P1685">
        <f>VLOOKUP(O1685,mi2hh!A$2:B$4261,2,FALSE())</f>
        <v>3</v>
      </c>
      <c r="Q1685" t="str">
        <f t="shared" si="105"/>
        <v>Red</v>
      </c>
      <c r="R1685" t="str">
        <f t="shared" si="106"/>
        <v>MA</v>
      </c>
      <c r="S1685" s="24" t="s">
        <v>1229</v>
      </c>
      <c r="T1685" t="str">
        <f t="shared" si="107"/>
        <v/>
      </c>
      <c r="U1685">
        <f>VLOOKUP(S1685,ar_skupina!L$2:M$136,2,FALSE())</f>
        <v>85</v>
      </c>
    </row>
    <row r="1686" spans="1:21" ht="14.25" customHeight="1" x14ac:dyDescent="0.25">
      <c r="A1686">
        <v>2032</v>
      </c>
      <c r="B1686" s="9">
        <v>45391.677083333299</v>
      </c>
      <c r="C1686" s="9">
        <v>45391.78125</v>
      </c>
      <c r="D1686" t="s">
        <v>1853</v>
      </c>
      <c r="E1686" t="s">
        <v>16</v>
      </c>
      <c r="F1686" t="s">
        <v>1847</v>
      </c>
      <c r="G1686" t="s">
        <v>4</v>
      </c>
      <c r="H1686" t="s">
        <v>1737</v>
      </c>
      <c r="I1686" s="63" t="e">
        <f t="array" ref="I1686">_xlfn.IFS(#REF!="1",1,#REF!="2",2,#REF!="3",3,#REF!="1A",4,#REF!="1B",5,#REF!="2A",6,#REF!="2B",7,#REF!="3A",8,#REF!="3B",9,#REF!="4A",10,#REF!="","")</f>
        <v>#REF!</v>
      </c>
      <c r="J1686">
        <f>VLOOKUP(F1686,profesor!$G$2:$H$101,2,0)</f>
        <v>20</v>
      </c>
      <c r="K1686">
        <f>VLOOKUP(H1686,ar_predmet!A:C,3,0)</f>
        <v>172</v>
      </c>
      <c r="L1686" s="3">
        <f>VLOOKUP(H1686,ar_predmet!A:C,2,FALSE())</f>
        <v>7131</v>
      </c>
      <c r="M1686">
        <f>+VLOOKUP(G1686,tip_dogodka!$B$2:$C$10,2,0)</f>
        <v>3</v>
      </c>
      <c r="N1686">
        <f>+VLOOKUP(E1686,prostor!$F$1:$G$101,2,0)</f>
        <v>54</v>
      </c>
      <c r="O1686">
        <f t="shared" si="104"/>
        <v>150</v>
      </c>
      <c r="P1686">
        <f>VLOOKUP(O1686,mi2hh!A$2:B$4261,2,FALSE())</f>
        <v>3</v>
      </c>
      <c r="Q1686" t="str">
        <f t="shared" si="105"/>
        <v>Red</v>
      </c>
      <c r="R1686" t="str">
        <f t="shared" si="106"/>
        <v>MA</v>
      </c>
      <c r="S1686" s="24" t="s">
        <v>1229</v>
      </c>
      <c r="T1686" t="str">
        <f t="shared" si="107"/>
        <v/>
      </c>
      <c r="U1686">
        <f>VLOOKUP(S1686,ar_skupina!L$2:M$136,2,FALSE())</f>
        <v>85</v>
      </c>
    </row>
    <row r="1687" spans="1:21" ht="14.25" customHeight="1" x14ac:dyDescent="0.25">
      <c r="A1687">
        <v>2033</v>
      </c>
      <c r="B1687" s="9">
        <v>45359.635416666701</v>
      </c>
      <c r="C1687" s="9">
        <v>45359.739583333299</v>
      </c>
      <c r="D1687" t="s">
        <v>1848</v>
      </c>
      <c r="E1687">
        <v>303</v>
      </c>
      <c r="F1687" t="s">
        <v>1847</v>
      </c>
      <c r="G1687" t="s">
        <v>2</v>
      </c>
      <c r="H1687" t="s">
        <v>1751</v>
      </c>
      <c r="I1687" s="63" t="e">
        <f t="array" ref="I1687">_xlfn.IFS(#REF!="1",1,#REF!="2",2,#REF!="3",3,#REF!="1A",4,#REF!="1B",5,#REF!="2A",6,#REF!="2B",7,#REF!="3A",8,#REF!="3B",9,#REF!="4A",10,#REF!="","")</f>
        <v>#REF!</v>
      </c>
      <c r="J1687">
        <f>VLOOKUP(F1687,profesor!$G$2:$H$101,2,0)</f>
        <v>20</v>
      </c>
      <c r="K1687">
        <f>VLOOKUP(H1687,ar_predmet!A:C,3,0)</f>
        <v>118</v>
      </c>
      <c r="L1687" s="3">
        <f>VLOOKUP(H1687,ar_predmet!A:C,2,FALSE())</f>
        <v>6307</v>
      </c>
      <c r="M1687">
        <f>+VLOOKUP(G1687,tip_dogodka!$B$2:$C$10,2,0)</f>
        <v>1</v>
      </c>
      <c r="N1687">
        <f>+VLOOKUP(E1687,prostor!$F$1:$G$101,2,0)</f>
        <v>7</v>
      </c>
      <c r="O1687">
        <f t="shared" si="104"/>
        <v>150</v>
      </c>
      <c r="P1687">
        <f>VLOOKUP(O1687,mi2hh!A$2:B$4261,2,FALSE())</f>
        <v>3</v>
      </c>
      <c r="Q1687" t="str">
        <f t="shared" si="105"/>
        <v>Red</v>
      </c>
      <c r="R1687" t="str">
        <f t="shared" si="106"/>
        <v>UN</v>
      </c>
      <c r="S1687" s="24" t="s">
        <v>1218</v>
      </c>
      <c r="T1687" t="str">
        <f t="shared" si="107"/>
        <v/>
      </c>
      <c r="U1687">
        <f>VLOOKUP(S1687,ar_skupina!L$2:M$136,2,FALSE())</f>
        <v>75</v>
      </c>
    </row>
    <row r="1688" spans="1:21" ht="14.25" customHeight="1" x14ac:dyDescent="0.25">
      <c r="A1688">
        <v>2034</v>
      </c>
      <c r="B1688" s="9">
        <v>45394.677083333299</v>
      </c>
      <c r="C1688" s="9">
        <v>45394.78125</v>
      </c>
      <c r="D1688" t="s">
        <v>1853</v>
      </c>
      <c r="E1688" t="s">
        <v>16</v>
      </c>
      <c r="F1688" t="s">
        <v>1847</v>
      </c>
      <c r="G1688" t="s">
        <v>4</v>
      </c>
      <c r="H1688" t="s">
        <v>1737</v>
      </c>
      <c r="I1688" s="63" t="e">
        <f t="array" ref="I1688">_xlfn.IFS(#REF!="1",1,#REF!="2",2,#REF!="3",3,#REF!="1A",4,#REF!="1B",5,#REF!="2A",6,#REF!="2B",7,#REF!="3A",8,#REF!="3B",9,#REF!="4A",10,#REF!="","")</f>
        <v>#REF!</v>
      </c>
      <c r="J1688">
        <f>VLOOKUP(F1688,profesor!$G$2:$H$101,2,0)</f>
        <v>20</v>
      </c>
      <c r="K1688">
        <f>VLOOKUP(H1688,ar_predmet!A:C,3,0)</f>
        <v>172</v>
      </c>
      <c r="L1688" s="3">
        <f>VLOOKUP(H1688,ar_predmet!A:C,2,FALSE())</f>
        <v>7131</v>
      </c>
      <c r="M1688">
        <f>+VLOOKUP(G1688,tip_dogodka!$B$2:$C$10,2,0)</f>
        <v>3</v>
      </c>
      <c r="N1688">
        <f>+VLOOKUP(E1688,prostor!$F$1:$G$101,2,0)</f>
        <v>54</v>
      </c>
      <c r="O1688">
        <f t="shared" si="104"/>
        <v>150</v>
      </c>
      <c r="P1688">
        <f>VLOOKUP(O1688,mi2hh!A$2:B$4261,2,FALSE())</f>
        <v>3</v>
      </c>
      <c r="Q1688" t="str">
        <f t="shared" si="105"/>
        <v>Red</v>
      </c>
      <c r="R1688" t="str">
        <f t="shared" si="106"/>
        <v>MA</v>
      </c>
      <c r="S1688" s="24" t="s">
        <v>1229</v>
      </c>
      <c r="T1688" t="str">
        <f t="shared" si="107"/>
        <v/>
      </c>
      <c r="U1688">
        <f>VLOOKUP(S1688,ar_skupina!L$2:M$136,2,FALSE())</f>
        <v>85</v>
      </c>
    </row>
    <row r="1689" spans="1:21" ht="14.25" customHeight="1" x14ac:dyDescent="0.25">
      <c r="A1689">
        <v>2036</v>
      </c>
      <c r="B1689" s="9">
        <v>45362.635416666701</v>
      </c>
      <c r="C1689" s="9">
        <v>45362.739583333299</v>
      </c>
      <c r="D1689" t="s">
        <v>1848</v>
      </c>
      <c r="E1689">
        <v>303</v>
      </c>
      <c r="F1689" t="s">
        <v>1847</v>
      </c>
      <c r="G1689" t="s">
        <v>2</v>
      </c>
      <c r="H1689" t="s">
        <v>1751</v>
      </c>
      <c r="I1689" s="63" t="e">
        <f t="array" ref="I1689">_xlfn.IFS(#REF!="1",1,#REF!="2",2,#REF!="3",3,#REF!="1A",4,#REF!="1B",5,#REF!="2A",6,#REF!="2B",7,#REF!="3A",8,#REF!="3B",9,#REF!="4A",10,#REF!="","")</f>
        <v>#REF!</v>
      </c>
      <c r="J1689">
        <f>VLOOKUP(F1689,profesor!$G$2:$H$101,2,0)</f>
        <v>20</v>
      </c>
      <c r="K1689">
        <f>VLOOKUP(H1689,ar_predmet!A:C,3,0)</f>
        <v>118</v>
      </c>
      <c r="L1689" s="3">
        <f>VLOOKUP(H1689,ar_predmet!A:C,2,FALSE())</f>
        <v>6307</v>
      </c>
      <c r="M1689">
        <f>+VLOOKUP(G1689,tip_dogodka!$B$2:$C$10,2,0)</f>
        <v>1</v>
      </c>
      <c r="N1689">
        <f>+VLOOKUP(E1689,prostor!$F$1:$G$101,2,0)</f>
        <v>7</v>
      </c>
      <c r="O1689">
        <f t="shared" si="104"/>
        <v>150</v>
      </c>
      <c r="P1689">
        <f>VLOOKUP(O1689,mi2hh!A$2:B$4261,2,FALSE())</f>
        <v>3</v>
      </c>
      <c r="Q1689" t="str">
        <f t="shared" si="105"/>
        <v>Red</v>
      </c>
      <c r="R1689" t="str">
        <f t="shared" si="106"/>
        <v>UN</v>
      </c>
      <c r="S1689" s="24" t="s">
        <v>1218</v>
      </c>
      <c r="T1689" t="str">
        <f t="shared" si="107"/>
        <v/>
      </c>
      <c r="U1689">
        <f>VLOOKUP(S1689,ar_skupina!L$2:M$136,2,FALSE())</f>
        <v>75</v>
      </c>
    </row>
    <row r="1690" spans="1:21" ht="14.25" customHeight="1" x14ac:dyDescent="0.25">
      <c r="A1690">
        <v>2037</v>
      </c>
      <c r="B1690" s="9">
        <v>45225.53125</v>
      </c>
      <c r="C1690" s="9">
        <v>45225.635416666701</v>
      </c>
      <c r="D1690" t="s">
        <v>1849</v>
      </c>
      <c r="E1690">
        <v>302</v>
      </c>
      <c r="F1690" t="s">
        <v>1847</v>
      </c>
      <c r="G1690" t="s">
        <v>2</v>
      </c>
      <c r="H1690" t="s">
        <v>1741</v>
      </c>
      <c r="I1690" s="63" t="e">
        <f t="array" ref="I1690">_xlfn.IFS(#REF!="1",1,#REF!="2",2,#REF!="3",3,#REF!="1A",4,#REF!="1B",5,#REF!="2A",6,#REF!="2B",7,#REF!="3A",8,#REF!="3B",9,#REF!="4A",10,#REF!="","")</f>
        <v>#REF!</v>
      </c>
      <c r="J1690">
        <f>VLOOKUP(F1690,profesor!$G$2:$H$101,2,0)</f>
        <v>20</v>
      </c>
      <c r="K1690">
        <f>VLOOKUP(H1690,ar_predmet!A:C,3,0)</f>
        <v>95</v>
      </c>
      <c r="L1690" s="3">
        <f>VLOOKUP(H1690,ar_predmet!A:C,2,FALSE())</f>
        <v>6220</v>
      </c>
      <c r="M1690">
        <f>+VLOOKUP(G1690,tip_dogodka!$B$2:$C$10,2,0)</f>
        <v>1</v>
      </c>
      <c r="N1690">
        <f>+VLOOKUP(E1690,prostor!$F$1:$G$101,2,0)</f>
        <v>6</v>
      </c>
      <c r="O1690">
        <f t="shared" si="104"/>
        <v>150</v>
      </c>
      <c r="P1690">
        <f>VLOOKUP(O1690,mi2hh!A$2:B$4261,2,FALSE())</f>
        <v>3</v>
      </c>
      <c r="Q1690" t="str">
        <f t="shared" si="105"/>
        <v>Red</v>
      </c>
      <c r="R1690" t="str">
        <f t="shared" si="106"/>
        <v>UN</v>
      </c>
      <c r="S1690" s="24" t="s">
        <v>1208</v>
      </c>
      <c r="T1690" t="str">
        <f t="shared" si="107"/>
        <v/>
      </c>
      <c r="U1690">
        <f>VLOOKUP(S1690,ar_skupina!L$2:M$136,2,FALSE())</f>
        <v>65</v>
      </c>
    </row>
    <row r="1691" spans="1:21" ht="14.25" customHeight="1" x14ac:dyDescent="0.25">
      <c r="A1691">
        <v>2038</v>
      </c>
      <c r="B1691" s="9">
        <v>45398.677083333299</v>
      </c>
      <c r="C1691" s="9">
        <v>45398.78125</v>
      </c>
      <c r="D1691" t="s">
        <v>1853</v>
      </c>
      <c r="E1691" t="s">
        <v>16</v>
      </c>
      <c r="F1691" t="s">
        <v>1847</v>
      </c>
      <c r="G1691" t="s">
        <v>4</v>
      </c>
      <c r="H1691" t="s">
        <v>1737</v>
      </c>
      <c r="I1691" s="63" t="e">
        <f t="array" ref="I1691">_xlfn.IFS(#REF!="1",1,#REF!="2",2,#REF!="3",3,#REF!="1A",4,#REF!="1B",5,#REF!="2A",6,#REF!="2B",7,#REF!="3A",8,#REF!="3B",9,#REF!="4A",10,#REF!="","")</f>
        <v>#REF!</v>
      </c>
      <c r="J1691">
        <f>VLOOKUP(F1691,profesor!$G$2:$H$101,2,0)</f>
        <v>20</v>
      </c>
      <c r="K1691">
        <f>VLOOKUP(H1691,ar_predmet!A:C,3,0)</f>
        <v>172</v>
      </c>
      <c r="L1691" s="3">
        <f>VLOOKUP(H1691,ar_predmet!A:C,2,FALSE())</f>
        <v>7131</v>
      </c>
      <c r="M1691">
        <f>+VLOOKUP(G1691,tip_dogodka!$B$2:$C$10,2,0)</f>
        <v>3</v>
      </c>
      <c r="N1691">
        <f>+VLOOKUP(E1691,prostor!$F$1:$G$101,2,0)</f>
        <v>54</v>
      </c>
      <c r="O1691">
        <f t="shared" si="104"/>
        <v>150</v>
      </c>
      <c r="P1691">
        <f>VLOOKUP(O1691,mi2hh!A$2:B$4261,2,FALSE())</f>
        <v>3</v>
      </c>
      <c r="Q1691" t="str">
        <f t="shared" si="105"/>
        <v>Red</v>
      </c>
      <c r="R1691" t="str">
        <f t="shared" si="106"/>
        <v>MA</v>
      </c>
      <c r="S1691" s="24" t="s">
        <v>1229</v>
      </c>
      <c r="T1691" t="str">
        <f t="shared" si="107"/>
        <v/>
      </c>
      <c r="U1691">
        <f>VLOOKUP(S1691,ar_skupina!L$2:M$136,2,FALSE())</f>
        <v>85</v>
      </c>
    </row>
    <row r="1692" spans="1:21" ht="14.25" customHeight="1" x14ac:dyDescent="0.25">
      <c r="A1692">
        <v>2039</v>
      </c>
      <c r="B1692" s="9">
        <v>45257.489583333299</v>
      </c>
      <c r="C1692" s="9">
        <v>45257.59375</v>
      </c>
      <c r="D1692" t="s">
        <v>1854</v>
      </c>
      <c r="E1692" t="s">
        <v>16</v>
      </c>
      <c r="F1692" t="s">
        <v>1847</v>
      </c>
      <c r="G1692" t="s">
        <v>4</v>
      </c>
      <c r="H1692" t="s">
        <v>1741</v>
      </c>
      <c r="I1692" s="63" t="e">
        <f t="array" ref="I1692">_xlfn.IFS(#REF!="1",1,#REF!="2",2,#REF!="3",3,#REF!="1A",4,#REF!="1B",5,#REF!="2A",6,#REF!="2B",7,#REF!="3A",8,#REF!="3B",9,#REF!="4A",10,#REF!="","")</f>
        <v>#REF!</v>
      </c>
      <c r="J1692">
        <f>VLOOKUP(F1692,profesor!$G$2:$H$101,2,0)</f>
        <v>20</v>
      </c>
      <c r="K1692">
        <f>VLOOKUP(H1692,ar_predmet!A:C,3,0)</f>
        <v>95</v>
      </c>
      <c r="L1692" s="3">
        <f>VLOOKUP(H1692,ar_predmet!A:C,2,FALSE())</f>
        <v>6220</v>
      </c>
      <c r="M1692">
        <f>+VLOOKUP(G1692,tip_dogodka!$B$2:$C$10,2,0)</f>
        <v>3</v>
      </c>
      <c r="N1692">
        <f>+VLOOKUP(E1692,prostor!$F$1:$G$101,2,0)</f>
        <v>54</v>
      </c>
      <c r="O1692">
        <f t="shared" si="104"/>
        <v>150</v>
      </c>
      <c r="P1692">
        <f>VLOOKUP(O1692,mi2hh!A$2:B$4261,2,FALSE())</f>
        <v>3</v>
      </c>
      <c r="Q1692" t="str">
        <f t="shared" si="105"/>
        <v>Red</v>
      </c>
      <c r="R1692" t="str">
        <f t="shared" si="106"/>
        <v>UN</v>
      </c>
      <c r="S1692" s="24" t="s">
        <v>1208</v>
      </c>
      <c r="T1692" t="str">
        <f t="shared" si="107"/>
        <v/>
      </c>
      <c r="U1692">
        <f>VLOOKUP(S1692,ar_skupina!L$2:M$136,2,FALSE())</f>
        <v>65</v>
      </c>
    </row>
    <row r="1693" spans="1:21" ht="14.25" customHeight="1" x14ac:dyDescent="0.25">
      <c r="A1693">
        <v>2041</v>
      </c>
      <c r="B1693" s="9">
        <v>45392.677083333299</v>
      </c>
      <c r="C1693" s="9">
        <v>45392.78125</v>
      </c>
      <c r="D1693" t="s">
        <v>1852</v>
      </c>
      <c r="E1693">
        <v>303</v>
      </c>
      <c r="F1693" t="s">
        <v>1847</v>
      </c>
      <c r="G1693" t="s">
        <v>2</v>
      </c>
      <c r="H1693" t="s">
        <v>1737</v>
      </c>
      <c r="I1693" s="63" t="e">
        <f t="array" ref="I1693">_xlfn.IFS(#REF!="1",1,#REF!="2",2,#REF!="3",3,#REF!="1A",4,#REF!="1B",5,#REF!="2A",6,#REF!="2B",7,#REF!="3A",8,#REF!="3B",9,#REF!="4A",10,#REF!="","")</f>
        <v>#REF!</v>
      </c>
      <c r="J1693">
        <f>VLOOKUP(F1693,profesor!$G$2:$H$101,2,0)</f>
        <v>20</v>
      </c>
      <c r="K1693">
        <f>VLOOKUP(H1693,ar_predmet!A:C,3,0)</f>
        <v>172</v>
      </c>
      <c r="L1693" s="3">
        <f>VLOOKUP(H1693,ar_predmet!A:C,2,FALSE())</f>
        <v>7131</v>
      </c>
      <c r="M1693">
        <f>+VLOOKUP(G1693,tip_dogodka!$B$2:$C$10,2,0)</f>
        <v>1</v>
      </c>
      <c r="N1693">
        <f>+VLOOKUP(E1693,prostor!$F$1:$G$101,2,0)</f>
        <v>7</v>
      </c>
      <c r="O1693">
        <f t="shared" si="104"/>
        <v>150</v>
      </c>
      <c r="P1693">
        <f>VLOOKUP(O1693,mi2hh!A$2:B$4261,2,FALSE())</f>
        <v>3</v>
      </c>
      <c r="Q1693" t="str">
        <f t="shared" si="105"/>
        <v>Red</v>
      </c>
      <c r="R1693" t="str">
        <f t="shared" si="106"/>
        <v>MA</v>
      </c>
      <c r="S1693" s="24" t="s">
        <v>1229</v>
      </c>
      <c r="T1693" t="str">
        <f t="shared" si="107"/>
        <v/>
      </c>
      <c r="U1693">
        <f>VLOOKUP(S1693,ar_skupina!L$2:M$136,2,FALSE())</f>
        <v>85</v>
      </c>
    </row>
    <row r="1694" spans="1:21" ht="14.25" customHeight="1" x14ac:dyDescent="0.25">
      <c r="A1694">
        <v>2042</v>
      </c>
      <c r="B1694" s="9">
        <v>45364.489583333299</v>
      </c>
      <c r="C1694" s="9">
        <v>45364.59375</v>
      </c>
      <c r="D1694" t="s">
        <v>1846</v>
      </c>
      <c r="E1694">
        <v>411</v>
      </c>
      <c r="F1694" t="s">
        <v>1847</v>
      </c>
      <c r="G1694" t="s">
        <v>2</v>
      </c>
      <c r="H1694" t="s">
        <v>1747</v>
      </c>
      <c r="I1694" s="63" t="e">
        <f t="array" ref="I1694">_xlfn.IFS(#REF!="1",1,#REF!="2",2,#REF!="3",3,#REF!="1A",4,#REF!="1B",5,#REF!="2A",6,#REF!="2B",7,#REF!="3A",8,#REF!="3B",9,#REF!="4A",10,#REF!="","")</f>
        <v>#REF!</v>
      </c>
      <c r="J1694">
        <f>VLOOKUP(F1694,profesor!$G$2:$H$101,2,0)</f>
        <v>20</v>
      </c>
      <c r="K1694">
        <f>VLOOKUP(H1694,ar_predmet!A:C,3,0)</f>
        <v>189</v>
      </c>
      <c r="L1694" s="3">
        <f>VLOOKUP(H1694,ar_predmet!A:C,2,FALSE())</f>
        <v>7232</v>
      </c>
      <c r="M1694">
        <f>+VLOOKUP(G1694,tip_dogodka!$B$2:$C$10,2,0)</f>
        <v>1</v>
      </c>
      <c r="N1694">
        <f>+VLOOKUP(E1694,prostor!$F$1:$G$101,2,0)</f>
        <v>14</v>
      </c>
      <c r="O1694">
        <f t="shared" si="104"/>
        <v>150</v>
      </c>
      <c r="P1694">
        <f>VLOOKUP(O1694,mi2hh!A$2:B$4261,2,FALSE())</f>
        <v>3</v>
      </c>
      <c r="Q1694" t="str">
        <f t="shared" si="105"/>
        <v>Red</v>
      </c>
      <c r="R1694" t="str">
        <f t="shared" si="106"/>
        <v>MA</v>
      </c>
      <c r="S1694" s="24" t="s">
        <v>1229</v>
      </c>
      <c r="T1694" t="str">
        <f t="shared" si="107"/>
        <v/>
      </c>
      <c r="U1694">
        <f>VLOOKUP(S1694,ar_skupina!L$2:M$136,2,FALSE())</f>
        <v>85</v>
      </c>
    </row>
    <row r="1695" spans="1:21" ht="14.25" customHeight="1" x14ac:dyDescent="0.25">
      <c r="A1695">
        <v>2043</v>
      </c>
      <c r="B1695" s="9">
        <v>45404.677083333299</v>
      </c>
      <c r="C1695" s="9">
        <v>45404.78125</v>
      </c>
      <c r="D1695" t="s">
        <v>1852</v>
      </c>
      <c r="E1695">
        <v>303</v>
      </c>
      <c r="F1695" t="s">
        <v>1847</v>
      </c>
      <c r="G1695" t="s">
        <v>2</v>
      </c>
      <c r="H1695" t="s">
        <v>1737</v>
      </c>
      <c r="I1695" s="63" t="e">
        <f t="array" ref="I1695">_xlfn.IFS(#REF!="1",1,#REF!="2",2,#REF!="3",3,#REF!="1A",4,#REF!="1B",5,#REF!="2A",6,#REF!="2B",7,#REF!="3A",8,#REF!="3B",9,#REF!="4A",10,#REF!="","")</f>
        <v>#REF!</v>
      </c>
      <c r="J1695">
        <f>VLOOKUP(F1695,profesor!$G$2:$H$101,2,0)</f>
        <v>20</v>
      </c>
      <c r="K1695">
        <f>VLOOKUP(H1695,ar_predmet!A:C,3,0)</f>
        <v>172</v>
      </c>
      <c r="L1695" s="3">
        <f>VLOOKUP(H1695,ar_predmet!A:C,2,FALSE())</f>
        <v>7131</v>
      </c>
      <c r="M1695">
        <f>+VLOOKUP(G1695,tip_dogodka!$B$2:$C$10,2,0)</f>
        <v>1</v>
      </c>
      <c r="N1695">
        <f>+VLOOKUP(E1695,prostor!$F$1:$G$101,2,0)</f>
        <v>7</v>
      </c>
      <c r="O1695">
        <f t="shared" si="104"/>
        <v>150</v>
      </c>
      <c r="P1695">
        <f>VLOOKUP(O1695,mi2hh!A$2:B$4261,2,FALSE())</f>
        <v>3</v>
      </c>
      <c r="Q1695" t="str">
        <f t="shared" si="105"/>
        <v>Red</v>
      </c>
      <c r="R1695" t="str">
        <f t="shared" si="106"/>
        <v>MA</v>
      </c>
      <c r="S1695" s="24" t="s">
        <v>1229</v>
      </c>
      <c r="T1695" t="str">
        <f t="shared" si="107"/>
        <v/>
      </c>
      <c r="U1695">
        <f>VLOOKUP(S1695,ar_skupina!L$2:M$136,2,FALSE())</f>
        <v>85</v>
      </c>
    </row>
    <row r="1696" spans="1:21" ht="14.25" customHeight="1" x14ac:dyDescent="0.25">
      <c r="A1696">
        <v>2047</v>
      </c>
      <c r="B1696" s="9">
        <v>45302.375</v>
      </c>
      <c r="C1696" s="9">
        <v>45302.40625</v>
      </c>
      <c r="D1696" t="s">
        <v>1365</v>
      </c>
      <c r="E1696" t="s">
        <v>16</v>
      </c>
      <c r="F1696" t="s">
        <v>1847</v>
      </c>
      <c r="G1696" t="s">
        <v>4</v>
      </c>
      <c r="H1696" t="s">
        <v>1346</v>
      </c>
      <c r="I1696" s="63" t="e">
        <f t="array" ref="I1696">_xlfn.IFS(#REF!="1",1,#REF!="2",2,#REF!="3",3,#REF!="1A",4,#REF!="1B",5,#REF!="2A",6,#REF!="2B",7,#REF!="3A",8,#REF!="3B",9,#REF!="4A",10,#REF!="","")</f>
        <v>#REF!</v>
      </c>
      <c r="J1696">
        <f>VLOOKUP(F1696,profesor!$G$2:$H$101,2,0)</f>
        <v>20</v>
      </c>
      <c r="K1696">
        <f>VLOOKUP(H1696,ar_predmet!A:C,3,0)</f>
        <v>131</v>
      </c>
      <c r="L1696" s="3">
        <f>VLOOKUP(H1696,ar_predmet!A:C,2,FALSE())</f>
        <v>6325</v>
      </c>
      <c r="M1696">
        <f>+VLOOKUP(G1696,tip_dogodka!$B$2:$C$10,2,0)</f>
        <v>3</v>
      </c>
      <c r="N1696">
        <f>+VLOOKUP(E1696,prostor!$F$1:$G$101,2,0)</f>
        <v>54</v>
      </c>
      <c r="O1696">
        <f t="shared" si="104"/>
        <v>45</v>
      </c>
      <c r="P1696">
        <f>VLOOKUP(O1696,mi2hh!A$2:B$4261,2,FALSE())</f>
        <v>1</v>
      </c>
      <c r="Q1696" t="str">
        <f t="shared" si="105"/>
        <v>Red</v>
      </c>
      <c r="R1696" t="str">
        <f t="shared" si="106"/>
        <v>UN</v>
      </c>
      <c r="S1696" s="24" t="s">
        <v>1215</v>
      </c>
      <c r="T1696" t="str">
        <f t="shared" si="107"/>
        <v/>
      </c>
      <c r="U1696">
        <f>VLOOKUP(S1696,ar_skupina!L$2:M$136,2,FALSE())</f>
        <v>72</v>
      </c>
    </row>
    <row r="1697" spans="1:21" ht="14.25" customHeight="1" x14ac:dyDescent="0.25">
      <c r="A1697">
        <v>2048</v>
      </c>
      <c r="B1697" s="9">
        <v>45405.677083333299</v>
      </c>
      <c r="C1697" s="9">
        <v>45405.78125</v>
      </c>
      <c r="D1697" t="s">
        <v>1853</v>
      </c>
      <c r="E1697" t="s">
        <v>16</v>
      </c>
      <c r="F1697" t="s">
        <v>1847</v>
      </c>
      <c r="G1697" t="s">
        <v>4</v>
      </c>
      <c r="H1697" t="s">
        <v>1737</v>
      </c>
      <c r="I1697" s="63" t="e">
        <f t="array" ref="I1697">_xlfn.IFS(#REF!="1",1,#REF!="2",2,#REF!="3",3,#REF!="1A",4,#REF!="1B",5,#REF!="2A",6,#REF!="2B",7,#REF!="3A",8,#REF!="3B",9,#REF!="4A",10,#REF!="","")</f>
        <v>#REF!</v>
      </c>
      <c r="J1697">
        <f>VLOOKUP(F1697,profesor!$G$2:$H$101,2,0)</f>
        <v>20</v>
      </c>
      <c r="K1697">
        <f>VLOOKUP(H1697,ar_predmet!A:C,3,0)</f>
        <v>172</v>
      </c>
      <c r="L1697" s="3">
        <f>VLOOKUP(H1697,ar_predmet!A:C,2,FALSE())</f>
        <v>7131</v>
      </c>
      <c r="M1697">
        <f>+VLOOKUP(G1697,tip_dogodka!$B$2:$C$10,2,0)</f>
        <v>3</v>
      </c>
      <c r="N1697">
        <f>+VLOOKUP(E1697,prostor!$F$1:$G$101,2,0)</f>
        <v>54</v>
      </c>
      <c r="O1697">
        <f t="shared" si="104"/>
        <v>150</v>
      </c>
      <c r="P1697">
        <f>VLOOKUP(O1697,mi2hh!A$2:B$4261,2,FALSE())</f>
        <v>3</v>
      </c>
      <c r="Q1697" t="str">
        <f t="shared" si="105"/>
        <v>Red</v>
      </c>
      <c r="R1697" t="str">
        <f t="shared" si="106"/>
        <v>MA</v>
      </c>
      <c r="S1697" s="24" t="s">
        <v>1229</v>
      </c>
      <c r="T1697" t="str">
        <f t="shared" si="107"/>
        <v/>
      </c>
      <c r="U1697">
        <f>VLOOKUP(S1697,ar_skupina!L$2:M$136,2,FALSE())</f>
        <v>85</v>
      </c>
    </row>
    <row r="1698" spans="1:21" ht="14.25" customHeight="1" x14ac:dyDescent="0.25">
      <c r="A1698">
        <v>2051</v>
      </c>
      <c r="B1698" s="9">
        <v>45251.489583333299</v>
      </c>
      <c r="C1698" s="9">
        <v>45251.59375</v>
      </c>
      <c r="D1698" t="s">
        <v>1849</v>
      </c>
      <c r="E1698">
        <v>302</v>
      </c>
      <c r="F1698" t="s">
        <v>1847</v>
      </c>
      <c r="G1698" t="s">
        <v>2</v>
      </c>
      <c r="H1698" t="s">
        <v>1741</v>
      </c>
      <c r="I1698" s="63" t="e">
        <f t="array" ref="I1698">_xlfn.IFS(#REF!="1",1,#REF!="2",2,#REF!="3",3,#REF!="1A",4,#REF!="1B",5,#REF!="2A",6,#REF!="2B",7,#REF!="3A",8,#REF!="3B",9,#REF!="4A",10,#REF!="","")</f>
        <v>#REF!</v>
      </c>
      <c r="J1698">
        <f>VLOOKUP(F1698,profesor!$G$2:$H$101,2,0)</f>
        <v>20</v>
      </c>
      <c r="K1698">
        <f>VLOOKUP(H1698,ar_predmet!A:C,3,0)</f>
        <v>95</v>
      </c>
      <c r="L1698" s="3">
        <f>VLOOKUP(H1698,ar_predmet!A:C,2,FALSE())</f>
        <v>6220</v>
      </c>
      <c r="M1698">
        <f>+VLOOKUP(G1698,tip_dogodka!$B$2:$C$10,2,0)</f>
        <v>1</v>
      </c>
      <c r="N1698">
        <f>+VLOOKUP(E1698,prostor!$F$1:$G$101,2,0)</f>
        <v>6</v>
      </c>
      <c r="O1698">
        <f t="shared" si="104"/>
        <v>150</v>
      </c>
      <c r="P1698">
        <f>VLOOKUP(O1698,mi2hh!A$2:B$4261,2,FALSE())</f>
        <v>3</v>
      </c>
      <c r="Q1698" t="str">
        <f t="shared" si="105"/>
        <v>Red</v>
      </c>
      <c r="R1698" t="str">
        <f t="shared" si="106"/>
        <v>UN</v>
      </c>
      <c r="S1698" s="24" t="s">
        <v>1208</v>
      </c>
      <c r="T1698" t="str">
        <f t="shared" si="107"/>
        <v/>
      </c>
      <c r="U1698">
        <f>VLOOKUP(S1698,ar_skupina!L$2:M$136,2,FALSE())</f>
        <v>65</v>
      </c>
    </row>
    <row r="1699" spans="1:21" ht="14.25" customHeight="1" x14ac:dyDescent="0.25">
      <c r="A1699">
        <v>2053</v>
      </c>
      <c r="B1699" s="9">
        <v>45247.489583333299</v>
      </c>
      <c r="C1699" s="9">
        <v>45247.59375</v>
      </c>
      <c r="D1699" t="s">
        <v>1854</v>
      </c>
      <c r="E1699" t="s">
        <v>16</v>
      </c>
      <c r="F1699" t="s">
        <v>1847</v>
      </c>
      <c r="G1699" t="s">
        <v>4</v>
      </c>
      <c r="H1699" t="s">
        <v>1741</v>
      </c>
      <c r="I1699" s="63" t="e">
        <f t="array" ref="I1699">_xlfn.IFS(#REF!="1",1,#REF!="2",2,#REF!="3",3,#REF!="1A",4,#REF!="1B",5,#REF!="2A",6,#REF!="2B",7,#REF!="3A",8,#REF!="3B",9,#REF!="4A",10,#REF!="","")</f>
        <v>#REF!</v>
      </c>
      <c r="J1699">
        <f>VLOOKUP(F1699,profesor!$G$2:$H$101,2,0)</f>
        <v>20</v>
      </c>
      <c r="K1699">
        <f>VLOOKUP(H1699,ar_predmet!A:C,3,0)</f>
        <v>95</v>
      </c>
      <c r="L1699" s="3">
        <f>VLOOKUP(H1699,ar_predmet!A:C,2,FALSE())</f>
        <v>6220</v>
      </c>
      <c r="M1699">
        <f>+VLOOKUP(G1699,tip_dogodka!$B$2:$C$10,2,0)</f>
        <v>3</v>
      </c>
      <c r="N1699">
        <f>+VLOOKUP(E1699,prostor!$F$1:$G$101,2,0)</f>
        <v>54</v>
      </c>
      <c r="O1699">
        <f t="shared" si="104"/>
        <v>150</v>
      </c>
      <c r="P1699">
        <f>VLOOKUP(O1699,mi2hh!A$2:B$4261,2,FALSE())</f>
        <v>3</v>
      </c>
      <c r="Q1699" t="str">
        <f t="shared" si="105"/>
        <v>Red</v>
      </c>
      <c r="R1699" t="str">
        <f t="shared" si="106"/>
        <v>UN</v>
      </c>
      <c r="S1699" s="24" t="s">
        <v>1208</v>
      </c>
      <c r="T1699" t="str">
        <f t="shared" si="107"/>
        <v/>
      </c>
      <c r="U1699">
        <f>VLOOKUP(S1699,ar_skupina!L$2:M$136,2,FALSE())</f>
        <v>65</v>
      </c>
    </row>
    <row r="1700" spans="1:21" ht="14.25" customHeight="1" x14ac:dyDescent="0.25">
      <c r="A1700">
        <v>2055</v>
      </c>
      <c r="B1700" s="9">
        <v>45390.677083333299</v>
      </c>
      <c r="C1700" s="9">
        <v>45390.78125</v>
      </c>
      <c r="D1700" t="s">
        <v>1852</v>
      </c>
      <c r="E1700">
        <v>303</v>
      </c>
      <c r="F1700" t="s">
        <v>1847</v>
      </c>
      <c r="G1700" t="s">
        <v>2</v>
      </c>
      <c r="H1700" t="s">
        <v>1737</v>
      </c>
      <c r="I1700" s="63" t="e">
        <f t="array" ref="I1700">_xlfn.IFS(#REF!="1",1,#REF!="2",2,#REF!="3",3,#REF!="1A",4,#REF!="1B",5,#REF!="2A",6,#REF!="2B",7,#REF!="3A",8,#REF!="3B",9,#REF!="4A",10,#REF!="","")</f>
        <v>#REF!</v>
      </c>
      <c r="J1700">
        <f>VLOOKUP(F1700,profesor!$G$2:$H$101,2,0)</f>
        <v>20</v>
      </c>
      <c r="K1700">
        <f>VLOOKUP(H1700,ar_predmet!A:C,3,0)</f>
        <v>172</v>
      </c>
      <c r="L1700" s="3">
        <f>VLOOKUP(H1700,ar_predmet!A:C,2,FALSE())</f>
        <v>7131</v>
      </c>
      <c r="M1700">
        <f>+VLOOKUP(G1700,tip_dogodka!$B$2:$C$10,2,0)</f>
        <v>1</v>
      </c>
      <c r="N1700">
        <f>+VLOOKUP(E1700,prostor!$F$1:$G$101,2,0)</f>
        <v>7</v>
      </c>
      <c r="O1700">
        <f t="shared" si="104"/>
        <v>150</v>
      </c>
      <c r="P1700">
        <f>VLOOKUP(O1700,mi2hh!A$2:B$4261,2,FALSE())</f>
        <v>3</v>
      </c>
      <c r="Q1700" t="str">
        <f t="shared" si="105"/>
        <v>Red</v>
      </c>
      <c r="R1700" t="str">
        <f t="shared" si="106"/>
        <v>MA</v>
      </c>
      <c r="S1700" s="24" t="s">
        <v>1229</v>
      </c>
      <c r="T1700" t="str">
        <f t="shared" si="107"/>
        <v/>
      </c>
      <c r="U1700">
        <f>VLOOKUP(S1700,ar_skupina!L$2:M$136,2,FALSE())</f>
        <v>85</v>
      </c>
    </row>
    <row r="1701" spans="1:21" ht="14.25" customHeight="1" x14ac:dyDescent="0.25">
      <c r="A1701">
        <v>2056</v>
      </c>
      <c r="B1701" s="9">
        <v>45400.677083333299</v>
      </c>
      <c r="C1701" s="9">
        <v>45400.78125</v>
      </c>
      <c r="D1701" t="s">
        <v>1852</v>
      </c>
      <c r="E1701">
        <v>306</v>
      </c>
      <c r="F1701" t="s">
        <v>1847</v>
      </c>
      <c r="G1701" t="s">
        <v>2</v>
      </c>
      <c r="H1701" t="s">
        <v>1737</v>
      </c>
      <c r="I1701" s="63" t="e">
        <f t="array" ref="I1701">_xlfn.IFS(#REF!="1",1,#REF!="2",2,#REF!="3",3,#REF!="1A",4,#REF!="1B",5,#REF!="2A",6,#REF!="2B",7,#REF!="3A",8,#REF!="3B",9,#REF!="4A",10,#REF!="","")</f>
        <v>#REF!</v>
      </c>
      <c r="J1701">
        <f>VLOOKUP(F1701,profesor!$G$2:$H$101,2,0)</f>
        <v>20</v>
      </c>
      <c r="K1701">
        <f>VLOOKUP(H1701,ar_predmet!A:C,3,0)</f>
        <v>172</v>
      </c>
      <c r="L1701" s="3">
        <f>VLOOKUP(H1701,ar_predmet!A:C,2,FALSE())</f>
        <v>7131</v>
      </c>
      <c r="M1701">
        <f>+VLOOKUP(G1701,tip_dogodka!$B$2:$C$10,2,0)</f>
        <v>1</v>
      </c>
      <c r="N1701">
        <f>+VLOOKUP(E1701,prostor!$F$1:$G$101,2,0)</f>
        <v>8</v>
      </c>
      <c r="O1701">
        <f t="shared" si="104"/>
        <v>150</v>
      </c>
      <c r="P1701">
        <f>VLOOKUP(O1701,mi2hh!A$2:B$4261,2,FALSE())</f>
        <v>3</v>
      </c>
      <c r="Q1701" t="str">
        <f t="shared" si="105"/>
        <v>Red</v>
      </c>
      <c r="R1701" t="str">
        <f t="shared" si="106"/>
        <v>MA</v>
      </c>
      <c r="S1701" s="24" t="s">
        <v>1229</v>
      </c>
      <c r="T1701" t="str">
        <f t="shared" si="107"/>
        <v/>
      </c>
      <c r="U1701">
        <f>VLOOKUP(S1701,ar_skupina!L$2:M$136,2,FALSE())</f>
        <v>85</v>
      </c>
    </row>
    <row r="1702" spans="1:21" ht="14.25" customHeight="1" x14ac:dyDescent="0.25">
      <c r="A1702">
        <v>2057</v>
      </c>
      <c r="B1702" s="9">
        <v>45355.635416666701</v>
      </c>
      <c r="C1702" s="9">
        <v>45355.739583333299</v>
      </c>
      <c r="D1702" t="s">
        <v>1855</v>
      </c>
      <c r="E1702" t="s">
        <v>16</v>
      </c>
      <c r="F1702" t="s">
        <v>1847</v>
      </c>
      <c r="G1702" t="s">
        <v>4</v>
      </c>
      <c r="H1702" t="s">
        <v>1751</v>
      </c>
      <c r="I1702" s="63" t="e">
        <f t="array" ref="I1702">_xlfn.IFS(#REF!="1",1,#REF!="2",2,#REF!="3",3,#REF!="1A",4,#REF!="1B",5,#REF!="2A",6,#REF!="2B",7,#REF!="3A",8,#REF!="3B",9,#REF!="4A",10,#REF!="","")</f>
        <v>#REF!</v>
      </c>
      <c r="J1702">
        <f>VLOOKUP(F1702,profesor!$G$2:$H$101,2,0)</f>
        <v>20</v>
      </c>
      <c r="K1702">
        <f>VLOOKUP(H1702,ar_predmet!A:C,3,0)</f>
        <v>118</v>
      </c>
      <c r="L1702" s="3">
        <f>VLOOKUP(H1702,ar_predmet!A:C,2,FALSE())</f>
        <v>6307</v>
      </c>
      <c r="M1702">
        <f>+VLOOKUP(G1702,tip_dogodka!$B$2:$C$10,2,0)</f>
        <v>3</v>
      </c>
      <c r="N1702">
        <f>+VLOOKUP(E1702,prostor!$F$1:$G$101,2,0)</f>
        <v>54</v>
      </c>
      <c r="O1702">
        <f t="shared" si="104"/>
        <v>150</v>
      </c>
      <c r="P1702">
        <f>VLOOKUP(O1702,mi2hh!A$2:B$4261,2,FALSE())</f>
        <v>3</v>
      </c>
      <c r="Q1702" t="str">
        <f t="shared" si="105"/>
        <v>Red</v>
      </c>
      <c r="R1702" t="str">
        <f t="shared" si="106"/>
        <v>UN</v>
      </c>
      <c r="S1702" s="24" t="s">
        <v>1218</v>
      </c>
      <c r="T1702" t="str">
        <f t="shared" si="107"/>
        <v/>
      </c>
      <c r="U1702">
        <f>VLOOKUP(S1702,ar_skupina!L$2:M$136,2,FALSE())</f>
        <v>75</v>
      </c>
    </row>
    <row r="1703" spans="1:21" ht="14.25" customHeight="1" x14ac:dyDescent="0.25">
      <c r="A1703">
        <v>2058</v>
      </c>
      <c r="B1703" s="9">
        <v>45356.489583333299</v>
      </c>
      <c r="C1703" s="9">
        <v>45356.59375</v>
      </c>
      <c r="D1703" t="s">
        <v>1850</v>
      </c>
      <c r="E1703" t="s">
        <v>16</v>
      </c>
      <c r="F1703" t="s">
        <v>1847</v>
      </c>
      <c r="G1703" t="s">
        <v>4</v>
      </c>
      <c r="H1703" t="s">
        <v>1747</v>
      </c>
      <c r="I1703" s="63" t="e">
        <f t="array" ref="I1703">_xlfn.IFS(#REF!="1",1,#REF!="2",2,#REF!="3",3,#REF!="1A",4,#REF!="1B",5,#REF!="2A",6,#REF!="2B",7,#REF!="3A",8,#REF!="3B",9,#REF!="4A",10,#REF!="","")</f>
        <v>#REF!</v>
      </c>
      <c r="J1703">
        <f>VLOOKUP(F1703,profesor!$G$2:$H$101,2,0)</f>
        <v>20</v>
      </c>
      <c r="K1703">
        <f>VLOOKUP(H1703,ar_predmet!A:C,3,0)</f>
        <v>189</v>
      </c>
      <c r="L1703" s="3">
        <f>VLOOKUP(H1703,ar_predmet!A:C,2,FALSE())</f>
        <v>7232</v>
      </c>
      <c r="M1703">
        <f>+VLOOKUP(G1703,tip_dogodka!$B$2:$C$10,2,0)</f>
        <v>3</v>
      </c>
      <c r="N1703">
        <f>+VLOOKUP(E1703,prostor!$F$1:$G$101,2,0)</f>
        <v>54</v>
      </c>
      <c r="O1703">
        <f t="shared" si="104"/>
        <v>150</v>
      </c>
      <c r="P1703">
        <f>VLOOKUP(O1703,mi2hh!A$2:B$4261,2,FALSE())</f>
        <v>3</v>
      </c>
      <c r="Q1703" t="str">
        <f t="shared" si="105"/>
        <v>Red</v>
      </c>
      <c r="R1703" t="str">
        <f t="shared" si="106"/>
        <v>MA</v>
      </c>
      <c r="S1703" s="24" t="s">
        <v>1229</v>
      </c>
      <c r="T1703" t="str">
        <f t="shared" si="107"/>
        <v/>
      </c>
      <c r="U1703">
        <f>VLOOKUP(S1703,ar_skupina!L$2:M$136,2,FALSE())</f>
        <v>85</v>
      </c>
    </row>
    <row r="1704" spans="1:21" ht="14.25" customHeight="1" x14ac:dyDescent="0.25">
      <c r="A1704">
        <v>2059</v>
      </c>
      <c r="B1704" s="9">
        <v>45356.635416666701</v>
      </c>
      <c r="C1704" s="9">
        <v>45356.739583333299</v>
      </c>
      <c r="D1704" t="s">
        <v>1848</v>
      </c>
      <c r="E1704">
        <v>303</v>
      </c>
      <c r="F1704" t="s">
        <v>1847</v>
      </c>
      <c r="G1704" t="s">
        <v>2</v>
      </c>
      <c r="H1704" t="s">
        <v>1751</v>
      </c>
      <c r="I1704" s="63" t="e">
        <f t="array" ref="I1704">_xlfn.IFS(#REF!="1",1,#REF!="2",2,#REF!="3",3,#REF!="1A",4,#REF!="1B",5,#REF!="2A",6,#REF!="2B",7,#REF!="3A",8,#REF!="3B",9,#REF!="4A",10,#REF!="","")</f>
        <v>#REF!</v>
      </c>
      <c r="J1704">
        <f>VLOOKUP(F1704,profesor!$G$2:$H$101,2,0)</f>
        <v>20</v>
      </c>
      <c r="K1704">
        <f>VLOOKUP(H1704,ar_predmet!A:C,3,0)</f>
        <v>118</v>
      </c>
      <c r="L1704" s="3">
        <f>VLOOKUP(H1704,ar_predmet!A:C,2,FALSE())</f>
        <v>6307</v>
      </c>
      <c r="M1704">
        <f>+VLOOKUP(G1704,tip_dogodka!$B$2:$C$10,2,0)</f>
        <v>1</v>
      </c>
      <c r="N1704">
        <f>+VLOOKUP(E1704,prostor!$F$1:$G$101,2,0)</f>
        <v>7</v>
      </c>
      <c r="O1704">
        <f t="shared" si="104"/>
        <v>150</v>
      </c>
      <c r="P1704">
        <f>VLOOKUP(O1704,mi2hh!A$2:B$4261,2,FALSE())</f>
        <v>3</v>
      </c>
      <c r="Q1704" t="str">
        <f t="shared" si="105"/>
        <v>Red</v>
      </c>
      <c r="R1704" t="str">
        <f t="shared" si="106"/>
        <v>UN</v>
      </c>
      <c r="S1704" s="24" t="s">
        <v>1218</v>
      </c>
      <c r="T1704" t="str">
        <f t="shared" si="107"/>
        <v/>
      </c>
      <c r="U1704">
        <f>VLOOKUP(S1704,ar_skupina!L$2:M$136,2,FALSE())</f>
        <v>75</v>
      </c>
    </row>
    <row r="1705" spans="1:21" ht="14.25" customHeight="1" x14ac:dyDescent="0.25">
      <c r="A1705">
        <v>2060</v>
      </c>
      <c r="B1705" s="9">
        <v>45250.489583333299</v>
      </c>
      <c r="C1705" s="9">
        <v>45250.59375</v>
      </c>
      <c r="D1705" t="s">
        <v>1849</v>
      </c>
      <c r="E1705">
        <v>302</v>
      </c>
      <c r="F1705" t="s">
        <v>1847</v>
      </c>
      <c r="G1705" t="s">
        <v>2</v>
      </c>
      <c r="H1705" t="s">
        <v>1741</v>
      </c>
      <c r="I1705" s="63" t="e">
        <f t="array" ref="I1705">_xlfn.IFS(#REF!="1",1,#REF!="2",2,#REF!="3",3,#REF!="1A",4,#REF!="1B",5,#REF!="2A",6,#REF!="2B",7,#REF!="3A",8,#REF!="3B",9,#REF!="4A",10,#REF!="","")</f>
        <v>#REF!</v>
      </c>
      <c r="J1705">
        <f>VLOOKUP(F1705,profesor!$G$2:$H$101,2,0)</f>
        <v>20</v>
      </c>
      <c r="K1705">
        <f>VLOOKUP(H1705,ar_predmet!A:C,3,0)</f>
        <v>95</v>
      </c>
      <c r="L1705" s="3">
        <f>VLOOKUP(H1705,ar_predmet!A:C,2,FALSE())</f>
        <v>6220</v>
      </c>
      <c r="M1705">
        <f>+VLOOKUP(G1705,tip_dogodka!$B$2:$C$10,2,0)</f>
        <v>1</v>
      </c>
      <c r="N1705">
        <f>+VLOOKUP(E1705,prostor!$F$1:$G$101,2,0)</f>
        <v>6</v>
      </c>
      <c r="O1705">
        <f t="shared" si="104"/>
        <v>150</v>
      </c>
      <c r="P1705">
        <f>VLOOKUP(O1705,mi2hh!A$2:B$4261,2,FALSE())</f>
        <v>3</v>
      </c>
      <c r="Q1705" t="str">
        <f t="shared" si="105"/>
        <v>Red</v>
      </c>
      <c r="R1705" t="str">
        <f t="shared" si="106"/>
        <v>UN</v>
      </c>
      <c r="S1705" s="24" t="s">
        <v>1208</v>
      </c>
      <c r="T1705" t="str">
        <f t="shared" si="107"/>
        <v/>
      </c>
      <c r="U1705">
        <f>VLOOKUP(S1705,ar_skupina!L$2:M$136,2,FALSE())</f>
        <v>65</v>
      </c>
    </row>
    <row r="1706" spans="1:21" ht="14.25" customHeight="1" x14ac:dyDescent="0.25">
      <c r="A1706">
        <v>2062</v>
      </c>
      <c r="B1706" s="9">
        <v>45219.677083333299</v>
      </c>
      <c r="C1706" s="9">
        <v>45219.78125</v>
      </c>
      <c r="D1706" t="s">
        <v>1357</v>
      </c>
      <c r="E1706">
        <v>306</v>
      </c>
      <c r="F1706" t="s">
        <v>1847</v>
      </c>
      <c r="G1706" t="s">
        <v>3</v>
      </c>
      <c r="H1706" t="s">
        <v>1346</v>
      </c>
      <c r="I1706" s="63" t="e">
        <f t="array" ref="I1706">_xlfn.IFS(#REF!="1",1,#REF!="2",2,#REF!="3",3,#REF!="1A",4,#REF!="1B",5,#REF!="2A",6,#REF!="2B",7,#REF!="3A",8,#REF!="3B",9,#REF!="4A",10,#REF!="","")</f>
        <v>#REF!</v>
      </c>
      <c r="J1706">
        <f>VLOOKUP(F1706,profesor!$G$2:$H$101,2,0)</f>
        <v>20</v>
      </c>
      <c r="K1706">
        <f>VLOOKUP(H1706,ar_predmet!A:C,3,0)</f>
        <v>131</v>
      </c>
      <c r="L1706" s="3">
        <f>VLOOKUP(H1706,ar_predmet!A:C,2,FALSE())</f>
        <v>6325</v>
      </c>
      <c r="M1706">
        <f>+VLOOKUP(G1706,tip_dogodka!$B$2:$C$10,2,0)</f>
        <v>2</v>
      </c>
      <c r="N1706">
        <f>+VLOOKUP(E1706,prostor!$F$1:$G$101,2,0)</f>
        <v>8</v>
      </c>
      <c r="O1706">
        <f t="shared" si="104"/>
        <v>150</v>
      </c>
      <c r="P1706">
        <f>VLOOKUP(O1706,mi2hh!A$2:B$4261,2,FALSE())</f>
        <v>3</v>
      </c>
      <c r="Q1706" t="str">
        <f t="shared" si="105"/>
        <v>Red</v>
      </c>
      <c r="R1706" t="str">
        <f t="shared" si="106"/>
        <v>UN</v>
      </c>
      <c r="S1706" s="24" t="s">
        <v>1215</v>
      </c>
      <c r="T1706" t="str">
        <f t="shared" si="107"/>
        <v/>
      </c>
      <c r="U1706">
        <f>VLOOKUP(S1706,ar_skupina!L$2:M$136,2,FALSE())</f>
        <v>72</v>
      </c>
    </row>
    <row r="1707" spans="1:21" ht="14.25" customHeight="1" x14ac:dyDescent="0.25">
      <c r="A1707">
        <v>2063</v>
      </c>
      <c r="B1707" s="9">
        <v>45226.53125</v>
      </c>
      <c r="C1707" s="9">
        <v>45226.635416666701</v>
      </c>
      <c r="D1707" t="s">
        <v>1849</v>
      </c>
      <c r="E1707">
        <v>302</v>
      </c>
      <c r="F1707" t="s">
        <v>1847</v>
      </c>
      <c r="G1707" t="s">
        <v>2</v>
      </c>
      <c r="H1707" t="s">
        <v>1741</v>
      </c>
      <c r="I1707" s="63" t="e">
        <f t="array" ref="I1707">_xlfn.IFS(#REF!="1",1,#REF!="2",2,#REF!="3",3,#REF!="1A",4,#REF!="1B",5,#REF!="2A",6,#REF!="2B",7,#REF!="3A",8,#REF!="3B",9,#REF!="4A",10,#REF!="","")</f>
        <v>#REF!</v>
      </c>
      <c r="J1707">
        <f>VLOOKUP(F1707,profesor!$G$2:$H$101,2,0)</f>
        <v>20</v>
      </c>
      <c r="K1707">
        <f>VLOOKUP(H1707,ar_predmet!A:C,3,0)</f>
        <v>95</v>
      </c>
      <c r="L1707" s="3">
        <f>VLOOKUP(H1707,ar_predmet!A:C,2,FALSE())</f>
        <v>6220</v>
      </c>
      <c r="M1707">
        <f>+VLOOKUP(G1707,tip_dogodka!$B$2:$C$10,2,0)</f>
        <v>1</v>
      </c>
      <c r="N1707">
        <f>+VLOOKUP(E1707,prostor!$F$1:$G$101,2,0)</f>
        <v>6</v>
      </c>
      <c r="O1707">
        <f t="shared" si="104"/>
        <v>150</v>
      </c>
      <c r="P1707">
        <f>VLOOKUP(O1707,mi2hh!A$2:B$4261,2,FALSE())</f>
        <v>3</v>
      </c>
      <c r="Q1707" t="str">
        <f t="shared" si="105"/>
        <v>Red</v>
      </c>
      <c r="R1707" t="str">
        <f t="shared" si="106"/>
        <v>UN</v>
      </c>
      <c r="S1707" s="24" t="s">
        <v>1208</v>
      </c>
      <c r="T1707" t="str">
        <f t="shared" si="107"/>
        <v/>
      </c>
      <c r="U1707">
        <f>VLOOKUP(S1707,ar_skupina!L$2:M$136,2,FALSE())</f>
        <v>65</v>
      </c>
    </row>
    <row r="1708" spans="1:21" ht="14.25" customHeight="1" x14ac:dyDescent="0.25">
      <c r="A1708">
        <v>2066</v>
      </c>
      <c r="B1708" s="9">
        <v>45406.677083333299</v>
      </c>
      <c r="C1708" s="9">
        <v>45406.78125</v>
      </c>
      <c r="D1708" t="s">
        <v>1852</v>
      </c>
      <c r="E1708">
        <v>303</v>
      </c>
      <c r="F1708" t="s">
        <v>1847</v>
      </c>
      <c r="G1708" t="s">
        <v>2</v>
      </c>
      <c r="H1708" t="s">
        <v>1737</v>
      </c>
      <c r="I1708" s="63" t="e">
        <f t="array" ref="I1708">_xlfn.IFS(#REF!="1",1,#REF!="2",2,#REF!="3",3,#REF!="1A",4,#REF!="1B",5,#REF!="2A",6,#REF!="2B",7,#REF!="3A",8,#REF!="3B",9,#REF!="4A",10,#REF!="","")</f>
        <v>#REF!</v>
      </c>
      <c r="J1708">
        <f>VLOOKUP(F1708,profesor!$G$2:$H$101,2,0)</f>
        <v>20</v>
      </c>
      <c r="K1708">
        <f>VLOOKUP(H1708,ar_predmet!A:C,3,0)</f>
        <v>172</v>
      </c>
      <c r="L1708" s="3">
        <f>VLOOKUP(H1708,ar_predmet!A:C,2,FALSE())</f>
        <v>7131</v>
      </c>
      <c r="M1708">
        <f>+VLOOKUP(G1708,tip_dogodka!$B$2:$C$10,2,0)</f>
        <v>1</v>
      </c>
      <c r="N1708">
        <f>+VLOOKUP(E1708,prostor!$F$1:$G$101,2,0)</f>
        <v>7</v>
      </c>
      <c r="O1708">
        <f t="shared" si="104"/>
        <v>150</v>
      </c>
      <c r="P1708">
        <f>VLOOKUP(O1708,mi2hh!A$2:B$4261,2,FALSE())</f>
        <v>3</v>
      </c>
      <c r="Q1708" t="str">
        <f t="shared" si="105"/>
        <v>Red</v>
      </c>
      <c r="R1708" t="str">
        <f t="shared" si="106"/>
        <v>MA</v>
      </c>
      <c r="S1708" s="24" t="s">
        <v>1229</v>
      </c>
      <c r="T1708" t="str">
        <f t="shared" si="107"/>
        <v/>
      </c>
      <c r="U1708">
        <f>VLOOKUP(S1708,ar_skupina!L$2:M$136,2,FALSE())</f>
        <v>85</v>
      </c>
    </row>
    <row r="1709" spans="1:21" ht="14.25" customHeight="1" x14ac:dyDescent="0.25">
      <c r="A1709">
        <v>2067</v>
      </c>
      <c r="B1709" s="9">
        <v>45351.489583333299</v>
      </c>
      <c r="C1709" s="9">
        <v>45351.59375</v>
      </c>
      <c r="D1709" t="s">
        <v>1850</v>
      </c>
      <c r="E1709" t="s">
        <v>16</v>
      </c>
      <c r="F1709" t="s">
        <v>1847</v>
      </c>
      <c r="G1709" t="s">
        <v>4</v>
      </c>
      <c r="H1709" t="s">
        <v>1747</v>
      </c>
      <c r="I1709" s="63" t="e">
        <f t="array" ref="I1709">_xlfn.IFS(#REF!="1",1,#REF!="2",2,#REF!="3",3,#REF!="1A",4,#REF!="1B",5,#REF!="2A",6,#REF!="2B",7,#REF!="3A",8,#REF!="3B",9,#REF!="4A",10,#REF!="","")</f>
        <v>#REF!</v>
      </c>
      <c r="J1709">
        <f>VLOOKUP(F1709,profesor!$G$2:$H$101,2,0)</f>
        <v>20</v>
      </c>
      <c r="K1709">
        <f>VLOOKUP(H1709,ar_predmet!A:C,3,0)</f>
        <v>189</v>
      </c>
      <c r="L1709" s="3">
        <f>VLOOKUP(H1709,ar_predmet!A:C,2,FALSE())</f>
        <v>7232</v>
      </c>
      <c r="M1709">
        <f>+VLOOKUP(G1709,tip_dogodka!$B$2:$C$10,2,0)</f>
        <v>3</v>
      </c>
      <c r="N1709">
        <f>+VLOOKUP(E1709,prostor!$F$1:$G$101,2,0)</f>
        <v>54</v>
      </c>
      <c r="O1709">
        <f t="shared" si="104"/>
        <v>150</v>
      </c>
      <c r="P1709">
        <f>VLOOKUP(O1709,mi2hh!A$2:B$4261,2,FALSE())</f>
        <v>3</v>
      </c>
      <c r="Q1709" t="str">
        <f t="shared" si="105"/>
        <v>Red</v>
      </c>
      <c r="R1709" t="str">
        <f t="shared" si="106"/>
        <v>MA</v>
      </c>
      <c r="S1709" s="24" t="s">
        <v>1229</v>
      </c>
      <c r="T1709" t="str">
        <f t="shared" si="107"/>
        <v/>
      </c>
      <c r="U1709">
        <f>VLOOKUP(S1709,ar_skupina!L$2:M$136,2,FALSE())</f>
        <v>85</v>
      </c>
    </row>
    <row r="1710" spans="1:21" ht="14.25" customHeight="1" x14ac:dyDescent="0.25">
      <c r="A1710">
        <v>2069</v>
      </c>
      <c r="B1710" s="9">
        <v>45363.635416666701</v>
      </c>
      <c r="C1710" s="9">
        <v>45363.739583333299</v>
      </c>
      <c r="D1710" t="s">
        <v>1848</v>
      </c>
      <c r="E1710">
        <v>303</v>
      </c>
      <c r="F1710" t="s">
        <v>1847</v>
      </c>
      <c r="G1710" t="s">
        <v>2</v>
      </c>
      <c r="H1710" t="s">
        <v>1751</v>
      </c>
      <c r="I1710" s="63" t="e">
        <f t="array" ref="I1710">_xlfn.IFS(#REF!="1",1,#REF!="2",2,#REF!="3",3,#REF!="1A",4,#REF!="1B",5,#REF!="2A",6,#REF!="2B",7,#REF!="3A",8,#REF!="3B",9,#REF!="4A",10,#REF!="","")</f>
        <v>#REF!</v>
      </c>
      <c r="J1710">
        <f>VLOOKUP(F1710,profesor!$G$2:$H$101,2,0)</f>
        <v>20</v>
      </c>
      <c r="K1710">
        <f>VLOOKUP(H1710,ar_predmet!A:C,3,0)</f>
        <v>118</v>
      </c>
      <c r="L1710" s="3">
        <f>VLOOKUP(H1710,ar_predmet!A:C,2,FALSE())</f>
        <v>6307</v>
      </c>
      <c r="M1710">
        <f>+VLOOKUP(G1710,tip_dogodka!$B$2:$C$10,2,0)</f>
        <v>1</v>
      </c>
      <c r="N1710">
        <f>+VLOOKUP(E1710,prostor!$F$1:$G$101,2,0)</f>
        <v>7</v>
      </c>
      <c r="O1710">
        <f t="shared" si="104"/>
        <v>150</v>
      </c>
      <c r="P1710">
        <f>VLOOKUP(O1710,mi2hh!A$2:B$4261,2,FALSE())</f>
        <v>3</v>
      </c>
      <c r="Q1710" t="str">
        <f t="shared" si="105"/>
        <v>Red</v>
      </c>
      <c r="R1710" t="str">
        <f t="shared" si="106"/>
        <v>UN</v>
      </c>
      <c r="S1710" s="24" t="s">
        <v>1218</v>
      </c>
      <c r="T1710" t="str">
        <f t="shared" si="107"/>
        <v/>
      </c>
      <c r="U1710">
        <f>VLOOKUP(S1710,ar_skupina!L$2:M$136,2,FALSE())</f>
        <v>75</v>
      </c>
    </row>
    <row r="1711" spans="1:21" ht="14.25" customHeight="1" x14ac:dyDescent="0.25">
      <c r="A1711">
        <v>2070</v>
      </c>
      <c r="B1711" s="9">
        <v>45358.375</v>
      </c>
      <c r="C1711" s="9">
        <v>45358.479166666701</v>
      </c>
      <c r="D1711" t="s">
        <v>1855</v>
      </c>
      <c r="E1711" t="s">
        <v>16</v>
      </c>
      <c r="F1711" t="s">
        <v>1847</v>
      </c>
      <c r="G1711" t="s">
        <v>4</v>
      </c>
      <c r="H1711" t="s">
        <v>1751</v>
      </c>
      <c r="I1711" s="63" t="e">
        <f t="array" ref="I1711">_xlfn.IFS(#REF!="1",1,#REF!="2",2,#REF!="3",3,#REF!="1A",4,#REF!="1B",5,#REF!="2A",6,#REF!="2B",7,#REF!="3A",8,#REF!="3B",9,#REF!="4A",10,#REF!="","")</f>
        <v>#REF!</v>
      </c>
      <c r="J1711">
        <f>VLOOKUP(F1711,profesor!$G$2:$H$101,2,0)</f>
        <v>20</v>
      </c>
      <c r="K1711">
        <f>VLOOKUP(H1711,ar_predmet!A:C,3,0)</f>
        <v>118</v>
      </c>
      <c r="L1711" s="3">
        <f>VLOOKUP(H1711,ar_predmet!A:C,2,FALSE())</f>
        <v>6307</v>
      </c>
      <c r="M1711">
        <f>+VLOOKUP(G1711,tip_dogodka!$B$2:$C$10,2,0)</f>
        <v>3</v>
      </c>
      <c r="N1711">
        <f>+VLOOKUP(E1711,prostor!$F$1:$G$101,2,0)</f>
        <v>54</v>
      </c>
      <c r="O1711">
        <f t="shared" si="104"/>
        <v>150</v>
      </c>
      <c r="P1711">
        <f>VLOOKUP(O1711,mi2hh!A$2:B$4261,2,FALSE())</f>
        <v>3</v>
      </c>
      <c r="Q1711" t="str">
        <f t="shared" si="105"/>
        <v>Red</v>
      </c>
      <c r="R1711" t="str">
        <f t="shared" si="106"/>
        <v>UN</v>
      </c>
      <c r="S1711" s="24" t="s">
        <v>1218</v>
      </c>
      <c r="T1711" t="str">
        <f t="shared" si="107"/>
        <v/>
      </c>
      <c r="U1711">
        <f>VLOOKUP(S1711,ar_skupina!L$2:M$136,2,FALSE())</f>
        <v>75</v>
      </c>
    </row>
    <row r="1712" spans="1:21" ht="14.25" customHeight="1" x14ac:dyDescent="0.25">
      <c r="A1712">
        <v>2072</v>
      </c>
      <c r="B1712" s="9">
        <v>45418.53125</v>
      </c>
      <c r="C1712" s="9">
        <v>45418.701388888898</v>
      </c>
      <c r="D1712" t="s">
        <v>1856</v>
      </c>
      <c r="E1712">
        <v>307</v>
      </c>
      <c r="F1712" t="s">
        <v>1847</v>
      </c>
      <c r="G1712" t="s">
        <v>7</v>
      </c>
      <c r="H1712" t="s">
        <v>1857</v>
      </c>
      <c r="I1712" s="63" t="e">
        <f t="array" ref="I1712">_xlfn.IFS(#REF!="1",1,#REF!="2",2,#REF!="3",3,#REF!="1A",4,#REF!="1B",5,#REF!="2A",6,#REF!="2B",7,#REF!="3A",8,#REF!="3B",9,#REF!="4A",10,#REF!="","")</f>
        <v>#REF!</v>
      </c>
      <c r="J1712">
        <f>VLOOKUP(F1712,profesor!$G$2:$H$101,2,0)</f>
        <v>20</v>
      </c>
      <c r="K1712">
        <f>VLOOKUP(H1712,ar_predmet!A:C,3,0)</f>
        <v>176</v>
      </c>
      <c r="L1712" s="3">
        <f>VLOOKUP(H1712,ar_predmet!A:C,2,FALSE())</f>
        <v>7134</v>
      </c>
      <c r="M1712">
        <f>+VLOOKUP(G1712,tip_dogodka!$B$2:$C$10,2,0)</f>
        <v>6</v>
      </c>
      <c r="N1712">
        <f>+VLOOKUP(E1712,prostor!$F$1:$G$101,2,0)</f>
        <v>9</v>
      </c>
      <c r="O1712">
        <f t="shared" si="104"/>
        <v>245</v>
      </c>
      <c r="P1712">
        <f>VLOOKUP(O1712,mi2hh!A$2:B$4261,2,FALSE())</f>
        <v>5</v>
      </c>
      <c r="Q1712" t="str">
        <f t="shared" si="105"/>
        <v>Red</v>
      </c>
      <c r="R1712" t="str">
        <f t="shared" si="106"/>
        <v>MA</v>
      </c>
      <c r="S1712" s="24" t="s">
        <v>1224</v>
      </c>
      <c r="T1712" t="str">
        <f t="shared" si="107"/>
        <v/>
      </c>
      <c r="U1712">
        <f>VLOOKUP(S1712,ar_skupina!L$2:M$136,2,FALSE())</f>
        <v>80</v>
      </c>
    </row>
    <row r="1713" spans="1:21" ht="14.25" customHeight="1" x14ac:dyDescent="0.25">
      <c r="A1713">
        <v>2073</v>
      </c>
      <c r="B1713" s="9">
        <v>45432.416666666701</v>
      </c>
      <c r="C1713" s="9">
        <v>45432.520833333299</v>
      </c>
      <c r="D1713" t="s">
        <v>1357</v>
      </c>
      <c r="E1713">
        <v>307</v>
      </c>
      <c r="F1713" t="s">
        <v>1847</v>
      </c>
      <c r="G1713" t="s">
        <v>3</v>
      </c>
      <c r="H1713" t="s">
        <v>1346</v>
      </c>
      <c r="I1713" s="63" t="e">
        <f t="array" ref="I1713">_xlfn.IFS(#REF!="1",1,#REF!="2",2,#REF!="3",3,#REF!="1A",4,#REF!="1B",5,#REF!="2A",6,#REF!="2B",7,#REF!="3A",8,#REF!="3B",9,#REF!="4A",10,#REF!="","")</f>
        <v>#REF!</v>
      </c>
      <c r="J1713">
        <f>VLOOKUP(F1713,profesor!$G$2:$H$101,2,0)</f>
        <v>20</v>
      </c>
      <c r="K1713">
        <f>VLOOKUP(H1713,ar_predmet!A:C,3,0)</f>
        <v>131</v>
      </c>
      <c r="L1713" s="3">
        <f>VLOOKUP(H1713,ar_predmet!A:C,2,FALSE())</f>
        <v>6325</v>
      </c>
      <c r="M1713">
        <f>+VLOOKUP(G1713,tip_dogodka!$B$2:$C$10,2,0)</f>
        <v>2</v>
      </c>
      <c r="N1713">
        <f>+VLOOKUP(E1713,prostor!$F$1:$G$101,2,0)</f>
        <v>9</v>
      </c>
      <c r="O1713">
        <f t="shared" si="104"/>
        <v>150</v>
      </c>
      <c r="P1713">
        <f>VLOOKUP(O1713,mi2hh!A$2:B$4261,2,FALSE())</f>
        <v>3</v>
      </c>
      <c r="Q1713" t="str">
        <f t="shared" si="105"/>
        <v>Red</v>
      </c>
      <c r="R1713" t="str">
        <f t="shared" si="106"/>
        <v>UN</v>
      </c>
      <c r="S1713" s="24" t="s">
        <v>1215</v>
      </c>
      <c r="T1713" t="str">
        <f t="shared" si="107"/>
        <v/>
      </c>
      <c r="U1713">
        <f>VLOOKUP(S1713,ar_skupina!L$2:M$136,2,FALSE())</f>
        <v>72</v>
      </c>
    </row>
    <row r="1714" spans="1:21" ht="14.25" customHeight="1" x14ac:dyDescent="0.25">
      <c r="A1714">
        <v>2076</v>
      </c>
      <c r="B1714" s="9">
        <v>45233.489583333299</v>
      </c>
      <c r="C1714" s="9">
        <v>45233.59375</v>
      </c>
      <c r="D1714" t="s">
        <v>1849</v>
      </c>
      <c r="E1714">
        <v>302</v>
      </c>
      <c r="F1714" t="s">
        <v>1847</v>
      </c>
      <c r="G1714" t="s">
        <v>2</v>
      </c>
      <c r="H1714" t="s">
        <v>1741</v>
      </c>
      <c r="I1714" s="63" t="e">
        <f t="array" ref="I1714">_xlfn.IFS(#REF!="1",1,#REF!="2",2,#REF!="3",3,#REF!="1A",4,#REF!="1B",5,#REF!="2A",6,#REF!="2B",7,#REF!="3A",8,#REF!="3B",9,#REF!="4A",10,#REF!="","")</f>
        <v>#REF!</v>
      </c>
      <c r="J1714">
        <f>VLOOKUP(F1714,profesor!$G$2:$H$101,2,0)</f>
        <v>20</v>
      </c>
      <c r="K1714">
        <f>VLOOKUP(H1714,ar_predmet!A:C,3,0)</f>
        <v>95</v>
      </c>
      <c r="L1714" s="3">
        <f>VLOOKUP(H1714,ar_predmet!A:C,2,FALSE())</f>
        <v>6220</v>
      </c>
      <c r="M1714">
        <f>+VLOOKUP(G1714,tip_dogodka!$B$2:$C$10,2,0)</f>
        <v>1</v>
      </c>
      <c r="N1714">
        <f>+VLOOKUP(E1714,prostor!$F$1:$G$101,2,0)</f>
        <v>6</v>
      </c>
      <c r="O1714">
        <f t="shared" si="104"/>
        <v>150</v>
      </c>
      <c r="P1714">
        <f>VLOOKUP(O1714,mi2hh!A$2:B$4261,2,FALSE())</f>
        <v>3</v>
      </c>
      <c r="Q1714" t="str">
        <f t="shared" si="105"/>
        <v>Red</v>
      </c>
      <c r="R1714" t="str">
        <f t="shared" si="106"/>
        <v>UN</v>
      </c>
      <c r="S1714" s="24" t="s">
        <v>1208</v>
      </c>
      <c r="T1714" t="str">
        <f t="shared" si="107"/>
        <v/>
      </c>
      <c r="U1714">
        <f>VLOOKUP(S1714,ar_skupina!L$2:M$136,2,FALSE())</f>
        <v>65</v>
      </c>
    </row>
    <row r="1715" spans="1:21" ht="14.25" customHeight="1" x14ac:dyDescent="0.25">
      <c r="A1715">
        <v>2077</v>
      </c>
      <c r="B1715" s="9">
        <v>45348.489583333299</v>
      </c>
      <c r="C1715" s="9">
        <v>45348.59375</v>
      </c>
      <c r="D1715" t="s">
        <v>1846</v>
      </c>
      <c r="E1715">
        <v>412</v>
      </c>
      <c r="F1715" t="s">
        <v>1847</v>
      </c>
      <c r="G1715" t="s">
        <v>2</v>
      </c>
      <c r="H1715" t="s">
        <v>1747</v>
      </c>
      <c r="I1715" s="63" t="e">
        <f t="array" ref="I1715">_xlfn.IFS(#REF!="1",1,#REF!="2",2,#REF!="3",3,#REF!="1A",4,#REF!="1B",5,#REF!="2A",6,#REF!="2B",7,#REF!="3A",8,#REF!="3B",9,#REF!="4A",10,#REF!="","")</f>
        <v>#REF!</v>
      </c>
      <c r="J1715">
        <f>VLOOKUP(F1715,profesor!$G$2:$H$101,2,0)</f>
        <v>20</v>
      </c>
      <c r="K1715">
        <f>VLOOKUP(H1715,ar_predmet!A:C,3,0)</f>
        <v>189</v>
      </c>
      <c r="L1715" s="3">
        <f>VLOOKUP(H1715,ar_predmet!A:C,2,FALSE())</f>
        <v>7232</v>
      </c>
      <c r="M1715">
        <f>+VLOOKUP(G1715,tip_dogodka!$B$2:$C$10,2,0)</f>
        <v>1</v>
      </c>
      <c r="N1715">
        <f>+VLOOKUP(E1715,prostor!$F$1:$G$101,2,0)</f>
        <v>15</v>
      </c>
      <c r="O1715">
        <f t="shared" si="104"/>
        <v>150</v>
      </c>
      <c r="P1715">
        <f>VLOOKUP(O1715,mi2hh!A$2:B$4261,2,FALSE())</f>
        <v>3</v>
      </c>
      <c r="Q1715" t="str">
        <f t="shared" si="105"/>
        <v>Red</v>
      </c>
      <c r="R1715" t="str">
        <f t="shared" si="106"/>
        <v>MA</v>
      </c>
      <c r="S1715" s="24" t="s">
        <v>1229</v>
      </c>
      <c r="T1715" t="str">
        <f t="shared" si="107"/>
        <v/>
      </c>
      <c r="U1715">
        <f>VLOOKUP(S1715,ar_skupina!L$2:M$136,2,FALSE())</f>
        <v>85</v>
      </c>
    </row>
    <row r="1716" spans="1:21" ht="14.25" customHeight="1" x14ac:dyDescent="0.25">
      <c r="A1716">
        <v>2078</v>
      </c>
      <c r="B1716" s="9">
        <v>45407.677083333299</v>
      </c>
      <c r="C1716" s="9">
        <v>45407.78125</v>
      </c>
      <c r="D1716" t="s">
        <v>1852</v>
      </c>
      <c r="E1716">
        <v>303</v>
      </c>
      <c r="F1716" t="s">
        <v>1847</v>
      </c>
      <c r="G1716" t="s">
        <v>2</v>
      </c>
      <c r="H1716" t="s">
        <v>1737</v>
      </c>
      <c r="I1716" s="63" t="e">
        <f t="array" ref="I1716">_xlfn.IFS(#REF!="1",1,#REF!="2",2,#REF!="3",3,#REF!="1A",4,#REF!="1B",5,#REF!="2A",6,#REF!="2B",7,#REF!="3A",8,#REF!="3B",9,#REF!="4A",10,#REF!="","")</f>
        <v>#REF!</v>
      </c>
      <c r="J1716">
        <f>VLOOKUP(F1716,profesor!$G$2:$H$101,2,0)</f>
        <v>20</v>
      </c>
      <c r="K1716">
        <f>VLOOKUP(H1716,ar_predmet!A:C,3,0)</f>
        <v>172</v>
      </c>
      <c r="L1716" s="3">
        <f>VLOOKUP(H1716,ar_predmet!A:C,2,FALSE())</f>
        <v>7131</v>
      </c>
      <c r="M1716">
        <f>+VLOOKUP(G1716,tip_dogodka!$B$2:$C$10,2,0)</f>
        <v>1</v>
      </c>
      <c r="N1716">
        <f>+VLOOKUP(E1716,prostor!$F$1:$G$101,2,0)</f>
        <v>7</v>
      </c>
      <c r="O1716">
        <f t="shared" si="104"/>
        <v>150</v>
      </c>
      <c r="P1716">
        <f>VLOOKUP(O1716,mi2hh!A$2:B$4261,2,FALSE())</f>
        <v>3</v>
      </c>
      <c r="Q1716" t="str">
        <f t="shared" si="105"/>
        <v>Red</v>
      </c>
      <c r="R1716" t="str">
        <f t="shared" si="106"/>
        <v>MA</v>
      </c>
      <c r="S1716" s="24" t="s">
        <v>1229</v>
      </c>
      <c r="T1716" t="str">
        <f t="shared" si="107"/>
        <v/>
      </c>
      <c r="U1716">
        <f>VLOOKUP(S1716,ar_skupina!L$2:M$136,2,FALSE())</f>
        <v>85</v>
      </c>
    </row>
    <row r="1717" spans="1:21" ht="14.25" customHeight="1" x14ac:dyDescent="0.25">
      <c r="A1717">
        <v>2079</v>
      </c>
      <c r="B1717" s="9">
        <v>45209.791666666701</v>
      </c>
      <c r="C1717" s="9">
        <v>45209.958333333299</v>
      </c>
      <c r="D1717" t="s">
        <v>1858</v>
      </c>
      <c r="E1717" t="s">
        <v>17</v>
      </c>
      <c r="F1717" t="s">
        <v>1847</v>
      </c>
      <c r="G1717" t="s">
        <v>9</v>
      </c>
      <c r="H1717" t="s">
        <v>1859</v>
      </c>
      <c r="I1717" s="63" t="e">
        <f t="array" ref="I1717">_xlfn.IFS(#REF!="1",1,#REF!="2",2,#REF!="3",3,#REF!="1A",4,#REF!="1B",5,#REF!="2A",6,#REF!="2B",7,#REF!="3A",8,#REF!="3B",9,#REF!="4A",10,#REF!="","")</f>
        <v>#REF!</v>
      </c>
      <c r="J1717">
        <f>VLOOKUP(F1717,profesor!$G$2:$H$101,2,0)</f>
        <v>20</v>
      </c>
      <c r="K1717">
        <f>VLOOKUP(H1717,ar_predmet!A:C,3,0)</f>
        <v>194</v>
      </c>
      <c r="L1717" s="3">
        <f>VLOOKUP(H1717,ar_predmet!A:C,2,FALSE())</f>
        <v>7237</v>
      </c>
      <c r="M1717">
        <f>+VLOOKUP(G1717,tip_dogodka!$B$2:$C$10,2,0)</f>
        <v>8</v>
      </c>
      <c r="N1717">
        <f>+VLOOKUP(E1717,prostor!$F$1:$G$101,2,0)</f>
        <v>55</v>
      </c>
      <c r="O1717">
        <f t="shared" si="104"/>
        <v>240</v>
      </c>
      <c r="P1717">
        <f>VLOOKUP(O1717,mi2hh!A$2:B$4261,2,FALSE())</f>
        <v>5</v>
      </c>
      <c r="Q1717" t="str">
        <f t="shared" si="105"/>
        <v>Izr</v>
      </c>
      <c r="R1717" t="str">
        <f t="shared" si="106"/>
        <v>MA</v>
      </c>
      <c r="S1717" s="24" t="s">
        <v>1275</v>
      </c>
      <c r="T1717" t="str">
        <f t="shared" si="107"/>
        <v/>
      </c>
      <c r="U1717">
        <f>VLOOKUP(S1717,ar_skupina!L$2:M$136,2,FALSE())</f>
        <v>126</v>
      </c>
    </row>
    <row r="1718" spans="1:21" ht="14.25" customHeight="1" x14ac:dyDescent="0.25">
      <c r="A1718">
        <v>2081</v>
      </c>
      <c r="B1718" s="9">
        <v>45377.489583333299</v>
      </c>
      <c r="C1718" s="9">
        <v>45377.59375</v>
      </c>
      <c r="D1718" t="s">
        <v>1846</v>
      </c>
      <c r="E1718" t="s">
        <v>17</v>
      </c>
      <c r="F1718" t="s">
        <v>1847</v>
      </c>
      <c r="G1718" t="s">
        <v>2</v>
      </c>
      <c r="H1718" t="s">
        <v>1747</v>
      </c>
      <c r="I1718" s="63" t="e">
        <f t="array" ref="I1718">_xlfn.IFS(#REF!="1",1,#REF!="2",2,#REF!="3",3,#REF!="1A",4,#REF!="1B",5,#REF!="2A",6,#REF!="2B",7,#REF!="3A",8,#REF!="3B",9,#REF!="4A",10,#REF!="","")</f>
        <v>#REF!</v>
      </c>
      <c r="J1718">
        <f>VLOOKUP(F1718,profesor!$G$2:$H$101,2,0)</f>
        <v>20</v>
      </c>
      <c r="K1718">
        <f>VLOOKUP(H1718,ar_predmet!A:C,3,0)</f>
        <v>189</v>
      </c>
      <c r="L1718" s="3">
        <f>VLOOKUP(H1718,ar_predmet!A:C,2,FALSE())</f>
        <v>7232</v>
      </c>
      <c r="M1718">
        <f>+VLOOKUP(G1718,tip_dogodka!$B$2:$C$10,2,0)</f>
        <v>1</v>
      </c>
      <c r="N1718">
        <f>+VLOOKUP(E1718,prostor!$F$1:$G$101,2,0)</f>
        <v>55</v>
      </c>
      <c r="O1718">
        <f t="shared" si="104"/>
        <v>150</v>
      </c>
      <c r="P1718">
        <f>VLOOKUP(O1718,mi2hh!A$2:B$4261,2,FALSE())</f>
        <v>3</v>
      </c>
      <c r="Q1718" t="str">
        <f t="shared" si="105"/>
        <v>Red</v>
      </c>
      <c r="R1718" t="str">
        <f t="shared" si="106"/>
        <v>MA</v>
      </c>
      <c r="S1718" s="24" t="s">
        <v>1229</v>
      </c>
      <c r="T1718" t="str">
        <f t="shared" si="107"/>
        <v/>
      </c>
      <c r="U1718">
        <f>VLOOKUP(S1718,ar_skupina!L$2:M$136,2,FALSE())</f>
        <v>85</v>
      </c>
    </row>
    <row r="1719" spans="1:21" ht="14.25" customHeight="1" x14ac:dyDescent="0.25">
      <c r="A1719">
        <v>2082</v>
      </c>
      <c r="B1719" s="9">
        <v>45205.677083333299</v>
      </c>
      <c r="C1719" s="9">
        <v>45205.815972222197</v>
      </c>
      <c r="D1719" t="s">
        <v>1860</v>
      </c>
      <c r="E1719" t="s">
        <v>16</v>
      </c>
      <c r="F1719" t="s">
        <v>1847</v>
      </c>
      <c r="G1719" t="s">
        <v>4</v>
      </c>
      <c r="H1719" t="s">
        <v>1859</v>
      </c>
      <c r="I1719" s="63" t="e">
        <f t="array" ref="I1719">_xlfn.IFS(#REF!="1",1,#REF!="2",2,#REF!="3",3,#REF!="1A",4,#REF!="1B",5,#REF!="2A",6,#REF!="2B",7,#REF!="3A",8,#REF!="3B",9,#REF!="4A",10,#REF!="","")</f>
        <v>#REF!</v>
      </c>
      <c r="J1719">
        <f>VLOOKUP(F1719,profesor!$G$2:$H$101,2,0)</f>
        <v>20</v>
      </c>
      <c r="K1719">
        <f>VLOOKUP(H1719,ar_predmet!A:C,3,0)</f>
        <v>194</v>
      </c>
      <c r="L1719" s="3">
        <f>VLOOKUP(H1719,ar_predmet!A:C,2,FALSE())</f>
        <v>7237</v>
      </c>
      <c r="M1719">
        <f>+VLOOKUP(G1719,tip_dogodka!$B$2:$C$10,2,0)</f>
        <v>3</v>
      </c>
      <c r="N1719">
        <f>+VLOOKUP(E1719,prostor!$F$1:$G$101,2,0)</f>
        <v>54</v>
      </c>
      <c r="O1719">
        <f t="shared" si="104"/>
        <v>200</v>
      </c>
      <c r="P1719">
        <f>VLOOKUP(O1719,mi2hh!A$2:B$4261,2,FALSE())</f>
        <v>4</v>
      </c>
      <c r="Q1719" t="str">
        <f t="shared" si="105"/>
        <v>Red</v>
      </c>
      <c r="R1719" t="str">
        <f t="shared" si="106"/>
        <v>MA</v>
      </c>
      <c r="S1719" s="24" t="s">
        <v>1233</v>
      </c>
      <c r="T1719" t="str">
        <f t="shared" si="107"/>
        <v/>
      </c>
      <c r="U1719">
        <f>VLOOKUP(S1719,ar_skupina!L$2:M$136,2,FALSE())</f>
        <v>89</v>
      </c>
    </row>
    <row r="1720" spans="1:21" ht="14.25" customHeight="1" x14ac:dyDescent="0.25">
      <c r="A1720">
        <v>2083</v>
      </c>
      <c r="B1720" s="9">
        <v>45246.489583333299</v>
      </c>
      <c r="C1720" s="9">
        <v>45246.59375</v>
      </c>
      <c r="D1720" t="s">
        <v>1849</v>
      </c>
      <c r="E1720">
        <v>302</v>
      </c>
      <c r="F1720" t="s">
        <v>1847</v>
      </c>
      <c r="G1720" t="s">
        <v>2</v>
      </c>
      <c r="H1720" t="s">
        <v>1741</v>
      </c>
      <c r="I1720" s="63" t="e">
        <f t="array" ref="I1720">_xlfn.IFS(#REF!="1",1,#REF!="2",2,#REF!="3",3,#REF!="1A",4,#REF!="1B",5,#REF!="2A",6,#REF!="2B",7,#REF!="3A",8,#REF!="3B",9,#REF!="4A",10,#REF!="","")</f>
        <v>#REF!</v>
      </c>
      <c r="J1720">
        <f>VLOOKUP(F1720,profesor!$G$2:$H$101,2,0)</f>
        <v>20</v>
      </c>
      <c r="K1720">
        <f>VLOOKUP(H1720,ar_predmet!A:C,3,0)</f>
        <v>95</v>
      </c>
      <c r="L1720" s="3">
        <f>VLOOKUP(H1720,ar_predmet!A:C,2,FALSE())</f>
        <v>6220</v>
      </c>
      <c r="M1720">
        <f>+VLOOKUP(G1720,tip_dogodka!$B$2:$C$10,2,0)</f>
        <v>1</v>
      </c>
      <c r="N1720">
        <f>+VLOOKUP(E1720,prostor!$F$1:$G$101,2,0)</f>
        <v>6</v>
      </c>
      <c r="O1720">
        <f t="shared" si="104"/>
        <v>150</v>
      </c>
      <c r="P1720">
        <f>VLOOKUP(O1720,mi2hh!A$2:B$4261,2,FALSE())</f>
        <v>3</v>
      </c>
      <c r="Q1720" t="str">
        <f t="shared" si="105"/>
        <v>Red</v>
      </c>
      <c r="R1720" t="str">
        <f t="shared" si="106"/>
        <v>UN</v>
      </c>
      <c r="S1720" s="24" t="s">
        <v>1208</v>
      </c>
      <c r="T1720" t="str">
        <f t="shared" si="107"/>
        <v/>
      </c>
      <c r="U1720">
        <f>VLOOKUP(S1720,ar_skupina!L$2:M$136,2,FALSE())</f>
        <v>65</v>
      </c>
    </row>
    <row r="1721" spans="1:21" ht="14.25" customHeight="1" x14ac:dyDescent="0.25">
      <c r="A1721">
        <v>2084</v>
      </c>
      <c r="B1721" s="9">
        <v>45364.635416666701</v>
      </c>
      <c r="C1721" s="9">
        <v>45364.739583333299</v>
      </c>
      <c r="D1721" t="s">
        <v>1848</v>
      </c>
      <c r="E1721">
        <v>303</v>
      </c>
      <c r="F1721" t="s">
        <v>1847</v>
      </c>
      <c r="G1721" t="s">
        <v>2</v>
      </c>
      <c r="H1721" t="s">
        <v>1751</v>
      </c>
      <c r="I1721" s="63" t="e">
        <f t="array" ref="I1721">_xlfn.IFS(#REF!="1",1,#REF!="2",2,#REF!="3",3,#REF!="1A",4,#REF!="1B",5,#REF!="2A",6,#REF!="2B",7,#REF!="3A",8,#REF!="3B",9,#REF!="4A",10,#REF!="","")</f>
        <v>#REF!</v>
      </c>
      <c r="J1721">
        <f>VLOOKUP(F1721,profesor!$G$2:$H$101,2,0)</f>
        <v>20</v>
      </c>
      <c r="K1721">
        <f>VLOOKUP(H1721,ar_predmet!A:C,3,0)</f>
        <v>118</v>
      </c>
      <c r="L1721" s="3">
        <f>VLOOKUP(H1721,ar_predmet!A:C,2,FALSE())</f>
        <v>6307</v>
      </c>
      <c r="M1721">
        <f>+VLOOKUP(G1721,tip_dogodka!$B$2:$C$10,2,0)</f>
        <v>1</v>
      </c>
      <c r="N1721">
        <f>+VLOOKUP(E1721,prostor!$F$1:$G$101,2,0)</f>
        <v>7</v>
      </c>
      <c r="O1721">
        <f t="shared" si="104"/>
        <v>150</v>
      </c>
      <c r="P1721">
        <f>VLOOKUP(O1721,mi2hh!A$2:B$4261,2,FALSE())</f>
        <v>3</v>
      </c>
      <c r="Q1721" t="str">
        <f t="shared" si="105"/>
        <v>Red</v>
      </c>
      <c r="R1721" t="str">
        <f t="shared" si="106"/>
        <v>UN</v>
      </c>
      <c r="S1721" s="24" t="s">
        <v>1218</v>
      </c>
      <c r="T1721" t="str">
        <f t="shared" si="107"/>
        <v/>
      </c>
      <c r="U1721">
        <f>VLOOKUP(S1721,ar_skupina!L$2:M$136,2,FALSE())</f>
        <v>75</v>
      </c>
    </row>
    <row r="1722" spans="1:21" ht="14.25" customHeight="1" x14ac:dyDescent="0.25">
      <c r="A1722">
        <v>2086</v>
      </c>
      <c r="B1722" s="9">
        <v>45363.75</v>
      </c>
      <c r="C1722" s="9">
        <v>45363.854166666701</v>
      </c>
      <c r="D1722" t="s">
        <v>1855</v>
      </c>
      <c r="E1722" t="s">
        <v>16</v>
      </c>
      <c r="F1722" t="s">
        <v>1847</v>
      </c>
      <c r="G1722" t="s">
        <v>4</v>
      </c>
      <c r="H1722" t="s">
        <v>1751</v>
      </c>
      <c r="I1722" s="63" t="e">
        <f t="array" ref="I1722">_xlfn.IFS(#REF!="1",1,#REF!="2",2,#REF!="3",3,#REF!="1A",4,#REF!="1B",5,#REF!="2A",6,#REF!="2B",7,#REF!="3A",8,#REF!="3B",9,#REF!="4A",10,#REF!="","")</f>
        <v>#REF!</v>
      </c>
      <c r="J1722">
        <f>VLOOKUP(F1722,profesor!$G$2:$H$101,2,0)</f>
        <v>20</v>
      </c>
      <c r="K1722">
        <f>VLOOKUP(H1722,ar_predmet!A:C,3,0)</f>
        <v>118</v>
      </c>
      <c r="L1722" s="3">
        <f>VLOOKUP(H1722,ar_predmet!A:C,2,FALSE())</f>
        <v>6307</v>
      </c>
      <c r="M1722">
        <f>+VLOOKUP(G1722,tip_dogodka!$B$2:$C$10,2,0)</f>
        <v>3</v>
      </c>
      <c r="N1722">
        <f>+VLOOKUP(E1722,prostor!$F$1:$G$101,2,0)</f>
        <v>54</v>
      </c>
      <c r="O1722">
        <f t="shared" si="104"/>
        <v>150</v>
      </c>
      <c r="P1722">
        <f>VLOOKUP(O1722,mi2hh!A$2:B$4261,2,FALSE())</f>
        <v>3</v>
      </c>
      <c r="Q1722" t="str">
        <f t="shared" si="105"/>
        <v>Red</v>
      </c>
      <c r="R1722" t="str">
        <f t="shared" si="106"/>
        <v>UN</v>
      </c>
      <c r="S1722" s="24" t="s">
        <v>1218</v>
      </c>
      <c r="T1722" t="str">
        <f t="shared" si="107"/>
        <v/>
      </c>
      <c r="U1722">
        <f>VLOOKUP(S1722,ar_skupina!L$2:M$136,2,FALSE())</f>
        <v>75</v>
      </c>
    </row>
    <row r="1723" spans="1:21" ht="14.25" customHeight="1" x14ac:dyDescent="0.25">
      <c r="A1723">
        <v>2087</v>
      </c>
      <c r="B1723" s="9">
        <v>45357.489583333299</v>
      </c>
      <c r="C1723" s="9">
        <v>45357.59375</v>
      </c>
      <c r="D1723" t="s">
        <v>1846</v>
      </c>
      <c r="E1723">
        <v>411</v>
      </c>
      <c r="F1723" t="s">
        <v>1847</v>
      </c>
      <c r="G1723" t="s">
        <v>2</v>
      </c>
      <c r="H1723" t="s">
        <v>1747</v>
      </c>
      <c r="I1723" s="63" t="e">
        <f t="array" ref="I1723">_xlfn.IFS(#REF!="1",1,#REF!="2",2,#REF!="3",3,#REF!="1A",4,#REF!="1B",5,#REF!="2A",6,#REF!="2B",7,#REF!="3A",8,#REF!="3B",9,#REF!="4A",10,#REF!="","")</f>
        <v>#REF!</v>
      </c>
      <c r="J1723">
        <f>VLOOKUP(F1723,profesor!$G$2:$H$101,2,0)</f>
        <v>20</v>
      </c>
      <c r="K1723">
        <f>VLOOKUP(H1723,ar_predmet!A:C,3,0)</f>
        <v>189</v>
      </c>
      <c r="L1723" s="3">
        <f>VLOOKUP(H1723,ar_predmet!A:C,2,FALSE())</f>
        <v>7232</v>
      </c>
      <c r="M1723">
        <f>+VLOOKUP(G1723,tip_dogodka!$B$2:$C$10,2,0)</f>
        <v>1</v>
      </c>
      <c r="N1723">
        <f>+VLOOKUP(E1723,prostor!$F$1:$G$101,2,0)</f>
        <v>14</v>
      </c>
      <c r="O1723">
        <f t="shared" si="104"/>
        <v>150</v>
      </c>
      <c r="P1723">
        <f>VLOOKUP(O1723,mi2hh!A$2:B$4261,2,FALSE())</f>
        <v>3</v>
      </c>
      <c r="Q1723" t="str">
        <f t="shared" si="105"/>
        <v>Red</v>
      </c>
      <c r="R1723" t="str">
        <f t="shared" si="106"/>
        <v>MA</v>
      </c>
      <c r="S1723" s="24" t="s">
        <v>1229</v>
      </c>
      <c r="T1723" t="str">
        <f t="shared" si="107"/>
        <v/>
      </c>
      <c r="U1723">
        <f>VLOOKUP(S1723,ar_skupina!L$2:M$136,2,FALSE())</f>
        <v>85</v>
      </c>
    </row>
    <row r="1724" spans="1:21" ht="14.25" customHeight="1" x14ac:dyDescent="0.25">
      <c r="A1724">
        <v>2088</v>
      </c>
      <c r="B1724" s="9">
        <v>45271.375</v>
      </c>
      <c r="C1724" s="9">
        <v>45271.40625</v>
      </c>
      <c r="D1724" t="s">
        <v>1345</v>
      </c>
      <c r="E1724">
        <v>5</v>
      </c>
      <c r="F1724" t="s">
        <v>1847</v>
      </c>
      <c r="G1724" t="s">
        <v>2</v>
      </c>
      <c r="H1724" t="s">
        <v>1346</v>
      </c>
      <c r="I1724" s="63" t="e">
        <f t="array" ref="I1724">_xlfn.IFS(#REF!="1",1,#REF!="2",2,#REF!="3",3,#REF!="1A",4,#REF!="1B",5,#REF!="2A",6,#REF!="2B",7,#REF!="3A",8,#REF!="3B",9,#REF!="4A",10,#REF!="","")</f>
        <v>#REF!</v>
      </c>
      <c r="J1724">
        <f>VLOOKUP(F1724,profesor!$G$2:$H$101,2,0)</f>
        <v>20</v>
      </c>
      <c r="K1724">
        <f>VLOOKUP(H1724,ar_predmet!A:C,3,0)</f>
        <v>131</v>
      </c>
      <c r="L1724" s="3">
        <f>VLOOKUP(H1724,ar_predmet!A:C,2,FALSE())</f>
        <v>6325</v>
      </c>
      <c r="M1724">
        <f>+VLOOKUP(G1724,tip_dogodka!$B$2:$C$10,2,0)</f>
        <v>1</v>
      </c>
      <c r="N1724">
        <f>+VLOOKUP(E1724,prostor!$F$1:$G$101,2,0)</f>
        <v>1</v>
      </c>
      <c r="O1724">
        <f t="shared" si="104"/>
        <v>45</v>
      </c>
      <c r="P1724">
        <f>VLOOKUP(O1724,mi2hh!A$2:B$4261,2,FALSE())</f>
        <v>1</v>
      </c>
      <c r="Q1724" t="str">
        <f t="shared" si="105"/>
        <v>Red</v>
      </c>
      <c r="R1724" t="str">
        <f t="shared" si="106"/>
        <v>UN</v>
      </c>
      <c r="S1724" s="24" t="s">
        <v>1215</v>
      </c>
      <c r="T1724" t="str">
        <f t="shared" si="107"/>
        <v/>
      </c>
      <c r="U1724">
        <f>VLOOKUP(S1724,ar_skupina!L$2:M$136,2,FALSE())</f>
        <v>72</v>
      </c>
    </row>
    <row r="1725" spans="1:21" ht="14.25" customHeight="1" x14ac:dyDescent="0.25">
      <c r="A1725">
        <v>2089</v>
      </c>
      <c r="B1725" s="9">
        <v>45232.489583333299</v>
      </c>
      <c r="C1725" s="9">
        <v>45232.59375</v>
      </c>
      <c r="D1725" t="s">
        <v>1854</v>
      </c>
      <c r="E1725" t="s">
        <v>16</v>
      </c>
      <c r="F1725" t="s">
        <v>1847</v>
      </c>
      <c r="G1725" t="s">
        <v>4</v>
      </c>
      <c r="H1725" t="s">
        <v>1741</v>
      </c>
      <c r="I1725" s="63" t="e">
        <f t="array" ref="I1725">_xlfn.IFS(#REF!="1",1,#REF!="2",2,#REF!="3",3,#REF!="1A",4,#REF!="1B",5,#REF!="2A",6,#REF!="2B",7,#REF!="3A",8,#REF!="3B",9,#REF!="4A",10,#REF!="","")</f>
        <v>#REF!</v>
      </c>
      <c r="J1725">
        <f>VLOOKUP(F1725,profesor!$G$2:$H$101,2,0)</f>
        <v>20</v>
      </c>
      <c r="K1725">
        <f>VLOOKUP(H1725,ar_predmet!A:C,3,0)</f>
        <v>95</v>
      </c>
      <c r="L1725" s="3">
        <f>VLOOKUP(H1725,ar_predmet!A:C,2,FALSE())</f>
        <v>6220</v>
      </c>
      <c r="M1725">
        <f>+VLOOKUP(G1725,tip_dogodka!$B$2:$C$10,2,0)</f>
        <v>3</v>
      </c>
      <c r="N1725">
        <f>+VLOOKUP(E1725,prostor!$F$1:$G$101,2,0)</f>
        <v>54</v>
      </c>
      <c r="O1725">
        <f t="shared" si="104"/>
        <v>150</v>
      </c>
      <c r="P1725">
        <f>VLOOKUP(O1725,mi2hh!A$2:B$4261,2,FALSE())</f>
        <v>3</v>
      </c>
      <c r="Q1725" t="str">
        <f t="shared" si="105"/>
        <v>Red</v>
      </c>
      <c r="R1725" t="str">
        <f t="shared" si="106"/>
        <v>UN</v>
      </c>
      <c r="S1725" s="24" t="s">
        <v>1208</v>
      </c>
      <c r="T1725" t="str">
        <f t="shared" si="107"/>
        <v/>
      </c>
      <c r="U1725">
        <f>VLOOKUP(S1725,ar_skupina!L$2:M$136,2,FALSE())</f>
        <v>65</v>
      </c>
    </row>
    <row r="1726" spans="1:21" ht="14.25" customHeight="1" x14ac:dyDescent="0.25">
      <c r="A1726">
        <v>2090</v>
      </c>
      <c r="B1726" s="9">
        <v>45204.677083333299</v>
      </c>
      <c r="C1726" s="9">
        <v>45204.78125</v>
      </c>
      <c r="D1726" t="s">
        <v>1861</v>
      </c>
      <c r="E1726">
        <v>303</v>
      </c>
      <c r="F1726" t="s">
        <v>1847</v>
      </c>
      <c r="G1726" t="s">
        <v>2</v>
      </c>
      <c r="H1726" t="s">
        <v>1859</v>
      </c>
      <c r="I1726" s="63" t="e">
        <f t="array" ref="I1726">_xlfn.IFS(#REF!="1",1,#REF!="2",2,#REF!="3",3,#REF!="1A",4,#REF!="1B",5,#REF!="2A",6,#REF!="2B",7,#REF!="3A",8,#REF!="3B",9,#REF!="4A",10,#REF!="","")</f>
        <v>#REF!</v>
      </c>
      <c r="J1726">
        <f>VLOOKUP(F1726,profesor!$G$2:$H$101,2,0)</f>
        <v>20</v>
      </c>
      <c r="K1726">
        <f>VLOOKUP(H1726,ar_predmet!A:C,3,0)</f>
        <v>194</v>
      </c>
      <c r="L1726" s="3">
        <f>VLOOKUP(H1726,ar_predmet!A:C,2,FALSE())</f>
        <v>7237</v>
      </c>
      <c r="M1726">
        <f>+VLOOKUP(G1726,tip_dogodka!$B$2:$C$10,2,0)</f>
        <v>1</v>
      </c>
      <c r="N1726">
        <f>+VLOOKUP(E1726,prostor!$F$1:$G$101,2,0)</f>
        <v>7</v>
      </c>
      <c r="O1726">
        <f t="shared" si="104"/>
        <v>150</v>
      </c>
      <c r="P1726">
        <f>VLOOKUP(O1726,mi2hh!A$2:B$4261,2,FALSE())</f>
        <v>3</v>
      </c>
      <c r="Q1726" t="str">
        <f t="shared" si="105"/>
        <v>Red</v>
      </c>
      <c r="R1726" t="str">
        <f t="shared" si="106"/>
        <v>MA</v>
      </c>
      <c r="S1726" s="24" t="s">
        <v>1233</v>
      </c>
      <c r="T1726" t="str">
        <f t="shared" si="107"/>
        <v/>
      </c>
      <c r="U1726">
        <f>VLOOKUP(S1726,ar_skupina!L$2:M$136,2,FALSE())</f>
        <v>89</v>
      </c>
    </row>
    <row r="1727" spans="1:21" ht="14.25" customHeight="1" x14ac:dyDescent="0.25">
      <c r="A1727">
        <v>2091</v>
      </c>
      <c r="B1727" s="9">
        <v>45208.677083333299</v>
      </c>
      <c r="C1727" s="9">
        <v>45208.815972222197</v>
      </c>
      <c r="D1727" t="s">
        <v>1861</v>
      </c>
      <c r="E1727">
        <v>303</v>
      </c>
      <c r="F1727" t="s">
        <v>1847</v>
      </c>
      <c r="G1727" t="s">
        <v>2</v>
      </c>
      <c r="H1727" t="s">
        <v>1859</v>
      </c>
      <c r="I1727" s="63" t="e">
        <f t="array" ref="I1727">_xlfn.IFS(#REF!="1",1,#REF!="2",2,#REF!="3",3,#REF!="1A",4,#REF!="1B",5,#REF!="2A",6,#REF!="2B",7,#REF!="3A",8,#REF!="3B",9,#REF!="4A",10,#REF!="","")</f>
        <v>#REF!</v>
      </c>
      <c r="J1727">
        <f>VLOOKUP(F1727,profesor!$G$2:$H$101,2,0)</f>
        <v>20</v>
      </c>
      <c r="K1727">
        <f>VLOOKUP(H1727,ar_predmet!A:C,3,0)</f>
        <v>194</v>
      </c>
      <c r="L1727" s="3">
        <f>VLOOKUP(H1727,ar_predmet!A:C,2,FALSE())</f>
        <v>7237</v>
      </c>
      <c r="M1727">
        <f>+VLOOKUP(G1727,tip_dogodka!$B$2:$C$10,2,0)</f>
        <v>1</v>
      </c>
      <c r="N1727">
        <f>+VLOOKUP(E1727,prostor!$F$1:$G$101,2,0)</f>
        <v>7</v>
      </c>
      <c r="O1727">
        <f t="shared" si="104"/>
        <v>200</v>
      </c>
      <c r="P1727">
        <f>VLOOKUP(O1727,mi2hh!A$2:B$4261,2,FALSE())</f>
        <v>4</v>
      </c>
      <c r="Q1727" t="str">
        <f t="shared" si="105"/>
        <v>Red</v>
      </c>
      <c r="R1727" t="str">
        <f t="shared" si="106"/>
        <v>MA</v>
      </c>
      <c r="S1727" s="24" t="s">
        <v>1233</v>
      </c>
      <c r="T1727" t="str">
        <f t="shared" si="107"/>
        <v/>
      </c>
      <c r="U1727">
        <f>VLOOKUP(S1727,ar_skupina!L$2:M$136,2,FALSE())</f>
        <v>89</v>
      </c>
    </row>
    <row r="1728" spans="1:21" ht="14.25" customHeight="1" x14ac:dyDescent="0.25">
      <c r="A1728">
        <v>2094</v>
      </c>
      <c r="B1728" s="9">
        <v>45351.635416666701</v>
      </c>
      <c r="C1728" s="9">
        <v>45351.739583333299</v>
      </c>
      <c r="D1728" t="s">
        <v>1848</v>
      </c>
      <c r="E1728">
        <v>303</v>
      </c>
      <c r="F1728" t="s">
        <v>1847</v>
      </c>
      <c r="G1728" t="s">
        <v>2</v>
      </c>
      <c r="H1728" t="s">
        <v>1751</v>
      </c>
      <c r="I1728" s="63" t="e">
        <f t="array" ref="I1728">_xlfn.IFS(#REF!="1",1,#REF!="2",2,#REF!="3",3,#REF!="1A",4,#REF!="1B",5,#REF!="2A",6,#REF!="2B",7,#REF!="3A",8,#REF!="3B",9,#REF!="4A",10,#REF!="","")</f>
        <v>#REF!</v>
      </c>
      <c r="J1728">
        <f>VLOOKUP(F1728,profesor!$G$2:$H$101,2,0)</f>
        <v>20</v>
      </c>
      <c r="K1728">
        <f>VLOOKUP(H1728,ar_predmet!A:C,3,0)</f>
        <v>118</v>
      </c>
      <c r="L1728" s="3">
        <f>VLOOKUP(H1728,ar_predmet!A:C,2,FALSE())</f>
        <v>6307</v>
      </c>
      <c r="M1728">
        <f>+VLOOKUP(G1728,tip_dogodka!$B$2:$C$10,2,0)</f>
        <v>1</v>
      </c>
      <c r="N1728">
        <f>+VLOOKUP(E1728,prostor!$F$1:$G$101,2,0)</f>
        <v>7</v>
      </c>
      <c r="O1728">
        <f t="shared" si="104"/>
        <v>150</v>
      </c>
      <c r="P1728">
        <f>VLOOKUP(O1728,mi2hh!A$2:B$4261,2,FALSE())</f>
        <v>3</v>
      </c>
      <c r="Q1728" t="str">
        <f t="shared" si="105"/>
        <v>Red</v>
      </c>
      <c r="R1728" t="str">
        <f t="shared" si="106"/>
        <v>UN</v>
      </c>
      <c r="S1728" s="24" t="s">
        <v>1218</v>
      </c>
      <c r="T1728" t="str">
        <f t="shared" si="107"/>
        <v/>
      </c>
      <c r="U1728">
        <f>VLOOKUP(S1728,ar_skupina!L$2:M$136,2,FALSE())</f>
        <v>75</v>
      </c>
    </row>
    <row r="1729" spans="1:21" ht="14.25" customHeight="1" x14ac:dyDescent="0.25">
      <c r="A1729">
        <v>2096</v>
      </c>
      <c r="B1729" s="9">
        <v>45357.635416666701</v>
      </c>
      <c r="C1729" s="9">
        <v>45357.739583333299</v>
      </c>
      <c r="D1729" t="s">
        <v>1848</v>
      </c>
      <c r="E1729">
        <v>303</v>
      </c>
      <c r="F1729" t="s">
        <v>1847</v>
      </c>
      <c r="G1729" t="s">
        <v>2</v>
      </c>
      <c r="H1729" t="s">
        <v>1751</v>
      </c>
      <c r="I1729" s="63" t="e">
        <f t="array" ref="I1729">_xlfn.IFS(#REF!="1",1,#REF!="2",2,#REF!="3",3,#REF!="1A",4,#REF!="1B",5,#REF!="2A",6,#REF!="2B",7,#REF!="3A",8,#REF!="3B",9,#REF!="4A",10,#REF!="","")</f>
        <v>#REF!</v>
      </c>
      <c r="J1729">
        <f>VLOOKUP(F1729,profesor!$G$2:$H$101,2,0)</f>
        <v>20</v>
      </c>
      <c r="K1729">
        <f>VLOOKUP(H1729,ar_predmet!A:C,3,0)</f>
        <v>118</v>
      </c>
      <c r="L1729" s="3">
        <f>VLOOKUP(H1729,ar_predmet!A:C,2,FALSE())</f>
        <v>6307</v>
      </c>
      <c r="M1729">
        <f>+VLOOKUP(G1729,tip_dogodka!$B$2:$C$10,2,0)</f>
        <v>1</v>
      </c>
      <c r="N1729">
        <f>+VLOOKUP(E1729,prostor!$F$1:$G$101,2,0)</f>
        <v>7</v>
      </c>
      <c r="O1729">
        <f t="shared" si="104"/>
        <v>150</v>
      </c>
      <c r="P1729">
        <f>VLOOKUP(O1729,mi2hh!A$2:B$4261,2,FALSE())</f>
        <v>3</v>
      </c>
      <c r="Q1729" t="str">
        <f t="shared" si="105"/>
        <v>Red</v>
      </c>
      <c r="R1729" t="str">
        <f t="shared" si="106"/>
        <v>UN</v>
      </c>
      <c r="S1729" s="24" t="s">
        <v>1218</v>
      </c>
      <c r="T1729" t="str">
        <f t="shared" si="107"/>
        <v/>
      </c>
      <c r="U1729">
        <f>VLOOKUP(S1729,ar_skupina!L$2:M$136,2,FALSE())</f>
        <v>75</v>
      </c>
    </row>
    <row r="1730" spans="1:21" ht="14.25" customHeight="1" x14ac:dyDescent="0.25">
      <c r="A1730">
        <v>2098</v>
      </c>
      <c r="B1730" s="9">
        <v>45349.489583333299</v>
      </c>
      <c r="C1730" s="9">
        <v>45349.59375</v>
      </c>
      <c r="D1730" t="s">
        <v>1850</v>
      </c>
      <c r="E1730" t="s">
        <v>16</v>
      </c>
      <c r="F1730" t="s">
        <v>1847</v>
      </c>
      <c r="G1730" t="s">
        <v>4</v>
      </c>
      <c r="H1730" t="s">
        <v>1747</v>
      </c>
      <c r="I1730" s="63" t="e">
        <f t="array" ref="I1730">_xlfn.IFS(#REF!="1",1,#REF!="2",2,#REF!="3",3,#REF!="1A",4,#REF!="1B",5,#REF!="2A",6,#REF!="2B",7,#REF!="3A",8,#REF!="3B",9,#REF!="4A",10,#REF!="","")</f>
        <v>#REF!</v>
      </c>
      <c r="J1730">
        <f>VLOOKUP(F1730,profesor!$G$2:$H$101,2,0)</f>
        <v>20</v>
      </c>
      <c r="K1730">
        <f>VLOOKUP(H1730,ar_predmet!A:C,3,0)</f>
        <v>189</v>
      </c>
      <c r="L1730" s="3">
        <f>VLOOKUP(H1730,ar_predmet!A:C,2,FALSE())</f>
        <v>7232</v>
      </c>
      <c r="M1730">
        <f>+VLOOKUP(G1730,tip_dogodka!$B$2:$C$10,2,0)</f>
        <v>3</v>
      </c>
      <c r="N1730">
        <f>+VLOOKUP(E1730,prostor!$F$1:$G$101,2,0)</f>
        <v>54</v>
      </c>
      <c r="O1730">
        <f t="shared" ref="O1730:O1793" si="108">+INT(TEXT(((C1730-B1730)*24*60),"000"))</f>
        <v>150</v>
      </c>
      <c r="P1730">
        <f>VLOOKUP(O1730,mi2hh!A$2:B$4261,2,FALSE())</f>
        <v>3</v>
      </c>
      <c r="Q1730" t="str">
        <f t="shared" ref="Q1730:Q1793" si="109">IF(ISNUMBER(FIND("Redni",D1730)),"Red", IF(ISNUMBER(FIND("Izredni",D1730)),"Izr"))</f>
        <v>Red</v>
      </c>
      <c r="R1730" t="str">
        <f t="shared" ref="R1730:R1793" si="110">IF(ISNUMBER(FIND("-VS-",D1730)),"VS", IF(ISNUMBER(FIND("-UNI-",D1730)),"UN",IF(ISNUMBER(FIND("-MAG-",D1730)),"MA",IF(ISNUMBER(FIND("-DR-",D1730)),"DO"))))</f>
        <v>MA</v>
      </c>
      <c r="S1730" s="24" t="s">
        <v>1229</v>
      </c>
      <c r="T1730" t="str">
        <f t="shared" ref="T1730:T1793" si="111">IF(ISNUMBER(FIND("1. skupina",D1730)),"1",IF(ISNUMBER(FIND("2. skupina",D1730)),"2",IF(ISNUMBER(FIND("3. skupina",D1730)),"3",IF(ISNUMBER(FIND("1.a skupina",D1730)),"1A",IF(ISNUMBER(FIND("1.b skupina",D1730)),"1B",IF(ISNUMBER(FIND("2.a skupina",D1730)),"2A",IF(ISNUMBER(FIND("2.b skupina",D1730)),"2B",IF(ISNUMBER(FIND("3.a skupina",D1730)),"3A",IF(ISNUMBER(FIND("3.b skupina",D1730)),"3B",IF(ISNUMBER(FIND("4.a skupina",D1730)),"4A",""))))))))))</f>
        <v/>
      </c>
      <c r="U1730">
        <f>VLOOKUP(S1730,ar_skupina!L$2:M$136,2,FALSE())</f>
        <v>85</v>
      </c>
    </row>
    <row r="1731" spans="1:21" ht="14.25" customHeight="1" x14ac:dyDescent="0.25">
      <c r="A1731">
        <v>2099</v>
      </c>
      <c r="B1731" s="9">
        <v>45362.489583333299</v>
      </c>
      <c r="C1731" s="9">
        <v>45362.59375</v>
      </c>
      <c r="D1731" t="s">
        <v>1846</v>
      </c>
      <c r="E1731">
        <v>413</v>
      </c>
      <c r="F1731" t="s">
        <v>1847</v>
      </c>
      <c r="G1731" t="s">
        <v>2</v>
      </c>
      <c r="H1731" t="s">
        <v>1747</v>
      </c>
      <c r="I1731" s="63" t="e">
        <f t="array" ref="I1731">_xlfn.IFS(#REF!="1",1,#REF!="2",2,#REF!="3",3,#REF!="1A",4,#REF!="1B",5,#REF!="2A",6,#REF!="2B",7,#REF!="3A",8,#REF!="3B",9,#REF!="4A",10,#REF!="","")</f>
        <v>#REF!</v>
      </c>
      <c r="J1731">
        <f>VLOOKUP(F1731,profesor!$G$2:$H$101,2,0)</f>
        <v>20</v>
      </c>
      <c r="K1731">
        <f>VLOOKUP(H1731,ar_predmet!A:C,3,0)</f>
        <v>189</v>
      </c>
      <c r="L1731" s="3">
        <f>VLOOKUP(H1731,ar_predmet!A:C,2,FALSE())</f>
        <v>7232</v>
      </c>
      <c r="M1731">
        <f>+VLOOKUP(G1731,tip_dogodka!$B$2:$C$10,2,0)</f>
        <v>1</v>
      </c>
      <c r="N1731">
        <f>+VLOOKUP(E1731,prostor!$F$1:$G$101,2,0)</f>
        <v>16</v>
      </c>
      <c r="O1731">
        <f t="shared" si="108"/>
        <v>150</v>
      </c>
      <c r="P1731">
        <f>VLOOKUP(O1731,mi2hh!A$2:B$4261,2,FALSE())</f>
        <v>3</v>
      </c>
      <c r="Q1731" t="str">
        <f t="shared" si="109"/>
        <v>Red</v>
      </c>
      <c r="R1731" t="str">
        <f t="shared" si="110"/>
        <v>MA</v>
      </c>
      <c r="S1731" s="24" t="s">
        <v>1229</v>
      </c>
      <c r="T1731" t="str">
        <f t="shared" si="111"/>
        <v/>
      </c>
      <c r="U1731">
        <f>VLOOKUP(S1731,ar_skupina!L$2:M$136,2,FALSE())</f>
        <v>85</v>
      </c>
    </row>
    <row r="1732" spans="1:21" ht="14.25" customHeight="1" x14ac:dyDescent="0.25">
      <c r="A1732">
        <v>2100</v>
      </c>
      <c r="B1732" s="9">
        <v>45433.791666666701</v>
      </c>
      <c r="C1732" s="9">
        <v>45433.961805555598</v>
      </c>
      <c r="D1732" t="s">
        <v>1862</v>
      </c>
      <c r="E1732" t="s">
        <v>17</v>
      </c>
      <c r="F1732" t="s">
        <v>1863</v>
      </c>
      <c r="G1732" t="s">
        <v>8</v>
      </c>
      <c r="H1732" t="s">
        <v>1864</v>
      </c>
      <c r="I1732" s="63" t="e">
        <f t="array" ref="I1732">_xlfn.IFS(#REF!="1",1,#REF!="2",2,#REF!="3",3,#REF!="1A",4,#REF!="1B",5,#REF!="2A",6,#REF!="2B",7,#REF!="3A",8,#REF!="3B",9,#REF!="4A",10,#REF!="","")</f>
        <v>#REF!</v>
      </c>
      <c r="J1732">
        <f>VLOOKUP(F1732,profesor!$G$2:$H$101,2,0)</f>
        <v>72</v>
      </c>
      <c r="K1732">
        <f>VLOOKUP(H1732,ar_predmet!A:C,3,0)</f>
        <v>279</v>
      </c>
      <c r="L1732" s="3" t="str">
        <f>VLOOKUP(H1732,ar_predmet!A:C,2,FALSE())</f>
        <v>KM210</v>
      </c>
      <c r="M1732">
        <f>+VLOOKUP(G1732,tip_dogodka!$B$2:$C$10,2,0)</f>
        <v>7</v>
      </c>
      <c r="N1732">
        <f>+VLOOKUP(E1732,prostor!$F$1:$G$101,2,0)</f>
        <v>55</v>
      </c>
      <c r="O1732">
        <f t="shared" si="108"/>
        <v>245</v>
      </c>
      <c r="P1732">
        <f>VLOOKUP(O1732,mi2hh!A$2:B$4261,2,FALSE())</f>
        <v>5</v>
      </c>
      <c r="Q1732" t="str">
        <f t="shared" si="109"/>
        <v>Izr</v>
      </c>
      <c r="R1732" t="str">
        <f t="shared" si="110"/>
        <v>VS</v>
      </c>
      <c r="S1732" s="24" t="s">
        <v>1240</v>
      </c>
      <c r="T1732" t="str">
        <f t="shared" si="111"/>
        <v/>
      </c>
      <c r="U1732">
        <f>VLOOKUP(S1732,ar_skupina!L$2:M$136,2,FALSE())</f>
        <v>94</v>
      </c>
    </row>
    <row r="1733" spans="1:21" ht="14.25" customHeight="1" x14ac:dyDescent="0.25">
      <c r="A1733">
        <v>2101</v>
      </c>
      <c r="B1733" s="9">
        <v>45426.791666666701</v>
      </c>
      <c r="C1733" s="9">
        <v>45426.961805555598</v>
      </c>
      <c r="D1733" t="s">
        <v>1865</v>
      </c>
      <c r="E1733" t="s">
        <v>17</v>
      </c>
      <c r="F1733" t="s">
        <v>1863</v>
      </c>
      <c r="G1733" t="s">
        <v>10</v>
      </c>
      <c r="H1733" t="s">
        <v>1864</v>
      </c>
      <c r="I1733" s="63" t="e">
        <f t="array" ref="I1733">_xlfn.IFS(#REF!="1",1,#REF!="2",2,#REF!="3",3,#REF!="1A",4,#REF!="1B",5,#REF!="2A",6,#REF!="2B",7,#REF!="3A",8,#REF!="3B",9,#REF!="4A",10,#REF!="","")</f>
        <v>#REF!</v>
      </c>
      <c r="J1733">
        <f>VLOOKUP(F1733,profesor!$G$2:$H$101,2,0)</f>
        <v>72</v>
      </c>
      <c r="K1733">
        <f>VLOOKUP(H1733,ar_predmet!A:C,3,0)</f>
        <v>279</v>
      </c>
      <c r="L1733" s="3" t="str">
        <f>VLOOKUP(H1733,ar_predmet!A:C,2,FALSE())</f>
        <v>KM210</v>
      </c>
      <c r="M1733">
        <f>+VLOOKUP(G1733,tip_dogodka!$B$2:$C$10,2,0)</f>
        <v>9</v>
      </c>
      <c r="N1733">
        <f>+VLOOKUP(E1733,prostor!$F$1:$G$101,2,0)</f>
        <v>55</v>
      </c>
      <c r="O1733">
        <f t="shared" si="108"/>
        <v>245</v>
      </c>
      <c r="P1733">
        <f>VLOOKUP(O1733,mi2hh!A$2:B$4261,2,FALSE())</f>
        <v>5</v>
      </c>
      <c r="Q1733" t="str">
        <f t="shared" si="109"/>
        <v>Izr</v>
      </c>
      <c r="R1733" t="str">
        <f t="shared" si="110"/>
        <v>VS</v>
      </c>
      <c r="S1733" s="24" t="s">
        <v>1240</v>
      </c>
      <c r="T1733" t="str">
        <f t="shared" si="111"/>
        <v/>
      </c>
      <c r="U1733">
        <f>VLOOKUP(S1733,ar_skupina!L$2:M$136,2,FALSE())</f>
        <v>94</v>
      </c>
    </row>
    <row r="1734" spans="1:21" ht="14.25" customHeight="1" x14ac:dyDescent="0.25">
      <c r="A1734">
        <v>2102</v>
      </c>
      <c r="B1734" s="9">
        <v>45351.635416666701</v>
      </c>
      <c r="C1734" s="9">
        <v>45351.739583333299</v>
      </c>
      <c r="D1734" t="s">
        <v>1866</v>
      </c>
      <c r="E1734">
        <v>401</v>
      </c>
      <c r="F1734" t="s">
        <v>1867</v>
      </c>
      <c r="G1734" t="s">
        <v>3</v>
      </c>
      <c r="H1734" t="s">
        <v>1804</v>
      </c>
      <c r="I1734" s="63" t="e">
        <f t="array" ref="I1734">_xlfn.IFS(#REF!="1",1,#REF!="2",2,#REF!="3",3,#REF!="1A",4,#REF!="1B",5,#REF!="2A",6,#REF!="2B",7,#REF!="3A",8,#REF!="3B",9,#REF!="4A",10,#REF!="","")</f>
        <v>#REF!</v>
      </c>
      <c r="J1734">
        <f>VLOOKUP(F1734,profesor!$G$2:$H$101,2,0)</f>
        <v>22</v>
      </c>
      <c r="K1734">
        <f>VLOOKUP(H1734,ar_predmet!A:C,3,0)</f>
        <v>126</v>
      </c>
      <c r="L1734" s="3">
        <f>VLOOKUP(H1734,ar_predmet!A:C,2,FALSE())</f>
        <v>6320</v>
      </c>
      <c r="M1734">
        <f>+VLOOKUP(G1734,tip_dogodka!$B$2:$C$10,2,0)</f>
        <v>2</v>
      </c>
      <c r="N1734">
        <f>+VLOOKUP(E1734,prostor!$F$1:$G$101,2,0)</f>
        <v>10</v>
      </c>
      <c r="O1734">
        <f t="shared" si="108"/>
        <v>150</v>
      </c>
      <c r="P1734">
        <f>VLOOKUP(O1734,mi2hh!A$2:B$4261,2,FALSE())</f>
        <v>3</v>
      </c>
      <c r="Q1734" t="str">
        <f t="shared" si="109"/>
        <v>Red</v>
      </c>
      <c r="R1734" t="str">
        <f t="shared" si="110"/>
        <v>UN</v>
      </c>
      <c r="S1734" s="24" t="s">
        <v>1214</v>
      </c>
      <c r="T1734" t="str">
        <f t="shared" si="111"/>
        <v/>
      </c>
      <c r="U1734">
        <f>VLOOKUP(S1734,ar_skupina!L$2:M$136,2,FALSE())</f>
        <v>71</v>
      </c>
    </row>
    <row r="1735" spans="1:21" ht="14.25" customHeight="1" x14ac:dyDescent="0.25">
      <c r="A1735">
        <v>2103</v>
      </c>
      <c r="B1735" s="9">
        <v>45238.375</v>
      </c>
      <c r="C1735" s="9">
        <v>45238.479166666701</v>
      </c>
      <c r="D1735" t="s">
        <v>1868</v>
      </c>
      <c r="E1735">
        <v>413</v>
      </c>
      <c r="F1735" t="s">
        <v>1867</v>
      </c>
      <c r="G1735" t="s">
        <v>3</v>
      </c>
      <c r="H1735" t="s">
        <v>1869</v>
      </c>
      <c r="I1735" s="63" t="e">
        <f t="array" ref="I1735">_xlfn.IFS(#REF!="1",1,#REF!="2",2,#REF!="3",3,#REF!="1A",4,#REF!="1B",5,#REF!="2A",6,#REF!="2B",7,#REF!="3A",8,#REF!="3B",9,#REF!="4A",10,#REF!="","")</f>
        <v>#REF!</v>
      </c>
      <c r="J1735">
        <f>VLOOKUP(F1735,profesor!$G$2:$H$101,2,0)</f>
        <v>22</v>
      </c>
      <c r="K1735">
        <f>VLOOKUP(H1735,ar_predmet!A:C,3,0)</f>
        <v>106</v>
      </c>
      <c r="L1735" s="3">
        <f>VLOOKUP(H1735,ar_predmet!A:C,2,FALSE())</f>
        <v>6231</v>
      </c>
      <c r="M1735">
        <f>+VLOOKUP(G1735,tip_dogodka!$B$2:$C$10,2,0)</f>
        <v>2</v>
      </c>
      <c r="N1735">
        <f>+VLOOKUP(E1735,prostor!$F$1:$G$101,2,0)</f>
        <v>16</v>
      </c>
      <c r="O1735">
        <f t="shared" si="108"/>
        <v>150</v>
      </c>
      <c r="P1735">
        <f>VLOOKUP(O1735,mi2hh!A$2:B$4261,2,FALSE())</f>
        <v>3</v>
      </c>
      <c r="Q1735" t="str">
        <f t="shared" si="109"/>
        <v>Red</v>
      </c>
      <c r="R1735" t="str">
        <f t="shared" si="110"/>
        <v>UN</v>
      </c>
      <c r="S1735" s="24" t="s">
        <v>1207</v>
      </c>
      <c r="T1735" t="str">
        <f t="shared" si="111"/>
        <v/>
      </c>
      <c r="U1735">
        <f>VLOOKUP(S1735,ar_skupina!L$2:M$136,2,FALSE())</f>
        <v>64</v>
      </c>
    </row>
    <row r="1736" spans="1:21" ht="14.25" customHeight="1" x14ac:dyDescent="0.25">
      <c r="A1736">
        <v>2104</v>
      </c>
      <c r="B1736" s="9">
        <v>45419.53125</v>
      </c>
      <c r="C1736" s="9">
        <v>45419.635416666701</v>
      </c>
      <c r="D1736" t="s">
        <v>1870</v>
      </c>
      <c r="E1736" t="s">
        <v>16</v>
      </c>
      <c r="F1736" t="s">
        <v>1867</v>
      </c>
      <c r="G1736" t="s">
        <v>5</v>
      </c>
      <c r="H1736" t="s">
        <v>1871</v>
      </c>
      <c r="I1736" s="63" t="e">
        <f t="array" ref="I1736">_xlfn.IFS(#REF!="1",1,#REF!="2",2,#REF!="3",3,#REF!="1A",4,#REF!="1B",5,#REF!="2A",6,#REF!="2B",7,#REF!="3A",8,#REF!="3B",9,#REF!="4A",10,#REF!="","")</f>
        <v>#REF!</v>
      </c>
      <c r="J1736">
        <f>VLOOKUP(F1736,profesor!$G$2:$H$101,2,0)</f>
        <v>22</v>
      </c>
      <c r="K1736">
        <f>VLOOKUP(H1736,ar_predmet!A:C,3,0)</f>
        <v>161</v>
      </c>
      <c r="L1736" s="3">
        <f>VLOOKUP(H1736,ar_predmet!A:C,2,FALSE())</f>
        <v>7121</v>
      </c>
      <c r="M1736">
        <f>+VLOOKUP(G1736,tip_dogodka!$B$2:$C$10,2,0)</f>
        <v>4</v>
      </c>
      <c r="N1736">
        <f>+VLOOKUP(E1736,prostor!$F$1:$G$101,2,0)</f>
        <v>54</v>
      </c>
      <c r="O1736">
        <f t="shared" si="108"/>
        <v>150</v>
      </c>
      <c r="P1736">
        <f>VLOOKUP(O1736,mi2hh!A$2:B$4261,2,FALSE())</f>
        <v>3</v>
      </c>
      <c r="Q1736" t="str">
        <f t="shared" si="109"/>
        <v>Red</v>
      </c>
      <c r="R1736" t="str">
        <f t="shared" si="110"/>
        <v>MA</v>
      </c>
      <c r="S1736" s="24" t="s">
        <v>1227</v>
      </c>
      <c r="T1736" t="str">
        <f t="shared" si="111"/>
        <v/>
      </c>
      <c r="U1736">
        <f>VLOOKUP(S1736,ar_skupina!L$2:M$136,2,FALSE())</f>
        <v>83</v>
      </c>
    </row>
    <row r="1737" spans="1:21" ht="14.25" customHeight="1" x14ac:dyDescent="0.25">
      <c r="A1737">
        <v>2106</v>
      </c>
      <c r="B1737" s="9">
        <v>45300.489583333299</v>
      </c>
      <c r="C1737" s="9">
        <v>45300.59375</v>
      </c>
      <c r="D1737" t="s">
        <v>1872</v>
      </c>
      <c r="E1737" t="s">
        <v>16</v>
      </c>
      <c r="F1737" t="s">
        <v>1867</v>
      </c>
      <c r="G1737" t="s">
        <v>5</v>
      </c>
      <c r="H1737" t="s">
        <v>1695</v>
      </c>
      <c r="I1737" s="63" t="e">
        <f t="array" ref="I1737">_xlfn.IFS(#REF!="1",1,#REF!="2",2,#REF!="3",3,#REF!="1A",4,#REF!="1B",5,#REF!="2A",6,#REF!="2B",7,#REF!="3A",8,#REF!="3B",9,#REF!="4A",10,#REF!="","")</f>
        <v>#REF!</v>
      </c>
      <c r="J1737">
        <f>VLOOKUP(F1737,profesor!$G$2:$H$101,2,0)</f>
        <v>22</v>
      </c>
      <c r="K1737">
        <f>VLOOKUP(H1737,ar_predmet!A:C,3,0)</f>
        <v>195</v>
      </c>
      <c r="L1737" s="3">
        <f>VLOOKUP(H1737,ar_predmet!A:C,2,FALSE())</f>
        <v>7238</v>
      </c>
      <c r="M1737">
        <f>+VLOOKUP(G1737,tip_dogodka!$B$2:$C$10,2,0)</f>
        <v>4</v>
      </c>
      <c r="N1737">
        <f>+VLOOKUP(E1737,prostor!$F$1:$G$101,2,0)</f>
        <v>54</v>
      </c>
      <c r="O1737">
        <f t="shared" si="108"/>
        <v>150</v>
      </c>
      <c r="P1737">
        <f>VLOOKUP(O1737,mi2hh!A$2:B$4261,2,FALSE())</f>
        <v>3</v>
      </c>
      <c r="Q1737" t="str">
        <f t="shared" si="109"/>
        <v>Red</v>
      </c>
      <c r="R1737" t="str">
        <f t="shared" si="110"/>
        <v>MA</v>
      </c>
      <c r="S1737" s="24" t="s">
        <v>1230</v>
      </c>
      <c r="T1737" t="str">
        <f t="shared" si="111"/>
        <v/>
      </c>
      <c r="U1737">
        <f>VLOOKUP(S1737,ar_skupina!L$2:M$136,2,FALSE())</f>
        <v>86</v>
      </c>
    </row>
    <row r="1738" spans="1:21" ht="14.25" customHeight="1" x14ac:dyDescent="0.25">
      <c r="A1738">
        <v>2107</v>
      </c>
      <c r="B1738" s="9">
        <v>45272.489583333299</v>
      </c>
      <c r="C1738" s="9">
        <v>45272.59375</v>
      </c>
      <c r="D1738" t="s">
        <v>1873</v>
      </c>
      <c r="E1738">
        <v>402</v>
      </c>
      <c r="F1738" t="s">
        <v>1867</v>
      </c>
      <c r="G1738" t="s">
        <v>3</v>
      </c>
      <c r="H1738" s="53" t="s">
        <v>1785</v>
      </c>
      <c r="I1738" s="63" t="e">
        <f t="array" ref="I1738">_xlfn.IFS(#REF!="1",1,#REF!="2",2,#REF!="3",3,#REF!="1A",4,#REF!="1B",5,#REF!="2A",6,#REF!="2B",7,#REF!="3A",8,#REF!="3B",9,#REF!="4A",10,#REF!="","")</f>
        <v>#REF!</v>
      </c>
      <c r="J1738">
        <f>VLOOKUP(F1738,profesor!$G$2:$H$101,2,0)</f>
        <v>22</v>
      </c>
      <c r="K1738">
        <f>VLOOKUP(H1738,ar_predmet!A:C,3,0)</f>
        <v>50</v>
      </c>
      <c r="L1738" s="3">
        <f>VLOOKUP(H1738,ar_predmet!A:C,2,FALSE())</f>
        <v>5306</v>
      </c>
      <c r="M1738">
        <f>+VLOOKUP(G1738,tip_dogodka!$B$2:$C$10,2,0)</f>
        <v>2</v>
      </c>
      <c r="N1738">
        <f>+VLOOKUP(E1738,prostor!$F$1:$G$101,2,0)</f>
        <v>11</v>
      </c>
      <c r="O1738">
        <f t="shared" si="108"/>
        <v>150</v>
      </c>
      <c r="P1738">
        <f>VLOOKUP(O1738,mi2hh!A$2:B$4261,2,FALSE())</f>
        <v>3</v>
      </c>
      <c r="Q1738" t="str">
        <f t="shared" si="109"/>
        <v>Red</v>
      </c>
      <c r="R1738" t="str">
        <f t="shared" si="110"/>
        <v>VS</v>
      </c>
      <c r="S1738" s="24" t="s">
        <v>1184</v>
      </c>
      <c r="T1738" t="str">
        <f t="shared" si="111"/>
        <v>2</v>
      </c>
      <c r="U1738">
        <f>VLOOKUP(S1738,ar_skupina!L$2:M$136,2,FALSE())</f>
        <v>44</v>
      </c>
    </row>
    <row r="1739" spans="1:21" ht="14.25" customHeight="1" x14ac:dyDescent="0.25">
      <c r="A1739">
        <v>2108</v>
      </c>
      <c r="B1739" s="9">
        <v>45274.489583333299</v>
      </c>
      <c r="C1739" s="9">
        <v>45274.59375</v>
      </c>
      <c r="D1739" t="s">
        <v>1873</v>
      </c>
      <c r="E1739">
        <v>402</v>
      </c>
      <c r="F1739" t="s">
        <v>1867</v>
      </c>
      <c r="G1739" t="s">
        <v>3</v>
      </c>
      <c r="H1739" s="53" t="s">
        <v>1785</v>
      </c>
      <c r="I1739" s="63" t="e">
        <f t="array" ref="I1739">_xlfn.IFS(#REF!="1",1,#REF!="2",2,#REF!="3",3,#REF!="1A",4,#REF!="1B",5,#REF!="2A",6,#REF!="2B",7,#REF!="3A",8,#REF!="3B",9,#REF!="4A",10,#REF!="","")</f>
        <v>#REF!</v>
      </c>
      <c r="J1739">
        <f>VLOOKUP(F1739,profesor!$G$2:$H$101,2,0)</f>
        <v>22</v>
      </c>
      <c r="K1739">
        <f>VLOOKUP(H1739,ar_predmet!A:C,3,0)</f>
        <v>50</v>
      </c>
      <c r="L1739" s="3">
        <f>VLOOKUP(H1739,ar_predmet!A:C,2,FALSE())</f>
        <v>5306</v>
      </c>
      <c r="M1739">
        <f>+VLOOKUP(G1739,tip_dogodka!$B$2:$C$10,2,0)</f>
        <v>2</v>
      </c>
      <c r="N1739">
        <f>+VLOOKUP(E1739,prostor!$F$1:$G$101,2,0)</f>
        <v>11</v>
      </c>
      <c r="O1739">
        <f t="shared" si="108"/>
        <v>150</v>
      </c>
      <c r="P1739">
        <f>VLOOKUP(O1739,mi2hh!A$2:B$4261,2,FALSE())</f>
        <v>3</v>
      </c>
      <c r="Q1739" t="str">
        <f t="shared" si="109"/>
        <v>Red</v>
      </c>
      <c r="R1739" t="str">
        <f t="shared" si="110"/>
        <v>VS</v>
      </c>
      <c r="S1739" s="24" t="s">
        <v>1184</v>
      </c>
      <c r="T1739" t="str">
        <f t="shared" si="111"/>
        <v>2</v>
      </c>
      <c r="U1739">
        <f>VLOOKUP(S1739,ar_skupina!L$2:M$136,2,FALSE())</f>
        <v>44</v>
      </c>
    </row>
    <row r="1740" spans="1:21" ht="14.25" customHeight="1" x14ac:dyDescent="0.25">
      <c r="A1740">
        <v>2109</v>
      </c>
      <c r="B1740" s="9">
        <v>45268.635416666701</v>
      </c>
      <c r="C1740" s="9">
        <v>45268.739583333299</v>
      </c>
      <c r="D1740" t="s">
        <v>1874</v>
      </c>
      <c r="E1740" t="s">
        <v>16</v>
      </c>
      <c r="F1740" t="s">
        <v>1867</v>
      </c>
      <c r="G1740" t="s">
        <v>5</v>
      </c>
      <c r="H1740" s="53" t="s">
        <v>1785</v>
      </c>
      <c r="I1740" s="63" t="e">
        <f t="array" ref="I1740">_xlfn.IFS(#REF!="1",1,#REF!="2",2,#REF!="3",3,#REF!="1A",4,#REF!="1B",5,#REF!="2A",6,#REF!="2B",7,#REF!="3A",8,#REF!="3B",9,#REF!="4A",10,#REF!="","")</f>
        <v>#REF!</v>
      </c>
      <c r="J1740">
        <f>VLOOKUP(F1740,profesor!$G$2:$H$101,2,0)</f>
        <v>22</v>
      </c>
      <c r="K1740">
        <f>VLOOKUP(H1740,ar_predmet!A:C,3,0)</f>
        <v>50</v>
      </c>
      <c r="L1740" s="3">
        <f>VLOOKUP(H1740,ar_predmet!A:C,2,FALSE())</f>
        <v>5306</v>
      </c>
      <c r="M1740">
        <f>+VLOOKUP(G1740,tip_dogodka!$B$2:$C$10,2,0)</f>
        <v>4</v>
      </c>
      <c r="N1740">
        <f>+VLOOKUP(E1740,prostor!$F$1:$G$101,2,0)</f>
        <v>54</v>
      </c>
      <c r="O1740">
        <f t="shared" si="108"/>
        <v>150</v>
      </c>
      <c r="P1740">
        <f>VLOOKUP(O1740,mi2hh!A$2:B$4261,2,FALSE())</f>
        <v>3</v>
      </c>
      <c r="Q1740" t="str">
        <f t="shared" si="109"/>
        <v>Red</v>
      </c>
      <c r="R1740" t="str">
        <f t="shared" si="110"/>
        <v>VS</v>
      </c>
      <c r="S1740" s="24" t="s">
        <v>1184</v>
      </c>
      <c r="T1740" t="str">
        <f t="shared" si="111"/>
        <v>2</v>
      </c>
      <c r="U1740">
        <f>VLOOKUP(S1740,ar_skupina!L$2:M$136,2,FALSE())</f>
        <v>44</v>
      </c>
    </row>
    <row r="1741" spans="1:21" ht="14.25" customHeight="1" x14ac:dyDescent="0.25">
      <c r="A1741">
        <v>2110</v>
      </c>
      <c r="B1741" s="9">
        <v>45394.416666666701</v>
      </c>
      <c r="C1741" s="9">
        <v>45394.53125</v>
      </c>
      <c r="D1741" t="s">
        <v>1875</v>
      </c>
      <c r="E1741">
        <v>413</v>
      </c>
      <c r="F1741" t="s">
        <v>1867</v>
      </c>
      <c r="G1741" t="s">
        <v>3</v>
      </c>
      <c r="H1741" t="s">
        <v>1301</v>
      </c>
      <c r="I1741" s="63" t="e">
        <f t="array" ref="I1741">_xlfn.IFS(#REF!="1",1,#REF!="2",2,#REF!="3",3,#REF!="1A",4,#REF!="1B",5,#REF!="2A",6,#REF!="2B",7,#REF!="3A",8,#REF!="3B",9,#REF!="4A",10,#REF!="","")</f>
        <v>#REF!</v>
      </c>
      <c r="J1741">
        <f>VLOOKUP(F1741,profesor!$G$2:$H$101,2,0)</f>
        <v>22</v>
      </c>
      <c r="K1741">
        <f>VLOOKUP(H1741,ar_predmet!A:C,3,0)</f>
        <v>2</v>
      </c>
      <c r="L1741" s="3">
        <f>VLOOKUP(H1741,ar_predmet!A:C,2,FALSE())</f>
        <v>5105</v>
      </c>
      <c r="M1741">
        <f>+VLOOKUP(G1741,tip_dogodka!$B$2:$C$10,2,0)</f>
        <v>2</v>
      </c>
      <c r="N1741">
        <f>+VLOOKUP(E1741,prostor!$F$1:$G$101,2,0)</f>
        <v>16</v>
      </c>
      <c r="O1741">
        <f t="shared" si="108"/>
        <v>165</v>
      </c>
      <c r="P1741">
        <f>VLOOKUP(O1741,mi2hh!A$2:B$4261,2,FALSE())</f>
        <v>3</v>
      </c>
      <c r="Q1741" t="str">
        <f t="shared" si="109"/>
        <v>Red</v>
      </c>
      <c r="R1741" t="str">
        <f t="shared" si="110"/>
        <v>VS</v>
      </c>
      <c r="S1741" s="24" t="s">
        <v>1240</v>
      </c>
      <c r="T1741" t="str">
        <f t="shared" si="111"/>
        <v>2B</v>
      </c>
      <c r="U1741">
        <f>VLOOKUP(S1741,ar_skupina!L$2:M$136,2,FALSE())</f>
        <v>94</v>
      </c>
    </row>
    <row r="1742" spans="1:21" ht="14.25" customHeight="1" x14ac:dyDescent="0.25">
      <c r="A1742">
        <v>2112</v>
      </c>
      <c r="B1742" s="9">
        <v>45392.677083333299</v>
      </c>
      <c r="C1742" s="9">
        <v>45392.78125</v>
      </c>
      <c r="D1742" t="s">
        <v>1875</v>
      </c>
      <c r="E1742">
        <v>413</v>
      </c>
      <c r="F1742" t="s">
        <v>1867</v>
      </c>
      <c r="G1742" t="s">
        <v>3</v>
      </c>
      <c r="H1742" t="s">
        <v>1301</v>
      </c>
      <c r="I1742" s="63" t="e">
        <f t="array" ref="I1742">_xlfn.IFS(#REF!="1",1,#REF!="2",2,#REF!="3",3,#REF!="1A",4,#REF!="1B",5,#REF!="2A",6,#REF!="2B",7,#REF!="3A",8,#REF!="3B",9,#REF!="4A",10,#REF!="","")</f>
        <v>#REF!</v>
      </c>
      <c r="J1742">
        <f>VLOOKUP(F1742,profesor!$G$2:$H$101,2,0)</f>
        <v>22</v>
      </c>
      <c r="K1742">
        <f>VLOOKUP(H1742,ar_predmet!A:C,3,0)</f>
        <v>2</v>
      </c>
      <c r="L1742" s="3">
        <f>VLOOKUP(H1742,ar_predmet!A:C,2,FALSE())</f>
        <v>5105</v>
      </c>
      <c r="M1742">
        <f>+VLOOKUP(G1742,tip_dogodka!$B$2:$C$10,2,0)</f>
        <v>2</v>
      </c>
      <c r="N1742">
        <f>+VLOOKUP(E1742,prostor!$F$1:$G$101,2,0)</f>
        <v>16</v>
      </c>
      <c r="O1742">
        <f t="shared" si="108"/>
        <v>150</v>
      </c>
      <c r="P1742">
        <f>VLOOKUP(O1742,mi2hh!A$2:B$4261,2,FALSE())</f>
        <v>3</v>
      </c>
      <c r="Q1742" t="str">
        <f t="shared" si="109"/>
        <v>Red</v>
      </c>
      <c r="R1742" t="str">
        <f t="shared" si="110"/>
        <v>VS</v>
      </c>
      <c r="S1742" s="24" t="s">
        <v>1240</v>
      </c>
      <c r="T1742" t="str">
        <f t="shared" si="111"/>
        <v>2B</v>
      </c>
      <c r="U1742">
        <f>VLOOKUP(S1742,ar_skupina!L$2:M$136,2,FALSE())</f>
        <v>94</v>
      </c>
    </row>
    <row r="1743" spans="1:21" ht="14.25" customHeight="1" x14ac:dyDescent="0.25">
      <c r="A1743">
        <v>2113</v>
      </c>
      <c r="B1743" s="9">
        <v>45260.489583333299</v>
      </c>
      <c r="C1743" s="9">
        <v>45260.59375</v>
      </c>
      <c r="D1743" t="s">
        <v>1873</v>
      </c>
      <c r="E1743">
        <v>402</v>
      </c>
      <c r="F1743" t="s">
        <v>1867</v>
      </c>
      <c r="G1743" t="s">
        <v>3</v>
      </c>
      <c r="H1743" s="53" t="s">
        <v>1785</v>
      </c>
      <c r="I1743" s="63" t="e">
        <f t="array" ref="I1743">_xlfn.IFS(#REF!="1",1,#REF!="2",2,#REF!="3",3,#REF!="1A",4,#REF!="1B",5,#REF!="2A",6,#REF!="2B",7,#REF!="3A",8,#REF!="3B",9,#REF!="4A",10,#REF!="","")</f>
        <v>#REF!</v>
      </c>
      <c r="J1743">
        <f>VLOOKUP(F1743,profesor!$G$2:$H$101,2,0)</f>
        <v>22</v>
      </c>
      <c r="K1743">
        <f>VLOOKUP(H1743,ar_predmet!A:C,3,0)</f>
        <v>50</v>
      </c>
      <c r="L1743" s="3">
        <f>VLOOKUP(H1743,ar_predmet!A:C,2,FALSE())</f>
        <v>5306</v>
      </c>
      <c r="M1743">
        <f>+VLOOKUP(G1743,tip_dogodka!$B$2:$C$10,2,0)</f>
        <v>2</v>
      </c>
      <c r="N1743">
        <f>+VLOOKUP(E1743,prostor!$F$1:$G$101,2,0)</f>
        <v>11</v>
      </c>
      <c r="O1743">
        <f t="shared" si="108"/>
        <v>150</v>
      </c>
      <c r="P1743">
        <f>VLOOKUP(O1743,mi2hh!A$2:B$4261,2,FALSE())</f>
        <v>3</v>
      </c>
      <c r="Q1743" t="str">
        <f t="shared" si="109"/>
        <v>Red</v>
      </c>
      <c r="R1743" t="str">
        <f t="shared" si="110"/>
        <v>VS</v>
      </c>
      <c r="S1743" s="24" t="s">
        <v>1184</v>
      </c>
      <c r="T1743" t="str">
        <f t="shared" si="111"/>
        <v>2</v>
      </c>
      <c r="U1743">
        <f>VLOOKUP(S1743,ar_skupina!L$2:M$136,2,FALSE())</f>
        <v>44</v>
      </c>
    </row>
    <row r="1744" spans="1:21" ht="14.25" customHeight="1" x14ac:dyDescent="0.25">
      <c r="A1744">
        <v>2114</v>
      </c>
      <c r="B1744" s="9">
        <v>45254.489583333299</v>
      </c>
      <c r="C1744" s="9">
        <v>45254.59375</v>
      </c>
      <c r="D1744" t="s">
        <v>1876</v>
      </c>
      <c r="E1744" t="s">
        <v>16</v>
      </c>
      <c r="F1744" t="s">
        <v>1867</v>
      </c>
      <c r="G1744" t="s">
        <v>5</v>
      </c>
      <c r="H1744" t="s">
        <v>1122</v>
      </c>
      <c r="I1744" s="63" t="e">
        <f t="array" ref="I1744">_xlfn.IFS(#REF!="1",1,#REF!="2",2,#REF!="3",3,#REF!="1A",4,#REF!="1B",5,#REF!="2A",6,#REF!="2B",7,#REF!="3A",8,#REF!="3B",9,#REF!="4A",10,#REF!="","")</f>
        <v>#REF!</v>
      </c>
      <c r="J1744">
        <f>VLOOKUP(F1744,profesor!$G$2:$H$101,2,0)</f>
        <v>22</v>
      </c>
      <c r="K1744">
        <f>VLOOKUP(H1744,ar_predmet!A:C,3,0)</f>
        <v>168</v>
      </c>
      <c r="L1744" s="3">
        <f>VLOOKUP(H1744,ar_predmet!A:C,2,FALSE())</f>
        <v>7127</v>
      </c>
      <c r="M1744">
        <f>+VLOOKUP(G1744,tip_dogodka!$B$2:$C$10,2,0)</f>
        <v>4</v>
      </c>
      <c r="N1744">
        <f>+VLOOKUP(E1744,prostor!$F$1:$G$101,2,0)</f>
        <v>54</v>
      </c>
      <c r="O1744">
        <f t="shared" si="108"/>
        <v>150</v>
      </c>
      <c r="P1744">
        <f>VLOOKUP(O1744,mi2hh!A$2:B$4261,2,FALSE())</f>
        <v>3</v>
      </c>
      <c r="Q1744" t="str">
        <f t="shared" si="109"/>
        <v>Red</v>
      </c>
      <c r="R1744" t="str">
        <f t="shared" si="110"/>
        <v>MA</v>
      </c>
      <c r="S1744" s="24" t="s">
        <v>1223</v>
      </c>
      <c r="T1744" t="str">
        <f t="shared" si="111"/>
        <v/>
      </c>
      <c r="U1744">
        <f>VLOOKUP(S1744,ar_skupina!L$2:M$136,2,FALSE())</f>
        <v>79</v>
      </c>
    </row>
    <row r="1745" spans="1:21" ht="14.25" customHeight="1" x14ac:dyDescent="0.25">
      <c r="A1745">
        <v>2115</v>
      </c>
      <c r="B1745" s="9">
        <v>45224.53125</v>
      </c>
      <c r="C1745" s="9">
        <v>45224.635416666701</v>
      </c>
      <c r="D1745" t="s">
        <v>1877</v>
      </c>
      <c r="E1745">
        <v>401</v>
      </c>
      <c r="F1745" t="s">
        <v>1867</v>
      </c>
      <c r="G1745" t="s">
        <v>3</v>
      </c>
      <c r="H1745" t="s">
        <v>1698</v>
      </c>
      <c r="I1745" s="63" t="e">
        <f t="array" ref="I1745">_xlfn.IFS(#REF!="1",1,#REF!="2",2,#REF!="3",3,#REF!="1A",4,#REF!="1B",5,#REF!="2A",6,#REF!="2B",7,#REF!="3A",8,#REF!="3B",9,#REF!="4A",10,#REF!="","")</f>
        <v>#REF!</v>
      </c>
      <c r="J1745">
        <f>VLOOKUP(F1745,profesor!$G$2:$H$101,2,0)</f>
        <v>22</v>
      </c>
      <c r="K1745">
        <f>VLOOKUP(H1745,ar_predmet!A:C,3,0)</f>
        <v>203</v>
      </c>
      <c r="L1745" s="3">
        <f>VLOOKUP(H1745,ar_predmet!A:C,2,FALSE())</f>
        <v>7246</v>
      </c>
      <c r="M1745">
        <f>+VLOOKUP(G1745,tip_dogodka!$B$2:$C$10,2,0)</f>
        <v>2</v>
      </c>
      <c r="N1745">
        <f>+VLOOKUP(E1745,prostor!$F$1:$G$101,2,0)</f>
        <v>10</v>
      </c>
      <c r="O1745">
        <f t="shared" si="108"/>
        <v>150</v>
      </c>
      <c r="P1745">
        <f>VLOOKUP(O1745,mi2hh!A$2:B$4261,2,FALSE())</f>
        <v>3</v>
      </c>
      <c r="Q1745" t="str">
        <f t="shared" si="109"/>
        <v>Red</v>
      </c>
      <c r="R1745" t="str">
        <f t="shared" si="110"/>
        <v>MA</v>
      </c>
      <c r="S1745" s="24" t="s">
        <v>1228</v>
      </c>
      <c r="T1745" t="str">
        <f t="shared" si="111"/>
        <v/>
      </c>
      <c r="U1745">
        <f>VLOOKUP(S1745,ar_skupina!L$2:M$136,2,FALSE())</f>
        <v>84</v>
      </c>
    </row>
    <row r="1746" spans="1:21" ht="14.25" customHeight="1" x14ac:dyDescent="0.25">
      <c r="A1746">
        <v>2116</v>
      </c>
      <c r="B1746" s="9">
        <v>45240.489583333299</v>
      </c>
      <c r="C1746" s="9">
        <v>45240.59375</v>
      </c>
      <c r="D1746" t="s">
        <v>1878</v>
      </c>
      <c r="E1746">
        <v>412</v>
      </c>
      <c r="F1746" t="s">
        <v>1867</v>
      </c>
      <c r="G1746" t="s">
        <v>3</v>
      </c>
      <c r="H1746" t="s">
        <v>701</v>
      </c>
      <c r="I1746" s="63" t="e">
        <f t="array" ref="I1746">_xlfn.IFS(#REF!="1",1,#REF!="2",2,#REF!="3",3,#REF!="1A",4,#REF!="1B",5,#REF!="2A",6,#REF!="2B",7,#REF!="3A",8,#REF!="3B",9,#REF!="4A",10,#REF!="","")</f>
        <v>#REF!</v>
      </c>
      <c r="J1746">
        <f>VLOOKUP(F1746,profesor!$G$2:$H$101,2,0)</f>
        <v>22</v>
      </c>
      <c r="K1746">
        <f>VLOOKUP(H1746,ar_predmet!A:C,3,0)</f>
        <v>27</v>
      </c>
      <c r="L1746" s="3">
        <f>VLOOKUP(H1746,ar_predmet!A:C,2,FALSE())</f>
        <v>5229</v>
      </c>
      <c r="M1746">
        <f>+VLOOKUP(G1746,tip_dogodka!$B$2:$C$10,2,0)</f>
        <v>2</v>
      </c>
      <c r="N1746">
        <f>+VLOOKUP(E1746,prostor!$F$1:$G$101,2,0)</f>
        <v>15</v>
      </c>
      <c r="O1746">
        <f t="shared" si="108"/>
        <v>150</v>
      </c>
      <c r="P1746">
        <f>VLOOKUP(O1746,mi2hh!A$2:B$4261,2,FALSE())</f>
        <v>3</v>
      </c>
      <c r="Q1746" t="str">
        <f t="shared" si="109"/>
        <v>Red</v>
      </c>
      <c r="R1746" t="str">
        <f t="shared" si="110"/>
        <v>VS</v>
      </c>
      <c r="S1746" s="24" t="s">
        <v>1159</v>
      </c>
      <c r="T1746" t="str">
        <f t="shared" si="111"/>
        <v>2</v>
      </c>
      <c r="U1746">
        <f>VLOOKUP(S1746,ar_skupina!L$2:M$136,2,FALSE())</f>
        <v>22</v>
      </c>
    </row>
    <row r="1747" spans="1:21" ht="14.25" customHeight="1" x14ac:dyDescent="0.25">
      <c r="A1747">
        <v>2118</v>
      </c>
      <c r="B1747" s="9">
        <v>45422.53125</v>
      </c>
      <c r="C1747" s="9">
        <v>45422.635416666701</v>
      </c>
      <c r="D1747" t="s">
        <v>1879</v>
      </c>
      <c r="E1747" t="s">
        <v>17</v>
      </c>
      <c r="F1747" t="s">
        <v>1867</v>
      </c>
      <c r="G1747" t="s">
        <v>3</v>
      </c>
      <c r="H1747" t="s">
        <v>1871</v>
      </c>
      <c r="I1747" s="63" t="e">
        <f t="array" ref="I1747">_xlfn.IFS(#REF!="1",1,#REF!="2",2,#REF!="3",3,#REF!="1A",4,#REF!="1B",5,#REF!="2A",6,#REF!="2B",7,#REF!="3A",8,#REF!="3B",9,#REF!="4A",10,#REF!="","")</f>
        <v>#REF!</v>
      </c>
      <c r="J1747">
        <f>VLOOKUP(F1747,profesor!$G$2:$H$101,2,0)</f>
        <v>22</v>
      </c>
      <c r="K1747">
        <f>VLOOKUP(H1747,ar_predmet!A:C,3,0)</f>
        <v>161</v>
      </c>
      <c r="L1747" s="3">
        <f>VLOOKUP(H1747,ar_predmet!A:C,2,FALSE())</f>
        <v>7121</v>
      </c>
      <c r="M1747">
        <f>+VLOOKUP(G1747,tip_dogodka!$B$2:$C$10,2,0)</f>
        <v>2</v>
      </c>
      <c r="N1747">
        <f>+VLOOKUP(E1747,prostor!$F$1:$G$101,2,0)</f>
        <v>55</v>
      </c>
      <c r="O1747">
        <f t="shared" si="108"/>
        <v>150</v>
      </c>
      <c r="P1747">
        <f>VLOOKUP(O1747,mi2hh!A$2:B$4261,2,FALSE())</f>
        <v>3</v>
      </c>
      <c r="Q1747" t="str">
        <f t="shared" si="109"/>
        <v>Red</v>
      </c>
      <c r="R1747" t="str">
        <f t="shared" si="110"/>
        <v>MA</v>
      </c>
      <c r="S1747" s="24" t="s">
        <v>1227</v>
      </c>
      <c r="T1747" t="str">
        <f t="shared" si="111"/>
        <v/>
      </c>
      <c r="U1747">
        <f>VLOOKUP(S1747,ar_skupina!L$2:M$136,2,FALSE())</f>
        <v>83</v>
      </c>
    </row>
    <row r="1748" spans="1:21" ht="14.25" customHeight="1" x14ac:dyDescent="0.25">
      <c r="A1748">
        <v>2119</v>
      </c>
      <c r="B1748" s="9">
        <v>45299.489583333299</v>
      </c>
      <c r="C1748" s="9">
        <v>45299.59375</v>
      </c>
      <c r="D1748" t="s">
        <v>1880</v>
      </c>
      <c r="E1748">
        <v>413</v>
      </c>
      <c r="F1748" t="s">
        <v>1867</v>
      </c>
      <c r="G1748" t="s">
        <v>3</v>
      </c>
      <c r="H1748" t="s">
        <v>1695</v>
      </c>
      <c r="I1748" s="63" t="e">
        <f t="array" ref="I1748">_xlfn.IFS(#REF!="1",1,#REF!="2",2,#REF!="3",3,#REF!="1A",4,#REF!="1B",5,#REF!="2A",6,#REF!="2B",7,#REF!="3A",8,#REF!="3B",9,#REF!="4A",10,#REF!="","")</f>
        <v>#REF!</v>
      </c>
      <c r="J1748">
        <f>VLOOKUP(F1748,profesor!$G$2:$H$101,2,0)</f>
        <v>22</v>
      </c>
      <c r="K1748">
        <f>VLOOKUP(H1748,ar_predmet!A:C,3,0)</f>
        <v>195</v>
      </c>
      <c r="L1748" s="3">
        <f>VLOOKUP(H1748,ar_predmet!A:C,2,FALSE())</f>
        <v>7238</v>
      </c>
      <c r="M1748">
        <f>+VLOOKUP(G1748,tip_dogodka!$B$2:$C$10,2,0)</f>
        <v>2</v>
      </c>
      <c r="N1748">
        <f>+VLOOKUP(E1748,prostor!$F$1:$G$101,2,0)</f>
        <v>16</v>
      </c>
      <c r="O1748">
        <f t="shared" si="108"/>
        <v>150</v>
      </c>
      <c r="P1748">
        <f>VLOOKUP(O1748,mi2hh!A$2:B$4261,2,FALSE())</f>
        <v>3</v>
      </c>
      <c r="Q1748" t="str">
        <f t="shared" si="109"/>
        <v>Red</v>
      </c>
      <c r="R1748" t="str">
        <f t="shared" si="110"/>
        <v>MA</v>
      </c>
      <c r="S1748" s="24" t="s">
        <v>1230</v>
      </c>
      <c r="T1748" t="str">
        <f t="shared" si="111"/>
        <v/>
      </c>
      <c r="U1748">
        <f>VLOOKUP(S1748,ar_skupina!L$2:M$136,2,FALSE())</f>
        <v>86</v>
      </c>
    </row>
    <row r="1749" spans="1:21" ht="14.25" customHeight="1" x14ac:dyDescent="0.25">
      <c r="A1749">
        <v>2120</v>
      </c>
      <c r="B1749" s="9">
        <v>45295.489583333299</v>
      </c>
      <c r="C1749" s="9">
        <v>45295.59375</v>
      </c>
      <c r="D1749" t="s">
        <v>1880</v>
      </c>
      <c r="E1749">
        <v>413</v>
      </c>
      <c r="F1749" t="s">
        <v>1867</v>
      </c>
      <c r="G1749" t="s">
        <v>3</v>
      </c>
      <c r="H1749" t="s">
        <v>1695</v>
      </c>
      <c r="I1749" s="63" t="e">
        <f t="array" ref="I1749">_xlfn.IFS(#REF!="1",1,#REF!="2",2,#REF!="3",3,#REF!="1A",4,#REF!="1B",5,#REF!="2A",6,#REF!="2B",7,#REF!="3A",8,#REF!="3B",9,#REF!="4A",10,#REF!="","")</f>
        <v>#REF!</v>
      </c>
      <c r="J1749">
        <f>VLOOKUP(F1749,profesor!$G$2:$H$101,2,0)</f>
        <v>22</v>
      </c>
      <c r="K1749">
        <f>VLOOKUP(H1749,ar_predmet!A:C,3,0)</f>
        <v>195</v>
      </c>
      <c r="L1749" s="3">
        <f>VLOOKUP(H1749,ar_predmet!A:C,2,FALSE())</f>
        <v>7238</v>
      </c>
      <c r="M1749">
        <f>+VLOOKUP(G1749,tip_dogodka!$B$2:$C$10,2,0)</f>
        <v>2</v>
      </c>
      <c r="N1749">
        <f>+VLOOKUP(E1749,prostor!$F$1:$G$101,2,0)</f>
        <v>16</v>
      </c>
      <c r="O1749">
        <f t="shared" si="108"/>
        <v>150</v>
      </c>
      <c r="P1749">
        <f>VLOOKUP(O1749,mi2hh!A$2:B$4261,2,FALSE())</f>
        <v>3</v>
      </c>
      <c r="Q1749" t="str">
        <f t="shared" si="109"/>
        <v>Red</v>
      </c>
      <c r="R1749" t="str">
        <f t="shared" si="110"/>
        <v>MA</v>
      </c>
      <c r="S1749" s="24" t="s">
        <v>1230</v>
      </c>
      <c r="T1749" t="str">
        <f t="shared" si="111"/>
        <v/>
      </c>
      <c r="U1749">
        <f>VLOOKUP(S1749,ar_skupina!L$2:M$136,2,FALSE())</f>
        <v>86</v>
      </c>
    </row>
    <row r="1750" spans="1:21" ht="14.25" customHeight="1" x14ac:dyDescent="0.25">
      <c r="A1750">
        <v>2121</v>
      </c>
      <c r="B1750" s="9">
        <v>45365.375</v>
      </c>
      <c r="C1750" s="9">
        <v>45365.479166666701</v>
      </c>
      <c r="D1750" t="s">
        <v>1881</v>
      </c>
      <c r="E1750">
        <v>413</v>
      </c>
      <c r="F1750" t="s">
        <v>1867</v>
      </c>
      <c r="G1750" t="s">
        <v>3</v>
      </c>
      <c r="H1750" t="s">
        <v>1301</v>
      </c>
      <c r="I1750" s="63" t="e">
        <f t="array" ref="I1750">_xlfn.IFS(#REF!="1",1,#REF!="2",2,#REF!="3",3,#REF!="1A",4,#REF!="1B",5,#REF!="2A",6,#REF!="2B",7,#REF!="3A",8,#REF!="3B",9,#REF!="4A",10,#REF!="","")</f>
        <v>#REF!</v>
      </c>
      <c r="J1750">
        <f>VLOOKUP(F1750,profesor!$G$2:$H$101,2,0)</f>
        <v>22</v>
      </c>
      <c r="K1750">
        <f>VLOOKUP(H1750,ar_predmet!A:C,3,0)</f>
        <v>2</v>
      </c>
      <c r="L1750" s="3">
        <f>VLOOKUP(H1750,ar_predmet!A:C,2,FALSE())</f>
        <v>5105</v>
      </c>
      <c r="M1750">
        <f>+VLOOKUP(G1750,tip_dogodka!$B$2:$C$10,2,0)</f>
        <v>2</v>
      </c>
      <c r="N1750">
        <f>+VLOOKUP(E1750,prostor!$F$1:$G$101,2,0)</f>
        <v>16</v>
      </c>
      <c r="O1750">
        <f t="shared" si="108"/>
        <v>150</v>
      </c>
      <c r="P1750">
        <f>VLOOKUP(O1750,mi2hh!A$2:B$4261,2,FALSE())</f>
        <v>3</v>
      </c>
      <c r="Q1750" t="str">
        <f t="shared" si="109"/>
        <v>Red</v>
      </c>
      <c r="R1750" t="str">
        <f t="shared" si="110"/>
        <v>VS</v>
      </c>
      <c r="S1750" s="24" t="s">
        <v>1240</v>
      </c>
      <c r="T1750" t="str">
        <f t="shared" si="111"/>
        <v>1B</v>
      </c>
      <c r="U1750">
        <f>VLOOKUP(S1750,ar_skupina!L$2:M$136,2,FALSE())</f>
        <v>94</v>
      </c>
    </row>
    <row r="1751" spans="1:21" ht="14.25" customHeight="1" x14ac:dyDescent="0.25">
      <c r="A1751">
        <v>2122</v>
      </c>
      <c r="B1751" s="9">
        <v>45258.489583333299</v>
      </c>
      <c r="C1751" s="9">
        <v>45258.59375</v>
      </c>
      <c r="D1751" t="s">
        <v>1873</v>
      </c>
      <c r="E1751">
        <v>402</v>
      </c>
      <c r="F1751" t="s">
        <v>1867</v>
      </c>
      <c r="G1751" t="s">
        <v>3</v>
      </c>
      <c r="H1751" s="53" t="s">
        <v>1785</v>
      </c>
      <c r="I1751" s="63" t="e">
        <f t="array" ref="I1751">_xlfn.IFS(#REF!="1",1,#REF!="2",2,#REF!="3",3,#REF!="1A",4,#REF!="1B",5,#REF!="2A",6,#REF!="2B",7,#REF!="3A",8,#REF!="3B",9,#REF!="4A",10,#REF!="","")</f>
        <v>#REF!</v>
      </c>
      <c r="J1751">
        <f>VLOOKUP(F1751,profesor!$G$2:$H$101,2,0)</f>
        <v>22</v>
      </c>
      <c r="K1751">
        <f>VLOOKUP(H1751,ar_predmet!A:C,3,0)</f>
        <v>50</v>
      </c>
      <c r="L1751" s="3">
        <f>VLOOKUP(H1751,ar_predmet!A:C,2,FALSE())</f>
        <v>5306</v>
      </c>
      <c r="M1751">
        <f>+VLOOKUP(G1751,tip_dogodka!$B$2:$C$10,2,0)</f>
        <v>2</v>
      </c>
      <c r="N1751">
        <f>+VLOOKUP(E1751,prostor!$F$1:$G$101,2,0)</f>
        <v>11</v>
      </c>
      <c r="O1751">
        <f t="shared" si="108"/>
        <v>150</v>
      </c>
      <c r="P1751">
        <f>VLOOKUP(O1751,mi2hh!A$2:B$4261,2,FALSE())</f>
        <v>3</v>
      </c>
      <c r="Q1751" t="str">
        <f t="shared" si="109"/>
        <v>Red</v>
      </c>
      <c r="R1751" t="str">
        <f t="shared" si="110"/>
        <v>VS</v>
      </c>
      <c r="S1751" s="24" t="s">
        <v>1184</v>
      </c>
      <c r="T1751" t="str">
        <f t="shared" si="111"/>
        <v>2</v>
      </c>
      <c r="U1751">
        <f>VLOOKUP(S1751,ar_skupina!L$2:M$136,2,FALSE())</f>
        <v>44</v>
      </c>
    </row>
    <row r="1752" spans="1:21" ht="14.25" customHeight="1" x14ac:dyDescent="0.25">
      <c r="A1752">
        <v>2123</v>
      </c>
      <c r="B1752" s="9">
        <v>45253.375</v>
      </c>
      <c r="C1752" s="9">
        <v>45253.479166666701</v>
      </c>
      <c r="D1752" t="s">
        <v>1866</v>
      </c>
      <c r="E1752">
        <v>403</v>
      </c>
      <c r="F1752" t="s">
        <v>1867</v>
      </c>
      <c r="G1752" t="s">
        <v>3</v>
      </c>
      <c r="H1752" t="s">
        <v>1804</v>
      </c>
      <c r="I1752" s="63" t="e">
        <f t="array" ref="I1752">_xlfn.IFS(#REF!="1",1,#REF!="2",2,#REF!="3",3,#REF!="1A",4,#REF!="1B",5,#REF!="2A",6,#REF!="2B",7,#REF!="3A",8,#REF!="3B",9,#REF!="4A",10,#REF!="","")</f>
        <v>#REF!</v>
      </c>
      <c r="J1752">
        <f>VLOOKUP(F1752,profesor!$G$2:$H$101,2,0)</f>
        <v>22</v>
      </c>
      <c r="K1752">
        <f>VLOOKUP(H1752,ar_predmet!A:C,3,0)</f>
        <v>126</v>
      </c>
      <c r="L1752" s="3">
        <f>VLOOKUP(H1752,ar_predmet!A:C,2,FALSE())</f>
        <v>6320</v>
      </c>
      <c r="M1752">
        <f>+VLOOKUP(G1752,tip_dogodka!$B$2:$C$10,2,0)</f>
        <v>2</v>
      </c>
      <c r="N1752">
        <f>+VLOOKUP(E1752,prostor!$F$1:$G$101,2,0)</f>
        <v>12</v>
      </c>
      <c r="O1752">
        <f t="shared" si="108"/>
        <v>150</v>
      </c>
      <c r="P1752">
        <f>VLOOKUP(O1752,mi2hh!A$2:B$4261,2,FALSE())</f>
        <v>3</v>
      </c>
      <c r="Q1752" t="str">
        <f t="shared" si="109"/>
        <v>Red</v>
      </c>
      <c r="R1752" t="str">
        <f t="shared" si="110"/>
        <v>UN</v>
      </c>
      <c r="S1752" s="24" t="s">
        <v>1214</v>
      </c>
      <c r="T1752" t="str">
        <f t="shared" si="111"/>
        <v/>
      </c>
      <c r="U1752">
        <f>VLOOKUP(S1752,ar_skupina!L$2:M$136,2,FALSE())</f>
        <v>71</v>
      </c>
    </row>
    <row r="1753" spans="1:21" ht="14.25" customHeight="1" x14ac:dyDescent="0.25">
      <c r="A1753">
        <v>2124</v>
      </c>
      <c r="B1753" s="9">
        <v>45218.53125</v>
      </c>
      <c r="C1753" s="9">
        <v>45218.635416666701</v>
      </c>
      <c r="D1753" t="s">
        <v>1877</v>
      </c>
      <c r="E1753">
        <v>402</v>
      </c>
      <c r="F1753" t="s">
        <v>1867</v>
      </c>
      <c r="G1753" t="s">
        <v>3</v>
      </c>
      <c r="H1753" t="s">
        <v>1698</v>
      </c>
      <c r="I1753" s="63" t="e">
        <f t="array" ref="I1753">_xlfn.IFS(#REF!="1",1,#REF!="2",2,#REF!="3",3,#REF!="1A",4,#REF!="1B",5,#REF!="2A",6,#REF!="2B",7,#REF!="3A",8,#REF!="3B",9,#REF!="4A",10,#REF!="","")</f>
        <v>#REF!</v>
      </c>
      <c r="J1753">
        <f>VLOOKUP(F1753,profesor!$G$2:$H$101,2,0)</f>
        <v>22</v>
      </c>
      <c r="K1753">
        <f>VLOOKUP(H1753,ar_predmet!A:C,3,0)</f>
        <v>203</v>
      </c>
      <c r="L1753" s="3">
        <f>VLOOKUP(H1753,ar_predmet!A:C,2,FALSE())</f>
        <v>7246</v>
      </c>
      <c r="M1753">
        <f>+VLOOKUP(G1753,tip_dogodka!$B$2:$C$10,2,0)</f>
        <v>2</v>
      </c>
      <c r="N1753">
        <f>+VLOOKUP(E1753,prostor!$F$1:$G$101,2,0)</f>
        <v>11</v>
      </c>
      <c r="O1753">
        <f t="shared" si="108"/>
        <v>150</v>
      </c>
      <c r="P1753">
        <f>VLOOKUP(O1753,mi2hh!A$2:B$4261,2,FALSE())</f>
        <v>3</v>
      </c>
      <c r="Q1753" t="str">
        <f t="shared" si="109"/>
        <v>Red</v>
      </c>
      <c r="R1753" t="str">
        <f t="shared" si="110"/>
        <v>MA</v>
      </c>
      <c r="S1753" s="24" t="s">
        <v>1228</v>
      </c>
      <c r="T1753" t="str">
        <f t="shared" si="111"/>
        <v/>
      </c>
      <c r="U1753">
        <f>VLOOKUP(S1753,ar_skupina!L$2:M$136,2,FALSE())</f>
        <v>84</v>
      </c>
    </row>
    <row r="1754" spans="1:21" ht="14.25" customHeight="1" x14ac:dyDescent="0.25">
      <c r="A1754">
        <v>2125</v>
      </c>
      <c r="B1754" s="9">
        <v>45377.375</v>
      </c>
      <c r="C1754" s="9">
        <v>45377.479166666701</v>
      </c>
      <c r="D1754" t="s">
        <v>1881</v>
      </c>
      <c r="E1754">
        <v>413</v>
      </c>
      <c r="F1754" t="s">
        <v>1867</v>
      </c>
      <c r="G1754" t="s">
        <v>3</v>
      </c>
      <c r="H1754" t="s">
        <v>1301</v>
      </c>
      <c r="I1754" s="63" t="e">
        <f t="array" ref="I1754">_xlfn.IFS(#REF!="1",1,#REF!="2",2,#REF!="3",3,#REF!="1A",4,#REF!="1B",5,#REF!="2A",6,#REF!="2B",7,#REF!="3A",8,#REF!="3B",9,#REF!="4A",10,#REF!="","")</f>
        <v>#REF!</v>
      </c>
      <c r="J1754">
        <f>VLOOKUP(F1754,profesor!$G$2:$H$101,2,0)</f>
        <v>22</v>
      </c>
      <c r="K1754">
        <f>VLOOKUP(H1754,ar_predmet!A:C,3,0)</f>
        <v>2</v>
      </c>
      <c r="L1754" s="3">
        <f>VLOOKUP(H1754,ar_predmet!A:C,2,FALSE())</f>
        <v>5105</v>
      </c>
      <c r="M1754">
        <f>+VLOOKUP(G1754,tip_dogodka!$B$2:$C$10,2,0)</f>
        <v>2</v>
      </c>
      <c r="N1754">
        <f>+VLOOKUP(E1754,prostor!$F$1:$G$101,2,0)</f>
        <v>16</v>
      </c>
      <c r="O1754">
        <f t="shared" si="108"/>
        <v>150</v>
      </c>
      <c r="P1754">
        <f>VLOOKUP(O1754,mi2hh!A$2:B$4261,2,FALSE())</f>
        <v>3</v>
      </c>
      <c r="Q1754" t="str">
        <f t="shared" si="109"/>
        <v>Red</v>
      </c>
      <c r="R1754" t="str">
        <f t="shared" si="110"/>
        <v>VS</v>
      </c>
      <c r="S1754" s="24" t="s">
        <v>1240</v>
      </c>
      <c r="T1754" t="str">
        <f t="shared" si="111"/>
        <v>1B</v>
      </c>
      <c r="U1754">
        <f>VLOOKUP(S1754,ar_skupina!L$2:M$136,2,FALSE())</f>
        <v>94</v>
      </c>
    </row>
    <row r="1755" spans="1:21" ht="14.25" customHeight="1" x14ac:dyDescent="0.25">
      <c r="A1755">
        <v>2126</v>
      </c>
      <c r="B1755" s="9">
        <v>45404.416666666701</v>
      </c>
      <c r="C1755" s="9">
        <v>45404.53125</v>
      </c>
      <c r="D1755" t="s">
        <v>1875</v>
      </c>
      <c r="E1755">
        <v>401</v>
      </c>
      <c r="F1755" t="s">
        <v>1867</v>
      </c>
      <c r="G1755" t="s">
        <v>3</v>
      </c>
      <c r="H1755" t="s">
        <v>1301</v>
      </c>
      <c r="I1755" s="63" t="e">
        <f t="array" ref="I1755">_xlfn.IFS(#REF!="1",1,#REF!="2",2,#REF!="3",3,#REF!="1A",4,#REF!="1B",5,#REF!="2A",6,#REF!="2B",7,#REF!="3A",8,#REF!="3B",9,#REF!="4A",10,#REF!="","")</f>
        <v>#REF!</v>
      </c>
      <c r="J1755">
        <f>VLOOKUP(F1755,profesor!$G$2:$H$101,2,0)</f>
        <v>22</v>
      </c>
      <c r="K1755">
        <f>VLOOKUP(H1755,ar_predmet!A:C,3,0)</f>
        <v>2</v>
      </c>
      <c r="L1755" s="3">
        <f>VLOOKUP(H1755,ar_predmet!A:C,2,FALSE())</f>
        <v>5105</v>
      </c>
      <c r="M1755">
        <f>+VLOOKUP(G1755,tip_dogodka!$B$2:$C$10,2,0)</f>
        <v>2</v>
      </c>
      <c r="N1755">
        <f>+VLOOKUP(E1755,prostor!$F$1:$G$101,2,0)</f>
        <v>10</v>
      </c>
      <c r="O1755">
        <f t="shared" si="108"/>
        <v>165</v>
      </c>
      <c r="P1755">
        <f>VLOOKUP(O1755,mi2hh!A$2:B$4261,2,FALSE())</f>
        <v>3</v>
      </c>
      <c r="Q1755" t="str">
        <f t="shared" si="109"/>
        <v>Red</v>
      </c>
      <c r="R1755" t="str">
        <f t="shared" si="110"/>
        <v>VS</v>
      </c>
      <c r="S1755" s="24" t="s">
        <v>1240</v>
      </c>
      <c r="T1755" t="str">
        <f t="shared" si="111"/>
        <v>2B</v>
      </c>
      <c r="U1755">
        <f>VLOOKUP(S1755,ar_skupina!L$2:M$136,2,FALSE())</f>
        <v>94</v>
      </c>
    </row>
    <row r="1756" spans="1:21" ht="14.25" customHeight="1" x14ac:dyDescent="0.25">
      <c r="A1756">
        <v>2127</v>
      </c>
      <c r="B1756" s="9">
        <v>45369.375</v>
      </c>
      <c r="C1756" s="9">
        <v>45369.479166666701</v>
      </c>
      <c r="D1756" t="s">
        <v>1881</v>
      </c>
      <c r="E1756">
        <v>413</v>
      </c>
      <c r="F1756" t="s">
        <v>1867</v>
      </c>
      <c r="G1756" t="s">
        <v>3</v>
      </c>
      <c r="H1756" t="s">
        <v>1301</v>
      </c>
      <c r="I1756" s="63" t="e">
        <f t="array" ref="I1756">_xlfn.IFS(#REF!="1",1,#REF!="2",2,#REF!="3",3,#REF!="1A",4,#REF!="1B",5,#REF!="2A",6,#REF!="2B",7,#REF!="3A",8,#REF!="3B",9,#REF!="4A",10,#REF!="","")</f>
        <v>#REF!</v>
      </c>
      <c r="J1756">
        <f>VLOOKUP(F1756,profesor!$G$2:$H$101,2,0)</f>
        <v>22</v>
      </c>
      <c r="K1756">
        <f>VLOOKUP(H1756,ar_predmet!A:C,3,0)</f>
        <v>2</v>
      </c>
      <c r="L1756" s="3">
        <f>VLOOKUP(H1756,ar_predmet!A:C,2,FALSE())</f>
        <v>5105</v>
      </c>
      <c r="M1756">
        <f>+VLOOKUP(G1756,tip_dogodka!$B$2:$C$10,2,0)</f>
        <v>2</v>
      </c>
      <c r="N1756">
        <f>+VLOOKUP(E1756,prostor!$F$1:$G$101,2,0)</f>
        <v>16</v>
      </c>
      <c r="O1756">
        <f t="shared" si="108"/>
        <v>150</v>
      </c>
      <c r="P1756">
        <f>VLOOKUP(O1756,mi2hh!A$2:B$4261,2,FALSE())</f>
        <v>3</v>
      </c>
      <c r="Q1756" t="str">
        <f t="shared" si="109"/>
        <v>Red</v>
      </c>
      <c r="R1756" t="str">
        <f t="shared" si="110"/>
        <v>VS</v>
      </c>
      <c r="S1756" s="24" t="s">
        <v>1240</v>
      </c>
      <c r="T1756" t="str">
        <f t="shared" si="111"/>
        <v>1B</v>
      </c>
      <c r="U1756">
        <f>VLOOKUP(S1756,ar_skupina!L$2:M$136,2,FALSE())</f>
        <v>94</v>
      </c>
    </row>
    <row r="1757" spans="1:21" ht="14.25" customHeight="1" x14ac:dyDescent="0.25">
      <c r="A1757">
        <v>2128</v>
      </c>
      <c r="B1757" s="9">
        <v>45260.635416666701</v>
      </c>
      <c r="C1757" s="9">
        <v>45260.739583333299</v>
      </c>
      <c r="D1757" t="s">
        <v>1876</v>
      </c>
      <c r="E1757" t="s">
        <v>16</v>
      </c>
      <c r="F1757" t="s">
        <v>1867</v>
      </c>
      <c r="G1757" t="s">
        <v>5</v>
      </c>
      <c r="H1757" t="s">
        <v>1122</v>
      </c>
      <c r="I1757" s="63" t="e">
        <f t="array" ref="I1757">_xlfn.IFS(#REF!="1",1,#REF!="2",2,#REF!="3",3,#REF!="1A",4,#REF!="1B",5,#REF!="2A",6,#REF!="2B",7,#REF!="3A",8,#REF!="3B",9,#REF!="4A",10,#REF!="","")</f>
        <v>#REF!</v>
      </c>
      <c r="J1757">
        <f>VLOOKUP(F1757,profesor!$G$2:$H$101,2,0)</f>
        <v>22</v>
      </c>
      <c r="K1757">
        <f>VLOOKUP(H1757,ar_predmet!A:C,3,0)</f>
        <v>168</v>
      </c>
      <c r="L1757" s="3">
        <f>VLOOKUP(H1757,ar_predmet!A:C,2,FALSE())</f>
        <v>7127</v>
      </c>
      <c r="M1757">
        <f>+VLOOKUP(G1757,tip_dogodka!$B$2:$C$10,2,0)</f>
        <v>4</v>
      </c>
      <c r="N1757">
        <f>+VLOOKUP(E1757,prostor!$F$1:$G$101,2,0)</f>
        <v>54</v>
      </c>
      <c r="O1757">
        <f t="shared" si="108"/>
        <v>150</v>
      </c>
      <c r="P1757">
        <f>VLOOKUP(O1757,mi2hh!A$2:B$4261,2,FALSE())</f>
        <v>3</v>
      </c>
      <c r="Q1757" t="str">
        <f t="shared" si="109"/>
        <v>Red</v>
      </c>
      <c r="R1757" t="str">
        <f t="shared" si="110"/>
        <v>MA</v>
      </c>
      <c r="S1757" s="24" t="s">
        <v>1223</v>
      </c>
      <c r="T1757" t="str">
        <f t="shared" si="111"/>
        <v/>
      </c>
      <c r="U1757">
        <f>VLOOKUP(S1757,ar_skupina!L$2:M$136,2,FALSE())</f>
        <v>79</v>
      </c>
    </row>
    <row r="1758" spans="1:21" ht="14.25" customHeight="1" x14ac:dyDescent="0.25">
      <c r="A1758">
        <v>2129</v>
      </c>
      <c r="B1758" s="9">
        <v>45418.53125</v>
      </c>
      <c r="C1758" s="9">
        <v>45418.635416666701</v>
      </c>
      <c r="D1758" t="s">
        <v>1879</v>
      </c>
      <c r="E1758">
        <v>401</v>
      </c>
      <c r="F1758" t="s">
        <v>1867</v>
      </c>
      <c r="G1758" t="s">
        <v>3</v>
      </c>
      <c r="H1758" t="s">
        <v>1871</v>
      </c>
      <c r="I1758" s="63" t="e">
        <f t="array" ref="I1758">_xlfn.IFS(#REF!="1",1,#REF!="2",2,#REF!="3",3,#REF!="1A",4,#REF!="1B",5,#REF!="2A",6,#REF!="2B",7,#REF!="3A",8,#REF!="3B",9,#REF!="4A",10,#REF!="","")</f>
        <v>#REF!</v>
      </c>
      <c r="J1758">
        <f>VLOOKUP(F1758,profesor!$G$2:$H$101,2,0)</f>
        <v>22</v>
      </c>
      <c r="K1758">
        <f>VLOOKUP(H1758,ar_predmet!A:C,3,0)</f>
        <v>161</v>
      </c>
      <c r="L1758" s="3">
        <f>VLOOKUP(H1758,ar_predmet!A:C,2,FALSE())</f>
        <v>7121</v>
      </c>
      <c r="M1758">
        <f>+VLOOKUP(G1758,tip_dogodka!$B$2:$C$10,2,0)</f>
        <v>2</v>
      </c>
      <c r="N1758">
        <f>+VLOOKUP(E1758,prostor!$F$1:$G$101,2,0)</f>
        <v>10</v>
      </c>
      <c r="O1758">
        <f t="shared" si="108"/>
        <v>150</v>
      </c>
      <c r="P1758">
        <f>VLOOKUP(O1758,mi2hh!A$2:B$4261,2,FALSE())</f>
        <v>3</v>
      </c>
      <c r="Q1758" t="str">
        <f t="shared" si="109"/>
        <v>Red</v>
      </c>
      <c r="R1758" t="str">
        <f t="shared" si="110"/>
        <v>MA</v>
      </c>
      <c r="S1758" s="24" t="s">
        <v>1227</v>
      </c>
      <c r="T1758" t="str">
        <f t="shared" si="111"/>
        <v/>
      </c>
      <c r="U1758">
        <f>VLOOKUP(S1758,ar_skupina!L$2:M$136,2,FALSE())</f>
        <v>83</v>
      </c>
    </row>
    <row r="1759" spans="1:21" ht="14.25" customHeight="1" x14ac:dyDescent="0.25">
      <c r="A1759">
        <v>2130</v>
      </c>
      <c r="B1759" s="9">
        <v>45271.375</v>
      </c>
      <c r="C1759" s="9">
        <v>45271.479166666701</v>
      </c>
      <c r="D1759" t="s">
        <v>1866</v>
      </c>
      <c r="E1759">
        <v>412</v>
      </c>
      <c r="F1759" t="s">
        <v>1867</v>
      </c>
      <c r="G1759" t="s">
        <v>3</v>
      </c>
      <c r="H1759" t="s">
        <v>1804</v>
      </c>
      <c r="I1759" s="63" t="e">
        <f t="array" ref="I1759">_xlfn.IFS(#REF!="1",1,#REF!="2",2,#REF!="3",3,#REF!="1A",4,#REF!="1B",5,#REF!="2A",6,#REF!="2B",7,#REF!="3A",8,#REF!="3B",9,#REF!="4A",10,#REF!="","")</f>
        <v>#REF!</v>
      </c>
      <c r="J1759">
        <f>VLOOKUP(F1759,profesor!$G$2:$H$101,2,0)</f>
        <v>22</v>
      </c>
      <c r="K1759">
        <f>VLOOKUP(H1759,ar_predmet!A:C,3,0)</f>
        <v>126</v>
      </c>
      <c r="L1759" s="3">
        <f>VLOOKUP(H1759,ar_predmet!A:C,2,FALSE())</f>
        <v>6320</v>
      </c>
      <c r="M1759">
        <f>+VLOOKUP(G1759,tip_dogodka!$B$2:$C$10,2,0)</f>
        <v>2</v>
      </c>
      <c r="N1759">
        <f>+VLOOKUP(E1759,prostor!$F$1:$G$101,2,0)</f>
        <v>15</v>
      </c>
      <c r="O1759">
        <f t="shared" si="108"/>
        <v>150</v>
      </c>
      <c r="P1759">
        <f>VLOOKUP(O1759,mi2hh!A$2:B$4261,2,FALSE())</f>
        <v>3</v>
      </c>
      <c r="Q1759" t="str">
        <f t="shared" si="109"/>
        <v>Red</v>
      </c>
      <c r="R1759" t="str">
        <f t="shared" si="110"/>
        <v>UN</v>
      </c>
      <c r="S1759" s="24" t="s">
        <v>1214</v>
      </c>
      <c r="T1759" t="str">
        <f t="shared" si="111"/>
        <v/>
      </c>
      <c r="U1759">
        <f>VLOOKUP(S1759,ar_skupina!L$2:M$136,2,FALSE())</f>
        <v>71</v>
      </c>
    </row>
    <row r="1760" spans="1:21" ht="14.25" customHeight="1" x14ac:dyDescent="0.25">
      <c r="A1760">
        <v>2131</v>
      </c>
      <c r="B1760" s="9">
        <v>45302.75</v>
      </c>
      <c r="C1760" s="9">
        <v>45302.916666666701</v>
      </c>
      <c r="D1760" t="s">
        <v>1882</v>
      </c>
      <c r="E1760" t="s">
        <v>17</v>
      </c>
      <c r="F1760" t="s">
        <v>1867</v>
      </c>
      <c r="G1760" t="s">
        <v>8</v>
      </c>
      <c r="H1760" t="s">
        <v>1122</v>
      </c>
      <c r="I1760" s="63" t="e">
        <f t="array" ref="I1760">_xlfn.IFS(#REF!="1",1,#REF!="2",2,#REF!="3",3,#REF!="1A",4,#REF!="1B",5,#REF!="2A",6,#REF!="2B",7,#REF!="3A",8,#REF!="3B",9,#REF!="4A",10,#REF!="","")</f>
        <v>#REF!</v>
      </c>
      <c r="J1760">
        <f>VLOOKUP(F1760,profesor!$G$2:$H$101,2,0)</f>
        <v>22</v>
      </c>
      <c r="K1760">
        <f>VLOOKUP(H1760,ar_predmet!A:C,3,0)</f>
        <v>168</v>
      </c>
      <c r="L1760" s="3">
        <f>VLOOKUP(H1760,ar_predmet!A:C,2,FALSE())</f>
        <v>7127</v>
      </c>
      <c r="M1760">
        <f>+VLOOKUP(G1760,tip_dogodka!$B$2:$C$10,2,0)</f>
        <v>7</v>
      </c>
      <c r="N1760">
        <f>+VLOOKUP(E1760,prostor!$F$1:$G$101,2,0)</f>
        <v>55</v>
      </c>
      <c r="O1760">
        <f t="shared" si="108"/>
        <v>240</v>
      </c>
      <c r="P1760">
        <f>VLOOKUP(O1760,mi2hh!A$2:B$4261,2,FALSE())</f>
        <v>5</v>
      </c>
      <c r="Q1760" t="str">
        <f t="shared" si="109"/>
        <v>Izr</v>
      </c>
      <c r="R1760" t="str">
        <f t="shared" si="110"/>
        <v>MA</v>
      </c>
      <c r="S1760" s="24" t="s">
        <v>1264</v>
      </c>
      <c r="T1760" t="str">
        <f t="shared" si="111"/>
        <v/>
      </c>
      <c r="U1760">
        <f>VLOOKUP(S1760,ar_skupina!L$2:M$136,2,FALSE())</f>
        <v>115</v>
      </c>
    </row>
    <row r="1761" spans="1:21" ht="14.25" customHeight="1" x14ac:dyDescent="0.25">
      <c r="A1761">
        <v>2133</v>
      </c>
      <c r="B1761" s="9">
        <v>45385.416666666701</v>
      </c>
      <c r="C1761" s="9">
        <v>45385.520833333299</v>
      </c>
      <c r="D1761" t="s">
        <v>1881</v>
      </c>
      <c r="E1761">
        <v>413</v>
      </c>
      <c r="F1761" t="s">
        <v>1867</v>
      </c>
      <c r="G1761" t="s">
        <v>3</v>
      </c>
      <c r="H1761" t="s">
        <v>1301</v>
      </c>
      <c r="I1761" s="63" t="e">
        <f t="array" ref="I1761">_xlfn.IFS(#REF!="1",1,#REF!="2",2,#REF!="3",3,#REF!="1A",4,#REF!="1B",5,#REF!="2A",6,#REF!="2B",7,#REF!="3A",8,#REF!="3B",9,#REF!="4A",10,#REF!="","")</f>
        <v>#REF!</v>
      </c>
      <c r="J1761">
        <f>VLOOKUP(F1761,profesor!$G$2:$H$101,2,0)</f>
        <v>22</v>
      </c>
      <c r="K1761">
        <f>VLOOKUP(H1761,ar_predmet!A:C,3,0)</f>
        <v>2</v>
      </c>
      <c r="L1761" s="3">
        <f>VLOOKUP(H1761,ar_predmet!A:C,2,FALSE())</f>
        <v>5105</v>
      </c>
      <c r="M1761">
        <f>+VLOOKUP(G1761,tip_dogodka!$B$2:$C$10,2,0)</f>
        <v>2</v>
      </c>
      <c r="N1761">
        <f>+VLOOKUP(E1761,prostor!$F$1:$G$101,2,0)</f>
        <v>16</v>
      </c>
      <c r="O1761">
        <f t="shared" si="108"/>
        <v>150</v>
      </c>
      <c r="P1761">
        <f>VLOOKUP(O1761,mi2hh!A$2:B$4261,2,FALSE())</f>
        <v>3</v>
      </c>
      <c r="Q1761" t="str">
        <f t="shared" si="109"/>
        <v>Red</v>
      </c>
      <c r="R1761" t="str">
        <f t="shared" si="110"/>
        <v>VS</v>
      </c>
      <c r="S1761" s="24" t="s">
        <v>1240</v>
      </c>
      <c r="T1761" t="str">
        <f t="shared" si="111"/>
        <v>1B</v>
      </c>
      <c r="U1761">
        <f>VLOOKUP(S1761,ar_skupina!L$2:M$136,2,FALSE())</f>
        <v>94</v>
      </c>
    </row>
    <row r="1762" spans="1:21" ht="14.25" customHeight="1" x14ac:dyDescent="0.25">
      <c r="A1762">
        <v>2135</v>
      </c>
      <c r="B1762" s="9">
        <v>45267.635416666701</v>
      </c>
      <c r="C1762" s="9">
        <v>45267.739583333299</v>
      </c>
      <c r="D1762" t="s">
        <v>1874</v>
      </c>
      <c r="E1762" t="s">
        <v>16</v>
      </c>
      <c r="F1762" t="s">
        <v>1867</v>
      </c>
      <c r="G1762" t="s">
        <v>5</v>
      </c>
      <c r="H1762" s="53" t="s">
        <v>1785</v>
      </c>
      <c r="I1762" s="63" t="e">
        <f t="array" ref="I1762">_xlfn.IFS(#REF!="1",1,#REF!="2",2,#REF!="3",3,#REF!="1A",4,#REF!="1B",5,#REF!="2A",6,#REF!="2B",7,#REF!="3A",8,#REF!="3B",9,#REF!="4A",10,#REF!="","")</f>
        <v>#REF!</v>
      </c>
      <c r="J1762">
        <f>VLOOKUP(F1762,profesor!$G$2:$H$101,2,0)</f>
        <v>22</v>
      </c>
      <c r="K1762">
        <f>VLOOKUP(H1762,ar_predmet!A:C,3,0)</f>
        <v>50</v>
      </c>
      <c r="L1762" s="3">
        <f>VLOOKUP(H1762,ar_predmet!A:C,2,FALSE())</f>
        <v>5306</v>
      </c>
      <c r="M1762">
        <f>+VLOOKUP(G1762,tip_dogodka!$B$2:$C$10,2,0)</f>
        <v>4</v>
      </c>
      <c r="N1762">
        <f>+VLOOKUP(E1762,prostor!$F$1:$G$101,2,0)</f>
        <v>54</v>
      </c>
      <c r="O1762">
        <f t="shared" si="108"/>
        <v>150</v>
      </c>
      <c r="P1762">
        <f>VLOOKUP(O1762,mi2hh!A$2:B$4261,2,FALSE())</f>
        <v>3</v>
      </c>
      <c r="Q1762" t="str">
        <f t="shared" si="109"/>
        <v>Red</v>
      </c>
      <c r="R1762" t="str">
        <f t="shared" si="110"/>
        <v>VS</v>
      </c>
      <c r="S1762" s="24" t="s">
        <v>1184</v>
      </c>
      <c r="T1762" t="str">
        <f t="shared" si="111"/>
        <v>2</v>
      </c>
      <c r="U1762">
        <f>VLOOKUP(S1762,ar_skupina!L$2:M$136,2,FALSE())</f>
        <v>44</v>
      </c>
    </row>
    <row r="1763" spans="1:21" ht="14.25" customHeight="1" x14ac:dyDescent="0.25">
      <c r="A1763">
        <v>2136</v>
      </c>
      <c r="B1763" s="9">
        <v>45301.489583333299</v>
      </c>
      <c r="C1763" s="9">
        <v>45301.59375</v>
      </c>
      <c r="D1763" t="s">
        <v>1872</v>
      </c>
      <c r="E1763" t="s">
        <v>16</v>
      </c>
      <c r="F1763" t="s">
        <v>1867</v>
      </c>
      <c r="G1763" t="s">
        <v>5</v>
      </c>
      <c r="H1763" t="s">
        <v>1695</v>
      </c>
      <c r="I1763" s="63" t="e">
        <f t="array" ref="I1763">_xlfn.IFS(#REF!="1",1,#REF!="2",2,#REF!="3",3,#REF!="1A",4,#REF!="1B",5,#REF!="2A",6,#REF!="2B",7,#REF!="3A",8,#REF!="3B",9,#REF!="4A",10,#REF!="","")</f>
        <v>#REF!</v>
      </c>
      <c r="J1763">
        <f>VLOOKUP(F1763,profesor!$G$2:$H$101,2,0)</f>
        <v>22</v>
      </c>
      <c r="K1763">
        <f>VLOOKUP(H1763,ar_predmet!A:C,3,0)</f>
        <v>195</v>
      </c>
      <c r="L1763" s="3">
        <f>VLOOKUP(H1763,ar_predmet!A:C,2,FALSE())</f>
        <v>7238</v>
      </c>
      <c r="M1763">
        <f>+VLOOKUP(G1763,tip_dogodka!$B$2:$C$10,2,0)</f>
        <v>4</v>
      </c>
      <c r="N1763">
        <f>+VLOOKUP(E1763,prostor!$F$1:$G$101,2,0)</f>
        <v>54</v>
      </c>
      <c r="O1763">
        <f t="shared" si="108"/>
        <v>150</v>
      </c>
      <c r="P1763">
        <f>VLOOKUP(O1763,mi2hh!A$2:B$4261,2,FALSE())</f>
        <v>3</v>
      </c>
      <c r="Q1763" t="str">
        <f t="shared" si="109"/>
        <v>Red</v>
      </c>
      <c r="R1763" t="str">
        <f t="shared" si="110"/>
        <v>MA</v>
      </c>
      <c r="S1763" s="24" t="s">
        <v>1230</v>
      </c>
      <c r="T1763" t="str">
        <f t="shared" si="111"/>
        <v/>
      </c>
      <c r="U1763">
        <f>VLOOKUP(S1763,ar_skupina!L$2:M$136,2,FALSE())</f>
        <v>86</v>
      </c>
    </row>
    <row r="1764" spans="1:21" ht="14.25" customHeight="1" x14ac:dyDescent="0.25">
      <c r="A1764">
        <v>2138</v>
      </c>
      <c r="B1764" s="9">
        <v>45275.635416666701</v>
      </c>
      <c r="C1764" s="9">
        <v>45275.739583333299</v>
      </c>
      <c r="D1764" t="s">
        <v>1883</v>
      </c>
      <c r="E1764">
        <v>402</v>
      </c>
      <c r="F1764" t="s">
        <v>1867</v>
      </c>
      <c r="G1764" t="s">
        <v>3</v>
      </c>
      <c r="H1764" s="53" t="s">
        <v>1785</v>
      </c>
      <c r="I1764" s="63" t="e">
        <f t="array" ref="I1764">_xlfn.IFS(#REF!="1",1,#REF!="2",2,#REF!="3",3,#REF!="1A",4,#REF!="1B",5,#REF!="2A",6,#REF!="2B",7,#REF!="3A",8,#REF!="3B",9,#REF!="4A",10,#REF!="","")</f>
        <v>#REF!</v>
      </c>
      <c r="J1764">
        <f>VLOOKUP(F1764,profesor!$G$2:$H$101,2,0)</f>
        <v>22</v>
      </c>
      <c r="K1764">
        <f>VLOOKUP(H1764,ar_predmet!A:C,3,0)</f>
        <v>50</v>
      </c>
      <c r="L1764" s="3">
        <f>VLOOKUP(H1764,ar_predmet!A:C,2,FALSE())</f>
        <v>5306</v>
      </c>
      <c r="M1764">
        <f>+VLOOKUP(G1764,tip_dogodka!$B$2:$C$10,2,0)</f>
        <v>2</v>
      </c>
      <c r="N1764">
        <f>+VLOOKUP(E1764,prostor!$F$1:$G$101,2,0)</f>
        <v>11</v>
      </c>
      <c r="O1764">
        <f t="shared" si="108"/>
        <v>150</v>
      </c>
      <c r="P1764">
        <f>VLOOKUP(O1764,mi2hh!A$2:B$4261,2,FALSE())</f>
        <v>3</v>
      </c>
      <c r="Q1764" t="str">
        <f t="shared" si="109"/>
        <v>Red</v>
      </c>
      <c r="R1764" t="str">
        <f t="shared" si="110"/>
        <v>VS</v>
      </c>
      <c r="S1764" s="24" t="s">
        <v>1184</v>
      </c>
      <c r="T1764" t="str">
        <f t="shared" si="111"/>
        <v>1</v>
      </c>
      <c r="U1764">
        <f>VLOOKUP(S1764,ar_skupina!L$2:M$136,2,FALSE())</f>
        <v>44</v>
      </c>
    </row>
    <row r="1765" spans="1:21" ht="14.25" customHeight="1" x14ac:dyDescent="0.25">
      <c r="A1765">
        <v>2139</v>
      </c>
      <c r="B1765" s="9">
        <v>45421.53125</v>
      </c>
      <c r="C1765" s="9">
        <v>45421.635416666701</v>
      </c>
      <c r="D1765" t="s">
        <v>1870</v>
      </c>
      <c r="E1765" t="s">
        <v>16</v>
      </c>
      <c r="F1765" t="s">
        <v>1867</v>
      </c>
      <c r="G1765" t="s">
        <v>5</v>
      </c>
      <c r="H1765" t="s">
        <v>1871</v>
      </c>
      <c r="I1765" s="63" t="e">
        <f t="array" ref="I1765">_xlfn.IFS(#REF!="1",1,#REF!="2",2,#REF!="3",3,#REF!="1A",4,#REF!="1B",5,#REF!="2A",6,#REF!="2B",7,#REF!="3A",8,#REF!="3B",9,#REF!="4A",10,#REF!="","")</f>
        <v>#REF!</v>
      </c>
      <c r="J1765">
        <f>VLOOKUP(F1765,profesor!$G$2:$H$101,2,0)</f>
        <v>22</v>
      </c>
      <c r="K1765">
        <f>VLOOKUP(H1765,ar_predmet!A:C,3,0)</f>
        <v>161</v>
      </c>
      <c r="L1765" s="3">
        <f>VLOOKUP(H1765,ar_predmet!A:C,2,FALSE())</f>
        <v>7121</v>
      </c>
      <c r="M1765">
        <f>+VLOOKUP(G1765,tip_dogodka!$B$2:$C$10,2,0)</f>
        <v>4</v>
      </c>
      <c r="N1765">
        <f>+VLOOKUP(E1765,prostor!$F$1:$G$101,2,0)</f>
        <v>54</v>
      </c>
      <c r="O1765">
        <f t="shared" si="108"/>
        <v>150</v>
      </c>
      <c r="P1765">
        <f>VLOOKUP(O1765,mi2hh!A$2:B$4261,2,FALSE())</f>
        <v>3</v>
      </c>
      <c r="Q1765" t="str">
        <f t="shared" si="109"/>
        <v>Red</v>
      </c>
      <c r="R1765" t="str">
        <f t="shared" si="110"/>
        <v>MA</v>
      </c>
      <c r="S1765" s="24" t="s">
        <v>1227</v>
      </c>
      <c r="T1765" t="str">
        <f t="shared" si="111"/>
        <v/>
      </c>
      <c r="U1765">
        <f>VLOOKUP(S1765,ar_skupina!L$2:M$136,2,FALSE())</f>
        <v>83</v>
      </c>
    </row>
    <row r="1766" spans="1:21" ht="14.25" customHeight="1" x14ac:dyDescent="0.25">
      <c r="A1766">
        <v>2140</v>
      </c>
      <c r="B1766" s="9">
        <v>45275.489583333299</v>
      </c>
      <c r="C1766" s="9">
        <v>45275.59375</v>
      </c>
      <c r="D1766" t="s">
        <v>1873</v>
      </c>
      <c r="E1766">
        <v>402</v>
      </c>
      <c r="F1766" t="s">
        <v>1867</v>
      </c>
      <c r="G1766" t="s">
        <v>3</v>
      </c>
      <c r="H1766" s="53" t="s">
        <v>1785</v>
      </c>
      <c r="I1766" s="63" t="e">
        <f t="array" ref="I1766">_xlfn.IFS(#REF!="1",1,#REF!="2",2,#REF!="3",3,#REF!="1A",4,#REF!="1B",5,#REF!="2A",6,#REF!="2B",7,#REF!="3A",8,#REF!="3B",9,#REF!="4A",10,#REF!="","")</f>
        <v>#REF!</v>
      </c>
      <c r="J1766">
        <f>VLOOKUP(F1766,profesor!$G$2:$H$101,2,0)</f>
        <v>22</v>
      </c>
      <c r="K1766">
        <f>VLOOKUP(H1766,ar_predmet!A:C,3,0)</f>
        <v>50</v>
      </c>
      <c r="L1766" s="3">
        <f>VLOOKUP(H1766,ar_predmet!A:C,2,FALSE())</f>
        <v>5306</v>
      </c>
      <c r="M1766">
        <f>+VLOOKUP(G1766,tip_dogodka!$B$2:$C$10,2,0)</f>
        <v>2</v>
      </c>
      <c r="N1766">
        <f>+VLOOKUP(E1766,prostor!$F$1:$G$101,2,0)</f>
        <v>11</v>
      </c>
      <c r="O1766">
        <f t="shared" si="108"/>
        <v>150</v>
      </c>
      <c r="P1766">
        <f>VLOOKUP(O1766,mi2hh!A$2:B$4261,2,FALSE())</f>
        <v>3</v>
      </c>
      <c r="Q1766" t="str">
        <f t="shared" si="109"/>
        <v>Red</v>
      </c>
      <c r="R1766" t="str">
        <f t="shared" si="110"/>
        <v>VS</v>
      </c>
      <c r="S1766" s="24" t="s">
        <v>1184</v>
      </c>
      <c r="T1766" t="str">
        <f t="shared" si="111"/>
        <v>2</v>
      </c>
      <c r="U1766">
        <f>VLOOKUP(S1766,ar_skupina!L$2:M$136,2,FALSE())</f>
        <v>44</v>
      </c>
    </row>
    <row r="1767" spans="1:21" ht="14.25" customHeight="1" x14ac:dyDescent="0.25">
      <c r="A1767">
        <v>2141</v>
      </c>
      <c r="B1767" s="9">
        <v>45378.375</v>
      </c>
      <c r="C1767" s="9">
        <v>45378.479166666701</v>
      </c>
      <c r="D1767" t="s">
        <v>1884</v>
      </c>
      <c r="E1767" t="s">
        <v>16</v>
      </c>
      <c r="F1767" t="s">
        <v>1867</v>
      </c>
      <c r="G1767" t="s">
        <v>5</v>
      </c>
      <c r="H1767" t="s">
        <v>1301</v>
      </c>
      <c r="I1767" s="63" t="e">
        <f t="array" ref="I1767">_xlfn.IFS(#REF!="1",1,#REF!="2",2,#REF!="3",3,#REF!="1A",4,#REF!="1B",5,#REF!="2A",6,#REF!="2B",7,#REF!="3A",8,#REF!="3B",9,#REF!="4A",10,#REF!="","")</f>
        <v>#REF!</v>
      </c>
      <c r="J1767">
        <f>VLOOKUP(F1767,profesor!$G$2:$H$101,2,0)</f>
        <v>22</v>
      </c>
      <c r="K1767">
        <f>VLOOKUP(H1767,ar_predmet!A:C,3,0)</f>
        <v>2</v>
      </c>
      <c r="L1767" s="3">
        <f>VLOOKUP(H1767,ar_predmet!A:C,2,FALSE())</f>
        <v>5105</v>
      </c>
      <c r="M1767">
        <f>+VLOOKUP(G1767,tip_dogodka!$B$2:$C$10,2,0)</f>
        <v>4</v>
      </c>
      <c r="N1767">
        <f>+VLOOKUP(E1767,prostor!$F$1:$G$101,2,0)</f>
        <v>54</v>
      </c>
      <c r="O1767">
        <f t="shared" si="108"/>
        <v>150</v>
      </c>
      <c r="P1767">
        <f>VLOOKUP(O1767,mi2hh!A$2:B$4261,2,FALSE())</f>
        <v>3</v>
      </c>
      <c r="Q1767" t="str">
        <f t="shared" si="109"/>
        <v>Red</v>
      </c>
      <c r="R1767" t="str">
        <f t="shared" si="110"/>
        <v>VS</v>
      </c>
      <c r="S1767" s="24" t="s">
        <v>1240</v>
      </c>
      <c r="T1767" t="str">
        <f t="shared" si="111"/>
        <v>1B</v>
      </c>
      <c r="U1767">
        <f>VLOOKUP(S1767,ar_skupina!L$2:M$136,2,FALSE())</f>
        <v>94</v>
      </c>
    </row>
    <row r="1768" spans="1:21" ht="14.25" customHeight="1" x14ac:dyDescent="0.25">
      <c r="A1768">
        <v>2142</v>
      </c>
      <c r="B1768" s="9">
        <v>45236.489583333299</v>
      </c>
      <c r="C1768" s="9">
        <v>45236.59375</v>
      </c>
      <c r="D1768" t="s">
        <v>1878</v>
      </c>
      <c r="E1768">
        <v>412</v>
      </c>
      <c r="F1768" t="s">
        <v>1867</v>
      </c>
      <c r="G1768" t="s">
        <v>3</v>
      </c>
      <c r="H1768" t="s">
        <v>701</v>
      </c>
      <c r="I1768" s="63" t="e">
        <f t="array" ref="I1768">_xlfn.IFS(#REF!="1",1,#REF!="2",2,#REF!="3",3,#REF!="1A",4,#REF!="1B",5,#REF!="2A",6,#REF!="2B",7,#REF!="3A",8,#REF!="3B",9,#REF!="4A",10,#REF!="","")</f>
        <v>#REF!</v>
      </c>
      <c r="J1768">
        <f>VLOOKUP(F1768,profesor!$G$2:$H$101,2,0)</f>
        <v>22</v>
      </c>
      <c r="K1768">
        <f>VLOOKUP(H1768,ar_predmet!A:C,3,0)</f>
        <v>27</v>
      </c>
      <c r="L1768" s="3">
        <f>VLOOKUP(H1768,ar_predmet!A:C,2,FALSE())</f>
        <v>5229</v>
      </c>
      <c r="M1768">
        <f>+VLOOKUP(G1768,tip_dogodka!$B$2:$C$10,2,0)</f>
        <v>2</v>
      </c>
      <c r="N1768">
        <f>+VLOOKUP(E1768,prostor!$F$1:$G$101,2,0)</f>
        <v>15</v>
      </c>
      <c r="O1768">
        <f t="shared" si="108"/>
        <v>150</v>
      </c>
      <c r="P1768">
        <f>VLOOKUP(O1768,mi2hh!A$2:B$4261,2,FALSE())</f>
        <v>3</v>
      </c>
      <c r="Q1768" t="str">
        <f t="shared" si="109"/>
        <v>Red</v>
      </c>
      <c r="R1768" t="str">
        <f t="shared" si="110"/>
        <v>VS</v>
      </c>
      <c r="S1768" s="24" t="s">
        <v>1159</v>
      </c>
      <c r="T1768" t="str">
        <f t="shared" si="111"/>
        <v>2</v>
      </c>
      <c r="U1768">
        <f>VLOOKUP(S1768,ar_skupina!L$2:M$136,2,FALSE())</f>
        <v>22</v>
      </c>
    </row>
    <row r="1769" spans="1:21" ht="14.25" customHeight="1" x14ac:dyDescent="0.25">
      <c r="A1769">
        <v>2143</v>
      </c>
      <c r="B1769" s="9">
        <v>45405.53125</v>
      </c>
      <c r="C1769" s="9">
        <v>45405.635416666701</v>
      </c>
      <c r="D1769" t="s">
        <v>1875</v>
      </c>
      <c r="E1769">
        <v>401</v>
      </c>
      <c r="F1769" t="s">
        <v>1867</v>
      </c>
      <c r="G1769" t="s">
        <v>3</v>
      </c>
      <c r="H1769" t="s">
        <v>1301</v>
      </c>
      <c r="I1769" s="63" t="e">
        <f t="array" ref="I1769">_xlfn.IFS(#REF!="1",1,#REF!="2",2,#REF!="3",3,#REF!="1A",4,#REF!="1B",5,#REF!="2A",6,#REF!="2B",7,#REF!="3A",8,#REF!="3B",9,#REF!="4A",10,#REF!="","")</f>
        <v>#REF!</v>
      </c>
      <c r="J1769">
        <f>VLOOKUP(F1769,profesor!$G$2:$H$101,2,0)</f>
        <v>22</v>
      </c>
      <c r="K1769">
        <f>VLOOKUP(H1769,ar_predmet!A:C,3,0)</f>
        <v>2</v>
      </c>
      <c r="L1769" s="3">
        <f>VLOOKUP(H1769,ar_predmet!A:C,2,FALSE())</f>
        <v>5105</v>
      </c>
      <c r="M1769">
        <f>+VLOOKUP(G1769,tip_dogodka!$B$2:$C$10,2,0)</f>
        <v>2</v>
      </c>
      <c r="N1769">
        <f>+VLOOKUP(E1769,prostor!$F$1:$G$101,2,0)</f>
        <v>10</v>
      </c>
      <c r="O1769">
        <f t="shared" si="108"/>
        <v>150</v>
      </c>
      <c r="P1769">
        <f>VLOOKUP(O1769,mi2hh!A$2:B$4261,2,FALSE())</f>
        <v>3</v>
      </c>
      <c r="Q1769" t="str">
        <f t="shared" si="109"/>
        <v>Red</v>
      </c>
      <c r="R1769" t="str">
        <f t="shared" si="110"/>
        <v>VS</v>
      </c>
      <c r="S1769" s="24" t="s">
        <v>1240</v>
      </c>
      <c r="T1769" t="str">
        <f t="shared" si="111"/>
        <v>2B</v>
      </c>
      <c r="U1769">
        <f>VLOOKUP(S1769,ar_skupina!L$2:M$136,2,FALSE())</f>
        <v>94</v>
      </c>
    </row>
    <row r="1770" spans="1:21" ht="14.25" customHeight="1" x14ac:dyDescent="0.25">
      <c r="A1770">
        <v>2144</v>
      </c>
      <c r="B1770" s="9">
        <v>45393.53125</v>
      </c>
      <c r="C1770" s="9">
        <v>45393.635416666701</v>
      </c>
      <c r="D1770" t="s">
        <v>1875</v>
      </c>
      <c r="E1770">
        <v>401</v>
      </c>
      <c r="F1770" t="s">
        <v>1867</v>
      </c>
      <c r="G1770" t="s">
        <v>3</v>
      </c>
      <c r="H1770" t="s">
        <v>1301</v>
      </c>
      <c r="I1770" s="63" t="e">
        <f t="array" ref="I1770">_xlfn.IFS(#REF!="1",1,#REF!="2",2,#REF!="3",3,#REF!="1A",4,#REF!="1B",5,#REF!="2A",6,#REF!="2B",7,#REF!="3A",8,#REF!="3B",9,#REF!="4A",10,#REF!="","")</f>
        <v>#REF!</v>
      </c>
      <c r="J1770">
        <f>VLOOKUP(F1770,profesor!$G$2:$H$101,2,0)</f>
        <v>22</v>
      </c>
      <c r="K1770">
        <f>VLOOKUP(H1770,ar_predmet!A:C,3,0)</f>
        <v>2</v>
      </c>
      <c r="L1770" s="3">
        <f>VLOOKUP(H1770,ar_predmet!A:C,2,FALSE())</f>
        <v>5105</v>
      </c>
      <c r="M1770">
        <f>+VLOOKUP(G1770,tip_dogodka!$B$2:$C$10,2,0)</f>
        <v>2</v>
      </c>
      <c r="N1770">
        <f>+VLOOKUP(E1770,prostor!$F$1:$G$101,2,0)</f>
        <v>10</v>
      </c>
      <c r="O1770">
        <f t="shared" si="108"/>
        <v>150</v>
      </c>
      <c r="P1770">
        <f>VLOOKUP(O1770,mi2hh!A$2:B$4261,2,FALSE())</f>
        <v>3</v>
      </c>
      <c r="Q1770" t="str">
        <f t="shared" si="109"/>
        <v>Red</v>
      </c>
      <c r="R1770" t="str">
        <f t="shared" si="110"/>
        <v>VS</v>
      </c>
      <c r="S1770" s="24" t="s">
        <v>1240</v>
      </c>
      <c r="T1770" t="str">
        <f t="shared" si="111"/>
        <v>2B</v>
      </c>
      <c r="U1770">
        <f>VLOOKUP(S1770,ar_skupina!L$2:M$136,2,FALSE())</f>
        <v>94</v>
      </c>
    </row>
    <row r="1771" spans="1:21" ht="14.25" customHeight="1" x14ac:dyDescent="0.25">
      <c r="A1771">
        <v>2146</v>
      </c>
      <c r="B1771" s="9">
        <v>45303.635416666701</v>
      </c>
      <c r="C1771" s="9">
        <v>45303.739583333299</v>
      </c>
      <c r="D1771" t="s">
        <v>1866</v>
      </c>
      <c r="E1771">
        <v>403</v>
      </c>
      <c r="F1771" t="s">
        <v>1867</v>
      </c>
      <c r="G1771" t="s">
        <v>3</v>
      </c>
      <c r="H1771" t="s">
        <v>1804</v>
      </c>
      <c r="I1771" s="63" t="e">
        <f t="array" ref="I1771">_xlfn.IFS(#REF!="1",1,#REF!="2",2,#REF!="3",3,#REF!="1A",4,#REF!="1B",5,#REF!="2A",6,#REF!="2B",7,#REF!="3A",8,#REF!="3B",9,#REF!="4A",10,#REF!="","")</f>
        <v>#REF!</v>
      </c>
      <c r="J1771">
        <f>VLOOKUP(F1771,profesor!$G$2:$H$101,2,0)</f>
        <v>22</v>
      </c>
      <c r="K1771">
        <f>VLOOKUP(H1771,ar_predmet!A:C,3,0)</f>
        <v>126</v>
      </c>
      <c r="L1771" s="3">
        <f>VLOOKUP(H1771,ar_predmet!A:C,2,FALSE())</f>
        <v>6320</v>
      </c>
      <c r="M1771">
        <f>+VLOOKUP(G1771,tip_dogodka!$B$2:$C$10,2,0)</f>
        <v>2</v>
      </c>
      <c r="N1771">
        <f>+VLOOKUP(E1771,prostor!$F$1:$G$101,2,0)</f>
        <v>12</v>
      </c>
      <c r="O1771">
        <f t="shared" si="108"/>
        <v>150</v>
      </c>
      <c r="P1771">
        <f>VLOOKUP(O1771,mi2hh!A$2:B$4261,2,FALSE())</f>
        <v>3</v>
      </c>
      <c r="Q1771" t="str">
        <f t="shared" si="109"/>
        <v>Red</v>
      </c>
      <c r="R1771" t="str">
        <f t="shared" si="110"/>
        <v>UN</v>
      </c>
      <c r="S1771" s="24" t="s">
        <v>1214</v>
      </c>
      <c r="T1771" t="str">
        <f t="shared" si="111"/>
        <v/>
      </c>
      <c r="U1771">
        <f>VLOOKUP(S1771,ar_skupina!L$2:M$136,2,FALSE())</f>
        <v>71</v>
      </c>
    </row>
    <row r="1772" spans="1:21" ht="14.25" customHeight="1" x14ac:dyDescent="0.25">
      <c r="A1772">
        <v>2147</v>
      </c>
      <c r="B1772" s="9">
        <v>45392.791666666701</v>
      </c>
      <c r="C1772" s="9">
        <v>45392.895833333299</v>
      </c>
      <c r="D1772" t="s">
        <v>1885</v>
      </c>
      <c r="E1772" t="s">
        <v>16</v>
      </c>
      <c r="F1772" t="s">
        <v>1867</v>
      </c>
      <c r="G1772" t="s">
        <v>4</v>
      </c>
      <c r="H1772" t="s">
        <v>1871</v>
      </c>
      <c r="I1772" s="63" t="e">
        <f t="array" ref="I1772">_xlfn.IFS(#REF!="1",1,#REF!="2",2,#REF!="3",3,#REF!="1A",4,#REF!="1B",5,#REF!="2A",6,#REF!="2B",7,#REF!="3A",8,#REF!="3B",9,#REF!="4A",10,#REF!="","")</f>
        <v>#REF!</v>
      </c>
      <c r="J1772">
        <f>VLOOKUP(F1772,profesor!$G$2:$H$101,2,0)</f>
        <v>22</v>
      </c>
      <c r="K1772">
        <f>VLOOKUP(H1772,ar_predmet!A:C,3,0)</f>
        <v>161</v>
      </c>
      <c r="L1772" s="3">
        <f>VLOOKUP(H1772,ar_predmet!A:C,2,FALSE())</f>
        <v>7121</v>
      </c>
      <c r="M1772">
        <f>+VLOOKUP(G1772,tip_dogodka!$B$2:$C$10,2,0)</f>
        <v>3</v>
      </c>
      <c r="N1772">
        <f>+VLOOKUP(E1772,prostor!$F$1:$G$101,2,0)</f>
        <v>54</v>
      </c>
      <c r="O1772">
        <f t="shared" si="108"/>
        <v>150</v>
      </c>
      <c r="P1772">
        <f>VLOOKUP(O1772,mi2hh!A$2:B$4261,2,FALSE())</f>
        <v>3</v>
      </c>
      <c r="Q1772" t="str">
        <f t="shared" si="109"/>
        <v>Red</v>
      </c>
      <c r="R1772" t="str">
        <f t="shared" si="110"/>
        <v>MA</v>
      </c>
      <c r="S1772" s="24" t="s">
        <v>1227</v>
      </c>
      <c r="T1772" t="str">
        <f t="shared" si="111"/>
        <v/>
      </c>
      <c r="U1772">
        <f>VLOOKUP(S1772,ar_skupina!L$2:M$136,2,FALSE())</f>
        <v>83</v>
      </c>
    </row>
    <row r="1773" spans="1:21" ht="14.25" customHeight="1" x14ac:dyDescent="0.25">
      <c r="A1773">
        <v>2148</v>
      </c>
      <c r="B1773" s="9">
        <v>45259.635416666701</v>
      </c>
      <c r="C1773" s="9">
        <v>45259.739583333299</v>
      </c>
      <c r="D1773" t="s">
        <v>1876</v>
      </c>
      <c r="E1773" t="s">
        <v>16</v>
      </c>
      <c r="F1773" t="s">
        <v>1867</v>
      </c>
      <c r="G1773" t="s">
        <v>5</v>
      </c>
      <c r="H1773" t="s">
        <v>1122</v>
      </c>
      <c r="I1773" s="63" t="e">
        <f t="array" ref="I1773">_xlfn.IFS(#REF!="1",1,#REF!="2",2,#REF!="3",3,#REF!="1A",4,#REF!="1B",5,#REF!="2A",6,#REF!="2B",7,#REF!="3A",8,#REF!="3B",9,#REF!="4A",10,#REF!="","")</f>
        <v>#REF!</v>
      </c>
      <c r="J1773">
        <f>VLOOKUP(F1773,profesor!$G$2:$H$101,2,0)</f>
        <v>22</v>
      </c>
      <c r="K1773">
        <f>VLOOKUP(H1773,ar_predmet!A:C,3,0)</f>
        <v>168</v>
      </c>
      <c r="L1773" s="3">
        <f>VLOOKUP(H1773,ar_predmet!A:C,2,FALSE())</f>
        <v>7127</v>
      </c>
      <c r="M1773">
        <f>+VLOOKUP(G1773,tip_dogodka!$B$2:$C$10,2,0)</f>
        <v>4</v>
      </c>
      <c r="N1773">
        <f>+VLOOKUP(E1773,prostor!$F$1:$G$101,2,0)</f>
        <v>54</v>
      </c>
      <c r="O1773">
        <f t="shared" si="108"/>
        <v>150</v>
      </c>
      <c r="P1773">
        <f>VLOOKUP(O1773,mi2hh!A$2:B$4261,2,FALSE())</f>
        <v>3</v>
      </c>
      <c r="Q1773" t="str">
        <f t="shared" si="109"/>
        <v>Red</v>
      </c>
      <c r="R1773" t="str">
        <f t="shared" si="110"/>
        <v>MA</v>
      </c>
      <c r="S1773" s="24" t="s">
        <v>1223</v>
      </c>
      <c r="T1773" t="str">
        <f t="shared" si="111"/>
        <v/>
      </c>
      <c r="U1773">
        <f>VLOOKUP(S1773,ar_skupina!L$2:M$136,2,FALSE())</f>
        <v>79</v>
      </c>
    </row>
    <row r="1774" spans="1:21" ht="14.25" customHeight="1" x14ac:dyDescent="0.25">
      <c r="A1774">
        <v>2149</v>
      </c>
      <c r="B1774" s="9">
        <v>45268.489583333299</v>
      </c>
      <c r="C1774" s="9">
        <v>45268.59375</v>
      </c>
      <c r="D1774" t="s">
        <v>1886</v>
      </c>
      <c r="E1774" t="s">
        <v>16</v>
      </c>
      <c r="F1774" t="s">
        <v>1867</v>
      </c>
      <c r="G1774" t="s">
        <v>5</v>
      </c>
      <c r="H1774" s="53" t="s">
        <v>1785</v>
      </c>
      <c r="I1774" s="63" t="e">
        <f t="array" ref="I1774">_xlfn.IFS(#REF!="1",1,#REF!="2",2,#REF!="3",3,#REF!="1A",4,#REF!="1B",5,#REF!="2A",6,#REF!="2B",7,#REF!="3A",8,#REF!="3B",9,#REF!="4A",10,#REF!="","")</f>
        <v>#REF!</v>
      </c>
      <c r="J1774">
        <f>VLOOKUP(F1774,profesor!$G$2:$H$101,2,0)</f>
        <v>22</v>
      </c>
      <c r="K1774">
        <f>VLOOKUP(H1774,ar_predmet!A:C,3,0)</f>
        <v>50</v>
      </c>
      <c r="L1774" s="3">
        <f>VLOOKUP(H1774,ar_predmet!A:C,2,FALSE())</f>
        <v>5306</v>
      </c>
      <c r="M1774">
        <f>+VLOOKUP(G1774,tip_dogodka!$B$2:$C$10,2,0)</f>
        <v>4</v>
      </c>
      <c r="N1774">
        <f>+VLOOKUP(E1774,prostor!$F$1:$G$101,2,0)</f>
        <v>54</v>
      </c>
      <c r="O1774">
        <f t="shared" si="108"/>
        <v>150</v>
      </c>
      <c r="P1774">
        <f>VLOOKUP(O1774,mi2hh!A$2:B$4261,2,FALSE())</f>
        <v>3</v>
      </c>
      <c r="Q1774" t="str">
        <f t="shared" si="109"/>
        <v>Red</v>
      </c>
      <c r="R1774" t="str">
        <f t="shared" si="110"/>
        <v>VS</v>
      </c>
      <c r="S1774" s="24" t="s">
        <v>1184</v>
      </c>
      <c r="T1774" t="str">
        <f t="shared" si="111"/>
        <v>1</v>
      </c>
      <c r="U1774">
        <f>VLOOKUP(S1774,ar_skupina!L$2:M$136,2,FALSE())</f>
        <v>44</v>
      </c>
    </row>
    <row r="1775" spans="1:21" ht="14.25" customHeight="1" x14ac:dyDescent="0.25">
      <c r="A1775">
        <v>2150</v>
      </c>
      <c r="B1775" s="9">
        <v>45384.416666666701</v>
      </c>
      <c r="C1775" s="9">
        <v>45384.520833333299</v>
      </c>
      <c r="D1775" t="s">
        <v>1881</v>
      </c>
      <c r="E1775">
        <v>413</v>
      </c>
      <c r="F1775" t="s">
        <v>1867</v>
      </c>
      <c r="G1775" t="s">
        <v>3</v>
      </c>
      <c r="H1775" t="s">
        <v>1301</v>
      </c>
      <c r="I1775" s="63" t="e">
        <f t="array" ref="I1775">_xlfn.IFS(#REF!="1",1,#REF!="2",2,#REF!="3",3,#REF!="1A",4,#REF!="1B",5,#REF!="2A",6,#REF!="2B",7,#REF!="3A",8,#REF!="3B",9,#REF!="4A",10,#REF!="","")</f>
        <v>#REF!</v>
      </c>
      <c r="J1775">
        <f>VLOOKUP(F1775,profesor!$G$2:$H$101,2,0)</f>
        <v>22</v>
      </c>
      <c r="K1775">
        <f>VLOOKUP(H1775,ar_predmet!A:C,3,0)</f>
        <v>2</v>
      </c>
      <c r="L1775" s="3">
        <f>VLOOKUP(H1775,ar_predmet!A:C,2,FALSE())</f>
        <v>5105</v>
      </c>
      <c r="M1775">
        <f>+VLOOKUP(G1775,tip_dogodka!$B$2:$C$10,2,0)</f>
        <v>2</v>
      </c>
      <c r="N1775">
        <f>+VLOOKUP(E1775,prostor!$F$1:$G$101,2,0)</f>
        <v>16</v>
      </c>
      <c r="O1775">
        <f t="shared" si="108"/>
        <v>150</v>
      </c>
      <c r="P1775">
        <f>VLOOKUP(O1775,mi2hh!A$2:B$4261,2,FALSE())</f>
        <v>3</v>
      </c>
      <c r="Q1775" t="str">
        <f t="shared" si="109"/>
        <v>Red</v>
      </c>
      <c r="R1775" t="str">
        <f t="shared" si="110"/>
        <v>VS</v>
      </c>
      <c r="S1775" s="24" t="s">
        <v>1240</v>
      </c>
      <c r="T1775" t="str">
        <f t="shared" si="111"/>
        <v>1B</v>
      </c>
      <c r="U1775">
        <f>VLOOKUP(S1775,ar_skupina!L$2:M$136,2,FALSE())</f>
        <v>94</v>
      </c>
    </row>
    <row r="1776" spans="1:21" ht="14.25" customHeight="1" x14ac:dyDescent="0.25">
      <c r="A1776">
        <v>2151</v>
      </c>
      <c r="B1776" s="9">
        <v>45261.489583333299</v>
      </c>
      <c r="C1776" s="9">
        <v>45261.59375</v>
      </c>
      <c r="D1776" t="s">
        <v>1883</v>
      </c>
      <c r="E1776">
        <v>402</v>
      </c>
      <c r="F1776" t="s">
        <v>1867</v>
      </c>
      <c r="G1776" t="s">
        <v>3</v>
      </c>
      <c r="H1776" s="53" t="s">
        <v>1785</v>
      </c>
      <c r="I1776" s="63" t="e">
        <f t="array" ref="I1776">_xlfn.IFS(#REF!="1",1,#REF!="2",2,#REF!="3",3,#REF!="1A",4,#REF!="1B",5,#REF!="2A",6,#REF!="2B",7,#REF!="3A",8,#REF!="3B",9,#REF!="4A",10,#REF!="","")</f>
        <v>#REF!</v>
      </c>
      <c r="J1776">
        <f>VLOOKUP(F1776,profesor!$G$2:$H$101,2,0)</f>
        <v>22</v>
      </c>
      <c r="K1776">
        <f>VLOOKUP(H1776,ar_predmet!A:C,3,0)</f>
        <v>50</v>
      </c>
      <c r="L1776" s="3">
        <f>VLOOKUP(H1776,ar_predmet!A:C,2,FALSE())</f>
        <v>5306</v>
      </c>
      <c r="M1776">
        <f>+VLOOKUP(G1776,tip_dogodka!$B$2:$C$10,2,0)</f>
        <v>2</v>
      </c>
      <c r="N1776">
        <f>+VLOOKUP(E1776,prostor!$F$1:$G$101,2,0)</f>
        <v>11</v>
      </c>
      <c r="O1776">
        <f t="shared" si="108"/>
        <v>150</v>
      </c>
      <c r="P1776">
        <f>VLOOKUP(O1776,mi2hh!A$2:B$4261,2,FALSE())</f>
        <v>3</v>
      </c>
      <c r="Q1776" t="str">
        <f t="shared" si="109"/>
        <v>Red</v>
      </c>
      <c r="R1776" t="str">
        <f t="shared" si="110"/>
        <v>VS</v>
      </c>
      <c r="S1776" s="24" t="s">
        <v>1184</v>
      </c>
      <c r="T1776" t="str">
        <f t="shared" si="111"/>
        <v>1</v>
      </c>
      <c r="U1776">
        <f>VLOOKUP(S1776,ar_skupina!L$2:M$136,2,FALSE())</f>
        <v>44</v>
      </c>
    </row>
    <row r="1777" spans="1:21" ht="14.25" customHeight="1" x14ac:dyDescent="0.25">
      <c r="A1777">
        <v>2152</v>
      </c>
      <c r="B1777" s="9">
        <v>45405.677083333299</v>
      </c>
      <c r="C1777" s="9">
        <v>45405.78125</v>
      </c>
      <c r="D1777" t="s">
        <v>1879</v>
      </c>
      <c r="E1777" t="s">
        <v>17</v>
      </c>
      <c r="F1777" t="s">
        <v>1867</v>
      </c>
      <c r="G1777" t="s">
        <v>3</v>
      </c>
      <c r="H1777" t="s">
        <v>1871</v>
      </c>
      <c r="I1777" s="63" t="e">
        <f t="array" ref="I1777">_xlfn.IFS(#REF!="1",1,#REF!="2",2,#REF!="3",3,#REF!="1A",4,#REF!="1B",5,#REF!="2A",6,#REF!="2B",7,#REF!="3A",8,#REF!="3B",9,#REF!="4A",10,#REF!="","")</f>
        <v>#REF!</v>
      </c>
      <c r="J1777">
        <f>VLOOKUP(F1777,profesor!$G$2:$H$101,2,0)</f>
        <v>22</v>
      </c>
      <c r="K1777">
        <f>VLOOKUP(H1777,ar_predmet!A:C,3,0)</f>
        <v>161</v>
      </c>
      <c r="L1777" s="3">
        <f>VLOOKUP(H1777,ar_predmet!A:C,2,FALSE())</f>
        <v>7121</v>
      </c>
      <c r="M1777">
        <f>+VLOOKUP(G1777,tip_dogodka!$B$2:$C$10,2,0)</f>
        <v>2</v>
      </c>
      <c r="N1777">
        <f>+VLOOKUP(E1777,prostor!$F$1:$G$101,2,0)</f>
        <v>55</v>
      </c>
      <c r="O1777">
        <f t="shared" si="108"/>
        <v>150</v>
      </c>
      <c r="P1777">
        <f>VLOOKUP(O1777,mi2hh!A$2:B$4261,2,FALSE())</f>
        <v>3</v>
      </c>
      <c r="Q1777" t="str">
        <f t="shared" si="109"/>
        <v>Red</v>
      </c>
      <c r="R1777" t="str">
        <f t="shared" si="110"/>
        <v>MA</v>
      </c>
      <c r="S1777" s="24" t="s">
        <v>1227</v>
      </c>
      <c r="T1777" t="str">
        <f t="shared" si="111"/>
        <v/>
      </c>
      <c r="U1777">
        <f>VLOOKUP(S1777,ar_skupina!L$2:M$136,2,FALSE())</f>
        <v>83</v>
      </c>
    </row>
    <row r="1778" spans="1:21" ht="14.25" customHeight="1" x14ac:dyDescent="0.25">
      <c r="A1778">
        <v>2154</v>
      </c>
      <c r="B1778" s="9">
        <v>45233.635416666701</v>
      </c>
      <c r="C1778" s="9">
        <v>45233.739583333299</v>
      </c>
      <c r="D1778" t="s">
        <v>1887</v>
      </c>
      <c r="E1778" t="s">
        <v>16</v>
      </c>
      <c r="F1778" t="s">
        <v>1867</v>
      </c>
      <c r="G1778" t="s">
        <v>5</v>
      </c>
      <c r="H1778" t="s">
        <v>1698</v>
      </c>
      <c r="I1778" s="63" t="e">
        <f t="array" ref="I1778">_xlfn.IFS(#REF!="1",1,#REF!="2",2,#REF!="3",3,#REF!="1A",4,#REF!="1B",5,#REF!="2A",6,#REF!="2B",7,#REF!="3A",8,#REF!="3B",9,#REF!="4A",10,#REF!="","")</f>
        <v>#REF!</v>
      </c>
      <c r="J1778">
        <f>VLOOKUP(F1778,profesor!$G$2:$H$101,2,0)</f>
        <v>22</v>
      </c>
      <c r="K1778">
        <f>VLOOKUP(H1778,ar_predmet!A:C,3,0)</f>
        <v>203</v>
      </c>
      <c r="L1778" s="3">
        <f>VLOOKUP(H1778,ar_predmet!A:C,2,FALSE())</f>
        <v>7246</v>
      </c>
      <c r="M1778">
        <f>+VLOOKUP(G1778,tip_dogodka!$B$2:$C$10,2,0)</f>
        <v>4</v>
      </c>
      <c r="N1778">
        <f>+VLOOKUP(E1778,prostor!$F$1:$G$101,2,0)</f>
        <v>54</v>
      </c>
      <c r="O1778">
        <f t="shared" si="108"/>
        <v>150</v>
      </c>
      <c r="P1778">
        <f>VLOOKUP(O1778,mi2hh!A$2:B$4261,2,FALSE())</f>
        <v>3</v>
      </c>
      <c r="Q1778" t="str">
        <f t="shared" si="109"/>
        <v>Red</v>
      </c>
      <c r="R1778" t="str">
        <f t="shared" si="110"/>
        <v>MA</v>
      </c>
      <c r="S1778" s="24" t="s">
        <v>1228</v>
      </c>
      <c r="T1778" t="str">
        <f t="shared" si="111"/>
        <v/>
      </c>
      <c r="U1778">
        <f>VLOOKUP(S1778,ar_skupina!L$2:M$136,2,FALSE())</f>
        <v>84</v>
      </c>
    </row>
    <row r="1779" spans="1:21" ht="14.25" customHeight="1" x14ac:dyDescent="0.25">
      <c r="A1779">
        <v>2155</v>
      </c>
      <c r="B1779" s="9">
        <v>45239.375</v>
      </c>
      <c r="C1779" s="9">
        <v>45239.479166666701</v>
      </c>
      <c r="D1779" t="s">
        <v>1868</v>
      </c>
      <c r="E1779">
        <v>412</v>
      </c>
      <c r="F1779" t="s">
        <v>1867</v>
      </c>
      <c r="G1779" t="s">
        <v>3</v>
      </c>
      <c r="H1779" t="s">
        <v>1869</v>
      </c>
      <c r="I1779" s="63" t="e">
        <f t="array" ref="I1779">_xlfn.IFS(#REF!="1",1,#REF!="2",2,#REF!="3",3,#REF!="1A",4,#REF!="1B",5,#REF!="2A",6,#REF!="2B",7,#REF!="3A",8,#REF!="3B",9,#REF!="4A",10,#REF!="","")</f>
        <v>#REF!</v>
      </c>
      <c r="J1779">
        <f>VLOOKUP(F1779,profesor!$G$2:$H$101,2,0)</f>
        <v>22</v>
      </c>
      <c r="K1779">
        <f>VLOOKUP(H1779,ar_predmet!A:C,3,0)</f>
        <v>106</v>
      </c>
      <c r="L1779" s="3">
        <f>VLOOKUP(H1779,ar_predmet!A:C,2,FALSE())</f>
        <v>6231</v>
      </c>
      <c r="M1779">
        <f>+VLOOKUP(G1779,tip_dogodka!$B$2:$C$10,2,0)</f>
        <v>2</v>
      </c>
      <c r="N1779">
        <f>+VLOOKUP(E1779,prostor!$F$1:$G$101,2,0)</f>
        <v>15</v>
      </c>
      <c r="O1779">
        <f t="shared" si="108"/>
        <v>150</v>
      </c>
      <c r="P1779">
        <f>VLOOKUP(O1779,mi2hh!A$2:B$4261,2,FALSE())</f>
        <v>3</v>
      </c>
      <c r="Q1779" t="str">
        <f t="shared" si="109"/>
        <v>Red</v>
      </c>
      <c r="R1779" t="str">
        <f t="shared" si="110"/>
        <v>UN</v>
      </c>
      <c r="S1779" s="24" t="s">
        <v>1207</v>
      </c>
      <c r="T1779" t="str">
        <f t="shared" si="111"/>
        <v/>
      </c>
      <c r="U1779">
        <f>VLOOKUP(S1779,ar_skupina!L$2:M$136,2,FALSE())</f>
        <v>64</v>
      </c>
    </row>
    <row r="1780" spans="1:21" ht="14.25" customHeight="1" x14ac:dyDescent="0.25">
      <c r="A1780">
        <v>2157</v>
      </c>
      <c r="B1780" s="9">
        <v>45244.489583333299</v>
      </c>
      <c r="C1780" s="9">
        <v>45244.59375</v>
      </c>
      <c r="D1780" t="s">
        <v>1888</v>
      </c>
      <c r="E1780" t="s">
        <v>16</v>
      </c>
      <c r="F1780" t="s">
        <v>1867</v>
      </c>
      <c r="G1780" t="s">
        <v>5</v>
      </c>
      <c r="H1780" t="s">
        <v>701</v>
      </c>
      <c r="I1780" s="63" t="e">
        <f t="array" ref="I1780">_xlfn.IFS(#REF!="1",1,#REF!="2",2,#REF!="3",3,#REF!="1A",4,#REF!="1B",5,#REF!="2A",6,#REF!="2B",7,#REF!="3A",8,#REF!="3B",9,#REF!="4A",10,#REF!="","")</f>
        <v>#REF!</v>
      </c>
      <c r="J1780">
        <f>VLOOKUP(F1780,profesor!$G$2:$H$101,2,0)</f>
        <v>22</v>
      </c>
      <c r="K1780">
        <f>VLOOKUP(H1780,ar_predmet!A:C,3,0)</f>
        <v>27</v>
      </c>
      <c r="L1780" s="3">
        <f>VLOOKUP(H1780,ar_predmet!A:C,2,FALSE())</f>
        <v>5229</v>
      </c>
      <c r="M1780">
        <f>+VLOOKUP(G1780,tip_dogodka!$B$2:$C$10,2,0)</f>
        <v>4</v>
      </c>
      <c r="N1780">
        <f>+VLOOKUP(E1780,prostor!$F$1:$G$101,2,0)</f>
        <v>54</v>
      </c>
      <c r="O1780">
        <f t="shared" si="108"/>
        <v>150</v>
      </c>
      <c r="P1780">
        <f>VLOOKUP(O1780,mi2hh!A$2:B$4261,2,FALSE())</f>
        <v>3</v>
      </c>
      <c r="Q1780" t="str">
        <f t="shared" si="109"/>
        <v>Red</v>
      </c>
      <c r="R1780" t="str">
        <f t="shared" si="110"/>
        <v>VS</v>
      </c>
      <c r="S1780" s="24" t="s">
        <v>1159</v>
      </c>
      <c r="T1780" t="str">
        <f t="shared" si="111"/>
        <v>2</v>
      </c>
      <c r="U1780">
        <f>VLOOKUP(S1780,ar_skupina!L$2:M$136,2,FALSE())</f>
        <v>22</v>
      </c>
    </row>
    <row r="1781" spans="1:21" ht="14.25" customHeight="1" x14ac:dyDescent="0.25">
      <c r="A1781">
        <v>2158</v>
      </c>
      <c r="B1781" s="9">
        <v>45399.791666666701</v>
      </c>
      <c r="C1781" s="9">
        <v>45399.961805555598</v>
      </c>
      <c r="D1781" t="s">
        <v>1889</v>
      </c>
      <c r="E1781" t="s">
        <v>17</v>
      </c>
      <c r="F1781" t="s">
        <v>1867</v>
      </c>
      <c r="G1781" t="s">
        <v>9</v>
      </c>
      <c r="H1781" t="s">
        <v>1871</v>
      </c>
      <c r="I1781" s="63" t="e">
        <f t="array" ref="I1781">_xlfn.IFS(#REF!="1",1,#REF!="2",2,#REF!="3",3,#REF!="1A",4,#REF!="1B",5,#REF!="2A",6,#REF!="2B",7,#REF!="3A",8,#REF!="3B",9,#REF!="4A",10,#REF!="","")</f>
        <v>#REF!</v>
      </c>
      <c r="J1781">
        <f>VLOOKUP(F1781,profesor!$G$2:$H$101,2,0)</f>
        <v>22</v>
      </c>
      <c r="K1781">
        <f>VLOOKUP(H1781,ar_predmet!A:C,3,0)</f>
        <v>161</v>
      </c>
      <c r="L1781" s="3">
        <f>VLOOKUP(H1781,ar_predmet!A:C,2,FALSE())</f>
        <v>7121</v>
      </c>
      <c r="M1781">
        <f>+VLOOKUP(G1781,tip_dogodka!$B$2:$C$10,2,0)</f>
        <v>8</v>
      </c>
      <c r="N1781">
        <f>+VLOOKUP(E1781,prostor!$F$1:$G$101,2,0)</f>
        <v>55</v>
      </c>
      <c r="O1781">
        <f t="shared" si="108"/>
        <v>245</v>
      </c>
      <c r="P1781">
        <f>VLOOKUP(O1781,mi2hh!A$2:B$4261,2,FALSE())</f>
        <v>5</v>
      </c>
      <c r="Q1781" t="str">
        <f t="shared" si="109"/>
        <v>Izr</v>
      </c>
      <c r="R1781" t="str">
        <f t="shared" si="110"/>
        <v>MA</v>
      </c>
      <c r="S1781" s="24" t="s">
        <v>1268</v>
      </c>
      <c r="T1781" t="str">
        <f t="shared" si="111"/>
        <v/>
      </c>
      <c r="U1781">
        <f>VLOOKUP(S1781,ar_skupina!L$2:M$136,2,FALSE())</f>
        <v>119</v>
      </c>
    </row>
    <row r="1782" spans="1:21" ht="14.25" customHeight="1" x14ac:dyDescent="0.25">
      <c r="A1782">
        <v>2159</v>
      </c>
      <c r="B1782" s="9">
        <v>45236.375</v>
      </c>
      <c r="C1782" s="9">
        <v>45236.479166666701</v>
      </c>
      <c r="D1782" t="s">
        <v>1890</v>
      </c>
      <c r="E1782" t="s">
        <v>16</v>
      </c>
      <c r="F1782" t="s">
        <v>1867</v>
      </c>
      <c r="G1782" t="s">
        <v>5</v>
      </c>
      <c r="H1782" t="s">
        <v>1869</v>
      </c>
      <c r="I1782" s="63" t="e">
        <f t="array" ref="I1782">_xlfn.IFS(#REF!="1",1,#REF!="2",2,#REF!="3",3,#REF!="1A",4,#REF!="1B",5,#REF!="2A",6,#REF!="2B",7,#REF!="3A",8,#REF!="3B",9,#REF!="4A",10,#REF!="","")</f>
        <v>#REF!</v>
      </c>
      <c r="J1782">
        <f>VLOOKUP(F1782,profesor!$G$2:$H$101,2,0)</f>
        <v>22</v>
      </c>
      <c r="K1782">
        <f>VLOOKUP(H1782,ar_predmet!A:C,3,0)</f>
        <v>106</v>
      </c>
      <c r="L1782" s="3">
        <f>VLOOKUP(H1782,ar_predmet!A:C,2,FALSE())</f>
        <v>6231</v>
      </c>
      <c r="M1782">
        <f>+VLOOKUP(G1782,tip_dogodka!$B$2:$C$10,2,0)</f>
        <v>4</v>
      </c>
      <c r="N1782">
        <f>+VLOOKUP(E1782,prostor!$F$1:$G$101,2,0)</f>
        <v>54</v>
      </c>
      <c r="O1782">
        <f t="shared" si="108"/>
        <v>150</v>
      </c>
      <c r="P1782">
        <f>VLOOKUP(O1782,mi2hh!A$2:B$4261,2,FALSE())</f>
        <v>3</v>
      </c>
      <c r="Q1782" t="str">
        <f t="shared" si="109"/>
        <v>Red</v>
      </c>
      <c r="R1782" t="str">
        <f t="shared" si="110"/>
        <v>UN</v>
      </c>
      <c r="S1782" s="24" t="s">
        <v>1207</v>
      </c>
      <c r="T1782" t="str">
        <f t="shared" si="111"/>
        <v/>
      </c>
      <c r="U1782">
        <f>VLOOKUP(S1782,ar_skupina!L$2:M$136,2,FALSE())</f>
        <v>64</v>
      </c>
    </row>
    <row r="1783" spans="1:21" ht="14.25" customHeight="1" x14ac:dyDescent="0.25">
      <c r="A1783">
        <v>2160</v>
      </c>
      <c r="B1783" s="9">
        <v>45232.635416666701</v>
      </c>
      <c r="C1783" s="9">
        <v>45232.739583333299</v>
      </c>
      <c r="D1783" t="s">
        <v>1887</v>
      </c>
      <c r="E1783" t="s">
        <v>16</v>
      </c>
      <c r="F1783" t="s">
        <v>1867</v>
      </c>
      <c r="G1783" t="s">
        <v>5</v>
      </c>
      <c r="H1783" t="s">
        <v>1698</v>
      </c>
      <c r="I1783" s="63" t="e">
        <f t="array" ref="I1783">_xlfn.IFS(#REF!="1",1,#REF!="2",2,#REF!="3",3,#REF!="1A",4,#REF!="1B",5,#REF!="2A",6,#REF!="2B",7,#REF!="3A",8,#REF!="3B",9,#REF!="4A",10,#REF!="","")</f>
        <v>#REF!</v>
      </c>
      <c r="J1783">
        <f>VLOOKUP(F1783,profesor!$G$2:$H$101,2,0)</f>
        <v>22</v>
      </c>
      <c r="K1783">
        <f>VLOOKUP(H1783,ar_predmet!A:C,3,0)</f>
        <v>203</v>
      </c>
      <c r="L1783" s="3">
        <f>VLOOKUP(H1783,ar_predmet!A:C,2,FALSE())</f>
        <v>7246</v>
      </c>
      <c r="M1783">
        <f>+VLOOKUP(G1783,tip_dogodka!$B$2:$C$10,2,0)</f>
        <v>4</v>
      </c>
      <c r="N1783">
        <f>+VLOOKUP(E1783,prostor!$F$1:$G$101,2,0)</f>
        <v>54</v>
      </c>
      <c r="O1783">
        <f t="shared" si="108"/>
        <v>150</v>
      </c>
      <c r="P1783">
        <f>VLOOKUP(O1783,mi2hh!A$2:B$4261,2,FALSE())</f>
        <v>3</v>
      </c>
      <c r="Q1783" t="str">
        <f t="shared" si="109"/>
        <v>Red</v>
      </c>
      <c r="R1783" t="str">
        <f t="shared" si="110"/>
        <v>MA</v>
      </c>
      <c r="S1783" s="24" t="s">
        <v>1228</v>
      </c>
      <c r="T1783" t="str">
        <f t="shared" si="111"/>
        <v/>
      </c>
      <c r="U1783">
        <f>VLOOKUP(S1783,ar_skupina!L$2:M$136,2,FALSE())</f>
        <v>84</v>
      </c>
    </row>
    <row r="1784" spans="1:21" ht="14.25" customHeight="1" x14ac:dyDescent="0.25">
      <c r="A1784">
        <v>2161</v>
      </c>
      <c r="B1784" s="9">
        <v>45243.489583333299</v>
      </c>
      <c r="C1784" s="9">
        <v>45243.59375</v>
      </c>
      <c r="D1784" t="s">
        <v>1888</v>
      </c>
      <c r="E1784" t="s">
        <v>16</v>
      </c>
      <c r="F1784" t="s">
        <v>1867</v>
      </c>
      <c r="G1784" t="s">
        <v>5</v>
      </c>
      <c r="H1784" t="s">
        <v>701</v>
      </c>
      <c r="I1784" s="63" t="e">
        <f t="array" ref="I1784">_xlfn.IFS(#REF!="1",1,#REF!="2",2,#REF!="3",3,#REF!="1A",4,#REF!="1B",5,#REF!="2A",6,#REF!="2B",7,#REF!="3A",8,#REF!="3B",9,#REF!="4A",10,#REF!="","")</f>
        <v>#REF!</v>
      </c>
      <c r="J1784">
        <f>VLOOKUP(F1784,profesor!$G$2:$H$101,2,0)</f>
        <v>22</v>
      </c>
      <c r="K1784">
        <f>VLOOKUP(H1784,ar_predmet!A:C,3,0)</f>
        <v>27</v>
      </c>
      <c r="L1784" s="3">
        <f>VLOOKUP(H1784,ar_predmet!A:C,2,FALSE())</f>
        <v>5229</v>
      </c>
      <c r="M1784">
        <f>+VLOOKUP(G1784,tip_dogodka!$B$2:$C$10,2,0)</f>
        <v>4</v>
      </c>
      <c r="N1784">
        <f>+VLOOKUP(E1784,prostor!$F$1:$G$101,2,0)</f>
        <v>54</v>
      </c>
      <c r="O1784">
        <f t="shared" si="108"/>
        <v>150</v>
      </c>
      <c r="P1784">
        <f>VLOOKUP(O1784,mi2hh!A$2:B$4261,2,FALSE())</f>
        <v>3</v>
      </c>
      <c r="Q1784" t="str">
        <f t="shared" si="109"/>
        <v>Red</v>
      </c>
      <c r="R1784" t="str">
        <f t="shared" si="110"/>
        <v>VS</v>
      </c>
      <c r="S1784" s="24" t="s">
        <v>1159</v>
      </c>
      <c r="T1784" t="str">
        <f t="shared" si="111"/>
        <v>2</v>
      </c>
      <c r="U1784">
        <f>VLOOKUP(S1784,ar_skupina!L$2:M$136,2,FALSE())</f>
        <v>22</v>
      </c>
    </row>
    <row r="1785" spans="1:21" ht="14.25" customHeight="1" x14ac:dyDescent="0.25">
      <c r="A1785">
        <v>2162</v>
      </c>
      <c r="B1785" s="9">
        <v>45237.489583333299</v>
      </c>
      <c r="C1785" s="9">
        <v>45237.59375</v>
      </c>
      <c r="D1785" t="s">
        <v>1888</v>
      </c>
      <c r="E1785" t="s">
        <v>16</v>
      </c>
      <c r="F1785" t="s">
        <v>1867</v>
      </c>
      <c r="G1785" t="s">
        <v>5</v>
      </c>
      <c r="H1785" t="s">
        <v>701</v>
      </c>
      <c r="I1785" s="63" t="e">
        <f t="array" ref="I1785">_xlfn.IFS(#REF!="1",1,#REF!="2",2,#REF!="3",3,#REF!="1A",4,#REF!="1B",5,#REF!="2A",6,#REF!="2B",7,#REF!="3A",8,#REF!="3B",9,#REF!="4A",10,#REF!="","")</f>
        <v>#REF!</v>
      </c>
      <c r="J1785">
        <f>VLOOKUP(F1785,profesor!$G$2:$H$101,2,0)</f>
        <v>22</v>
      </c>
      <c r="K1785">
        <f>VLOOKUP(H1785,ar_predmet!A:C,3,0)</f>
        <v>27</v>
      </c>
      <c r="L1785" s="3">
        <f>VLOOKUP(H1785,ar_predmet!A:C,2,FALSE())</f>
        <v>5229</v>
      </c>
      <c r="M1785">
        <f>+VLOOKUP(G1785,tip_dogodka!$B$2:$C$10,2,0)</f>
        <v>4</v>
      </c>
      <c r="N1785">
        <f>+VLOOKUP(E1785,prostor!$F$1:$G$101,2,0)</f>
        <v>54</v>
      </c>
      <c r="O1785">
        <f t="shared" si="108"/>
        <v>150</v>
      </c>
      <c r="P1785">
        <f>VLOOKUP(O1785,mi2hh!A$2:B$4261,2,FALSE())</f>
        <v>3</v>
      </c>
      <c r="Q1785" t="str">
        <f t="shared" si="109"/>
        <v>Red</v>
      </c>
      <c r="R1785" t="str">
        <f t="shared" si="110"/>
        <v>VS</v>
      </c>
      <c r="S1785" s="24" t="s">
        <v>1159</v>
      </c>
      <c r="T1785" t="str">
        <f t="shared" si="111"/>
        <v>2</v>
      </c>
      <c r="U1785">
        <f>VLOOKUP(S1785,ar_skupina!L$2:M$136,2,FALSE())</f>
        <v>22</v>
      </c>
    </row>
    <row r="1786" spans="1:21" ht="14.25" customHeight="1" x14ac:dyDescent="0.25">
      <c r="A1786">
        <v>2163</v>
      </c>
      <c r="B1786" s="9">
        <v>45386.53125</v>
      </c>
      <c r="C1786" s="9">
        <v>45386.635416666701</v>
      </c>
      <c r="D1786" t="s">
        <v>1891</v>
      </c>
      <c r="E1786">
        <v>401</v>
      </c>
      <c r="F1786" t="s">
        <v>1867</v>
      </c>
      <c r="G1786" t="s">
        <v>2</v>
      </c>
      <c r="H1786" t="s">
        <v>1871</v>
      </c>
      <c r="I1786" s="63" t="e">
        <f t="array" ref="I1786">_xlfn.IFS(#REF!="1",1,#REF!="2",2,#REF!="3",3,#REF!="1A",4,#REF!="1B",5,#REF!="2A",6,#REF!="2B",7,#REF!="3A",8,#REF!="3B",9,#REF!="4A",10,#REF!="","")</f>
        <v>#REF!</v>
      </c>
      <c r="J1786">
        <f>VLOOKUP(F1786,profesor!$G$2:$H$101,2,0)</f>
        <v>22</v>
      </c>
      <c r="K1786">
        <f>VLOOKUP(H1786,ar_predmet!A:C,3,0)</f>
        <v>161</v>
      </c>
      <c r="L1786" s="3">
        <f>VLOOKUP(H1786,ar_predmet!A:C,2,FALSE())</f>
        <v>7121</v>
      </c>
      <c r="M1786">
        <f>+VLOOKUP(G1786,tip_dogodka!$B$2:$C$10,2,0)</f>
        <v>1</v>
      </c>
      <c r="N1786">
        <f>+VLOOKUP(E1786,prostor!$F$1:$G$101,2,0)</f>
        <v>10</v>
      </c>
      <c r="O1786">
        <f t="shared" si="108"/>
        <v>150</v>
      </c>
      <c r="P1786">
        <f>VLOOKUP(O1786,mi2hh!A$2:B$4261,2,FALSE())</f>
        <v>3</v>
      </c>
      <c r="Q1786" t="str">
        <f t="shared" si="109"/>
        <v>Red</v>
      </c>
      <c r="R1786" t="str">
        <f t="shared" si="110"/>
        <v>MA</v>
      </c>
      <c r="S1786" s="24" t="s">
        <v>1227</v>
      </c>
      <c r="T1786" t="str">
        <f t="shared" si="111"/>
        <v/>
      </c>
      <c r="U1786">
        <f>VLOOKUP(S1786,ar_skupina!L$2:M$136,2,FALSE())</f>
        <v>83</v>
      </c>
    </row>
    <row r="1787" spans="1:21" ht="14.25" customHeight="1" x14ac:dyDescent="0.25">
      <c r="A1787">
        <v>2164</v>
      </c>
      <c r="B1787" s="9">
        <v>45261.375</v>
      </c>
      <c r="C1787" s="9">
        <v>45261.479166666701</v>
      </c>
      <c r="D1787" t="s">
        <v>1873</v>
      </c>
      <c r="E1787">
        <v>402</v>
      </c>
      <c r="F1787" t="s">
        <v>1867</v>
      </c>
      <c r="G1787" t="s">
        <v>3</v>
      </c>
      <c r="H1787" s="53" t="s">
        <v>1785</v>
      </c>
      <c r="I1787" s="63" t="e">
        <f t="array" ref="I1787">_xlfn.IFS(#REF!="1",1,#REF!="2",2,#REF!="3",3,#REF!="1A",4,#REF!="1B",5,#REF!="2A",6,#REF!="2B",7,#REF!="3A",8,#REF!="3B",9,#REF!="4A",10,#REF!="","")</f>
        <v>#REF!</v>
      </c>
      <c r="J1787">
        <f>VLOOKUP(F1787,profesor!$G$2:$H$101,2,0)</f>
        <v>22</v>
      </c>
      <c r="K1787">
        <f>VLOOKUP(H1787,ar_predmet!A:C,3,0)</f>
        <v>50</v>
      </c>
      <c r="L1787" s="3">
        <f>VLOOKUP(H1787,ar_predmet!A:C,2,FALSE())</f>
        <v>5306</v>
      </c>
      <c r="M1787">
        <f>+VLOOKUP(G1787,tip_dogodka!$B$2:$C$10,2,0)</f>
        <v>2</v>
      </c>
      <c r="N1787">
        <f>+VLOOKUP(E1787,prostor!$F$1:$G$101,2,0)</f>
        <v>11</v>
      </c>
      <c r="O1787">
        <f t="shared" si="108"/>
        <v>150</v>
      </c>
      <c r="P1787">
        <f>VLOOKUP(O1787,mi2hh!A$2:B$4261,2,FALSE())</f>
        <v>3</v>
      </c>
      <c r="Q1787" t="str">
        <f t="shared" si="109"/>
        <v>Red</v>
      </c>
      <c r="R1787" t="str">
        <f t="shared" si="110"/>
        <v>VS</v>
      </c>
      <c r="S1787" s="24" t="s">
        <v>1184</v>
      </c>
      <c r="T1787" t="str">
        <f t="shared" si="111"/>
        <v>2</v>
      </c>
      <c r="U1787">
        <f>VLOOKUP(S1787,ar_skupina!L$2:M$136,2,FALSE())</f>
        <v>44</v>
      </c>
    </row>
    <row r="1788" spans="1:21" ht="14.25" customHeight="1" x14ac:dyDescent="0.25">
      <c r="A1788">
        <v>2165</v>
      </c>
      <c r="B1788" s="9">
        <v>45245.489583333299</v>
      </c>
      <c r="C1788" s="9">
        <v>45245.59375</v>
      </c>
      <c r="D1788" t="s">
        <v>1888</v>
      </c>
      <c r="E1788" t="s">
        <v>16</v>
      </c>
      <c r="F1788" t="s">
        <v>1867</v>
      </c>
      <c r="G1788" t="s">
        <v>5</v>
      </c>
      <c r="H1788" t="s">
        <v>701</v>
      </c>
      <c r="I1788" s="63" t="e">
        <f t="array" ref="I1788">_xlfn.IFS(#REF!="1",1,#REF!="2",2,#REF!="3",3,#REF!="1A",4,#REF!="1B",5,#REF!="2A",6,#REF!="2B",7,#REF!="3A",8,#REF!="3B",9,#REF!="4A",10,#REF!="","")</f>
        <v>#REF!</v>
      </c>
      <c r="J1788">
        <f>VLOOKUP(F1788,profesor!$G$2:$H$101,2,0)</f>
        <v>22</v>
      </c>
      <c r="K1788">
        <f>VLOOKUP(H1788,ar_predmet!A:C,3,0)</f>
        <v>27</v>
      </c>
      <c r="L1788" s="3">
        <f>VLOOKUP(H1788,ar_predmet!A:C,2,FALSE())</f>
        <v>5229</v>
      </c>
      <c r="M1788">
        <f>+VLOOKUP(G1788,tip_dogodka!$B$2:$C$10,2,0)</f>
        <v>4</v>
      </c>
      <c r="N1788">
        <f>+VLOOKUP(E1788,prostor!$F$1:$G$101,2,0)</f>
        <v>54</v>
      </c>
      <c r="O1788">
        <f t="shared" si="108"/>
        <v>150</v>
      </c>
      <c r="P1788">
        <f>VLOOKUP(O1788,mi2hh!A$2:B$4261,2,FALSE())</f>
        <v>3</v>
      </c>
      <c r="Q1788" t="str">
        <f t="shared" si="109"/>
        <v>Red</v>
      </c>
      <c r="R1788" t="str">
        <f t="shared" si="110"/>
        <v>VS</v>
      </c>
      <c r="S1788" s="24" t="s">
        <v>1159</v>
      </c>
      <c r="T1788" t="str">
        <f t="shared" si="111"/>
        <v>2</v>
      </c>
      <c r="U1788">
        <f>VLOOKUP(S1788,ar_skupina!L$2:M$136,2,FALSE())</f>
        <v>22</v>
      </c>
    </row>
    <row r="1789" spans="1:21" ht="14.25" customHeight="1" x14ac:dyDescent="0.25">
      <c r="A1789">
        <v>2166</v>
      </c>
      <c r="B1789" s="9">
        <v>45267.489583333299</v>
      </c>
      <c r="C1789" s="9">
        <v>45267.59375</v>
      </c>
      <c r="D1789" t="s">
        <v>1886</v>
      </c>
      <c r="E1789" t="s">
        <v>16</v>
      </c>
      <c r="F1789" t="s">
        <v>1867</v>
      </c>
      <c r="G1789" t="s">
        <v>5</v>
      </c>
      <c r="H1789" s="53" t="s">
        <v>1785</v>
      </c>
      <c r="I1789" s="63" t="e">
        <f t="array" ref="I1789">_xlfn.IFS(#REF!="1",1,#REF!="2",2,#REF!="3",3,#REF!="1A",4,#REF!="1B",5,#REF!="2A",6,#REF!="2B",7,#REF!="3A",8,#REF!="3B",9,#REF!="4A",10,#REF!="","")</f>
        <v>#REF!</v>
      </c>
      <c r="J1789">
        <f>VLOOKUP(F1789,profesor!$G$2:$H$101,2,0)</f>
        <v>22</v>
      </c>
      <c r="K1789">
        <f>VLOOKUP(H1789,ar_predmet!A:C,3,0)</f>
        <v>50</v>
      </c>
      <c r="L1789" s="3">
        <f>VLOOKUP(H1789,ar_predmet!A:C,2,FALSE())</f>
        <v>5306</v>
      </c>
      <c r="M1789">
        <f>+VLOOKUP(G1789,tip_dogodka!$B$2:$C$10,2,0)</f>
        <v>4</v>
      </c>
      <c r="N1789">
        <f>+VLOOKUP(E1789,prostor!$F$1:$G$101,2,0)</f>
        <v>54</v>
      </c>
      <c r="O1789">
        <f t="shared" si="108"/>
        <v>150</v>
      </c>
      <c r="P1789">
        <f>VLOOKUP(O1789,mi2hh!A$2:B$4261,2,FALSE())</f>
        <v>3</v>
      </c>
      <c r="Q1789" t="str">
        <f t="shared" si="109"/>
        <v>Red</v>
      </c>
      <c r="R1789" t="str">
        <f t="shared" si="110"/>
        <v>VS</v>
      </c>
      <c r="S1789" s="24" t="s">
        <v>1184</v>
      </c>
      <c r="T1789" t="str">
        <f t="shared" si="111"/>
        <v>1</v>
      </c>
      <c r="U1789">
        <f>VLOOKUP(S1789,ar_skupina!L$2:M$136,2,FALSE())</f>
        <v>44</v>
      </c>
    </row>
    <row r="1790" spans="1:21" ht="14.25" customHeight="1" x14ac:dyDescent="0.25">
      <c r="A1790">
        <v>2167</v>
      </c>
      <c r="B1790" s="9">
        <v>45246.489583333299</v>
      </c>
      <c r="C1790" s="9">
        <v>45246.59375</v>
      </c>
      <c r="D1790" t="s">
        <v>1878</v>
      </c>
      <c r="E1790">
        <v>412</v>
      </c>
      <c r="F1790" t="s">
        <v>1867</v>
      </c>
      <c r="G1790" t="s">
        <v>3</v>
      </c>
      <c r="H1790" t="s">
        <v>701</v>
      </c>
      <c r="I1790" s="63" t="e">
        <f t="array" ref="I1790">_xlfn.IFS(#REF!="1",1,#REF!="2",2,#REF!="3",3,#REF!="1A",4,#REF!="1B",5,#REF!="2A",6,#REF!="2B",7,#REF!="3A",8,#REF!="3B",9,#REF!="4A",10,#REF!="","")</f>
        <v>#REF!</v>
      </c>
      <c r="J1790">
        <f>VLOOKUP(F1790,profesor!$G$2:$H$101,2,0)</f>
        <v>22</v>
      </c>
      <c r="K1790">
        <f>VLOOKUP(H1790,ar_predmet!A:C,3,0)</f>
        <v>27</v>
      </c>
      <c r="L1790" s="3">
        <f>VLOOKUP(H1790,ar_predmet!A:C,2,FALSE())</f>
        <v>5229</v>
      </c>
      <c r="M1790">
        <f>+VLOOKUP(G1790,tip_dogodka!$B$2:$C$10,2,0)</f>
        <v>2</v>
      </c>
      <c r="N1790">
        <f>+VLOOKUP(E1790,prostor!$F$1:$G$101,2,0)</f>
        <v>15</v>
      </c>
      <c r="O1790">
        <f t="shared" si="108"/>
        <v>150</v>
      </c>
      <c r="P1790">
        <f>VLOOKUP(O1790,mi2hh!A$2:B$4261,2,FALSE())</f>
        <v>3</v>
      </c>
      <c r="Q1790" t="str">
        <f t="shared" si="109"/>
        <v>Red</v>
      </c>
      <c r="R1790" t="str">
        <f t="shared" si="110"/>
        <v>VS</v>
      </c>
      <c r="S1790" s="24" t="s">
        <v>1159</v>
      </c>
      <c r="T1790" t="str">
        <f t="shared" si="111"/>
        <v>2</v>
      </c>
      <c r="U1790">
        <f>VLOOKUP(S1790,ar_skupina!L$2:M$136,2,FALSE())</f>
        <v>22</v>
      </c>
    </row>
    <row r="1791" spans="1:21" ht="14.25" customHeight="1" x14ac:dyDescent="0.25">
      <c r="A1791">
        <v>2168</v>
      </c>
      <c r="B1791" s="9">
        <v>45390.416666666701</v>
      </c>
      <c r="C1791" s="9">
        <v>45390.520833333299</v>
      </c>
      <c r="D1791" t="s">
        <v>1875</v>
      </c>
      <c r="E1791">
        <v>413</v>
      </c>
      <c r="F1791" t="s">
        <v>1867</v>
      </c>
      <c r="G1791" t="s">
        <v>3</v>
      </c>
      <c r="H1791" t="s">
        <v>1301</v>
      </c>
      <c r="I1791" s="63" t="e">
        <f t="array" ref="I1791">_xlfn.IFS(#REF!="1",1,#REF!="2",2,#REF!="3",3,#REF!="1A",4,#REF!="1B",5,#REF!="2A",6,#REF!="2B",7,#REF!="3A",8,#REF!="3B",9,#REF!="4A",10,#REF!="","")</f>
        <v>#REF!</v>
      </c>
      <c r="J1791">
        <f>VLOOKUP(F1791,profesor!$G$2:$H$101,2,0)</f>
        <v>22</v>
      </c>
      <c r="K1791">
        <f>VLOOKUP(H1791,ar_predmet!A:C,3,0)</f>
        <v>2</v>
      </c>
      <c r="L1791" s="3">
        <f>VLOOKUP(H1791,ar_predmet!A:C,2,FALSE())</f>
        <v>5105</v>
      </c>
      <c r="M1791">
        <f>+VLOOKUP(G1791,tip_dogodka!$B$2:$C$10,2,0)</f>
        <v>2</v>
      </c>
      <c r="N1791">
        <f>+VLOOKUP(E1791,prostor!$F$1:$G$101,2,0)</f>
        <v>16</v>
      </c>
      <c r="O1791">
        <f t="shared" si="108"/>
        <v>150</v>
      </c>
      <c r="P1791">
        <f>VLOOKUP(O1791,mi2hh!A$2:B$4261,2,FALSE())</f>
        <v>3</v>
      </c>
      <c r="Q1791" t="str">
        <f t="shared" si="109"/>
        <v>Red</v>
      </c>
      <c r="R1791" t="str">
        <f t="shared" si="110"/>
        <v>VS</v>
      </c>
      <c r="S1791" s="24" t="s">
        <v>1240</v>
      </c>
      <c r="T1791" t="str">
        <f t="shared" si="111"/>
        <v>2B</v>
      </c>
      <c r="U1791">
        <f>VLOOKUP(S1791,ar_skupina!L$2:M$136,2,FALSE())</f>
        <v>94</v>
      </c>
    </row>
    <row r="1792" spans="1:21" ht="14.25" customHeight="1" x14ac:dyDescent="0.25">
      <c r="A1792">
        <v>2169</v>
      </c>
      <c r="B1792" s="9">
        <v>45385.53125</v>
      </c>
      <c r="C1792" s="9">
        <v>45385.635416666701</v>
      </c>
      <c r="D1792" t="s">
        <v>1891</v>
      </c>
      <c r="E1792">
        <v>401</v>
      </c>
      <c r="F1792" t="s">
        <v>1867</v>
      </c>
      <c r="G1792" t="s">
        <v>2</v>
      </c>
      <c r="H1792" t="s">
        <v>1871</v>
      </c>
      <c r="I1792" s="63" t="e">
        <f t="array" ref="I1792">_xlfn.IFS(#REF!="1",1,#REF!="2",2,#REF!="3",3,#REF!="1A",4,#REF!="1B",5,#REF!="2A",6,#REF!="2B",7,#REF!="3A",8,#REF!="3B",9,#REF!="4A",10,#REF!="","")</f>
        <v>#REF!</v>
      </c>
      <c r="J1792">
        <f>VLOOKUP(F1792,profesor!$G$2:$H$101,2,0)</f>
        <v>22</v>
      </c>
      <c r="K1792">
        <f>VLOOKUP(H1792,ar_predmet!A:C,3,0)</f>
        <v>161</v>
      </c>
      <c r="L1792" s="3">
        <f>VLOOKUP(H1792,ar_predmet!A:C,2,FALSE())</f>
        <v>7121</v>
      </c>
      <c r="M1792">
        <f>+VLOOKUP(G1792,tip_dogodka!$B$2:$C$10,2,0)</f>
        <v>1</v>
      </c>
      <c r="N1792">
        <f>+VLOOKUP(E1792,prostor!$F$1:$G$101,2,0)</f>
        <v>10</v>
      </c>
      <c r="O1792">
        <f t="shared" si="108"/>
        <v>150</v>
      </c>
      <c r="P1792">
        <f>VLOOKUP(O1792,mi2hh!A$2:B$4261,2,FALSE())</f>
        <v>3</v>
      </c>
      <c r="Q1792" t="str">
        <f t="shared" si="109"/>
        <v>Red</v>
      </c>
      <c r="R1792" t="str">
        <f t="shared" si="110"/>
        <v>MA</v>
      </c>
      <c r="S1792" s="24" t="s">
        <v>1227</v>
      </c>
      <c r="T1792" t="str">
        <f t="shared" si="111"/>
        <v/>
      </c>
      <c r="U1792">
        <f>VLOOKUP(S1792,ar_skupina!L$2:M$136,2,FALSE())</f>
        <v>83</v>
      </c>
    </row>
    <row r="1793" spans="1:21" ht="14.25" customHeight="1" x14ac:dyDescent="0.25">
      <c r="A1793">
        <v>2171</v>
      </c>
      <c r="B1793" s="9">
        <v>45303.489583333299</v>
      </c>
      <c r="C1793" s="9">
        <v>45303.59375</v>
      </c>
      <c r="D1793" t="s">
        <v>1880</v>
      </c>
      <c r="E1793" t="s">
        <v>17</v>
      </c>
      <c r="F1793" t="s">
        <v>1867</v>
      </c>
      <c r="G1793" t="s">
        <v>3</v>
      </c>
      <c r="H1793" t="s">
        <v>1695</v>
      </c>
      <c r="I1793" s="63" t="e">
        <f t="array" ref="I1793">_xlfn.IFS(#REF!="1",1,#REF!="2",2,#REF!="3",3,#REF!="1A",4,#REF!="1B",5,#REF!="2A",6,#REF!="2B",7,#REF!="3A",8,#REF!="3B",9,#REF!="4A",10,#REF!="","")</f>
        <v>#REF!</v>
      </c>
      <c r="J1793">
        <f>VLOOKUP(F1793,profesor!$G$2:$H$101,2,0)</f>
        <v>22</v>
      </c>
      <c r="K1793">
        <f>VLOOKUP(H1793,ar_predmet!A:C,3,0)</f>
        <v>195</v>
      </c>
      <c r="L1793" s="3">
        <f>VLOOKUP(H1793,ar_predmet!A:C,2,FALSE())</f>
        <v>7238</v>
      </c>
      <c r="M1793">
        <f>+VLOOKUP(G1793,tip_dogodka!$B$2:$C$10,2,0)</f>
        <v>2</v>
      </c>
      <c r="N1793">
        <f>+VLOOKUP(E1793,prostor!$F$1:$G$101,2,0)</f>
        <v>55</v>
      </c>
      <c r="O1793">
        <f t="shared" si="108"/>
        <v>150</v>
      </c>
      <c r="P1793">
        <f>VLOOKUP(O1793,mi2hh!A$2:B$4261,2,FALSE())</f>
        <v>3</v>
      </c>
      <c r="Q1793" t="str">
        <f t="shared" si="109"/>
        <v>Red</v>
      </c>
      <c r="R1793" t="str">
        <f t="shared" si="110"/>
        <v>MA</v>
      </c>
      <c r="S1793" s="24" t="s">
        <v>1230</v>
      </c>
      <c r="T1793" t="str">
        <f t="shared" si="111"/>
        <v/>
      </c>
      <c r="U1793">
        <f>VLOOKUP(S1793,ar_skupina!L$2:M$136,2,FALSE())</f>
        <v>86</v>
      </c>
    </row>
    <row r="1794" spans="1:21" ht="14.25" customHeight="1" x14ac:dyDescent="0.25">
      <c r="A1794">
        <v>2172</v>
      </c>
      <c r="B1794" s="9">
        <v>45392.53125</v>
      </c>
      <c r="C1794" s="9">
        <v>45392.635416666701</v>
      </c>
      <c r="D1794" t="s">
        <v>1891</v>
      </c>
      <c r="E1794">
        <v>402</v>
      </c>
      <c r="F1794" t="s">
        <v>1867</v>
      </c>
      <c r="G1794" t="s">
        <v>2</v>
      </c>
      <c r="H1794" t="s">
        <v>1871</v>
      </c>
      <c r="I1794" s="63" t="e">
        <f t="array" ref="I1794">_xlfn.IFS(#REF!="1",1,#REF!="2",2,#REF!="3",3,#REF!="1A",4,#REF!="1B",5,#REF!="2A",6,#REF!="2B",7,#REF!="3A",8,#REF!="3B",9,#REF!="4A",10,#REF!="","")</f>
        <v>#REF!</v>
      </c>
      <c r="J1794">
        <f>VLOOKUP(F1794,profesor!$G$2:$H$101,2,0)</f>
        <v>22</v>
      </c>
      <c r="K1794">
        <f>VLOOKUP(H1794,ar_predmet!A:C,3,0)</f>
        <v>161</v>
      </c>
      <c r="L1794" s="3">
        <f>VLOOKUP(H1794,ar_predmet!A:C,2,FALSE())</f>
        <v>7121</v>
      </c>
      <c r="M1794">
        <f>+VLOOKUP(G1794,tip_dogodka!$B$2:$C$10,2,0)</f>
        <v>1</v>
      </c>
      <c r="N1794">
        <f>+VLOOKUP(E1794,prostor!$F$1:$G$101,2,0)</f>
        <v>11</v>
      </c>
      <c r="O1794">
        <f t="shared" ref="O1794:O1857" si="112">+INT(TEXT(((C1794-B1794)*24*60),"000"))</f>
        <v>150</v>
      </c>
      <c r="P1794">
        <f>VLOOKUP(O1794,mi2hh!A$2:B$4261,2,FALSE())</f>
        <v>3</v>
      </c>
      <c r="Q1794" t="str">
        <f t="shared" ref="Q1794:Q1857" si="113">IF(ISNUMBER(FIND("Redni",D1794)),"Red", IF(ISNUMBER(FIND("Izredni",D1794)),"Izr"))</f>
        <v>Red</v>
      </c>
      <c r="R1794" t="str">
        <f t="shared" ref="R1794:R1857" si="114">IF(ISNUMBER(FIND("-VS-",D1794)),"VS", IF(ISNUMBER(FIND("-UNI-",D1794)),"UN",IF(ISNUMBER(FIND("-MAG-",D1794)),"MA",IF(ISNUMBER(FIND("-DR-",D1794)),"DO"))))</f>
        <v>MA</v>
      </c>
      <c r="S1794" s="24" t="s">
        <v>1227</v>
      </c>
      <c r="T1794" t="str">
        <f t="shared" ref="T1794:T1857" si="115">IF(ISNUMBER(FIND("1. skupina",D1794)),"1",IF(ISNUMBER(FIND("2. skupina",D1794)),"2",IF(ISNUMBER(FIND("3. skupina",D1794)),"3",IF(ISNUMBER(FIND("1.a skupina",D1794)),"1A",IF(ISNUMBER(FIND("1.b skupina",D1794)),"1B",IF(ISNUMBER(FIND("2.a skupina",D1794)),"2A",IF(ISNUMBER(FIND("2.b skupina",D1794)),"2B",IF(ISNUMBER(FIND("3.a skupina",D1794)),"3A",IF(ISNUMBER(FIND("3.b skupina",D1794)),"3B",IF(ISNUMBER(FIND("4.a skupina",D1794)),"4A",""))))))))))</f>
        <v/>
      </c>
      <c r="U1794">
        <f>VLOOKUP(S1794,ar_skupina!L$2:M$136,2,FALSE())</f>
        <v>83</v>
      </c>
    </row>
    <row r="1795" spans="1:21" ht="14.25" customHeight="1" x14ac:dyDescent="0.25">
      <c r="A1795">
        <v>2173</v>
      </c>
      <c r="B1795" s="9">
        <v>45212.53125</v>
      </c>
      <c r="C1795" s="9">
        <v>45212.635416666701</v>
      </c>
      <c r="D1795" t="s">
        <v>1877</v>
      </c>
      <c r="E1795" t="s">
        <v>17</v>
      </c>
      <c r="F1795" t="s">
        <v>1867</v>
      </c>
      <c r="G1795" t="s">
        <v>3</v>
      </c>
      <c r="H1795" t="s">
        <v>1698</v>
      </c>
      <c r="I1795" s="63" t="e">
        <f t="array" ref="I1795">_xlfn.IFS(#REF!="1",1,#REF!="2",2,#REF!="3",3,#REF!="1A",4,#REF!="1B",5,#REF!="2A",6,#REF!="2B",7,#REF!="3A",8,#REF!="3B",9,#REF!="4A",10,#REF!="","")</f>
        <v>#REF!</v>
      </c>
      <c r="J1795">
        <f>VLOOKUP(F1795,profesor!$G$2:$H$101,2,0)</f>
        <v>22</v>
      </c>
      <c r="K1795">
        <f>VLOOKUP(H1795,ar_predmet!A:C,3,0)</f>
        <v>203</v>
      </c>
      <c r="L1795" s="3">
        <f>VLOOKUP(H1795,ar_predmet!A:C,2,FALSE())</f>
        <v>7246</v>
      </c>
      <c r="M1795">
        <f>+VLOOKUP(G1795,tip_dogodka!$B$2:$C$10,2,0)</f>
        <v>2</v>
      </c>
      <c r="N1795">
        <f>+VLOOKUP(E1795,prostor!$F$1:$G$101,2,0)</f>
        <v>55</v>
      </c>
      <c r="O1795">
        <f t="shared" si="112"/>
        <v>150</v>
      </c>
      <c r="P1795">
        <f>VLOOKUP(O1795,mi2hh!A$2:B$4261,2,FALSE())</f>
        <v>3</v>
      </c>
      <c r="Q1795" t="str">
        <f t="shared" si="113"/>
        <v>Red</v>
      </c>
      <c r="R1795" t="str">
        <f t="shared" si="114"/>
        <v>MA</v>
      </c>
      <c r="S1795" s="24" t="s">
        <v>1228</v>
      </c>
      <c r="T1795" t="str">
        <f t="shared" si="115"/>
        <v/>
      </c>
      <c r="U1795">
        <f>VLOOKUP(S1795,ar_skupina!L$2:M$136,2,FALSE())</f>
        <v>84</v>
      </c>
    </row>
    <row r="1796" spans="1:21" ht="14.25" customHeight="1" x14ac:dyDescent="0.25">
      <c r="A1796">
        <v>2175</v>
      </c>
      <c r="B1796" s="9">
        <v>45393.791666666701</v>
      </c>
      <c r="C1796" s="9">
        <v>45393.895833333299</v>
      </c>
      <c r="D1796" t="s">
        <v>1885</v>
      </c>
      <c r="E1796" t="s">
        <v>16</v>
      </c>
      <c r="F1796" t="s">
        <v>1867</v>
      </c>
      <c r="G1796" t="s">
        <v>4</v>
      </c>
      <c r="H1796" t="s">
        <v>1871</v>
      </c>
      <c r="I1796" s="63" t="e">
        <f t="array" ref="I1796">_xlfn.IFS(#REF!="1",1,#REF!="2",2,#REF!="3",3,#REF!="1A",4,#REF!="1B",5,#REF!="2A",6,#REF!="2B",7,#REF!="3A",8,#REF!="3B",9,#REF!="4A",10,#REF!="","")</f>
        <v>#REF!</v>
      </c>
      <c r="J1796">
        <f>VLOOKUP(F1796,profesor!$G$2:$H$101,2,0)</f>
        <v>22</v>
      </c>
      <c r="K1796">
        <f>VLOOKUP(H1796,ar_predmet!A:C,3,0)</f>
        <v>161</v>
      </c>
      <c r="L1796" s="3">
        <f>VLOOKUP(H1796,ar_predmet!A:C,2,FALSE())</f>
        <v>7121</v>
      </c>
      <c r="M1796">
        <f>+VLOOKUP(G1796,tip_dogodka!$B$2:$C$10,2,0)</f>
        <v>3</v>
      </c>
      <c r="N1796">
        <f>+VLOOKUP(E1796,prostor!$F$1:$G$101,2,0)</f>
        <v>54</v>
      </c>
      <c r="O1796">
        <f t="shared" si="112"/>
        <v>150</v>
      </c>
      <c r="P1796">
        <f>VLOOKUP(O1796,mi2hh!A$2:B$4261,2,FALSE())</f>
        <v>3</v>
      </c>
      <c r="Q1796" t="str">
        <f t="shared" si="113"/>
        <v>Red</v>
      </c>
      <c r="R1796" t="str">
        <f t="shared" si="114"/>
        <v>MA</v>
      </c>
      <c r="S1796" s="24" t="s">
        <v>1227</v>
      </c>
      <c r="T1796" t="str">
        <f t="shared" si="115"/>
        <v/>
      </c>
      <c r="U1796">
        <f>VLOOKUP(S1796,ar_skupina!L$2:M$136,2,FALSE())</f>
        <v>83</v>
      </c>
    </row>
    <row r="1797" spans="1:21" ht="14.25" customHeight="1" x14ac:dyDescent="0.25">
      <c r="A1797">
        <v>2178</v>
      </c>
      <c r="B1797" s="9">
        <v>45397.677083333299</v>
      </c>
      <c r="C1797" s="9">
        <v>45397.78125</v>
      </c>
      <c r="D1797" t="s">
        <v>1875</v>
      </c>
      <c r="E1797">
        <v>413</v>
      </c>
      <c r="F1797" t="s">
        <v>1867</v>
      </c>
      <c r="G1797" t="s">
        <v>3</v>
      </c>
      <c r="H1797" t="s">
        <v>1301</v>
      </c>
      <c r="I1797" s="63" t="e">
        <f t="array" ref="I1797">_xlfn.IFS(#REF!="1",1,#REF!="2",2,#REF!="3",3,#REF!="1A",4,#REF!="1B",5,#REF!="2A",6,#REF!="2B",7,#REF!="3A",8,#REF!="3B",9,#REF!="4A",10,#REF!="","")</f>
        <v>#REF!</v>
      </c>
      <c r="J1797">
        <f>VLOOKUP(F1797,profesor!$G$2:$H$101,2,0)</f>
        <v>22</v>
      </c>
      <c r="K1797">
        <f>VLOOKUP(H1797,ar_predmet!A:C,3,0)</f>
        <v>2</v>
      </c>
      <c r="L1797" s="3">
        <f>VLOOKUP(H1797,ar_predmet!A:C,2,FALSE())</f>
        <v>5105</v>
      </c>
      <c r="M1797">
        <f>+VLOOKUP(G1797,tip_dogodka!$B$2:$C$10,2,0)</f>
        <v>2</v>
      </c>
      <c r="N1797">
        <f>+VLOOKUP(E1797,prostor!$F$1:$G$101,2,0)</f>
        <v>16</v>
      </c>
      <c r="O1797">
        <f t="shared" si="112"/>
        <v>150</v>
      </c>
      <c r="P1797">
        <f>VLOOKUP(O1797,mi2hh!A$2:B$4261,2,FALSE())</f>
        <v>3</v>
      </c>
      <c r="Q1797" t="str">
        <f t="shared" si="113"/>
        <v>Red</v>
      </c>
      <c r="R1797" t="str">
        <f t="shared" si="114"/>
        <v>VS</v>
      </c>
      <c r="S1797" s="24" t="s">
        <v>1240</v>
      </c>
      <c r="T1797" t="str">
        <f t="shared" si="115"/>
        <v>2B</v>
      </c>
      <c r="U1797">
        <f>VLOOKUP(S1797,ar_skupina!L$2:M$136,2,FALSE())</f>
        <v>94</v>
      </c>
    </row>
    <row r="1798" spans="1:21" ht="14.25" customHeight="1" x14ac:dyDescent="0.25">
      <c r="A1798">
        <v>2179</v>
      </c>
      <c r="B1798" s="9">
        <v>45222.791666666701</v>
      </c>
      <c r="C1798" s="9">
        <v>45222.958333333299</v>
      </c>
      <c r="D1798" t="s">
        <v>1892</v>
      </c>
      <c r="E1798" t="s">
        <v>17</v>
      </c>
      <c r="F1798" t="s">
        <v>1867</v>
      </c>
      <c r="G1798" t="s">
        <v>8</v>
      </c>
      <c r="H1798" t="s">
        <v>1698</v>
      </c>
      <c r="I1798" s="63" t="e">
        <f t="array" ref="I1798">_xlfn.IFS(#REF!="1",1,#REF!="2",2,#REF!="3",3,#REF!="1A",4,#REF!="1B",5,#REF!="2A",6,#REF!="2B",7,#REF!="3A",8,#REF!="3B",9,#REF!="4A",10,#REF!="","")</f>
        <v>#REF!</v>
      </c>
      <c r="J1798">
        <f>VLOOKUP(F1798,profesor!$G$2:$H$101,2,0)</f>
        <v>22</v>
      </c>
      <c r="K1798">
        <f>VLOOKUP(H1798,ar_predmet!A:C,3,0)</f>
        <v>203</v>
      </c>
      <c r="L1798" s="3">
        <f>VLOOKUP(H1798,ar_predmet!A:C,2,FALSE())</f>
        <v>7246</v>
      </c>
      <c r="M1798">
        <f>+VLOOKUP(G1798,tip_dogodka!$B$2:$C$10,2,0)</f>
        <v>7</v>
      </c>
      <c r="N1798">
        <f>+VLOOKUP(E1798,prostor!$F$1:$G$101,2,0)</f>
        <v>55</v>
      </c>
      <c r="O1798">
        <f t="shared" si="112"/>
        <v>240</v>
      </c>
      <c r="P1798">
        <f>VLOOKUP(O1798,mi2hh!A$2:B$4261,2,FALSE())</f>
        <v>5</v>
      </c>
      <c r="Q1798" t="str">
        <f t="shared" si="113"/>
        <v>Izr</v>
      </c>
      <c r="R1798" t="str">
        <f t="shared" si="114"/>
        <v>MA</v>
      </c>
      <c r="S1798" s="24" t="s">
        <v>1270</v>
      </c>
      <c r="T1798" t="str">
        <f t="shared" si="115"/>
        <v/>
      </c>
      <c r="U1798">
        <f>VLOOKUP(S1798,ar_skupina!L$2:M$136,2,FALSE())</f>
        <v>121</v>
      </c>
    </row>
    <row r="1799" spans="1:21" ht="14.25" customHeight="1" x14ac:dyDescent="0.25">
      <c r="A1799">
        <v>2180</v>
      </c>
      <c r="B1799" s="9">
        <v>45398.677083333299</v>
      </c>
      <c r="C1799" s="9">
        <v>45398.78125</v>
      </c>
      <c r="D1799" t="s">
        <v>1893</v>
      </c>
      <c r="E1799" t="s">
        <v>16</v>
      </c>
      <c r="F1799" t="s">
        <v>1867</v>
      </c>
      <c r="G1799" t="s">
        <v>5</v>
      </c>
      <c r="H1799" t="s">
        <v>1301</v>
      </c>
      <c r="I1799" s="63" t="e">
        <f t="array" ref="I1799">_xlfn.IFS(#REF!="1",1,#REF!="2",2,#REF!="3",3,#REF!="1A",4,#REF!="1B",5,#REF!="2A",6,#REF!="2B",7,#REF!="3A",8,#REF!="3B",9,#REF!="4A",10,#REF!="","")</f>
        <v>#REF!</v>
      </c>
      <c r="J1799">
        <f>VLOOKUP(F1799,profesor!$G$2:$H$101,2,0)</f>
        <v>22</v>
      </c>
      <c r="K1799">
        <f>VLOOKUP(H1799,ar_predmet!A:C,3,0)</f>
        <v>2</v>
      </c>
      <c r="L1799" s="3">
        <f>VLOOKUP(H1799,ar_predmet!A:C,2,FALSE())</f>
        <v>5105</v>
      </c>
      <c r="M1799">
        <f>+VLOOKUP(G1799,tip_dogodka!$B$2:$C$10,2,0)</f>
        <v>4</v>
      </c>
      <c r="N1799">
        <f>+VLOOKUP(E1799,prostor!$F$1:$G$101,2,0)</f>
        <v>54</v>
      </c>
      <c r="O1799">
        <f t="shared" si="112"/>
        <v>150</v>
      </c>
      <c r="P1799">
        <f>VLOOKUP(O1799,mi2hh!A$2:B$4261,2,FALSE())</f>
        <v>3</v>
      </c>
      <c r="Q1799" t="str">
        <f t="shared" si="113"/>
        <v>Red</v>
      </c>
      <c r="R1799" t="str">
        <f t="shared" si="114"/>
        <v>VS</v>
      </c>
      <c r="S1799" s="24" t="s">
        <v>1240</v>
      </c>
      <c r="T1799" t="str">
        <f t="shared" si="115"/>
        <v>2B</v>
      </c>
      <c r="U1799">
        <f>VLOOKUP(S1799,ar_skupina!L$2:M$136,2,FALSE())</f>
        <v>94</v>
      </c>
    </row>
    <row r="1800" spans="1:21" ht="14.25" customHeight="1" x14ac:dyDescent="0.25">
      <c r="A1800">
        <v>2181</v>
      </c>
      <c r="B1800" s="9">
        <v>45258.635416666701</v>
      </c>
      <c r="C1800" s="9">
        <v>45258.739583333299</v>
      </c>
      <c r="D1800" t="s">
        <v>1894</v>
      </c>
      <c r="E1800" t="s">
        <v>17</v>
      </c>
      <c r="F1800" t="s">
        <v>1867</v>
      </c>
      <c r="G1800" t="s">
        <v>3</v>
      </c>
      <c r="H1800" t="s">
        <v>1122</v>
      </c>
      <c r="I1800" s="63" t="e">
        <f t="array" ref="I1800">_xlfn.IFS(#REF!="1",1,#REF!="2",2,#REF!="3",3,#REF!="1A",4,#REF!="1B",5,#REF!="2A",6,#REF!="2B",7,#REF!="3A",8,#REF!="3B",9,#REF!="4A",10,#REF!="","")</f>
        <v>#REF!</v>
      </c>
      <c r="J1800">
        <f>VLOOKUP(F1800,profesor!$G$2:$H$101,2,0)</f>
        <v>22</v>
      </c>
      <c r="K1800">
        <f>VLOOKUP(H1800,ar_predmet!A:C,3,0)</f>
        <v>168</v>
      </c>
      <c r="L1800" s="3">
        <f>VLOOKUP(H1800,ar_predmet!A:C,2,FALSE())</f>
        <v>7127</v>
      </c>
      <c r="M1800">
        <f>+VLOOKUP(G1800,tip_dogodka!$B$2:$C$10,2,0)</f>
        <v>2</v>
      </c>
      <c r="N1800">
        <f>+VLOOKUP(E1800,prostor!$F$1:$G$101,2,0)</f>
        <v>55</v>
      </c>
      <c r="O1800">
        <f t="shared" si="112"/>
        <v>150</v>
      </c>
      <c r="P1800">
        <f>VLOOKUP(O1800,mi2hh!A$2:B$4261,2,FALSE())</f>
        <v>3</v>
      </c>
      <c r="Q1800" t="str">
        <f t="shared" si="113"/>
        <v>Red</v>
      </c>
      <c r="R1800" t="str">
        <f t="shared" si="114"/>
        <v>MA</v>
      </c>
      <c r="S1800" s="24" t="s">
        <v>1223</v>
      </c>
      <c r="T1800" t="str">
        <f t="shared" si="115"/>
        <v/>
      </c>
      <c r="U1800">
        <f>VLOOKUP(S1800,ar_skupina!L$2:M$136,2,FALSE())</f>
        <v>79</v>
      </c>
    </row>
    <row r="1801" spans="1:21" ht="14.25" customHeight="1" x14ac:dyDescent="0.25">
      <c r="A1801">
        <v>2182</v>
      </c>
      <c r="B1801" s="9">
        <v>45280.635416666701</v>
      </c>
      <c r="C1801" s="9">
        <v>45280.739583333299</v>
      </c>
      <c r="D1801" t="s">
        <v>1895</v>
      </c>
      <c r="E1801" t="s">
        <v>16</v>
      </c>
      <c r="F1801" t="s">
        <v>1867</v>
      </c>
      <c r="G1801" t="s">
        <v>5</v>
      </c>
      <c r="H1801" t="s">
        <v>1804</v>
      </c>
      <c r="I1801" s="63" t="e">
        <f t="array" ref="I1801">_xlfn.IFS(#REF!="1",1,#REF!="2",2,#REF!="3",3,#REF!="1A",4,#REF!="1B",5,#REF!="2A",6,#REF!="2B",7,#REF!="3A",8,#REF!="3B",9,#REF!="4A",10,#REF!="","")</f>
        <v>#REF!</v>
      </c>
      <c r="J1801">
        <f>VLOOKUP(F1801,profesor!$G$2:$H$101,2,0)</f>
        <v>22</v>
      </c>
      <c r="K1801">
        <f>VLOOKUP(H1801,ar_predmet!A:C,3,0)</f>
        <v>126</v>
      </c>
      <c r="L1801" s="3">
        <f>VLOOKUP(H1801,ar_predmet!A:C,2,FALSE())</f>
        <v>6320</v>
      </c>
      <c r="M1801">
        <f>+VLOOKUP(G1801,tip_dogodka!$B$2:$C$10,2,0)</f>
        <v>4</v>
      </c>
      <c r="N1801">
        <f>+VLOOKUP(E1801,prostor!$F$1:$G$101,2,0)</f>
        <v>54</v>
      </c>
      <c r="O1801">
        <f t="shared" si="112"/>
        <v>150</v>
      </c>
      <c r="P1801">
        <f>VLOOKUP(O1801,mi2hh!A$2:B$4261,2,FALSE())</f>
        <v>3</v>
      </c>
      <c r="Q1801" t="str">
        <f t="shared" si="113"/>
        <v>Red</v>
      </c>
      <c r="R1801" t="str">
        <f t="shared" si="114"/>
        <v>UN</v>
      </c>
      <c r="S1801" s="24" t="s">
        <v>1214</v>
      </c>
      <c r="T1801" t="str">
        <f t="shared" si="115"/>
        <v/>
      </c>
      <c r="U1801">
        <f>VLOOKUP(S1801,ar_skupina!L$2:M$136,2,FALSE())</f>
        <v>71</v>
      </c>
    </row>
    <row r="1802" spans="1:21" ht="14.25" customHeight="1" x14ac:dyDescent="0.25">
      <c r="A1802">
        <v>2183</v>
      </c>
      <c r="B1802" s="9">
        <v>45261.635416666701</v>
      </c>
      <c r="C1802" s="9">
        <v>45261.739583333299</v>
      </c>
      <c r="D1802" t="s">
        <v>1894</v>
      </c>
      <c r="E1802" t="s">
        <v>17</v>
      </c>
      <c r="F1802" t="s">
        <v>1867</v>
      </c>
      <c r="G1802" t="s">
        <v>3</v>
      </c>
      <c r="H1802" t="s">
        <v>1122</v>
      </c>
      <c r="I1802" s="63" t="e">
        <f t="array" ref="I1802">_xlfn.IFS(#REF!="1",1,#REF!="2",2,#REF!="3",3,#REF!="1A",4,#REF!="1B",5,#REF!="2A",6,#REF!="2B",7,#REF!="3A",8,#REF!="3B",9,#REF!="4A",10,#REF!="","")</f>
        <v>#REF!</v>
      </c>
      <c r="J1802">
        <f>VLOOKUP(F1802,profesor!$G$2:$H$101,2,0)</f>
        <v>22</v>
      </c>
      <c r="K1802">
        <f>VLOOKUP(H1802,ar_predmet!A:C,3,0)</f>
        <v>168</v>
      </c>
      <c r="L1802" s="3">
        <f>VLOOKUP(H1802,ar_predmet!A:C,2,FALSE())</f>
        <v>7127</v>
      </c>
      <c r="M1802">
        <f>+VLOOKUP(G1802,tip_dogodka!$B$2:$C$10,2,0)</f>
        <v>2</v>
      </c>
      <c r="N1802">
        <f>+VLOOKUP(E1802,prostor!$F$1:$G$101,2,0)</f>
        <v>55</v>
      </c>
      <c r="O1802">
        <f t="shared" si="112"/>
        <v>150</v>
      </c>
      <c r="P1802">
        <f>VLOOKUP(O1802,mi2hh!A$2:B$4261,2,FALSE())</f>
        <v>3</v>
      </c>
      <c r="Q1802" t="str">
        <f t="shared" si="113"/>
        <v>Red</v>
      </c>
      <c r="R1802" t="str">
        <f t="shared" si="114"/>
        <v>MA</v>
      </c>
      <c r="S1802" s="24" t="s">
        <v>1223</v>
      </c>
      <c r="T1802" t="str">
        <f t="shared" si="115"/>
        <v/>
      </c>
      <c r="U1802">
        <f>VLOOKUP(S1802,ar_skupina!L$2:M$136,2,FALSE())</f>
        <v>79</v>
      </c>
    </row>
    <row r="1803" spans="1:21" ht="14.25" customHeight="1" x14ac:dyDescent="0.25">
      <c r="A1803">
        <v>2184</v>
      </c>
      <c r="B1803" s="9">
        <v>45237.375</v>
      </c>
      <c r="C1803" s="9">
        <v>45237.479166666701</v>
      </c>
      <c r="D1803" t="s">
        <v>1890</v>
      </c>
      <c r="E1803" t="s">
        <v>16</v>
      </c>
      <c r="F1803" t="s">
        <v>1867</v>
      </c>
      <c r="G1803" t="s">
        <v>5</v>
      </c>
      <c r="H1803" t="s">
        <v>1869</v>
      </c>
      <c r="I1803" s="63" t="e">
        <f t="array" ref="I1803">_xlfn.IFS(#REF!="1",1,#REF!="2",2,#REF!="3",3,#REF!="1A",4,#REF!="1B",5,#REF!="2A",6,#REF!="2B",7,#REF!="3A",8,#REF!="3B",9,#REF!="4A",10,#REF!="","")</f>
        <v>#REF!</v>
      </c>
      <c r="J1803">
        <f>VLOOKUP(F1803,profesor!$G$2:$H$101,2,0)</f>
        <v>22</v>
      </c>
      <c r="K1803">
        <f>VLOOKUP(H1803,ar_predmet!A:C,3,0)</f>
        <v>106</v>
      </c>
      <c r="L1803" s="3">
        <f>VLOOKUP(H1803,ar_predmet!A:C,2,FALSE())</f>
        <v>6231</v>
      </c>
      <c r="M1803">
        <f>+VLOOKUP(G1803,tip_dogodka!$B$2:$C$10,2,0)</f>
        <v>4</v>
      </c>
      <c r="N1803">
        <f>+VLOOKUP(E1803,prostor!$F$1:$G$101,2,0)</f>
        <v>54</v>
      </c>
      <c r="O1803">
        <f t="shared" si="112"/>
        <v>150</v>
      </c>
      <c r="P1803">
        <f>VLOOKUP(O1803,mi2hh!A$2:B$4261,2,FALSE())</f>
        <v>3</v>
      </c>
      <c r="Q1803" t="str">
        <f t="shared" si="113"/>
        <v>Red</v>
      </c>
      <c r="R1803" t="str">
        <f t="shared" si="114"/>
        <v>UN</v>
      </c>
      <c r="S1803" s="24" t="s">
        <v>1207</v>
      </c>
      <c r="T1803" t="str">
        <f t="shared" si="115"/>
        <v/>
      </c>
      <c r="U1803">
        <f>VLOOKUP(S1803,ar_skupina!L$2:M$136,2,FALSE())</f>
        <v>64</v>
      </c>
    </row>
    <row r="1804" spans="1:21" ht="14.25" customHeight="1" x14ac:dyDescent="0.25">
      <c r="A1804">
        <v>2185</v>
      </c>
      <c r="B1804" s="9">
        <v>45246.635416666701</v>
      </c>
      <c r="C1804" s="9">
        <v>45246.739583333299</v>
      </c>
      <c r="D1804" t="s">
        <v>1877</v>
      </c>
      <c r="E1804">
        <v>401</v>
      </c>
      <c r="F1804" t="s">
        <v>1867</v>
      </c>
      <c r="G1804" t="s">
        <v>3</v>
      </c>
      <c r="H1804" t="s">
        <v>1698</v>
      </c>
      <c r="I1804" s="63" t="e">
        <f t="array" ref="I1804">_xlfn.IFS(#REF!="1",1,#REF!="2",2,#REF!="3",3,#REF!="1A",4,#REF!="1B",5,#REF!="2A",6,#REF!="2B",7,#REF!="3A",8,#REF!="3B",9,#REF!="4A",10,#REF!="","")</f>
        <v>#REF!</v>
      </c>
      <c r="J1804">
        <f>VLOOKUP(F1804,profesor!$G$2:$H$101,2,0)</f>
        <v>22</v>
      </c>
      <c r="K1804">
        <f>VLOOKUP(H1804,ar_predmet!A:C,3,0)</f>
        <v>203</v>
      </c>
      <c r="L1804" s="3">
        <f>VLOOKUP(H1804,ar_predmet!A:C,2,FALSE())</f>
        <v>7246</v>
      </c>
      <c r="M1804">
        <f>+VLOOKUP(G1804,tip_dogodka!$B$2:$C$10,2,0)</f>
        <v>2</v>
      </c>
      <c r="N1804">
        <f>+VLOOKUP(E1804,prostor!$F$1:$G$101,2,0)</f>
        <v>10</v>
      </c>
      <c r="O1804">
        <f t="shared" si="112"/>
        <v>150</v>
      </c>
      <c r="P1804">
        <f>VLOOKUP(O1804,mi2hh!A$2:B$4261,2,FALSE())</f>
        <v>3</v>
      </c>
      <c r="Q1804" t="str">
        <f t="shared" si="113"/>
        <v>Red</v>
      </c>
      <c r="R1804" t="str">
        <f t="shared" si="114"/>
        <v>MA</v>
      </c>
      <c r="S1804" s="24" t="s">
        <v>1228</v>
      </c>
      <c r="T1804" t="str">
        <f t="shared" si="115"/>
        <v/>
      </c>
      <c r="U1804">
        <f>VLOOKUP(S1804,ar_skupina!L$2:M$136,2,FALSE())</f>
        <v>84</v>
      </c>
    </row>
    <row r="1805" spans="1:21" ht="14.25" customHeight="1" x14ac:dyDescent="0.25">
      <c r="A1805">
        <v>2186</v>
      </c>
      <c r="B1805" s="9">
        <v>45400.53125</v>
      </c>
      <c r="C1805" s="9">
        <v>45400.635416666701</v>
      </c>
      <c r="D1805" t="s">
        <v>1891</v>
      </c>
      <c r="E1805">
        <v>401</v>
      </c>
      <c r="F1805" t="s">
        <v>1867</v>
      </c>
      <c r="G1805" t="s">
        <v>2</v>
      </c>
      <c r="H1805" t="s">
        <v>1871</v>
      </c>
      <c r="I1805" s="63" t="e">
        <f t="array" ref="I1805">_xlfn.IFS(#REF!="1",1,#REF!="2",2,#REF!="3",3,#REF!="1A",4,#REF!="1B",5,#REF!="2A",6,#REF!="2B",7,#REF!="3A",8,#REF!="3B",9,#REF!="4A",10,#REF!="","")</f>
        <v>#REF!</v>
      </c>
      <c r="J1805">
        <f>VLOOKUP(F1805,profesor!$G$2:$H$101,2,0)</f>
        <v>22</v>
      </c>
      <c r="K1805">
        <f>VLOOKUP(H1805,ar_predmet!A:C,3,0)</f>
        <v>161</v>
      </c>
      <c r="L1805" s="3">
        <f>VLOOKUP(H1805,ar_predmet!A:C,2,FALSE())</f>
        <v>7121</v>
      </c>
      <c r="M1805">
        <f>+VLOOKUP(G1805,tip_dogodka!$B$2:$C$10,2,0)</f>
        <v>1</v>
      </c>
      <c r="N1805">
        <f>+VLOOKUP(E1805,prostor!$F$1:$G$101,2,0)</f>
        <v>10</v>
      </c>
      <c r="O1805">
        <f t="shared" si="112"/>
        <v>150</v>
      </c>
      <c r="P1805">
        <f>VLOOKUP(O1805,mi2hh!A$2:B$4261,2,FALSE())</f>
        <v>3</v>
      </c>
      <c r="Q1805" t="str">
        <f t="shared" si="113"/>
        <v>Red</v>
      </c>
      <c r="R1805" t="str">
        <f t="shared" si="114"/>
        <v>MA</v>
      </c>
      <c r="S1805" s="24" t="s">
        <v>1227</v>
      </c>
      <c r="T1805" t="str">
        <f t="shared" si="115"/>
        <v/>
      </c>
      <c r="U1805">
        <f>VLOOKUP(S1805,ar_skupina!L$2:M$136,2,FALSE())</f>
        <v>83</v>
      </c>
    </row>
    <row r="1806" spans="1:21" ht="14.25" customHeight="1" x14ac:dyDescent="0.25">
      <c r="A1806">
        <v>2187</v>
      </c>
      <c r="B1806" s="9">
        <v>45316.75</v>
      </c>
      <c r="C1806" s="9">
        <v>45316.916666666701</v>
      </c>
      <c r="D1806" t="s">
        <v>1896</v>
      </c>
      <c r="E1806" t="s">
        <v>17</v>
      </c>
      <c r="F1806" t="s">
        <v>1867</v>
      </c>
      <c r="G1806" t="s">
        <v>8</v>
      </c>
      <c r="H1806" t="s">
        <v>1695</v>
      </c>
      <c r="I1806" s="63" t="e">
        <f t="array" ref="I1806">_xlfn.IFS(#REF!="1",1,#REF!="2",2,#REF!="3",3,#REF!="1A",4,#REF!="1B",5,#REF!="2A",6,#REF!="2B",7,#REF!="3A",8,#REF!="3B",9,#REF!="4A",10,#REF!="","")</f>
        <v>#REF!</v>
      </c>
      <c r="J1806">
        <f>VLOOKUP(F1806,profesor!$G$2:$H$101,2,0)</f>
        <v>22</v>
      </c>
      <c r="K1806">
        <f>VLOOKUP(H1806,ar_predmet!A:C,3,0)</f>
        <v>195</v>
      </c>
      <c r="L1806" s="3">
        <f>VLOOKUP(H1806,ar_predmet!A:C,2,FALSE())</f>
        <v>7238</v>
      </c>
      <c r="M1806">
        <f>+VLOOKUP(G1806,tip_dogodka!$B$2:$C$10,2,0)</f>
        <v>7</v>
      </c>
      <c r="N1806">
        <f>+VLOOKUP(E1806,prostor!$F$1:$G$101,2,0)</f>
        <v>55</v>
      </c>
      <c r="O1806">
        <f t="shared" si="112"/>
        <v>240</v>
      </c>
      <c r="P1806">
        <f>VLOOKUP(O1806,mi2hh!A$2:B$4261,2,FALSE())</f>
        <v>5</v>
      </c>
      <c r="Q1806" t="str">
        <f t="shared" si="113"/>
        <v>Izr</v>
      </c>
      <c r="R1806" t="str">
        <f t="shared" si="114"/>
        <v>MA</v>
      </c>
      <c r="S1806" s="24" t="s">
        <v>1272</v>
      </c>
      <c r="T1806" t="str">
        <f t="shared" si="115"/>
        <v/>
      </c>
      <c r="U1806">
        <f>VLOOKUP(S1806,ar_skupina!L$2:M$136,2,FALSE())</f>
        <v>123</v>
      </c>
    </row>
    <row r="1807" spans="1:21" ht="14.25" customHeight="1" x14ac:dyDescent="0.25">
      <c r="A1807">
        <v>2188</v>
      </c>
      <c r="B1807" s="9">
        <v>45398.53125</v>
      </c>
      <c r="C1807" s="9">
        <v>45398.635416666701</v>
      </c>
      <c r="D1807" t="s">
        <v>1885</v>
      </c>
      <c r="E1807" t="s">
        <v>16</v>
      </c>
      <c r="F1807" t="s">
        <v>1867</v>
      </c>
      <c r="G1807" t="s">
        <v>4</v>
      </c>
      <c r="H1807" t="s">
        <v>1871</v>
      </c>
      <c r="I1807" s="63" t="e">
        <f t="array" ref="I1807">_xlfn.IFS(#REF!="1",1,#REF!="2",2,#REF!="3",3,#REF!="1A",4,#REF!="1B",5,#REF!="2A",6,#REF!="2B",7,#REF!="3A",8,#REF!="3B",9,#REF!="4A",10,#REF!="","")</f>
        <v>#REF!</v>
      </c>
      <c r="J1807">
        <f>VLOOKUP(F1807,profesor!$G$2:$H$101,2,0)</f>
        <v>22</v>
      </c>
      <c r="K1807">
        <f>VLOOKUP(H1807,ar_predmet!A:C,3,0)</f>
        <v>161</v>
      </c>
      <c r="L1807" s="3">
        <f>VLOOKUP(H1807,ar_predmet!A:C,2,FALSE())</f>
        <v>7121</v>
      </c>
      <c r="M1807">
        <f>+VLOOKUP(G1807,tip_dogodka!$B$2:$C$10,2,0)</f>
        <v>3</v>
      </c>
      <c r="N1807">
        <f>+VLOOKUP(E1807,prostor!$F$1:$G$101,2,0)</f>
        <v>54</v>
      </c>
      <c r="O1807">
        <f t="shared" si="112"/>
        <v>150</v>
      </c>
      <c r="P1807">
        <f>VLOOKUP(O1807,mi2hh!A$2:B$4261,2,FALSE())</f>
        <v>3</v>
      </c>
      <c r="Q1807" t="str">
        <f t="shared" si="113"/>
        <v>Red</v>
      </c>
      <c r="R1807" t="str">
        <f t="shared" si="114"/>
        <v>MA</v>
      </c>
      <c r="S1807" s="24" t="s">
        <v>1227</v>
      </c>
      <c r="T1807" t="str">
        <f t="shared" si="115"/>
        <v/>
      </c>
      <c r="U1807">
        <f>VLOOKUP(S1807,ar_skupina!L$2:M$136,2,FALSE())</f>
        <v>83</v>
      </c>
    </row>
    <row r="1808" spans="1:21" ht="14.25" customHeight="1" x14ac:dyDescent="0.25">
      <c r="A1808">
        <v>2190</v>
      </c>
      <c r="B1808" s="9">
        <v>45363.375</v>
      </c>
      <c r="C1808" s="9">
        <v>45363.479166666701</v>
      </c>
      <c r="D1808" t="s">
        <v>1895</v>
      </c>
      <c r="E1808" t="s">
        <v>16</v>
      </c>
      <c r="F1808" t="s">
        <v>1867</v>
      </c>
      <c r="G1808" t="s">
        <v>5</v>
      </c>
      <c r="H1808" t="s">
        <v>1804</v>
      </c>
      <c r="I1808" s="63" t="e">
        <f t="array" ref="I1808">_xlfn.IFS(#REF!="1",1,#REF!="2",2,#REF!="3",3,#REF!="1A",4,#REF!="1B",5,#REF!="2A",6,#REF!="2B",7,#REF!="3A",8,#REF!="3B",9,#REF!="4A",10,#REF!="","")</f>
        <v>#REF!</v>
      </c>
      <c r="J1808">
        <f>VLOOKUP(F1808,profesor!$G$2:$H$101,2,0)</f>
        <v>22</v>
      </c>
      <c r="K1808">
        <f>VLOOKUP(H1808,ar_predmet!A:C,3,0)</f>
        <v>126</v>
      </c>
      <c r="L1808" s="3">
        <f>VLOOKUP(H1808,ar_predmet!A:C,2,FALSE())</f>
        <v>6320</v>
      </c>
      <c r="M1808">
        <f>+VLOOKUP(G1808,tip_dogodka!$B$2:$C$10,2,0)</f>
        <v>4</v>
      </c>
      <c r="N1808">
        <f>+VLOOKUP(E1808,prostor!$F$1:$G$101,2,0)</f>
        <v>54</v>
      </c>
      <c r="O1808">
        <f t="shared" si="112"/>
        <v>150</v>
      </c>
      <c r="P1808">
        <f>VLOOKUP(O1808,mi2hh!A$2:B$4261,2,FALSE())</f>
        <v>3</v>
      </c>
      <c r="Q1808" t="str">
        <f t="shared" si="113"/>
        <v>Red</v>
      </c>
      <c r="R1808" t="str">
        <f t="shared" si="114"/>
        <v>UN</v>
      </c>
      <c r="S1808" s="24" t="s">
        <v>1214</v>
      </c>
      <c r="T1808" t="str">
        <f t="shared" si="115"/>
        <v/>
      </c>
      <c r="U1808">
        <f>VLOOKUP(S1808,ar_skupina!L$2:M$136,2,FALSE())</f>
        <v>71</v>
      </c>
    </row>
    <row r="1809" spans="1:21" ht="14.25" customHeight="1" x14ac:dyDescent="0.25">
      <c r="A1809">
        <v>2191</v>
      </c>
      <c r="B1809" s="9">
        <v>45238.489583333299</v>
      </c>
      <c r="C1809" s="9">
        <v>45238.59375</v>
      </c>
      <c r="D1809" t="s">
        <v>1878</v>
      </c>
      <c r="E1809">
        <v>412</v>
      </c>
      <c r="F1809" t="s">
        <v>1867</v>
      </c>
      <c r="G1809" t="s">
        <v>3</v>
      </c>
      <c r="H1809" t="s">
        <v>701</v>
      </c>
      <c r="I1809" s="63" t="e">
        <f t="array" ref="I1809">_xlfn.IFS(#REF!="1",1,#REF!="2",2,#REF!="3",3,#REF!="1A",4,#REF!="1B",5,#REF!="2A",6,#REF!="2B",7,#REF!="3A",8,#REF!="3B",9,#REF!="4A",10,#REF!="","")</f>
        <v>#REF!</v>
      </c>
      <c r="J1809">
        <f>VLOOKUP(F1809,profesor!$G$2:$H$101,2,0)</f>
        <v>22</v>
      </c>
      <c r="K1809">
        <f>VLOOKUP(H1809,ar_predmet!A:C,3,0)</f>
        <v>27</v>
      </c>
      <c r="L1809" s="3">
        <f>VLOOKUP(H1809,ar_predmet!A:C,2,FALSE())</f>
        <v>5229</v>
      </c>
      <c r="M1809">
        <f>+VLOOKUP(G1809,tip_dogodka!$B$2:$C$10,2,0)</f>
        <v>2</v>
      </c>
      <c r="N1809">
        <f>+VLOOKUP(E1809,prostor!$F$1:$G$101,2,0)</f>
        <v>15</v>
      </c>
      <c r="O1809">
        <f t="shared" si="112"/>
        <v>150</v>
      </c>
      <c r="P1809">
        <f>VLOOKUP(O1809,mi2hh!A$2:B$4261,2,FALSE())</f>
        <v>3</v>
      </c>
      <c r="Q1809" t="str">
        <f t="shared" si="113"/>
        <v>Red</v>
      </c>
      <c r="R1809" t="str">
        <f t="shared" si="114"/>
        <v>VS</v>
      </c>
      <c r="S1809" s="24" t="s">
        <v>1159</v>
      </c>
      <c r="T1809" t="str">
        <f t="shared" si="115"/>
        <v>2</v>
      </c>
      <c r="U1809">
        <f>VLOOKUP(S1809,ar_skupina!L$2:M$136,2,FALSE())</f>
        <v>22</v>
      </c>
    </row>
    <row r="1810" spans="1:21" ht="14.25" customHeight="1" x14ac:dyDescent="0.25">
      <c r="A1810">
        <v>2192</v>
      </c>
      <c r="B1810" s="9">
        <v>45401.53125</v>
      </c>
      <c r="C1810" s="9">
        <v>45401.635416666701</v>
      </c>
      <c r="D1810" t="s">
        <v>1885</v>
      </c>
      <c r="E1810" t="s">
        <v>16</v>
      </c>
      <c r="F1810" t="s">
        <v>1867</v>
      </c>
      <c r="G1810" t="s">
        <v>4</v>
      </c>
      <c r="H1810" t="s">
        <v>1871</v>
      </c>
      <c r="I1810" s="63" t="e">
        <f t="array" ref="I1810">_xlfn.IFS(#REF!="1",1,#REF!="2",2,#REF!="3",3,#REF!="1A",4,#REF!="1B",5,#REF!="2A",6,#REF!="2B",7,#REF!="3A",8,#REF!="3B",9,#REF!="4A",10,#REF!="","")</f>
        <v>#REF!</v>
      </c>
      <c r="J1810">
        <f>VLOOKUP(F1810,profesor!$G$2:$H$101,2,0)</f>
        <v>22</v>
      </c>
      <c r="K1810">
        <f>VLOOKUP(H1810,ar_predmet!A:C,3,0)</f>
        <v>161</v>
      </c>
      <c r="L1810" s="3">
        <f>VLOOKUP(H1810,ar_predmet!A:C,2,FALSE())</f>
        <v>7121</v>
      </c>
      <c r="M1810">
        <f>+VLOOKUP(G1810,tip_dogodka!$B$2:$C$10,2,0)</f>
        <v>3</v>
      </c>
      <c r="N1810">
        <f>+VLOOKUP(E1810,prostor!$F$1:$G$101,2,0)</f>
        <v>54</v>
      </c>
      <c r="O1810">
        <f t="shared" si="112"/>
        <v>150</v>
      </c>
      <c r="P1810">
        <f>VLOOKUP(O1810,mi2hh!A$2:B$4261,2,FALSE())</f>
        <v>3</v>
      </c>
      <c r="Q1810" t="str">
        <f t="shared" si="113"/>
        <v>Red</v>
      </c>
      <c r="R1810" t="str">
        <f t="shared" si="114"/>
        <v>MA</v>
      </c>
      <c r="S1810" s="24" t="s">
        <v>1227</v>
      </c>
      <c r="T1810" t="str">
        <f t="shared" si="115"/>
        <v/>
      </c>
      <c r="U1810">
        <f>VLOOKUP(S1810,ar_skupina!L$2:M$136,2,FALSE())</f>
        <v>83</v>
      </c>
    </row>
    <row r="1811" spans="1:21" ht="14.25" customHeight="1" x14ac:dyDescent="0.25">
      <c r="A1811">
        <v>2193</v>
      </c>
      <c r="B1811" s="9">
        <v>45407.53125</v>
      </c>
      <c r="C1811" s="9">
        <v>45407.635416666701</v>
      </c>
      <c r="D1811" t="s">
        <v>1879</v>
      </c>
      <c r="E1811">
        <v>402</v>
      </c>
      <c r="F1811" t="s">
        <v>1867</v>
      </c>
      <c r="G1811" t="s">
        <v>3</v>
      </c>
      <c r="H1811" t="s">
        <v>1871</v>
      </c>
      <c r="I1811" s="63" t="e">
        <f t="array" ref="I1811">_xlfn.IFS(#REF!="1",1,#REF!="2",2,#REF!="3",3,#REF!="1A",4,#REF!="1B",5,#REF!="2A",6,#REF!="2B",7,#REF!="3A",8,#REF!="3B",9,#REF!="4A",10,#REF!="","")</f>
        <v>#REF!</v>
      </c>
      <c r="J1811">
        <f>VLOOKUP(F1811,profesor!$G$2:$H$101,2,0)</f>
        <v>22</v>
      </c>
      <c r="K1811">
        <f>VLOOKUP(H1811,ar_predmet!A:C,3,0)</f>
        <v>161</v>
      </c>
      <c r="L1811" s="3">
        <f>VLOOKUP(H1811,ar_predmet!A:C,2,FALSE())</f>
        <v>7121</v>
      </c>
      <c r="M1811">
        <f>+VLOOKUP(G1811,tip_dogodka!$B$2:$C$10,2,0)</f>
        <v>2</v>
      </c>
      <c r="N1811">
        <f>+VLOOKUP(E1811,prostor!$F$1:$G$101,2,0)</f>
        <v>11</v>
      </c>
      <c r="O1811">
        <f t="shared" si="112"/>
        <v>150</v>
      </c>
      <c r="P1811">
        <f>VLOOKUP(O1811,mi2hh!A$2:B$4261,2,FALSE())</f>
        <v>3</v>
      </c>
      <c r="Q1811" t="str">
        <f t="shared" si="113"/>
        <v>Red</v>
      </c>
      <c r="R1811" t="str">
        <f t="shared" si="114"/>
        <v>MA</v>
      </c>
      <c r="S1811" s="24" t="s">
        <v>1227</v>
      </c>
      <c r="T1811" t="str">
        <f t="shared" si="115"/>
        <v/>
      </c>
      <c r="U1811">
        <f>VLOOKUP(S1811,ar_skupina!L$2:M$136,2,FALSE())</f>
        <v>83</v>
      </c>
    </row>
    <row r="1812" spans="1:21" ht="14.25" customHeight="1" x14ac:dyDescent="0.25">
      <c r="A1812">
        <v>2194</v>
      </c>
      <c r="B1812" s="9">
        <v>45233.375</v>
      </c>
      <c r="C1812" s="9">
        <v>45233.479166666701</v>
      </c>
      <c r="D1812" t="s">
        <v>1868</v>
      </c>
      <c r="E1812">
        <v>413</v>
      </c>
      <c r="F1812" t="s">
        <v>1867</v>
      </c>
      <c r="G1812" t="s">
        <v>3</v>
      </c>
      <c r="H1812" t="s">
        <v>1869</v>
      </c>
      <c r="I1812" s="63" t="e">
        <f t="array" ref="I1812">_xlfn.IFS(#REF!="1",1,#REF!="2",2,#REF!="3",3,#REF!="1A",4,#REF!="1B",5,#REF!="2A",6,#REF!="2B",7,#REF!="3A",8,#REF!="3B",9,#REF!="4A",10,#REF!="","")</f>
        <v>#REF!</v>
      </c>
      <c r="J1812">
        <f>VLOOKUP(F1812,profesor!$G$2:$H$101,2,0)</f>
        <v>22</v>
      </c>
      <c r="K1812">
        <f>VLOOKUP(H1812,ar_predmet!A:C,3,0)</f>
        <v>106</v>
      </c>
      <c r="L1812" s="3">
        <f>VLOOKUP(H1812,ar_predmet!A:C,2,FALSE())</f>
        <v>6231</v>
      </c>
      <c r="M1812">
        <f>+VLOOKUP(G1812,tip_dogodka!$B$2:$C$10,2,0)</f>
        <v>2</v>
      </c>
      <c r="N1812">
        <f>+VLOOKUP(E1812,prostor!$F$1:$G$101,2,0)</f>
        <v>16</v>
      </c>
      <c r="O1812">
        <f t="shared" si="112"/>
        <v>150</v>
      </c>
      <c r="P1812">
        <f>VLOOKUP(O1812,mi2hh!A$2:B$4261,2,FALSE())</f>
        <v>3</v>
      </c>
      <c r="Q1812" t="str">
        <f t="shared" si="113"/>
        <v>Red</v>
      </c>
      <c r="R1812" t="str">
        <f t="shared" si="114"/>
        <v>UN</v>
      </c>
      <c r="S1812" s="24" t="s">
        <v>1207</v>
      </c>
      <c r="T1812" t="str">
        <f t="shared" si="115"/>
        <v/>
      </c>
      <c r="U1812">
        <f>VLOOKUP(S1812,ar_skupina!L$2:M$136,2,FALSE())</f>
        <v>64</v>
      </c>
    </row>
    <row r="1813" spans="1:21" ht="14.25" customHeight="1" x14ac:dyDescent="0.25">
      <c r="A1813">
        <v>2195</v>
      </c>
      <c r="B1813" s="9">
        <v>45363.489583333299</v>
      </c>
      <c r="C1813" s="9">
        <v>45363.59375</v>
      </c>
      <c r="D1813" t="s">
        <v>1897</v>
      </c>
      <c r="E1813">
        <v>401</v>
      </c>
      <c r="F1813" t="s">
        <v>1867</v>
      </c>
      <c r="G1813" t="s">
        <v>8</v>
      </c>
      <c r="H1813" t="s">
        <v>1301</v>
      </c>
      <c r="I1813" s="63" t="e">
        <f t="array" ref="I1813">_xlfn.IFS(#REF!="1",1,#REF!="2",2,#REF!="3",3,#REF!="1A",4,#REF!="1B",5,#REF!="2A",6,#REF!="2B",7,#REF!="3A",8,#REF!="3B",9,#REF!="4A",10,#REF!="","")</f>
        <v>#REF!</v>
      </c>
      <c r="J1813">
        <f>VLOOKUP(F1813,profesor!$G$2:$H$101,2,0)</f>
        <v>22</v>
      </c>
      <c r="K1813">
        <f>VLOOKUP(H1813,ar_predmet!A:C,3,0)</f>
        <v>2</v>
      </c>
      <c r="L1813" s="3">
        <f>VLOOKUP(H1813,ar_predmet!A:C,2,FALSE())</f>
        <v>5105</v>
      </c>
      <c r="M1813">
        <f>+VLOOKUP(G1813,tip_dogodka!$B$2:$C$10,2,0)</f>
        <v>7</v>
      </c>
      <c r="N1813">
        <f>+VLOOKUP(E1813,prostor!$F$1:$G$101,2,0)</f>
        <v>10</v>
      </c>
      <c r="O1813">
        <f t="shared" si="112"/>
        <v>150</v>
      </c>
      <c r="P1813">
        <f>VLOOKUP(O1813,mi2hh!A$2:B$4261,2,FALSE())</f>
        <v>3</v>
      </c>
      <c r="Q1813" t="str">
        <f t="shared" si="113"/>
        <v>Red</v>
      </c>
      <c r="R1813" t="str">
        <f t="shared" si="114"/>
        <v>VS</v>
      </c>
      <c r="S1813" s="24" t="s">
        <v>1240</v>
      </c>
      <c r="T1813" t="str">
        <f t="shared" si="115"/>
        <v/>
      </c>
      <c r="U1813">
        <f>VLOOKUP(S1813,ar_skupina!L$2:M$136,2,FALSE())</f>
        <v>94</v>
      </c>
    </row>
    <row r="1814" spans="1:21" ht="14.25" customHeight="1" x14ac:dyDescent="0.25">
      <c r="A1814">
        <v>2196</v>
      </c>
      <c r="B1814" s="9">
        <v>45225.416666666701</v>
      </c>
      <c r="C1814" s="9">
        <v>45225.520833333299</v>
      </c>
      <c r="D1814" t="s">
        <v>1868</v>
      </c>
      <c r="E1814">
        <v>412</v>
      </c>
      <c r="F1814" t="s">
        <v>1867</v>
      </c>
      <c r="G1814" t="s">
        <v>3</v>
      </c>
      <c r="H1814" t="s">
        <v>1869</v>
      </c>
      <c r="I1814" s="63" t="e">
        <f t="array" ref="I1814">_xlfn.IFS(#REF!="1",1,#REF!="2",2,#REF!="3",3,#REF!="1A",4,#REF!="1B",5,#REF!="2A",6,#REF!="2B",7,#REF!="3A",8,#REF!="3B",9,#REF!="4A",10,#REF!="","")</f>
        <v>#REF!</v>
      </c>
      <c r="J1814">
        <f>VLOOKUP(F1814,profesor!$G$2:$H$101,2,0)</f>
        <v>22</v>
      </c>
      <c r="K1814">
        <f>VLOOKUP(H1814,ar_predmet!A:C,3,0)</f>
        <v>106</v>
      </c>
      <c r="L1814" s="3">
        <f>VLOOKUP(H1814,ar_predmet!A:C,2,FALSE())</f>
        <v>6231</v>
      </c>
      <c r="M1814">
        <f>+VLOOKUP(G1814,tip_dogodka!$B$2:$C$10,2,0)</f>
        <v>2</v>
      </c>
      <c r="N1814">
        <f>+VLOOKUP(E1814,prostor!$F$1:$G$101,2,0)</f>
        <v>15</v>
      </c>
      <c r="O1814">
        <f t="shared" si="112"/>
        <v>150</v>
      </c>
      <c r="P1814">
        <f>VLOOKUP(O1814,mi2hh!A$2:B$4261,2,FALSE())</f>
        <v>3</v>
      </c>
      <c r="Q1814" t="str">
        <f t="shared" si="113"/>
        <v>Red</v>
      </c>
      <c r="R1814" t="str">
        <f t="shared" si="114"/>
        <v>UN</v>
      </c>
      <c r="S1814" s="24" t="s">
        <v>1207</v>
      </c>
      <c r="T1814" t="str">
        <f t="shared" si="115"/>
        <v/>
      </c>
      <c r="U1814">
        <f>VLOOKUP(S1814,ar_skupina!L$2:M$136,2,FALSE())</f>
        <v>64</v>
      </c>
    </row>
    <row r="1815" spans="1:21" ht="14.25" customHeight="1" x14ac:dyDescent="0.25">
      <c r="A1815">
        <v>2197</v>
      </c>
      <c r="B1815" s="9">
        <v>45386.791666666701</v>
      </c>
      <c r="C1815" s="9">
        <v>45386.895833333299</v>
      </c>
      <c r="D1815" t="s">
        <v>1885</v>
      </c>
      <c r="E1815" t="s">
        <v>16</v>
      </c>
      <c r="F1815" t="s">
        <v>1867</v>
      </c>
      <c r="G1815" t="s">
        <v>4</v>
      </c>
      <c r="H1815" t="s">
        <v>1871</v>
      </c>
      <c r="I1815" s="63" t="e">
        <f t="array" ref="I1815">_xlfn.IFS(#REF!="1",1,#REF!="2",2,#REF!="3",3,#REF!="1A",4,#REF!="1B",5,#REF!="2A",6,#REF!="2B",7,#REF!="3A",8,#REF!="3B",9,#REF!="4A",10,#REF!="","")</f>
        <v>#REF!</v>
      </c>
      <c r="J1815">
        <f>VLOOKUP(F1815,profesor!$G$2:$H$101,2,0)</f>
        <v>22</v>
      </c>
      <c r="K1815">
        <f>VLOOKUP(H1815,ar_predmet!A:C,3,0)</f>
        <v>161</v>
      </c>
      <c r="L1815" s="3">
        <f>VLOOKUP(H1815,ar_predmet!A:C,2,FALSE())</f>
        <v>7121</v>
      </c>
      <c r="M1815">
        <f>+VLOOKUP(G1815,tip_dogodka!$B$2:$C$10,2,0)</f>
        <v>3</v>
      </c>
      <c r="N1815">
        <f>+VLOOKUP(E1815,prostor!$F$1:$G$101,2,0)</f>
        <v>54</v>
      </c>
      <c r="O1815">
        <f t="shared" si="112"/>
        <v>150</v>
      </c>
      <c r="P1815">
        <f>VLOOKUP(O1815,mi2hh!A$2:B$4261,2,FALSE())</f>
        <v>3</v>
      </c>
      <c r="Q1815" t="str">
        <f t="shared" si="113"/>
        <v>Red</v>
      </c>
      <c r="R1815" t="str">
        <f t="shared" si="114"/>
        <v>MA</v>
      </c>
      <c r="S1815" s="24" t="s">
        <v>1227</v>
      </c>
      <c r="T1815" t="str">
        <f t="shared" si="115"/>
        <v/>
      </c>
      <c r="U1815">
        <f>VLOOKUP(S1815,ar_skupina!L$2:M$136,2,FALSE())</f>
        <v>83</v>
      </c>
    </row>
    <row r="1816" spans="1:21" ht="14.25" customHeight="1" x14ac:dyDescent="0.25">
      <c r="A1816">
        <v>2198</v>
      </c>
      <c r="B1816" s="9">
        <v>45366.375</v>
      </c>
      <c r="C1816" s="9">
        <v>45366.479166666701</v>
      </c>
      <c r="D1816" t="s">
        <v>1881</v>
      </c>
      <c r="E1816">
        <v>413</v>
      </c>
      <c r="F1816" t="s">
        <v>1867</v>
      </c>
      <c r="G1816" t="s">
        <v>3</v>
      </c>
      <c r="H1816" t="s">
        <v>1301</v>
      </c>
      <c r="I1816" s="63" t="e">
        <f t="array" ref="I1816">_xlfn.IFS(#REF!="1",1,#REF!="2",2,#REF!="3",3,#REF!="1A",4,#REF!="1B",5,#REF!="2A",6,#REF!="2B",7,#REF!="3A",8,#REF!="3B",9,#REF!="4A",10,#REF!="","")</f>
        <v>#REF!</v>
      </c>
      <c r="J1816">
        <f>VLOOKUP(F1816,profesor!$G$2:$H$101,2,0)</f>
        <v>22</v>
      </c>
      <c r="K1816">
        <f>VLOOKUP(H1816,ar_predmet!A:C,3,0)</f>
        <v>2</v>
      </c>
      <c r="L1816" s="3">
        <f>VLOOKUP(H1816,ar_predmet!A:C,2,FALSE())</f>
        <v>5105</v>
      </c>
      <c r="M1816">
        <f>+VLOOKUP(G1816,tip_dogodka!$B$2:$C$10,2,0)</f>
        <v>2</v>
      </c>
      <c r="N1816">
        <f>+VLOOKUP(E1816,prostor!$F$1:$G$101,2,0)</f>
        <v>16</v>
      </c>
      <c r="O1816">
        <f t="shared" si="112"/>
        <v>150</v>
      </c>
      <c r="P1816">
        <f>VLOOKUP(O1816,mi2hh!A$2:B$4261,2,FALSE())</f>
        <v>3</v>
      </c>
      <c r="Q1816" t="str">
        <f t="shared" si="113"/>
        <v>Red</v>
      </c>
      <c r="R1816" t="str">
        <f t="shared" si="114"/>
        <v>VS</v>
      </c>
      <c r="S1816" s="24" t="s">
        <v>1240</v>
      </c>
      <c r="T1816" t="str">
        <f t="shared" si="115"/>
        <v>1B</v>
      </c>
      <c r="U1816">
        <f>VLOOKUP(S1816,ar_skupina!L$2:M$136,2,FALSE())</f>
        <v>94</v>
      </c>
    </row>
    <row r="1817" spans="1:21" ht="14.25" customHeight="1" x14ac:dyDescent="0.25">
      <c r="A1817">
        <v>2199</v>
      </c>
      <c r="B1817" s="9">
        <v>45296.489583333299</v>
      </c>
      <c r="C1817" s="9">
        <v>45296.59375</v>
      </c>
      <c r="D1817" t="s">
        <v>1872</v>
      </c>
      <c r="E1817" t="s">
        <v>16</v>
      </c>
      <c r="F1817" t="s">
        <v>1867</v>
      </c>
      <c r="G1817" t="s">
        <v>5</v>
      </c>
      <c r="H1817" t="s">
        <v>1695</v>
      </c>
      <c r="I1817" s="63" t="e">
        <f t="array" ref="I1817">_xlfn.IFS(#REF!="1",1,#REF!="2",2,#REF!="3",3,#REF!="1A",4,#REF!="1B",5,#REF!="2A",6,#REF!="2B",7,#REF!="3A",8,#REF!="3B",9,#REF!="4A",10,#REF!="","")</f>
        <v>#REF!</v>
      </c>
      <c r="J1817">
        <f>VLOOKUP(F1817,profesor!$G$2:$H$101,2,0)</f>
        <v>22</v>
      </c>
      <c r="K1817">
        <f>VLOOKUP(H1817,ar_predmet!A:C,3,0)</f>
        <v>195</v>
      </c>
      <c r="L1817" s="3">
        <f>VLOOKUP(H1817,ar_predmet!A:C,2,FALSE())</f>
        <v>7238</v>
      </c>
      <c r="M1817">
        <f>+VLOOKUP(G1817,tip_dogodka!$B$2:$C$10,2,0)</f>
        <v>4</v>
      </c>
      <c r="N1817">
        <f>+VLOOKUP(E1817,prostor!$F$1:$G$101,2,0)</f>
        <v>54</v>
      </c>
      <c r="O1817">
        <f t="shared" si="112"/>
        <v>150</v>
      </c>
      <c r="P1817">
        <f>VLOOKUP(O1817,mi2hh!A$2:B$4261,2,FALSE())</f>
        <v>3</v>
      </c>
      <c r="Q1817" t="str">
        <f t="shared" si="113"/>
        <v>Red</v>
      </c>
      <c r="R1817" t="str">
        <f t="shared" si="114"/>
        <v>MA</v>
      </c>
      <c r="S1817" s="24" t="s">
        <v>1230</v>
      </c>
      <c r="T1817" t="str">
        <f t="shared" si="115"/>
        <v/>
      </c>
      <c r="U1817">
        <f>VLOOKUP(S1817,ar_skupina!L$2:M$136,2,FALSE())</f>
        <v>86</v>
      </c>
    </row>
    <row r="1818" spans="1:21" ht="14.25" customHeight="1" x14ac:dyDescent="0.25">
      <c r="A1818">
        <v>2200</v>
      </c>
      <c r="B1818" s="9">
        <v>45400.416666666701</v>
      </c>
      <c r="C1818" s="9">
        <v>45400.520833333299</v>
      </c>
      <c r="D1818" t="s">
        <v>1875</v>
      </c>
      <c r="E1818">
        <v>401</v>
      </c>
      <c r="F1818" t="s">
        <v>1867</v>
      </c>
      <c r="G1818" t="s">
        <v>3</v>
      </c>
      <c r="H1818" t="s">
        <v>1301</v>
      </c>
      <c r="I1818" s="63" t="e">
        <f t="array" ref="I1818">_xlfn.IFS(#REF!="1",1,#REF!="2",2,#REF!="3",3,#REF!="1A",4,#REF!="1B",5,#REF!="2A",6,#REF!="2B",7,#REF!="3A",8,#REF!="3B",9,#REF!="4A",10,#REF!="","")</f>
        <v>#REF!</v>
      </c>
      <c r="J1818">
        <f>VLOOKUP(F1818,profesor!$G$2:$H$101,2,0)</f>
        <v>22</v>
      </c>
      <c r="K1818">
        <f>VLOOKUP(H1818,ar_predmet!A:C,3,0)</f>
        <v>2</v>
      </c>
      <c r="L1818" s="3">
        <f>VLOOKUP(H1818,ar_predmet!A:C,2,FALSE())</f>
        <v>5105</v>
      </c>
      <c r="M1818">
        <f>+VLOOKUP(G1818,tip_dogodka!$B$2:$C$10,2,0)</f>
        <v>2</v>
      </c>
      <c r="N1818">
        <f>+VLOOKUP(E1818,prostor!$F$1:$G$101,2,0)</f>
        <v>10</v>
      </c>
      <c r="O1818">
        <f t="shared" si="112"/>
        <v>150</v>
      </c>
      <c r="P1818">
        <f>VLOOKUP(O1818,mi2hh!A$2:B$4261,2,FALSE())</f>
        <v>3</v>
      </c>
      <c r="Q1818" t="str">
        <f t="shared" si="113"/>
        <v>Red</v>
      </c>
      <c r="R1818" t="str">
        <f t="shared" si="114"/>
        <v>VS</v>
      </c>
      <c r="S1818" s="24" t="s">
        <v>1240</v>
      </c>
      <c r="T1818" t="str">
        <f t="shared" si="115"/>
        <v>2B</v>
      </c>
      <c r="U1818">
        <f>VLOOKUP(S1818,ar_skupina!L$2:M$136,2,FALSE())</f>
        <v>94</v>
      </c>
    </row>
    <row r="1819" spans="1:21" ht="14.25" customHeight="1" x14ac:dyDescent="0.25">
      <c r="A1819">
        <v>2201</v>
      </c>
      <c r="B1819" s="9">
        <v>45376.375</v>
      </c>
      <c r="C1819" s="9">
        <v>45376.479166666701</v>
      </c>
      <c r="D1819" t="s">
        <v>1881</v>
      </c>
      <c r="E1819">
        <v>413</v>
      </c>
      <c r="F1819" t="s">
        <v>1867</v>
      </c>
      <c r="G1819" t="s">
        <v>3</v>
      </c>
      <c r="H1819" t="s">
        <v>1301</v>
      </c>
      <c r="I1819" s="63" t="e">
        <f t="array" ref="I1819">_xlfn.IFS(#REF!="1",1,#REF!="2",2,#REF!="3",3,#REF!="1A",4,#REF!="1B",5,#REF!="2A",6,#REF!="2B",7,#REF!="3A",8,#REF!="3B",9,#REF!="4A",10,#REF!="","")</f>
        <v>#REF!</v>
      </c>
      <c r="J1819">
        <f>VLOOKUP(F1819,profesor!$G$2:$H$101,2,0)</f>
        <v>22</v>
      </c>
      <c r="K1819">
        <f>VLOOKUP(H1819,ar_predmet!A:C,3,0)</f>
        <v>2</v>
      </c>
      <c r="L1819" s="3">
        <f>VLOOKUP(H1819,ar_predmet!A:C,2,FALSE())</f>
        <v>5105</v>
      </c>
      <c r="M1819">
        <f>+VLOOKUP(G1819,tip_dogodka!$B$2:$C$10,2,0)</f>
        <v>2</v>
      </c>
      <c r="N1819">
        <f>+VLOOKUP(E1819,prostor!$F$1:$G$101,2,0)</f>
        <v>16</v>
      </c>
      <c r="O1819">
        <f t="shared" si="112"/>
        <v>150</v>
      </c>
      <c r="P1819">
        <f>VLOOKUP(O1819,mi2hh!A$2:B$4261,2,FALSE())</f>
        <v>3</v>
      </c>
      <c r="Q1819" t="str">
        <f t="shared" si="113"/>
        <v>Red</v>
      </c>
      <c r="R1819" t="str">
        <f t="shared" si="114"/>
        <v>VS</v>
      </c>
      <c r="S1819" s="24" t="s">
        <v>1240</v>
      </c>
      <c r="T1819" t="str">
        <f t="shared" si="115"/>
        <v>1B</v>
      </c>
      <c r="U1819">
        <f>VLOOKUP(S1819,ar_skupina!L$2:M$136,2,FALSE())</f>
        <v>94</v>
      </c>
    </row>
    <row r="1820" spans="1:21" ht="14.25" customHeight="1" x14ac:dyDescent="0.25">
      <c r="A1820">
        <v>2203</v>
      </c>
      <c r="B1820" s="9">
        <v>45370.375</v>
      </c>
      <c r="C1820" s="9">
        <v>45370.479166666701</v>
      </c>
      <c r="D1820" t="s">
        <v>1881</v>
      </c>
      <c r="E1820">
        <v>413</v>
      </c>
      <c r="F1820" t="s">
        <v>1867</v>
      </c>
      <c r="G1820" t="s">
        <v>3</v>
      </c>
      <c r="H1820" t="s">
        <v>1301</v>
      </c>
      <c r="I1820" s="63" t="e">
        <f t="array" ref="I1820">_xlfn.IFS(#REF!="1",1,#REF!="2",2,#REF!="3",3,#REF!="1A",4,#REF!="1B",5,#REF!="2A",6,#REF!="2B",7,#REF!="3A",8,#REF!="3B",9,#REF!="4A",10,#REF!="","")</f>
        <v>#REF!</v>
      </c>
      <c r="J1820">
        <f>VLOOKUP(F1820,profesor!$G$2:$H$101,2,0)</f>
        <v>22</v>
      </c>
      <c r="K1820">
        <f>VLOOKUP(H1820,ar_predmet!A:C,3,0)</f>
        <v>2</v>
      </c>
      <c r="L1820" s="3">
        <f>VLOOKUP(H1820,ar_predmet!A:C,2,FALSE())</f>
        <v>5105</v>
      </c>
      <c r="M1820">
        <f>+VLOOKUP(G1820,tip_dogodka!$B$2:$C$10,2,0)</f>
        <v>2</v>
      </c>
      <c r="N1820">
        <f>+VLOOKUP(E1820,prostor!$F$1:$G$101,2,0)</f>
        <v>16</v>
      </c>
      <c r="O1820">
        <f t="shared" si="112"/>
        <v>150</v>
      </c>
      <c r="P1820">
        <f>VLOOKUP(O1820,mi2hh!A$2:B$4261,2,FALSE())</f>
        <v>3</v>
      </c>
      <c r="Q1820" t="str">
        <f t="shared" si="113"/>
        <v>Red</v>
      </c>
      <c r="R1820" t="str">
        <f t="shared" si="114"/>
        <v>VS</v>
      </c>
      <c r="S1820" s="24" t="s">
        <v>1240</v>
      </c>
      <c r="T1820" t="str">
        <f t="shared" si="115"/>
        <v>1B</v>
      </c>
      <c r="U1820">
        <f>VLOOKUP(S1820,ar_skupina!L$2:M$136,2,FALSE())</f>
        <v>94</v>
      </c>
    </row>
    <row r="1821" spans="1:21" ht="14.25" customHeight="1" x14ac:dyDescent="0.25">
      <c r="A1821">
        <v>2205</v>
      </c>
      <c r="B1821" s="9">
        <v>45294.489583333299</v>
      </c>
      <c r="C1821" s="9">
        <v>45294.59375</v>
      </c>
      <c r="D1821" t="s">
        <v>1880</v>
      </c>
      <c r="E1821">
        <v>413</v>
      </c>
      <c r="F1821" t="s">
        <v>1867</v>
      </c>
      <c r="G1821" t="s">
        <v>3</v>
      </c>
      <c r="H1821" t="s">
        <v>1695</v>
      </c>
      <c r="I1821" s="63" t="e">
        <f t="array" ref="I1821">_xlfn.IFS(#REF!="1",1,#REF!="2",2,#REF!="3",3,#REF!="1A",4,#REF!="1B",5,#REF!="2A",6,#REF!="2B",7,#REF!="3A",8,#REF!="3B",9,#REF!="4A",10,#REF!="","")</f>
        <v>#REF!</v>
      </c>
      <c r="J1821">
        <f>VLOOKUP(F1821,profesor!$G$2:$H$101,2,0)</f>
        <v>22</v>
      </c>
      <c r="K1821">
        <f>VLOOKUP(H1821,ar_predmet!A:C,3,0)</f>
        <v>195</v>
      </c>
      <c r="L1821" s="3">
        <f>VLOOKUP(H1821,ar_predmet!A:C,2,FALSE())</f>
        <v>7238</v>
      </c>
      <c r="M1821">
        <f>+VLOOKUP(G1821,tip_dogodka!$B$2:$C$10,2,0)</f>
        <v>2</v>
      </c>
      <c r="N1821">
        <f>+VLOOKUP(E1821,prostor!$F$1:$G$101,2,0)</f>
        <v>16</v>
      </c>
      <c r="O1821">
        <f t="shared" si="112"/>
        <v>150</v>
      </c>
      <c r="P1821">
        <f>VLOOKUP(O1821,mi2hh!A$2:B$4261,2,FALSE())</f>
        <v>3</v>
      </c>
      <c r="Q1821" t="str">
        <f t="shared" si="113"/>
        <v>Red</v>
      </c>
      <c r="R1821" t="str">
        <f t="shared" si="114"/>
        <v>MA</v>
      </c>
      <c r="S1821" s="24" t="s">
        <v>1230</v>
      </c>
      <c r="T1821" t="str">
        <f t="shared" si="115"/>
        <v/>
      </c>
      <c r="U1821">
        <f>VLOOKUP(S1821,ar_skupina!L$2:M$136,2,FALSE())</f>
        <v>86</v>
      </c>
    </row>
    <row r="1822" spans="1:21" ht="14.25" customHeight="1" x14ac:dyDescent="0.25">
      <c r="A1822">
        <v>2206</v>
      </c>
      <c r="B1822" s="9">
        <v>45398.416666666701</v>
      </c>
      <c r="C1822" s="9">
        <v>45398.53125</v>
      </c>
      <c r="D1822" t="s">
        <v>1875</v>
      </c>
      <c r="E1822">
        <v>413</v>
      </c>
      <c r="F1822" t="s">
        <v>1867</v>
      </c>
      <c r="G1822" t="s">
        <v>3</v>
      </c>
      <c r="H1822" t="s">
        <v>1301</v>
      </c>
      <c r="I1822" s="63" t="e">
        <f t="array" ref="I1822">_xlfn.IFS(#REF!="1",1,#REF!="2",2,#REF!="3",3,#REF!="1A",4,#REF!="1B",5,#REF!="2A",6,#REF!="2B",7,#REF!="3A",8,#REF!="3B",9,#REF!="4A",10,#REF!="","")</f>
        <v>#REF!</v>
      </c>
      <c r="J1822">
        <f>VLOOKUP(F1822,profesor!$G$2:$H$101,2,0)</f>
        <v>22</v>
      </c>
      <c r="K1822">
        <f>VLOOKUP(H1822,ar_predmet!A:C,3,0)</f>
        <v>2</v>
      </c>
      <c r="L1822" s="3">
        <f>VLOOKUP(H1822,ar_predmet!A:C,2,FALSE())</f>
        <v>5105</v>
      </c>
      <c r="M1822">
        <f>+VLOOKUP(G1822,tip_dogodka!$B$2:$C$10,2,0)</f>
        <v>2</v>
      </c>
      <c r="N1822">
        <f>+VLOOKUP(E1822,prostor!$F$1:$G$101,2,0)</f>
        <v>16</v>
      </c>
      <c r="O1822">
        <f t="shared" si="112"/>
        <v>165</v>
      </c>
      <c r="P1822">
        <f>VLOOKUP(O1822,mi2hh!A$2:B$4261,2,FALSE())</f>
        <v>3</v>
      </c>
      <c r="Q1822" t="str">
        <f t="shared" si="113"/>
        <v>Red</v>
      </c>
      <c r="R1822" t="str">
        <f t="shared" si="114"/>
        <v>VS</v>
      </c>
      <c r="S1822" s="24" t="s">
        <v>1240</v>
      </c>
      <c r="T1822" t="str">
        <f t="shared" si="115"/>
        <v>2B</v>
      </c>
      <c r="U1822">
        <f>VLOOKUP(S1822,ar_skupina!L$2:M$136,2,FALSE())</f>
        <v>94</v>
      </c>
    </row>
    <row r="1823" spans="1:21" ht="14.25" customHeight="1" x14ac:dyDescent="0.25">
      <c r="A1823">
        <v>2207</v>
      </c>
      <c r="B1823" s="9">
        <v>45397.53125</v>
      </c>
      <c r="C1823" s="9">
        <v>45397.635416666701</v>
      </c>
      <c r="D1823" t="s">
        <v>1891</v>
      </c>
      <c r="E1823">
        <v>402</v>
      </c>
      <c r="F1823" t="s">
        <v>1867</v>
      </c>
      <c r="G1823" t="s">
        <v>2</v>
      </c>
      <c r="H1823" t="s">
        <v>1871</v>
      </c>
      <c r="I1823" s="63" t="e">
        <f t="array" ref="I1823">_xlfn.IFS(#REF!="1",1,#REF!="2",2,#REF!="3",3,#REF!="1A",4,#REF!="1B",5,#REF!="2A",6,#REF!="2B",7,#REF!="3A",8,#REF!="3B",9,#REF!="4A",10,#REF!="","")</f>
        <v>#REF!</v>
      </c>
      <c r="J1823">
        <f>VLOOKUP(F1823,profesor!$G$2:$H$101,2,0)</f>
        <v>22</v>
      </c>
      <c r="K1823">
        <f>VLOOKUP(H1823,ar_predmet!A:C,3,0)</f>
        <v>161</v>
      </c>
      <c r="L1823" s="3">
        <f>VLOOKUP(H1823,ar_predmet!A:C,2,FALSE())</f>
        <v>7121</v>
      </c>
      <c r="M1823">
        <f>+VLOOKUP(G1823,tip_dogodka!$B$2:$C$10,2,0)</f>
        <v>1</v>
      </c>
      <c r="N1823">
        <f>+VLOOKUP(E1823,prostor!$F$1:$G$101,2,0)</f>
        <v>11</v>
      </c>
      <c r="O1823">
        <f t="shared" si="112"/>
        <v>150</v>
      </c>
      <c r="P1823">
        <f>VLOOKUP(O1823,mi2hh!A$2:B$4261,2,FALSE())</f>
        <v>3</v>
      </c>
      <c r="Q1823" t="str">
        <f t="shared" si="113"/>
        <v>Red</v>
      </c>
      <c r="R1823" t="str">
        <f t="shared" si="114"/>
        <v>MA</v>
      </c>
      <c r="S1823" s="24" t="s">
        <v>1227</v>
      </c>
      <c r="T1823" t="str">
        <f t="shared" si="115"/>
        <v/>
      </c>
      <c r="U1823">
        <f>VLOOKUP(S1823,ar_skupina!L$2:M$136,2,FALSE())</f>
        <v>83</v>
      </c>
    </row>
    <row r="1824" spans="1:21" ht="14.25" customHeight="1" x14ac:dyDescent="0.25">
      <c r="A1824">
        <v>2208</v>
      </c>
      <c r="B1824" s="9">
        <v>45222.53125</v>
      </c>
      <c r="C1824" s="9">
        <v>45222.635416666701</v>
      </c>
      <c r="D1824" t="s">
        <v>1887</v>
      </c>
      <c r="E1824" t="s">
        <v>16</v>
      </c>
      <c r="F1824" t="s">
        <v>1867</v>
      </c>
      <c r="G1824" t="s">
        <v>5</v>
      </c>
      <c r="H1824" t="s">
        <v>1698</v>
      </c>
      <c r="I1824" s="63" t="e">
        <f t="array" ref="I1824">_xlfn.IFS(#REF!="1",1,#REF!="2",2,#REF!="3",3,#REF!="1A",4,#REF!="1B",5,#REF!="2A",6,#REF!="2B",7,#REF!="3A",8,#REF!="3B",9,#REF!="4A",10,#REF!="","")</f>
        <v>#REF!</v>
      </c>
      <c r="J1824">
        <f>VLOOKUP(F1824,profesor!$G$2:$H$101,2,0)</f>
        <v>22</v>
      </c>
      <c r="K1824">
        <f>VLOOKUP(H1824,ar_predmet!A:C,3,0)</f>
        <v>203</v>
      </c>
      <c r="L1824" s="3">
        <f>VLOOKUP(H1824,ar_predmet!A:C,2,FALSE())</f>
        <v>7246</v>
      </c>
      <c r="M1824">
        <f>+VLOOKUP(G1824,tip_dogodka!$B$2:$C$10,2,0)</f>
        <v>4</v>
      </c>
      <c r="N1824">
        <f>+VLOOKUP(E1824,prostor!$F$1:$G$101,2,0)</f>
        <v>54</v>
      </c>
      <c r="O1824">
        <f t="shared" si="112"/>
        <v>150</v>
      </c>
      <c r="P1824">
        <f>VLOOKUP(O1824,mi2hh!A$2:B$4261,2,FALSE())</f>
        <v>3</v>
      </c>
      <c r="Q1824" t="str">
        <f t="shared" si="113"/>
        <v>Red</v>
      </c>
      <c r="R1824" t="str">
        <f t="shared" si="114"/>
        <v>MA</v>
      </c>
      <c r="S1824" s="24" t="s">
        <v>1228</v>
      </c>
      <c r="T1824" t="str">
        <f t="shared" si="115"/>
        <v/>
      </c>
      <c r="U1824">
        <f>VLOOKUP(S1824,ar_skupina!L$2:M$136,2,FALSE())</f>
        <v>84</v>
      </c>
    </row>
    <row r="1825" spans="1:21" ht="14.25" customHeight="1" x14ac:dyDescent="0.25">
      <c r="A1825">
        <v>2209</v>
      </c>
      <c r="B1825" s="9">
        <v>45401.416666666701</v>
      </c>
      <c r="C1825" s="9">
        <v>45401.520833333299</v>
      </c>
      <c r="D1825" t="s">
        <v>1895</v>
      </c>
      <c r="E1825" t="s">
        <v>16</v>
      </c>
      <c r="F1825" t="s">
        <v>1867</v>
      </c>
      <c r="G1825" t="s">
        <v>5</v>
      </c>
      <c r="H1825" t="s">
        <v>1804</v>
      </c>
      <c r="I1825" s="63" t="e">
        <f t="array" ref="I1825">_xlfn.IFS(#REF!="1",1,#REF!="2",2,#REF!="3",3,#REF!="1A",4,#REF!="1B",5,#REF!="2A",6,#REF!="2B",7,#REF!="3A",8,#REF!="3B",9,#REF!="4A",10,#REF!="","")</f>
        <v>#REF!</v>
      </c>
      <c r="J1825">
        <f>VLOOKUP(F1825,profesor!$G$2:$H$101,2,0)</f>
        <v>22</v>
      </c>
      <c r="K1825">
        <f>VLOOKUP(H1825,ar_predmet!A:C,3,0)</f>
        <v>126</v>
      </c>
      <c r="L1825" s="3">
        <f>VLOOKUP(H1825,ar_predmet!A:C,2,FALSE())</f>
        <v>6320</v>
      </c>
      <c r="M1825">
        <f>+VLOOKUP(G1825,tip_dogodka!$B$2:$C$10,2,0)</f>
        <v>4</v>
      </c>
      <c r="N1825">
        <f>+VLOOKUP(E1825,prostor!$F$1:$G$101,2,0)</f>
        <v>54</v>
      </c>
      <c r="O1825">
        <f t="shared" si="112"/>
        <v>150</v>
      </c>
      <c r="P1825">
        <f>VLOOKUP(O1825,mi2hh!A$2:B$4261,2,FALSE())</f>
        <v>3</v>
      </c>
      <c r="Q1825" t="str">
        <f t="shared" si="113"/>
        <v>Red</v>
      </c>
      <c r="R1825" t="str">
        <f t="shared" si="114"/>
        <v>UN</v>
      </c>
      <c r="S1825" s="24" t="s">
        <v>1214</v>
      </c>
      <c r="T1825" t="str">
        <f t="shared" si="115"/>
        <v/>
      </c>
      <c r="U1825">
        <f>VLOOKUP(S1825,ar_skupina!L$2:M$136,2,FALSE())</f>
        <v>71</v>
      </c>
    </row>
    <row r="1826" spans="1:21" ht="14.25" customHeight="1" x14ac:dyDescent="0.25">
      <c r="A1826">
        <v>2210</v>
      </c>
      <c r="B1826" s="9">
        <v>45406.677083333299</v>
      </c>
      <c r="C1826" s="9">
        <v>45406.78125</v>
      </c>
      <c r="D1826" t="s">
        <v>1870</v>
      </c>
      <c r="E1826" t="s">
        <v>16</v>
      </c>
      <c r="F1826" t="s">
        <v>1867</v>
      </c>
      <c r="G1826" t="s">
        <v>5</v>
      </c>
      <c r="H1826" t="s">
        <v>1871</v>
      </c>
      <c r="I1826" s="63" t="e">
        <f t="array" ref="I1826">_xlfn.IFS(#REF!="1",1,#REF!="2",2,#REF!="3",3,#REF!="1A",4,#REF!="1B",5,#REF!="2A",6,#REF!="2B",7,#REF!="3A",8,#REF!="3B",9,#REF!="4A",10,#REF!="","")</f>
        <v>#REF!</v>
      </c>
      <c r="J1826">
        <f>VLOOKUP(F1826,profesor!$G$2:$H$101,2,0)</f>
        <v>22</v>
      </c>
      <c r="K1826">
        <f>VLOOKUP(H1826,ar_predmet!A:C,3,0)</f>
        <v>161</v>
      </c>
      <c r="L1826" s="3">
        <f>VLOOKUP(H1826,ar_predmet!A:C,2,FALSE())</f>
        <v>7121</v>
      </c>
      <c r="M1826">
        <f>+VLOOKUP(G1826,tip_dogodka!$B$2:$C$10,2,0)</f>
        <v>4</v>
      </c>
      <c r="N1826">
        <f>+VLOOKUP(E1826,prostor!$F$1:$G$101,2,0)</f>
        <v>54</v>
      </c>
      <c r="O1826">
        <f t="shared" si="112"/>
        <v>150</v>
      </c>
      <c r="P1826">
        <f>VLOOKUP(O1826,mi2hh!A$2:B$4261,2,FALSE())</f>
        <v>3</v>
      </c>
      <c r="Q1826" t="str">
        <f t="shared" si="113"/>
        <v>Red</v>
      </c>
      <c r="R1826" t="str">
        <f t="shared" si="114"/>
        <v>MA</v>
      </c>
      <c r="S1826" s="24" t="s">
        <v>1227</v>
      </c>
      <c r="T1826" t="str">
        <f t="shared" si="115"/>
        <v/>
      </c>
      <c r="U1826">
        <f>VLOOKUP(S1826,ar_skupina!L$2:M$136,2,FALSE())</f>
        <v>83</v>
      </c>
    </row>
    <row r="1827" spans="1:21" ht="14.25" customHeight="1" x14ac:dyDescent="0.25">
      <c r="A1827">
        <v>2211</v>
      </c>
      <c r="B1827" s="9">
        <v>45406.791666666701</v>
      </c>
      <c r="C1827" s="9">
        <v>45406.961805555598</v>
      </c>
      <c r="D1827" t="s">
        <v>1898</v>
      </c>
      <c r="E1827" t="s">
        <v>17</v>
      </c>
      <c r="F1827" t="s">
        <v>1867</v>
      </c>
      <c r="G1827" t="s">
        <v>8</v>
      </c>
      <c r="H1827" t="s">
        <v>1871</v>
      </c>
      <c r="I1827" s="63" t="e">
        <f t="array" ref="I1827">_xlfn.IFS(#REF!="1",1,#REF!="2",2,#REF!="3",3,#REF!="1A",4,#REF!="1B",5,#REF!="2A",6,#REF!="2B",7,#REF!="3A",8,#REF!="3B",9,#REF!="4A",10,#REF!="","")</f>
        <v>#REF!</v>
      </c>
      <c r="J1827">
        <f>VLOOKUP(F1827,profesor!$G$2:$H$101,2,0)</f>
        <v>22</v>
      </c>
      <c r="K1827">
        <f>VLOOKUP(H1827,ar_predmet!A:C,3,0)</f>
        <v>161</v>
      </c>
      <c r="L1827" s="3">
        <f>VLOOKUP(H1827,ar_predmet!A:C,2,FALSE())</f>
        <v>7121</v>
      </c>
      <c r="M1827">
        <f>+VLOOKUP(G1827,tip_dogodka!$B$2:$C$10,2,0)</f>
        <v>7</v>
      </c>
      <c r="N1827">
        <f>+VLOOKUP(E1827,prostor!$F$1:$G$101,2,0)</f>
        <v>55</v>
      </c>
      <c r="O1827">
        <f t="shared" si="112"/>
        <v>245</v>
      </c>
      <c r="P1827">
        <f>VLOOKUP(O1827,mi2hh!A$2:B$4261,2,FALSE())</f>
        <v>5</v>
      </c>
      <c r="Q1827" t="str">
        <f t="shared" si="113"/>
        <v>Izr</v>
      </c>
      <c r="R1827" t="str">
        <f t="shared" si="114"/>
        <v>MA</v>
      </c>
      <c r="S1827" s="24" t="s">
        <v>1268</v>
      </c>
      <c r="T1827" t="str">
        <f t="shared" si="115"/>
        <v/>
      </c>
      <c r="U1827">
        <f>VLOOKUP(S1827,ar_skupina!L$2:M$136,2,FALSE())</f>
        <v>119</v>
      </c>
    </row>
    <row r="1828" spans="1:21" ht="14.25" customHeight="1" x14ac:dyDescent="0.25">
      <c r="A1828">
        <v>2212</v>
      </c>
      <c r="B1828" s="9">
        <v>45399.677083333299</v>
      </c>
      <c r="C1828" s="9">
        <v>45399.78125</v>
      </c>
      <c r="D1828" t="s">
        <v>1885</v>
      </c>
      <c r="E1828" t="s">
        <v>16</v>
      </c>
      <c r="F1828" t="s">
        <v>1867</v>
      </c>
      <c r="G1828" t="s">
        <v>4</v>
      </c>
      <c r="H1828" t="s">
        <v>1871</v>
      </c>
      <c r="I1828" s="63" t="e">
        <f t="array" ref="I1828">_xlfn.IFS(#REF!="1",1,#REF!="2",2,#REF!="3",3,#REF!="1A",4,#REF!="1B",5,#REF!="2A",6,#REF!="2B",7,#REF!="3A",8,#REF!="3B",9,#REF!="4A",10,#REF!="","")</f>
        <v>#REF!</v>
      </c>
      <c r="J1828">
        <f>VLOOKUP(F1828,profesor!$G$2:$H$101,2,0)</f>
        <v>22</v>
      </c>
      <c r="K1828">
        <f>VLOOKUP(H1828,ar_predmet!A:C,3,0)</f>
        <v>161</v>
      </c>
      <c r="L1828" s="3">
        <f>VLOOKUP(H1828,ar_predmet!A:C,2,FALSE())</f>
        <v>7121</v>
      </c>
      <c r="M1828">
        <f>+VLOOKUP(G1828,tip_dogodka!$B$2:$C$10,2,0)</f>
        <v>3</v>
      </c>
      <c r="N1828">
        <f>+VLOOKUP(E1828,prostor!$F$1:$G$101,2,0)</f>
        <v>54</v>
      </c>
      <c r="O1828">
        <f t="shared" si="112"/>
        <v>150</v>
      </c>
      <c r="P1828">
        <f>VLOOKUP(O1828,mi2hh!A$2:B$4261,2,FALSE())</f>
        <v>3</v>
      </c>
      <c r="Q1828" t="str">
        <f t="shared" si="113"/>
        <v>Red</v>
      </c>
      <c r="R1828" t="str">
        <f t="shared" si="114"/>
        <v>MA</v>
      </c>
      <c r="S1828" s="24" t="s">
        <v>1227</v>
      </c>
      <c r="T1828" t="str">
        <f t="shared" si="115"/>
        <v/>
      </c>
      <c r="U1828">
        <f>VLOOKUP(S1828,ar_skupina!L$2:M$136,2,FALSE())</f>
        <v>83</v>
      </c>
    </row>
    <row r="1829" spans="1:21" ht="14.25" customHeight="1" x14ac:dyDescent="0.25">
      <c r="A1829">
        <v>2214</v>
      </c>
      <c r="B1829" s="9">
        <v>45391.416666666701</v>
      </c>
      <c r="C1829" s="9">
        <v>45391.520833333299</v>
      </c>
      <c r="D1829" t="s">
        <v>1875</v>
      </c>
      <c r="E1829">
        <v>413</v>
      </c>
      <c r="F1829" t="s">
        <v>1867</v>
      </c>
      <c r="G1829" t="s">
        <v>3</v>
      </c>
      <c r="H1829" t="s">
        <v>1301</v>
      </c>
      <c r="I1829" s="63" t="e">
        <f t="array" ref="I1829">_xlfn.IFS(#REF!="1",1,#REF!="2",2,#REF!="3",3,#REF!="1A",4,#REF!="1B",5,#REF!="2A",6,#REF!="2B",7,#REF!="3A",8,#REF!="3B",9,#REF!="4A",10,#REF!="","")</f>
        <v>#REF!</v>
      </c>
      <c r="J1829">
        <f>VLOOKUP(F1829,profesor!$G$2:$H$101,2,0)</f>
        <v>22</v>
      </c>
      <c r="K1829">
        <f>VLOOKUP(H1829,ar_predmet!A:C,3,0)</f>
        <v>2</v>
      </c>
      <c r="L1829" s="3">
        <f>VLOOKUP(H1829,ar_predmet!A:C,2,FALSE())</f>
        <v>5105</v>
      </c>
      <c r="M1829">
        <f>+VLOOKUP(G1829,tip_dogodka!$B$2:$C$10,2,0)</f>
        <v>2</v>
      </c>
      <c r="N1829">
        <f>+VLOOKUP(E1829,prostor!$F$1:$G$101,2,0)</f>
        <v>16</v>
      </c>
      <c r="O1829">
        <f t="shared" si="112"/>
        <v>150</v>
      </c>
      <c r="P1829">
        <f>VLOOKUP(O1829,mi2hh!A$2:B$4261,2,FALSE())</f>
        <v>3</v>
      </c>
      <c r="Q1829" t="str">
        <f t="shared" si="113"/>
        <v>Red</v>
      </c>
      <c r="R1829" t="str">
        <f t="shared" si="114"/>
        <v>VS</v>
      </c>
      <c r="S1829" s="24" t="s">
        <v>1240</v>
      </c>
      <c r="T1829" t="str">
        <f t="shared" si="115"/>
        <v>2B</v>
      </c>
      <c r="U1829">
        <f>VLOOKUP(S1829,ar_skupina!L$2:M$136,2,FALSE())</f>
        <v>94</v>
      </c>
    </row>
    <row r="1830" spans="1:21" ht="14.25" customHeight="1" x14ac:dyDescent="0.25">
      <c r="A1830">
        <v>2215</v>
      </c>
      <c r="B1830" s="9">
        <v>45379.375</v>
      </c>
      <c r="C1830" s="9">
        <v>45379.479166666701</v>
      </c>
      <c r="D1830" t="s">
        <v>1881</v>
      </c>
      <c r="E1830">
        <v>413</v>
      </c>
      <c r="F1830" t="s">
        <v>1867</v>
      </c>
      <c r="G1830" t="s">
        <v>3</v>
      </c>
      <c r="H1830" t="s">
        <v>1301</v>
      </c>
      <c r="I1830" s="63" t="e">
        <f t="array" ref="I1830">_xlfn.IFS(#REF!="1",1,#REF!="2",2,#REF!="3",3,#REF!="1A",4,#REF!="1B",5,#REF!="2A",6,#REF!="2B",7,#REF!="3A",8,#REF!="3B",9,#REF!="4A",10,#REF!="","")</f>
        <v>#REF!</v>
      </c>
      <c r="J1830">
        <f>VLOOKUP(F1830,profesor!$G$2:$H$101,2,0)</f>
        <v>22</v>
      </c>
      <c r="K1830">
        <f>VLOOKUP(H1830,ar_predmet!A:C,3,0)</f>
        <v>2</v>
      </c>
      <c r="L1830" s="3">
        <f>VLOOKUP(H1830,ar_predmet!A:C,2,FALSE())</f>
        <v>5105</v>
      </c>
      <c r="M1830">
        <f>+VLOOKUP(G1830,tip_dogodka!$B$2:$C$10,2,0)</f>
        <v>2</v>
      </c>
      <c r="N1830">
        <f>+VLOOKUP(E1830,prostor!$F$1:$G$101,2,0)</f>
        <v>16</v>
      </c>
      <c r="O1830">
        <f t="shared" si="112"/>
        <v>150</v>
      </c>
      <c r="P1830">
        <f>VLOOKUP(O1830,mi2hh!A$2:B$4261,2,FALSE())</f>
        <v>3</v>
      </c>
      <c r="Q1830" t="str">
        <f t="shared" si="113"/>
        <v>Red</v>
      </c>
      <c r="R1830" t="str">
        <f t="shared" si="114"/>
        <v>VS</v>
      </c>
      <c r="S1830" s="24" t="s">
        <v>1240</v>
      </c>
      <c r="T1830" t="str">
        <f t="shared" si="115"/>
        <v>1B</v>
      </c>
      <c r="U1830">
        <f>VLOOKUP(S1830,ar_skupina!L$2:M$136,2,FALSE())</f>
        <v>94</v>
      </c>
    </row>
    <row r="1831" spans="1:21" ht="14.25" customHeight="1" x14ac:dyDescent="0.25">
      <c r="A1831">
        <v>2216</v>
      </c>
      <c r="B1831" s="9">
        <v>45273.489583333299</v>
      </c>
      <c r="C1831" s="9">
        <v>45273.59375</v>
      </c>
      <c r="D1831" t="s">
        <v>1883</v>
      </c>
      <c r="E1831">
        <v>402</v>
      </c>
      <c r="F1831" t="s">
        <v>1867</v>
      </c>
      <c r="G1831" t="s">
        <v>3</v>
      </c>
      <c r="H1831" s="53" t="s">
        <v>1785</v>
      </c>
      <c r="I1831" s="63" t="e">
        <f t="array" ref="I1831">_xlfn.IFS(#REF!="1",1,#REF!="2",2,#REF!="3",3,#REF!="1A",4,#REF!="1B",5,#REF!="2A",6,#REF!="2B",7,#REF!="3A",8,#REF!="3B",9,#REF!="4A",10,#REF!="","")</f>
        <v>#REF!</v>
      </c>
      <c r="J1831">
        <f>VLOOKUP(F1831,profesor!$G$2:$H$101,2,0)</f>
        <v>22</v>
      </c>
      <c r="K1831">
        <f>VLOOKUP(H1831,ar_predmet!A:C,3,0)</f>
        <v>50</v>
      </c>
      <c r="L1831" s="3">
        <f>VLOOKUP(H1831,ar_predmet!A:C,2,FALSE())</f>
        <v>5306</v>
      </c>
      <c r="M1831">
        <f>+VLOOKUP(G1831,tip_dogodka!$B$2:$C$10,2,0)</f>
        <v>2</v>
      </c>
      <c r="N1831">
        <f>+VLOOKUP(E1831,prostor!$F$1:$G$101,2,0)</f>
        <v>11</v>
      </c>
      <c r="O1831">
        <f t="shared" si="112"/>
        <v>150</v>
      </c>
      <c r="P1831">
        <f>VLOOKUP(O1831,mi2hh!A$2:B$4261,2,FALSE())</f>
        <v>3</v>
      </c>
      <c r="Q1831" t="str">
        <f t="shared" si="113"/>
        <v>Red</v>
      </c>
      <c r="R1831" t="str">
        <f t="shared" si="114"/>
        <v>VS</v>
      </c>
      <c r="S1831" s="24" t="s">
        <v>1184</v>
      </c>
      <c r="T1831" t="str">
        <f t="shared" si="115"/>
        <v>1</v>
      </c>
      <c r="U1831">
        <f>VLOOKUP(S1831,ar_skupina!L$2:M$136,2,FALSE())</f>
        <v>44</v>
      </c>
    </row>
    <row r="1832" spans="1:21" ht="14.25" customHeight="1" x14ac:dyDescent="0.25">
      <c r="A1832">
        <v>2217</v>
      </c>
      <c r="B1832" s="9">
        <v>45267.75</v>
      </c>
      <c r="C1832" s="9">
        <v>45267.916666666701</v>
      </c>
      <c r="D1832" t="s">
        <v>1899</v>
      </c>
      <c r="E1832" t="s">
        <v>17</v>
      </c>
      <c r="F1832" t="s">
        <v>1867</v>
      </c>
      <c r="G1832" t="s">
        <v>8</v>
      </c>
      <c r="H1832" s="53" t="s">
        <v>1785</v>
      </c>
      <c r="I1832" s="63" t="e">
        <f t="array" ref="I1832">_xlfn.IFS(#REF!="1",1,#REF!="2",2,#REF!="3",3,#REF!="1A",4,#REF!="1B",5,#REF!="2A",6,#REF!="2B",7,#REF!="3A",8,#REF!="3B",9,#REF!="4A",10,#REF!="","")</f>
        <v>#REF!</v>
      </c>
      <c r="J1832">
        <f>VLOOKUP(F1832,profesor!$G$2:$H$101,2,0)</f>
        <v>22</v>
      </c>
      <c r="K1832">
        <f>VLOOKUP(H1832,ar_predmet!A:C,3,0)</f>
        <v>50</v>
      </c>
      <c r="L1832" s="3">
        <f>VLOOKUP(H1832,ar_predmet!A:C,2,FALSE())</f>
        <v>5306</v>
      </c>
      <c r="M1832">
        <f>+VLOOKUP(G1832,tip_dogodka!$B$2:$C$10,2,0)</f>
        <v>7</v>
      </c>
      <c r="N1832">
        <f>+VLOOKUP(E1832,prostor!$F$1:$G$101,2,0)</f>
        <v>55</v>
      </c>
      <c r="O1832">
        <f t="shared" si="112"/>
        <v>240</v>
      </c>
      <c r="P1832">
        <f>VLOOKUP(O1832,mi2hh!A$2:B$4261,2,FALSE())</f>
        <v>5</v>
      </c>
      <c r="Q1832" t="str">
        <f t="shared" si="113"/>
        <v>Izr</v>
      </c>
      <c r="R1832" t="str">
        <f t="shared" si="114"/>
        <v>VS</v>
      </c>
      <c r="S1832" s="24" t="s">
        <v>1240</v>
      </c>
      <c r="T1832" t="str">
        <f t="shared" si="115"/>
        <v/>
      </c>
      <c r="U1832">
        <f>VLOOKUP(S1832,ar_skupina!L$2:M$136,2,FALSE())</f>
        <v>94</v>
      </c>
    </row>
    <row r="1833" spans="1:21" ht="14.25" customHeight="1" x14ac:dyDescent="0.25">
      <c r="A1833">
        <v>2218</v>
      </c>
      <c r="B1833" s="9">
        <v>45232.375</v>
      </c>
      <c r="C1833" s="9">
        <v>45232.479166666701</v>
      </c>
      <c r="D1833" t="s">
        <v>1868</v>
      </c>
      <c r="E1833">
        <v>412</v>
      </c>
      <c r="F1833" t="s">
        <v>1867</v>
      </c>
      <c r="G1833" t="s">
        <v>3</v>
      </c>
      <c r="H1833" t="s">
        <v>1869</v>
      </c>
      <c r="I1833" s="63" t="e">
        <f t="array" ref="I1833">_xlfn.IFS(#REF!="1",1,#REF!="2",2,#REF!="3",3,#REF!="1A",4,#REF!="1B",5,#REF!="2A",6,#REF!="2B",7,#REF!="3A",8,#REF!="3B",9,#REF!="4A",10,#REF!="","")</f>
        <v>#REF!</v>
      </c>
      <c r="J1833">
        <f>VLOOKUP(F1833,profesor!$G$2:$H$101,2,0)</f>
        <v>22</v>
      </c>
      <c r="K1833">
        <f>VLOOKUP(H1833,ar_predmet!A:C,3,0)</f>
        <v>106</v>
      </c>
      <c r="L1833" s="3">
        <f>VLOOKUP(H1833,ar_predmet!A:C,2,FALSE())</f>
        <v>6231</v>
      </c>
      <c r="M1833">
        <f>+VLOOKUP(G1833,tip_dogodka!$B$2:$C$10,2,0)</f>
        <v>2</v>
      </c>
      <c r="N1833">
        <f>+VLOOKUP(E1833,prostor!$F$1:$G$101,2,0)</f>
        <v>15</v>
      </c>
      <c r="O1833">
        <f t="shared" si="112"/>
        <v>150</v>
      </c>
      <c r="P1833">
        <f>VLOOKUP(O1833,mi2hh!A$2:B$4261,2,FALSE())</f>
        <v>3</v>
      </c>
      <c r="Q1833" t="str">
        <f t="shared" si="113"/>
        <v>Red</v>
      </c>
      <c r="R1833" t="str">
        <f t="shared" si="114"/>
        <v>UN</v>
      </c>
      <c r="S1833" s="24" t="s">
        <v>1207</v>
      </c>
      <c r="T1833" t="str">
        <f t="shared" si="115"/>
        <v/>
      </c>
      <c r="U1833">
        <f>VLOOKUP(S1833,ar_skupina!L$2:M$136,2,FALSE())</f>
        <v>64</v>
      </c>
    </row>
    <row r="1834" spans="1:21" ht="14.25" customHeight="1" x14ac:dyDescent="0.25">
      <c r="A1834">
        <v>2219</v>
      </c>
      <c r="B1834" s="9">
        <v>45271.489583333299</v>
      </c>
      <c r="C1834" s="9">
        <v>45271.59375</v>
      </c>
      <c r="D1834" t="s">
        <v>1883</v>
      </c>
      <c r="E1834">
        <v>402</v>
      </c>
      <c r="F1834" t="s">
        <v>1867</v>
      </c>
      <c r="G1834" t="s">
        <v>3</v>
      </c>
      <c r="H1834" s="53" t="s">
        <v>1785</v>
      </c>
      <c r="I1834" s="63" t="e">
        <f t="array" ref="I1834">_xlfn.IFS(#REF!="1",1,#REF!="2",2,#REF!="3",3,#REF!="1A",4,#REF!="1B",5,#REF!="2A",6,#REF!="2B",7,#REF!="3A",8,#REF!="3B",9,#REF!="4A",10,#REF!="","")</f>
        <v>#REF!</v>
      </c>
      <c r="J1834">
        <f>VLOOKUP(F1834,profesor!$G$2:$H$101,2,0)</f>
        <v>22</v>
      </c>
      <c r="K1834">
        <f>VLOOKUP(H1834,ar_predmet!A:C,3,0)</f>
        <v>50</v>
      </c>
      <c r="L1834" s="3">
        <f>VLOOKUP(H1834,ar_predmet!A:C,2,FALSE())</f>
        <v>5306</v>
      </c>
      <c r="M1834">
        <f>+VLOOKUP(G1834,tip_dogodka!$B$2:$C$10,2,0)</f>
        <v>2</v>
      </c>
      <c r="N1834">
        <f>+VLOOKUP(E1834,prostor!$F$1:$G$101,2,0)</f>
        <v>11</v>
      </c>
      <c r="O1834">
        <f t="shared" si="112"/>
        <v>150</v>
      </c>
      <c r="P1834">
        <f>VLOOKUP(O1834,mi2hh!A$2:B$4261,2,FALSE())</f>
        <v>3</v>
      </c>
      <c r="Q1834" t="str">
        <f t="shared" si="113"/>
        <v>Red</v>
      </c>
      <c r="R1834" t="str">
        <f t="shared" si="114"/>
        <v>VS</v>
      </c>
      <c r="S1834" s="24" t="s">
        <v>1184</v>
      </c>
      <c r="T1834" t="str">
        <f t="shared" si="115"/>
        <v>1</v>
      </c>
      <c r="U1834">
        <f>VLOOKUP(S1834,ar_skupina!L$2:M$136,2,FALSE())</f>
        <v>44</v>
      </c>
    </row>
    <row r="1835" spans="1:21" ht="14.25" customHeight="1" x14ac:dyDescent="0.25">
      <c r="A1835">
        <v>2220</v>
      </c>
      <c r="B1835" s="9">
        <v>45404.53125</v>
      </c>
      <c r="C1835" s="9">
        <v>45404.635416666701</v>
      </c>
      <c r="D1835" t="s">
        <v>1891</v>
      </c>
      <c r="E1835">
        <v>401</v>
      </c>
      <c r="F1835" t="s">
        <v>1867</v>
      </c>
      <c r="G1835" t="s">
        <v>2</v>
      </c>
      <c r="H1835" t="s">
        <v>1871</v>
      </c>
      <c r="I1835" s="63" t="e">
        <f t="array" ref="I1835">_xlfn.IFS(#REF!="1",1,#REF!="2",2,#REF!="3",3,#REF!="1A",4,#REF!="1B",5,#REF!="2A",6,#REF!="2B",7,#REF!="3A",8,#REF!="3B",9,#REF!="4A",10,#REF!="","")</f>
        <v>#REF!</v>
      </c>
      <c r="J1835">
        <f>VLOOKUP(F1835,profesor!$G$2:$H$101,2,0)</f>
        <v>22</v>
      </c>
      <c r="K1835">
        <f>VLOOKUP(H1835,ar_predmet!A:C,3,0)</f>
        <v>161</v>
      </c>
      <c r="L1835" s="3">
        <f>VLOOKUP(H1835,ar_predmet!A:C,2,FALSE())</f>
        <v>7121</v>
      </c>
      <c r="M1835">
        <f>+VLOOKUP(G1835,tip_dogodka!$B$2:$C$10,2,0)</f>
        <v>1</v>
      </c>
      <c r="N1835">
        <f>+VLOOKUP(E1835,prostor!$F$1:$G$101,2,0)</f>
        <v>10</v>
      </c>
      <c r="O1835">
        <f t="shared" si="112"/>
        <v>150</v>
      </c>
      <c r="P1835">
        <f>VLOOKUP(O1835,mi2hh!A$2:B$4261,2,FALSE())</f>
        <v>3</v>
      </c>
      <c r="Q1835" t="str">
        <f t="shared" si="113"/>
        <v>Red</v>
      </c>
      <c r="R1835" t="str">
        <f t="shared" si="114"/>
        <v>MA</v>
      </c>
      <c r="S1835" s="24" t="s">
        <v>1227</v>
      </c>
      <c r="T1835" t="str">
        <f t="shared" si="115"/>
        <v/>
      </c>
      <c r="U1835">
        <f>VLOOKUP(S1835,ar_skupina!L$2:M$136,2,FALSE())</f>
        <v>83</v>
      </c>
    </row>
    <row r="1836" spans="1:21" ht="14.25" customHeight="1" x14ac:dyDescent="0.25">
      <c r="A1836">
        <v>2221</v>
      </c>
      <c r="B1836" s="9">
        <v>45390.53125</v>
      </c>
      <c r="C1836" s="9">
        <v>45390.635416666701</v>
      </c>
      <c r="D1836" t="s">
        <v>1866</v>
      </c>
      <c r="E1836">
        <v>401</v>
      </c>
      <c r="F1836" t="s">
        <v>1867</v>
      </c>
      <c r="G1836" t="s">
        <v>3</v>
      </c>
      <c r="H1836" t="s">
        <v>1804</v>
      </c>
      <c r="I1836" s="63" t="e">
        <f t="array" ref="I1836">_xlfn.IFS(#REF!="1",1,#REF!="2",2,#REF!="3",3,#REF!="1A",4,#REF!="1B",5,#REF!="2A",6,#REF!="2B",7,#REF!="3A",8,#REF!="3B",9,#REF!="4A",10,#REF!="","")</f>
        <v>#REF!</v>
      </c>
      <c r="J1836">
        <f>VLOOKUP(F1836,profesor!$G$2:$H$101,2,0)</f>
        <v>22</v>
      </c>
      <c r="K1836">
        <f>VLOOKUP(H1836,ar_predmet!A:C,3,0)</f>
        <v>126</v>
      </c>
      <c r="L1836" s="3">
        <f>VLOOKUP(H1836,ar_predmet!A:C,2,FALSE())</f>
        <v>6320</v>
      </c>
      <c r="M1836">
        <f>+VLOOKUP(G1836,tip_dogodka!$B$2:$C$10,2,0)</f>
        <v>2</v>
      </c>
      <c r="N1836">
        <f>+VLOOKUP(E1836,prostor!$F$1:$G$101,2,0)</f>
        <v>10</v>
      </c>
      <c r="O1836">
        <f t="shared" si="112"/>
        <v>150</v>
      </c>
      <c r="P1836">
        <f>VLOOKUP(O1836,mi2hh!A$2:B$4261,2,FALSE())</f>
        <v>3</v>
      </c>
      <c r="Q1836" t="str">
        <f t="shared" si="113"/>
        <v>Red</v>
      </c>
      <c r="R1836" t="str">
        <f t="shared" si="114"/>
        <v>UN</v>
      </c>
      <c r="S1836" s="24" t="s">
        <v>1214</v>
      </c>
      <c r="T1836" t="str">
        <f t="shared" si="115"/>
        <v/>
      </c>
      <c r="U1836">
        <f>VLOOKUP(S1836,ar_skupina!L$2:M$136,2,FALSE())</f>
        <v>71</v>
      </c>
    </row>
    <row r="1837" spans="1:21" ht="14.25" customHeight="1" x14ac:dyDescent="0.25">
      <c r="A1837">
        <v>2222</v>
      </c>
      <c r="B1837" s="9">
        <v>45253.489583333299</v>
      </c>
      <c r="C1837" s="9">
        <v>45253.59375</v>
      </c>
      <c r="D1837" t="s">
        <v>1894</v>
      </c>
      <c r="E1837">
        <v>413</v>
      </c>
      <c r="F1837" t="s">
        <v>1867</v>
      </c>
      <c r="G1837" t="s">
        <v>3</v>
      </c>
      <c r="H1837" t="s">
        <v>1122</v>
      </c>
      <c r="I1837" s="63" t="e">
        <f t="array" ref="I1837">_xlfn.IFS(#REF!="1",1,#REF!="2",2,#REF!="3",3,#REF!="1A",4,#REF!="1B",5,#REF!="2A",6,#REF!="2B",7,#REF!="3A",8,#REF!="3B",9,#REF!="4A",10,#REF!="","")</f>
        <v>#REF!</v>
      </c>
      <c r="J1837">
        <f>VLOOKUP(F1837,profesor!$G$2:$H$101,2,0)</f>
        <v>22</v>
      </c>
      <c r="K1837">
        <f>VLOOKUP(H1837,ar_predmet!A:C,3,0)</f>
        <v>168</v>
      </c>
      <c r="L1837" s="3">
        <f>VLOOKUP(H1837,ar_predmet!A:C,2,FALSE())</f>
        <v>7127</v>
      </c>
      <c r="M1837">
        <f>+VLOOKUP(G1837,tip_dogodka!$B$2:$C$10,2,0)</f>
        <v>2</v>
      </c>
      <c r="N1837">
        <f>+VLOOKUP(E1837,prostor!$F$1:$G$101,2,0)</f>
        <v>16</v>
      </c>
      <c r="O1837">
        <f t="shared" si="112"/>
        <v>150</v>
      </c>
      <c r="P1837">
        <f>VLOOKUP(O1837,mi2hh!A$2:B$4261,2,FALSE())</f>
        <v>3</v>
      </c>
      <c r="Q1837" t="str">
        <f t="shared" si="113"/>
        <v>Red</v>
      </c>
      <c r="R1837" t="str">
        <f t="shared" si="114"/>
        <v>MA</v>
      </c>
      <c r="S1837" s="24" t="s">
        <v>1223</v>
      </c>
      <c r="T1837" t="str">
        <f t="shared" si="115"/>
        <v/>
      </c>
      <c r="U1837">
        <f>VLOOKUP(S1837,ar_skupina!L$2:M$136,2,FALSE())</f>
        <v>79</v>
      </c>
    </row>
    <row r="1838" spans="1:21" ht="14.25" customHeight="1" x14ac:dyDescent="0.25">
      <c r="A1838">
        <v>2223</v>
      </c>
      <c r="B1838" s="9">
        <v>45219.53125</v>
      </c>
      <c r="C1838" s="9">
        <v>45219.635416666701</v>
      </c>
      <c r="D1838" t="s">
        <v>1887</v>
      </c>
      <c r="E1838" t="s">
        <v>16</v>
      </c>
      <c r="F1838" t="s">
        <v>1867</v>
      </c>
      <c r="G1838" t="s">
        <v>5</v>
      </c>
      <c r="H1838" t="s">
        <v>1698</v>
      </c>
      <c r="I1838" s="63" t="e">
        <f t="array" ref="I1838">_xlfn.IFS(#REF!="1",1,#REF!="2",2,#REF!="3",3,#REF!="1A",4,#REF!="1B",5,#REF!="2A",6,#REF!="2B",7,#REF!="3A",8,#REF!="3B",9,#REF!="4A",10,#REF!="","")</f>
        <v>#REF!</v>
      </c>
      <c r="J1838">
        <f>VLOOKUP(F1838,profesor!$G$2:$H$101,2,0)</f>
        <v>22</v>
      </c>
      <c r="K1838">
        <f>VLOOKUP(H1838,ar_predmet!A:C,3,0)</f>
        <v>203</v>
      </c>
      <c r="L1838" s="3">
        <f>VLOOKUP(H1838,ar_predmet!A:C,2,FALSE())</f>
        <v>7246</v>
      </c>
      <c r="M1838">
        <f>+VLOOKUP(G1838,tip_dogodka!$B$2:$C$10,2,0)</f>
        <v>4</v>
      </c>
      <c r="N1838">
        <f>+VLOOKUP(E1838,prostor!$F$1:$G$101,2,0)</f>
        <v>54</v>
      </c>
      <c r="O1838">
        <f t="shared" si="112"/>
        <v>150</v>
      </c>
      <c r="P1838">
        <f>VLOOKUP(O1838,mi2hh!A$2:B$4261,2,FALSE())</f>
        <v>3</v>
      </c>
      <c r="Q1838" t="str">
        <f t="shared" si="113"/>
        <v>Red</v>
      </c>
      <c r="R1838" t="str">
        <f t="shared" si="114"/>
        <v>MA</v>
      </c>
      <c r="S1838" s="24" t="s">
        <v>1228</v>
      </c>
      <c r="T1838" t="str">
        <f t="shared" si="115"/>
        <v/>
      </c>
      <c r="U1838">
        <f>VLOOKUP(S1838,ar_skupina!L$2:M$136,2,FALSE())</f>
        <v>84</v>
      </c>
    </row>
    <row r="1839" spans="1:21" ht="14.25" customHeight="1" x14ac:dyDescent="0.25">
      <c r="A1839">
        <v>2224</v>
      </c>
      <c r="B1839" s="9">
        <v>45257.489583333299</v>
      </c>
      <c r="C1839" s="9">
        <v>45257.59375</v>
      </c>
      <c r="D1839" t="s">
        <v>1883</v>
      </c>
      <c r="E1839">
        <v>402</v>
      </c>
      <c r="F1839" t="s">
        <v>1867</v>
      </c>
      <c r="G1839" t="s">
        <v>3</v>
      </c>
      <c r="H1839" s="53" t="s">
        <v>1785</v>
      </c>
      <c r="I1839" s="63" t="e">
        <f t="array" ref="I1839">_xlfn.IFS(#REF!="1",1,#REF!="2",2,#REF!="3",3,#REF!="1A",4,#REF!="1B",5,#REF!="2A",6,#REF!="2B",7,#REF!="3A",8,#REF!="3B",9,#REF!="4A",10,#REF!="","")</f>
        <v>#REF!</v>
      </c>
      <c r="J1839">
        <f>VLOOKUP(F1839,profesor!$G$2:$H$101,2,0)</f>
        <v>22</v>
      </c>
      <c r="K1839">
        <f>VLOOKUP(H1839,ar_predmet!A:C,3,0)</f>
        <v>50</v>
      </c>
      <c r="L1839" s="3">
        <f>VLOOKUP(H1839,ar_predmet!A:C,2,FALSE())</f>
        <v>5306</v>
      </c>
      <c r="M1839">
        <f>+VLOOKUP(G1839,tip_dogodka!$B$2:$C$10,2,0)</f>
        <v>2</v>
      </c>
      <c r="N1839">
        <f>+VLOOKUP(E1839,prostor!$F$1:$G$101,2,0)</f>
        <v>11</v>
      </c>
      <c r="O1839">
        <f t="shared" si="112"/>
        <v>150</v>
      </c>
      <c r="P1839">
        <f>VLOOKUP(O1839,mi2hh!A$2:B$4261,2,FALSE())</f>
        <v>3</v>
      </c>
      <c r="Q1839" t="str">
        <f t="shared" si="113"/>
        <v>Red</v>
      </c>
      <c r="R1839" t="str">
        <f t="shared" si="114"/>
        <v>VS</v>
      </c>
      <c r="S1839" s="24" t="s">
        <v>1184</v>
      </c>
      <c r="T1839" t="str">
        <f t="shared" si="115"/>
        <v>1</v>
      </c>
      <c r="U1839">
        <f>VLOOKUP(S1839,ar_skupina!L$2:M$136,2,FALSE())</f>
        <v>44</v>
      </c>
    </row>
    <row r="1840" spans="1:21" ht="14.25" customHeight="1" x14ac:dyDescent="0.25">
      <c r="A1840">
        <v>2225</v>
      </c>
      <c r="B1840" s="9">
        <v>45226.416666666701</v>
      </c>
      <c r="C1840" s="9">
        <v>45226.520833333299</v>
      </c>
      <c r="D1840" t="s">
        <v>1868</v>
      </c>
      <c r="E1840">
        <v>413</v>
      </c>
      <c r="F1840" t="s">
        <v>1867</v>
      </c>
      <c r="G1840" t="s">
        <v>3</v>
      </c>
      <c r="H1840" t="s">
        <v>1869</v>
      </c>
      <c r="I1840" s="63" t="e">
        <f t="array" ref="I1840">_xlfn.IFS(#REF!="1",1,#REF!="2",2,#REF!="3",3,#REF!="1A",4,#REF!="1B",5,#REF!="2A",6,#REF!="2B",7,#REF!="3A",8,#REF!="3B",9,#REF!="4A",10,#REF!="","")</f>
        <v>#REF!</v>
      </c>
      <c r="J1840">
        <f>VLOOKUP(F1840,profesor!$G$2:$H$101,2,0)</f>
        <v>22</v>
      </c>
      <c r="K1840">
        <f>VLOOKUP(H1840,ar_predmet!A:C,3,0)</f>
        <v>106</v>
      </c>
      <c r="L1840" s="3">
        <f>VLOOKUP(H1840,ar_predmet!A:C,2,FALSE())</f>
        <v>6231</v>
      </c>
      <c r="M1840">
        <f>+VLOOKUP(G1840,tip_dogodka!$B$2:$C$10,2,0)</f>
        <v>2</v>
      </c>
      <c r="N1840">
        <f>+VLOOKUP(E1840,prostor!$F$1:$G$101,2,0)</f>
        <v>16</v>
      </c>
      <c r="O1840">
        <f t="shared" si="112"/>
        <v>150</v>
      </c>
      <c r="P1840">
        <f>VLOOKUP(O1840,mi2hh!A$2:B$4261,2,FALSE())</f>
        <v>3</v>
      </c>
      <c r="Q1840" t="str">
        <f t="shared" si="113"/>
        <v>Red</v>
      </c>
      <c r="R1840" t="str">
        <f t="shared" si="114"/>
        <v>UN</v>
      </c>
      <c r="S1840" s="24" t="s">
        <v>1207</v>
      </c>
      <c r="T1840" t="str">
        <f t="shared" si="115"/>
        <v/>
      </c>
      <c r="U1840">
        <f>VLOOKUP(S1840,ar_skupina!L$2:M$136,2,FALSE())</f>
        <v>64</v>
      </c>
    </row>
    <row r="1841" spans="1:21" ht="14.25" customHeight="1" x14ac:dyDescent="0.25">
      <c r="A1841">
        <v>2227</v>
      </c>
      <c r="B1841" s="9">
        <v>45387.416666666701</v>
      </c>
      <c r="C1841" s="9">
        <v>45387.520833333299</v>
      </c>
      <c r="D1841" t="s">
        <v>1881</v>
      </c>
      <c r="E1841">
        <v>413</v>
      </c>
      <c r="F1841" t="s">
        <v>1867</v>
      </c>
      <c r="G1841" t="s">
        <v>3</v>
      </c>
      <c r="H1841" t="s">
        <v>1301</v>
      </c>
      <c r="I1841" s="63" t="e">
        <f t="array" ref="I1841">_xlfn.IFS(#REF!="1",1,#REF!="2",2,#REF!="3",3,#REF!="1A",4,#REF!="1B",5,#REF!="2A",6,#REF!="2B",7,#REF!="3A",8,#REF!="3B",9,#REF!="4A",10,#REF!="","")</f>
        <v>#REF!</v>
      </c>
      <c r="J1841">
        <f>VLOOKUP(F1841,profesor!$G$2:$H$101,2,0)</f>
        <v>22</v>
      </c>
      <c r="K1841">
        <f>VLOOKUP(H1841,ar_predmet!A:C,3,0)</f>
        <v>2</v>
      </c>
      <c r="L1841" s="3">
        <f>VLOOKUP(H1841,ar_predmet!A:C,2,FALSE())</f>
        <v>5105</v>
      </c>
      <c r="M1841">
        <f>+VLOOKUP(G1841,tip_dogodka!$B$2:$C$10,2,0)</f>
        <v>2</v>
      </c>
      <c r="N1841">
        <f>+VLOOKUP(E1841,prostor!$F$1:$G$101,2,0)</f>
        <v>16</v>
      </c>
      <c r="O1841">
        <f t="shared" si="112"/>
        <v>150</v>
      </c>
      <c r="P1841">
        <f>VLOOKUP(O1841,mi2hh!A$2:B$4261,2,FALSE())</f>
        <v>3</v>
      </c>
      <c r="Q1841" t="str">
        <f t="shared" si="113"/>
        <v>Red</v>
      </c>
      <c r="R1841" t="str">
        <f t="shared" si="114"/>
        <v>VS</v>
      </c>
      <c r="S1841" s="24" t="s">
        <v>1240</v>
      </c>
      <c r="T1841" t="str">
        <f t="shared" si="115"/>
        <v>1B</v>
      </c>
      <c r="U1841">
        <f>VLOOKUP(S1841,ar_skupina!L$2:M$136,2,FALSE())</f>
        <v>94</v>
      </c>
    </row>
    <row r="1842" spans="1:21" ht="14.25" customHeight="1" x14ac:dyDescent="0.25">
      <c r="A1842">
        <v>2228</v>
      </c>
      <c r="B1842" s="9">
        <v>45406.416666666701</v>
      </c>
      <c r="C1842" s="9">
        <v>45406.520833333299</v>
      </c>
      <c r="D1842" t="s">
        <v>1875</v>
      </c>
      <c r="E1842">
        <v>401</v>
      </c>
      <c r="F1842" t="s">
        <v>1867</v>
      </c>
      <c r="G1842" t="s">
        <v>3</v>
      </c>
      <c r="H1842" t="s">
        <v>1301</v>
      </c>
      <c r="I1842" s="63" t="e">
        <f t="array" ref="I1842">_xlfn.IFS(#REF!="1",1,#REF!="2",2,#REF!="3",3,#REF!="1A",4,#REF!="1B",5,#REF!="2A",6,#REF!="2B",7,#REF!="3A",8,#REF!="3B",9,#REF!="4A",10,#REF!="","")</f>
        <v>#REF!</v>
      </c>
      <c r="J1842">
        <f>VLOOKUP(F1842,profesor!$G$2:$H$101,2,0)</f>
        <v>22</v>
      </c>
      <c r="K1842">
        <f>VLOOKUP(H1842,ar_predmet!A:C,3,0)</f>
        <v>2</v>
      </c>
      <c r="L1842" s="3">
        <f>VLOOKUP(H1842,ar_predmet!A:C,2,FALSE())</f>
        <v>5105</v>
      </c>
      <c r="M1842">
        <f>+VLOOKUP(G1842,tip_dogodka!$B$2:$C$10,2,0)</f>
        <v>2</v>
      </c>
      <c r="N1842">
        <f>+VLOOKUP(E1842,prostor!$F$1:$G$101,2,0)</f>
        <v>10</v>
      </c>
      <c r="O1842">
        <f t="shared" si="112"/>
        <v>150</v>
      </c>
      <c r="P1842">
        <f>VLOOKUP(O1842,mi2hh!A$2:B$4261,2,FALSE())</f>
        <v>3</v>
      </c>
      <c r="Q1842" t="str">
        <f t="shared" si="113"/>
        <v>Red</v>
      </c>
      <c r="R1842" t="str">
        <f t="shared" si="114"/>
        <v>VS</v>
      </c>
      <c r="S1842" s="24" t="s">
        <v>1240</v>
      </c>
      <c r="T1842" t="str">
        <f t="shared" si="115"/>
        <v>2B</v>
      </c>
      <c r="U1842">
        <f>VLOOKUP(S1842,ar_skupina!L$2:M$136,2,FALSE())</f>
        <v>94</v>
      </c>
    </row>
    <row r="1843" spans="1:21" ht="14.25" customHeight="1" x14ac:dyDescent="0.25">
      <c r="A1843">
        <v>2230</v>
      </c>
      <c r="B1843" s="9">
        <v>45302.489583333299</v>
      </c>
      <c r="C1843" s="9">
        <v>45302.59375</v>
      </c>
      <c r="D1843" t="s">
        <v>1872</v>
      </c>
      <c r="E1843" t="s">
        <v>16</v>
      </c>
      <c r="F1843" t="s">
        <v>1867</v>
      </c>
      <c r="G1843" t="s">
        <v>5</v>
      </c>
      <c r="H1843" t="s">
        <v>1695</v>
      </c>
      <c r="I1843" s="63" t="e">
        <f t="array" ref="I1843">_xlfn.IFS(#REF!="1",1,#REF!="2",2,#REF!="3",3,#REF!="1A",4,#REF!="1B",5,#REF!="2A",6,#REF!="2B",7,#REF!="3A",8,#REF!="3B",9,#REF!="4A",10,#REF!="","")</f>
        <v>#REF!</v>
      </c>
      <c r="J1843">
        <f>VLOOKUP(F1843,profesor!$G$2:$H$101,2,0)</f>
        <v>22</v>
      </c>
      <c r="K1843">
        <f>VLOOKUP(H1843,ar_predmet!A:C,3,0)</f>
        <v>195</v>
      </c>
      <c r="L1843" s="3">
        <f>VLOOKUP(H1843,ar_predmet!A:C,2,FALSE())</f>
        <v>7238</v>
      </c>
      <c r="M1843">
        <f>+VLOOKUP(G1843,tip_dogodka!$B$2:$C$10,2,0)</f>
        <v>4</v>
      </c>
      <c r="N1843">
        <f>+VLOOKUP(E1843,prostor!$F$1:$G$101,2,0)</f>
        <v>54</v>
      </c>
      <c r="O1843">
        <f t="shared" si="112"/>
        <v>150</v>
      </c>
      <c r="P1843">
        <f>VLOOKUP(O1843,mi2hh!A$2:B$4261,2,FALSE())</f>
        <v>3</v>
      </c>
      <c r="Q1843" t="str">
        <f t="shared" si="113"/>
        <v>Red</v>
      </c>
      <c r="R1843" t="str">
        <f t="shared" si="114"/>
        <v>MA</v>
      </c>
      <c r="S1843" s="24" t="s">
        <v>1230</v>
      </c>
      <c r="T1843" t="str">
        <f t="shared" si="115"/>
        <v/>
      </c>
      <c r="U1843">
        <f>VLOOKUP(S1843,ar_skupina!L$2:M$136,2,FALSE())</f>
        <v>86</v>
      </c>
    </row>
    <row r="1844" spans="1:21" ht="14.25" customHeight="1" x14ac:dyDescent="0.25">
      <c r="A1844">
        <v>2231</v>
      </c>
      <c r="B1844" s="9">
        <v>45380.375</v>
      </c>
      <c r="C1844" s="9">
        <v>45380.479166666701</v>
      </c>
      <c r="D1844" t="s">
        <v>1881</v>
      </c>
      <c r="E1844">
        <v>413</v>
      </c>
      <c r="F1844" t="s">
        <v>1867</v>
      </c>
      <c r="G1844" t="s">
        <v>3</v>
      </c>
      <c r="H1844" t="s">
        <v>1301</v>
      </c>
      <c r="I1844" s="63" t="e">
        <f t="array" ref="I1844">_xlfn.IFS(#REF!="1",1,#REF!="2",2,#REF!="3",3,#REF!="1A",4,#REF!="1B",5,#REF!="2A",6,#REF!="2B",7,#REF!="3A",8,#REF!="3B",9,#REF!="4A",10,#REF!="","")</f>
        <v>#REF!</v>
      </c>
      <c r="J1844">
        <f>VLOOKUP(F1844,profesor!$G$2:$H$101,2,0)</f>
        <v>22</v>
      </c>
      <c r="K1844">
        <f>VLOOKUP(H1844,ar_predmet!A:C,3,0)</f>
        <v>2</v>
      </c>
      <c r="L1844" s="3">
        <f>VLOOKUP(H1844,ar_predmet!A:C,2,FALSE())</f>
        <v>5105</v>
      </c>
      <c r="M1844">
        <f>+VLOOKUP(G1844,tip_dogodka!$B$2:$C$10,2,0)</f>
        <v>2</v>
      </c>
      <c r="N1844">
        <f>+VLOOKUP(E1844,prostor!$F$1:$G$101,2,0)</f>
        <v>16</v>
      </c>
      <c r="O1844">
        <f t="shared" si="112"/>
        <v>150</v>
      </c>
      <c r="P1844">
        <f>VLOOKUP(O1844,mi2hh!A$2:B$4261,2,FALSE())</f>
        <v>3</v>
      </c>
      <c r="Q1844" t="str">
        <f t="shared" si="113"/>
        <v>Red</v>
      </c>
      <c r="R1844" t="str">
        <f t="shared" si="114"/>
        <v>VS</v>
      </c>
      <c r="S1844" s="24" t="s">
        <v>1240</v>
      </c>
      <c r="T1844" t="str">
        <f t="shared" si="115"/>
        <v>1B</v>
      </c>
      <c r="U1844">
        <f>VLOOKUP(S1844,ar_skupina!L$2:M$136,2,FALSE())</f>
        <v>94</v>
      </c>
    </row>
    <row r="1845" spans="1:21" ht="14.25" customHeight="1" x14ac:dyDescent="0.25">
      <c r="A1845">
        <v>2233</v>
      </c>
      <c r="B1845" s="9">
        <v>45239.489583333299</v>
      </c>
      <c r="C1845" s="9">
        <v>45239.59375</v>
      </c>
      <c r="D1845" t="s">
        <v>1888</v>
      </c>
      <c r="E1845" t="s">
        <v>16</v>
      </c>
      <c r="F1845" t="s">
        <v>1867</v>
      </c>
      <c r="G1845" t="s">
        <v>5</v>
      </c>
      <c r="H1845" t="s">
        <v>701</v>
      </c>
      <c r="I1845" s="63" t="e">
        <f t="array" ref="I1845">_xlfn.IFS(#REF!="1",1,#REF!="2",2,#REF!="3",3,#REF!="1A",4,#REF!="1B",5,#REF!="2A",6,#REF!="2B",7,#REF!="3A",8,#REF!="3B",9,#REF!="4A",10,#REF!="","")</f>
        <v>#REF!</v>
      </c>
      <c r="J1845">
        <f>VLOOKUP(F1845,profesor!$G$2:$H$101,2,0)</f>
        <v>22</v>
      </c>
      <c r="K1845">
        <f>VLOOKUP(H1845,ar_predmet!A:C,3,0)</f>
        <v>27</v>
      </c>
      <c r="L1845" s="3">
        <f>VLOOKUP(H1845,ar_predmet!A:C,2,FALSE())</f>
        <v>5229</v>
      </c>
      <c r="M1845">
        <f>+VLOOKUP(G1845,tip_dogodka!$B$2:$C$10,2,0)</f>
        <v>4</v>
      </c>
      <c r="N1845">
        <f>+VLOOKUP(E1845,prostor!$F$1:$G$101,2,0)</f>
        <v>54</v>
      </c>
      <c r="O1845">
        <f t="shared" si="112"/>
        <v>150</v>
      </c>
      <c r="P1845">
        <f>VLOOKUP(O1845,mi2hh!A$2:B$4261,2,FALSE())</f>
        <v>3</v>
      </c>
      <c r="Q1845" t="str">
        <f t="shared" si="113"/>
        <v>Red</v>
      </c>
      <c r="R1845" t="str">
        <f t="shared" si="114"/>
        <v>VS</v>
      </c>
      <c r="S1845" s="24" t="s">
        <v>1159</v>
      </c>
      <c r="T1845" t="str">
        <f t="shared" si="115"/>
        <v>2</v>
      </c>
      <c r="U1845">
        <f>VLOOKUP(S1845,ar_skupina!L$2:M$136,2,FALSE())</f>
        <v>22</v>
      </c>
    </row>
    <row r="1846" spans="1:21" ht="14.25" customHeight="1" x14ac:dyDescent="0.25">
      <c r="A1846">
        <v>2234</v>
      </c>
      <c r="B1846" s="9">
        <v>45257.635416666701</v>
      </c>
      <c r="C1846" s="9">
        <v>45257.739583333299</v>
      </c>
      <c r="D1846" t="s">
        <v>1876</v>
      </c>
      <c r="E1846" t="s">
        <v>16</v>
      </c>
      <c r="F1846" t="s">
        <v>1867</v>
      </c>
      <c r="G1846" t="s">
        <v>5</v>
      </c>
      <c r="H1846" t="s">
        <v>1122</v>
      </c>
      <c r="I1846" s="63" t="e">
        <f t="array" ref="I1846">_xlfn.IFS(#REF!="1",1,#REF!="2",2,#REF!="3",3,#REF!="1A",4,#REF!="1B",5,#REF!="2A",6,#REF!="2B",7,#REF!="3A",8,#REF!="3B",9,#REF!="4A",10,#REF!="","")</f>
        <v>#REF!</v>
      </c>
      <c r="J1846">
        <f>VLOOKUP(F1846,profesor!$G$2:$H$101,2,0)</f>
        <v>22</v>
      </c>
      <c r="K1846">
        <f>VLOOKUP(H1846,ar_predmet!A:C,3,0)</f>
        <v>168</v>
      </c>
      <c r="L1846" s="3">
        <f>VLOOKUP(H1846,ar_predmet!A:C,2,FALSE())</f>
        <v>7127</v>
      </c>
      <c r="M1846">
        <f>+VLOOKUP(G1846,tip_dogodka!$B$2:$C$10,2,0)</f>
        <v>4</v>
      </c>
      <c r="N1846">
        <f>+VLOOKUP(E1846,prostor!$F$1:$G$101,2,0)</f>
        <v>54</v>
      </c>
      <c r="O1846">
        <f t="shared" si="112"/>
        <v>150</v>
      </c>
      <c r="P1846">
        <f>VLOOKUP(O1846,mi2hh!A$2:B$4261,2,FALSE())</f>
        <v>3</v>
      </c>
      <c r="Q1846" t="str">
        <f t="shared" si="113"/>
        <v>Red</v>
      </c>
      <c r="R1846" t="str">
        <f t="shared" si="114"/>
        <v>MA</v>
      </c>
      <c r="S1846" s="24" t="s">
        <v>1223</v>
      </c>
      <c r="T1846" t="str">
        <f t="shared" si="115"/>
        <v/>
      </c>
      <c r="U1846">
        <f>VLOOKUP(S1846,ar_skupina!L$2:M$136,2,FALSE())</f>
        <v>79</v>
      </c>
    </row>
    <row r="1847" spans="1:21" ht="14.25" customHeight="1" x14ac:dyDescent="0.25">
      <c r="A1847">
        <v>2235</v>
      </c>
      <c r="B1847" s="9">
        <v>45259.489583333299</v>
      </c>
      <c r="C1847" s="9">
        <v>45259.59375</v>
      </c>
      <c r="D1847" t="s">
        <v>1883</v>
      </c>
      <c r="E1847">
        <v>402</v>
      </c>
      <c r="F1847" t="s">
        <v>1867</v>
      </c>
      <c r="G1847" t="s">
        <v>3</v>
      </c>
      <c r="H1847" s="53" t="s">
        <v>1785</v>
      </c>
      <c r="I1847" s="63" t="e">
        <f t="array" ref="I1847">_xlfn.IFS(#REF!="1",1,#REF!="2",2,#REF!="3",3,#REF!="1A",4,#REF!="1B",5,#REF!="2A",6,#REF!="2B",7,#REF!="3A",8,#REF!="3B",9,#REF!="4A",10,#REF!="","")</f>
        <v>#REF!</v>
      </c>
      <c r="J1847">
        <f>VLOOKUP(F1847,profesor!$G$2:$H$101,2,0)</f>
        <v>22</v>
      </c>
      <c r="K1847">
        <f>VLOOKUP(H1847,ar_predmet!A:C,3,0)</f>
        <v>50</v>
      </c>
      <c r="L1847" s="3">
        <f>VLOOKUP(H1847,ar_predmet!A:C,2,FALSE())</f>
        <v>5306</v>
      </c>
      <c r="M1847">
        <f>+VLOOKUP(G1847,tip_dogodka!$B$2:$C$10,2,0)</f>
        <v>2</v>
      </c>
      <c r="N1847">
        <f>+VLOOKUP(E1847,prostor!$F$1:$G$101,2,0)</f>
        <v>11</v>
      </c>
      <c r="O1847">
        <f t="shared" si="112"/>
        <v>150</v>
      </c>
      <c r="P1847">
        <f>VLOOKUP(O1847,mi2hh!A$2:B$4261,2,FALSE())</f>
        <v>3</v>
      </c>
      <c r="Q1847" t="str">
        <f t="shared" si="113"/>
        <v>Red</v>
      </c>
      <c r="R1847" t="str">
        <f t="shared" si="114"/>
        <v>VS</v>
      </c>
      <c r="S1847" s="24" t="s">
        <v>1184</v>
      </c>
      <c r="T1847" t="str">
        <f t="shared" si="115"/>
        <v>1</v>
      </c>
      <c r="U1847">
        <f>VLOOKUP(S1847,ar_skupina!L$2:M$136,2,FALSE())</f>
        <v>44</v>
      </c>
    </row>
    <row r="1848" spans="1:21" ht="14.25" customHeight="1" x14ac:dyDescent="0.25">
      <c r="A1848">
        <v>2236</v>
      </c>
      <c r="B1848" s="9">
        <v>45408.53125</v>
      </c>
      <c r="C1848" s="9">
        <v>45408.635416666701</v>
      </c>
      <c r="D1848" t="s">
        <v>1870</v>
      </c>
      <c r="E1848" t="s">
        <v>16</v>
      </c>
      <c r="F1848" t="s">
        <v>1867</v>
      </c>
      <c r="G1848" t="s">
        <v>5</v>
      </c>
      <c r="H1848" t="s">
        <v>1871</v>
      </c>
      <c r="I1848" s="63" t="e">
        <f t="array" ref="I1848">_xlfn.IFS(#REF!="1",1,#REF!="2",2,#REF!="3",3,#REF!="1A",4,#REF!="1B",5,#REF!="2A",6,#REF!="2B",7,#REF!="3A",8,#REF!="3B",9,#REF!="4A",10,#REF!="","")</f>
        <v>#REF!</v>
      </c>
      <c r="J1848">
        <f>VLOOKUP(F1848,profesor!$G$2:$H$101,2,0)</f>
        <v>22</v>
      </c>
      <c r="K1848">
        <f>VLOOKUP(H1848,ar_predmet!A:C,3,0)</f>
        <v>161</v>
      </c>
      <c r="L1848" s="3">
        <f>VLOOKUP(H1848,ar_predmet!A:C,2,FALSE())</f>
        <v>7121</v>
      </c>
      <c r="M1848">
        <f>+VLOOKUP(G1848,tip_dogodka!$B$2:$C$10,2,0)</f>
        <v>4</v>
      </c>
      <c r="N1848">
        <f>+VLOOKUP(E1848,prostor!$F$1:$G$101,2,0)</f>
        <v>54</v>
      </c>
      <c r="O1848">
        <f t="shared" si="112"/>
        <v>150</v>
      </c>
      <c r="P1848">
        <f>VLOOKUP(O1848,mi2hh!A$2:B$4261,2,FALSE())</f>
        <v>3</v>
      </c>
      <c r="Q1848" t="str">
        <f t="shared" si="113"/>
        <v>Red</v>
      </c>
      <c r="R1848" t="str">
        <f t="shared" si="114"/>
        <v>MA</v>
      </c>
      <c r="S1848" s="24" t="s">
        <v>1227</v>
      </c>
      <c r="T1848" t="str">
        <f t="shared" si="115"/>
        <v/>
      </c>
      <c r="U1848">
        <f>VLOOKUP(S1848,ar_skupina!L$2:M$136,2,FALSE())</f>
        <v>83</v>
      </c>
    </row>
    <row r="1849" spans="1:21" ht="14.25" customHeight="1" x14ac:dyDescent="0.25">
      <c r="A1849">
        <v>2237</v>
      </c>
      <c r="B1849" s="9">
        <v>45401.677083333299</v>
      </c>
      <c r="C1849" s="9">
        <v>45401.78125</v>
      </c>
      <c r="D1849" t="s">
        <v>1893</v>
      </c>
      <c r="E1849" t="s">
        <v>16</v>
      </c>
      <c r="F1849" t="s">
        <v>1867</v>
      </c>
      <c r="G1849" t="s">
        <v>5</v>
      </c>
      <c r="H1849" t="s">
        <v>1301</v>
      </c>
      <c r="I1849" s="63" t="e">
        <f t="array" ref="I1849">_xlfn.IFS(#REF!="1",1,#REF!="2",2,#REF!="3",3,#REF!="1A",4,#REF!="1B",5,#REF!="2A",6,#REF!="2B",7,#REF!="3A",8,#REF!="3B",9,#REF!="4A",10,#REF!="","")</f>
        <v>#REF!</v>
      </c>
      <c r="J1849">
        <f>VLOOKUP(F1849,profesor!$G$2:$H$101,2,0)</f>
        <v>22</v>
      </c>
      <c r="K1849">
        <f>VLOOKUP(H1849,ar_predmet!A:C,3,0)</f>
        <v>2</v>
      </c>
      <c r="L1849" s="3">
        <f>VLOOKUP(H1849,ar_predmet!A:C,2,FALSE())</f>
        <v>5105</v>
      </c>
      <c r="M1849">
        <f>+VLOOKUP(G1849,tip_dogodka!$B$2:$C$10,2,0)</f>
        <v>4</v>
      </c>
      <c r="N1849">
        <f>+VLOOKUP(E1849,prostor!$F$1:$G$101,2,0)</f>
        <v>54</v>
      </c>
      <c r="O1849">
        <f t="shared" si="112"/>
        <v>150</v>
      </c>
      <c r="P1849">
        <f>VLOOKUP(O1849,mi2hh!A$2:B$4261,2,FALSE())</f>
        <v>3</v>
      </c>
      <c r="Q1849" t="str">
        <f t="shared" si="113"/>
        <v>Red</v>
      </c>
      <c r="R1849" t="str">
        <f t="shared" si="114"/>
        <v>VS</v>
      </c>
      <c r="S1849" s="24" t="s">
        <v>1240</v>
      </c>
      <c r="T1849" t="str">
        <f t="shared" si="115"/>
        <v>2B</v>
      </c>
      <c r="U1849">
        <f>VLOOKUP(S1849,ar_skupina!L$2:M$136,2,FALSE())</f>
        <v>94</v>
      </c>
    </row>
    <row r="1850" spans="1:21" ht="14.25" customHeight="1" x14ac:dyDescent="0.25">
      <c r="A1850">
        <v>2238</v>
      </c>
      <c r="B1850" s="9">
        <v>45386.416666666701</v>
      </c>
      <c r="C1850" s="9">
        <v>45386.520833333299</v>
      </c>
      <c r="D1850" t="s">
        <v>1884</v>
      </c>
      <c r="E1850" t="s">
        <v>16</v>
      </c>
      <c r="F1850" t="s">
        <v>1867</v>
      </c>
      <c r="G1850" t="s">
        <v>5</v>
      </c>
      <c r="H1850" t="s">
        <v>1301</v>
      </c>
      <c r="I1850" s="63" t="e">
        <f t="array" ref="I1850">_xlfn.IFS(#REF!="1",1,#REF!="2",2,#REF!="3",3,#REF!="1A",4,#REF!="1B",5,#REF!="2A",6,#REF!="2B",7,#REF!="3A",8,#REF!="3B",9,#REF!="4A",10,#REF!="","")</f>
        <v>#REF!</v>
      </c>
      <c r="J1850">
        <f>VLOOKUP(F1850,profesor!$G$2:$H$101,2,0)</f>
        <v>22</v>
      </c>
      <c r="K1850">
        <f>VLOOKUP(H1850,ar_predmet!A:C,3,0)</f>
        <v>2</v>
      </c>
      <c r="L1850" s="3">
        <f>VLOOKUP(H1850,ar_predmet!A:C,2,FALSE())</f>
        <v>5105</v>
      </c>
      <c r="M1850">
        <f>+VLOOKUP(G1850,tip_dogodka!$B$2:$C$10,2,0)</f>
        <v>4</v>
      </c>
      <c r="N1850">
        <f>+VLOOKUP(E1850,prostor!$F$1:$G$101,2,0)</f>
        <v>54</v>
      </c>
      <c r="O1850">
        <f t="shared" si="112"/>
        <v>150</v>
      </c>
      <c r="P1850">
        <f>VLOOKUP(O1850,mi2hh!A$2:B$4261,2,FALSE())</f>
        <v>3</v>
      </c>
      <c r="Q1850" t="str">
        <f t="shared" si="113"/>
        <v>Red</v>
      </c>
      <c r="R1850" t="str">
        <f t="shared" si="114"/>
        <v>VS</v>
      </c>
      <c r="S1850" s="24" t="s">
        <v>1240</v>
      </c>
      <c r="T1850" t="str">
        <f t="shared" si="115"/>
        <v>1B</v>
      </c>
      <c r="U1850">
        <f>VLOOKUP(S1850,ar_skupina!L$2:M$136,2,FALSE())</f>
        <v>94</v>
      </c>
    </row>
    <row r="1851" spans="1:21" ht="14.25" customHeight="1" x14ac:dyDescent="0.25">
      <c r="A1851">
        <v>2239</v>
      </c>
      <c r="B1851" s="9">
        <v>45252.489583333299</v>
      </c>
      <c r="C1851" s="9">
        <v>45252.59375</v>
      </c>
      <c r="D1851" t="s">
        <v>1894</v>
      </c>
      <c r="E1851">
        <v>413</v>
      </c>
      <c r="F1851" t="s">
        <v>1867</v>
      </c>
      <c r="G1851" t="s">
        <v>3</v>
      </c>
      <c r="H1851" t="s">
        <v>1122</v>
      </c>
      <c r="I1851" s="63" t="e">
        <f t="array" ref="I1851">_xlfn.IFS(#REF!="1",1,#REF!="2",2,#REF!="3",3,#REF!="1A",4,#REF!="1B",5,#REF!="2A",6,#REF!="2B",7,#REF!="3A",8,#REF!="3B",9,#REF!="4A",10,#REF!="","")</f>
        <v>#REF!</v>
      </c>
      <c r="J1851">
        <f>VLOOKUP(F1851,profesor!$G$2:$H$101,2,0)</f>
        <v>22</v>
      </c>
      <c r="K1851">
        <f>VLOOKUP(H1851,ar_predmet!A:C,3,0)</f>
        <v>168</v>
      </c>
      <c r="L1851" s="3">
        <f>VLOOKUP(H1851,ar_predmet!A:C,2,FALSE())</f>
        <v>7127</v>
      </c>
      <c r="M1851">
        <f>+VLOOKUP(G1851,tip_dogodka!$B$2:$C$10,2,0)</f>
        <v>2</v>
      </c>
      <c r="N1851">
        <f>+VLOOKUP(E1851,prostor!$F$1:$G$101,2,0)</f>
        <v>16</v>
      </c>
      <c r="O1851">
        <f t="shared" si="112"/>
        <v>150</v>
      </c>
      <c r="P1851">
        <f>VLOOKUP(O1851,mi2hh!A$2:B$4261,2,FALSE())</f>
        <v>3</v>
      </c>
      <c r="Q1851" t="str">
        <f t="shared" si="113"/>
        <v>Red</v>
      </c>
      <c r="R1851" t="str">
        <f t="shared" si="114"/>
        <v>MA</v>
      </c>
      <c r="S1851" s="24" t="s">
        <v>1223</v>
      </c>
      <c r="T1851" t="str">
        <f t="shared" si="115"/>
        <v/>
      </c>
      <c r="U1851">
        <f>VLOOKUP(S1851,ar_skupina!L$2:M$136,2,FALSE())</f>
        <v>79</v>
      </c>
    </row>
    <row r="1852" spans="1:21" ht="14.25" customHeight="1" x14ac:dyDescent="0.25">
      <c r="A1852">
        <v>2240</v>
      </c>
      <c r="B1852" s="9">
        <v>45366.635416666701</v>
      </c>
      <c r="C1852" s="9">
        <v>45366.739583333299</v>
      </c>
      <c r="D1852" t="s">
        <v>1900</v>
      </c>
      <c r="E1852">
        <v>111</v>
      </c>
      <c r="F1852" t="s">
        <v>1901</v>
      </c>
      <c r="G1852" t="s">
        <v>3</v>
      </c>
      <c r="H1852" t="s">
        <v>1820</v>
      </c>
      <c r="I1852" s="63" t="e">
        <f t="array" ref="I1852">_xlfn.IFS(#REF!="1",1,#REF!="2",2,#REF!="3",3,#REF!="1A",4,#REF!="1B",5,#REF!="2A",6,#REF!="2B",7,#REF!="3A",8,#REF!="3B",9,#REF!="4A",10,#REF!="","")</f>
        <v>#REF!</v>
      </c>
      <c r="J1852">
        <f>VLOOKUP(F1852,profesor!$G$2:$H$101,2,0)</f>
        <v>21</v>
      </c>
      <c r="K1852">
        <f>VLOOKUP(H1852,ar_predmet!A:C,3,0)</f>
        <v>11</v>
      </c>
      <c r="L1852" s="3">
        <f>VLOOKUP(H1852,ar_predmet!A:C,2,FALSE())</f>
        <v>5117</v>
      </c>
      <c r="M1852">
        <f>+VLOOKUP(G1852,tip_dogodka!$B$2:$C$10,2,0)</f>
        <v>2</v>
      </c>
      <c r="N1852">
        <f>+VLOOKUP(E1852,prostor!$F$1:$G$101,2,0)</f>
        <v>4</v>
      </c>
      <c r="O1852">
        <f t="shared" si="112"/>
        <v>150</v>
      </c>
      <c r="P1852">
        <f>VLOOKUP(O1852,mi2hh!A$2:B$4261,2,FALSE())</f>
        <v>3</v>
      </c>
      <c r="Q1852" t="str">
        <f t="shared" si="113"/>
        <v>Red</v>
      </c>
      <c r="R1852" t="str">
        <f t="shared" si="114"/>
        <v>VS</v>
      </c>
      <c r="S1852" s="24" t="s">
        <v>1152</v>
      </c>
      <c r="T1852" t="str">
        <f t="shared" si="115"/>
        <v>3</v>
      </c>
      <c r="U1852">
        <f>VLOOKUP(S1852,ar_skupina!L$2:M$136,2,FALSE())</f>
        <v>15</v>
      </c>
    </row>
    <row r="1853" spans="1:21" ht="14.25" customHeight="1" x14ac:dyDescent="0.25">
      <c r="A1853">
        <v>2241</v>
      </c>
      <c r="B1853" s="9">
        <v>45425.416666666701</v>
      </c>
      <c r="C1853" s="9">
        <v>45425.520833333299</v>
      </c>
      <c r="D1853" t="s">
        <v>1902</v>
      </c>
      <c r="E1853">
        <v>302</v>
      </c>
      <c r="F1853" t="s">
        <v>1901</v>
      </c>
      <c r="G1853" t="s">
        <v>2</v>
      </c>
      <c r="H1853" t="s">
        <v>1903</v>
      </c>
      <c r="I1853" s="63" t="e">
        <f t="array" ref="I1853">_xlfn.IFS(#REF!="1",1,#REF!="2",2,#REF!="3",3,#REF!="1A",4,#REF!="1B",5,#REF!="2A",6,#REF!="2B",7,#REF!="3A",8,#REF!="3B",9,#REF!="4A",10,#REF!="","")</f>
        <v>#REF!</v>
      </c>
      <c r="J1853">
        <f>VLOOKUP(F1853,profesor!$G$2:$H$101,2,0)</f>
        <v>21</v>
      </c>
      <c r="K1853">
        <f>VLOOKUP(H1853,ar_predmet!A:C,3,0)</f>
        <v>165</v>
      </c>
      <c r="L1853" s="3">
        <f>VLOOKUP(H1853,ar_predmet!A:C,2,FALSE())</f>
        <v>7125</v>
      </c>
      <c r="M1853">
        <f>+VLOOKUP(G1853,tip_dogodka!$B$2:$C$10,2,0)</f>
        <v>1</v>
      </c>
      <c r="N1853">
        <f>+VLOOKUP(E1853,prostor!$F$1:$G$101,2,0)</f>
        <v>6</v>
      </c>
      <c r="O1853">
        <f t="shared" si="112"/>
        <v>150</v>
      </c>
      <c r="P1853">
        <f>VLOOKUP(O1853,mi2hh!A$2:B$4261,2,FALSE())</f>
        <v>3</v>
      </c>
      <c r="Q1853" t="str">
        <f t="shared" si="113"/>
        <v>Red</v>
      </c>
      <c r="R1853" t="str">
        <f t="shared" si="114"/>
        <v>MA</v>
      </c>
      <c r="S1853" s="24" t="s">
        <v>1225</v>
      </c>
      <c r="T1853" t="str">
        <f t="shared" si="115"/>
        <v/>
      </c>
      <c r="U1853">
        <f>VLOOKUP(S1853,ar_skupina!L$2:M$136,2,FALSE())</f>
        <v>81</v>
      </c>
    </row>
    <row r="1854" spans="1:21" ht="14.25" customHeight="1" x14ac:dyDescent="0.25">
      <c r="A1854">
        <v>2242</v>
      </c>
      <c r="B1854" s="9">
        <v>45391.791666666701</v>
      </c>
      <c r="C1854" s="9">
        <v>45391.895833333299</v>
      </c>
      <c r="D1854" t="s">
        <v>1904</v>
      </c>
      <c r="E1854">
        <v>111</v>
      </c>
      <c r="F1854" t="s">
        <v>1901</v>
      </c>
      <c r="G1854" t="s">
        <v>3</v>
      </c>
      <c r="H1854" t="s">
        <v>1820</v>
      </c>
      <c r="I1854" s="63" t="e">
        <f t="array" ref="I1854">_xlfn.IFS(#REF!="1",1,#REF!="2",2,#REF!="3",3,#REF!="1A",4,#REF!="1B",5,#REF!="2A",6,#REF!="2B",7,#REF!="3A",8,#REF!="3B",9,#REF!="4A",10,#REF!="","")</f>
        <v>#REF!</v>
      </c>
      <c r="J1854">
        <f>VLOOKUP(F1854,profesor!$G$2:$H$101,2,0)</f>
        <v>21</v>
      </c>
      <c r="K1854">
        <f>VLOOKUP(H1854,ar_predmet!A:C,3,0)</f>
        <v>11</v>
      </c>
      <c r="L1854" s="3">
        <f>VLOOKUP(H1854,ar_predmet!A:C,2,FALSE())</f>
        <v>5117</v>
      </c>
      <c r="M1854">
        <f>+VLOOKUP(G1854,tip_dogodka!$B$2:$C$10,2,0)</f>
        <v>2</v>
      </c>
      <c r="N1854">
        <f>+VLOOKUP(E1854,prostor!$F$1:$G$101,2,0)</f>
        <v>4</v>
      </c>
      <c r="O1854">
        <f t="shared" si="112"/>
        <v>150</v>
      </c>
      <c r="P1854">
        <f>VLOOKUP(O1854,mi2hh!A$2:B$4261,2,FALSE())</f>
        <v>3</v>
      </c>
      <c r="Q1854" t="str">
        <f t="shared" si="113"/>
        <v>Red</v>
      </c>
      <c r="R1854" t="str">
        <f t="shared" si="114"/>
        <v>VS</v>
      </c>
      <c r="S1854" s="24" t="s">
        <v>1151</v>
      </c>
      <c r="T1854" t="str">
        <f t="shared" si="115"/>
        <v>2</v>
      </c>
      <c r="U1854">
        <f>VLOOKUP(S1854,ar_skupina!L$2:M$136,2,FALSE())</f>
        <v>14</v>
      </c>
    </row>
    <row r="1855" spans="1:21" ht="14.25" customHeight="1" x14ac:dyDescent="0.25">
      <c r="A1855">
        <v>2245</v>
      </c>
      <c r="B1855" s="9">
        <v>45296.489583333299</v>
      </c>
      <c r="C1855" s="9">
        <v>45296.59375</v>
      </c>
      <c r="D1855" t="s">
        <v>1905</v>
      </c>
      <c r="E1855" t="s">
        <v>16</v>
      </c>
      <c r="F1855" t="s">
        <v>1901</v>
      </c>
      <c r="G1855" t="s">
        <v>5</v>
      </c>
      <c r="H1855" t="s">
        <v>1906</v>
      </c>
      <c r="I1855" s="63" t="e">
        <f t="array" ref="I1855">_xlfn.IFS(#REF!="1",1,#REF!="2",2,#REF!="3",3,#REF!="1A",4,#REF!="1B",5,#REF!="2A",6,#REF!="2B",7,#REF!="3A",8,#REF!="3B",9,#REF!="4A",10,#REF!="","")</f>
        <v>#REF!</v>
      </c>
      <c r="J1855">
        <f>VLOOKUP(F1855,profesor!$G$2:$H$101,2,0)</f>
        <v>21</v>
      </c>
      <c r="K1855">
        <f>VLOOKUP(H1855,ar_predmet!A:C,3,0)</f>
        <v>122</v>
      </c>
      <c r="L1855" s="3">
        <f>VLOOKUP(H1855,ar_predmet!A:C,2,FALSE())</f>
        <v>6315</v>
      </c>
      <c r="M1855">
        <f>+VLOOKUP(G1855,tip_dogodka!$B$2:$C$10,2,0)</f>
        <v>4</v>
      </c>
      <c r="N1855">
        <f>+VLOOKUP(E1855,prostor!$F$1:$G$101,2,0)</f>
        <v>54</v>
      </c>
      <c r="O1855">
        <f t="shared" si="112"/>
        <v>150</v>
      </c>
      <c r="P1855">
        <f>VLOOKUP(O1855,mi2hh!A$2:B$4261,2,FALSE())</f>
        <v>3</v>
      </c>
      <c r="Q1855" t="str">
        <f t="shared" si="113"/>
        <v>Red</v>
      </c>
      <c r="R1855" t="str">
        <f t="shared" si="114"/>
        <v>UN</v>
      </c>
      <c r="S1855" s="24" t="s">
        <v>1216</v>
      </c>
      <c r="T1855" t="str">
        <f t="shared" si="115"/>
        <v/>
      </c>
      <c r="U1855">
        <f>VLOOKUP(S1855,ar_skupina!L$2:M$136,2,FALSE())</f>
        <v>73</v>
      </c>
    </row>
    <row r="1856" spans="1:21" ht="14.25" customHeight="1" x14ac:dyDescent="0.25">
      <c r="A1856">
        <v>2246</v>
      </c>
      <c r="B1856" s="9">
        <v>45238.375</v>
      </c>
      <c r="C1856" s="9">
        <v>45238.479166666701</v>
      </c>
      <c r="D1856" t="s">
        <v>1907</v>
      </c>
      <c r="E1856">
        <v>306</v>
      </c>
      <c r="F1856" t="s">
        <v>1901</v>
      </c>
      <c r="G1856" t="s">
        <v>3</v>
      </c>
      <c r="H1856" t="s">
        <v>1908</v>
      </c>
      <c r="I1856" s="63" t="e">
        <f t="array" ref="I1856">_xlfn.IFS(#REF!="1",1,#REF!="2",2,#REF!="3",3,#REF!="1A",4,#REF!="1B",5,#REF!="2A",6,#REF!="2B",7,#REF!="3A",8,#REF!="3B",9,#REF!="4A",10,#REF!="","")</f>
        <v>#REF!</v>
      </c>
      <c r="J1856">
        <f>VLOOKUP(F1856,profesor!$G$2:$H$101,2,0)</f>
        <v>21</v>
      </c>
      <c r="K1856">
        <f>VLOOKUP(H1856,ar_predmet!A:C,3,0)</f>
        <v>60</v>
      </c>
      <c r="L1856" s="3">
        <f>VLOOKUP(H1856,ar_predmet!A:C,2,FALSE())</f>
        <v>5317</v>
      </c>
      <c r="M1856">
        <f>+VLOOKUP(G1856,tip_dogodka!$B$2:$C$10,2,0)</f>
        <v>2</v>
      </c>
      <c r="N1856">
        <f>+VLOOKUP(E1856,prostor!$F$1:$G$101,2,0)</f>
        <v>8</v>
      </c>
      <c r="O1856">
        <f t="shared" si="112"/>
        <v>150</v>
      </c>
      <c r="P1856">
        <f>VLOOKUP(O1856,mi2hh!A$2:B$4261,2,FALSE())</f>
        <v>3</v>
      </c>
      <c r="Q1856" t="str">
        <f t="shared" si="113"/>
        <v>Red</v>
      </c>
      <c r="R1856" t="str">
        <f t="shared" si="114"/>
        <v>VS</v>
      </c>
      <c r="S1856" s="24" t="s">
        <v>1240</v>
      </c>
      <c r="T1856" t="str">
        <f t="shared" si="115"/>
        <v>1</v>
      </c>
      <c r="U1856">
        <f>VLOOKUP(S1856,ar_skupina!L$2:M$136,2,FALSE())</f>
        <v>94</v>
      </c>
    </row>
    <row r="1857" spans="1:21" ht="14.25" customHeight="1" x14ac:dyDescent="0.25">
      <c r="A1857">
        <v>2248</v>
      </c>
      <c r="B1857" s="9">
        <v>45351.75</v>
      </c>
      <c r="C1857" s="9">
        <v>45351.815972222197</v>
      </c>
      <c r="D1857" t="s">
        <v>1827</v>
      </c>
      <c r="E1857">
        <v>301</v>
      </c>
      <c r="F1857" t="s">
        <v>1901</v>
      </c>
      <c r="G1857" t="s">
        <v>2</v>
      </c>
      <c r="H1857" t="s">
        <v>1820</v>
      </c>
      <c r="I1857" s="63" t="e">
        <f t="array" ref="I1857">_xlfn.IFS(#REF!="1",1,#REF!="2",2,#REF!="3",3,#REF!="1A",4,#REF!="1B",5,#REF!="2A",6,#REF!="2B",7,#REF!="3A",8,#REF!="3B",9,#REF!="4A",10,#REF!="","")</f>
        <v>#REF!</v>
      </c>
      <c r="J1857">
        <f>VLOOKUP(F1857,profesor!$G$2:$H$101,2,0)</f>
        <v>21</v>
      </c>
      <c r="K1857">
        <f>VLOOKUP(H1857,ar_predmet!A:C,3,0)</f>
        <v>11</v>
      </c>
      <c r="L1857" s="3">
        <f>VLOOKUP(H1857,ar_predmet!A:C,2,FALSE())</f>
        <v>5117</v>
      </c>
      <c r="M1857">
        <f>+VLOOKUP(G1857,tip_dogodka!$B$2:$C$10,2,0)</f>
        <v>1</v>
      </c>
      <c r="N1857">
        <f>+VLOOKUP(E1857,prostor!$F$1:$G$101,2,0)</f>
        <v>5</v>
      </c>
      <c r="O1857">
        <f t="shared" si="112"/>
        <v>95</v>
      </c>
      <c r="P1857">
        <f>VLOOKUP(O1857,mi2hh!A$2:B$4261,2,FALSE())</f>
        <v>2</v>
      </c>
      <c r="Q1857" t="str">
        <f t="shared" si="113"/>
        <v>Izr</v>
      </c>
      <c r="R1857" t="str">
        <f t="shared" si="114"/>
        <v>VS</v>
      </c>
      <c r="S1857" s="24" t="s">
        <v>1240</v>
      </c>
      <c r="T1857" t="str">
        <f t="shared" si="115"/>
        <v/>
      </c>
      <c r="U1857">
        <f>VLOOKUP(S1857,ar_skupina!L$2:M$136,2,FALSE())</f>
        <v>94</v>
      </c>
    </row>
    <row r="1858" spans="1:21" ht="14.25" customHeight="1" x14ac:dyDescent="0.25">
      <c r="A1858">
        <v>2249</v>
      </c>
      <c r="B1858" s="9">
        <v>45258.635416666701</v>
      </c>
      <c r="C1858" s="9">
        <v>45258.739583333299</v>
      </c>
      <c r="D1858" t="s">
        <v>1909</v>
      </c>
      <c r="E1858">
        <v>306</v>
      </c>
      <c r="F1858" t="s">
        <v>1901</v>
      </c>
      <c r="G1858" t="s">
        <v>3</v>
      </c>
      <c r="H1858" t="s">
        <v>1908</v>
      </c>
      <c r="I1858" s="63" t="e">
        <f t="array" ref="I1858">_xlfn.IFS(#REF!="1",1,#REF!="2",2,#REF!="3",3,#REF!="1A",4,#REF!="1B",5,#REF!="2A",6,#REF!="2B",7,#REF!="3A",8,#REF!="3B",9,#REF!="4A",10,#REF!="","")</f>
        <v>#REF!</v>
      </c>
      <c r="J1858">
        <f>VLOOKUP(F1858,profesor!$G$2:$H$101,2,0)</f>
        <v>21</v>
      </c>
      <c r="K1858">
        <f>VLOOKUP(H1858,ar_predmet!A:C,3,0)</f>
        <v>60</v>
      </c>
      <c r="L1858" s="3">
        <f>VLOOKUP(H1858,ar_predmet!A:C,2,FALSE())</f>
        <v>5317</v>
      </c>
      <c r="M1858">
        <f>+VLOOKUP(G1858,tip_dogodka!$B$2:$C$10,2,0)</f>
        <v>2</v>
      </c>
      <c r="N1858">
        <f>+VLOOKUP(E1858,prostor!$F$1:$G$101,2,0)</f>
        <v>8</v>
      </c>
      <c r="O1858">
        <f t="shared" ref="O1858:O1921" si="116">+INT(TEXT(((C1858-B1858)*24*60),"000"))</f>
        <v>150</v>
      </c>
      <c r="P1858">
        <f>VLOOKUP(O1858,mi2hh!A$2:B$4261,2,FALSE())</f>
        <v>3</v>
      </c>
      <c r="Q1858" t="str">
        <f t="shared" ref="Q1858:Q1921" si="117">IF(ISNUMBER(FIND("Redni",D1858)),"Red", IF(ISNUMBER(FIND("Izredni",D1858)),"Izr"))</f>
        <v>Red</v>
      </c>
      <c r="R1858" t="str">
        <f t="shared" ref="R1858:R1921" si="118">IF(ISNUMBER(FIND("-VS-",D1858)),"VS", IF(ISNUMBER(FIND("-UNI-",D1858)),"UN",IF(ISNUMBER(FIND("-MAG-",D1858)),"MA",IF(ISNUMBER(FIND("-DR-",D1858)),"DO"))))</f>
        <v>VS</v>
      </c>
      <c r="S1858" s="24" t="s">
        <v>1240</v>
      </c>
      <c r="T1858" t="str">
        <f t="shared" ref="T1858:T1921" si="119">IF(ISNUMBER(FIND("1. skupina",D1858)),"1",IF(ISNUMBER(FIND("2. skupina",D1858)),"2",IF(ISNUMBER(FIND("3. skupina",D1858)),"3",IF(ISNUMBER(FIND("1.a skupina",D1858)),"1A",IF(ISNUMBER(FIND("1.b skupina",D1858)),"1B",IF(ISNUMBER(FIND("2.a skupina",D1858)),"2A",IF(ISNUMBER(FIND("2.b skupina",D1858)),"2B",IF(ISNUMBER(FIND("3.a skupina",D1858)),"3A",IF(ISNUMBER(FIND("3.b skupina",D1858)),"3B",IF(ISNUMBER(FIND("4.a skupina",D1858)),"4A",""))))))))))</f>
        <v>2</v>
      </c>
      <c r="U1858">
        <f>VLOOKUP(S1858,ar_skupina!L$2:M$136,2,FALSE())</f>
        <v>94</v>
      </c>
    </row>
    <row r="1859" spans="1:21" ht="14.25" customHeight="1" x14ac:dyDescent="0.25">
      <c r="A1859">
        <v>2250</v>
      </c>
      <c r="B1859" s="9">
        <v>45259.635416666701</v>
      </c>
      <c r="C1859" s="9">
        <v>45259.739583333299</v>
      </c>
      <c r="D1859" t="s">
        <v>1909</v>
      </c>
      <c r="E1859">
        <v>306</v>
      </c>
      <c r="F1859" t="s">
        <v>1901</v>
      </c>
      <c r="G1859" t="s">
        <v>3</v>
      </c>
      <c r="H1859" t="s">
        <v>1908</v>
      </c>
      <c r="I1859" s="63" t="e">
        <f t="array" ref="I1859">_xlfn.IFS(#REF!="1",1,#REF!="2",2,#REF!="3",3,#REF!="1A",4,#REF!="1B",5,#REF!="2A",6,#REF!="2B",7,#REF!="3A",8,#REF!="3B",9,#REF!="4A",10,#REF!="","")</f>
        <v>#REF!</v>
      </c>
      <c r="J1859">
        <f>VLOOKUP(F1859,profesor!$G$2:$H$101,2,0)</f>
        <v>21</v>
      </c>
      <c r="K1859">
        <f>VLOOKUP(H1859,ar_predmet!A:C,3,0)</f>
        <v>60</v>
      </c>
      <c r="L1859" s="3">
        <f>VLOOKUP(H1859,ar_predmet!A:C,2,FALSE())</f>
        <v>5317</v>
      </c>
      <c r="M1859">
        <f>+VLOOKUP(G1859,tip_dogodka!$B$2:$C$10,2,0)</f>
        <v>2</v>
      </c>
      <c r="N1859">
        <f>+VLOOKUP(E1859,prostor!$F$1:$G$101,2,0)</f>
        <v>8</v>
      </c>
      <c r="O1859">
        <f t="shared" si="116"/>
        <v>150</v>
      </c>
      <c r="P1859">
        <f>VLOOKUP(O1859,mi2hh!A$2:B$4261,2,FALSE())</f>
        <v>3</v>
      </c>
      <c r="Q1859" t="str">
        <f t="shared" si="117"/>
        <v>Red</v>
      </c>
      <c r="R1859" t="str">
        <f t="shared" si="118"/>
        <v>VS</v>
      </c>
      <c r="S1859" s="24" t="s">
        <v>1240</v>
      </c>
      <c r="T1859" t="str">
        <f t="shared" si="119"/>
        <v>2</v>
      </c>
      <c r="U1859">
        <f>VLOOKUP(S1859,ar_skupina!L$2:M$136,2,FALSE())</f>
        <v>94</v>
      </c>
    </row>
    <row r="1860" spans="1:21" ht="14.25" customHeight="1" x14ac:dyDescent="0.25">
      <c r="A1860">
        <v>2251</v>
      </c>
      <c r="B1860" s="9">
        <v>45219.791666666701</v>
      </c>
      <c r="C1860" s="9">
        <v>45219.895833333299</v>
      </c>
      <c r="D1860" t="s">
        <v>1910</v>
      </c>
      <c r="E1860" t="s">
        <v>16</v>
      </c>
      <c r="F1860" t="s">
        <v>1901</v>
      </c>
      <c r="G1860" t="s">
        <v>5</v>
      </c>
      <c r="H1860" t="s">
        <v>1825</v>
      </c>
      <c r="I1860" s="63" t="e">
        <f t="array" ref="I1860">_xlfn.IFS(#REF!="1",1,#REF!="2",2,#REF!="3",3,#REF!="1A",4,#REF!="1B",5,#REF!="2A",6,#REF!="2B",7,#REF!="3A",8,#REF!="3B",9,#REF!="4A",10,#REF!="","")</f>
        <v>#REF!</v>
      </c>
      <c r="J1860">
        <f>VLOOKUP(F1860,profesor!$G$2:$H$101,2,0)</f>
        <v>21</v>
      </c>
      <c r="K1860">
        <f>VLOOKUP(H1860,ar_predmet!A:C,3,0)</f>
        <v>84</v>
      </c>
      <c r="L1860" s="3">
        <f>VLOOKUP(H1860,ar_predmet!A:C,2,FALSE())</f>
        <v>6122</v>
      </c>
      <c r="M1860">
        <f>+VLOOKUP(G1860,tip_dogodka!$B$2:$C$10,2,0)</f>
        <v>4</v>
      </c>
      <c r="N1860">
        <f>+VLOOKUP(E1860,prostor!$F$1:$G$101,2,0)</f>
        <v>54</v>
      </c>
      <c r="O1860">
        <f t="shared" si="116"/>
        <v>150</v>
      </c>
      <c r="P1860">
        <f>VLOOKUP(O1860,mi2hh!A$2:B$4261,2,FALSE())</f>
        <v>3</v>
      </c>
      <c r="Q1860" t="str">
        <f t="shared" si="117"/>
        <v>Red</v>
      </c>
      <c r="R1860" t="str">
        <f t="shared" si="118"/>
        <v>UN</v>
      </c>
      <c r="S1860" s="24" t="s">
        <v>1202</v>
      </c>
      <c r="T1860" t="str">
        <f t="shared" si="119"/>
        <v>2</v>
      </c>
      <c r="U1860">
        <f>VLOOKUP(S1860,ar_skupina!L$2:M$136,2,FALSE())</f>
        <v>59</v>
      </c>
    </row>
    <row r="1861" spans="1:21" ht="14.25" customHeight="1" x14ac:dyDescent="0.25">
      <c r="A1861">
        <v>2252</v>
      </c>
      <c r="B1861" s="9">
        <v>45222.677083333299</v>
      </c>
      <c r="C1861" s="9">
        <v>45222.78125</v>
      </c>
      <c r="D1861" t="s">
        <v>1911</v>
      </c>
      <c r="E1861" t="s">
        <v>16</v>
      </c>
      <c r="F1861" t="s">
        <v>1901</v>
      </c>
      <c r="G1861" t="s">
        <v>5</v>
      </c>
      <c r="H1861" t="s">
        <v>1825</v>
      </c>
      <c r="I1861" s="63" t="e">
        <f t="array" ref="I1861">_xlfn.IFS(#REF!="1",1,#REF!="2",2,#REF!="3",3,#REF!="1A",4,#REF!="1B",5,#REF!="2A",6,#REF!="2B",7,#REF!="3A",8,#REF!="3B",9,#REF!="4A",10,#REF!="","")</f>
        <v>#REF!</v>
      </c>
      <c r="J1861">
        <f>VLOOKUP(F1861,profesor!$G$2:$H$101,2,0)</f>
        <v>21</v>
      </c>
      <c r="K1861">
        <f>VLOOKUP(H1861,ar_predmet!A:C,3,0)</f>
        <v>84</v>
      </c>
      <c r="L1861" s="3">
        <f>VLOOKUP(H1861,ar_predmet!A:C,2,FALSE())</f>
        <v>6122</v>
      </c>
      <c r="M1861">
        <f>+VLOOKUP(G1861,tip_dogodka!$B$2:$C$10,2,0)</f>
        <v>4</v>
      </c>
      <c r="N1861">
        <f>+VLOOKUP(E1861,prostor!$F$1:$G$101,2,0)</f>
        <v>54</v>
      </c>
      <c r="O1861">
        <f t="shared" si="116"/>
        <v>150</v>
      </c>
      <c r="P1861">
        <f>VLOOKUP(O1861,mi2hh!A$2:B$4261,2,FALSE())</f>
        <v>3</v>
      </c>
      <c r="Q1861" t="str">
        <f t="shared" si="117"/>
        <v>Red</v>
      </c>
      <c r="R1861" t="str">
        <f t="shared" si="118"/>
        <v>UN</v>
      </c>
      <c r="S1861" s="24" t="s">
        <v>1201</v>
      </c>
      <c r="T1861" t="str">
        <f t="shared" si="119"/>
        <v>1</v>
      </c>
      <c r="U1861">
        <f>VLOOKUP(S1861,ar_skupina!L$2:M$136,2,FALSE())</f>
        <v>58</v>
      </c>
    </row>
    <row r="1862" spans="1:21" ht="14.25" customHeight="1" x14ac:dyDescent="0.25">
      <c r="A1862">
        <v>2253</v>
      </c>
      <c r="B1862" s="9">
        <v>45419.416666666701</v>
      </c>
      <c r="C1862" s="9">
        <v>45419.520833333299</v>
      </c>
      <c r="D1862" t="s">
        <v>1912</v>
      </c>
      <c r="E1862" t="s">
        <v>16</v>
      </c>
      <c r="F1862" t="s">
        <v>1901</v>
      </c>
      <c r="G1862" t="s">
        <v>4</v>
      </c>
      <c r="H1862" t="s">
        <v>1903</v>
      </c>
      <c r="I1862" s="63" t="e">
        <f t="array" ref="I1862">_xlfn.IFS(#REF!="1",1,#REF!="2",2,#REF!="3",3,#REF!="1A",4,#REF!="1B",5,#REF!="2A",6,#REF!="2B",7,#REF!="3A",8,#REF!="3B",9,#REF!="4A",10,#REF!="","")</f>
        <v>#REF!</v>
      </c>
      <c r="J1862">
        <f>VLOOKUP(F1862,profesor!$G$2:$H$101,2,0)</f>
        <v>21</v>
      </c>
      <c r="K1862">
        <f>VLOOKUP(H1862,ar_predmet!A:C,3,0)</f>
        <v>165</v>
      </c>
      <c r="L1862" s="3">
        <f>VLOOKUP(H1862,ar_predmet!A:C,2,FALSE())</f>
        <v>7125</v>
      </c>
      <c r="M1862">
        <f>+VLOOKUP(G1862,tip_dogodka!$B$2:$C$10,2,0)</f>
        <v>3</v>
      </c>
      <c r="N1862">
        <f>+VLOOKUP(E1862,prostor!$F$1:$G$101,2,0)</f>
        <v>54</v>
      </c>
      <c r="O1862">
        <f t="shared" si="116"/>
        <v>150</v>
      </c>
      <c r="P1862">
        <f>VLOOKUP(O1862,mi2hh!A$2:B$4261,2,FALSE())</f>
        <v>3</v>
      </c>
      <c r="Q1862" t="str">
        <f t="shared" si="117"/>
        <v>Red</v>
      </c>
      <c r="R1862" t="str">
        <f t="shared" si="118"/>
        <v>MA</v>
      </c>
      <c r="S1862" s="24" t="s">
        <v>1225</v>
      </c>
      <c r="T1862" t="str">
        <f t="shared" si="119"/>
        <v/>
      </c>
      <c r="U1862">
        <f>VLOOKUP(S1862,ar_skupina!L$2:M$136,2,FALSE())</f>
        <v>81</v>
      </c>
    </row>
    <row r="1863" spans="1:21" ht="14.25" customHeight="1" x14ac:dyDescent="0.25">
      <c r="A1863">
        <v>2255</v>
      </c>
      <c r="B1863" s="9">
        <v>45211.416666666701</v>
      </c>
      <c r="C1863" s="9">
        <v>45211.520833333299</v>
      </c>
      <c r="D1863" t="s">
        <v>1913</v>
      </c>
      <c r="E1863" t="s">
        <v>16</v>
      </c>
      <c r="F1863" t="s">
        <v>1901</v>
      </c>
      <c r="G1863" t="s">
        <v>4</v>
      </c>
      <c r="H1863" t="s">
        <v>1908</v>
      </c>
      <c r="I1863" s="63" t="e">
        <f t="array" ref="I1863">_xlfn.IFS(#REF!="1",1,#REF!="2",2,#REF!="3",3,#REF!="1A",4,#REF!="1B",5,#REF!="2A",6,#REF!="2B",7,#REF!="3A",8,#REF!="3B",9,#REF!="4A",10,#REF!="","")</f>
        <v>#REF!</v>
      </c>
      <c r="J1863">
        <f>VLOOKUP(F1863,profesor!$G$2:$H$101,2,0)</f>
        <v>21</v>
      </c>
      <c r="K1863">
        <f>VLOOKUP(H1863,ar_predmet!A:C,3,0)</f>
        <v>60</v>
      </c>
      <c r="L1863" s="3">
        <f>VLOOKUP(H1863,ar_predmet!A:C,2,FALSE())</f>
        <v>5317</v>
      </c>
      <c r="M1863">
        <f>+VLOOKUP(G1863,tip_dogodka!$B$2:$C$10,2,0)</f>
        <v>3</v>
      </c>
      <c r="N1863">
        <f>+VLOOKUP(E1863,prostor!$F$1:$G$101,2,0)</f>
        <v>54</v>
      </c>
      <c r="O1863">
        <f t="shared" si="116"/>
        <v>150</v>
      </c>
      <c r="P1863">
        <f>VLOOKUP(O1863,mi2hh!A$2:B$4261,2,FALSE())</f>
        <v>3</v>
      </c>
      <c r="Q1863" t="str">
        <f t="shared" si="117"/>
        <v>Red</v>
      </c>
      <c r="R1863" t="str">
        <f t="shared" si="118"/>
        <v>VS</v>
      </c>
      <c r="S1863" s="24" t="s">
        <v>1240</v>
      </c>
      <c r="T1863" t="str">
        <f t="shared" si="119"/>
        <v/>
      </c>
      <c r="U1863">
        <f>VLOOKUP(S1863,ar_skupina!L$2:M$136,2,FALSE())</f>
        <v>94</v>
      </c>
    </row>
    <row r="1864" spans="1:21" ht="14.25" customHeight="1" x14ac:dyDescent="0.25">
      <c r="A1864">
        <v>2258</v>
      </c>
      <c r="B1864" s="9">
        <v>45246.75</v>
      </c>
      <c r="C1864" s="9">
        <v>45246.854166666701</v>
      </c>
      <c r="D1864" t="s">
        <v>1914</v>
      </c>
      <c r="E1864" t="s">
        <v>16</v>
      </c>
      <c r="F1864" t="s">
        <v>1901</v>
      </c>
      <c r="G1864" t="s">
        <v>5</v>
      </c>
      <c r="H1864" t="s">
        <v>1908</v>
      </c>
      <c r="I1864" s="63" t="e">
        <f t="array" ref="I1864">_xlfn.IFS(#REF!="1",1,#REF!="2",2,#REF!="3",3,#REF!="1A",4,#REF!="1B",5,#REF!="2A",6,#REF!="2B",7,#REF!="3A",8,#REF!="3B",9,#REF!="4A",10,#REF!="","")</f>
        <v>#REF!</v>
      </c>
      <c r="J1864">
        <f>VLOOKUP(F1864,profesor!$G$2:$H$101,2,0)</f>
        <v>21</v>
      </c>
      <c r="K1864">
        <f>VLOOKUP(H1864,ar_predmet!A:C,3,0)</f>
        <v>60</v>
      </c>
      <c r="L1864" s="3">
        <f>VLOOKUP(H1864,ar_predmet!A:C,2,FALSE())</f>
        <v>5317</v>
      </c>
      <c r="M1864">
        <f>+VLOOKUP(G1864,tip_dogodka!$B$2:$C$10,2,0)</f>
        <v>4</v>
      </c>
      <c r="N1864">
        <f>+VLOOKUP(E1864,prostor!$F$1:$G$101,2,0)</f>
        <v>54</v>
      </c>
      <c r="O1864">
        <f t="shared" si="116"/>
        <v>150</v>
      </c>
      <c r="P1864">
        <f>VLOOKUP(O1864,mi2hh!A$2:B$4261,2,FALSE())</f>
        <v>3</v>
      </c>
      <c r="Q1864" t="str">
        <f t="shared" si="117"/>
        <v>Red</v>
      </c>
      <c r="R1864" t="str">
        <f t="shared" si="118"/>
        <v>VS</v>
      </c>
      <c r="S1864" s="24" t="s">
        <v>1240</v>
      </c>
      <c r="T1864" t="str">
        <f t="shared" si="119"/>
        <v>2</v>
      </c>
      <c r="U1864">
        <f>VLOOKUP(S1864,ar_skupina!L$2:M$136,2,FALSE())</f>
        <v>94</v>
      </c>
    </row>
    <row r="1865" spans="1:21" ht="14.25" customHeight="1" x14ac:dyDescent="0.25">
      <c r="A1865">
        <v>2259</v>
      </c>
      <c r="B1865" s="9">
        <v>45215.677083333299</v>
      </c>
      <c r="C1865" s="9">
        <v>45215.78125</v>
      </c>
      <c r="D1865" t="s">
        <v>1826</v>
      </c>
      <c r="E1865" t="s">
        <v>16</v>
      </c>
      <c r="F1865" t="s">
        <v>1901</v>
      </c>
      <c r="G1865" t="s">
        <v>4</v>
      </c>
      <c r="H1865" t="s">
        <v>1825</v>
      </c>
      <c r="I1865" s="63" t="e">
        <f t="array" ref="I1865">_xlfn.IFS(#REF!="1",1,#REF!="2",2,#REF!="3",3,#REF!="1A",4,#REF!="1B",5,#REF!="2A",6,#REF!="2B",7,#REF!="3A",8,#REF!="3B",9,#REF!="4A",10,#REF!="","")</f>
        <v>#REF!</v>
      </c>
      <c r="J1865">
        <f>VLOOKUP(F1865,profesor!$G$2:$H$101,2,0)</f>
        <v>21</v>
      </c>
      <c r="K1865">
        <f>VLOOKUP(H1865,ar_predmet!A:C,3,0)</f>
        <v>84</v>
      </c>
      <c r="L1865" s="3">
        <f>VLOOKUP(H1865,ar_predmet!A:C,2,FALSE())</f>
        <v>6122</v>
      </c>
      <c r="M1865">
        <f>+VLOOKUP(G1865,tip_dogodka!$B$2:$C$10,2,0)</f>
        <v>3</v>
      </c>
      <c r="N1865">
        <f>+VLOOKUP(E1865,prostor!$F$1:$G$101,2,0)</f>
        <v>54</v>
      </c>
      <c r="O1865">
        <f t="shared" si="116"/>
        <v>150</v>
      </c>
      <c r="P1865">
        <f>VLOOKUP(O1865,mi2hh!A$2:B$4261,2,FALSE())</f>
        <v>3</v>
      </c>
      <c r="Q1865" t="str">
        <f t="shared" si="117"/>
        <v>Red</v>
      </c>
      <c r="R1865" t="str">
        <f t="shared" si="118"/>
        <v>UN</v>
      </c>
      <c r="S1865" s="24" t="s">
        <v>1192</v>
      </c>
      <c r="T1865" t="str">
        <f t="shared" si="119"/>
        <v/>
      </c>
      <c r="U1865">
        <f>VLOOKUP(S1865,ar_skupina!L$2:M$136,2,FALSE())</f>
        <v>50</v>
      </c>
    </row>
    <row r="1866" spans="1:21" ht="14.25" customHeight="1" x14ac:dyDescent="0.25">
      <c r="A1866">
        <v>2260</v>
      </c>
      <c r="B1866" s="9">
        <v>45365.635416666701</v>
      </c>
      <c r="C1866" s="9">
        <v>45365.739583333299</v>
      </c>
      <c r="D1866" t="s">
        <v>1915</v>
      </c>
      <c r="E1866">
        <v>111</v>
      </c>
      <c r="F1866" t="s">
        <v>1901</v>
      </c>
      <c r="G1866" t="s">
        <v>3</v>
      </c>
      <c r="H1866" t="s">
        <v>1820</v>
      </c>
      <c r="I1866" s="63" t="e">
        <f t="array" ref="I1866">_xlfn.IFS(#REF!="1",1,#REF!="2",2,#REF!="3",3,#REF!="1A",4,#REF!="1B",5,#REF!="2A",6,#REF!="2B",7,#REF!="3A",8,#REF!="3B",9,#REF!="4A",10,#REF!="","")</f>
        <v>#REF!</v>
      </c>
      <c r="J1866">
        <f>VLOOKUP(F1866,profesor!$G$2:$H$101,2,0)</f>
        <v>21</v>
      </c>
      <c r="K1866">
        <f>VLOOKUP(H1866,ar_predmet!A:C,3,0)</f>
        <v>11</v>
      </c>
      <c r="L1866" s="3">
        <f>VLOOKUP(H1866,ar_predmet!A:C,2,FALSE())</f>
        <v>5117</v>
      </c>
      <c r="M1866">
        <f>+VLOOKUP(G1866,tip_dogodka!$B$2:$C$10,2,0)</f>
        <v>2</v>
      </c>
      <c r="N1866">
        <f>+VLOOKUP(E1866,prostor!$F$1:$G$101,2,0)</f>
        <v>4</v>
      </c>
      <c r="O1866">
        <f t="shared" si="116"/>
        <v>150</v>
      </c>
      <c r="P1866">
        <f>VLOOKUP(O1866,mi2hh!A$2:B$4261,2,FALSE())</f>
        <v>3</v>
      </c>
      <c r="Q1866" t="str">
        <f t="shared" si="117"/>
        <v>Red</v>
      </c>
      <c r="R1866" t="str">
        <f t="shared" si="118"/>
        <v>VS</v>
      </c>
      <c r="S1866" s="24" t="s">
        <v>1150</v>
      </c>
      <c r="T1866" t="str">
        <f t="shared" si="119"/>
        <v>1</v>
      </c>
      <c r="U1866">
        <f>VLOOKUP(S1866,ar_skupina!L$2:M$136,2,FALSE())</f>
        <v>13</v>
      </c>
    </row>
    <row r="1867" spans="1:21" ht="14.25" customHeight="1" x14ac:dyDescent="0.25">
      <c r="A1867">
        <v>2261</v>
      </c>
      <c r="B1867" s="9">
        <v>45420.53125</v>
      </c>
      <c r="C1867" s="9">
        <v>45420.635416666701</v>
      </c>
      <c r="D1867" t="s">
        <v>1916</v>
      </c>
      <c r="E1867" t="s">
        <v>16</v>
      </c>
      <c r="F1867" t="s">
        <v>1901</v>
      </c>
      <c r="G1867" t="s">
        <v>5</v>
      </c>
      <c r="H1867" t="s">
        <v>1917</v>
      </c>
      <c r="I1867" s="63" t="e">
        <f t="array" ref="I1867">_xlfn.IFS(#REF!="1",1,#REF!="2",2,#REF!="3",3,#REF!="1A",4,#REF!="1B",5,#REF!="2A",6,#REF!="2B",7,#REF!="3A",8,#REF!="3B",9,#REF!="4A",10,#REF!="","")</f>
        <v>#REF!</v>
      </c>
      <c r="J1867">
        <f>VLOOKUP(F1867,profesor!$G$2:$H$101,2,0)</f>
        <v>21</v>
      </c>
      <c r="K1867">
        <f>VLOOKUP(H1867,ar_predmet!A:C,3,0)</f>
        <v>136</v>
      </c>
      <c r="L1867" s="3">
        <f>VLOOKUP(H1867,ar_predmet!A:C,2,FALSE())</f>
        <v>6330</v>
      </c>
      <c r="M1867">
        <f>+VLOOKUP(G1867,tip_dogodka!$B$2:$C$10,2,0)</f>
        <v>4</v>
      </c>
      <c r="N1867">
        <f>+VLOOKUP(E1867,prostor!$F$1:$G$101,2,0)</f>
        <v>54</v>
      </c>
      <c r="O1867">
        <f t="shared" si="116"/>
        <v>150</v>
      </c>
      <c r="P1867">
        <f>VLOOKUP(O1867,mi2hh!A$2:B$4261,2,FALSE())</f>
        <v>3</v>
      </c>
      <c r="Q1867" t="str">
        <f t="shared" si="117"/>
        <v>Red</v>
      </c>
      <c r="R1867" t="str">
        <f t="shared" si="118"/>
        <v>UN</v>
      </c>
      <c r="S1867" s="24" t="s">
        <v>1218</v>
      </c>
      <c r="T1867" t="str">
        <f t="shared" si="119"/>
        <v/>
      </c>
      <c r="U1867">
        <f>VLOOKUP(S1867,ar_skupina!L$2:M$136,2,FALSE())</f>
        <v>75</v>
      </c>
    </row>
    <row r="1868" spans="1:21" ht="14.25" customHeight="1" x14ac:dyDescent="0.25">
      <c r="A1868">
        <v>2263</v>
      </c>
      <c r="B1868" s="9">
        <v>45239.75</v>
      </c>
      <c r="C1868" s="9">
        <v>45239.854166666701</v>
      </c>
      <c r="D1868" t="s">
        <v>1918</v>
      </c>
      <c r="E1868">
        <v>301</v>
      </c>
      <c r="F1868" t="s">
        <v>1901</v>
      </c>
      <c r="G1868" t="s">
        <v>3</v>
      </c>
      <c r="H1868" t="s">
        <v>1825</v>
      </c>
      <c r="I1868" s="63" t="e">
        <f t="array" ref="I1868">_xlfn.IFS(#REF!="1",1,#REF!="2",2,#REF!="3",3,#REF!="1A",4,#REF!="1B",5,#REF!="2A",6,#REF!="2B",7,#REF!="3A",8,#REF!="3B",9,#REF!="4A",10,#REF!="","")</f>
        <v>#REF!</v>
      </c>
      <c r="J1868">
        <f>VLOOKUP(F1868,profesor!$G$2:$H$101,2,0)</f>
        <v>21</v>
      </c>
      <c r="K1868">
        <f>VLOOKUP(H1868,ar_predmet!A:C,3,0)</f>
        <v>84</v>
      </c>
      <c r="L1868" s="3">
        <f>VLOOKUP(H1868,ar_predmet!A:C,2,FALSE())</f>
        <v>6122</v>
      </c>
      <c r="M1868">
        <f>+VLOOKUP(G1868,tip_dogodka!$B$2:$C$10,2,0)</f>
        <v>2</v>
      </c>
      <c r="N1868">
        <f>+VLOOKUP(E1868,prostor!$F$1:$G$101,2,0)</f>
        <v>5</v>
      </c>
      <c r="O1868">
        <f t="shared" si="116"/>
        <v>150</v>
      </c>
      <c r="P1868">
        <f>VLOOKUP(O1868,mi2hh!A$2:B$4261,2,FALSE())</f>
        <v>3</v>
      </c>
      <c r="Q1868" t="str">
        <f t="shared" si="117"/>
        <v>Red</v>
      </c>
      <c r="R1868" t="str">
        <f t="shared" si="118"/>
        <v>UN</v>
      </c>
      <c r="S1868" s="24" t="s">
        <v>1202</v>
      </c>
      <c r="T1868" t="str">
        <f t="shared" si="119"/>
        <v>2</v>
      </c>
      <c r="U1868">
        <f>VLOOKUP(S1868,ar_skupina!L$2:M$136,2,FALSE())</f>
        <v>59</v>
      </c>
    </row>
    <row r="1869" spans="1:21" ht="14.25" customHeight="1" x14ac:dyDescent="0.25">
      <c r="A1869">
        <v>2264</v>
      </c>
      <c r="B1869" s="9">
        <v>45218.677083333299</v>
      </c>
      <c r="C1869" s="9">
        <v>45218.78125</v>
      </c>
      <c r="D1869" t="s">
        <v>1919</v>
      </c>
      <c r="E1869">
        <v>301</v>
      </c>
      <c r="F1869" t="s">
        <v>1901</v>
      </c>
      <c r="G1869" t="s">
        <v>3</v>
      </c>
      <c r="H1869" t="s">
        <v>1825</v>
      </c>
      <c r="I1869" s="63" t="e">
        <f t="array" ref="I1869">_xlfn.IFS(#REF!="1",1,#REF!="2",2,#REF!="3",3,#REF!="1A",4,#REF!="1B",5,#REF!="2A",6,#REF!="2B",7,#REF!="3A",8,#REF!="3B",9,#REF!="4A",10,#REF!="","")</f>
        <v>#REF!</v>
      </c>
      <c r="J1869">
        <f>VLOOKUP(F1869,profesor!$G$2:$H$101,2,0)</f>
        <v>21</v>
      </c>
      <c r="K1869">
        <f>VLOOKUP(H1869,ar_predmet!A:C,3,0)</f>
        <v>84</v>
      </c>
      <c r="L1869" s="3">
        <f>VLOOKUP(H1869,ar_predmet!A:C,2,FALSE())</f>
        <v>6122</v>
      </c>
      <c r="M1869">
        <f>+VLOOKUP(G1869,tip_dogodka!$B$2:$C$10,2,0)</f>
        <v>2</v>
      </c>
      <c r="N1869">
        <f>+VLOOKUP(E1869,prostor!$F$1:$G$101,2,0)</f>
        <v>5</v>
      </c>
      <c r="O1869">
        <f t="shared" si="116"/>
        <v>150</v>
      </c>
      <c r="P1869">
        <f>VLOOKUP(O1869,mi2hh!A$2:B$4261,2,FALSE())</f>
        <v>3</v>
      </c>
      <c r="Q1869" t="str">
        <f t="shared" si="117"/>
        <v>Red</v>
      </c>
      <c r="R1869" t="str">
        <f t="shared" si="118"/>
        <v>UN</v>
      </c>
      <c r="S1869" s="24" t="s">
        <v>1201</v>
      </c>
      <c r="T1869" t="str">
        <f t="shared" si="119"/>
        <v>1</v>
      </c>
      <c r="U1869">
        <f>VLOOKUP(S1869,ar_skupina!L$2:M$136,2,FALSE())</f>
        <v>58</v>
      </c>
    </row>
    <row r="1870" spans="1:21" ht="14.25" customHeight="1" x14ac:dyDescent="0.25">
      <c r="A1870">
        <v>2266</v>
      </c>
      <c r="B1870" s="9">
        <v>45222.416666666701</v>
      </c>
      <c r="C1870" s="9">
        <v>45222.520833333299</v>
      </c>
      <c r="D1870" t="s">
        <v>1920</v>
      </c>
      <c r="E1870" t="s">
        <v>16</v>
      </c>
      <c r="F1870" t="s">
        <v>1901</v>
      </c>
      <c r="G1870" t="s">
        <v>5</v>
      </c>
      <c r="H1870" t="s">
        <v>1908</v>
      </c>
      <c r="I1870" s="63" t="e">
        <f t="array" ref="I1870">_xlfn.IFS(#REF!="1",1,#REF!="2",2,#REF!="3",3,#REF!="1A",4,#REF!="1B",5,#REF!="2A",6,#REF!="2B",7,#REF!="3A",8,#REF!="3B",9,#REF!="4A",10,#REF!="","")</f>
        <v>#REF!</v>
      </c>
      <c r="J1870">
        <f>VLOOKUP(F1870,profesor!$G$2:$H$101,2,0)</f>
        <v>21</v>
      </c>
      <c r="K1870">
        <f>VLOOKUP(H1870,ar_predmet!A:C,3,0)</f>
        <v>60</v>
      </c>
      <c r="L1870" s="3">
        <f>VLOOKUP(H1870,ar_predmet!A:C,2,FALSE())</f>
        <v>5317</v>
      </c>
      <c r="M1870">
        <f>+VLOOKUP(G1870,tip_dogodka!$B$2:$C$10,2,0)</f>
        <v>4</v>
      </c>
      <c r="N1870">
        <f>+VLOOKUP(E1870,prostor!$F$1:$G$101,2,0)</f>
        <v>54</v>
      </c>
      <c r="O1870">
        <f t="shared" si="116"/>
        <v>150</v>
      </c>
      <c r="P1870">
        <f>VLOOKUP(O1870,mi2hh!A$2:B$4261,2,FALSE())</f>
        <v>3</v>
      </c>
      <c r="Q1870" t="str">
        <f t="shared" si="117"/>
        <v>Red</v>
      </c>
      <c r="R1870" t="str">
        <f t="shared" si="118"/>
        <v>VS</v>
      </c>
      <c r="S1870" s="24" t="s">
        <v>1240</v>
      </c>
      <c r="T1870" t="str">
        <f t="shared" si="119"/>
        <v>1</v>
      </c>
      <c r="U1870">
        <f>VLOOKUP(S1870,ar_skupina!L$2:M$136,2,FALSE())</f>
        <v>94</v>
      </c>
    </row>
    <row r="1871" spans="1:21" ht="14.25" customHeight="1" x14ac:dyDescent="0.25">
      <c r="A1871">
        <v>2267</v>
      </c>
      <c r="B1871" s="9">
        <v>45212.677083333299</v>
      </c>
      <c r="C1871" s="9">
        <v>45212.78125</v>
      </c>
      <c r="D1871" t="s">
        <v>1826</v>
      </c>
      <c r="E1871" t="s">
        <v>16</v>
      </c>
      <c r="F1871" t="s">
        <v>1901</v>
      </c>
      <c r="G1871" t="s">
        <v>4</v>
      </c>
      <c r="H1871" t="s">
        <v>1825</v>
      </c>
      <c r="I1871" s="63" t="e">
        <f t="array" ref="I1871">_xlfn.IFS(#REF!="1",1,#REF!="2",2,#REF!="3",3,#REF!="1A",4,#REF!="1B",5,#REF!="2A",6,#REF!="2B",7,#REF!="3A",8,#REF!="3B",9,#REF!="4A",10,#REF!="","")</f>
        <v>#REF!</v>
      </c>
      <c r="J1871">
        <f>VLOOKUP(F1871,profesor!$G$2:$H$101,2,0)</f>
        <v>21</v>
      </c>
      <c r="K1871">
        <f>VLOOKUP(H1871,ar_predmet!A:C,3,0)</f>
        <v>84</v>
      </c>
      <c r="L1871" s="3">
        <f>VLOOKUP(H1871,ar_predmet!A:C,2,FALSE())</f>
        <v>6122</v>
      </c>
      <c r="M1871">
        <f>+VLOOKUP(G1871,tip_dogodka!$B$2:$C$10,2,0)</f>
        <v>3</v>
      </c>
      <c r="N1871">
        <f>+VLOOKUP(E1871,prostor!$F$1:$G$101,2,0)</f>
        <v>54</v>
      </c>
      <c r="O1871">
        <f t="shared" si="116"/>
        <v>150</v>
      </c>
      <c r="P1871">
        <f>VLOOKUP(O1871,mi2hh!A$2:B$4261,2,FALSE())</f>
        <v>3</v>
      </c>
      <c r="Q1871" t="str">
        <f t="shared" si="117"/>
        <v>Red</v>
      </c>
      <c r="R1871" t="str">
        <f t="shared" si="118"/>
        <v>UN</v>
      </c>
      <c r="S1871" s="24" t="s">
        <v>1192</v>
      </c>
      <c r="T1871" t="str">
        <f t="shared" si="119"/>
        <v/>
      </c>
      <c r="U1871">
        <f>VLOOKUP(S1871,ar_skupina!L$2:M$136,2,FALSE())</f>
        <v>50</v>
      </c>
    </row>
    <row r="1872" spans="1:21" ht="14.25" customHeight="1" x14ac:dyDescent="0.25">
      <c r="A1872">
        <v>2268</v>
      </c>
      <c r="B1872" s="9">
        <v>45449.416666666701</v>
      </c>
      <c r="C1872" s="9">
        <v>45449.520833333299</v>
      </c>
      <c r="D1872" t="s">
        <v>1921</v>
      </c>
      <c r="E1872">
        <v>302</v>
      </c>
      <c r="F1872" t="s">
        <v>1901</v>
      </c>
      <c r="G1872" t="s">
        <v>3</v>
      </c>
      <c r="H1872" t="s">
        <v>1903</v>
      </c>
      <c r="I1872" s="63" t="e">
        <f t="array" ref="I1872">_xlfn.IFS(#REF!="1",1,#REF!="2",2,#REF!="3",3,#REF!="1A",4,#REF!="1B",5,#REF!="2A",6,#REF!="2B",7,#REF!="3A",8,#REF!="3B",9,#REF!="4A",10,#REF!="","")</f>
        <v>#REF!</v>
      </c>
      <c r="J1872">
        <f>VLOOKUP(F1872,profesor!$G$2:$H$101,2,0)</f>
        <v>21</v>
      </c>
      <c r="K1872">
        <f>VLOOKUP(H1872,ar_predmet!A:C,3,0)</f>
        <v>165</v>
      </c>
      <c r="L1872" s="3">
        <f>VLOOKUP(H1872,ar_predmet!A:C,2,FALSE())</f>
        <v>7125</v>
      </c>
      <c r="M1872">
        <f>+VLOOKUP(G1872,tip_dogodka!$B$2:$C$10,2,0)</f>
        <v>2</v>
      </c>
      <c r="N1872">
        <f>+VLOOKUP(E1872,prostor!$F$1:$G$101,2,0)</f>
        <v>6</v>
      </c>
      <c r="O1872">
        <f t="shared" si="116"/>
        <v>150</v>
      </c>
      <c r="P1872">
        <f>VLOOKUP(O1872,mi2hh!A$2:B$4261,2,FALSE())</f>
        <v>3</v>
      </c>
      <c r="Q1872" t="str">
        <f t="shared" si="117"/>
        <v>Red</v>
      </c>
      <c r="R1872" t="str">
        <f t="shared" si="118"/>
        <v>MA</v>
      </c>
      <c r="S1872" s="24" t="s">
        <v>1225</v>
      </c>
      <c r="T1872" t="str">
        <f t="shared" si="119"/>
        <v/>
      </c>
      <c r="U1872">
        <f>VLOOKUP(S1872,ar_skupina!L$2:M$136,2,FALSE())</f>
        <v>81</v>
      </c>
    </row>
    <row r="1873" spans="1:21" ht="14.25" customHeight="1" x14ac:dyDescent="0.25">
      <c r="A1873">
        <v>2269</v>
      </c>
      <c r="B1873" s="9">
        <v>45306.489583333299</v>
      </c>
      <c r="C1873" s="9">
        <v>45306.59375</v>
      </c>
      <c r="D1873" t="s">
        <v>1922</v>
      </c>
      <c r="E1873">
        <v>303</v>
      </c>
      <c r="F1873" t="s">
        <v>1901</v>
      </c>
      <c r="G1873" t="s">
        <v>3</v>
      </c>
      <c r="H1873" t="s">
        <v>1906</v>
      </c>
      <c r="I1873" s="63" t="e">
        <f t="array" ref="I1873">_xlfn.IFS(#REF!="1",1,#REF!="2",2,#REF!="3",3,#REF!="1A",4,#REF!="1B",5,#REF!="2A",6,#REF!="2B",7,#REF!="3A",8,#REF!="3B",9,#REF!="4A",10,#REF!="","")</f>
        <v>#REF!</v>
      </c>
      <c r="J1873">
        <f>VLOOKUP(F1873,profesor!$G$2:$H$101,2,0)</f>
        <v>21</v>
      </c>
      <c r="K1873">
        <f>VLOOKUP(H1873,ar_predmet!A:C,3,0)</f>
        <v>122</v>
      </c>
      <c r="L1873" s="3">
        <f>VLOOKUP(H1873,ar_predmet!A:C,2,FALSE())</f>
        <v>6315</v>
      </c>
      <c r="M1873">
        <f>+VLOOKUP(G1873,tip_dogodka!$B$2:$C$10,2,0)</f>
        <v>2</v>
      </c>
      <c r="N1873">
        <f>+VLOOKUP(E1873,prostor!$F$1:$G$101,2,0)</f>
        <v>7</v>
      </c>
      <c r="O1873">
        <f t="shared" si="116"/>
        <v>150</v>
      </c>
      <c r="P1873">
        <f>VLOOKUP(O1873,mi2hh!A$2:B$4261,2,FALSE())</f>
        <v>3</v>
      </c>
      <c r="Q1873" t="str">
        <f t="shared" si="117"/>
        <v>Red</v>
      </c>
      <c r="R1873" t="str">
        <f t="shared" si="118"/>
        <v>UN</v>
      </c>
      <c r="S1873" s="24" t="s">
        <v>1216</v>
      </c>
      <c r="T1873" t="str">
        <f t="shared" si="119"/>
        <v/>
      </c>
      <c r="U1873">
        <f>VLOOKUP(S1873,ar_skupina!L$2:M$136,2,FALSE())</f>
        <v>73</v>
      </c>
    </row>
    <row r="1874" spans="1:21" ht="14.25" customHeight="1" x14ac:dyDescent="0.25">
      <c r="A1874">
        <v>2271</v>
      </c>
      <c r="B1874" s="9">
        <v>45418.416666666701</v>
      </c>
      <c r="C1874" s="9">
        <v>45418.520833333299</v>
      </c>
      <c r="D1874" t="s">
        <v>1902</v>
      </c>
      <c r="E1874">
        <v>302</v>
      </c>
      <c r="F1874" t="s">
        <v>1901</v>
      </c>
      <c r="G1874" t="s">
        <v>2</v>
      </c>
      <c r="H1874" t="s">
        <v>1903</v>
      </c>
      <c r="I1874" s="63" t="e">
        <f t="array" ref="I1874">_xlfn.IFS(#REF!="1",1,#REF!="2",2,#REF!="3",3,#REF!="1A",4,#REF!="1B",5,#REF!="2A",6,#REF!="2B",7,#REF!="3A",8,#REF!="3B",9,#REF!="4A",10,#REF!="","")</f>
        <v>#REF!</v>
      </c>
      <c r="J1874">
        <f>VLOOKUP(F1874,profesor!$G$2:$H$101,2,0)</f>
        <v>21</v>
      </c>
      <c r="K1874">
        <f>VLOOKUP(H1874,ar_predmet!A:C,3,0)</f>
        <v>165</v>
      </c>
      <c r="L1874" s="3">
        <f>VLOOKUP(H1874,ar_predmet!A:C,2,FALSE())</f>
        <v>7125</v>
      </c>
      <c r="M1874">
        <f>+VLOOKUP(G1874,tip_dogodka!$B$2:$C$10,2,0)</f>
        <v>1</v>
      </c>
      <c r="N1874">
        <f>+VLOOKUP(E1874,prostor!$F$1:$G$101,2,0)</f>
        <v>6</v>
      </c>
      <c r="O1874">
        <f t="shared" si="116"/>
        <v>150</v>
      </c>
      <c r="P1874">
        <f>VLOOKUP(O1874,mi2hh!A$2:B$4261,2,FALSE())</f>
        <v>3</v>
      </c>
      <c r="Q1874" t="str">
        <f t="shared" si="117"/>
        <v>Red</v>
      </c>
      <c r="R1874" t="str">
        <f t="shared" si="118"/>
        <v>MA</v>
      </c>
      <c r="S1874" s="24" t="s">
        <v>1225</v>
      </c>
      <c r="T1874" t="str">
        <f t="shared" si="119"/>
        <v/>
      </c>
      <c r="U1874">
        <f>VLOOKUP(S1874,ar_skupina!L$2:M$136,2,FALSE())</f>
        <v>81</v>
      </c>
    </row>
    <row r="1875" spans="1:21" ht="14.25" customHeight="1" x14ac:dyDescent="0.25">
      <c r="A1875">
        <v>2272</v>
      </c>
      <c r="B1875" s="9">
        <v>45208.416666666701</v>
      </c>
      <c r="C1875" s="9">
        <v>45208.520833333299</v>
      </c>
      <c r="D1875" t="s">
        <v>1923</v>
      </c>
      <c r="E1875">
        <v>306</v>
      </c>
      <c r="F1875" t="s">
        <v>1901</v>
      </c>
      <c r="G1875" t="s">
        <v>2</v>
      </c>
      <c r="H1875" t="s">
        <v>1908</v>
      </c>
      <c r="I1875" s="63" t="e">
        <f t="array" ref="I1875">_xlfn.IFS(#REF!="1",1,#REF!="2",2,#REF!="3",3,#REF!="1A",4,#REF!="1B",5,#REF!="2A",6,#REF!="2B",7,#REF!="3A",8,#REF!="3B",9,#REF!="4A",10,#REF!="","")</f>
        <v>#REF!</v>
      </c>
      <c r="J1875">
        <f>VLOOKUP(F1875,profesor!$G$2:$H$101,2,0)</f>
        <v>21</v>
      </c>
      <c r="K1875">
        <f>VLOOKUP(H1875,ar_predmet!A:C,3,0)</f>
        <v>60</v>
      </c>
      <c r="L1875" s="3">
        <f>VLOOKUP(H1875,ar_predmet!A:C,2,FALSE())</f>
        <v>5317</v>
      </c>
      <c r="M1875">
        <f>+VLOOKUP(G1875,tip_dogodka!$B$2:$C$10,2,0)</f>
        <v>1</v>
      </c>
      <c r="N1875">
        <f>+VLOOKUP(E1875,prostor!$F$1:$G$101,2,0)</f>
        <v>8</v>
      </c>
      <c r="O1875">
        <f t="shared" si="116"/>
        <v>150</v>
      </c>
      <c r="P1875">
        <f>VLOOKUP(O1875,mi2hh!A$2:B$4261,2,FALSE())</f>
        <v>3</v>
      </c>
      <c r="Q1875" t="str">
        <f t="shared" si="117"/>
        <v>Red</v>
      </c>
      <c r="R1875" t="str">
        <f t="shared" si="118"/>
        <v>VS</v>
      </c>
      <c r="S1875" s="24" t="s">
        <v>1240</v>
      </c>
      <c r="T1875" t="str">
        <f t="shared" si="119"/>
        <v/>
      </c>
      <c r="U1875">
        <f>VLOOKUP(S1875,ar_skupina!L$2:M$136,2,FALSE())</f>
        <v>94</v>
      </c>
    </row>
    <row r="1876" spans="1:21" ht="14.25" customHeight="1" x14ac:dyDescent="0.25">
      <c r="A1876">
        <v>2273</v>
      </c>
      <c r="B1876" s="9">
        <v>45401.53125</v>
      </c>
      <c r="C1876" s="9">
        <v>45401.635416666701</v>
      </c>
      <c r="D1876" t="s">
        <v>1924</v>
      </c>
      <c r="E1876">
        <v>303</v>
      </c>
      <c r="F1876" t="s">
        <v>1901</v>
      </c>
      <c r="G1876" t="s">
        <v>2</v>
      </c>
      <c r="H1876" t="s">
        <v>1917</v>
      </c>
      <c r="I1876" s="63" t="e">
        <f t="array" ref="I1876">_xlfn.IFS(#REF!="1",1,#REF!="2",2,#REF!="3",3,#REF!="1A",4,#REF!="1B",5,#REF!="2A",6,#REF!="2B",7,#REF!="3A",8,#REF!="3B",9,#REF!="4A",10,#REF!="","")</f>
        <v>#REF!</v>
      </c>
      <c r="J1876">
        <f>VLOOKUP(F1876,profesor!$G$2:$H$101,2,0)</f>
        <v>21</v>
      </c>
      <c r="K1876">
        <f>VLOOKUP(H1876,ar_predmet!A:C,3,0)</f>
        <v>136</v>
      </c>
      <c r="L1876" s="3">
        <f>VLOOKUP(H1876,ar_predmet!A:C,2,FALSE())</f>
        <v>6330</v>
      </c>
      <c r="M1876">
        <f>+VLOOKUP(G1876,tip_dogodka!$B$2:$C$10,2,0)</f>
        <v>1</v>
      </c>
      <c r="N1876">
        <f>+VLOOKUP(E1876,prostor!$F$1:$G$101,2,0)</f>
        <v>7</v>
      </c>
      <c r="O1876">
        <f t="shared" si="116"/>
        <v>150</v>
      </c>
      <c r="P1876">
        <f>VLOOKUP(O1876,mi2hh!A$2:B$4261,2,FALSE())</f>
        <v>3</v>
      </c>
      <c r="Q1876" t="str">
        <f t="shared" si="117"/>
        <v>Red</v>
      </c>
      <c r="R1876" t="str">
        <f t="shared" si="118"/>
        <v>UN</v>
      </c>
      <c r="S1876" s="24" t="s">
        <v>1218</v>
      </c>
      <c r="T1876" t="str">
        <f t="shared" si="119"/>
        <v/>
      </c>
      <c r="U1876">
        <f>VLOOKUP(S1876,ar_skupina!L$2:M$136,2,FALSE())</f>
        <v>75</v>
      </c>
    </row>
    <row r="1877" spans="1:21" ht="14.25" customHeight="1" x14ac:dyDescent="0.25">
      <c r="A1877">
        <v>2274</v>
      </c>
      <c r="B1877" s="9">
        <v>45243.635416666701</v>
      </c>
      <c r="C1877" s="9">
        <v>45243.739583333299</v>
      </c>
      <c r="D1877" t="s">
        <v>1919</v>
      </c>
      <c r="E1877">
        <v>301</v>
      </c>
      <c r="F1877" t="s">
        <v>1901</v>
      </c>
      <c r="G1877" t="s">
        <v>3</v>
      </c>
      <c r="H1877" t="s">
        <v>1825</v>
      </c>
      <c r="I1877" s="63" t="e">
        <f t="array" ref="I1877">_xlfn.IFS(#REF!="1",1,#REF!="2",2,#REF!="3",3,#REF!="1A",4,#REF!="1B",5,#REF!="2A",6,#REF!="2B",7,#REF!="3A",8,#REF!="3B",9,#REF!="4A",10,#REF!="","")</f>
        <v>#REF!</v>
      </c>
      <c r="J1877">
        <f>VLOOKUP(F1877,profesor!$G$2:$H$101,2,0)</f>
        <v>21</v>
      </c>
      <c r="K1877">
        <f>VLOOKUP(H1877,ar_predmet!A:C,3,0)</f>
        <v>84</v>
      </c>
      <c r="L1877" s="3">
        <f>VLOOKUP(H1877,ar_predmet!A:C,2,FALSE())</f>
        <v>6122</v>
      </c>
      <c r="M1877">
        <f>+VLOOKUP(G1877,tip_dogodka!$B$2:$C$10,2,0)</f>
        <v>2</v>
      </c>
      <c r="N1877">
        <f>+VLOOKUP(E1877,prostor!$F$1:$G$101,2,0)</f>
        <v>5</v>
      </c>
      <c r="O1877">
        <f t="shared" si="116"/>
        <v>150</v>
      </c>
      <c r="P1877">
        <f>VLOOKUP(O1877,mi2hh!A$2:B$4261,2,FALSE())</f>
        <v>3</v>
      </c>
      <c r="Q1877" t="str">
        <f t="shared" si="117"/>
        <v>Red</v>
      </c>
      <c r="R1877" t="str">
        <f t="shared" si="118"/>
        <v>UN</v>
      </c>
      <c r="S1877" s="24" t="s">
        <v>1201</v>
      </c>
      <c r="T1877" t="str">
        <f t="shared" si="119"/>
        <v>1</v>
      </c>
      <c r="U1877">
        <f>VLOOKUP(S1877,ar_skupina!L$2:M$136,2,FALSE())</f>
        <v>58</v>
      </c>
    </row>
    <row r="1878" spans="1:21" ht="14.25" customHeight="1" x14ac:dyDescent="0.25">
      <c r="A1878">
        <v>2275</v>
      </c>
      <c r="B1878" s="9">
        <v>45422.416666666701</v>
      </c>
      <c r="C1878" s="9">
        <v>45422.520833333299</v>
      </c>
      <c r="D1878" t="s">
        <v>1912</v>
      </c>
      <c r="E1878" t="s">
        <v>16</v>
      </c>
      <c r="F1878" t="s">
        <v>1901</v>
      </c>
      <c r="G1878" t="s">
        <v>4</v>
      </c>
      <c r="H1878" t="s">
        <v>1903</v>
      </c>
      <c r="I1878" s="63" t="e">
        <f t="array" ref="I1878">_xlfn.IFS(#REF!="1",1,#REF!="2",2,#REF!="3",3,#REF!="1A",4,#REF!="1B",5,#REF!="2A",6,#REF!="2B",7,#REF!="3A",8,#REF!="3B",9,#REF!="4A",10,#REF!="","")</f>
        <v>#REF!</v>
      </c>
      <c r="J1878">
        <f>VLOOKUP(F1878,profesor!$G$2:$H$101,2,0)</f>
        <v>21</v>
      </c>
      <c r="K1878">
        <f>VLOOKUP(H1878,ar_predmet!A:C,3,0)</f>
        <v>165</v>
      </c>
      <c r="L1878" s="3">
        <f>VLOOKUP(H1878,ar_predmet!A:C,2,FALSE())</f>
        <v>7125</v>
      </c>
      <c r="M1878">
        <f>+VLOOKUP(G1878,tip_dogodka!$B$2:$C$10,2,0)</f>
        <v>3</v>
      </c>
      <c r="N1878">
        <f>+VLOOKUP(E1878,prostor!$F$1:$G$101,2,0)</f>
        <v>54</v>
      </c>
      <c r="O1878">
        <f t="shared" si="116"/>
        <v>150</v>
      </c>
      <c r="P1878">
        <f>VLOOKUP(O1878,mi2hh!A$2:B$4261,2,FALSE())</f>
        <v>3</v>
      </c>
      <c r="Q1878" t="str">
        <f t="shared" si="117"/>
        <v>Red</v>
      </c>
      <c r="R1878" t="str">
        <f t="shared" si="118"/>
        <v>MA</v>
      </c>
      <c r="S1878" s="24" t="s">
        <v>1225</v>
      </c>
      <c r="T1878" t="str">
        <f t="shared" si="119"/>
        <v/>
      </c>
      <c r="U1878">
        <f>VLOOKUP(S1878,ar_skupina!L$2:M$136,2,FALSE())</f>
        <v>81</v>
      </c>
    </row>
    <row r="1879" spans="1:21" ht="14.25" customHeight="1" x14ac:dyDescent="0.25">
      <c r="A1879">
        <v>2276</v>
      </c>
      <c r="B1879" s="9">
        <v>45218.416666666701</v>
      </c>
      <c r="C1879" s="9">
        <v>45218.520833333299</v>
      </c>
      <c r="D1879" t="s">
        <v>1907</v>
      </c>
      <c r="E1879">
        <v>306</v>
      </c>
      <c r="F1879" t="s">
        <v>1901</v>
      </c>
      <c r="G1879" t="s">
        <v>3</v>
      </c>
      <c r="H1879" t="s">
        <v>1908</v>
      </c>
      <c r="I1879" s="63" t="e">
        <f t="array" ref="I1879">_xlfn.IFS(#REF!="1",1,#REF!="2",2,#REF!="3",3,#REF!="1A",4,#REF!="1B",5,#REF!="2A",6,#REF!="2B",7,#REF!="3A",8,#REF!="3B",9,#REF!="4A",10,#REF!="","")</f>
        <v>#REF!</v>
      </c>
      <c r="J1879">
        <f>VLOOKUP(F1879,profesor!$G$2:$H$101,2,0)</f>
        <v>21</v>
      </c>
      <c r="K1879">
        <f>VLOOKUP(H1879,ar_predmet!A:C,3,0)</f>
        <v>60</v>
      </c>
      <c r="L1879" s="3">
        <f>VLOOKUP(H1879,ar_predmet!A:C,2,FALSE())</f>
        <v>5317</v>
      </c>
      <c r="M1879">
        <f>+VLOOKUP(G1879,tip_dogodka!$B$2:$C$10,2,0)</f>
        <v>2</v>
      </c>
      <c r="N1879">
        <f>+VLOOKUP(E1879,prostor!$F$1:$G$101,2,0)</f>
        <v>8</v>
      </c>
      <c r="O1879">
        <f t="shared" si="116"/>
        <v>150</v>
      </c>
      <c r="P1879">
        <f>VLOOKUP(O1879,mi2hh!A$2:B$4261,2,FALSE())</f>
        <v>3</v>
      </c>
      <c r="Q1879" t="str">
        <f t="shared" si="117"/>
        <v>Red</v>
      </c>
      <c r="R1879" t="str">
        <f t="shared" si="118"/>
        <v>VS</v>
      </c>
      <c r="S1879" s="24" t="s">
        <v>1240</v>
      </c>
      <c r="T1879" t="str">
        <f t="shared" si="119"/>
        <v>1</v>
      </c>
      <c r="U1879">
        <f>VLOOKUP(S1879,ar_skupina!L$2:M$136,2,FALSE())</f>
        <v>94</v>
      </c>
    </row>
    <row r="1880" spans="1:21" ht="14.25" customHeight="1" x14ac:dyDescent="0.25">
      <c r="A1880">
        <v>2277</v>
      </c>
      <c r="B1880" s="9">
        <v>45218.791666666701</v>
      </c>
      <c r="C1880" s="9">
        <v>45218.895833333299</v>
      </c>
      <c r="D1880" t="s">
        <v>1918</v>
      </c>
      <c r="E1880">
        <v>301</v>
      </c>
      <c r="F1880" t="s">
        <v>1901</v>
      </c>
      <c r="G1880" t="s">
        <v>3</v>
      </c>
      <c r="H1880" t="s">
        <v>1825</v>
      </c>
      <c r="I1880" s="63" t="e">
        <f t="array" ref="I1880">_xlfn.IFS(#REF!="1",1,#REF!="2",2,#REF!="3",3,#REF!="1A",4,#REF!="1B",5,#REF!="2A",6,#REF!="2B",7,#REF!="3A",8,#REF!="3B",9,#REF!="4A",10,#REF!="","")</f>
        <v>#REF!</v>
      </c>
      <c r="J1880">
        <f>VLOOKUP(F1880,profesor!$G$2:$H$101,2,0)</f>
        <v>21</v>
      </c>
      <c r="K1880">
        <f>VLOOKUP(H1880,ar_predmet!A:C,3,0)</f>
        <v>84</v>
      </c>
      <c r="L1880" s="3">
        <f>VLOOKUP(H1880,ar_predmet!A:C,2,FALSE())</f>
        <v>6122</v>
      </c>
      <c r="M1880">
        <f>+VLOOKUP(G1880,tip_dogodka!$B$2:$C$10,2,0)</f>
        <v>2</v>
      </c>
      <c r="N1880">
        <f>+VLOOKUP(E1880,prostor!$F$1:$G$101,2,0)</f>
        <v>5</v>
      </c>
      <c r="O1880">
        <f t="shared" si="116"/>
        <v>150</v>
      </c>
      <c r="P1880">
        <f>VLOOKUP(O1880,mi2hh!A$2:B$4261,2,FALSE())</f>
        <v>3</v>
      </c>
      <c r="Q1880" t="str">
        <f t="shared" si="117"/>
        <v>Red</v>
      </c>
      <c r="R1880" t="str">
        <f t="shared" si="118"/>
        <v>UN</v>
      </c>
      <c r="S1880" s="24" t="s">
        <v>1202</v>
      </c>
      <c r="T1880" t="str">
        <f t="shared" si="119"/>
        <v>2</v>
      </c>
      <c r="U1880">
        <f>VLOOKUP(S1880,ar_skupina!L$2:M$136,2,FALSE())</f>
        <v>59</v>
      </c>
    </row>
    <row r="1881" spans="1:21" ht="14.25" customHeight="1" x14ac:dyDescent="0.25">
      <c r="A1881">
        <v>2278</v>
      </c>
      <c r="B1881" s="9">
        <v>45429.416666666701</v>
      </c>
      <c r="C1881" s="9">
        <v>45429.520833333299</v>
      </c>
      <c r="D1881" t="s">
        <v>1912</v>
      </c>
      <c r="E1881" t="s">
        <v>16</v>
      </c>
      <c r="F1881" t="s">
        <v>1901</v>
      </c>
      <c r="G1881" t="s">
        <v>4</v>
      </c>
      <c r="H1881" t="s">
        <v>1903</v>
      </c>
      <c r="I1881" s="63" t="e">
        <f t="array" ref="I1881">_xlfn.IFS(#REF!="1",1,#REF!="2",2,#REF!="3",3,#REF!="1A",4,#REF!="1B",5,#REF!="2A",6,#REF!="2B",7,#REF!="3A",8,#REF!="3B",9,#REF!="4A",10,#REF!="","")</f>
        <v>#REF!</v>
      </c>
      <c r="J1881">
        <f>VLOOKUP(F1881,profesor!$G$2:$H$101,2,0)</f>
        <v>21</v>
      </c>
      <c r="K1881">
        <f>VLOOKUP(H1881,ar_predmet!A:C,3,0)</f>
        <v>165</v>
      </c>
      <c r="L1881" s="3">
        <f>VLOOKUP(H1881,ar_predmet!A:C,2,FALSE())</f>
        <v>7125</v>
      </c>
      <c r="M1881">
        <f>+VLOOKUP(G1881,tip_dogodka!$B$2:$C$10,2,0)</f>
        <v>3</v>
      </c>
      <c r="N1881">
        <f>+VLOOKUP(E1881,prostor!$F$1:$G$101,2,0)</f>
        <v>54</v>
      </c>
      <c r="O1881">
        <f t="shared" si="116"/>
        <v>150</v>
      </c>
      <c r="P1881">
        <f>VLOOKUP(O1881,mi2hh!A$2:B$4261,2,FALSE())</f>
        <v>3</v>
      </c>
      <c r="Q1881" t="str">
        <f t="shared" si="117"/>
        <v>Red</v>
      </c>
      <c r="R1881" t="str">
        <f t="shared" si="118"/>
        <v>MA</v>
      </c>
      <c r="S1881" s="24" t="s">
        <v>1225</v>
      </c>
      <c r="T1881" t="str">
        <f t="shared" si="119"/>
        <v/>
      </c>
      <c r="U1881">
        <f>VLOOKUP(S1881,ar_skupina!L$2:M$136,2,FALSE())</f>
        <v>81</v>
      </c>
    </row>
    <row r="1882" spans="1:21" ht="14.25" customHeight="1" x14ac:dyDescent="0.25">
      <c r="A1882">
        <v>2280</v>
      </c>
      <c r="B1882" s="9">
        <v>45366.75</v>
      </c>
      <c r="C1882" s="9">
        <v>45366.854166666701</v>
      </c>
      <c r="D1882" t="s">
        <v>1904</v>
      </c>
      <c r="E1882">
        <v>111</v>
      </c>
      <c r="F1882" t="s">
        <v>1901</v>
      </c>
      <c r="G1882" t="s">
        <v>3</v>
      </c>
      <c r="H1882" t="s">
        <v>1820</v>
      </c>
      <c r="I1882" s="63" t="e">
        <f t="array" ref="I1882">_xlfn.IFS(#REF!="1",1,#REF!="2",2,#REF!="3",3,#REF!="1A",4,#REF!="1B",5,#REF!="2A",6,#REF!="2B",7,#REF!="3A",8,#REF!="3B",9,#REF!="4A",10,#REF!="","")</f>
        <v>#REF!</v>
      </c>
      <c r="J1882">
        <f>VLOOKUP(F1882,profesor!$G$2:$H$101,2,0)</f>
        <v>21</v>
      </c>
      <c r="K1882">
        <f>VLOOKUP(H1882,ar_predmet!A:C,3,0)</f>
        <v>11</v>
      </c>
      <c r="L1882" s="3">
        <f>VLOOKUP(H1882,ar_predmet!A:C,2,FALSE())</f>
        <v>5117</v>
      </c>
      <c r="M1882">
        <f>+VLOOKUP(G1882,tip_dogodka!$B$2:$C$10,2,0)</f>
        <v>2</v>
      </c>
      <c r="N1882">
        <f>+VLOOKUP(E1882,prostor!$F$1:$G$101,2,0)</f>
        <v>4</v>
      </c>
      <c r="O1882">
        <f t="shared" si="116"/>
        <v>150</v>
      </c>
      <c r="P1882">
        <f>VLOOKUP(O1882,mi2hh!A$2:B$4261,2,FALSE())</f>
        <v>3</v>
      </c>
      <c r="Q1882" t="str">
        <f t="shared" si="117"/>
        <v>Red</v>
      </c>
      <c r="R1882" t="str">
        <f t="shared" si="118"/>
        <v>VS</v>
      </c>
      <c r="S1882" s="24" t="s">
        <v>1151</v>
      </c>
      <c r="T1882" t="str">
        <f t="shared" si="119"/>
        <v>2</v>
      </c>
      <c r="U1882">
        <f>VLOOKUP(S1882,ar_skupina!L$2:M$136,2,FALSE())</f>
        <v>14</v>
      </c>
    </row>
    <row r="1883" spans="1:21" ht="14.25" customHeight="1" x14ac:dyDescent="0.25">
      <c r="A1883">
        <v>2281</v>
      </c>
      <c r="B1883" s="9">
        <v>45435.53125</v>
      </c>
      <c r="C1883" s="9">
        <v>45435.635416666701</v>
      </c>
      <c r="D1883" t="s">
        <v>1925</v>
      </c>
      <c r="E1883">
        <v>303</v>
      </c>
      <c r="F1883" t="s">
        <v>1901</v>
      </c>
      <c r="G1883" t="s">
        <v>3</v>
      </c>
      <c r="H1883" t="s">
        <v>1917</v>
      </c>
      <c r="I1883" s="63" t="e">
        <f t="array" ref="I1883">_xlfn.IFS(#REF!="1",1,#REF!="2",2,#REF!="3",3,#REF!="1A",4,#REF!="1B",5,#REF!="2A",6,#REF!="2B",7,#REF!="3A",8,#REF!="3B",9,#REF!="4A",10,#REF!="","")</f>
        <v>#REF!</v>
      </c>
      <c r="J1883">
        <f>VLOOKUP(F1883,profesor!$G$2:$H$101,2,0)</f>
        <v>21</v>
      </c>
      <c r="K1883">
        <f>VLOOKUP(H1883,ar_predmet!A:C,3,0)</f>
        <v>136</v>
      </c>
      <c r="L1883" s="3">
        <f>VLOOKUP(H1883,ar_predmet!A:C,2,FALSE())</f>
        <v>6330</v>
      </c>
      <c r="M1883">
        <f>+VLOOKUP(G1883,tip_dogodka!$B$2:$C$10,2,0)</f>
        <v>2</v>
      </c>
      <c r="N1883">
        <f>+VLOOKUP(E1883,prostor!$F$1:$G$101,2,0)</f>
        <v>7</v>
      </c>
      <c r="O1883">
        <f t="shared" si="116"/>
        <v>150</v>
      </c>
      <c r="P1883">
        <f>VLOOKUP(O1883,mi2hh!A$2:B$4261,2,FALSE())</f>
        <v>3</v>
      </c>
      <c r="Q1883" t="str">
        <f t="shared" si="117"/>
        <v>Red</v>
      </c>
      <c r="R1883" t="str">
        <f t="shared" si="118"/>
        <v>UN</v>
      </c>
      <c r="S1883" s="24" t="s">
        <v>1218</v>
      </c>
      <c r="T1883" t="str">
        <f t="shared" si="119"/>
        <v/>
      </c>
      <c r="U1883">
        <f>VLOOKUP(S1883,ar_skupina!L$2:M$136,2,FALSE())</f>
        <v>75</v>
      </c>
    </row>
    <row r="1884" spans="1:21" ht="14.25" customHeight="1" x14ac:dyDescent="0.25">
      <c r="A1884">
        <v>2282</v>
      </c>
      <c r="B1884" s="9">
        <v>45434.53125</v>
      </c>
      <c r="C1884" s="9">
        <v>45434.635416666701</v>
      </c>
      <c r="D1884" t="s">
        <v>1925</v>
      </c>
      <c r="E1884">
        <v>303</v>
      </c>
      <c r="F1884" t="s">
        <v>1901</v>
      </c>
      <c r="G1884" t="s">
        <v>3</v>
      </c>
      <c r="H1884" t="s">
        <v>1917</v>
      </c>
      <c r="I1884" s="63" t="e">
        <f t="array" ref="I1884">_xlfn.IFS(#REF!="1",1,#REF!="2",2,#REF!="3",3,#REF!="1A",4,#REF!="1B",5,#REF!="2A",6,#REF!="2B",7,#REF!="3A",8,#REF!="3B",9,#REF!="4A",10,#REF!="","")</f>
        <v>#REF!</v>
      </c>
      <c r="J1884">
        <f>VLOOKUP(F1884,profesor!$G$2:$H$101,2,0)</f>
        <v>21</v>
      </c>
      <c r="K1884">
        <f>VLOOKUP(H1884,ar_predmet!A:C,3,0)</f>
        <v>136</v>
      </c>
      <c r="L1884" s="3">
        <f>VLOOKUP(H1884,ar_predmet!A:C,2,FALSE())</f>
        <v>6330</v>
      </c>
      <c r="M1884">
        <f>+VLOOKUP(G1884,tip_dogodka!$B$2:$C$10,2,0)</f>
        <v>2</v>
      </c>
      <c r="N1884">
        <f>+VLOOKUP(E1884,prostor!$F$1:$G$101,2,0)</f>
        <v>7</v>
      </c>
      <c r="O1884">
        <f t="shared" si="116"/>
        <v>150</v>
      </c>
      <c r="P1884">
        <f>VLOOKUP(O1884,mi2hh!A$2:B$4261,2,FALSE())</f>
        <v>3</v>
      </c>
      <c r="Q1884" t="str">
        <f t="shared" si="117"/>
        <v>Red</v>
      </c>
      <c r="R1884" t="str">
        <f t="shared" si="118"/>
        <v>UN</v>
      </c>
      <c r="S1884" s="24" t="s">
        <v>1218</v>
      </c>
      <c r="T1884" t="str">
        <f t="shared" si="119"/>
        <v/>
      </c>
      <c r="U1884">
        <f>VLOOKUP(S1884,ar_skupina!L$2:M$136,2,FALSE())</f>
        <v>75</v>
      </c>
    </row>
    <row r="1885" spans="1:21" ht="14.25" customHeight="1" x14ac:dyDescent="0.25">
      <c r="A1885">
        <v>2283</v>
      </c>
      <c r="B1885" s="9">
        <v>45247.75</v>
      </c>
      <c r="C1885" s="9">
        <v>45247.854166666701</v>
      </c>
      <c r="D1885" t="s">
        <v>1914</v>
      </c>
      <c r="E1885" t="s">
        <v>16</v>
      </c>
      <c r="F1885" t="s">
        <v>1901</v>
      </c>
      <c r="G1885" t="s">
        <v>5</v>
      </c>
      <c r="H1885" t="s">
        <v>1908</v>
      </c>
      <c r="I1885" s="63" t="e">
        <f t="array" ref="I1885">_xlfn.IFS(#REF!="1",1,#REF!="2",2,#REF!="3",3,#REF!="1A",4,#REF!="1B",5,#REF!="2A",6,#REF!="2B",7,#REF!="3A",8,#REF!="3B",9,#REF!="4A",10,#REF!="","")</f>
        <v>#REF!</v>
      </c>
      <c r="J1885">
        <f>VLOOKUP(F1885,profesor!$G$2:$H$101,2,0)</f>
        <v>21</v>
      </c>
      <c r="K1885">
        <f>VLOOKUP(H1885,ar_predmet!A:C,3,0)</f>
        <v>60</v>
      </c>
      <c r="L1885" s="3">
        <f>VLOOKUP(H1885,ar_predmet!A:C,2,FALSE())</f>
        <v>5317</v>
      </c>
      <c r="M1885">
        <f>+VLOOKUP(G1885,tip_dogodka!$B$2:$C$10,2,0)</f>
        <v>4</v>
      </c>
      <c r="N1885">
        <f>+VLOOKUP(E1885,prostor!$F$1:$G$101,2,0)</f>
        <v>54</v>
      </c>
      <c r="O1885">
        <f t="shared" si="116"/>
        <v>150</v>
      </c>
      <c r="P1885">
        <f>VLOOKUP(O1885,mi2hh!A$2:B$4261,2,FALSE())</f>
        <v>3</v>
      </c>
      <c r="Q1885" t="str">
        <f t="shared" si="117"/>
        <v>Red</v>
      </c>
      <c r="R1885" t="str">
        <f t="shared" si="118"/>
        <v>VS</v>
      </c>
      <c r="S1885" s="24" t="s">
        <v>1240</v>
      </c>
      <c r="T1885" t="str">
        <f t="shared" si="119"/>
        <v>2</v>
      </c>
      <c r="U1885">
        <f>VLOOKUP(S1885,ar_skupina!L$2:M$136,2,FALSE())</f>
        <v>94</v>
      </c>
    </row>
    <row r="1886" spans="1:21" ht="14.25" customHeight="1" x14ac:dyDescent="0.25">
      <c r="A1886">
        <v>2285</v>
      </c>
      <c r="B1886" s="9">
        <v>45294.489583333299</v>
      </c>
      <c r="C1886" s="9">
        <v>45294.59375</v>
      </c>
      <c r="D1886" t="s">
        <v>1922</v>
      </c>
      <c r="E1886">
        <v>306</v>
      </c>
      <c r="F1886" t="s">
        <v>1901</v>
      </c>
      <c r="G1886" t="s">
        <v>3</v>
      </c>
      <c r="H1886" t="s">
        <v>1906</v>
      </c>
      <c r="I1886" s="63" t="e">
        <f t="array" ref="I1886">_xlfn.IFS(#REF!="1",1,#REF!="2",2,#REF!="3",3,#REF!="1A",4,#REF!="1B",5,#REF!="2A",6,#REF!="2B",7,#REF!="3A",8,#REF!="3B",9,#REF!="4A",10,#REF!="","")</f>
        <v>#REF!</v>
      </c>
      <c r="J1886">
        <f>VLOOKUP(F1886,profesor!$G$2:$H$101,2,0)</f>
        <v>21</v>
      </c>
      <c r="K1886">
        <f>VLOOKUP(H1886,ar_predmet!A:C,3,0)</f>
        <v>122</v>
      </c>
      <c r="L1886" s="3">
        <f>VLOOKUP(H1886,ar_predmet!A:C,2,FALSE())</f>
        <v>6315</v>
      </c>
      <c r="M1886">
        <f>+VLOOKUP(G1886,tip_dogodka!$B$2:$C$10,2,0)</f>
        <v>2</v>
      </c>
      <c r="N1886">
        <f>+VLOOKUP(E1886,prostor!$F$1:$G$101,2,0)</f>
        <v>8</v>
      </c>
      <c r="O1886">
        <f t="shared" si="116"/>
        <v>150</v>
      </c>
      <c r="P1886">
        <f>VLOOKUP(O1886,mi2hh!A$2:B$4261,2,FALSE())</f>
        <v>3</v>
      </c>
      <c r="Q1886" t="str">
        <f t="shared" si="117"/>
        <v>Red</v>
      </c>
      <c r="R1886" t="str">
        <f t="shared" si="118"/>
        <v>UN</v>
      </c>
      <c r="S1886" s="24" t="s">
        <v>1216</v>
      </c>
      <c r="T1886" t="str">
        <f t="shared" si="119"/>
        <v/>
      </c>
      <c r="U1886">
        <f>VLOOKUP(S1886,ar_skupina!L$2:M$136,2,FALSE())</f>
        <v>73</v>
      </c>
    </row>
    <row r="1887" spans="1:21" ht="14.25" customHeight="1" x14ac:dyDescent="0.25">
      <c r="A1887">
        <v>2287</v>
      </c>
      <c r="B1887" s="9">
        <v>45209.416666666701</v>
      </c>
      <c r="C1887" s="9">
        <v>45209.520833333299</v>
      </c>
      <c r="D1887" t="s">
        <v>1913</v>
      </c>
      <c r="E1887" t="s">
        <v>16</v>
      </c>
      <c r="F1887" t="s">
        <v>1901</v>
      </c>
      <c r="G1887" t="s">
        <v>4</v>
      </c>
      <c r="H1887" t="s">
        <v>1908</v>
      </c>
      <c r="I1887" s="63" t="e">
        <f t="array" ref="I1887">_xlfn.IFS(#REF!="1",1,#REF!="2",2,#REF!="3",3,#REF!="1A",4,#REF!="1B",5,#REF!="2A",6,#REF!="2B",7,#REF!="3A",8,#REF!="3B",9,#REF!="4A",10,#REF!="","")</f>
        <v>#REF!</v>
      </c>
      <c r="J1887">
        <f>VLOOKUP(F1887,profesor!$G$2:$H$101,2,0)</f>
        <v>21</v>
      </c>
      <c r="K1887">
        <f>VLOOKUP(H1887,ar_predmet!A:C,3,0)</f>
        <v>60</v>
      </c>
      <c r="L1887" s="3">
        <f>VLOOKUP(H1887,ar_predmet!A:C,2,FALSE())</f>
        <v>5317</v>
      </c>
      <c r="M1887">
        <f>+VLOOKUP(G1887,tip_dogodka!$B$2:$C$10,2,0)</f>
        <v>3</v>
      </c>
      <c r="N1887">
        <f>+VLOOKUP(E1887,prostor!$F$1:$G$101,2,0)</f>
        <v>54</v>
      </c>
      <c r="O1887">
        <f t="shared" si="116"/>
        <v>150</v>
      </c>
      <c r="P1887">
        <f>VLOOKUP(O1887,mi2hh!A$2:B$4261,2,FALSE())</f>
        <v>3</v>
      </c>
      <c r="Q1887" t="str">
        <f t="shared" si="117"/>
        <v>Red</v>
      </c>
      <c r="R1887" t="str">
        <f t="shared" si="118"/>
        <v>VS</v>
      </c>
      <c r="S1887" s="24" t="s">
        <v>1240</v>
      </c>
      <c r="T1887" t="str">
        <f t="shared" si="119"/>
        <v/>
      </c>
      <c r="U1887">
        <f>VLOOKUP(S1887,ar_skupina!L$2:M$136,2,FALSE())</f>
        <v>94</v>
      </c>
    </row>
    <row r="1888" spans="1:21" ht="14.25" customHeight="1" x14ac:dyDescent="0.25">
      <c r="A1888">
        <v>2288</v>
      </c>
      <c r="B1888" s="9">
        <v>45219.416666666701</v>
      </c>
      <c r="C1888" s="9">
        <v>45219.520833333299</v>
      </c>
      <c r="D1888" t="s">
        <v>1920</v>
      </c>
      <c r="E1888" t="s">
        <v>16</v>
      </c>
      <c r="F1888" t="s">
        <v>1901</v>
      </c>
      <c r="G1888" t="s">
        <v>5</v>
      </c>
      <c r="H1888" t="s">
        <v>1908</v>
      </c>
      <c r="I1888" s="63" t="e">
        <f t="array" ref="I1888">_xlfn.IFS(#REF!="1",1,#REF!="2",2,#REF!="3",3,#REF!="1A",4,#REF!="1B",5,#REF!="2A",6,#REF!="2B",7,#REF!="3A",8,#REF!="3B",9,#REF!="4A",10,#REF!="","")</f>
        <v>#REF!</v>
      </c>
      <c r="J1888">
        <f>VLOOKUP(F1888,profesor!$G$2:$H$101,2,0)</f>
        <v>21</v>
      </c>
      <c r="K1888">
        <f>VLOOKUP(H1888,ar_predmet!A:C,3,0)</f>
        <v>60</v>
      </c>
      <c r="L1888" s="3">
        <f>VLOOKUP(H1888,ar_predmet!A:C,2,FALSE())</f>
        <v>5317</v>
      </c>
      <c r="M1888">
        <f>+VLOOKUP(G1888,tip_dogodka!$B$2:$C$10,2,0)</f>
        <v>4</v>
      </c>
      <c r="N1888">
        <f>+VLOOKUP(E1888,prostor!$F$1:$G$101,2,0)</f>
        <v>54</v>
      </c>
      <c r="O1888">
        <f t="shared" si="116"/>
        <v>150</v>
      </c>
      <c r="P1888">
        <f>VLOOKUP(O1888,mi2hh!A$2:B$4261,2,FALSE())</f>
        <v>3</v>
      </c>
      <c r="Q1888" t="str">
        <f t="shared" si="117"/>
        <v>Red</v>
      </c>
      <c r="R1888" t="str">
        <f t="shared" si="118"/>
        <v>VS</v>
      </c>
      <c r="S1888" s="24" t="s">
        <v>1240</v>
      </c>
      <c r="T1888" t="str">
        <f t="shared" si="119"/>
        <v>1</v>
      </c>
      <c r="U1888">
        <f>VLOOKUP(S1888,ar_skupina!L$2:M$136,2,FALSE())</f>
        <v>94</v>
      </c>
    </row>
    <row r="1889" spans="1:21" ht="14.25" customHeight="1" x14ac:dyDescent="0.25">
      <c r="A1889">
        <v>2291</v>
      </c>
      <c r="B1889" s="9">
        <v>45380.75</v>
      </c>
      <c r="C1889" s="9">
        <v>45380.854166666701</v>
      </c>
      <c r="D1889" t="s">
        <v>1926</v>
      </c>
      <c r="E1889" t="s">
        <v>16</v>
      </c>
      <c r="F1889" t="s">
        <v>1901</v>
      </c>
      <c r="G1889" t="s">
        <v>5</v>
      </c>
      <c r="H1889" t="s">
        <v>1820</v>
      </c>
      <c r="I1889" s="63" t="e">
        <f t="array" ref="I1889">_xlfn.IFS(#REF!="1",1,#REF!="2",2,#REF!="3",3,#REF!="1A",4,#REF!="1B",5,#REF!="2A",6,#REF!="2B",7,#REF!="3A",8,#REF!="3B",9,#REF!="4A",10,#REF!="","")</f>
        <v>#REF!</v>
      </c>
      <c r="J1889">
        <f>VLOOKUP(F1889,profesor!$G$2:$H$101,2,0)</f>
        <v>21</v>
      </c>
      <c r="K1889">
        <f>VLOOKUP(H1889,ar_predmet!A:C,3,0)</f>
        <v>11</v>
      </c>
      <c r="L1889" s="3">
        <f>VLOOKUP(H1889,ar_predmet!A:C,2,FALSE())</f>
        <v>5117</v>
      </c>
      <c r="M1889">
        <f>+VLOOKUP(G1889,tip_dogodka!$B$2:$C$10,2,0)</f>
        <v>4</v>
      </c>
      <c r="N1889">
        <f>+VLOOKUP(E1889,prostor!$F$1:$G$101,2,0)</f>
        <v>54</v>
      </c>
      <c r="O1889">
        <f t="shared" si="116"/>
        <v>150</v>
      </c>
      <c r="P1889">
        <f>VLOOKUP(O1889,mi2hh!A$2:B$4261,2,FALSE())</f>
        <v>3</v>
      </c>
      <c r="Q1889" t="str">
        <f t="shared" si="117"/>
        <v>Red</v>
      </c>
      <c r="R1889" t="str">
        <f t="shared" si="118"/>
        <v>VS</v>
      </c>
      <c r="S1889" s="24" t="s">
        <v>1151</v>
      </c>
      <c r="T1889" t="str">
        <f t="shared" si="119"/>
        <v>2</v>
      </c>
      <c r="U1889">
        <f>VLOOKUP(S1889,ar_skupina!L$2:M$136,2,FALSE())</f>
        <v>14</v>
      </c>
    </row>
    <row r="1890" spans="1:21" ht="14.25" customHeight="1" x14ac:dyDescent="0.25">
      <c r="A1890">
        <v>2292</v>
      </c>
      <c r="B1890" s="9">
        <v>45421.416666666701</v>
      </c>
      <c r="C1890" s="9">
        <v>45421.520833333299</v>
      </c>
      <c r="D1890" t="s">
        <v>1902</v>
      </c>
      <c r="E1890">
        <v>302</v>
      </c>
      <c r="F1890" t="s">
        <v>1901</v>
      </c>
      <c r="G1890" t="s">
        <v>2</v>
      </c>
      <c r="H1890" t="s">
        <v>1903</v>
      </c>
      <c r="I1890" s="63" t="e">
        <f t="array" ref="I1890">_xlfn.IFS(#REF!="1",1,#REF!="2",2,#REF!="3",3,#REF!="1A",4,#REF!="1B",5,#REF!="2A",6,#REF!="2B",7,#REF!="3A",8,#REF!="3B",9,#REF!="4A",10,#REF!="","")</f>
        <v>#REF!</v>
      </c>
      <c r="J1890">
        <f>VLOOKUP(F1890,profesor!$G$2:$H$101,2,0)</f>
        <v>21</v>
      </c>
      <c r="K1890">
        <f>VLOOKUP(H1890,ar_predmet!A:C,3,0)</f>
        <v>165</v>
      </c>
      <c r="L1890" s="3">
        <f>VLOOKUP(H1890,ar_predmet!A:C,2,FALSE())</f>
        <v>7125</v>
      </c>
      <c r="M1890">
        <f>+VLOOKUP(G1890,tip_dogodka!$B$2:$C$10,2,0)</f>
        <v>1</v>
      </c>
      <c r="N1890">
        <f>+VLOOKUP(E1890,prostor!$F$1:$G$101,2,0)</f>
        <v>6</v>
      </c>
      <c r="O1890">
        <f t="shared" si="116"/>
        <v>150</v>
      </c>
      <c r="P1890">
        <f>VLOOKUP(O1890,mi2hh!A$2:B$4261,2,FALSE())</f>
        <v>3</v>
      </c>
      <c r="Q1890" t="str">
        <f t="shared" si="117"/>
        <v>Red</v>
      </c>
      <c r="R1890" t="str">
        <f t="shared" si="118"/>
        <v>MA</v>
      </c>
      <c r="S1890" s="24" t="s">
        <v>1225</v>
      </c>
      <c r="T1890" t="str">
        <f t="shared" si="119"/>
        <v/>
      </c>
      <c r="U1890">
        <f>VLOOKUP(S1890,ar_skupina!L$2:M$136,2,FALSE())</f>
        <v>81</v>
      </c>
    </row>
    <row r="1891" spans="1:21" ht="14.25" customHeight="1" x14ac:dyDescent="0.25">
      <c r="A1891">
        <v>2293</v>
      </c>
      <c r="B1891" s="9">
        <v>45238.75</v>
      </c>
      <c r="C1891" s="9">
        <v>45238.854166666701</v>
      </c>
      <c r="D1891" t="s">
        <v>1918</v>
      </c>
      <c r="E1891">
        <v>301</v>
      </c>
      <c r="F1891" t="s">
        <v>1901</v>
      </c>
      <c r="G1891" t="s">
        <v>3</v>
      </c>
      <c r="H1891" t="s">
        <v>1825</v>
      </c>
      <c r="I1891" s="63" t="e">
        <f t="array" ref="I1891">_xlfn.IFS(#REF!="1",1,#REF!="2",2,#REF!="3",3,#REF!="1A",4,#REF!="1B",5,#REF!="2A",6,#REF!="2B",7,#REF!="3A",8,#REF!="3B",9,#REF!="4A",10,#REF!="","")</f>
        <v>#REF!</v>
      </c>
      <c r="J1891">
        <f>VLOOKUP(F1891,profesor!$G$2:$H$101,2,0)</f>
        <v>21</v>
      </c>
      <c r="K1891">
        <f>VLOOKUP(H1891,ar_predmet!A:C,3,0)</f>
        <v>84</v>
      </c>
      <c r="L1891" s="3">
        <f>VLOOKUP(H1891,ar_predmet!A:C,2,FALSE())</f>
        <v>6122</v>
      </c>
      <c r="M1891">
        <f>+VLOOKUP(G1891,tip_dogodka!$B$2:$C$10,2,0)</f>
        <v>2</v>
      </c>
      <c r="N1891">
        <f>+VLOOKUP(E1891,prostor!$F$1:$G$101,2,0)</f>
        <v>5</v>
      </c>
      <c r="O1891">
        <f t="shared" si="116"/>
        <v>150</v>
      </c>
      <c r="P1891">
        <f>VLOOKUP(O1891,mi2hh!A$2:B$4261,2,FALSE())</f>
        <v>3</v>
      </c>
      <c r="Q1891" t="str">
        <f t="shared" si="117"/>
        <v>Red</v>
      </c>
      <c r="R1891" t="str">
        <f t="shared" si="118"/>
        <v>UN</v>
      </c>
      <c r="S1891" s="24" t="s">
        <v>1202</v>
      </c>
      <c r="T1891" t="str">
        <f t="shared" si="119"/>
        <v>2</v>
      </c>
      <c r="U1891">
        <f>VLOOKUP(S1891,ar_skupina!L$2:M$136,2,FALSE())</f>
        <v>59</v>
      </c>
    </row>
    <row r="1892" spans="1:21" ht="14.25" customHeight="1" x14ac:dyDescent="0.25">
      <c r="A1892">
        <v>2294</v>
      </c>
      <c r="B1892" s="9">
        <v>45393.53125</v>
      </c>
      <c r="C1892" s="9">
        <v>45393.635416666701</v>
      </c>
      <c r="D1892" t="s">
        <v>1927</v>
      </c>
      <c r="E1892" t="s">
        <v>16</v>
      </c>
      <c r="F1892" t="s">
        <v>1901</v>
      </c>
      <c r="G1892" t="s">
        <v>4</v>
      </c>
      <c r="H1892" t="s">
        <v>1917</v>
      </c>
      <c r="I1892" s="63" t="e">
        <f t="array" ref="I1892">_xlfn.IFS(#REF!="1",1,#REF!="2",2,#REF!="3",3,#REF!="1A",4,#REF!="1B",5,#REF!="2A",6,#REF!="2B",7,#REF!="3A",8,#REF!="3B",9,#REF!="4A",10,#REF!="","")</f>
        <v>#REF!</v>
      </c>
      <c r="J1892">
        <f>VLOOKUP(F1892,profesor!$G$2:$H$101,2,0)</f>
        <v>21</v>
      </c>
      <c r="K1892">
        <f>VLOOKUP(H1892,ar_predmet!A:C,3,0)</f>
        <v>136</v>
      </c>
      <c r="L1892" s="3">
        <f>VLOOKUP(H1892,ar_predmet!A:C,2,FALSE())</f>
        <v>6330</v>
      </c>
      <c r="M1892">
        <f>+VLOOKUP(G1892,tip_dogodka!$B$2:$C$10,2,0)</f>
        <v>3</v>
      </c>
      <c r="N1892">
        <f>+VLOOKUP(E1892,prostor!$F$1:$G$101,2,0)</f>
        <v>54</v>
      </c>
      <c r="O1892">
        <f t="shared" si="116"/>
        <v>150</v>
      </c>
      <c r="P1892">
        <f>VLOOKUP(O1892,mi2hh!A$2:B$4261,2,FALSE())</f>
        <v>3</v>
      </c>
      <c r="Q1892" t="str">
        <f t="shared" si="117"/>
        <v>Red</v>
      </c>
      <c r="R1892" t="str">
        <f t="shared" si="118"/>
        <v>UN</v>
      </c>
      <c r="S1892" s="24" t="s">
        <v>1218</v>
      </c>
      <c r="T1892" t="str">
        <f t="shared" si="119"/>
        <v/>
      </c>
      <c r="U1892">
        <f>VLOOKUP(S1892,ar_skupina!L$2:M$136,2,FALSE())</f>
        <v>75</v>
      </c>
    </row>
    <row r="1893" spans="1:21" ht="14.25" customHeight="1" x14ac:dyDescent="0.25">
      <c r="A1893">
        <v>2295</v>
      </c>
      <c r="B1893" s="9">
        <v>45385.791666666701</v>
      </c>
      <c r="C1893" s="9">
        <v>45385.895833333299</v>
      </c>
      <c r="D1893" t="s">
        <v>1904</v>
      </c>
      <c r="E1893">
        <v>111</v>
      </c>
      <c r="F1893" t="s">
        <v>1901</v>
      </c>
      <c r="G1893" t="s">
        <v>3</v>
      </c>
      <c r="H1893" t="s">
        <v>1820</v>
      </c>
      <c r="I1893" s="63" t="e">
        <f t="array" ref="I1893">_xlfn.IFS(#REF!="1",1,#REF!="2",2,#REF!="3",3,#REF!="1A",4,#REF!="1B",5,#REF!="2A",6,#REF!="2B",7,#REF!="3A",8,#REF!="3B",9,#REF!="4A",10,#REF!="","")</f>
        <v>#REF!</v>
      </c>
      <c r="J1893">
        <f>VLOOKUP(F1893,profesor!$G$2:$H$101,2,0)</f>
        <v>21</v>
      </c>
      <c r="K1893">
        <f>VLOOKUP(H1893,ar_predmet!A:C,3,0)</f>
        <v>11</v>
      </c>
      <c r="L1893" s="3">
        <f>VLOOKUP(H1893,ar_predmet!A:C,2,FALSE())</f>
        <v>5117</v>
      </c>
      <c r="M1893">
        <f>+VLOOKUP(G1893,tip_dogodka!$B$2:$C$10,2,0)</f>
        <v>2</v>
      </c>
      <c r="N1893">
        <f>+VLOOKUP(E1893,prostor!$F$1:$G$101,2,0)</f>
        <v>4</v>
      </c>
      <c r="O1893">
        <f t="shared" si="116"/>
        <v>150</v>
      </c>
      <c r="P1893">
        <f>VLOOKUP(O1893,mi2hh!A$2:B$4261,2,FALSE())</f>
        <v>3</v>
      </c>
      <c r="Q1893" t="str">
        <f t="shared" si="117"/>
        <v>Red</v>
      </c>
      <c r="R1893" t="str">
        <f t="shared" si="118"/>
        <v>VS</v>
      </c>
      <c r="S1893" s="24" t="s">
        <v>1151</v>
      </c>
      <c r="T1893" t="str">
        <f t="shared" si="119"/>
        <v>2</v>
      </c>
      <c r="U1893">
        <f>VLOOKUP(S1893,ar_skupina!L$2:M$136,2,FALSE())</f>
        <v>14</v>
      </c>
    </row>
    <row r="1894" spans="1:21" ht="14.25" customHeight="1" x14ac:dyDescent="0.25">
      <c r="A1894">
        <v>2296</v>
      </c>
      <c r="B1894" s="9">
        <v>45363.635416666701</v>
      </c>
      <c r="C1894" s="9">
        <v>45363.739583333299</v>
      </c>
      <c r="D1894" t="s">
        <v>1828</v>
      </c>
      <c r="E1894" t="s">
        <v>16</v>
      </c>
      <c r="F1894" t="s">
        <v>1901</v>
      </c>
      <c r="G1894" t="s">
        <v>4</v>
      </c>
      <c r="H1894" t="s">
        <v>1820</v>
      </c>
      <c r="I1894" s="63" t="e">
        <f t="array" ref="I1894">_xlfn.IFS(#REF!="1",1,#REF!="2",2,#REF!="3",3,#REF!="1A",4,#REF!="1B",5,#REF!="2A",6,#REF!="2B",7,#REF!="3A",8,#REF!="3B",9,#REF!="4A",10,#REF!="","")</f>
        <v>#REF!</v>
      </c>
      <c r="J1894">
        <f>VLOOKUP(F1894,profesor!$G$2:$H$101,2,0)</f>
        <v>21</v>
      </c>
      <c r="K1894">
        <f>VLOOKUP(H1894,ar_predmet!A:C,3,0)</f>
        <v>11</v>
      </c>
      <c r="L1894" s="3">
        <f>VLOOKUP(H1894,ar_predmet!A:C,2,FALSE())</f>
        <v>5117</v>
      </c>
      <c r="M1894">
        <f>+VLOOKUP(G1894,tip_dogodka!$B$2:$C$10,2,0)</f>
        <v>3</v>
      </c>
      <c r="N1894">
        <f>+VLOOKUP(E1894,prostor!$F$1:$G$101,2,0)</f>
        <v>54</v>
      </c>
      <c r="O1894">
        <f t="shared" si="116"/>
        <v>150</v>
      </c>
      <c r="P1894">
        <f>VLOOKUP(O1894,mi2hh!A$2:B$4261,2,FALSE())</f>
        <v>3</v>
      </c>
      <c r="Q1894" t="str">
        <f t="shared" si="117"/>
        <v>Red</v>
      </c>
      <c r="R1894" t="str">
        <f t="shared" si="118"/>
        <v>VS</v>
      </c>
      <c r="S1894" s="24" t="s">
        <v>1128</v>
      </c>
      <c r="T1894" t="str">
        <f t="shared" si="119"/>
        <v/>
      </c>
      <c r="U1894">
        <f>VLOOKUP(S1894,ar_skupina!L$2:M$136,2,FALSE())</f>
        <v>1</v>
      </c>
    </row>
    <row r="1895" spans="1:21" ht="14.25" customHeight="1" x14ac:dyDescent="0.25">
      <c r="A1895">
        <v>2297</v>
      </c>
      <c r="B1895" s="9">
        <v>45219.53125</v>
      </c>
      <c r="C1895" s="9">
        <v>45219.635416666701</v>
      </c>
      <c r="D1895" t="s">
        <v>1928</v>
      </c>
      <c r="E1895">
        <v>301</v>
      </c>
      <c r="F1895" t="s">
        <v>1901</v>
      </c>
      <c r="G1895" t="s">
        <v>8</v>
      </c>
      <c r="H1895" t="s">
        <v>1825</v>
      </c>
      <c r="I1895" s="63" t="e">
        <f t="array" ref="I1895">_xlfn.IFS(#REF!="1",1,#REF!="2",2,#REF!="3",3,#REF!="1A",4,#REF!="1B",5,#REF!="2A",6,#REF!="2B",7,#REF!="3A",8,#REF!="3B",9,#REF!="4A",10,#REF!="","")</f>
        <v>#REF!</v>
      </c>
      <c r="J1895">
        <f>VLOOKUP(F1895,profesor!$G$2:$H$101,2,0)</f>
        <v>21</v>
      </c>
      <c r="K1895">
        <f>VLOOKUP(H1895,ar_predmet!A:C,3,0)</f>
        <v>84</v>
      </c>
      <c r="L1895" s="3">
        <f>VLOOKUP(H1895,ar_predmet!A:C,2,FALSE())</f>
        <v>6122</v>
      </c>
      <c r="M1895">
        <f>+VLOOKUP(G1895,tip_dogodka!$B$2:$C$10,2,0)</f>
        <v>7</v>
      </c>
      <c r="N1895">
        <f>+VLOOKUP(E1895,prostor!$F$1:$G$101,2,0)</f>
        <v>5</v>
      </c>
      <c r="O1895">
        <f t="shared" si="116"/>
        <v>150</v>
      </c>
      <c r="P1895">
        <f>VLOOKUP(O1895,mi2hh!A$2:B$4261,2,FALSE())</f>
        <v>3</v>
      </c>
      <c r="Q1895" t="str">
        <f t="shared" si="117"/>
        <v>Red</v>
      </c>
      <c r="R1895" t="str">
        <f t="shared" si="118"/>
        <v>UN</v>
      </c>
      <c r="S1895" s="24" t="s">
        <v>1192</v>
      </c>
      <c r="T1895" t="str">
        <f t="shared" si="119"/>
        <v/>
      </c>
      <c r="U1895">
        <f>VLOOKUP(S1895,ar_skupina!L$2:M$136,2,FALSE())</f>
        <v>50</v>
      </c>
    </row>
    <row r="1896" spans="1:21" ht="14.25" customHeight="1" x14ac:dyDescent="0.25">
      <c r="A1896">
        <v>2298</v>
      </c>
      <c r="B1896" s="9">
        <v>45442.416666666701</v>
      </c>
      <c r="C1896" s="9">
        <v>45442.520833333299</v>
      </c>
      <c r="D1896" t="s">
        <v>1929</v>
      </c>
      <c r="E1896" t="s">
        <v>16</v>
      </c>
      <c r="F1896" t="s">
        <v>1901</v>
      </c>
      <c r="G1896" t="s">
        <v>5</v>
      </c>
      <c r="H1896" t="s">
        <v>1903</v>
      </c>
      <c r="I1896" s="63" t="e">
        <f t="array" ref="I1896">_xlfn.IFS(#REF!="1",1,#REF!="2",2,#REF!="3",3,#REF!="1A",4,#REF!="1B",5,#REF!="2A",6,#REF!="2B",7,#REF!="3A",8,#REF!="3B",9,#REF!="4A",10,#REF!="","")</f>
        <v>#REF!</v>
      </c>
      <c r="J1896">
        <f>VLOOKUP(F1896,profesor!$G$2:$H$101,2,0)</f>
        <v>21</v>
      </c>
      <c r="K1896">
        <f>VLOOKUP(H1896,ar_predmet!A:C,3,0)</f>
        <v>165</v>
      </c>
      <c r="L1896" s="3">
        <f>VLOOKUP(H1896,ar_predmet!A:C,2,FALSE())</f>
        <v>7125</v>
      </c>
      <c r="M1896">
        <f>+VLOOKUP(G1896,tip_dogodka!$B$2:$C$10,2,0)</f>
        <v>4</v>
      </c>
      <c r="N1896">
        <f>+VLOOKUP(E1896,prostor!$F$1:$G$101,2,0)</f>
        <v>54</v>
      </c>
      <c r="O1896">
        <f t="shared" si="116"/>
        <v>150</v>
      </c>
      <c r="P1896">
        <f>VLOOKUP(O1896,mi2hh!A$2:B$4261,2,FALSE())</f>
        <v>3</v>
      </c>
      <c r="Q1896" t="str">
        <f t="shared" si="117"/>
        <v>Red</v>
      </c>
      <c r="R1896" t="str">
        <f t="shared" si="118"/>
        <v>MA</v>
      </c>
      <c r="S1896" s="24" t="s">
        <v>1225</v>
      </c>
      <c r="T1896" t="str">
        <f t="shared" si="119"/>
        <v/>
      </c>
      <c r="U1896">
        <f>VLOOKUP(S1896,ar_skupina!L$2:M$136,2,FALSE())</f>
        <v>81</v>
      </c>
    </row>
    <row r="1897" spans="1:21" ht="14.25" customHeight="1" x14ac:dyDescent="0.25">
      <c r="A1897">
        <v>2299</v>
      </c>
      <c r="B1897" s="9">
        <v>45299.489583333299</v>
      </c>
      <c r="C1897" s="9">
        <v>45299.59375</v>
      </c>
      <c r="D1897" t="s">
        <v>1905</v>
      </c>
      <c r="E1897" t="s">
        <v>16</v>
      </c>
      <c r="F1897" t="s">
        <v>1901</v>
      </c>
      <c r="G1897" t="s">
        <v>5</v>
      </c>
      <c r="H1897" t="s">
        <v>1906</v>
      </c>
      <c r="I1897" s="63" t="e">
        <f t="array" ref="I1897">_xlfn.IFS(#REF!="1",1,#REF!="2",2,#REF!="3",3,#REF!="1A",4,#REF!="1B",5,#REF!="2A",6,#REF!="2B",7,#REF!="3A",8,#REF!="3B",9,#REF!="4A",10,#REF!="","")</f>
        <v>#REF!</v>
      </c>
      <c r="J1897">
        <f>VLOOKUP(F1897,profesor!$G$2:$H$101,2,0)</f>
        <v>21</v>
      </c>
      <c r="K1897">
        <f>VLOOKUP(H1897,ar_predmet!A:C,3,0)</f>
        <v>122</v>
      </c>
      <c r="L1897" s="3">
        <f>VLOOKUP(H1897,ar_predmet!A:C,2,FALSE())</f>
        <v>6315</v>
      </c>
      <c r="M1897">
        <f>+VLOOKUP(G1897,tip_dogodka!$B$2:$C$10,2,0)</f>
        <v>4</v>
      </c>
      <c r="N1897">
        <f>+VLOOKUP(E1897,prostor!$F$1:$G$101,2,0)</f>
        <v>54</v>
      </c>
      <c r="O1897">
        <f t="shared" si="116"/>
        <v>150</v>
      </c>
      <c r="P1897">
        <f>VLOOKUP(O1897,mi2hh!A$2:B$4261,2,FALSE())</f>
        <v>3</v>
      </c>
      <c r="Q1897" t="str">
        <f t="shared" si="117"/>
        <v>Red</v>
      </c>
      <c r="R1897" t="str">
        <f t="shared" si="118"/>
        <v>UN</v>
      </c>
      <c r="S1897" s="24" t="s">
        <v>1216</v>
      </c>
      <c r="T1897" t="str">
        <f t="shared" si="119"/>
        <v/>
      </c>
      <c r="U1897">
        <f>VLOOKUP(S1897,ar_skupina!L$2:M$136,2,FALSE())</f>
        <v>73</v>
      </c>
    </row>
    <row r="1898" spans="1:21" ht="14.25" customHeight="1" x14ac:dyDescent="0.25">
      <c r="A1898">
        <v>2300</v>
      </c>
      <c r="B1898" s="9">
        <v>45378.75</v>
      </c>
      <c r="C1898" s="9">
        <v>45378.854166666701</v>
      </c>
      <c r="D1898" t="s">
        <v>1904</v>
      </c>
      <c r="E1898">
        <v>111</v>
      </c>
      <c r="F1898" t="s">
        <v>1901</v>
      </c>
      <c r="G1898" t="s">
        <v>3</v>
      </c>
      <c r="H1898" t="s">
        <v>1820</v>
      </c>
      <c r="I1898" s="63" t="e">
        <f t="array" ref="I1898">_xlfn.IFS(#REF!="1",1,#REF!="2",2,#REF!="3",3,#REF!="1A",4,#REF!="1B",5,#REF!="2A",6,#REF!="2B",7,#REF!="3A",8,#REF!="3B",9,#REF!="4A",10,#REF!="","")</f>
        <v>#REF!</v>
      </c>
      <c r="J1898">
        <f>VLOOKUP(F1898,profesor!$G$2:$H$101,2,0)</f>
        <v>21</v>
      </c>
      <c r="K1898">
        <f>VLOOKUP(H1898,ar_predmet!A:C,3,0)</f>
        <v>11</v>
      </c>
      <c r="L1898" s="3">
        <f>VLOOKUP(H1898,ar_predmet!A:C,2,FALSE())</f>
        <v>5117</v>
      </c>
      <c r="M1898">
        <f>+VLOOKUP(G1898,tip_dogodka!$B$2:$C$10,2,0)</f>
        <v>2</v>
      </c>
      <c r="N1898">
        <f>+VLOOKUP(E1898,prostor!$F$1:$G$101,2,0)</f>
        <v>4</v>
      </c>
      <c r="O1898">
        <f t="shared" si="116"/>
        <v>150</v>
      </c>
      <c r="P1898">
        <f>VLOOKUP(O1898,mi2hh!A$2:B$4261,2,FALSE())</f>
        <v>3</v>
      </c>
      <c r="Q1898" t="str">
        <f t="shared" si="117"/>
        <v>Red</v>
      </c>
      <c r="R1898" t="str">
        <f t="shared" si="118"/>
        <v>VS</v>
      </c>
      <c r="S1898" s="24" t="s">
        <v>1151</v>
      </c>
      <c r="T1898" t="str">
        <f t="shared" si="119"/>
        <v>2</v>
      </c>
      <c r="U1898">
        <f>VLOOKUP(S1898,ar_skupina!L$2:M$136,2,FALSE())</f>
        <v>14</v>
      </c>
    </row>
    <row r="1899" spans="1:21" ht="14.25" customHeight="1" x14ac:dyDescent="0.25">
      <c r="A1899">
        <v>2301</v>
      </c>
      <c r="B1899" s="9">
        <v>45399.53125</v>
      </c>
      <c r="C1899" s="9">
        <v>45399.635416666701</v>
      </c>
      <c r="D1899" t="s">
        <v>1927</v>
      </c>
      <c r="E1899" t="s">
        <v>16</v>
      </c>
      <c r="F1899" t="s">
        <v>1901</v>
      </c>
      <c r="G1899" t="s">
        <v>4</v>
      </c>
      <c r="H1899" t="s">
        <v>1917</v>
      </c>
      <c r="I1899" s="63" t="e">
        <f t="array" ref="I1899">_xlfn.IFS(#REF!="1",1,#REF!="2",2,#REF!="3",3,#REF!="1A",4,#REF!="1B",5,#REF!="2A",6,#REF!="2B",7,#REF!="3A",8,#REF!="3B",9,#REF!="4A",10,#REF!="","")</f>
        <v>#REF!</v>
      </c>
      <c r="J1899">
        <f>VLOOKUP(F1899,profesor!$G$2:$H$101,2,0)</f>
        <v>21</v>
      </c>
      <c r="K1899">
        <f>VLOOKUP(H1899,ar_predmet!A:C,3,0)</f>
        <v>136</v>
      </c>
      <c r="L1899" s="3">
        <f>VLOOKUP(H1899,ar_predmet!A:C,2,FALSE())</f>
        <v>6330</v>
      </c>
      <c r="M1899">
        <f>+VLOOKUP(G1899,tip_dogodka!$B$2:$C$10,2,0)</f>
        <v>3</v>
      </c>
      <c r="N1899">
        <f>+VLOOKUP(E1899,prostor!$F$1:$G$101,2,0)</f>
        <v>54</v>
      </c>
      <c r="O1899">
        <f t="shared" si="116"/>
        <v>150</v>
      </c>
      <c r="P1899">
        <f>VLOOKUP(O1899,mi2hh!A$2:B$4261,2,FALSE())</f>
        <v>3</v>
      </c>
      <c r="Q1899" t="str">
        <f t="shared" si="117"/>
        <v>Red</v>
      </c>
      <c r="R1899" t="str">
        <f t="shared" si="118"/>
        <v>UN</v>
      </c>
      <c r="S1899" s="24" t="s">
        <v>1218</v>
      </c>
      <c r="T1899" t="str">
        <f t="shared" si="119"/>
        <v/>
      </c>
      <c r="U1899">
        <f>VLOOKUP(S1899,ar_skupina!L$2:M$136,2,FALSE())</f>
        <v>75</v>
      </c>
    </row>
    <row r="1900" spans="1:21" ht="14.25" customHeight="1" x14ac:dyDescent="0.25">
      <c r="A1900">
        <v>2302</v>
      </c>
      <c r="B1900" s="9">
        <v>45379.635416666701</v>
      </c>
      <c r="C1900" s="9">
        <v>45379.739583333299</v>
      </c>
      <c r="D1900" t="s">
        <v>1915</v>
      </c>
      <c r="E1900">
        <v>111</v>
      </c>
      <c r="F1900" t="s">
        <v>1901</v>
      </c>
      <c r="G1900" t="s">
        <v>3</v>
      </c>
      <c r="H1900" t="s">
        <v>1820</v>
      </c>
      <c r="I1900" s="63" t="e">
        <f t="array" ref="I1900">_xlfn.IFS(#REF!="1",1,#REF!="2",2,#REF!="3",3,#REF!="1A",4,#REF!="1B",5,#REF!="2A",6,#REF!="2B",7,#REF!="3A",8,#REF!="3B",9,#REF!="4A",10,#REF!="","")</f>
        <v>#REF!</v>
      </c>
      <c r="J1900">
        <f>VLOOKUP(F1900,profesor!$G$2:$H$101,2,0)</f>
        <v>21</v>
      </c>
      <c r="K1900">
        <f>VLOOKUP(H1900,ar_predmet!A:C,3,0)</f>
        <v>11</v>
      </c>
      <c r="L1900" s="3">
        <f>VLOOKUP(H1900,ar_predmet!A:C,2,FALSE())</f>
        <v>5117</v>
      </c>
      <c r="M1900">
        <f>+VLOOKUP(G1900,tip_dogodka!$B$2:$C$10,2,0)</f>
        <v>2</v>
      </c>
      <c r="N1900">
        <f>+VLOOKUP(E1900,prostor!$F$1:$G$101,2,0)</f>
        <v>4</v>
      </c>
      <c r="O1900">
        <f t="shared" si="116"/>
        <v>150</v>
      </c>
      <c r="P1900">
        <f>VLOOKUP(O1900,mi2hh!A$2:B$4261,2,FALSE())</f>
        <v>3</v>
      </c>
      <c r="Q1900" t="str">
        <f t="shared" si="117"/>
        <v>Red</v>
      </c>
      <c r="R1900" t="str">
        <f t="shared" si="118"/>
        <v>VS</v>
      </c>
      <c r="S1900" s="24" t="s">
        <v>1150</v>
      </c>
      <c r="T1900" t="str">
        <f t="shared" si="119"/>
        <v>1</v>
      </c>
      <c r="U1900">
        <f>VLOOKUP(S1900,ar_skupina!L$2:M$136,2,FALSE())</f>
        <v>13</v>
      </c>
    </row>
    <row r="1901" spans="1:21" ht="14.25" customHeight="1" x14ac:dyDescent="0.25">
      <c r="A1901">
        <v>2303</v>
      </c>
      <c r="B1901" s="9">
        <v>45369.635416666701</v>
      </c>
      <c r="C1901" s="9">
        <v>45369.739583333299</v>
      </c>
      <c r="D1901" t="s">
        <v>1930</v>
      </c>
      <c r="E1901" t="s">
        <v>16</v>
      </c>
      <c r="F1901" t="s">
        <v>1901</v>
      </c>
      <c r="G1901" t="s">
        <v>5</v>
      </c>
      <c r="H1901" t="s">
        <v>1820</v>
      </c>
      <c r="I1901" s="63" t="e">
        <f t="array" ref="I1901">_xlfn.IFS(#REF!="1",1,#REF!="2",2,#REF!="3",3,#REF!="1A",4,#REF!="1B",5,#REF!="2A",6,#REF!="2B",7,#REF!="3A",8,#REF!="3B",9,#REF!="4A",10,#REF!="","")</f>
        <v>#REF!</v>
      </c>
      <c r="J1901">
        <f>VLOOKUP(F1901,profesor!$G$2:$H$101,2,0)</f>
        <v>21</v>
      </c>
      <c r="K1901">
        <f>VLOOKUP(H1901,ar_predmet!A:C,3,0)</f>
        <v>11</v>
      </c>
      <c r="L1901" s="3">
        <f>VLOOKUP(H1901,ar_predmet!A:C,2,FALSE())</f>
        <v>5117</v>
      </c>
      <c r="M1901">
        <f>+VLOOKUP(G1901,tip_dogodka!$B$2:$C$10,2,0)</f>
        <v>4</v>
      </c>
      <c r="N1901">
        <f>+VLOOKUP(E1901,prostor!$F$1:$G$101,2,0)</f>
        <v>54</v>
      </c>
      <c r="O1901">
        <f t="shared" si="116"/>
        <v>150</v>
      </c>
      <c r="P1901">
        <f>VLOOKUP(O1901,mi2hh!A$2:B$4261,2,FALSE())</f>
        <v>3</v>
      </c>
      <c r="Q1901" t="str">
        <f t="shared" si="117"/>
        <v>Red</v>
      </c>
      <c r="R1901" t="str">
        <f t="shared" si="118"/>
        <v>VS</v>
      </c>
      <c r="S1901" s="24" t="s">
        <v>1150</v>
      </c>
      <c r="T1901" t="str">
        <f t="shared" si="119"/>
        <v>1</v>
      </c>
      <c r="U1901">
        <f>VLOOKUP(S1901,ar_skupina!L$2:M$136,2,FALSE())</f>
        <v>13</v>
      </c>
    </row>
    <row r="1902" spans="1:21" ht="14.25" customHeight="1" x14ac:dyDescent="0.25">
      <c r="A1902">
        <v>2305</v>
      </c>
      <c r="B1902" s="9">
        <v>45205.416666666701</v>
      </c>
      <c r="C1902" s="9">
        <v>45205.520833333299</v>
      </c>
      <c r="D1902" t="s">
        <v>1913</v>
      </c>
      <c r="E1902" t="s">
        <v>16</v>
      </c>
      <c r="F1902" t="s">
        <v>1901</v>
      </c>
      <c r="G1902" t="s">
        <v>4</v>
      </c>
      <c r="H1902" t="s">
        <v>1908</v>
      </c>
      <c r="I1902" s="63" t="e">
        <f t="array" ref="I1902">_xlfn.IFS(#REF!="1",1,#REF!="2",2,#REF!="3",3,#REF!="1A",4,#REF!="1B",5,#REF!="2A",6,#REF!="2B",7,#REF!="3A",8,#REF!="3B",9,#REF!="4A",10,#REF!="","")</f>
        <v>#REF!</v>
      </c>
      <c r="J1902">
        <f>VLOOKUP(F1902,profesor!$G$2:$H$101,2,0)</f>
        <v>21</v>
      </c>
      <c r="K1902">
        <f>VLOOKUP(H1902,ar_predmet!A:C,3,0)</f>
        <v>60</v>
      </c>
      <c r="L1902" s="3">
        <f>VLOOKUP(H1902,ar_predmet!A:C,2,FALSE())</f>
        <v>5317</v>
      </c>
      <c r="M1902">
        <f>+VLOOKUP(G1902,tip_dogodka!$B$2:$C$10,2,0)</f>
        <v>3</v>
      </c>
      <c r="N1902">
        <f>+VLOOKUP(E1902,prostor!$F$1:$G$101,2,0)</f>
        <v>54</v>
      </c>
      <c r="O1902">
        <f t="shared" si="116"/>
        <v>150</v>
      </c>
      <c r="P1902">
        <f>VLOOKUP(O1902,mi2hh!A$2:B$4261,2,FALSE())</f>
        <v>3</v>
      </c>
      <c r="Q1902" t="str">
        <f t="shared" si="117"/>
        <v>Red</v>
      </c>
      <c r="R1902" t="str">
        <f t="shared" si="118"/>
        <v>VS</v>
      </c>
      <c r="S1902" s="24" t="s">
        <v>1240</v>
      </c>
      <c r="T1902" t="str">
        <f t="shared" si="119"/>
        <v/>
      </c>
      <c r="U1902">
        <f>VLOOKUP(S1902,ar_skupina!L$2:M$136,2,FALSE())</f>
        <v>94</v>
      </c>
    </row>
    <row r="1903" spans="1:21" ht="14.25" customHeight="1" x14ac:dyDescent="0.25">
      <c r="A1903">
        <v>2306</v>
      </c>
      <c r="B1903" s="9">
        <v>45418.53125</v>
      </c>
      <c r="C1903" s="9">
        <v>45418.635416666701</v>
      </c>
      <c r="D1903" t="s">
        <v>1925</v>
      </c>
      <c r="E1903">
        <v>303</v>
      </c>
      <c r="F1903" t="s">
        <v>1901</v>
      </c>
      <c r="G1903" t="s">
        <v>3</v>
      </c>
      <c r="H1903" t="s">
        <v>1917</v>
      </c>
      <c r="I1903" s="63" t="e">
        <f t="array" ref="I1903">_xlfn.IFS(#REF!="1",1,#REF!="2",2,#REF!="3",3,#REF!="1A",4,#REF!="1B",5,#REF!="2A",6,#REF!="2B",7,#REF!="3A",8,#REF!="3B",9,#REF!="4A",10,#REF!="","")</f>
        <v>#REF!</v>
      </c>
      <c r="J1903">
        <f>VLOOKUP(F1903,profesor!$G$2:$H$101,2,0)</f>
        <v>21</v>
      </c>
      <c r="K1903">
        <f>VLOOKUP(H1903,ar_predmet!A:C,3,0)</f>
        <v>136</v>
      </c>
      <c r="L1903" s="3">
        <f>VLOOKUP(H1903,ar_predmet!A:C,2,FALSE())</f>
        <v>6330</v>
      </c>
      <c r="M1903">
        <f>+VLOOKUP(G1903,tip_dogodka!$B$2:$C$10,2,0)</f>
        <v>2</v>
      </c>
      <c r="N1903">
        <f>+VLOOKUP(E1903,prostor!$F$1:$G$101,2,0)</f>
        <v>7</v>
      </c>
      <c r="O1903">
        <f t="shared" si="116"/>
        <v>150</v>
      </c>
      <c r="P1903">
        <f>VLOOKUP(O1903,mi2hh!A$2:B$4261,2,FALSE())</f>
        <v>3</v>
      </c>
      <c r="Q1903" t="str">
        <f t="shared" si="117"/>
        <v>Red</v>
      </c>
      <c r="R1903" t="str">
        <f t="shared" si="118"/>
        <v>UN</v>
      </c>
      <c r="S1903" s="24" t="s">
        <v>1218</v>
      </c>
      <c r="T1903" t="str">
        <f t="shared" si="119"/>
        <v/>
      </c>
      <c r="U1903">
        <f>VLOOKUP(S1903,ar_skupina!L$2:M$136,2,FALSE())</f>
        <v>75</v>
      </c>
    </row>
    <row r="1904" spans="1:21" ht="14.25" customHeight="1" x14ac:dyDescent="0.25">
      <c r="A1904">
        <v>2307</v>
      </c>
      <c r="B1904" s="9">
        <v>45254.635416666701</v>
      </c>
      <c r="C1904" s="9">
        <v>45254.739583333299</v>
      </c>
      <c r="D1904" t="s">
        <v>1909</v>
      </c>
      <c r="E1904">
        <v>306</v>
      </c>
      <c r="F1904" t="s">
        <v>1901</v>
      </c>
      <c r="G1904" t="s">
        <v>3</v>
      </c>
      <c r="H1904" t="s">
        <v>1908</v>
      </c>
      <c r="I1904" s="63" t="e">
        <f t="array" ref="I1904">_xlfn.IFS(#REF!="1",1,#REF!="2",2,#REF!="3",3,#REF!="1A",4,#REF!="1B",5,#REF!="2A",6,#REF!="2B",7,#REF!="3A",8,#REF!="3B",9,#REF!="4A",10,#REF!="","")</f>
        <v>#REF!</v>
      </c>
      <c r="J1904">
        <f>VLOOKUP(F1904,profesor!$G$2:$H$101,2,0)</f>
        <v>21</v>
      </c>
      <c r="K1904">
        <f>VLOOKUP(H1904,ar_predmet!A:C,3,0)</f>
        <v>60</v>
      </c>
      <c r="L1904" s="3">
        <f>VLOOKUP(H1904,ar_predmet!A:C,2,FALSE())</f>
        <v>5317</v>
      </c>
      <c r="M1904">
        <f>+VLOOKUP(G1904,tip_dogodka!$B$2:$C$10,2,0)</f>
        <v>2</v>
      </c>
      <c r="N1904">
        <f>+VLOOKUP(E1904,prostor!$F$1:$G$101,2,0)</f>
        <v>8</v>
      </c>
      <c r="O1904">
        <f t="shared" si="116"/>
        <v>150</v>
      </c>
      <c r="P1904">
        <f>VLOOKUP(O1904,mi2hh!A$2:B$4261,2,FALSE())</f>
        <v>3</v>
      </c>
      <c r="Q1904" t="str">
        <f t="shared" si="117"/>
        <v>Red</v>
      </c>
      <c r="R1904" t="str">
        <f t="shared" si="118"/>
        <v>VS</v>
      </c>
      <c r="S1904" s="24" t="s">
        <v>1240</v>
      </c>
      <c r="T1904" t="str">
        <f t="shared" si="119"/>
        <v>2</v>
      </c>
      <c r="U1904">
        <f>VLOOKUP(S1904,ar_skupina!L$2:M$136,2,FALSE())</f>
        <v>94</v>
      </c>
    </row>
    <row r="1905" spans="1:21" ht="14.25" customHeight="1" x14ac:dyDescent="0.25">
      <c r="A1905">
        <v>2308</v>
      </c>
      <c r="B1905" s="9">
        <v>45428.416666666701</v>
      </c>
      <c r="C1905" s="9">
        <v>45428.520833333299</v>
      </c>
      <c r="D1905" t="s">
        <v>1902</v>
      </c>
      <c r="E1905">
        <v>302</v>
      </c>
      <c r="F1905" t="s">
        <v>1901</v>
      </c>
      <c r="G1905" t="s">
        <v>2</v>
      </c>
      <c r="H1905" t="s">
        <v>1903</v>
      </c>
      <c r="I1905" s="63" t="e">
        <f t="array" ref="I1905">_xlfn.IFS(#REF!="1",1,#REF!="2",2,#REF!="3",3,#REF!="1A",4,#REF!="1B",5,#REF!="2A",6,#REF!="2B",7,#REF!="3A",8,#REF!="3B",9,#REF!="4A",10,#REF!="","")</f>
        <v>#REF!</v>
      </c>
      <c r="J1905">
        <f>VLOOKUP(F1905,profesor!$G$2:$H$101,2,0)</f>
        <v>21</v>
      </c>
      <c r="K1905">
        <f>VLOOKUP(H1905,ar_predmet!A:C,3,0)</f>
        <v>165</v>
      </c>
      <c r="L1905" s="3">
        <f>VLOOKUP(H1905,ar_predmet!A:C,2,FALSE())</f>
        <v>7125</v>
      </c>
      <c r="M1905">
        <f>+VLOOKUP(G1905,tip_dogodka!$B$2:$C$10,2,0)</f>
        <v>1</v>
      </c>
      <c r="N1905">
        <f>+VLOOKUP(E1905,prostor!$F$1:$G$101,2,0)</f>
        <v>6</v>
      </c>
      <c r="O1905">
        <f t="shared" si="116"/>
        <v>150</v>
      </c>
      <c r="P1905">
        <f>VLOOKUP(O1905,mi2hh!A$2:B$4261,2,FALSE())</f>
        <v>3</v>
      </c>
      <c r="Q1905" t="str">
        <f t="shared" si="117"/>
        <v>Red</v>
      </c>
      <c r="R1905" t="str">
        <f t="shared" si="118"/>
        <v>MA</v>
      </c>
      <c r="S1905" s="24" t="s">
        <v>1225</v>
      </c>
      <c r="T1905" t="str">
        <f t="shared" si="119"/>
        <v/>
      </c>
      <c r="U1905">
        <f>VLOOKUP(S1905,ar_skupina!L$2:M$136,2,FALSE())</f>
        <v>81</v>
      </c>
    </row>
    <row r="1906" spans="1:21" ht="14.25" customHeight="1" x14ac:dyDescent="0.25">
      <c r="A1906">
        <v>2311</v>
      </c>
      <c r="B1906" s="9">
        <v>45257.635416666701</v>
      </c>
      <c r="C1906" s="9">
        <v>45257.739583333299</v>
      </c>
      <c r="D1906" t="s">
        <v>1909</v>
      </c>
      <c r="E1906">
        <v>306</v>
      </c>
      <c r="F1906" t="s">
        <v>1901</v>
      </c>
      <c r="G1906" t="s">
        <v>3</v>
      </c>
      <c r="H1906" t="s">
        <v>1908</v>
      </c>
      <c r="I1906" s="63" t="e">
        <f t="array" ref="I1906">_xlfn.IFS(#REF!="1",1,#REF!="2",2,#REF!="3",3,#REF!="1A",4,#REF!="1B",5,#REF!="2A",6,#REF!="2B",7,#REF!="3A",8,#REF!="3B",9,#REF!="4A",10,#REF!="","")</f>
        <v>#REF!</v>
      </c>
      <c r="J1906">
        <f>VLOOKUP(F1906,profesor!$G$2:$H$101,2,0)</f>
        <v>21</v>
      </c>
      <c r="K1906">
        <f>VLOOKUP(H1906,ar_predmet!A:C,3,0)</f>
        <v>60</v>
      </c>
      <c r="L1906" s="3">
        <f>VLOOKUP(H1906,ar_predmet!A:C,2,FALSE())</f>
        <v>5317</v>
      </c>
      <c r="M1906">
        <f>+VLOOKUP(G1906,tip_dogodka!$B$2:$C$10,2,0)</f>
        <v>2</v>
      </c>
      <c r="N1906">
        <f>+VLOOKUP(E1906,prostor!$F$1:$G$101,2,0)</f>
        <v>8</v>
      </c>
      <c r="O1906">
        <f t="shared" si="116"/>
        <v>150</v>
      </c>
      <c r="P1906">
        <f>VLOOKUP(O1906,mi2hh!A$2:B$4261,2,FALSE())</f>
        <v>3</v>
      </c>
      <c r="Q1906" t="str">
        <f t="shared" si="117"/>
        <v>Red</v>
      </c>
      <c r="R1906" t="str">
        <f t="shared" si="118"/>
        <v>VS</v>
      </c>
      <c r="S1906" s="24" t="s">
        <v>1240</v>
      </c>
      <c r="T1906" t="str">
        <f t="shared" si="119"/>
        <v>2</v>
      </c>
      <c r="U1906">
        <f>VLOOKUP(S1906,ar_skupina!L$2:M$136,2,FALSE())</f>
        <v>94</v>
      </c>
    </row>
    <row r="1907" spans="1:21" ht="14.25" customHeight="1" x14ac:dyDescent="0.25">
      <c r="A1907">
        <v>2314</v>
      </c>
      <c r="B1907" s="9">
        <v>45400.53125</v>
      </c>
      <c r="C1907" s="9">
        <v>45400.635416666701</v>
      </c>
      <c r="D1907" t="s">
        <v>1924</v>
      </c>
      <c r="E1907">
        <v>306</v>
      </c>
      <c r="F1907" t="s">
        <v>1901</v>
      </c>
      <c r="G1907" t="s">
        <v>2</v>
      </c>
      <c r="H1907" t="s">
        <v>1917</v>
      </c>
      <c r="I1907" s="63" t="e">
        <f t="array" ref="I1907">_xlfn.IFS(#REF!="1",1,#REF!="2",2,#REF!="3",3,#REF!="1A",4,#REF!="1B",5,#REF!="2A",6,#REF!="2B",7,#REF!="3A",8,#REF!="3B",9,#REF!="4A",10,#REF!="","")</f>
        <v>#REF!</v>
      </c>
      <c r="J1907">
        <f>VLOOKUP(F1907,profesor!$G$2:$H$101,2,0)</f>
        <v>21</v>
      </c>
      <c r="K1907">
        <f>VLOOKUP(H1907,ar_predmet!A:C,3,0)</f>
        <v>136</v>
      </c>
      <c r="L1907" s="3">
        <f>VLOOKUP(H1907,ar_predmet!A:C,2,FALSE())</f>
        <v>6330</v>
      </c>
      <c r="M1907">
        <f>+VLOOKUP(G1907,tip_dogodka!$B$2:$C$10,2,0)</f>
        <v>1</v>
      </c>
      <c r="N1907">
        <f>+VLOOKUP(E1907,prostor!$F$1:$G$101,2,0)</f>
        <v>8</v>
      </c>
      <c r="O1907">
        <f t="shared" si="116"/>
        <v>150</v>
      </c>
      <c r="P1907">
        <f>VLOOKUP(O1907,mi2hh!A$2:B$4261,2,FALSE())</f>
        <v>3</v>
      </c>
      <c r="Q1907" t="str">
        <f t="shared" si="117"/>
        <v>Red</v>
      </c>
      <c r="R1907" t="str">
        <f t="shared" si="118"/>
        <v>UN</v>
      </c>
      <c r="S1907" s="24" t="s">
        <v>1218</v>
      </c>
      <c r="T1907" t="str">
        <f t="shared" si="119"/>
        <v/>
      </c>
      <c r="U1907">
        <f>VLOOKUP(S1907,ar_skupina!L$2:M$136,2,FALSE())</f>
        <v>75</v>
      </c>
    </row>
    <row r="1908" spans="1:21" ht="14.25" customHeight="1" x14ac:dyDescent="0.25">
      <c r="A1908">
        <v>2315</v>
      </c>
      <c r="B1908" s="9">
        <v>45202.416666666701</v>
      </c>
      <c r="C1908" s="9">
        <v>45202.520833333299</v>
      </c>
      <c r="D1908" t="s">
        <v>1923</v>
      </c>
      <c r="E1908">
        <v>306</v>
      </c>
      <c r="F1908" t="s">
        <v>1901</v>
      </c>
      <c r="G1908" t="s">
        <v>2</v>
      </c>
      <c r="H1908" t="s">
        <v>1908</v>
      </c>
      <c r="I1908" s="63" t="e">
        <f t="array" ref="I1908">_xlfn.IFS(#REF!="1",1,#REF!="2",2,#REF!="3",3,#REF!="1A",4,#REF!="1B",5,#REF!="2A",6,#REF!="2B",7,#REF!="3A",8,#REF!="3B",9,#REF!="4A",10,#REF!="","")</f>
        <v>#REF!</v>
      </c>
      <c r="J1908">
        <f>VLOOKUP(F1908,profesor!$G$2:$H$101,2,0)</f>
        <v>21</v>
      </c>
      <c r="K1908">
        <f>VLOOKUP(H1908,ar_predmet!A:C,3,0)</f>
        <v>60</v>
      </c>
      <c r="L1908" s="3">
        <f>VLOOKUP(H1908,ar_predmet!A:C,2,FALSE())</f>
        <v>5317</v>
      </c>
      <c r="M1908">
        <f>+VLOOKUP(G1908,tip_dogodka!$B$2:$C$10,2,0)</f>
        <v>1</v>
      </c>
      <c r="N1908">
        <f>+VLOOKUP(E1908,prostor!$F$1:$G$101,2,0)</f>
        <v>8</v>
      </c>
      <c r="O1908">
        <f t="shared" si="116"/>
        <v>150</v>
      </c>
      <c r="P1908">
        <f>VLOOKUP(O1908,mi2hh!A$2:B$4261,2,FALSE())</f>
        <v>3</v>
      </c>
      <c r="Q1908" t="str">
        <f t="shared" si="117"/>
        <v>Red</v>
      </c>
      <c r="R1908" t="str">
        <f t="shared" si="118"/>
        <v>VS</v>
      </c>
      <c r="S1908" s="24" t="s">
        <v>1240</v>
      </c>
      <c r="T1908" t="str">
        <f t="shared" si="119"/>
        <v/>
      </c>
      <c r="U1908">
        <f>VLOOKUP(S1908,ar_skupina!L$2:M$136,2,FALSE())</f>
        <v>94</v>
      </c>
    </row>
    <row r="1909" spans="1:21" ht="14.25" customHeight="1" x14ac:dyDescent="0.25">
      <c r="A1909">
        <v>2316</v>
      </c>
      <c r="B1909" s="9">
        <v>45394.53125</v>
      </c>
      <c r="C1909" s="9">
        <v>45394.635416666701</v>
      </c>
      <c r="D1909" t="s">
        <v>1927</v>
      </c>
      <c r="E1909" t="s">
        <v>16</v>
      </c>
      <c r="F1909" t="s">
        <v>1901</v>
      </c>
      <c r="G1909" t="s">
        <v>4</v>
      </c>
      <c r="H1909" t="s">
        <v>1917</v>
      </c>
      <c r="I1909" s="63" t="e">
        <f t="array" ref="I1909">_xlfn.IFS(#REF!="1",1,#REF!="2",2,#REF!="3",3,#REF!="1A",4,#REF!="1B",5,#REF!="2A",6,#REF!="2B",7,#REF!="3A",8,#REF!="3B",9,#REF!="4A",10,#REF!="","")</f>
        <v>#REF!</v>
      </c>
      <c r="J1909">
        <f>VLOOKUP(F1909,profesor!$G$2:$H$101,2,0)</f>
        <v>21</v>
      </c>
      <c r="K1909">
        <f>VLOOKUP(H1909,ar_predmet!A:C,3,0)</f>
        <v>136</v>
      </c>
      <c r="L1909" s="3">
        <f>VLOOKUP(H1909,ar_predmet!A:C,2,FALSE())</f>
        <v>6330</v>
      </c>
      <c r="M1909">
        <f>+VLOOKUP(G1909,tip_dogodka!$B$2:$C$10,2,0)</f>
        <v>3</v>
      </c>
      <c r="N1909">
        <f>+VLOOKUP(E1909,prostor!$F$1:$G$101,2,0)</f>
        <v>54</v>
      </c>
      <c r="O1909">
        <f t="shared" si="116"/>
        <v>150</v>
      </c>
      <c r="P1909">
        <f>VLOOKUP(O1909,mi2hh!A$2:B$4261,2,FALSE())</f>
        <v>3</v>
      </c>
      <c r="Q1909" t="str">
        <f t="shared" si="117"/>
        <v>Red</v>
      </c>
      <c r="R1909" t="str">
        <f t="shared" si="118"/>
        <v>UN</v>
      </c>
      <c r="S1909" s="24" t="s">
        <v>1218</v>
      </c>
      <c r="T1909" t="str">
        <f t="shared" si="119"/>
        <v/>
      </c>
      <c r="U1909">
        <f>VLOOKUP(S1909,ar_skupina!L$2:M$136,2,FALSE())</f>
        <v>75</v>
      </c>
    </row>
    <row r="1910" spans="1:21" ht="14.25" customHeight="1" x14ac:dyDescent="0.25">
      <c r="A1910">
        <v>2319</v>
      </c>
      <c r="B1910" s="9">
        <v>45386.677083333299</v>
      </c>
      <c r="C1910" s="9">
        <v>45386.78125</v>
      </c>
      <c r="D1910" t="s">
        <v>1915</v>
      </c>
      <c r="E1910">
        <v>111</v>
      </c>
      <c r="F1910" t="s">
        <v>1901</v>
      </c>
      <c r="G1910" t="s">
        <v>3</v>
      </c>
      <c r="H1910" t="s">
        <v>1820</v>
      </c>
      <c r="I1910" s="63" t="e">
        <f t="array" ref="I1910">_xlfn.IFS(#REF!="1",1,#REF!="2",2,#REF!="3",3,#REF!="1A",4,#REF!="1B",5,#REF!="2A",6,#REF!="2B",7,#REF!="3A",8,#REF!="3B",9,#REF!="4A",10,#REF!="","")</f>
        <v>#REF!</v>
      </c>
      <c r="J1910">
        <f>VLOOKUP(F1910,profesor!$G$2:$H$101,2,0)</f>
        <v>21</v>
      </c>
      <c r="K1910">
        <f>VLOOKUP(H1910,ar_predmet!A:C,3,0)</f>
        <v>11</v>
      </c>
      <c r="L1910" s="3">
        <f>VLOOKUP(H1910,ar_predmet!A:C,2,FALSE())</f>
        <v>5117</v>
      </c>
      <c r="M1910">
        <f>+VLOOKUP(G1910,tip_dogodka!$B$2:$C$10,2,0)</f>
        <v>2</v>
      </c>
      <c r="N1910">
        <f>+VLOOKUP(E1910,prostor!$F$1:$G$101,2,0)</f>
        <v>4</v>
      </c>
      <c r="O1910">
        <f t="shared" si="116"/>
        <v>150</v>
      </c>
      <c r="P1910">
        <f>VLOOKUP(O1910,mi2hh!A$2:B$4261,2,FALSE())</f>
        <v>3</v>
      </c>
      <c r="Q1910" t="str">
        <f t="shared" si="117"/>
        <v>Red</v>
      </c>
      <c r="R1910" t="str">
        <f t="shared" si="118"/>
        <v>VS</v>
      </c>
      <c r="S1910" s="24" t="s">
        <v>1150</v>
      </c>
      <c r="T1910" t="str">
        <f t="shared" si="119"/>
        <v>1</v>
      </c>
      <c r="U1910">
        <f>VLOOKUP(S1910,ar_skupina!L$2:M$136,2,FALSE())</f>
        <v>13</v>
      </c>
    </row>
    <row r="1911" spans="1:21" ht="14.25" customHeight="1" x14ac:dyDescent="0.25">
      <c r="A1911">
        <v>2321</v>
      </c>
      <c r="B1911" s="9">
        <v>45405.53125</v>
      </c>
      <c r="C1911" s="9">
        <v>45405.635416666701</v>
      </c>
      <c r="D1911" t="s">
        <v>1927</v>
      </c>
      <c r="E1911" t="s">
        <v>16</v>
      </c>
      <c r="F1911" t="s">
        <v>1901</v>
      </c>
      <c r="G1911" t="s">
        <v>4</v>
      </c>
      <c r="H1911" t="s">
        <v>1917</v>
      </c>
      <c r="I1911" s="63" t="e">
        <f t="array" ref="I1911">_xlfn.IFS(#REF!="1",1,#REF!="2",2,#REF!="3",3,#REF!="1A",4,#REF!="1B",5,#REF!="2A",6,#REF!="2B",7,#REF!="3A",8,#REF!="3B",9,#REF!="4A",10,#REF!="","")</f>
        <v>#REF!</v>
      </c>
      <c r="J1911">
        <f>VLOOKUP(F1911,profesor!$G$2:$H$101,2,0)</f>
        <v>21</v>
      </c>
      <c r="K1911">
        <f>VLOOKUP(H1911,ar_predmet!A:C,3,0)</f>
        <v>136</v>
      </c>
      <c r="L1911" s="3">
        <f>VLOOKUP(H1911,ar_predmet!A:C,2,FALSE())</f>
        <v>6330</v>
      </c>
      <c r="M1911">
        <f>+VLOOKUP(G1911,tip_dogodka!$B$2:$C$10,2,0)</f>
        <v>3</v>
      </c>
      <c r="N1911">
        <f>+VLOOKUP(E1911,prostor!$F$1:$G$101,2,0)</f>
        <v>54</v>
      </c>
      <c r="O1911">
        <f t="shared" si="116"/>
        <v>150</v>
      </c>
      <c r="P1911">
        <f>VLOOKUP(O1911,mi2hh!A$2:B$4261,2,FALSE())</f>
        <v>3</v>
      </c>
      <c r="Q1911" t="str">
        <f t="shared" si="117"/>
        <v>Red</v>
      </c>
      <c r="R1911" t="str">
        <f t="shared" si="118"/>
        <v>UN</v>
      </c>
      <c r="S1911" s="24" t="s">
        <v>1218</v>
      </c>
      <c r="T1911" t="str">
        <f t="shared" si="119"/>
        <v/>
      </c>
      <c r="U1911">
        <f>VLOOKUP(S1911,ar_skupina!L$2:M$136,2,FALSE())</f>
        <v>75</v>
      </c>
    </row>
    <row r="1912" spans="1:21" ht="14.25" customHeight="1" x14ac:dyDescent="0.25">
      <c r="A1912">
        <v>2322</v>
      </c>
      <c r="B1912" s="9">
        <v>45216.677083333299</v>
      </c>
      <c r="C1912" s="9">
        <v>45216.78125</v>
      </c>
      <c r="D1912" t="s">
        <v>1826</v>
      </c>
      <c r="E1912" t="s">
        <v>16</v>
      </c>
      <c r="F1912" t="s">
        <v>1901</v>
      </c>
      <c r="G1912" t="s">
        <v>4</v>
      </c>
      <c r="H1912" t="s">
        <v>1825</v>
      </c>
      <c r="I1912" s="63" t="e">
        <f t="array" ref="I1912">_xlfn.IFS(#REF!="1",1,#REF!="2",2,#REF!="3",3,#REF!="1A",4,#REF!="1B",5,#REF!="2A",6,#REF!="2B",7,#REF!="3A",8,#REF!="3B",9,#REF!="4A",10,#REF!="","")</f>
        <v>#REF!</v>
      </c>
      <c r="J1912">
        <f>VLOOKUP(F1912,profesor!$G$2:$H$101,2,0)</f>
        <v>21</v>
      </c>
      <c r="K1912">
        <f>VLOOKUP(H1912,ar_predmet!A:C,3,0)</f>
        <v>84</v>
      </c>
      <c r="L1912" s="3">
        <f>VLOOKUP(H1912,ar_predmet!A:C,2,FALSE())</f>
        <v>6122</v>
      </c>
      <c r="M1912">
        <f>+VLOOKUP(G1912,tip_dogodka!$B$2:$C$10,2,0)</f>
        <v>3</v>
      </c>
      <c r="N1912">
        <f>+VLOOKUP(E1912,prostor!$F$1:$G$101,2,0)</f>
        <v>54</v>
      </c>
      <c r="O1912">
        <f t="shared" si="116"/>
        <v>150</v>
      </c>
      <c r="P1912">
        <f>VLOOKUP(O1912,mi2hh!A$2:B$4261,2,FALSE())</f>
        <v>3</v>
      </c>
      <c r="Q1912" t="str">
        <f t="shared" si="117"/>
        <v>Red</v>
      </c>
      <c r="R1912" t="str">
        <f t="shared" si="118"/>
        <v>UN</v>
      </c>
      <c r="S1912" s="24" t="s">
        <v>1192</v>
      </c>
      <c r="T1912" t="str">
        <f t="shared" si="119"/>
        <v/>
      </c>
      <c r="U1912">
        <f>VLOOKUP(S1912,ar_skupina!L$2:M$136,2,FALSE())</f>
        <v>50</v>
      </c>
    </row>
    <row r="1913" spans="1:21" ht="14.25" customHeight="1" x14ac:dyDescent="0.25">
      <c r="A1913">
        <v>2323</v>
      </c>
      <c r="B1913" s="9">
        <v>45211.53125</v>
      </c>
      <c r="C1913" s="9">
        <v>45211.635416666701</v>
      </c>
      <c r="D1913" t="s">
        <v>1824</v>
      </c>
      <c r="E1913">
        <v>301</v>
      </c>
      <c r="F1913" t="s">
        <v>1901</v>
      </c>
      <c r="G1913" t="s">
        <v>2</v>
      </c>
      <c r="H1913" t="s">
        <v>1825</v>
      </c>
      <c r="I1913" s="63" t="e">
        <f t="array" ref="I1913">_xlfn.IFS(#REF!="1",1,#REF!="2",2,#REF!="3",3,#REF!="1A",4,#REF!="1B",5,#REF!="2A",6,#REF!="2B",7,#REF!="3A",8,#REF!="3B",9,#REF!="4A",10,#REF!="","")</f>
        <v>#REF!</v>
      </c>
      <c r="J1913">
        <f>VLOOKUP(F1913,profesor!$G$2:$H$101,2,0)</f>
        <v>21</v>
      </c>
      <c r="K1913">
        <f>VLOOKUP(H1913,ar_predmet!A:C,3,0)</f>
        <v>84</v>
      </c>
      <c r="L1913" s="3">
        <f>VLOOKUP(H1913,ar_predmet!A:C,2,FALSE())</f>
        <v>6122</v>
      </c>
      <c r="M1913">
        <f>+VLOOKUP(G1913,tip_dogodka!$B$2:$C$10,2,0)</f>
        <v>1</v>
      </c>
      <c r="N1913">
        <f>+VLOOKUP(E1913,prostor!$F$1:$G$101,2,0)</f>
        <v>5</v>
      </c>
      <c r="O1913">
        <f t="shared" si="116"/>
        <v>150</v>
      </c>
      <c r="P1913">
        <f>VLOOKUP(O1913,mi2hh!A$2:B$4261,2,FALSE())</f>
        <v>3</v>
      </c>
      <c r="Q1913" t="str">
        <f t="shared" si="117"/>
        <v>Red</v>
      </c>
      <c r="R1913" t="str">
        <f t="shared" si="118"/>
        <v>UN</v>
      </c>
      <c r="S1913" s="24" t="s">
        <v>1192</v>
      </c>
      <c r="T1913" t="str">
        <f t="shared" si="119"/>
        <v/>
      </c>
      <c r="U1913">
        <f>VLOOKUP(S1913,ar_skupina!L$2:M$136,2,FALSE())</f>
        <v>50</v>
      </c>
    </row>
    <row r="1914" spans="1:21" ht="14.25" customHeight="1" x14ac:dyDescent="0.25">
      <c r="A1914">
        <v>2324</v>
      </c>
      <c r="B1914" s="9">
        <v>45203.416666666701</v>
      </c>
      <c r="C1914" s="9">
        <v>45203.520833333299</v>
      </c>
      <c r="D1914" t="s">
        <v>1913</v>
      </c>
      <c r="E1914" t="s">
        <v>16</v>
      </c>
      <c r="F1914" t="s">
        <v>1901</v>
      </c>
      <c r="G1914" t="s">
        <v>4</v>
      </c>
      <c r="H1914" t="s">
        <v>1908</v>
      </c>
      <c r="I1914" s="63" t="e">
        <f t="array" ref="I1914">_xlfn.IFS(#REF!="1",1,#REF!="2",2,#REF!="3",3,#REF!="1A",4,#REF!="1B",5,#REF!="2A",6,#REF!="2B",7,#REF!="3A",8,#REF!="3B",9,#REF!="4A",10,#REF!="","")</f>
        <v>#REF!</v>
      </c>
      <c r="J1914">
        <f>VLOOKUP(F1914,profesor!$G$2:$H$101,2,0)</f>
        <v>21</v>
      </c>
      <c r="K1914">
        <f>VLOOKUP(H1914,ar_predmet!A:C,3,0)</f>
        <v>60</v>
      </c>
      <c r="L1914" s="3">
        <f>VLOOKUP(H1914,ar_predmet!A:C,2,FALSE())</f>
        <v>5317</v>
      </c>
      <c r="M1914">
        <f>+VLOOKUP(G1914,tip_dogodka!$B$2:$C$10,2,0)</f>
        <v>3</v>
      </c>
      <c r="N1914">
        <f>+VLOOKUP(E1914,prostor!$F$1:$G$101,2,0)</f>
        <v>54</v>
      </c>
      <c r="O1914">
        <f t="shared" si="116"/>
        <v>150</v>
      </c>
      <c r="P1914">
        <f>VLOOKUP(O1914,mi2hh!A$2:B$4261,2,FALSE())</f>
        <v>3</v>
      </c>
      <c r="Q1914" t="str">
        <f t="shared" si="117"/>
        <v>Red</v>
      </c>
      <c r="R1914" t="str">
        <f t="shared" si="118"/>
        <v>VS</v>
      </c>
      <c r="S1914" s="24" t="s">
        <v>1240</v>
      </c>
      <c r="T1914" t="str">
        <f t="shared" si="119"/>
        <v/>
      </c>
      <c r="U1914">
        <f>VLOOKUP(S1914,ar_skupina!L$2:M$136,2,FALSE())</f>
        <v>94</v>
      </c>
    </row>
    <row r="1915" spans="1:21" ht="14.25" customHeight="1" x14ac:dyDescent="0.25">
      <c r="A1915">
        <v>2325</v>
      </c>
      <c r="B1915" s="9">
        <v>45399.791666666701</v>
      </c>
      <c r="C1915" s="9">
        <v>45399.961805555598</v>
      </c>
      <c r="D1915" t="s">
        <v>1931</v>
      </c>
      <c r="E1915">
        <v>303</v>
      </c>
      <c r="F1915" t="s">
        <v>1901</v>
      </c>
      <c r="G1915" t="s">
        <v>8</v>
      </c>
      <c r="H1915" t="s">
        <v>1908</v>
      </c>
      <c r="I1915" s="63" t="e">
        <f t="array" ref="I1915">_xlfn.IFS(#REF!="1",1,#REF!="2",2,#REF!="3",3,#REF!="1A",4,#REF!="1B",5,#REF!="2A",6,#REF!="2B",7,#REF!="3A",8,#REF!="3B",9,#REF!="4A",10,#REF!="","")</f>
        <v>#REF!</v>
      </c>
      <c r="J1915">
        <f>VLOOKUP(F1915,profesor!$G$2:$H$101,2,0)</f>
        <v>21</v>
      </c>
      <c r="K1915">
        <f>VLOOKUP(H1915,ar_predmet!A:C,3,0)</f>
        <v>60</v>
      </c>
      <c r="L1915" s="3">
        <f>VLOOKUP(H1915,ar_predmet!A:C,2,FALSE())</f>
        <v>5317</v>
      </c>
      <c r="M1915">
        <f>+VLOOKUP(G1915,tip_dogodka!$B$2:$C$10,2,0)</f>
        <v>7</v>
      </c>
      <c r="N1915">
        <f>+VLOOKUP(E1915,prostor!$F$1:$G$101,2,0)</f>
        <v>7</v>
      </c>
      <c r="O1915">
        <f t="shared" si="116"/>
        <v>245</v>
      </c>
      <c r="P1915">
        <f>VLOOKUP(O1915,mi2hh!A$2:B$4261,2,FALSE())</f>
        <v>5</v>
      </c>
      <c r="Q1915" t="str">
        <f t="shared" si="117"/>
        <v>Izr</v>
      </c>
      <c r="R1915" t="str">
        <f t="shared" si="118"/>
        <v>VS</v>
      </c>
      <c r="S1915" s="24" t="s">
        <v>1240</v>
      </c>
      <c r="T1915" t="str">
        <f t="shared" si="119"/>
        <v/>
      </c>
      <c r="U1915">
        <f>VLOOKUP(S1915,ar_skupina!L$2:M$136,2,FALSE())</f>
        <v>94</v>
      </c>
    </row>
    <row r="1916" spans="1:21" ht="14.25" customHeight="1" x14ac:dyDescent="0.25">
      <c r="A1916">
        <v>2326</v>
      </c>
      <c r="B1916" s="9">
        <v>45352.75</v>
      </c>
      <c r="C1916" s="9">
        <v>45352.854166666701</v>
      </c>
      <c r="D1916" t="s">
        <v>1829</v>
      </c>
      <c r="E1916" t="s">
        <v>16</v>
      </c>
      <c r="F1916" t="s">
        <v>1901</v>
      </c>
      <c r="G1916" t="s">
        <v>4</v>
      </c>
      <c r="H1916" t="s">
        <v>1820</v>
      </c>
      <c r="I1916" s="63" t="e">
        <f t="array" ref="I1916">_xlfn.IFS(#REF!="1",1,#REF!="2",2,#REF!="3",3,#REF!="1A",4,#REF!="1B",5,#REF!="2A",6,#REF!="2B",7,#REF!="3A",8,#REF!="3B",9,#REF!="4A",10,#REF!="","")</f>
        <v>#REF!</v>
      </c>
      <c r="J1916">
        <f>VLOOKUP(F1916,profesor!$G$2:$H$101,2,0)</f>
        <v>21</v>
      </c>
      <c r="K1916">
        <f>VLOOKUP(H1916,ar_predmet!A:C,3,0)</f>
        <v>11</v>
      </c>
      <c r="L1916" s="3">
        <f>VLOOKUP(H1916,ar_predmet!A:C,2,FALSE())</f>
        <v>5117</v>
      </c>
      <c r="M1916">
        <f>+VLOOKUP(G1916,tip_dogodka!$B$2:$C$10,2,0)</f>
        <v>3</v>
      </c>
      <c r="N1916">
        <f>+VLOOKUP(E1916,prostor!$F$1:$G$101,2,0)</f>
        <v>54</v>
      </c>
      <c r="O1916">
        <f t="shared" si="116"/>
        <v>150</v>
      </c>
      <c r="P1916">
        <f>VLOOKUP(O1916,mi2hh!A$2:B$4261,2,FALSE())</f>
        <v>3</v>
      </c>
      <c r="Q1916" t="str">
        <f t="shared" si="117"/>
        <v>Izr</v>
      </c>
      <c r="R1916" t="str">
        <f t="shared" si="118"/>
        <v>VS</v>
      </c>
      <c r="S1916" s="24" t="s">
        <v>1240</v>
      </c>
      <c r="T1916" t="str">
        <f t="shared" si="119"/>
        <v/>
      </c>
      <c r="U1916">
        <f>VLOOKUP(S1916,ar_skupina!L$2:M$136,2,FALSE())</f>
        <v>94</v>
      </c>
    </row>
    <row r="1917" spans="1:21" ht="14.25" customHeight="1" x14ac:dyDescent="0.25">
      <c r="A1917">
        <v>2327</v>
      </c>
      <c r="B1917" s="9">
        <v>45391.677083333299</v>
      </c>
      <c r="C1917" s="9">
        <v>45391.78125</v>
      </c>
      <c r="D1917" t="s">
        <v>1900</v>
      </c>
      <c r="E1917">
        <v>111</v>
      </c>
      <c r="F1917" t="s">
        <v>1901</v>
      </c>
      <c r="G1917" t="s">
        <v>3</v>
      </c>
      <c r="H1917" t="s">
        <v>1820</v>
      </c>
      <c r="I1917" s="63" t="e">
        <f t="array" ref="I1917">_xlfn.IFS(#REF!="1",1,#REF!="2",2,#REF!="3",3,#REF!="1A",4,#REF!="1B",5,#REF!="2A",6,#REF!="2B",7,#REF!="3A",8,#REF!="3B",9,#REF!="4A",10,#REF!="","")</f>
        <v>#REF!</v>
      </c>
      <c r="J1917">
        <f>VLOOKUP(F1917,profesor!$G$2:$H$101,2,0)</f>
        <v>21</v>
      </c>
      <c r="K1917">
        <f>VLOOKUP(H1917,ar_predmet!A:C,3,0)</f>
        <v>11</v>
      </c>
      <c r="L1917" s="3">
        <f>VLOOKUP(H1917,ar_predmet!A:C,2,FALSE())</f>
        <v>5117</v>
      </c>
      <c r="M1917">
        <f>+VLOOKUP(G1917,tip_dogodka!$B$2:$C$10,2,0)</f>
        <v>2</v>
      </c>
      <c r="N1917">
        <f>+VLOOKUP(E1917,prostor!$F$1:$G$101,2,0)</f>
        <v>4</v>
      </c>
      <c r="O1917">
        <f t="shared" si="116"/>
        <v>150</v>
      </c>
      <c r="P1917">
        <f>VLOOKUP(O1917,mi2hh!A$2:B$4261,2,FALSE())</f>
        <v>3</v>
      </c>
      <c r="Q1917" t="str">
        <f t="shared" si="117"/>
        <v>Red</v>
      </c>
      <c r="R1917" t="str">
        <f t="shared" si="118"/>
        <v>VS</v>
      </c>
      <c r="S1917" s="24" t="s">
        <v>1152</v>
      </c>
      <c r="T1917" t="str">
        <f t="shared" si="119"/>
        <v>3</v>
      </c>
      <c r="U1917">
        <f>VLOOKUP(S1917,ar_skupina!L$2:M$136,2,FALSE())</f>
        <v>15</v>
      </c>
    </row>
    <row r="1918" spans="1:21" ht="14.25" customHeight="1" x14ac:dyDescent="0.25">
      <c r="A1918">
        <v>2329</v>
      </c>
      <c r="B1918" s="9">
        <v>45433.53125</v>
      </c>
      <c r="C1918" s="9">
        <v>45433.635416666701</v>
      </c>
      <c r="D1918" t="s">
        <v>1925</v>
      </c>
      <c r="E1918">
        <v>303</v>
      </c>
      <c r="F1918" t="s">
        <v>1901</v>
      </c>
      <c r="G1918" t="s">
        <v>3</v>
      </c>
      <c r="H1918" t="s">
        <v>1917</v>
      </c>
      <c r="I1918" s="63" t="e">
        <f t="array" ref="I1918">_xlfn.IFS(#REF!="1",1,#REF!="2",2,#REF!="3",3,#REF!="1A",4,#REF!="1B",5,#REF!="2A",6,#REF!="2B",7,#REF!="3A",8,#REF!="3B",9,#REF!="4A",10,#REF!="","")</f>
        <v>#REF!</v>
      </c>
      <c r="J1918">
        <f>VLOOKUP(F1918,profesor!$G$2:$H$101,2,0)</f>
        <v>21</v>
      </c>
      <c r="K1918">
        <f>VLOOKUP(H1918,ar_predmet!A:C,3,0)</f>
        <v>136</v>
      </c>
      <c r="L1918" s="3">
        <f>VLOOKUP(H1918,ar_predmet!A:C,2,FALSE())</f>
        <v>6330</v>
      </c>
      <c r="M1918">
        <f>+VLOOKUP(G1918,tip_dogodka!$B$2:$C$10,2,0)</f>
        <v>2</v>
      </c>
      <c r="N1918">
        <f>+VLOOKUP(E1918,prostor!$F$1:$G$101,2,0)</f>
        <v>7</v>
      </c>
      <c r="O1918">
        <f t="shared" si="116"/>
        <v>150</v>
      </c>
      <c r="P1918">
        <f>VLOOKUP(O1918,mi2hh!A$2:B$4261,2,FALSE())</f>
        <v>3</v>
      </c>
      <c r="Q1918" t="str">
        <f t="shared" si="117"/>
        <v>Red</v>
      </c>
      <c r="R1918" t="str">
        <f t="shared" si="118"/>
        <v>UN</v>
      </c>
      <c r="S1918" s="24" t="s">
        <v>1218</v>
      </c>
      <c r="T1918" t="str">
        <f t="shared" si="119"/>
        <v/>
      </c>
      <c r="U1918">
        <f>VLOOKUP(S1918,ar_skupina!L$2:M$136,2,FALSE())</f>
        <v>75</v>
      </c>
    </row>
    <row r="1919" spans="1:21" ht="14.25" customHeight="1" x14ac:dyDescent="0.25">
      <c r="A1919">
        <v>2331</v>
      </c>
      <c r="B1919" s="9">
        <v>45308.489583333299</v>
      </c>
      <c r="C1919" s="9">
        <v>45308.59375</v>
      </c>
      <c r="D1919" t="s">
        <v>1922</v>
      </c>
      <c r="E1919">
        <v>303</v>
      </c>
      <c r="F1919" t="s">
        <v>1901</v>
      </c>
      <c r="G1919" t="s">
        <v>3</v>
      </c>
      <c r="H1919" t="s">
        <v>1906</v>
      </c>
      <c r="I1919" s="63" t="e">
        <f t="array" ref="I1919">_xlfn.IFS(#REF!="1",1,#REF!="2",2,#REF!="3",3,#REF!="1A",4,#REF!="1B",5,#REF!="2A",6,#REF!="2B",7,#REF!="3A",8,#REF!="3B",9,#REF!="4A",10,#REF!="","")</f>
        <v>#REF!</v>
      </c>
      <c r="J1919">
        <f>VLOOKUP(F1919,profesor!$G$2:$H$101,2,0)</f>
        <v>21</v>
      </c>
      <c r="K1919">
        <f>VLOOKUP(H1919,ar_predmet!A:C,3,0)</f>
        <v>122</v>
      </c>
      <c r="L1919" s="3">
        <f>VLOOKUP(H1919,ar_predmet!A:C,2,FALSE())</f>
        <v>6315</v>
      </c>
      <c r="M1919">
        <f>+VLOOKUP(G1919,tip_dogodka!$B$2:$C$10,2,0)</f>
        <v>2</v>
      </c>
      <c r="N1919">
        <f>+VLOOKUP(E1919,prostor!$F$1:$G$101,2,0)</f>
        <v>7</v>
      </c>
      <c r="O1919">
        <f t="shared" si="116"/>
        <v>150</v>
      </c>
      <c r="P1919">
        <f>VLOOKUP(O1919,mi2hh!A$2:B$4261,2,FALSE())</f>
        <v>3</v>
      </c>
      <c r="Q1919" t="str">
        <f t="shared" si="117"/>
        <v>Red</v>
      </c>
      <c r="R1919" t="str">
        <f t="shared" si="118"/>
        <v>UN</v>
      </c>
      <c r="S1919" s="24" t="s">
        <v>1216</v>
      </c>
      <c r="T1919" t="str">
        <f t="shared" si="119"/>
        <v/>
      </c>
      <c r="U1919">
        <f>VLOOKUP(S1919,ar_skupina!L$2:M$136,2,FALSE())</f>
        <v>73</v>
      </c>
    </row>
    <row r="1920" spans="1:21" ht="14.25" customHeight="1" x14ac:dyDescent="0.25">
      <c r="A1920">
        <v>2332</v>
      </c>
      <c r="B1920" s="9">
        <v>45380.635416666701</v>
      </c>
      <c r="C1920" s="9">
        <v>45380.739583333299</v>
      </c>
      <c r="D1920" t="s">
        <v>1932</v>
      </c>
      <c r="E1920" t="s">
        <v>16</v>
      </c>
      <c r="F1920" t="s">
        <v>1901</v>
      </c>
      <c r="G1920" t="s">
        <v>5</v>
      </c>
      <c r="H1920" t="s">
        <v>1820</v>
      </c>
      <c r="I1920" s="63" t="e">
        <f t="array" ref="I1920">_xlfn.IFS(#REF!="1",1,#REF!="2",2,#REF!="3",3,#REF!="1A",4,#REF!="1B",5,#REF!="2A",6,#REF!="2B",7,#REF!="3A",8,#REF!="3B",9,#REF!="4A",10,#REF!="","")</f>
        <v>#REF!</v>
      </c>
      <c r="J1920">
        <f>VLOOKUP(F1920,profesor!$G$2:$H$101,2,0)</f>
        <v>21</v>
      </c>
      <c r="K1920">
        <f>VLOOKUP(H1920,ar_predmet!A:C,3,0)</f>
        <v>11</v>
      </c>
      <c r="L1920" s="3">
        <f>VLOOKUP(H1920,ar_predmet!A:C,2,FALSE())</f>
        <v>5117</v>
      </c>
      <c r="M1920">
        <f>+VLOOKUP(G1920,tip_dogodka!$B$2:$C$10,2,0)</f>
        <v>4</v>
      </c>
      <c r="N1920">
        <f>+VLOOKUP(E1920,prostor!$F$1:$G$101,2,0)</f>
        <v>54</v>
      </c>
      <c r="O1920">
        <f t="shared" si="116"/>
        <v>150</v>
      </c>
      <c r="P1920">
        <f>VLOOKUP(O1920,mi2hh!A$2:B$4261,2,FALSE())</f>
        <v>3</v>
      </c>
      <c r="Q1920" t="str">
        <f t="shared" si="117"/>
        <v>Red</v>
      </c>
      <c r="R1920" t="str">
        <f t="shared" si="118"/>
        <v>VS</v>
      </c>
      <c r="S1920" s="24" t="s">
        <v>1152</v>
      </c>
      <c r="T1920" t="str">
        <f t="shared" si="119"/>
        <v>3</v>
      </c>
      <c r="U1920">
        <f>VLOOKUP(S1920,ar_skupina!L$2:M$136,2,FALSE())</f>
        <v>15</v>
      </c>
    </row>
    <row r="1921" spans="1:21" ht="14.25" customHeight="1" x14ac:dyDescent="0.25">
      <c r="A1921">
        <v>2334</v>
      </c>
      <c r="B1921" s="9">
        <v>45215.416666666701</v>
      </c>
      <c r="C1921" s="9">
        <v>45215.520833333299</v>
      </c>
      <c r="D1921" t="s">
        <v>1923</v>
      </c>
      <c r="E1921">
        <v>306</v>
      </c>
      <c r="F1921" t="s">
        <v>1901</v>
      </c>
      <c r="G1921" t="s">
        <v>2</v>
      </c>
      <c r="H1921" t="s">
        <v>1908</v>
      </c>
      <c r="I1921" s="63" t="e">
        <f t="array" ref="I1921">_xlfn.IFS(#REF!="1",1,#REF!="2",2,#REF!="3",3,#REF!="1A",4,#REF!="1B",5,#REF!="2A",6,#REF!="2B",7,#REF!="3A",8,#REF!="3B",9,#REF!="4A",10,#REF!="","")</f>
        <v>#REF!</v>
      </c>
      <c r="J1921">
        <f>VLOOKUP(F1921,profesor!$G$2:$H$101,2,0)</f>
        <v>21</v>
      </c>
      <c r="K1921">
        <f>VLOOKUP(H1921,ar_predmet!A:C,3,0)</f>
        <v>60</v>
      </c>
      <c r="L1921" s="3">
        <f>VLOOKUP(H1921,ar_predmet!A:C,2,FALSE())</f>
        <v>5317</v>
      </c>
      <c r="M1921">
        <f>+VLOOKUP(G1921,tip_dogodka!$B$2:$C$10,2,0)</f>
        <v>1</v>
      </c>
      <c r="N1921">
        <f>+VLOOKUP(E1921,prostor!$F$1:$G$101,2,0)</f>
        <v>8</v>
      </c>
      <c r="O1921">
        <f t="shared" si="116"/>
        <v>150</v>
      </c>
      <c r="P1921">
        <f>VLOOKUP(O1921,mi2hh!A$2:B$4261,2,FALSE())</f>
        <v>3</v>
      </c>
      <c r="Q1921" t="str">
        <f t="shared" si="117"/>
        <v>Red</v>
      </c>
      <c r="R1921" t="str">
        <f t="shared" si="118"/>
        <v>VS</v>
      </c>
      <c r="S1921" s="24" t="s">
        <v>1240</v>
      </c>
      <c r="T1921" t="str">
        <f t="shared" si="119"/>
        <v/>
      </c>
      <c r="U1921">
        <f>VLOOKUP(S1921,ar_skupina!L$2:M$136,2,FALSE())</f>
        <v>94</v>
      </c>
    </row>
    <row r="1922" spans="1:21" ht="14.25" customHeight="1" x14ac:dyDescent="0.25">
      <c r="A1922">
        <v>2335</v>
      </c>
      <c r="B1922" s="9">
        <v>45440.416666666701</v>
      </c>
      <c r="C1922" s="9">
        <v>45440.520833333299</v>
      </c>
      <c r="D1922" t="s">
        <v>1929</v>
      </c>
      <c r="E1922" t="s">
        <v>16</v>
      </c>
      <c r="F1922" t="s">
        <v>1901</v>
      </c>
      <c r="G1922" t="s">
        <v>5</v>
      </c>
      <c r="H1922" t="s">
        <v>1903</v>
      </c>
      <c r="I1922" s="63" t="e">
        <f t="array" ref="I1922">_xlfn.IFS(#REF!="1",1,#REF!="2",2,#REF!="3",3,#REF!="1A",4,#REF!="1B",5,#REF!="2A",6,#REF!="2B",7,#REF!="3A",8,#REF!="3B",9,#REF!="4A",10,#REF!="","")</f>
        <v>#REF!</v>
      </c>
      <c r="J1922">
        <f>VLOOKUP(F1922,profesor!$G$2:$H$101,2,0)</f>
        <v>21</v>
      </c>
      <c r="K1922">
        <f>VLOOKUP(H1922,ar_predmet!A:C,3,0)</f>
        <v>165</v>
      </c>
      <c r="L1922" s="3">
        <f>VLOOKUP(H1922,ar_predmet!A:C,2,FALSE())</f>
        <v>7125</v>
      </c>
      <c r="M1922">
        <f>+VLOOKUP(G1922,tip_dogodka!$B$2:$C$10,2,0)</f>
        <v>4</v>
      </c>
      <c r="N1922">
        <f>+VLOOKUP(E1922,prostor!$F$1:$G$101,2,0)</f>
        <v>54</v>
      </c>
      <c r="O1922">
        <f t="shared" ref="O1922:O1985" si="120">+INT(TEXT(((C1922-B1922)*24*60),"000"))</f>
        <v>150</v>
      </c>
      <c r="P1922">
        <f>VLOOKUP(O1922,mi2hh!A$2:B$4261,2,FALSE())</f>
        <v>3</v>
      </c>
      <c r="Q1922" t="str">
        <f t="shared" ref="Q1922:Q1985" si="121">IF(ISNUMBER(FIND("Redni",D1922)),"Red", IF(ISNUMBER(FIND("Izredni",D1922)),"Izr"))</f>
        <v>Red</v>
      </c>
      <c r="R1922" t="str">
        <f t="shared" ref="R1922:R1985" si="122">IF(ISNUMBER(FIND("-VS-",D1922)),"VS", IF(ISNUMBER(FIND("-UNI-",D1922)),"UN",IF(ISNUMBER(FIND("-MAG-",D1922)),"MA",IF(ISNUMBER(FIND("-DR-",D1922)),"DO"))))</f>
        <v>MA</v>
      </c>
      <c r="S1922" s="24" t="s">
        <v>1225</v>
      </c>
      <c r="T1922" t="str">
        <f t="shared" ref="T1922:T1985" si="123">IF(ISNUMBER(FIND("1. skupina",D1922)),"1",IF(ISNUMBER(FIND("2. skupina",D1922)),"2",IF(ISNUMBER(FIND("3. skupina",D1922)),"3",IF(ISNUMBER(FIND("1.a skupina",D1922)),"1A",IF(ISNUMBER(FIND("1.b skupina",D1922)),"1B",IF(ISNUMBER(FIND("2.a skupina",D1922)),"2A",IF(ISNUMBER(FIND("2.b skupina",D1922)),"2B",IF(ISNUMBER(FIND("3.a skupina",D1922)),"3A",IF(ISNUMBER(FIND("3.b skupina",D1922)),"3B",IF(ISNUMBER(FIND("4.a skupina",D1922)),"4A",""))))))))))</f>
        <v/>
      </c>
      <c r="U1922">
        <f>VLOOKUP(S1922,ar_skupina!L$2:M$136,2,FALSE())</f>
        <v>81</v>
      </c>
    </row>
    <row r="1923" spans="1:21" ht="14.25" customHeight="1" x14ac:dyDescent="0.25">
      <c r="A1923">
        <v>2336</v>
      </c>
      <c r="B1923" s="9">
        <v>45378.635416666701</v>
      </c>
      <c r="C1923" s="9">
        <v>45378.739583333299</v>
      </c>
      <c r="D1923" t="s">
        <v>1900</v>
      </c>
      <c r="E1923">
        <v>111</v>
      </c>
      <c r="F1923" t="s">
        <v>1901</v>
      </c>
      <c r="G1923" t="s">
        <v>3</v>
      </c>
      <c r="H1923" t="s">
        <v>1820</v>
      </c>
      <c r="I1923" s="63" t="e">
        <f t="array" ref="I1923">_xlfn.IFS(#REF!="1",1,#REF!="2",2,#REF!="3",3,#REF!="1A",4,#REF!="1B",5,#REF!="2A",6,#REF!="2B",7,#REF!="3A",8,#REF!="3B",9,#REF!="4A",10,#REF!="","")</f>
        <v>#REF!</v>
      </c>
      <c r="J1923">
        <f>VLOOKUP(F1923,profesor!$G$2:$H$101,2,0)</f>
        <v>21</v>
      </c>
      <c r="K1923">
        <f>VLOOKUP(H1923,ar_predmet!A:C,3,0)</f>
        <v>11</v>
      </c>
      <c r="L1923" s="3">
        <f>VLOOKUP(H1923,ar_predmet!A:C,2,FALSE())</f>
        <v>5117</v>
      </c>
      <c r="M1923">
        <f>+VLOOKUP(G1923,tip_dogodka!$B$2:$C$10,2,0)</f>
        <v>2</v>
      </c>
      <c r="N1923">
        <f>+VLOOKUP(E1923,prostor!$F$1:$G$101,2,0)</f>
        <v>4</v>
      </c>
      <c r="O1923">
        <f t="shared" si="120"/>
        <v>150</v>
      </c>
      <c r="P1923">
        <f>VLOOKUP(O1923,mi2hh!A$2:B$4261,2,FALSE())</f>
        <v>3</v>
      </c>
      <c r="Q1923" t="str">
        <f t="shared" si="121"/>
        <v>Red</v>
      </c>
      <c r="R1923" t="str">
        <f t="shared" si="122"/>
        <v>VS</v>
      </c>
      <c r="S1923" s="24" t="s">
        <v>1152</v>
      </c>
      <c r="T1923" t="str">
        <f t="shared" si="123"/>
        <v>3</v>
      </c>
      <c r="U1923">
        <f>VLOOKUP(S1923,ar_skupina!L$2:M$136,2,FALSE())</f>
        <v>15</v>
      </c>
    </row>
    <row r="1924" spans="1:21" ht="14.25" customHeight="1" x14ac:dyDescent="0.25">
      <c r="A1924">
        <v>2337</v>
      </c>
      <c r="B1924" s="9">
        <v>45240.75</v>
      </c>
      <c r="C1924" s="9">
        <v>45240.854166666701</v>
      </c>
      <c r="D1924" t="s">
        <v>1918</v>
      </c>
      <c r="E1924">
        <v>301</v>
      </c>
      <c r="F1924" t="s">
        <v>1901</v>
      </c>
      <c r="G1924" t="s">
        <v>3</v>
      </c>
      <c r="H1924" t="s">
        <v>1825</v>
      </c>
      <c r="I1924" s="63" t="e">
        <f t="array" ref="I1924">_xlfn.IFS(#REF!="1",1,#REF!="2",2,#REF!="3",3,#REF!="1A",4,#REF!="1B",5,#REF!="2A",6,#REF!="2B",7,#REF!="3A",8,#REF!="3B",9,#REF!="4A",10,#REF!="","")</f>
        <v>#REF!</v>
      </c>
      <c r="J1924">
        <f>VLOOKUP(F1924,profesor!$G$2:$H$101,2,0)</f>
        <v>21</v>
      </c>
      <c r="K1924">
        <f>VLOOKUP(H1924,ar_predmet!A:C,3,0)</f>
        <v>84</v>
      </c>
      <c r="L1924" s="3">
        <f>VLOOKUP(H1924,ar_predmet!A:C,2,FALSE())</f>
        <v>6122</v>
      </c>
      <c r="M1924">
        <f>+VLOOKUP(G1924,tip_dogodka!$B$2:$C$10,2,0)</f>
        <v>2</v>
      </c>
      <c r="N1924">
        <f>+VLOOKUP(E1924,prostor!$F$1:$G$101,2,0)</f>
        <v>5</v>
      </c>
      <c r="O1924">
        <f t="shared" si="120"/>
        <v>150</v>
      </c>
      <c r="P1924">
        <f>VLOOKUP(O1924,mi2hh!A$2:B$4261,2,FALSE())</f>
        <v>3</v>
      </c>
      <c r="Q1924" t="str">
        <f t="shared" si="121"/>
        <v>Red</v>
      </c>
      <c r="R1924" t="str">
        <f t="shared" si="122"/>
        <v>UN</v>
      </c>
      <c r="S1924" s="24" t="s">
        <v>1202</v>
      </c>
      <c r="T1924" t="str">
        <f t="shared" si="123"/>
        <v>2</v>
      </c>
      <c r="U1924">
        <f>VLOOKUP(S1924,ar_skupina!L$2:M$136,2,FALSE())</f>
        <v>59</v>
      </c>
    </row>
    <row r="1925" spans="1:21" ht="14.25" customHeight="1" x14ac:dyDescent="0.25">
      <c r="A1925">
        <v>2338</v>
      </c>
      <c r="B1925" s="9">
        <v>45238.635416666701</v>
      </c>
      <c r="C1925" s="9">
        <v>45238.739583333299</v>
      </c>
      <c r="D1925" t="s">
        <v>1919</v>
      </c>
      <c r="E1925">
        <v>301</v>
      </c>
      <c r="F1925" t="s">
        <v>1901</v>
      </c>
      <c r="G1925" t="s">
        <v>3</v>
      </c>
      <c r="H1925" t="s">
        <v>1825</v>
      </c>
      <c r="I1925" s="63" t="e">
        <f t="array" ref="I1925">_xlfn.IFS(#REF!="1",1,#REF!="2",2,#REF!="3",3,#REF!="1A",4,#REF!="1B",5,#REF!="2A",6,#REF!="2B",7,#REF!="3A",8,#REF!="3B",9,#REF!="4A",10,#REF!="","")</f>
        <v>#REF!</v>
      </c>
      <c r="J1925">
        <f>VLOOKUP(F1925,profesor!$G$2:$H$101,2,0)</f>
        <v>21</v>
      </c>
      <c r="K1925">
        <f>VLOOKUP(H1925,ar_predmet!A:C,3,0)</f>
        <v>84</v>
      </c>
      <c r="L1925" s="3">
        <f>VLOOKUP(H1925,ar_predmet!A:C,2,FALSE())</f>
        <v>6122</v>
      </c>
      <c r="M1925">
        <f>+VLOOKUP(G1925,tip_dogodka!$B$2:$C$10,2,0)</f>
        <v>2</v>
      </c>
      <c r="N1925">
        <f>+VLOOKUP(E1925,prostor!$F$1:$G$101,2,0)</f>
        <v>5</v>
      </c>
      <c r="O1925">
        <f t="shared" si="120"/>
        <v>150</v>
      </c>
      <c r="P1925">
        <f>VLOOKUP(O1925,mi2hh!A$2:B$4261,2,FALSE())</f>
        <v>3</v>
      </c>
      <c r="Q1925" t="str">
        <f t="shared" si="121"/>
        <v>Red</v>
      </c>
      <c r="R1925" t="str">
        <f t="shared" si="122"/>
        <v>UN</v>
      </c>
      <c r="S1925" s="24" t="s">
        <v>1201</v>
      </c>
      <c r="T1925" t="str">
        <f t="shared" si="123"/>
        <v>1</v>
      </c>
      <c r="U1925">
        <f>VLOOKUP(S1925,ar_skupina!L$2:M$136,2,FALSE())</f>
        <v>58</v>
      </c>
    </row>
    <row r="1926" spans="1:21" ht="14.25" customHeight="1" x14ac:dyDescent="0.25">
      <c r="A1926">
        <v>2339</v>
      </c>
      <c r="B1926" s="9">
        <v>45223.791666666701</v>
      </c>
      <c r="C1926" s="9">
        <v>45223.895833333299</v>
      </c>
      <c r="D1926" t="s">
        <v>1910</v>
      </c>
      <c r="E1926" t="s">
        <v>16</v>
      </c>
      <c r="F1926" t="s">
        <v>1901</v>
      </c>
      <c r="G1926" t="s">
        <v>5</v>
      </c>
      <c r="H1926" t="s">
        <v>1825</v>
      </c>
      <c r="I1926" s="63" t="e">
        <f t="array" ref="I1926">_xlfn.IFS(#REF!="1",1,#REF!="2",2,#REF!="3",3,#REF!="1A",4,#REF!="1B",5,#REF!="2A",6,#REF!="2B",7,#REF!="3A",8,#REF!="3B",9,#REF!="4A",10,#REF!="","")</f>
        <v>#REF!</v>
      </c>
      <c r="J1926">
        <f>VLOOKUP(F1926,profesor!$G$2:$H$101,2,0)</f>
        <v>21</v>
      </c>
      <c r="K1926">
        <f>VLOOKUP(H1926,ar_predmet!A:C,3,0)</f>
        <v>84</v>
      </c>
      <c r="L1926" s="3">
        <f>VLOOKUP(H1926,ar_predmet!A:C,2,FALSE())</f>
        <v>6122</v>
      </c>
      <c r="M1926">
        <f>+VLOOKUP(G1926,tip_dogodka!$B$2:$C$10,2,0)</f>
        <v>4</v>
      </c>
      <c r="N1926">
        <f>+VLOOKUP(E1926,prostor!$F$1:$G$101,2,0)</f>
        <v>54</v>
      </c>
      <c r="O1926">
        <f t="shared" si="120"/>
        <v>150</v>
      </c>
      <c r="P1926">
        <f>VLOOKUP(O1926,mi2hh!A$2:B$4261,2,FALSE())</f>
        <v>3</v>
      </c>
      <c r="Q1926" t="str">
        <f t="shared" si="121"/>
        <v>Red</v>
      </c>
      <c r="R1926" t="str">
        <f t="shared" si="122"/>
        <v>UN</v>
      </c>
      <c r="S1926" s="24" t="s">
        <v>1202</v>
      </c>
      <c r="T1926" t="str">
        <f t="shared" si="123"/>
        <v>2</v>
      </c>
      <c r="U1926">
        <f>VLOOKUP(S1926,ar_skupina!L$2:M$136,2,FALSE())</f>
        <v>59</v>
      </c>
    </row>
    <row r="1927" spans="1:21" ht="14.25" customHeight="1" x14ac:dyDescent="0.25">
      <c r="A1927">
        <v>2340</v>
      </c>
      <c r="B1927" s="9">
        <v>45398.53125</v>
      </c>
      <c r="C1927" s="9">
        <v>45398.635416666701</v>
      </c>
      <c r="D1927" t="s">
        <v>1924</v>
      </c>
      <c r="E1927">
        <v>303</v>
      </c>
      <c r="F1927" t="s">
        <v>1901</v>
      </c>
      <c r="G1927" t="s">
        <v>2</v>
      </c>
      <c r="H1927" t="s">
        <v>1917</v>
      </c>
      <c r="I1927" s="63" t="e">
        <f t="array" ref="I1927">_xlfn.IFS(#REF!="1",1,#REF!="2",2,#REF!="3",3,#REF!="1A",4,#REF!="1B",5,#REF!="2A",6,#REF!="2B",7,#REF!="3A",8,#REF!="3B",9,#REF!="4A",10,#REF!="","")</f>
        <v>#REF!</v>
      </c>
      <c r="J1927">
        <f>VLOOKUP(F1927,profesor!$G$2:$H$101,2,0)</f>
        <v>21</v>
      </c>
      <c r="K1927">
        <f>VLOOKUP(H1927,ar_predmet!A:C,3,0)</f>
        <v>136</v>
      </c>
      <c r="L1927" s="3">
        <f>VLOOKUP(H1927,ar_predmet!A:C,2,FALSE())</f>
        <v>6330</v>
      </c>
      <c r="M1927">
        <f>+VLOOKUP(G1927,tip_dogodka!$B$2:$C$10,2,0)</f>
        <v>1</v>
      </c>
      <c r="N1927">
        <f>+VLOOKUP(E1927,prostor!$F$1:$G$101,2,0)</f>
        <v>7</v>
      </c>
      <c r="O1927">
        <f t="shared" si="120"/>
        <v>150</v>
      </c>
      <c r="P1927">
        <f>VLOOKUP(O1927,mi2hh!A$2:B$4261,2,FALSE())</f>
        <v>3</v>
      </c>
      <c r="Q1927" t="str">
        <f t="shared" si="121"/>
        <v>Red</v>
      </c>
      <c r="R1927" t="str">
        <f t="shared" si="122"/>
        <v>UN</v>
      </c>
      <c r="S1927" s="24" t="s">
        <v>1218</v>
      </c>
      <c r="T1927" t="str">
        <f t="shared" si="123"/>
        <v/>
      </c>
      <c r="U1927">
        <f>VLOOKUP(S1927,ar_skupina!L$2:M$136,2,FALSE())</f>
        <v>75</v>
      </c>
    </row>
    <row r="1928" spans="1:21" ht="14.25" customHeight="1" x14ac:dyDescent="0.25">
      <c r="A1928">
        <v>2342</v>
      </c>
      <c r="B1928" s="9">
        <v>45427.416666666701</v>
      </c>
      <c r="C1928" s="9">
        <v>45427.520833333299</v>
      </c>
      <c r="D1928" t="s">
        <v>1912</v>
      </c>
      <c r="E1928" t="s">
        <v>16</v>
      </c>
      <c r="F1928" t="s">
        <v>1901</v>
      </c>
      <c r="G1928" t="s">
        <v>4</v>
      </c>
      <c r="H1928" t="s">
        <v>1903</v>
      </c>
      <c r="I1928" s="63" t="e">
        <f t="array" ref="I1928">_xlfn.IFS(#REF!="1",1,#REF!="2",2,#REF!="3",3,#REF!="1A",4,#REF!="1B",5,#REF!="2A",6,#REF!="2B",7,#REF!="3A",8,#REF!="3B",9,#REF!="4A",10,#REF!="","")</f>
        <v>#REF!</v>
      </c>
      <c r="J1928">
        <f>VLOOKUP(F1928,profesor!$G$2:$H$101,2,0)</f>
        <v>21</v>
      </c>
      <c r="K1928">
        <f>VLOOKUP(H1928,ar_predmet!A:C,3,0)</f>
        <v>165</v>
      </c>
      <c r="L1928" s="3">
        <f>VLOOKUP(H1928,ar_predmet!A:C,2,FALSE())</f>
        <v>7125</v>
      </c>
      <c r="M1928">
        <f>+VLOOKUP(G1928,tip_dogodka!$B$2:$C$10,2,0)</f>
        <v>3</v>
      </c>
      <c r="N1928">
        <f>+VLOOKUP(E1928,prostor!$F$1:$G$101,2,0)</f>
        <v>54</v>
      </c>
      <c r="O1928">
        <f t="shared" si="120"/>
        <v>150</v>
      </c>
      <c r="P1928">
        <f>VLOOKUP(O1928,mi2hh!A$2:B$4261,2,FALSE())</f>
        <v>3</v>
      </c>
      <c r="Q1928" t="str">
        <f t="shared" si="121"/>
        <v>Red</v>
      </c>
      <c r="R1928" t="str">
        <f t="shared" si="122"/>
        <v>MA</v>
      </c>
      <c r="S1928" s="24" t="s">
        <v>1225</v>
      </c>
      <c r="T1928" t="str">
        <f t="shared" si="123"/>
        <v/>
      </c>
      <c r="U1928">
        <f>VLOOKUP(S1928,ar_skupina!L$2:M$136,2,FALSE())</f>
        <v>81</v>
      </c>
    </row>
    <row r="1929" spans="1:21" ht="14.25" customHeight="1" x14ac:dyDescent="0.25">
      <c r="A1929">
        <v>2343</v>
      </c>
      <c r="B1929" s="9">
        <v>45222.791666666701</v>
      </c>
      <c r="C1929" s="9">
        <v>45222.895833333299</v>
      </c>
      <c r="D1929" t="s">
        <v>1910</v>
      </c>
      <c r="E1929" t="s">
        <v>16</v>
      </c>
      <c r="F1929" t="s">
        <v>1901</v>
      </c>
      <c r="G1929" t="s">
        <v>5</v>
      </c>
      <c r="H1929" t="s">
        <v>1825</v>
      </c>
      <c r="I1929" s="63" t="e">
        <f t="array" ref="I1929">_xlfn.IFS(#REF!="1",1,#REF!="2",2,#REF!="3",3,#REF!="1A",4,#REF!="1B",5,#REF!="2A",6,#REF!="2B",7,#REF!="3A",8,#REF!="3B",9,#REF!="4A",10,#REF!="","")</f>
        <v>#REF!</v>
      </c>
      <c r="J1929">
        <f>VLOOKUP(F1929,profesor!$G$2:$H$101,2,0)</f>
        <v>21</v>
      </c>
      <c r="K1929">
        <f>VLOOKUP(H1929,ar_predmet!A:C,3,0)</f>
        <v>84</v>
      </c>
      <c r="L1929" s="3">
        <f>VLOOKUP(H1929,ar_predmet!A:C,2,FALSE())</f>
        <v>6122</v>
      </c>
      <c r="M1929">
        <f>+VLOOKUP(G1929,tip_dogodka!$B$2:$C$10,2,0)</f>
        <v>4</v>
      </c>
      <c r="N1929">
        <f>+VLOOKUP(E1929,prostor!$F$1:$G$101,2,0)</f>
        <v>54</v>
      </c>
      <c r="O1929">
        <f t="shared" si="120"/>
        <v>150</v>
      </c>
      <c r="P1929">
        <f>VLOOKUP(O1929,mi2hh!A$2:B$4261,2,FALSE())</f>
        <v>3</v>
      </c>
      <c r="Q1929" t="str">
        <f t="shared" si="121"/>
        <v>Red</v>
      </c>
      <c r="R1929" t="str">
        <f t="shared" si="122"/>
        <v>UN</v>
      </c>
      <c r="S1929" s="24" t="s">
        <v>1202</v>
      </c>
      <c r="T1929" t="str">
        <f t="shared" si="123"/>
        <v>2</v>
      </c>
      <c r="U1929">
        <f>VLOOKUP(S1929,ar_skupina!L$2:M$136,2,FALSE())</f>
        <v>59</v>
      </c>
    </row>
    <row r="1930" spans="1:21" ht="14.25" customHeight="1" x14ac:dyDescent="0.25">
      <c r="A1930">
        <v>2344</v>
      </c>
      <c r="B1930" s="9">
        <v>45441.416666666701</v>
      </c>
      <c r="C1930" s="9">
        <v>45441.520833333299</v>
      </c>
      <c r="D1930" t="s">
        <v>1929</v>
      </c>
      <c r="E1930" t="s">
        <v>16</v>
      </c>
      <c r="F1930" t="s">
        <v>1901</v>
      </c>
      <c r="G1930" t="s">
        <v>5</v>
      </c>
      <c r="H1930" t="s">
        <v>1903</v>
      </c>
      <c r="I1930" s="63" t="e">
        <f t="array" ref="I1930">_xlfn.IFS(#REF!="1",1,#REF!="2",2,#REF!="3",3,#REF!="1A",4,#REF!="1B",5,#REF!="2A",6,#REF!="2B",7,#REF!="3A",8,#REF!="3B",9,#REF!="4A",10,#REF!="","")</f>
        <v>#REF!</v>
      </c>
      <c r="J1930">
        <f>VLOOKUP(F1930,profesor!$G$2:$H$101,2,0)</f>
        <v>21</v>
      </c>
      <c r="K1930">
        <f>VLOOKUP(H1930,ar_predmet!A:C,3,0)</f>
        <v>165</v>
      </c>
      <c r="L1930" s="3">
        <f>VLOOKUP(H1930,ar_predmet!A:C,2,FALSE())</f>
        <v>7125</v>
      </c>
      <c r="M1930">
        <f>+VLOOKUP(G1930,tip_dogodka!$B$2:$C$10,2,0)</f>
        <v>4</v>
      </c>
      <c r="N1930">
        <f>+VLOOKUP(E1930,prostor!$F$1:$G$101,2,0)</f>
        <v>54</v>
      </c>
      <c r="O1930">
        <f t="shared" si="120"/>
        <v>150</v>
      </c>
      <c r="P1930">
        <f>VLOOKUP(O1930,mi2hh!A$2:B$4261,2,FALSE())</f>
        <v>3</v>
      </c>
      <c r="Q1930" t="str">
        <f t="shared" si="121"/>
        <v>Red</v>
      </c>
      <c r="R1930" t="str">
        <f t="shared" si="122"/>
        <v>MA</v>
      </c>
      <c r="S1930" s="24" t="s">
        <v>1225</v>
      </c>
      <c r="T1930" t="str">
        <f t="shared" si="123"/>
        <v/>
      </c>
      <c r="U1930">
        <f>VLOOKUP(S1930,ar_skupina!L$2:M$136,2,FALSE())</f>
        <v>81</v>
      </c>
    </row>
    <row r="1931" spans="1:21" ht="14.25" customHeight="1" x14ac:dyDescent="0.25">
      <c r="A1931">
        <v>2345</v>
      </c>
      <c r="B1931" s="9">
        <v>45295.489583333299</v>
      </c>
      <c r="C1931" s="9">
        <v>45295.59375</v>
      </c>
      <c r="D1931" t="s">
        <v>1905</v>
      </c>
      <c r="E1931" t="s">
        <v>16</v>
      </c>
      <c r="F1931" t="s">
        <v>1901</v>
      </c>
      <c r="G1931" t="s">
        <v>5</v>
      </c>
      <c r="H1931" t="s">
        <v>1906</v>
      </c>
      <c r="I1931" s="63" t="e">
        <f t="array" ref="I1931">_xlfn.IFS(#REF!="1",1,#REF!="2",2,#REF!="3",3,#REF!="1A",4,#REF!="1B",5,#REF!="2A",6,#REF!="2B",7,#REF!="3A",8,#REF!="3B",9,#REF!="4A",10,#REF!="","")</f>
        <v>#REF!</v>
      </c>
      <c r="J1931">
        <f>VLOOKUP(F1931,profesor!$G$2:$H$101,2,0)</f>
        <v>21</v>
      </c>
      <c r="K1931">
        <f>VLOOKUP(H1931,ar_predmet!A:C,3,0)</f>
        <v>122</v>
      </c>
      <c r="L1931" s="3">
        <f>VLOOKUP(H1931,ar_predmet!A:C,2,FALSE())</f>
        <v>6315</v>
      </c>
      <c r="M1931">
        <f>+VLOOKUP(G1931,tip_dogodka!$B$2:$C$10,2,0)</f>
        <v>4</v>
      </c>
      <c r="N1931">
        <f>+VLOOKUP(E1931,prostor!$F$1:$G$101,2,0)</f>
        <v>54</v>
      </c>
      <c r="O1931">
        <f t="shared" si="120"/>
        <v>150</v>
      </c>
      <c r="P1931">
        <f>VLOOKUP(O1931,mi2hh!A$2:B$4261,2,FALSE())</f>
        <v>3</v>
      </c>
      <c r="Q1931" t="str">
        <f t="shared" si="121"/>
        <v>Red</v>
      </c>
      <c r="R1931" t="str">
        <f t="shared" si="122"/>
        <v>UN</v>
      </c>
      <c r="S1931" s="24" t="s">
        <v>1216</v>
      </c>
      <c r="T1931" t="str">
        <f t="shared" si="123"/>
        <v/>
      </c>
      <c r="U1931">
        <f>VLOOKUP(S1931,ar_skupina!L$2:M$136,2,FALSE())</f>
        <v>73</v>
      </c>
    </row>
    <row r="1932" spans="1:21" ht="14.25" customHeight="1" x14ac:dyDescent="0.25">
      <c r="A1932">
        <v>2347</v>
      </c>
      <c r="B1932" s="9">
        <v>45376.75</v>
      </c>
      <c r="C1932" s="9">
        <v>45376.854166666701</v>
      </c>
      <c r="D1932" t="s">
        <v>1926</v>
      </c>
      <c r="E1932" t="s">
        <v>16</v>
      </c>
      <c r="F1932" t="s">
        <v>1901</v>
      </c>
      <c r="G1932" t="s">
        <v>5</v>
      </c>
      <c r="H1932" t="s">
        <v>1820</v>
      </c>
      <c r="I1932" s="63" t="e">
        <f t="array" ref="I1932">_xlfn.IFS(#REF!="1",1,#REF!="2",2,#REF!="3",3,#REF!="1A",4,#REF!="1B",5,#REF!="2A",6,#REF!="2B",7,#REF!="3A",8,#REF!="3B",9,#REF!="4A",10,#REF!="","")</f>
        <v>#REF!</v>
      </c>
      <c r="J1932">
        <f>VLOOKUP(F1932,profesor!$G$2:$H$101,2,0)</f>
        <v>21</v>
      </c>
      <c r="K1932">
        <f>VLOOKUP(H1932,ar_predmet!A:C,3,0)</f>
        <v>11</v>
      </c>
      <c r="L1932" s="3">
        <f>VLOOKUP(H1932,ar_predmet!A:C,2,FALSE())</f>
        <v>5117</v>
      </c>
      <c r="M1932">
        <f>+VLOOKUP(G1932,tip_dogodka!$B$2:$C$10,2,0)</f>
        <v>4</v>
      </c>
      <c r="N1932">
        <f>+VLOOKUP(E1932,prostor!$F$1:$G$101,2,0)</f>
        <v>54</v>
      </c>
      <c r="O1932">
        <f t="shared" si="120"/>
        <v>150</v>
      </c>
      <c r="P1932">
        <f>VLOOKUP(O1932,mi2hh!A$2:B$4261,2,FALSE())</f>
        <v>3</v>
      </c>
      <c r="Q1932" t="str">
        <f t="shared" si="121"/>
        <v>Red</v>
      </c>
      <c r="R1932" t="str">
        <f t="shared" si="122"/>
        <v>VS</v>
      </c>
      <c r="S1932" s="24" t="s">
        <v>1151</v>
      </c>
      <c r="T1932" t="str">
        <f t="shared" si="123"/>
        <v>2</v>
      </c>
      <c r="U1932">
        <f>VLOOKUP(S1932,ar_skupina!L$2:M$136,2,FALSE())</f>
        <v>14</v>
      </c>
    </row>
    <row r="1933" spans="1:21" ht="14.25" customHeight="1" x14ac:dyDescent="0.25">
      <c r="A1933">
        <v>2348</v>
      </c>
      <c r="B1933" s="9">
        <v>45365.75</v>
      </c>
      <c r="C1933" s="9">
        <v>45365.854166666701</v>
      </c>
      <c r="D1933" t="s">
        <v>1933</v>
      </c>
      <c r="E1933">
        <v>111</v>
      </c>
      <c r="F1933" t="s">
        <v>1901</v>
      </c>
      <c r="G1933" t="s">
        <v>8</v>
      </c>
      <c r="H1933" t="s">
        <v>1820</v>
      </c>
      <c r="I1933" s="63" t="e">
        <f t="array" ref="I1933">_xlfn.IFS(#REF!="1",1,#REF!="2",2,#REF!="3",3,#REF!="1A",4,#REF!="1B",5,#REF!="2A",6,#REF!="2B",7,#REF!="3A",8,#REF!="3B",9,#REF!="4A",10,#REF!="","")</f>
        <v>#REF!</v>
      </c>
      <c r="J1933">
        <f>VLOOKUP(F1933,profesor!$G$2:$H$101,2,0)</f>
        <v>21</v>
      </c>
      <c r="K1933">
        <f>VLOOKUP(H1933,ar_predmet!A:C,3,0)</f>
        <v>11</v>
      </c>
      <c r="L1933" s="3">
        <f>VLOOKUP(H1933,ar_predmet!A:C,2,FALSE())</f>
        <v>5117</v>
      </c>
      <c r="M1933">
        <f>+VLOOKUP(G1933,tip_dogodka!$B$2:$C$10,2,0)</f>
        <v>7</v>
      </c>
      <c r="N1933">
        <f>+VLOOKUP(E1933,prostor!$F$1:$G$101,2,0)</f>
        <v>4</v>
      </c>
      <c r="O1933">
        <f t="shared" si="120"/>
        <v>150</v>
      </c>
      <c r="P1933">
        <f>VLOOKUP(O1933,mi2hh!A$2:B$4261,2,FALSE())</f>
        <v>3</v>
      </c>
      <c r="Q1933" t="str">
        <f t="shared" si="121"/>
        <v>Red</v>
      </c>
      <c r="R1933" t="str">
        <f t="shared" si="122"/>
        <v>VS</v>
      </c>
      <c r="S1933" s="24" t="s">
        <v>1128</v>
      </c>
      <c r="T1933" t="str">
        <f t="shared" si="123"/>
        <v/>
      </c>
      <c r="U1933">
        <f>VLOOKUP(S1933,ar_skupina!L$2:M$136,2,FALSE())</f>
        <v>1</v>
      </c>
    </row>
    <row r="1934" spans="1:21" ht="14.25" customHeight="1" x14ac:dyDescent="0.25">
      <c r="A1934">
        <v>2349</v>
      </c>
      <c r="B1934" s="9">
        <v>45364.635416666701</v>
      </c>
      <c r="C1934" s="9">
        <v>45364.739583333299</v>
      </c>
      <c r="D1934" t="s">
        <v>1818</v>
      </c>
      <c r="E1934">
        <v>111</v>
      </c>
      <c r="F1934" t="s">
        <v>1901</v>
      </c>
      <c r="G1934" t="s">
        <v>2</v>
      </c>
      <c r="H1934" t="s">
        <v>1820</v>
      </c>
      <c r="I1934" s="63" t="e">
        <f t="array" ref="I1934">_xlfn.IFS(#REF!="1",1,#REF!="2",2,#REF!="3",3,#REF!="1A",4,#REF!="1B",5,#REF!="2A",6,#REF!="2B",7,#REF!="3A",8,#REF!="3B",9,#REF!="4A",10,#REF!="","")</f>
        <v>#REF!</v>
      </c>
      <c r="J1934">
        <f>VLOOKUP(F1934,profesor!$G$2:$H$101,2,0)</f>
        <v>21</v>
      </c>
      <c r="K1934">
        <f>VLOOKUP(H1934,ar_predmet!A:C,3,0)</f>
        <v>11</v>
      </c>
      <c r="L1934" s="3">
        <f>VLOOKUP(H1934,ar_predmet!A:C,2,FALSE())</f>
        <v>5117</v>
      </c>
      <c r="M1934">
        <f>+VLOOKUP(G1934,tip_dogodka!$B$2:$C$10,2,0)</f>
        <v>1</v>
      </c>
      <c r="N1934">
        <f>+VLOOKUP(E1934,prostor!$F$1:$G$101,2,0)</f>
        <v>4</v>
      </c>
      <c r="O1934">
        <f t="shared" si="120"/>
        <v>150</v>
      </c>
      <c r="P1934">
        <f>VLOOKUP(O1934,mi2hh!A$2:B$4261,2,FALSE())</f>
        <v>3</v>
      </c>
      <c r="Q1934" t="str">
        <f t="shared" si="121"/>
        <v>Red</v>
      </c>
      <c r="R1934" t="str">
        <f t="shared" si="122"/>
        <v>VS</v>
      </c>
      <c r="S1934" s="24" t="s">
        <v>1128</v>
      </c>
      <c r="T1934" t="str">
        <f t="shared" si="123"/>
        <v/>
      </c>
      <c r="U1934">
        <f>VLOOKUP(S1934,ar_skupina!L$2:M$136,2,FALSE())</f>
        <v>1</v>
      </c>
    </row>
    <row r="1935" spans="1:21" ht="14.25" customHeight="1" x14ac:dyDescent="0.25">
      <c r="A1935">
        <v>2351</v>
      </c>
      <c r="B1935" s="9">
        <v>45407.53125</v>
      </c>
      <c r="C1935" s="9">
        <v>45407.635416666701</v>
      </c>
      <c r="D1935" t="s">
        <v>1924</v>
      </c>
      <c r="E1935">
        <v>303</v>
      </c>
      <c r="F1935" t="s">
        <v>1901</v>
      </c>
      <c r="G1935" t="s">
        <v>2</v>
      </c>
      <c r="H1935" t="s">
        <v>1917</v>
      </c>
      <c r="I1935" s="63" t="e">
        <f t="array" ref="I1935">_xlfn.IFS(#REF!="1",1,#REF!="2",2,#REF!="3",3,#REF!="1A",4,#REF!="1B",5,#REF!="2A",6,#REF!="2B",7,#REF!="3A",8,#REF!="3B",9,#REF!="4A",10,#REF!="","")</f>
        <v>#REF!</v>
      </c>
      <c r="J1935">
        <f>VLOOKUP(F1935,profesor!$G$2:$H$101,2,0)</f>
        <v>21</v>
      </c>
      <c r="K1935">
        <f>VLOOKUP(H1935,ar_predmet!A:C,3,0)</f>
        <v>136</v>
      </c>
      <c r="L1935" s="3">
        <f>VLOOKUP(H1935,ar_predmet!A:C,2,FALSE())</f>
        <v>6330</v>
      </c>
      <c r="M1935">
        <f>+VLOOKUP(G1935,tip_dogodka!$B$2:$C$10,2,0)</f>
        <v>1</v>
      </c>
      <c r="N1935">
        <f>+VLOOKUP(E1935,prostor!$F$1:$G$101,2,0)</f>
        <v>7</v>
      </c>
      <c r="O1935">
        <f t="shared" si="120"/>
        <v>150</v>
      </c>
      <c r="P1935">
        <f>VLOOKUP(O1935,mi2hh!A$2:B$4261,2,FALSE())</f>
        <v>3</v>
      </c>
      <c r="Q1935" t="str">
        <f t="shared" si="121"/>
        <v>Red</v>
      </c>
      <c r="R1935" t="str">
        <f t="shared" si="122"/>
        <v>UN</v>
      </c>
      <c r="S1935" s="24" t="s">
        <v>1218</v>
      </c>
      <c r="T1935" t="str">
        <f t="shared" si="123"/>
        <v/>
      </c>
      <c r="U1935">
        <f>VLOOKUP(S1935,ar_skupina!L$2:M$136,2,FALSE())</f>
        <v>75</v>
      </c>
    </row>
    <row r="1936" spans="1:21" ht="14.25" customHeight="1" x14ac:dyDescent="0.25">
      <c r="A1936">
        <v>2352</v>
      </c>
      <c r="B1936" s="9">
        <v>45239.635416666701</v>
      </c>
      <c r="C1936" s="9">
        <v>45239.739583333299</v>
      </c>
      <c r="D1936" t="s">
        <v>1919</v>
      </c>
      <c r="E1936">
        <v>301</v>
      </c>
      <c r="F1936" t="s">
        <v>1901</v>
      </c>
      <c r="G1936" t="s">
        <v>3</v>
      </c>
      <c r="H1936" t="s">
        <v>1825</v>
      </c>
      <c r="I1936" s="63" t="e">
        <f t="array" ref="I1936">_xlfn.IFS(#REF!="1",1,#REF!="2",2,#REF!="3",3,#REF!="1A",4,#REF!="1B",5,#REF!="2A",6,#REF!="2B",7,#REF!="3A",8,#REF!="3B",9,#REF!="4A",10,#REF!="","")</f>
        <v>#REF!</v>
      </c>
      <c r="J1936">
        <f>VLOOKUP(F1936,profesor!$G$2:$H$101,2,0)</f>
        <v>21</v>
      </c>
      <c r="K1936">
        <f>VLOOKUP(H1936,ar_predmet!A:C,3,0)</f>
        <v>84</v>
      </c>
      <c r="L1936" s="3">
        <f>VLOOKUP(H1936,ar_predmet!A:C,2,FALSE())</f>
        <v>6122</v>
      </c>
      <c r="M1936">
        <f>+VLOOKUP(G1936,tip_dogodka!$B$2:$C$10,2,0)</f>
        <v>2</v>
      </c>
      <c r="N1936">
        <f>+VLOOKUP(E1936,prostor!$F$1:$G$101,2,0)</f>
        <v>5</v>
      </c>
      <c r="O1936">
        <f t="shared" si="120"/>
        <v>150</v>
      </c>
      <c r="P1936">
        <f>VLOOKUP(O1936,mi2hh!A$2:B$4261,2,FALSE())</f>
        <v>3</v>
      </c>
      <c r="Q1936" t="str">
        <f t="shared" si="121"/>
        <v>Red</v>
      </c>
      <c r="R1936" t="str">
        <f t="shared" si="122"/>
        <v>UN</v>
      </c>
      <c r="S1936" s="24" t="s">
        <v>1201</v>
      </c>
      <c r="T1936" t="str">
        <f t="shared" si="123"/>
        <v>1</v>
      </c>
      <c r="U1936">
        <f>VLOOKUP(S1936,ar_skupina!L$2:M$136,2,FALSE())</f>
        <v>58</v>
      </c>
    </row>
    <row r="1937" spans="1:21" ht="14.25" customHeight="1" x14ac:dyDescent="0.25">
      <c r="A1937">
        <v>2353</v>
      </c>
      <c r="B1937" s="9">
        <v>45309.489583333299</v>
      </c>
      <c r="C1937" s="9">
        <v>45309.59375</v>
      </c>
      <c r="D1937" t="s">
        <v>1922</v>
      </c>
      <c r="E1937">
        <v>303</v>
      </c>
      <c r="F1937" t="s">
        <v>1901</v>
      </c>
      <c r="G1937" t="s">
        <v>3</v>
      </c>
      <c r="H1937" t="s">
        <v>1906</v>
      </c>
      <c r="I1937" s="63" t="e">
        <f t="array" ref="I1937">_xlfn.IFS(#REF!="1",1,#REF!="2",2,#REF!="3",3,#REF!="1A",4,#REF!="1B",5,#REF!="2A",6,#REF!="2B",7,#REF!="3A",8,#REF!="3B",9,#REF!="4A",10,#REF!="","")</f>
        <v>#REF!</v>
      </c>
      <c r="J1937">
        <f>VLOOKUP(F1937,profesor!$G$2:$H$101,2,0)</f>
        <v>21</v>
      </c>
      <c r="K1937">
        <f>VLOOKUP(H1937,ar_predmet!A:C,3,0)</f>
        <v>122</v>
      </c>
      <c r="L1937" s="3">
        <f>VLOOKUP(H1937,ar_predmet!A:C,2,FALSE())</f>
        <v>6315</v>
      </c>
      <c r="M1937">
        <f>+VLOOKUP(G1937,tip_dogodka!$B$2:$C$10,2,0)</f>
        <v>2</v>
      </c>
      <c r="N1937">
        <f>+VLOOKUP(E1937,prostor!$F$1:$G$101,2,0)</f>
        <v>7</v>
      </c>
      <c r="O1937">
        <f t="shared" si="120"/>
        <v>150</v>
      </c>
      <c r="P1937">
        <f>VLOOKUP(O1937,mi2hh!A$2:B$4261,2,FALSE())</f>
        <v>3</v>
      </c>
      <c r="Q1937" t="str">
        <f t="shared" si="121"/>
        <v>Red</v>
      </c>
      <c r="R1937" t="str">
        <f t="shared" si="122"/>
        <v>UN</v>
      </c>
      <c r="S1937" s="24" t="s">
        <v>1216</v>
      </c>
      <c r="T1937" t="str">
        <f t="shared" si="123"/>
        <v/>
      </c>
      <c r="U1937">
        <f>VLOOKUP(S1937,ar_skupina!L$2:M$136,2,FALSE())</f>
        <v>73</v>
      </c>
    </row>
    <row r="1938" spans="1:21" ht="14.25" customHeight="1" x14ac:dyDescent="0.25">
      <c r="A1938">
        <v>2354</v>
      </c>
      <c r="B1938" s="9">
        <v>45432.53125</v>
      </c>
      <c r="C1938" s="9">
        <v>45432.635416666701</v>
      </c>
      <c r="D1938" t="s">
        <v>1925</v>
      </c>
      <c r="E1938">
        <v>303</v>
      </c>
      <c r="F1938" t="s">
        <v>1901</v>
      </c>
      <c r="G1938" t="s">
        <v>3</v>
      </c>
      <c r="H1938" t="s">
        <v>1917</v>
      </c>
      <c r="I1938" s="63" t="e">
        <f t="array" ref="I1938">_xlfn.IFS(#REF!="1",1,#REF!="2",2,#REF!="3",3,#REF!="1A",4,#REF!="1B",5,#REF!="2A",6,#REF!="2B",7,#REF!="3A",8,#REF!="3B",9,#REF!="4A",10,#REF!="","")</f>
        <v>#REF!</v>
      </c>
      <c r="J1938">
        <f>VLOOKUP(F1938,profesor!$G$2:$H$101,2,0)</f>
        <v>21</v>
      </c>
      <c r="K1938">
        <f>VLOOKUP(H1938,ar_predmet!A:C,3,0)</f>
        <v>136</v>
      </c>
      <c r="L1938" s="3">
        <f>VLOOKUP(H1938,ar_predmet!A:C,2,FALSE())</f>
        <v>6330</v>
      </c>
      <c r="M1938">
        <f>+VLOOKUP(G1938,tip_dogodka!$B$2:$C$10,2,0)</f>
        <v>2</v>
      </c>
      <c r="N1938">
        <f>+VLOOKUP(E1938,prostor!$F$1:$G$101,2,0)</f>
        <v>7</v>
      </c>
      <c r="O1938">
        <f t="shared" si="120"/>
        <v>150</v>
      </c>
      <c r="P1938">
        <f>VLOOKUP(O1938,mi2hh!A$2:B$4261,2,FALSE())</f>
        <v>3</v>
      </c>
      <c r="Q1938" t="str">
        <f t="shared" si="121"/>
        <v>Red</v>
      </c>
      <c r="R1938" t="str">
        <f t="shared" si="122"/>
        <v>UN</v>
      </c>
      <c r="S1938" s="24" t="s">
        <v>1218</v>
      </c>
      <c r="T1938" t="str">
        <f t="shared" si="123"/>
        <v/>
      </c>
      <c r="U1938">
        <f>VLOOKUP(S1938,ar_skupina!L$2:M$136,2,FALSE())</f>
        <v>75</v>
      </c>
    </row>
    <row r="1939" spans="1:21" ht="14.25" customHeight="1" x14ac:dyDescent="0.25">
      <c r="A1939">
        <v>2355</v>
      </c>
      <c r="B1939" s="9">
        <v>45419.53125</v>
      </c>
      <c r="C1939" s="9">
        <v>45419.635416666701</v>
      </c>
      <c r="D1939" t="s">
        <v>1916</v>
      </c>
      <c r="E1939" t="s">
        <v>16</v>
      </c>
      <c r="F1939" t="s">
        <v>1901</v>
      </c>
      <c r="G1939" t="s">
        <v>5</v>
      </c>
      <c r="H1939" t="s">
        <v>1917</v>
      </c>
      <c r="I1939" s="63" t="e">
        <f t="array" ref="I1939">_xlfn.IFS(#REF!="1",1,#REF!="2",2,#REF!="3",3,#REF!="1A",4,#REF!="1B",5,#REF!="2A",6,#REF!="2B",7,#REF!="3A",8,#REF!="3B",9,#REF!="4A",10,#REF!="","")</f>
        <v>#REF!</v>
      </c>
      <c r="J1939">
        <f>VLOOKUP(F1939,profesor!$G$2:$H$101,2,0)</f>
        <v>21</v>
      </c>
      <c r="K1939">
        <f>VLOOKUP(H1939,ar_predmet!A:C,3,0)</f>
        <v>136</v>
      </c>
      <c r="L1939" s="3">
        <f>VLOOKUP(H1939,ar_predmet!A:C,2,FALSE())</f>
        <v>6330</v>
      </c>
      <c r="M1939">
        <f>+VLOOKUP(G1939,tip_dogodka!$B$2:$C$10,2,0)</f>
        <v>4</v>
      </c>
      <c r="N1939">
        <f>+VLOOKUP(E1939,prostor!$F$1:$G$101,2,0)</f>
        <v>54</v>
      </c>
      <c r="O1939">
        <f t="shared" si="120"/>
        <v>150</v>
      </c>
      <c r="P1939">
        <f>VLOOKUP(O1939,mi2hh!A$2:B$4261,2,FALSE())</f>
        <v>3</v>
      </c>
      <c r="Q1939" t="str">
        <f t="shared" si="121"/>
        <v>Red</v>
      </c>
      <c r="R1939" t="str">
        <f t="shared" si="122"/>
        <v>UN</v>
      </c>
      <c r="S1939" s="24" t="s">
        <v>1218</v>
      </c>
      <c r="T1939" t="str">
        <f t="shared" si="123"/>
        <v/>
      </c>
      <c r="U1939">
        <f>VLOOKUP(S1939,ar_skupina!L$2:M$136,2,FALSE())</f>
        <v>75</v>
      </c>
    </row>
    <row r="1940" spans="1:21" ht="14.25" customHeight="1" x14ac:dyDescent="0.25">
      <c r="A1940">
        <v>2356</v>
      </c>
      <c r="B1940" s="9">
        <v>45370.635416666701</v>
      </c>
      <c r="C1940" s="9">
        <v>45370.739583333299</v>
      </c>
      <c r="D1940" t="s">
        <v>1932</v>
      </c>
      <c r="E1940" t="s">
        <v>16</v>
      </c>
      <c r="F1940" t="s">
        <v>1901</v>
      </c>
      <c r="G1940" t="s">
        <v>5</v>
      </c>
      <c r="H1940" t="s">
        <v>1820</v>
      </c>
      <c r="I1940" s="63" t="e">
        <f t="array" ref="I1940">_xlfn.IFS(#REF!="1",1,#REF!="2",2,#REF!="3",3,#REF!="1A",4,#REF!="1B",5,#REF!="2A",6,#REF!="2B",7,#REF!="3A",8,#REF!="3B",9,#REF!="4A",10,#REF!="","")</f>
        <v>#REF!</v>
      </c>
      <c r="J1940">
        <f>VLOOKUP(F1940,profesor!$G$2:$H$101,2,0)</f>
        <v>21</v>
      </c>
      <c r="K1940">
        <f>VLOOKUP(H1940,ar_predmet!A:C,3,0)</f>
        <v>11</v>
      </c>
      <c r="L1940" s="3">
        <f>VLOOKUP(H1940,ar_predmet!A:C,2,FALSE())</f>
        <v>5117</v>
      </c>
      <c r="M1940">
        <f>+VLOOKUP(G1940,tip_dogodka!$B$2:$C$10,2,0)</f>
        <v>4</v>
      </c>
      <c r="N1940">
        <f>+VLOOKUP(E1940,prostor!$F$1:$G$101,2,0)</f>
        <v>54</v>
      </c>
      <c r="O1940">
        <f t="shared" si="120"/>
        <v>150</v>
      </c>
      <c r="P1940">
        <f>VLOOKUP(O1940,mi2hh!A$2:B$4261,2,FALSE())</f>
        <v>3</v>
      </c>
      <c r="Q1940" t="str">
        <f t="shared" si="121"/>
        <v>Red</v>
      </c>
      <c r="R1940" t="str">
        <f t="shared" si="122"/>
        <v>VS</v>
      </c>
      <c r="S1940" s="24" t="s">
        <v>1152</v>
      </c>
      <c r="T1940" t="str">
        <f t="shared" si="123"/>
        <v>3</v>
      </c>
      <c r="U1940">
        <f>VLOOKUP(S1940,ar_skupina!L$2:M$136,2,FALSE())</f>
        <v>15</v>
      </c>
    </row>
    <row r="1941" spans="1:21" ht="14.25" customHeight="1" x14ac:dyDescent="0.25">
      <c r="A1941">
        <v>2358</v>
      </c>
      <c r="B1941" s="9">
        <v>45387.677083333299</v>
      </c>
      <c r="C1941" s="9">
        <v>45387.78125</v>
      </c>
      <c r="D1941" t="s">
        <v>1900</v>
      </c>
      <c r="E1941">
        <v>111</v>
      </c>
      <c r="F1941" t="s">
        <v>1901</v>
      </c>
      <c r="G1941" t="s">
        <v>3</v>
      </c>
      <c r="H1941" t="s">
        <v>1820</v>
      </c>
      <c r="I1941" s="63" t="e">
        <f t="array" ref="I1941">_xlfn.IFS(#REF!="1",1,#REF!="2",2,#REF!="3",3,#REF!="1A",4,#REF!="1B",5,#REF!="2A",6,#REF!="2B",7,#REF!="3A",8,#REF!="3B",9,#REF!="4A",10,#REF!="","")</f>
        <v>#REF!</v>
      </c>
      <c r="J1941">
        <f>VLOOKUP(F1941,profesor!$G$2:$H$101,2,0)</f>
        <v>21</v>
      </c>
      <c r="K1941">
        <f>VLOOKUP(H1941,ar_predmet!A:C,3,0)</f>
        <v>11</v>
      </c>
      <c r="L1941" s="3">
        <f>VLOOKUP(H1941,ar_predmet!A:C,2,FALSE())</f>
        <v>5117</v>
      </c>
      <c r="M1941">
        <f>+VLOOKUP(G1941,tip_dogodka!$B$2:$C$10,2,0)</f>
        <v>2</v>
      </c>
      <c r="N1941">
        <f>+VLOOKUP(E1941,prostor!$F$1:$G$101,2,0)</f>
        <v>4</v>
      </c>
      <c r="O1941">
        <f t="shared" si="120"/>
        <v>150</v>
      </c>
      <c r="P1941">
        <f>VLOOKUP(O1941,mi2hh!A$2:B$4261,2,FALSE())</f>
        <v>3</v>
      </c>
      <c r="Q1941" t="str">
        <f t="shared" si="121"/>
        <v>Red</v>
      </c>
      <c r="R1941" t="str">
        <f t="shared" si="122"/>
        <v>VS</v>
      </c>
      <c r="S1941" s="24" t="s">
        <v>1152</v>
      </c>
      <c r="T1941" t="str">
        <f t="shared" si="123"/>
        <v>3</v>
      </c>
      <c r="U1941">
        <f>VLOOKUP(S1941,ar_skupina!L$2:M$136,2,FALSE())</f>
        <v>15</v>
      </c>
    </row>
    <row r="1942" spans="1:21" ht="14.25" customHeight="1" x14ac:dyDescent="0.25">
      <c r="A1942">
        <v>2360</v>
      </c>
      <c r="B1942" s="9">
        <v>45397.53125</v>
      </c>
      <c r="C1942" s="9">
        <v>45397.635416666701</v>
      </c>
      <c r="D1942" t="s">
        <v>1924</v>
      </c>
      <c r="E1942">
        <v>303</v>
      </c>
      <c r="F1942" t="s">
        <v>1901</v>
      </c>
      <c r="G1942" t="s">
        <v>2</v>
      </c>
      <c r="H1942" t="s">
        <v>1917</v>
      </c>
      <c r="I1942" s="63" t="e">
        <f t="array" ref="I1942">_xlfn.IFS(#REF!="1",1,#REF!="2",2,#REF!="3",3,#REF!="1A",4,#REF!="1B",5,#REF!="2A",6,#REF!="2B",7,#REF!="3A",8,#REF!="3B",9,#REF!="4A",10,#REF!="","")</f>
        <v>#REF!</v>
      </c>
      <c r="J1942">
        <f>VLOOKUP(F1942,profesor!$G$2:$H$101,2,0)</f>
        <v>21</v>
      </c>
      <c r="K1942">
        <f>VLOOKUP(H1942,ar_predmet!A:C,3,0)</f>
        <v>136</v>
      </c>
      <c r="L1942" s="3">
        <f>VLOOKUP(H1942,ar_predmet!A:C,2,FALSE())</f>
        <v>6330</v>
      </c>
      <c r="M1942">
        <f>+VLOOKUP(G1942,tip_dogodka!$B$2:$C$10,2,0)</f>
        <v>1</v>
      </c>
      <c r="N1942">
        <f>+VLOOKUP(E1942,prostor!$F$1:$G$101,2,0)</f>
        <v>7</v>
      </c>
      <c r="O1942">
        <f t="shared" si="120"/>
        <v>150</v>
      </c>
      <c r="P1942">
        <f>VLOOKUP(O1942,mi2hh!A$2:B$4261,2,FALSE())</f>
        <v>3</v>
      </c>
      <c r="Q1942" t="str">
        <f t="shared" si="121"/>
        <v>Red</v>
      </c>
      <c r="R1942" t="str">
        <f t="shared" si="122"/>
        <v>UN</v>
      </c>
      <c r="S1942" s="24" t="s">
        <v>1218</v>
      </c>
      <c r="T1942" t="str">
        <f t="shared" si="123"/>
        <v/>
      </c>
      <c r="U1942">
        <f>VLOOKUP(S1942,ar_skupina!L$2:M$136,2,FALSE())</f>
        <v>75</v>
      </c>
    </row>
    <row r="1943" spans="1:21" ht="14.25" customHeight="1" x14ac:dyDescent="0.25">
      <c r="A1943">
        <v>2361</v>
      </c>
      <c r="B1943" s="9">
        <v>45363.75</v>
      </c>
      <c r="C1943" s="9">
        <v>45363.854166666701</v>
      </c>
      <c r="D1943" t="s">
        <v>1934</v>
      </c>
      <c r="E1943" t="s">
        <v>16</v>
      </c>
      <c r="F1943" t="s">
        <v>1901</v>
      </c>
      <c r="G1943" t="s">
        <v>5</v>
      </c>
      <c r="H1943" t="s">
        <v>1820</v>
      </c>
      <c r="I1943" s="63" t="e">
        <f t="array" ref="I1943">_xlfn.IFS(#REF!="1",1,#REF!="2",2,#REF!="3",3,#REF!="1A",4,#REF!="1B",5,#REF!="2A",6,#REF!="2B",7,#REF!="3A",8,#REF!="3B",9,#REF!="4A",10,#REF!="","")</f>
        <v>#REF!</v>
      </c>
      <c r="J1943">
        <f>VLOOKUP(F1943,profesor!$G$2:$H$101,2,0)</f>
        <v>21</v>
      </c>
      <c r="K1943">
        <f>VLOOKUP(H1943,ar_predmet!A:C,3,0)</f>
        <v>11</v>
      </c>
      <c r="L1943" s="3">
        <f>VLOOKUP(H1943,ar_predmet!A:C,2,FALSE())</f>
        <v>5117</v>
      </c>
      <c r="M1943">
        <f>+VLOOKUP(G1943,tip_dogodka!$B$2:$C$10,2,0)</f>
        <v>4</v>
      </c>
      <c r="N1943">
        <f>+VLOOKUP(E1943,prostor!$F$1:$G$101,2,0)</f>
        <v>54</v>
      </c>
      <c r="O1943">
        <f t="shared" si="120"/>
        <v>150</v>
      </c>
      <c r="P1943">
        <f>VLOOKUP(O1943,mi2hh!A$2:B$4261,2,FALSE())</f>
        <v>3</v>
      </c>
      <c r="Q1943" t="str">
        <f t="shared" si="121"/>
        <v>Izr</v>
      </c>
      <c r="R1943" t="str">
        <f t="shared" si="122"/>
        <v>VS</v>
      </c>
      <c r="S1943" s="24" t="s">
        <v>1240</v>
      </c>
      <c r="T1943" t="str">
        <f t="shared" si="123"/>
        <v/>
      </c>
      <c r="U1943">
        <f>VLOOKUP(S1943,ar_skupina!L$2:M$136,2,FALSE())</f>
        <v>94</v>
      </c>
    </row>
    <row r="1944" spans="1:21" ht="14.25" customHeight="1" x14ac:dyDescent="0.25">
      <c r="A1944">
        <v>2362</v>
      </c>
      <c r="B1944" s="9">
        <v>45217.677083333299</v>
      </c>
      <c r="C1944" s="9">
        <v>45217.78125</v>
      </c>
      <c r="D1944" t="s">
        <v>1824</v>
      </c>
      <c r="E1944">
        <v>301</v>
      </c>
      <c r="F1944" t="s">
        <v>1901</v>
      </c>
      <c r="G1944" t="s">
        <v>2</v>
      </c>
      <c r="H1944" t="s">
        <v>1825</v>
      </c>
      <c r="I1944" s="63" t="e">
        <f t="array" ref="I1944">_xlfn.IFS(#REF!="1",1,#REF!="2",2,#REF!="3",3,#REF!="1A",4,#REF!="1B",5,#REF!="2A",6,#REF!="2B",7,#REF!="3A",8,#REF!="3B",9,#REF!="4A",10,#REF!="","")</f>
        <v>#REF!</v>
      </c>
      <c r="J1944">
        <f>VLOOKUP(F1944,profesor!$G$2:$H$101,2,0)</f>
        <v>21</v>
      </c>
      <c r="K1944">
        <f>VLOOKUP(H1944,ar_predmet!A:C,3,0)</f>
        <v>84</v>
      </c>
      <c r="L1944" s="3">
        <f>VLOOKUP(H1944,ar_predmet!A:C,2,FALSE())</f>
        <v>6122</v>
      </c>
      <c r="M1944">
        <f>+VLOOKUP(G1944,tip_dogodka!$B$2:$C$10,2,0)</f>
        <v>1</v>
      </c>
      <c r="N1944">
        <f>+VLOOKUP(E1944,prostor!$F$1:$G$101,2,0)</f>
        <v>5</v>
      </c>
      <c r="O1944">
        <f t="shared" si="120"/>
        <v>150</v>
      </c>
      <c r="P1944">
        <f>VLOOKUP(O1944,mi2hh!A$2:B$4261,2,FALSE())</f>
        <v>3</v>
      </c>
      <c r="Q1944" t="str">
        <f t="shared" si="121"/>
        <v>Red</v>
      </c>
      <c r="R1944" t="str">
        <f t="shared" si="122"/>
        <v>UN</v>
      </c>
      <c r="S1944" s="24" t="s">
        <v>1192</v>
      </c>
      <c r="T1944" t="str">
        <f t="shared" si="123"/>
        <v/>
      </c>
      <c r="U1944">
        <f>VLOOKUP(S1944,ar_skupina!L$2:M$136,2,FALSE())</f>
        <v>50</v>
      </c>
    </row>
    <row r="1945" spans="1:21" ht="14.25" customHeight="1" x14ac:dyDescent="0.25">
      <c r="A1945">
        <v>2364</v>
      </c>
      <c r="B1945" s="9">
        <v>45433.416666666701</v>
      </c>
      <c r="C1945" s="9">
        <v>45433.520833333299</v>
      </c>
      <c r="D1945" t="s">
        <v>1912</v>
      </c>
      <c r="E1945" t="s">
        <v>16</v>
      </c>
      <c r="F1945" t="s">
        <v>1901</v>
      </c>
      <c r="G1945" t="s">
        <v>4</v>
      </c>
      <c r="H1945" t="s">
        <v>1903</v>
      </c>
      <c r="I1945" s="63" t="e">
        <f t="array" ref="I1945">_xlfn.IFS(#REF!="1",1,#REF!="2",2,#REF!="3",3,#REF!="1A",4,#REF!="1B",5,#REF!="2A",6,#REF!="2B",7,#REF!="3A",8,#REF!="3B",9,#REF!="4A",10,#REF!="","")</f>
        <v>#REF!</v>
      </c>
      <c r="J1945">
        <f>VLOOKUP(F1945,profesor!$G$2:$H$101,2,0)</f>
        <v>21</v>
      </c>
      <c r="K1945">
        <f>VLOOKUP(H1945,ar_predmet!A:C,3,0)</f>
        <v>165</v>
      </c>
      <c r="L1945" s="3">
        <f>VLOOKUP(H1945,ar_predmet!A:C,2,FALSE())</f>
        <v>7125</v>
      </c>
      <c r="M1945">
        <f>+VLOOKUP(G1945,tip_dogodka!$B$2:$C$10,2,0)</f>
        <v>3</v>
      </c>
      <c r="N1945">
        <f>+VLOOKUP(E1945,prostor!$F$1:$G$101,2,0)</f>
        <v>54</v>
      </c>
      <c r="O1945">
        <f t="shared" si="120"/>
        <v>150</v>
      </c>
      <c r="P1945">
        <f>VLOOKUP(O1945,mi2hh!A$2:B$4261,2,FALSE())</f>
        <v>3</v>
      </c>
      <c r="Q1945" t="str">
        <f t="shared" si="121"/>
        <v>Red</v>
      </c>
      <c r="R1945" t="str">
        <f t="shared" si="122"/>
        <v>MA</v>
      </c>
      <c r="S1945" s="24" t="s">
        <v>1225</v>
      </c>
      <c r="T1945" t="str">
        <f t="shared" si="123"/>
        <v/>
      </c>
      <c r="U1945">
        <f>VLOOKUP(S1945,ar_skupina!L$2:M$136,2,FALSE())</f>
        <v>81</v>
      </c>
    </row>
    <row r="1946" spans="1:21" ht="14.25" customHeight="1" x14ac:dyDescent="0.25">
      <c r="A1946">
        <v>2365</v>
      </c>
      <c r="B1946" s="9">
        <v>45216.416666666701</v>
      </c>
      <c r="C1946" s="9">
        <v>45216.520833333299</v>
      </c>
      <c r="D1946" t="s">
        <v>1913</v>
      </c>
      <c r="E1946" t="s">
        <v>16</v>
      </c>
      <c r="F1946" t="s">
        <v>1901</v>
      </c>
      <c r="G1946" t="s">
        <v>4</v>
      </c>
      <c r="H1946" t="s">
        <v>1908</v>
      </c>
      <c r="I1946" s="63" t="e">
        <f t="array" ref="I1946">_xlfn.IFS(#REF!="1",1,#REF!="2",2,#REF!="3",3,#REF!="1A",4,#REF!="1B",5,#REF!="2A",6,#REF!="2B",7,#REF!="3A",8,#REF!="3B",9,#REF!="4A",10,#REF!="","")</f>
        <v>#REF!</v>
      </c>
      <c r="J1946">
        <f>VLOOKUP(F1946,profesor!$G$2:$H$101,2,0)</f>
        <v>21</v>
      </c>
      <c r="K1946">
        <f>VLOOKUP(H1946,ar_predmet!A:C,3,0)</f>
        <v>60</v>
      </c>
      <c r="L1946" s="3">
        <f>VLOOKUP(H1946,ar_predmet!A:C,2,FALSE())</f>
        <v>5317</v>
      </c>
      <c r="M1946">
        <f>+VLOOKUP(G1946,tip_dogodka!$B$2:$C$10,2,0)</f>
        <v>3</v>
      </c>
      <c r="N1946">
        <f>+VLOOKUP(E1946,prostor!$F$1:$G$101,2,0)</f>
        <v>54</v>
      </c>
      <c r="O1946">
        <f t="shared" si="120"/>
        <v>150</v>
      </c>
      <c r="P1946">
        <f>VLOOKUP(O1946,mi2hh!A$2:B$4261,2,FALSE())</f>
        <v>3</v>
      </c>
      <c r="Q1946" t="str">
        <f t="shared" si="121"/>
        <v>Red</v>
      </c>
      <c r="R1946" t="str">
        <f t="shared" si="122"/>
        <v>VS</v>
      </c>
      <c r="S1946" s="24" t="s">
        <v>1240</v>
      </c>
      <c r="T1946" t="str">
        <f t="shared" si="123"/>
        <v/>
      </c>
      <c r="U1946">
        <f>VLOOKUP(S1946,ar_skupina!L$2:M$136,2,FALSE())</f>
        <v>94</v>
      </c>
    </row>
    <row r="1947" spans="1:21" ht="14.25" customHeight="1" x14ac:dyDescent="0.25">
      <c r="A1947">
        <v>2366</v>
      </c>
      <c r="B1947" s="9">
        <v>45420.416666666701</v>
      </c>
      <c r="C1947" s="9">
        <v>45420.520833333299</v>
      </c>
      <c r="D1947" t="s">
        <v>1902</v>
      </c>
      <c r="E1947">
        <v>302</v>
      </c>
      <c r="F1947" t="s">
        <v>1901</v>
      </c>
      <c r="G1947" t="s">
        <v>2</v>
      </c>
      <c r="H1947" t="s">
        <v>1903</v>
      </c>
      <c r="I1947" s="63" t="e">
        <f t="array" ref="I1947">_xlfn.IFS(#REF!="1",1,#REF!="2",2,#REF!="3",3,#REF!="1A",4,#REF!="1B",5,#REF!="2A",6,#REF!="2B",7,#REF!="3A",8,#REF!="3B",9,#REF!="4A",10,#REF!="","")</f>
        <v>#REF!</v>
      </c>
      <c r="J1947">
        <f>VLOOKUP(F1947,profesor!$G$2:$H$101,2,0)</f>
        <v>21</v>
      </c>
      <c r="K1947">
        <f>VLOOKUP(H1947,ar_predmet!A:C,3,0)</f>
        <v>165</v>
      </c>
      <c r="L1947" s="3">
        <f>VLOOKUP(H1947,ar_predmet!A:C,2,FALSE())</f>
        <v>7125</v>
      </c>
      <c r="M1947">
        <f>+VLOOKUP(G1947,tip_dogodka!$B$2:$C$10,2,0)</f>
        <v>1</v>
      </c>
      <c r="N1947">
        <f>+VLOOKUP(E1947,prostor!$F$1:$G$101,2,0)</f>
        <v>6</v>
      </c>
      <c r="O1947">
        <f t="shared" si="120"/>
        <v>150</v>
      </c>
      <c r="P1947">
        <f>VLOOKUP(O1947,mi2hh!A$2:B$4261,2,FALSE())</f>
        <v>3</v>
      </c>
      <c r="Q1947" t="str">
        <f t="shared" si="121"/>
        <v>Red</v>
      </c>
      <c r="R1947" t="str">
        <f t="shared" si="122"/>
        <v>MA</v>
      </c>
      <c r="S1947" s="24" t="s">
        <v>1225</v>
      </c>
      <c r="T1947" t="str">
        <f t="shared" si="123"/>
        <v/>
      </c>
      <c r="U1947">
        <f>VLOOKUP(S1947,ar_skupina!L$2:M$136,2,FALSE())</f>
        <v>81</v>
      </c>
    </row>
    <row r="1948" spans="1:21" ht="14.25" customHeight="1" x14ac:dyDescent="0.25">
      <c r="A1948">
        <v>2367</v>
      </c>
      <c r="B1948" s="9">
        <v>45376.635416666701</v>
      </c>
      <c r="C1948" s="9">
        <v>45376.739583333299</v>
      </c>
      <c r="D1948" t="s">
        <v>1932</v>
      </c>
      <c r="E1948" t="s">
        <v>16</v>
      </c>
      <c r="F1948" t="s">
        <v>1901</v>
      </c>
      <c r="G1948" t="s">
        <v>5</v>
      </c>
      <c r="H1948" t="s">
        <v>1820</v>
      </c>
      <c r="I1948" s="63" t="e">
        <f t="array" ref="I1948">_xlfn.IFS(#REF!="1",1,#REF!="2",2,#REF!="3",3,#REF!="1A",4,#REF!="1B",5,#REF!="2A",6,#REF!="2B",7,#REF!="3A",8,#REF!="3B",9,#REF!="4A",10,#REF!="","")</f>
        <v>#REF!</v>
      </c>
      <c r="J1948">
        <f>VLOOKUP(F1948,profesor!$G$2:$H$101,2,0)</f>
        <v>21</v>
      </c>
      <c r="K1948">
        <f>VLOOKUP(H1948,ar_predmet!A:C,3,0)</f>
        <v>11</v>
      </c>
      <c r="L1948" s="3">
        <f>VLOOKUP(H1948,ar_predmet!A:C,2,FALSE())</f>
        <v>5117</v>
      </c>
      <c r="M1948">
        <f>+VLOOKUP(G1948,tip_dogodka!$B$2:$C$10,2,0)</f>
        <v>4</v>
      </c>
      <c r="N1948">
        <f>+VLOOKUP(E1948,prostor!$F$1:$G$101,2,0)</f>
        <v>54</v>
      </c>
      <c r="O1948">
        <f t="shared" si="120"/>
        <v>150</v>
      </c>
      <c r="P1948">
        <f>VLOOKUP(O1948,mi2hh!A$2:B$4261,2,FALSE())</f>
        <v>3</v>
      </c>
      <c r="Q1948" t="str">
        <f t="shared" si="121"/>
        <v>Red</v>
      </c>
      <c r="R1948" t="str">
        <f t="shared" si="122"/>
        <v>VS</v>
      </c>
      <c r="S1948" s="24" t="s">
        <v>1152</v>
      </c>
      <c r="T1948" t="str">
        <f t="shared" si="123"/>
        <v>3</v>
      </c>
      <c r="U1948">
        <f>VLOOKUP(S1948,ar_skupina!L$2:M$136,2,FALSE())</f>
        <v>15</v>
      </c>
    </row>
    <row r="1949" spans="1:21" ht="14.25" customHeight="1" x14ac:dyDescent="0.25">
      <c r="A1949">
        <v>2368</v>
      </c>
      <c r="B1949" s="9">
        <v>45350.635416666701</v>
      </c>
      <c r="C1949" s="9">
        <v>45350.739583333299</v>
      </c>
      <c r="D1949" t="s">
        <v>1935</v>
      </c>
      <c r="E1949">
        <v>302</v>
      </c>
      <c r="F1949" t="s">
        <v>1901</v>
      </c>
      <c r="G1949" t="s">
        <v>7</v>
      </c>
      <c r="H1949" t="s">
        <v>1820</v>
      </c>
      <c r="I1949" s="63" t="e">
        <f t="array" ref="I1949">_xlfn.IFS(#REF!="1",1,#REF!="2",2,#REF!="3",3,#REF!="1A",4,#REF!="1B",5,#REF!="2A",6,#REF!="2B",7,#REF!="3A",8,#REF!="3B",9,#REF!="4A",10,#REF!="","")</f>
        <v>#REF!</v>
      </c>
      <c r="J1949">
        <f>VLOOKUP(F1949,profesor!$G$2:$H$101,2,0)</f>
        <v>21</v>
      </c>
      <c r="K1949">
        <f>VLOOKUP(H1949,ar_predmet!A:C,3,0)</f>
        <v>11</v>
      </c>
      <c r="L1949" s="3">
        <f>VLOOKUP(H1949,ar_predmet!A:C,2,FALSE())</f>
        <v>5117</v>
      </c>
      <c r="M1949">
        <f>+VLOOKUP(G1949,tip_dogodka!$B$2:$C$10,2,0)</f>
        <v>6</v>
      </c>
      <c r="N1949">
        <f>+VLOOKUP(E1949,prostor!$F$1:$G$101,2,0)</f>
        <v>6</v>
      </c>
      <c r="O1949">
        <f t="shared" si="120"/>
        <v>150</v>
      </c>
      <c r="P1949">
        <f>VLOOKUP(O1949,mi2hh!A$2:B$4261,2,FALSE())</f>
        <v>3</v>
      </c>
      <c r="Q1949" t="str">
        <f t="shared" si="121"/>
        <v>Red</v>
      </c>
      <c r="R1949" t="str">
        <f t="shared" si="122"/>
        <v>VS</v>
      </c>
      <c r="S1949" s="24" t="s">
        <v>1128</v>
      </c>
      <c r="T1949" t="str">
        <f t="shared" si="123"/>
        <v/>
      </c>
      <c r="U1949">
        <f>VLOOKUP(S1949,ar_skupina!L$2:M$136,2,FALSE())</f>
        <v>1</v>
      </c>
    </row>
    <row r="1950" spans="1:21" ht="14.25" customHeight="1" x14ac:dyDescent="0.25">
      <c r="A1950">
        <v>2369</v>
      </c>
      <c r="B1950" s="9">
        <v>45358.635416666701</v>
      </c>
      <c r="C1950" s="9">
        <v>45358.739583333299</v>
      </c>
      <c r="D1950" t="s">
        <v>1818</v>
      </c>
      <c r="E1950">
        <v>111</v>
      </c>
      <c r="F1950" t="s">
        <v>1901</v>
      </c>
      <c r="G1950" t="s">
        <v>2</v>
      </c>
      <c r="H1950" t="s">
        <v>1820</v>
      </c>
      <c r="I1950" s="63" t="e">
        <f t="array" ref="I1950">_xlfn.IFS(#REF!="1",1,#REF!="2",2,#REF!="3",3,#REF!="1A",4,#REF!="1B",5,#REF!="2A",6,#REF!="2B",7,#REF!="3A",8,#REF!="3B",9,#REF!="4A",10,#REF!="","")</f>
        <v>#REF!</v>
      </c>
      <c r="J1950">
        <f>VLOOKUP(F1950,profesor!$G$2:$H$101,2,0)</f>
        <v>21</v>
      </c>
      <c r="K1950">
        <f>VLOOKUP(H1950,ar_predmet!A:C,3,0)</f>
        <v>11</v>
      </c>
      <c r="L1950" s="3">
        <f>VLOOKUP(H1950,ar_predmet!A:C,2,FALSE())</f>
        <v>5117</v>
      </c>
      <c r="M1950">
        <f>+VLOOKUP(G1950,tip_dogodka!$B$2:$C$10,2,0)</f>
        <v>1</v>
      </c>
      <c r="N1950">
        <f>+VLOOKUP(E1950,prostor!$F$1:$G$101,2,0)</f>
        <v>4</v>
      </c>
      <c r="O1950">
        <f t="shared" si="120"/>
        <v>150</v>
      </c>
      <c r="P1950">
        <f>VLOOKUP(O1950,mi2hh!A$2:B$4261,2,FALSE())</f>
        <v>3</v>
      </c>
      <c r="Q1950" t="str">
        <f t="shared" si="121"/>
        <v>Red</v>
      </c>
      <c r="R1950" t="str">
        <f t="shared" si="122"/>
        <v>VS</v>
      </c>
      <c r="S1950" s="24" t="s">
        <v>1128</v>
      </c>
      <c r="T1950" t="str">
        <f t="shared" si="123"/>
        <v/>
      </c>
      <c r="U1950">
        <f>VLOOKUP(S1950,ar_skupina!L$2:M$136,2,FALSE())</f>
        <v>1</v>
      </c>
    </row>
    <row r="1951" spans="1:21" ht="14.25" customHeight="1" x14ac:dyDescent="0.25">
      <c r="A1951">
        <v>2371</v>
      </c>
      <c r="B1951" s="9">
        <v>45362.75</v>
      </c>
      <c r="C1951" s="9">
        <v>45362.920138888898</v>
      </c>
      <c r="D1951" t="s">
        <v>1936</v>
      </c>
      <c r="E1951">
        <v>301</v>
      </c>
      <c r="F1951" t="s">
        <v>1901</v>
      </c>
      <c r="G1951" t="s">
        <v>3</v>
      </c>
      <c r="H1951" t="s">
        <v>1820</v>
      </c>
      <c r="I1951" s="63" t="e">
        <f t="array" ref="I1951">_xlfn.IFS(#REF!="1",1,#REF!="2",2,#REF!="3",3,#REF!="1A",4,#REF!="1B",5,#REF!="2A",6,#REF!="2B",7,#REF!="3A",8,#REF!="3B",9,#REF!="4A",10,#REF!="","")</f>
        <v>#REF!</v>
      </c>
      <c r="J1951">
        <f>VLOOKUP(F1951,profesor!$G$2:$H$101,2,0)</f>
        <v>21</v>
      </c>
      <c r="K1951">
        <f>VLOOKUP(H1951,ar_predmet!A:C,3,0)</f>
        <v>11</v>
      </c>
      <c r="L1951" s="3">
        <f>VLOOKUP(H1951,ar_predmet!A:C,2,FALSE())</f>
        <v>5117</v>
      </c>
      <c r="M1951">
        <f>+VLOOKUP(G1951,tip_dogodka!$B$2:$C$10,2,0)</f>
        <v>2</v>
      </c>
      <c r="N1951">
        <f>+VLOOKUP(E1951,prostor!$F$1:$G$101,2,0)</f>
        <v>5</v>
      </c>
      <c r="O1951">
        <f t="shared" si="120"/>
        <v>245</v>
      </c>
      <c r="P1951">
        <f>VLOOKUP(O1951,mi2hh!A$2:B$4261,2,FALSE())</f>
        <v>5</v>
      </c>
      <c r="Q1951" t="str">
        <f t="shared" si="121"/>
        <v>Izr</v>
      </c>
      <c r="R1951" t="str">
        <f t="shared" si="122"/>
        <v>VS</v>
      </c>
      <c r="S1951" s="24" t="s">
        <v>1240</v>
      </c>
      <c r="T1951" t="str">
        <f t="shared" si="123"/>
        <v/>
      </c>
      <c r="U1951">
        <f>VLOOKUP(S1951,ar_skupina!L$2:M$136,2,FALSE())</f>
        <v>94</v>
      </c>
    </row>
    <row r="1952" spans="1:21" ht="14.25" customHeight="1" x14ac:dyDescent="0.25">
      <c r="A1952">
        <v>2375</v>
      </c>
      <c r="B1952" s="9">
        <v>45223.677083333299</v>
      </c>
      <c r="C1952" s="9">
        <v>45223.78125</v>
      </c>
      <c r="D1952" t="s">
        <v>1911</v>
      </c>
      <c r="E1952" t="s">
        <v>16</v>
      </c>
      <c r="F1952" t="s">
        <v>1901</v>
      </c>
      <c r="G1952" t="s">
        <v>5</v>
      </c>
      <c r="H1952" t="s">
        <v>1825</v>
      </c>
      <c r="I1952" s="63" t="e">
        <f t="array" ref="I1952">_xlfn.IFS(#REF!="1",1,#REF!="2",2,#REF!="3",3,#REF!="1A",4,#REF!="1B",5,#REF!="2A",6,#REF!="2B",7,#REF!="3A",8,#REF!="3B",9,#REF!="4A",10,#REF!="","")</f>
        <v>#REF!</v>
      </c>
      <c r="J1952">
        <f>VLOOKUP(F1952,profesor!$G$2:$H$101,2,0)</f>
        <v>21</v>
      </c>
      <c r="K1952">
        <f>VLOOKUP(H1952,ar_predmet!A:C,3,0)</f>
        <v>84</v>
      </c>
      <c r="L1952" s="3">
        <f>VLOOKUP(H1952,ar_predmet!A:C,2,FALSE())</f>
        <v>6122</v>
      </c>
      <c r="M1952">
        <f>+VLOOKUP(G1952,tip_dogodka!$B$2:$C$10,2,0)</f>
        <v>4</v>
      </c>
      <c r="N1952">
        <f>+VLOOKUP(E1952,prostor!$F$1:$G$101,2,0)</f>
        <v>54</v>
      </c>
      <c r="O1952">
        <f t="shared" si="120"/>
        <v>150</v>
      </c>
      <c r="P1952">
        <f>VLOOKUP(O1952,mi2hh!A$2:B$4261,2,FALSE())</f>
        <v>3</v>
      </c>
      <c r="Q1952" t="str">
        <f t="shared" si="121"/>
        <v>Red</v>
      </c>
      <c r="R1952" t="str">
        <f t="shared" si="122"/>
        <v>UN</v>
      </c>
      <c r="S1952" s="24" t="s">
        <v>1201</v>
      </c>
      <c r="T1952" t="str">
        <f t="shared" si="123"/>
        <v>1</v>
      </c>
      <c r="U1952">
        <f>VLOOKUP(S1952,ar_skupina!L$2:M$136,2,FALSE())</f>
        <v>58</v>
      </c>
    </row>
    <row r="1953" spans="1:21" ht="14.25" customHeight="1" x14ac:dyDescent="0.25">
      <c r="A1953">
        <v>2376</v>
      </c>
      <c r="B1953" s="9">
        <v>45244.635416666701</v>
      </c>
      <c r="C1953" s="9">
        <v>45244.739583333299</v>
      </c>
      <c r="D1953" t="s">
        <v>1909</v>
      </c>
      <c r="E1953">
        <v>306</v>
      </c>
      <c r="F1953" t="s">
        <v>1901</v>
      </c>
      <c r="G1953" t="s">
        <v>3</v>
      </c>
      <c r="H1953" t="s">
        <v>1908</v>
      </c>
      <c r="I1953" s="63" t="e">
        <f t="array" ref="I1953">_xlfn.IFS(#REF!="1",1,#REF!="2",2,#REF!="3",3,#REF!="1A",4,#REF!="1B",5,#REF!="2A",6,#REF!="2B",7,#REF!="3A",8,#REF!="3B",9,#REF!="4A",10,#REF!="","")</f>
        <v>#REF!</v>
      </c>
      <c r="J1953">
        <f>VLOOKUP(F1953,profesor!$G$2:$H$101,2,0)</f>
        <v>21</v>
      </c>
      <c r="K1953">
        <f>VLOOKUP(H1953,ar_predmet!A:C,3,0)</f>
        <v>60</v>
      </c>
      <c r="L1953" s="3">
        <f>VLOOKUP(H1953,ar_predmet!A:C,2,FALSE())</f>
        <v>5317</v>
      </c>
      <c r="M1953">
        <f>+VLOOKUP(G1953,tip_dogodka!$B$2:$C$10,2,0)</f>
        <v>2</v>
      </c>
      <c r="N1953">
        <f>+VLOOKUP(E1953,prostor!$F$1:$G$101,2,0)</f>
        <v>8</v>
      </c>
      <c r="O1953">
        <f t="shared" si="120"/>
        <v>150</v>
      </c>
      <c r="P1953">
        <f>VLOOKUP(O1953,mi2hh!A$2:B$4261,2,FALSE())</f>
        <v>3</v>
      </c>
      <c r="Q1953" t="str">
        <f t="shared" si="121"/>
        <v>Red</v>
      </c>
      <c r="R1953" t="str">
        <f t="shared" si="122"/>
        <v>VS</v>
      </c>
      <c r="S1953" s="24" t="s">
        <v>1178</v>
      </c>
      <c r="T1953" t="str">
        <f t="shared" si="123"/>
        <v>2</v>
      </c>
      <c r="U1953">
        <f>VLOOKUP(S1953,ar_skupina!L$2:M$136,2,FALSE())</f>
        <v>38</v>
      </c>
    </row>
    <row r="1954" spans="1:21" ht="14.25" customHeight="1" x14ac:dyDescent="0.25">
      <c r="A1954">
        <v>2377</v>
      </c>
      <c r="B1954" s="9">
        <v>45434.791666666701</v>
      </c>
      <c r="C1954" s="9">
        <v>45434.961805555598</v>
      </c>
      <c r="D1954" t="s">
        <v>1937</v>
      </c>
      <c r="E1954" t="s">
        <v>17</v>
      </c>
      <c r="F1954" t="s">
        <v>1901</v>
      </c>
      <c r="G1954" t="s">
        <v>8</v>
      </c>
      <c r="H1954" t="s">
        <v>1903</v>
      </c>
      <c r="I1954" s="63" t="e">
        <f t="array" ref="I1954">_xlfn.IFS(#REF!="1",1,#REF!="2",2,#REF!="3",3,#REF!="1A",4,#REF!="1B",5,#REF!="2A",6,#REF!="2B",7,#REF!="3A",8,#REF!="3B",9,#REF!="4A",10,#REF!="","")</f>
        <v>#REF!</v>
      </c>
      <c r="J1954">
        <f>VLOOKUP(F1954,profesor!$G$2:$H$101,2,0)</f>
        <v>21</v>
      </c>
      <c r="K1954">
        <f>VLOOKUP(H1954,ar_predmet!A:C,3,0)</f>
        <v>165</v>
      </c>
      <c r="L1954" s="3">
        <f>VLOOKUP(H1954,ar_predmet!A:C,2,FALSE())</f>
        <v>7125</v>
      </c>
      <c r="M1954">
        <f>+VLOOKUP(G1954,tip_dogodka!$B$2:$C$10,2,0)</f>
        <v>7</v>
      </c>
      <c r="N1954">
        <f>+VLOOKUP(E1954,prostor!$F$1:$G$101,2,0)</f>
        <v>55</v>
      </c>
      <c r="O1954">
        <f t="shared" si="120"/>
        <v>245</v>
      </c>
      <c r="P1954">
        <f>VLOOKUP(O1954,mi2hh!A$2:B$4261,2,FALSE())</f>
        <v>5</v>
      </c>
      <c r="Q1954" t="str">
        <f t="shared" si="121"/>
        <v>Izr</v>
      </c>
      <c r="R1954" t="str">
        <f t="shared" si="122"/>
        <v>MA</v>
      </c>
      <c r="S1954" s="24" t="s">
        <v>1266</v>
      </c>
      <c r="T1954" t="str">
        <f t="shared" si="123"/>
        <v/>
      </c>
      <c r="U1954">
        <f>VLOOKUP(S1954,ar_skupina!L$2:M$136,2,FALSE())</f>
        <v>117</v>
      </c>
    </row>
    <row r="1955" spans="1:21" ht="14.25" customHeight="1" x14ac:dyDescent="0.25">
      <c r="A1955">
        <v>2378</v>
      </c>
      <c r="B1955" s="9">
        <v>45223.416666666701</v>
      </c>
      <c r="C1955" s="9">
        <v>45223.520833333299</v>
      </c>
      <c r="D1955" t="s">
        <v>1920</v>
      </c>
      <c r="E1955" t="s">
        <v>16</v>
      </c>
      <c r="F1955" t="s">
        <v>1901</v>
      </c>
      <c r="G1955" t="s">
        <v>5</v>
      </c>
      <c r="H1955" t="s">
        <v>1908</v>
      </c>
      <c r="I1955" s="63" t="e">
        <f t="array" ref="I1955">_xlfn.IFS(#REF!="1",1,#REF!="2",2,#REF!="3",3,#REF!="1A",4,#REF!="1B",5,#REF!="2A",6,#REF!="2B",7,#REF!="3A",8,#REF!="3B",9,#REF!="4A",10,#REF!="","")</f>
        <v>#REF!</v>
      </c>
      <c r="J1955">
        <f>VLOOKUP(F1955,profesor!$G$2:$H$101,2,0)</f>
        <v>21</v>
      </c>
      <c r="K1955">
        <f>VLOOKUP(H1955,ar_predmet!A:C,3,0)</f>
        <v>60</v>
      </c>
      <c r="L1955" s="3">
        <f>VLOOKUP(H1955,ar_predmet!A:C,2,FALSE())</f>
        <v>5317</v>
      </c>
      <c r="M1955">
        <f>+VLOOKUP(G1955,tip_dogodka!$B$2:$C$10,2,0)</f>
        <v>4</v>
      </c>
      <c r="N1955">
        <f>+VLOOKUP(E1955,prostor!$F$1:$G$101,2,0)</f>
        <v>54</v>
      </c>
      <c r="O1955">
        <f t="shared" si="120"/>
        <v>150</v>
      </c>
      <c r="P1955">
        <f>VLOOKUP(O1955,mi2hh!A$2:B$4261,2,FALSE())</f>
        <v>3</v>
      </c>
      <c r="Q1955" t="str">
        <f t="shared" si="121"/>
        <v>Red</v>
      </c>
      <c r="R1955" t="str">
        <f t="shared" si="122"/>
        <v>VS</v>
      </c>
      <c r="S1955" s="24" t="s">
        <v>1177</v>
      </c>
      <c r="T1955" t="str">
        <f t="shared" si="123"/>
        <v>1</v>
      </c>
      <c r="U1955">
        <f>VLOOKUP(S1955,ar_skupina!L$2:M$136,2,FALSE())</f>
        <v>37</v>
      </c>
    </row>
    <row r="1956" spans="1:21" ht="14.25" customHeight="1" x14ac:dyDescent="0.25">
      <c r="A1956">
        <v>2379</v>
      </c>
      <c r="B1956" s="9">
        <v>45404.53125</v>
      </c>
      <c r="C1956" s="9">
        <v>45404.635416666701</v>
      </c>
      <c r="D1956" t="s">
        <v>1927</v>
      </c>
      <c r="E1956" t="s">
        <v>16</v>
      </c>
      <c r="F1956" t="s">
        <v>1901</v>
      </c>
      <c r="G1956" t="s">
        <v>4</v>
      </c>
      <c r="H1956" t="s">
        <v>1917</v>
      </c>
      <c r="I1956" s="63" t="e">
        <f t="array" ref="I1956">_xlfn.IFS(#REF!="1",1,#REF!="2",2,#REF!="3",3,#REF!="1A",4,#REF!="1B",5,#REF!="2A",6,#REF!="2B",7,#REF!="3A",8,#REF!="3B",9,#REF!="4A",10,#REF!="","")</f>
        <v>#REF!</v>
      </c>
      <c r="J1956">
        <f>VLOOKUP(F1956,profesor!$G$2:$H$101,2,0)</f>
        <v>21</v>
      </c>
      <c r="K1956">
        <f>VLOOKUP(H1956,ar_predmet!A:C,3,0)</f>
        <v>136</v>
      </c>
      <c r="L1956" s="3">
        <f>VLOOKUP(H1956,ar_predmet!A:C,2,FALSE())</f>
        <v>6330</v>
      </c>
      <c r="M1956">
        <f>+VLOOKUP(G1956,tip_dogodka!$B$2:$C$10,2,0)</f>
        <v>3</v>
      </c>
      <c r="N1956">
        <f>+VLOOKUP(E1956,prostor!$F$1:$G$101,2,0)</f>
        <v>54</v>
      </c>
      <c r="O1956">
        <f t="shared" si="120"/>
        <v>150</v>
      </c>
      <c r="P1956">
        <f>VLOOKUP(O1956,mi2hh!A$2:B$4261,2,FALSE())</f>
        <v>3</v>
      </c>
      <c r="Q1956" t="str">
        <f t="shared" si="121"/>
        <v>Red</v>
      </c>
      <c r="R1956" t="str">
        <f t="shared" si="122"/>
        <v>UN</v>
      </c>
      <c r="S1956" s="24" t="s">
        <v>1218</v>
      </c>
      <c r="T1956" t="str">
        <f t="shared" si="123"/>
        <v/>
      </c>
      <c r="U1956">
        <f>VLOOKUP(S1956,ar_skupina!L$2:M$136,2,FALSE())</f>
        <v>75</v>
      </c>
    </row>
    <row r="1957" spans="1:21" ht="14.25" customHeight="1" x14ac:dyDescent="0.25">
      <c r="A1957">
        <v>2380</v>
      </c>
      <c r="B1957" s="9">
        <v>45387.791666666701</v>
      </c>
      <c r="C1957" s="9">
        <v>45387.895833333299</v>
      </c>
      <c r="D1957" t="s">
        <v>1904</v>
      </c>
      <c r="E1957">
        <v>111</v>
      </c>
      <c r="F1957" t="s">
        <v>1901</v>
      </c>
      <c r="G1957" t="s">
        <v>3</v>
      </c>
      <c r="H1957" t="s">
        <v>1820</v>
      </c>
      <c r="I1957" s="63" t="e">
        <f t="array" ref="I1957">_xlfn.IFS(#REF!="1",1,#REF!="2",2,#REF!="3",3,#REF!="1A",4,#REF!="1B",5,#REF!="2A",6,#REF!="2B",7,#REF!="3A",8,#REF!="3B",9,#REF!="4A",10,#REF!="","")</f>
        <v>#REF!</v>
      </c>
      <c r="J1957">
        <f>VLOOKUP(F1957,profesor!$G$2:$H$101,2,0)</f>
        <v>21</v>
      </c>
      <c r="K1957">
        <f>VLOOKUP(H1957,ar_predmet!A:C,3,0)</f>
        <v>11</v>
      </c>
      <c r="L1957" s="3">
        <f>VLOOKUP(H1957,ar_predmet!A:C,2,FALSE())</f>
        <v>5117</v>
      </c>
      <c r="M1957">
        <f>+VLOOKUP(G1957,tip_dogodka!$B$2:$C$10,2,0)</f>
        <v>2</v>
      </c>
      <c r="N1957">
        <f>+VLOOKUP(E1957,prostor!$F$1:$G$101,2,0)</f>
        <v>4</v>
      </c>
      <c r="O1957">
        <f t="shared" si="120"/>
        <v>150</v>
      </c>
      <c r="P1957">
        <f>VLOOKUP(O1957,mi2hh!A$2:B$4261,2,FALSE())</f>
        <v>3</v>
      </c>
      <c r="Q1957" t="str">
        <f t="shared" si="121"/>
        <v>Red</v>
      </c>
      <c r="R1957" t="str">
        <f t="shared" si="122"/>
        <v>VS</v>
      </c>
      <c r="S1957" s="24" t="s">
        <v>1151</v>
      </c>
      <c r="T1957" t="str">
        <f t="shared" si="123"/>
        <v>2</v>
      </c>
      <c r="U1957">
        <f>VLOOKUP(S1957,ar_skupina!L$2:M$136,2,FALSE())</f>
        <v>14</v>
      </c>
    </row>
    <row r="1958" spans="1:21" ht="14.25" customHeight="1" x14ac:dyDescent="0.25">
      <c r="A1958">
        <v>2381</v>
      </c>
      <c r="B1958" s="9">
        <v>45386.791666666701</v>
      </c>
      <c r="C1958" s="9">
        <v>45386.961805555598</v>
      </c>
      <c r="D1958" t="s">
        <v>1938</v>
      </c>
      <c r="E1958">
        <v>303</v>
      </c>
      <c r="F1958" t="s">
        <v>1901</v>
      </c>
      <c r="G1958" t="s">
        <v>10</v>
      </c>
      <c r="H1958" t="s">
        <v>1908</v>
      </c>
      <c r="I1958" s="63" t="e">
        <f t="array" ref="I1958">_xlfn.IFS(#REF!="1",1,#REF!="2",2,#REF!="3",3,#REF!="1A",4,#REF!="1B",5,#REF!="2A",6,#REF!="2B",7,#REF!="3A",8,#REF!="3B",9,#REF!="4A",10,#REF!="","")</f>
        <v>#REF!</v>
      </c>
      <c r="J1958">
        <f>VLOOKUP(F1958,profesor!$G$2:$H$101,2,0)</f>
        <v>21</v>
      </c>
      <c r="K1958">
        <f>VLOOKUP(H1958,ar_predmet!A:C,3,0)</f>
        <v>60</v>
      </c>
      <c r="L1958" s="3">
        <f>VLOOKUP(H1958,ar_predmet!A:C,2,FALSE())</f>
        <v>5317</v>
      </c>
      <c r="M1958">
        <f>+VLOOKUP(G1958,tip_dogodka!$B$2:$C$10,2,0)</f>
        <v>9</v>
      </c>
      <c r="N1958">
        <f>+VLOOKUP(E1958,prostor!$F$1:$G$101,2,0)</f>
        <v>7</v>
      </c>
      <c r="O1958">
        <f t="shared" si="120"/>
        <v>245</v>
      </c>
      <c r="P1958">
        <f>VLOOKUP(O1958,mi2hh!A$2:B$4261,2,FALSE())</f>
        <v>5</v>
      </c>
      <c r="Q1958" t="str">
        <f t="shared" si="121"/>
        <v>Izr</v>
      </c>
      <c r="R1958" t="str">
        <f t="shared" si="122"/>
        <v>VS</v>
      </c>
      <c r="S1958" s="24" t="s">
        <v>1240</v>
      </c>
      <c r="T1958" t="str">
        <f t="shared" si="123"/>
        <v/>
      </c>
      <c r="U1958">
        <f>VLOOKUP(S1958,ar_skupina!L$2:M$136,2,FALSE())</f>
        <v>94</v>
      </c>
    </row>
    <row r="1959" spans="1:21" ht="14.25" customHeight="1" x14ac:dyDescent="0.25">
      <c r="A1959">
        <v>2382</v>
      </c>
      <c r="B1959" s="9">
        <v>45237.375</v>
      </c>
      <c r="C1959" s="9">
        <v>45237.479166666701</v>
      </c>
      <c r="D1959" t="s">
        <v>1907</v>
      </c>
      <c r="E1959">
        <v>306</v>
      </c>
      <c r="F1959" t="s">
        <v>1901</v>
      </c>
      <c r="G1959" t="s">
        <v>3</v>
      </c>
      <c r="H1959" t="s">
        <v>1908</v>
      </c>
      <c r="I1959" s="63" t="e">
        <f t="array" ref="I1959">_xlfn.IFS(#REF!="1",1,#REF!="2",2,#REF!="3",3,#REF!="1A",4,#REF!="1B",5,#REF!="2A",6,#REF!="2B",7,#REF!="3A",8,#REF!="3B",9,#REF!="4A",10,#REF!="","")</f>
        <v>#REF!</v>
      </c>
      <c r="J1959">
        <f>VLOOKUP(F1959,profesor!$G$2:$H$101,2,0)</f>
        <v>21</v>
      </c>
      <c r="K1959">
        <f>VLOOKUP(H1959,ar_predmet!A:C,3,0)</f>
        <v>60</v>
      </c>
      <c r="L1959" s="3">
        <f>VLOOKUP(H1959,ar_predmet!A:C,2,FALSE())</f>
        <v>5317</v>
      </c>
      <c r="M1959">
        <f>+VLOOKUP(G1959,tip_dogodka!$B$2:$C$10,2,0)</f>
        <v>2</v>
      </c>
      <c r="N1959">
        <f>+VLOOKUP(E1959,prostor!$F$1:$G$101,2,0)</f>
        <v>8</v>
      </c>
      <c r="O1959">
        <f t="shared" si="120"/>
        <v>150</v>
      </c>
      <c r="P1959">
        <f>VLOOKUP(O1959,mi2hh!A$2:B$4261,2,FALSE())</f>
        <v>3</v>
      </c>
      <c r="Q1959" t="str">
        <f t="shared" si="121"/>
        <v>Red</v>
      </c>
      <c r="R1959" t="str">
        <f t="shared" si="122"/>
        <v>VS</v>
      </c>
      <c r="S1959" s="24" t="s">
        <v>1177</v>
      </c>
      <c r="T1959" t="str">
        <f t="shared" si="123"/>
        <v>1</v>
      </c>
      <c r="U1959">
        <f>VLOOKUP(S1959,ar_skupina!L$2:M$136,2,FALSE())</f>
        <v>37</v>
      </c>
    </row>
    <row r="1960" spans="1:21" ht="14.25" customHeight="1" x14ac:dyDescent="0.25">
      <c r="A1960">
        <v>2384</v>
      </c>
      <c r="B1960" s="9">
        <v>45208.53125</v>
      </c>
      <c r="C1960" s="9">
        <v>45208.635416666701</v>
      </c>
      <c r="D1960" t="s">
        <v>1939</v>
      </c>
      <c r="E1960">
        <v>301</v>
      </c>
      <c r="F1960" t="s">
        <v>1901</v>
      </c>
      <c r="G1960" t="s">
        <v>7</v>
      </c>
      <c r="H1960" t="s">
        <v>1825</v>
      </c>
      <c r="I1960" s="63" t="e">
        <f t="array" ref="I1960">_xlfn.IFS(#REF!="1",1,#REF!="2",2,#REF!="3",3,#REF!="1A",4,#REF!="1B",5,#REF!="2A",6,#REF!="2B",7,#REF!="3A",8,#REF!="3B",9,#REF!="4A",10,#REF!="","")</f>
        <v>#REF!</v>
      </c>
      <c r="J1960">
        <f>VLOOKUP(F1960,profesor!$G$2:$H$101,2,0)</f>
        <v>21</v>
      </c>
      <c r="K1960">
        <f>VLOOKUP(H1960,ar_predmet!A:C,3,0)</f>
        <v>84</v>
      </c>
      <c r="L1960" s="3">
        <f>VLOOKUP(H1960,ar_predmet!A:C,2,FALSE())</f>
        <v>6122</v>
      </c>
      <c r="M1960">
        <f>+VLOOKUP(G1960,tip_dogodka!$B$2:$C$10,2,0)</f>
        <v>6</v>
      </c>
      <c r="N1960">
        <f>+VLOOKUP(E1960,prostor!$F$1:$G$101,2,0)</f>
        <v>5</v>
      </c>
      <c r="O1960">
        <f t="shared" si="120"/>
        <v>150</v>
      </c>
      <c r="P1960">
        <f>VLOOKUP(O1960,mi2hh!A$2:B$4261,2,FALSE())</f>
        <v>3</v>
      </c>
      <c r="Q1960" t="str">
        <f t="shared" si="121"/>
        <v>Red</v>
      </c>
      <c r="R1960" t="str">
        <f t="shared" si="122"/>
        <v>UN</v>
      </c>
      <c r="S1960" s="24" t="s">
        <v>1192</v>
      </c>
      <c r="T1960" t="str">
        <f t="shared" si="123"/>
        <v/>
      </c>
      <c r="U1960">
        <f>VLOOKUP(S1960,ar_skupina!L$2:M$136,2,FALSE())</f>
        <v>50</v>
      </c>
    </row>
    <row r="1961" spans="1:21" ht="14.25" customHeight="1" x14ac:dyDescent="0.25">
      <c r="A1961">
        <v>2385</v>
      </c>
      <c r="B1961" s="9">
        <v>45392.53125</v>
      </c>
      <c r="C1961" s="9">
        <v>45392.635416666701</v>
      </c>
      <c r="D1961" t="s">
        <v>1924</v>
      </c>
      <c r="E1961">
        <v>303</v>
      </c>
      <c r="F1961" t="s">
        <v>1901</v>
      </c>
      <c r="G1961" t="s">
        <v>2</v>
      </c>
      <c r="H1961" t="s">
        <v>1917</v>
      </c>
      <c r="I1961" s="63" t="e">
        <f t="array" ref="I1961">_xlfn.IFS(#REF!="1",1,#REF!="2",2,#REF!="3",3,#REF!="1A",4,#REF!="1B",5,#REF!="2A",6,#REF!="2B",7,#REF!="3A",8,#REF!="3B",9,#REF!="4A",10,#REF!="","")</f>
        <v>#REF!</v>
      </c>
      <c r="J1961">
        <f>VLOOKUP(F1961,profesor!$G$2:$H$101,2,0)</f>
        <v>21</v>
      </c>
      <c r="K1961">
        <f>VLOOKUP(H1961,ar_predmet!A:C,3,0)</f>
        <v>136</v>
      </c>
      <c r="L1961" s="3">
        <f>VLOOKUP(H1961,ar_predmet!A:C,2,FALSE())</f>
        <v>6330</v>
      </c>
      <c r="M1961">
        <f>+VLOOKUP(G1961,tip_dogodka!$B$2:$C$10,2,0)</f>
        <v>1</v>
      </c>
      <c r="N1961">
        <f>+VLOOKUP(E1961,prostor!$F$1:$G$101,2,0)</f>
        <v>7</v>
      </c>
      <c r="O1961">
        <f t="shared" si="120"/>
        <v>150</v>
      </c>
      <c r="P1961">
        <f>VLOOKUP(O1961,mi2hh!A$2:B$4261,2,FALSE())</f>
        <v>3</v>
      </c>
      <c r="Q1961" t="str">
        <f t="shared" si="121"/>
        <v>Red</v>
      </c>
      <c r="R1961" t="str">
        <f t="shared" si="122"/>
        <v>UN</v>
      </c>
      <c r="S1961" s="24" t="s">
        <v>1218</v>
      </c>
      <c r="T1961" t="str">
        <f t="shared" si="123"/>
        <v/>
      </c>
      <c r="U1961">
        <f>VLOOKUP(S1961,ar_skupina!L$2:M$136,2,FALSE())</f>
        <v>75</v>
      </c>
    </row>
    <row r="1962" spans="1:21" ht="14.25" customHeight="1" x14ac:dyDescent="0.25">
      <c r="A1962">
        <v>2387</v>
      </c>
      <c r="B1962" s="9">
        <v>45219.677083333299</v>
      </c>
      <c r="C1962" s="9">
        <v>45219.78125</v>
      </c>
      <c r="D1962" t="s">
        <v>1911</v>
      </c>
      <c r="E1962" t="s">
        <v>16</v>
      </c>
      <c r="F1962" t="s">
        <v>1901</v>
      </c>
      <c r="G1962" t="s">
        <v>5</v>
      </c>
      <c r="H1962" t="s">
        <v>1825</v>
      </c>
      <c r="I1962" s="63" t="e">
        <f t="array" ref="I1962">_xlfn.IFS(#REF!="1",1,#REF!="2",2,#REF!="3",3,#REF!="1A",4,#REF!="1B",5,#REF!="2A",6,#REF!="2B",7,#REF!="3A",8,#REF!="3B",9,#REF!="4A",10,#REF!="","")</f>
        <v>#REF!</v>
      </c>
      <c r="J1962">
        <f>VLOOKUP(F1962,profesor!$G$2:$H$101,2,0)</f>
        <v>21</v>
      </c>
      <c r="K1962">
        <f>VLOOKUP(H1962,ar_predmet!A:C,3,0)</f>
        <v>84</v>
      </c>
      <c r="L1962" s="3">
        <f>VLOOKUP(H1962,ar_predmet!A:C,2,FALSE())</f>
        <v>6122</v>
      </c>
      <c r="M1962">
        <f>+VLOOKUP(G1962,tip_dogodka!$B$2:$C$10,2,0)</f>
        <v>4</v>
      </c>
      <c r="N1962">
        <f>+VLOOKUP(E1962,prostor!$F$1:$G$101,2,0)</f>
        <v>54</v>
      </c>
      <c r="O1962">
        <f t="shared" si="120"/>
        <v>150</v>
      </c>
      <c r="P1962">
        <f>VLOOKUP(O1962,mi2hh!A$2:B$4261,2,FALSE())</f>
        <v>3</v>
      </c>
      <c r="Q1962" t="str">
        <f t="shared" si="121"/>
        <v>Red</v>
      </c>
      <c r="R1962" t="str">
        <f t="shared" si="122"/>
        <v>UN</v>
      </c>
      <c r="S1962" s="24" t="s">
        <v>1201</v>
      </c>
      <c r="T1962" t="str">
        <f t="shared" si="123"/>
        <v>1</v>
      </c>
      <c r="U1962">
        <f>VLOOKUP(S1962,ar_skupina!L$2:M$136,2,FALSE())</f>
        <v>58</v>
      </c>
    </row>
    <row r="1963" spans="1:21" ht="14.25" customHeight="1" x14ac:dyDescent="0.25">
      <c r="A1963">
        <v>2388</v>
      </c>
      <c r="B1963" s="9">
        <v>45243.75</v>
      </c>
      <c r="C1963" s="9">
        <v>45243.854166666701</v>
      </c>
      <c r="D1963" t="s">
        <v>1918</v>
      </c>
      <c r="E1963">
        <v>301</v>
      </c>
      <c r="F1963" t="s">
        <v>1901</v>
      </c>
      <c r="G1963" t="s">
        <v>3</v>
      </c>
      <c r="H1963" t="s">
        <v>1825</v>
      </c>
      <c r="I1963" s="63" t="e">
        <f t="array" ref="I1963">_xlfn.IFS(#REF!="1",1,#REF!="2",2,#REF!="3",3,#REF!="1A",4,#REF!="1B",5,#REF!="2A",6,#REF!="2B",7,#REF!="3A",8,#REF!="3B",9,#REF!="4A",10,#REF!="","")</f>
        <v>#REF!</v>
      </c>
      <c r="J1963">
        <f>VLOOKUP(F1963,profesor!$G$2:$H$101,2,0)</f>
        <v>21</v>
      </c>
      <c r="K1963">
        <f>VLOOKUP(H1963,ar_predmet!A:C,3,0)</f>
        <v>84</v>
      </c>
      <c r="L1963" s="3">
        <f>VLOOKUP(H1963,ar_predmet!A:C,2,FALSE())</f>
        <v>6122</v>
      </c>
      <c r="M1963">
        <f>+VLOOKUP(G1963,tip_dogodka!$B$2:$C$10,2,0)</f>
        <v>2</v>
      </c>
      <c r="N1963">
        <f>+VLOOKUP(E1963,prostor!$F$1:$G$101,2,0)</f>
        <v>5</v>
      </c>
      <c r="O1963">
        <f t="shared" si="120"/>
        <v>150</v>
      </c>
      <c r="P1963">
        <f>VLOOKUP(O1963,mi2hh!A$2:B$4261,2,FALSE())</f>
        <v>3</v>
      </c>
      <c r="Q1963" t="str">
        <f t="shared" si="121"/>
        <v>Red</v>
      </c>
      <c r="R1963" t="str">
        <f t="shared" si="122"/>
        <v>UN</v>
      </c>
      <c r="S1963" s="24" t="s">
        <v>1202</v>
      </c>
      <c r="T1963" t="str">
        <f t="shared" si="123"/>
        <v>2</v>
      </c>
      <c r="U1963">
        <f>VLOOKUP(S1963,ar_skupina!L$2:M$136,2,FALSE())</f>
        <v>59</v>
      </c>
    </row>
    <row r="1964" spans="1:21" ht="14.25" customHeight="1" x14ac:dyDescent="0.25">
      <c r="A1964">
        <v>2389</v>
      </c>
      <c r="B1964" s="9">
        <v>45239.375</v>
      </c>
      <c r="C1964" s="9">
        <v>45239.479166666701</v>
      </c>
      <c r="D1964" t="s">
        <v>1907</v>
      </c>
      <c r="E1964">
        <v>306</v>
      </c>
      <c r="F1964" t="s">
        <v>1901</v>
      </c>
      <c r="G1964" t="s">
        <v>3</v>
      </c>
      <c r="H1964" t="s">
        <v>1908</v>
      </c>
      <c r="I1964" s="63" t="e">
        <f t="array" ref="I1964">_xlfn.IFS(#REF!="1",1,#REF!="2",2,#REF!="3",3,#REF!="1A",4,#REF!="1B",5,#REF!="2A",6,#REF!="2B",7,#REF!="3A",8,#REF!="3B",9,#REF!="4A",10,#REF!="","")</f>
        <v>#REF!</v>
      </c>
      <c r="J1964">
        <f>VLOOKUP(F1964,profesor!$G$2:$H$101,2,0)</f>
        <v>21</v>
      </c>
      <c r="K1964">
        <f>VLOOKUP(H1964,ar_predmet!A:C,3,0)</f>
        <v>60</v>
      </c>
      <c r="L1964" s="3">
        <f>VLOOKUP(H1964,ar_predmet!A:C,2,FALSE())</f>
        <v>5317</v>
      </c>
      <c r="M1964">
        <f>+VLOOKUP(G1964,tip_dogodka!$B$2:$C$10,2,0)</f>
        <v>2</v>
      </c>
      <c r="N1964">
        <f>+VLOOKUP(E1964,prostor!$F$1:$G$101,2,0)</f>
        <v>8</v>
      </c>
      <c r="O1964">
        <f t="shared" si="120"/>
        <v>150</v>
      </c>
      <c r="P1964">
        <f>VLOOKUP(O1964,mi2hh!A$2:B$4261,2,FALSE())</f>
        <v>3</v>
      </c>
      <c r="Q1964" t="str">
        <f t="shared" si="121"/>
        <v>Red</v>
      </c>
      <c r="R1964" t="str">
        <f t="shared" si="122"/>
        <v>VS</v>
      </c>
      <c r="S1964" s="24" t="s">
        <v>1177</v>
      </c>
      <c r="T1964" t="str">
        <f t="shared" si="123"/>
        <v>1</v>
      </c>
      <c r="U1964">
        <f>VLOOKUP(S1964,ar_skupina!L$2:M$136,2,FALSE())</f>
        <v>37</v>
      </c>
    </row>
    <row r="1965" spans="1:21" ht="14.25" customHeight="1" x14ac:dyDescent="0.25">
      <c r="A1965">
        <v>2390</v>
      </c>
      <c r="B1965" s="9">
        <v>45362.635416666701</v>
      </c>
      <c r="C1965" s="9">
        <v>45362.739583333299</v>
      </c>
      <c r="D1965" t="s">
        <v>1828</v>
      </c>
      <c r="E1965" t="s">
        <v>16</v>
      </c>
      <c r="F1965" t="s">
        <v>1901</v>
      </c>
      <c r="G1965" t="s">
        <v>4</v>
      </c>
      <c r="H1965" t="s">
        <v>1820</v>
      </c>
      <c r="I1965" s="63" t="e">
        <f t="array" ref="I1965">_xlfn.IFS(#REF!="1",1,#REF!="2",2,#REF!="3",3,#REF!="1A",4,#REF!="1B",5,#REF!="2A",6,#REF!="2B",7,#REF!="3A",8,#REF!="3B",9,#REF!="4A",10,#REF!="","")</f>
        <v>#REF!</v>
      </c>
      <c r="J1965">
        <f>VLOOKUP(F1965,profesor!$G$2:$H$101,2,0)</f>
        <v>21</v>
      </c>
      <c r="K1965">
        <f>VLOOKUP(H1965,ar_predmet!A:C,3,0)</f>
        <v>11</v>
      </c>
      <c r="L1965" s="3">
        <f>VLOOKUP(H1965,ar_predmet!A:C,2,FALSE())</f>
        <v>5117</v>
      </c>
      <c r="M1965">
        <f>+VLOOKUP(G1965,tip_dogodka!$B$2:$C$10,2,0)</f>
        <v>3</v>
      </c>
      <c r="N1965">
        <f>+VLOOKUP(E1965,prostor!$F$1:$G$101,2,0)</f>
        <v>54</v>
      </c>
      <c r="O1965">
        <f t="shared" si="120"/>
        <v>150</v>
      </c>
      <c r="P1965">
        <f>VLOOKUP(O1965,mi2hh!A$2:B$4261,2,FALSE())</f>
        <v>3</v>
      </c>
      <c r="Q1965" t="str">
        <f t="shared" si="121"/>
        <v>Red</v>
      </c>
      <c r="R1965" t="str">
        <f t="shared" si="122"/>
        <v>VS</v>
      </c>
      <c r="S1965" s="24" t="s">
        <v>1128</v>
      </c>
      <c r="T1965" t="str">
        <f t="shared" si="123"/>
        <v/>
      </c>
      <c r="U1965">
        <f>VLOOKUP(S1965,ar_skupina!L$2:M$136,2,FALSE())</f>
        <v>1</v>
      </c>
    </row>
    <row r="1966" spans="1:21" ht="14.25" customHeight="1" x14ac:dyDescent="0.25">
      <c r="A1966">
        <v>2391</v>
      </c>
      <c r="B1966" s="9">
        <v>45204.416666666701</v>
      </c>
      <c r="C1966" s="9">
        <v>45204.520833333299</v>
      </c>
      <c r="D1966" t="s">
        <v>1923</v>
      </c>
      <c r="E1966">
        <v>306</v>
      </c>
      <c r="F1966" t="s">
        <v>1901</v>
      </c>
      <c r="G1966" t="s">
        <v>2</v>
      </c>
      <c r="H1966" t="s">
        <v>1908</v>
      </c>
      <c r="I1966" s="63" t="e">
        <f t="array" ref="I1966">_xlfn.IFS(#REF!="1",1,#REF!="2",2,#REF!="3",3,#REF!="1A",4,#REF!="1B",5,#REF!="2A",6,#REF!="2B",7,#REF!="3A",8,#REF!="3B",9,#REF!="4A",10,#REF!="","")</f>
        <v>#REF!</v>
      </c>
      <c r="J1966">
        <f>VLOOKUP(F1966,profesor!$G$2:$H$101,2,0)</f>
        <v>21</v>
      </c>
      <c r="K1966">
        <f>VLOOKUP(H1966,ar_predmet!A:C,3,0)</f>
        <v>60</v>
      </c>
      <c r="L1966" s="3">
        <f>VLOOKUP(H1966,ar_predmet!A:C,2,FALSE())</f>
        <v>5317</v>
      </c>
      <c r="M1966">
        <f>+VLOOKUP(G1966,tip_dogodka!$B$2:$C$10,2,0)</f>
        <v>1</v>
      </c>
      <c r="N1966">
        <f>+VLOOKUP(E1966,prostor!$F$1:$G$101,2,0)</f>
        <v>8</v>
      </c>
      <c r="O1966">
        <f t="shared" si="120"/>
        <v>150</v>
      </c>
      <c r="P1966">
        <f>VLOOKUP(O1966,mi2hh!A$2:B$4261,2,FALSE())</f>
        <v>3</v>
      </c>
      <c r="Q1966" t="str">
        <f t="shared" si="121"/>
        <v>Red</v>
      </c>
      <c r="R1966" t="str">
        <f t="shared" si="122"/>
        <v>VS</v>
      </c>
      <c r="S1966" s="24" t="s">
        <v>1176</v>
      </c>
      <c r="T1966" t="str">
        <f t="shared" si="123"/>
        <v/>
      </c>
      <c r="U1966">
        <f>VLOOKUP(S1966,ar_skupina!L$2:M$136,2,FALSE())</f>
        <v>7</v>
      </c>
    </row>
    <row r="1967" spans="1:21" ht="14.25" customHeight="1" x14ac:dyDescent="0.25">
      <c r="A1967">
        <v>2392</v>
      </c>
      <c r="B1967" s="9">
        <v>45432.416666666701</v>
      </c>
      <c r="C1967" s="9">
        <v>45432.520833333299</v>
      </c>
      <c r="D1967" t="s">
        <v>1902</v>
      </c>
      <c r="E1967">
        <v>302</v>
      </c>
      <c r="F1967" t="s">
        <v>1901</v>
      </c>
      <c r="G1967" t="s">
        <v>2</v>
      </c>
      <c r="H1967" t="s">
        <v>1903</v>
      </c>
      <c r="I1967" s="63" t="e">
        <f t="array" ref="I1967">_xlfn.IFS(#REF!="1",1,#REF!="2",2,#REF!="3",3,#REF!="1A",4,#REF!="1B",5,#REF!="2A",6,#REF!="2B",7,#REF!="3A",8,#REF!="3B",9,#REF!="4A",10,#REF!="","")</f>
        <v>#REF!</v>
      </c>
      <c r="J1967">
        <f>VLOOKUP(F1967,profesor!$G$2:$H$101,2,0)</f>
        <v>21</v>
      </c>
      <c r="K1967">
        <f>VLOOKUP(H1967,ar_predmet!A:C,3,0)</f>
        <v>165</v>
      </c>
      <c r="L1967" s="3">
        <f>VLOOKUP(H1967,ar_predmet!A:C,2,FALSE())</f>
        <v>7125</v>
      </c>
      <c r="M1967">
        <f>+VLOOKUP(G1967,tip_dogodka!$B$2:$C$10,2,0)</f>
        <v>1</v>
      </c>
      <c r="N1967">
        <f>+VLOOKUP(E1967,prostor!$F$1:$G$101,2,0)</f>
        <v>6</v>
      </c>
      <c r="O1967">
        <f t="shared" si="120"/>
        <v>150</v>
      </c>
      <c r="P1967">
        <f>VLOOKUP(O1967,mi2hh!A$2:B$4261,2,FALSE())</f>
        <v>3</v>
      </c>
      <c r="Q1967" t="str">
        <f t="shared" si="121"/>
        <v>Red</v>
      </c>
      <c r="R1967" t="str">
        <f t="shared" si="122"/>
        <v>MA</v>
      </c>
      <c r="S1967" s="24" t="s">
        <v>1225</v>
      </c>
      <c r="T1967" t="str">
        <f t="shared" si="123"/>
        <v/>
      </c>
      <c r="U1967">
        <f>VLOOKUP(S1967,ar_skupina!L$2:M$136,2,FALSE())</f>
        <v>81</v>
      </c>
    </row>
    <row r="1968" spans="1:21" ht="14.25" customHeight="1" x14ac:dyDescent="0.25">
      <c r="A1968">
        <v>2393</v>
      </c>
      <c r="B1968" s="9">
        <v>45373.635416666701</v>
      </c>
      <c r="C1968" s="9">
        <v>45373.739583333299</v>
      </c>
      <c r="D1968" t="s">
        <v>1930</v>
      </c>
      <c r="E1968" t="s">
        <v>16</v>
      </c>
      <c r="F1968" t="s">
        <v>1901</v>
      </c>
      <c r="G1968" t="s">
        <v>5</v>
      </c>
      <c r="H1968" t="s">
        <v>1820</v>
      </c>
      <c r="I1968" s="63" t="e">
        <f t="array" ref="I1968">_xlfn.IFS(#REF!="1",1,#REF!="2",2,#REF!="3",3,#REF!="1A",4,#REF!="1B",5,#REF!="2A",6,#REF!="2B",7,#REF!="3A",8,#REF!="3B",9,#REF!="4A",10,#REF!="","")</f>
        <v>#REF!</v>
      </c>
      <c r="J1968">
        <f>VLOOKUP(F1968,profesor!$G$2:$H$101,2,0)</f>
        <v>21</v>
      </c>
      <c r="K1968">
        <f>VLOOKUP(H1968,ar_predmet!A:C,3,0)</f>
        <v>11</v>
      </c>
      <c r="L1968" s="3">
        <f>VLOOKUP(H1968,ar_predmet!A:C,2,FALSE())</f>
        <v>5117</v>
      </c>
      <c r="M1968">
        <f>+VLOOKUP(G1968,tip_dogodka!$B$2:$C$10,2,0)</f>
        <v>4</v>
      </c>
      <c r="N1968">
        <f>+VLOOKUP(E1968,prostor!$F$1:$G$101,2,0)</f>
        <v>54</v>
      </c>
      <c r="O1968">
        <f t="shared" si="120"/>
        <v>150</v>
      </c>
      <c r="P1968">
        <f>VLOOKUP(O1968,mi2hh!A$2:B$4261,2,FALSE())</f>
        <v>3</v>
      </c>
      <c r="Q1968" t="str">
        <f t="shared" si="121"/>
        <v>Red</v>
      </c>
      <c r="R1968" t="str">
        <f t="shared" si="122"/>
        <v>VS</v>
      </c>
      <c r="S1968" s="24" t="s">
        <v>1150</v>
      </c>
      <c r="T1968" t="str">
        <f t="shared" si="123"/>
        <v>1</v>
      </c>
      <c r="U1968">
        <f>VLOOKUP(S1968,ar_skupina!L$2:M$136,2,FALSE())</f>
        <v>13</v>
      </c>
    </row>
    <row r="1969" spans="1:21" ht="14.25" customHeight="1" x14ac:dyDescent="0.25">
      <c r="A1969">
        <v>2394</v>
      </c>
      <c r="B1969" s="9">
        <v>45373.75</v>
      </c>
      <c r="C1969" s="9">
        <v>45373.854166666701</v>
      </c>
      <c r="D1969" t="s">
        <v>1926</v>
      </c>
      <c r="E1969" t="s">
        <v>16</v>
      </c>
      <c r="F1969" t="s">
        <v>1901</v>
      </c>
      <c r="G1969" t="s">
        <v>5</v>
      </c>
      <c r="H1969" t="s">
        <v>1820</v>
      </c>
      <c r="I1969" s="63" t="e">
        <f t="array" ref="I1969">_xlfn.IFS(#REF!="1",1,#REF!="2",2,#REF!="3",3,#REF!="1A",4,#REF!="1B",5,#REF!="2A",6,#REF!="2B",7,#REF!="3A",8,#REF!="3B",9,#REF!="4A",10,#REF!="","")</f>
        <v>#REF!</v>
      </c>
      <c r="J1969">
        <f>VLOOKUP(F1969,profesor!$G$2:$H$101,2,0)</f>
        <v>21</v>
      </c>
      <c r="K1969">
        <f>VLOOKUP(H1969,ar_predmet!A:C,3,0)</f>
        <v>11</v>
      </c>
      <c r="L1969" s="3">
        <f>VLOOKUP(H1969,ar_predmet!A:C,2,FALSE())</f>
        <v>5117</v>
      </c>
      <c r="M1969">
        <f>+VLOOKUP(G1969,tip_dogodka!$B$2:$C$10,2,0)</f>
        <v>4</v>
      </c>
      <c r="N1969">
        <f>+VLOOKUP(E1969,prostor!$F$1:$G$101,2,0)</f>
        <v>54</v>
      </c>
      <c r="O1969">
        <f t="shared" si="120"/>
        <v>150</v>
      </c>
      <c r="P1969">
        <f>VLOOKUP(O1969,mi2hh!A$2:B$4261,2,FALSE())</f>
        <v>3</v>
      </c>
      <c r="Q1969" t="str">
        <f t="shared" si="121"/>
        <v>Red</v>
      </c>
      <c r="R1969" t="str">
        <f t="shared" si="122"/>
        <v>VS</v>
      </c>
      <c r="S1969" s="24" t="s">
        <v>1151</v>
      </c>
      <c r="T1969" t="str">
        <f t="shared" si="123"/>
        <v>2</v>
      </c>
      <c r="U1969">
        <f>VLOOKUP(S1969,ar_skupina!L$2:M$136,2,FALSE())</f>
        <v>14</v>
      </c>
    </row>
    <row r="1970" spans="1:21" ht="14.25" customHeight="1" x14ac:dyDescent="0.25">
      <c r="A1970">
        <v>2395</v>
      </c>
      <c r="B1970" s="9">
        <v>45385.677083333299</v>
      </c>
      <c r="C1970" s="9">
        <v>45385.78125</v>
      </c>
      <c r="D1970" t="s">
        <v>1900</v>
      </c>
      <c r="E1970">
        <v>111</v>
      </c>
      <c r="F1970" t="s">
        <v>1901</v>
      </c>
      <c r="G1970" t="s">
        <v>3</v>
      </c>
      <c r="H1970" t="s">
        <v>1820</v>
      </c>
      <c r="I1970" s="63" t="e">
        <f t="array" ref="I1970">_xlfn.IFS(#REF!="1",1,#REF!="2",2,#REF!="3",3,#REF!="1A",4,#REF!="1B",5,#REF!="2A",6,#REF!="2B",7,#REF!="3A",8,#REF!="3B",9,#REF!="4A",10,#REF!="","")</f>
        <v>#REF!</v>
      </c>
      <c r="J1970">
        <f>VLOOKUP(F1970,profesor!$G$2:$H$101,2,0)</f>
        <v>21</v>
      </c>
      <c r="K1970">
        <f>VLOOKUP(H1970,ar_predmet!A:C,3,0)</f>
        <v>11</v>
      </c>
      <c r="L1970" s="3">
        <f>VLOOKUP(H1970,ar_predmet!A:C,2,FALSE())</f>
        <v>5117</v>
      </c>
      <c r="M1970">
        <f>+VLOOKUP(G1970,tip_dogodka!$B$2:$C$10,2,0)</f>
        <v>2</v>
      </c>
      <c r="N1970">
        <f>+VLOOKUP(E1970,prostor!$F$1:$G$101,2,0)</f>
        <v>4</v>
      </c>
      <c r="O1970">
        <f t="shared" si="120"/>
        <v>150</v>
      </c>
      <c r="P1970">
        <f>VLOOKUP(O1970,mi2hh!A$2:B$4261,2,FALSE())</f>
        <v>3</v>
      </c>
      <c r="Q1970" t="str">
        <f t="shared" si="121"/>
        <v>Red</v>
      </c>
      <c r="R1970" t="str">
        <f t="shared" si="122"/>
        <v>VS</v>
      </c>
      <c r="S1970" s="24" t="s">
        <v>1152</v>
      </c>
      <c r="T1970" t="str">
        <f t="shared" si="123"/>
        <v>3</v>
      </c>
      <c r="U1970">
        <f>VLOOKUP(S1970,ar_skupina!L$2:M$136,2,FALSE())</f>
        <v>15</v>
      </c>
    </row>
    <row r="1971" spans="1:21" ht="14.25" customHeight="1" x14ac:dyDescent="0.25">
      <c r="A1971">
        <v>2396</v>
      </c>
      <c r="B1971" s="9">
        <v>45236.375</v>
      </c>
      <c r="C1971" s="9">
        <v>45236.479166666701</v>
      </c>
      <c r="D1971" t="s">
        <v>1907</v>
      </c>
      <c r="E1971">
        <v>306</v>
      </c>
      <c r="F1971" t="s">
        <v>1901</v>
      </c>
      <c r="G1971" t="s">
        <v>3</v>
      </c>
      <c r="H1971" t="s">
        <v>1908</v>
      </c>
      <c r="I1971" s="63" t="e">
        <f t="array" ref="I1971">_xlfn.IFS(#REF!="1",1,#REF!="2",2,#REF!="3",3,#REF!="1A",4,#REF!="1B",5,#REF!="2A",6,#REF!="2B",7,#REF!="3A",8,#REF!="3B",9,#REF!="4A",10,#REF!="","")</f>
        <v>#REF!</v>
      </c>
      <c r="J1971">
        <f>VLOOKUP(F1971,profesor!$G$2:$H$101,2,0)</f>
        <v>21</v>
      </c>
      <c r="K1971">
        <f>VLOOKUP(H1971,ar_predmet!A:C,3,0)</f>
        <v>60</v>
      </c>
      <c r="L1971" s="3">
        <f>VLOOKUP(H1971,ar_predmet!A:C,2,FALSE())</f>
        <v>5317</v>
      </c>
      <c r="M1971">
        <f>+VLOOKUP(G1971,tip_dogodka!$B$2:$C$10,2,0)</f>
        <v>2</v>
      </c>
      <c r="N1971">
        <f>+VLOOKUP(E1971,prostor!$F$1:$G$101,2,0)</f>
        <v>8</v>
      </c>
      <c r="O1971">
        <f t="shared" si="120"/>
        <v>150</v>
      </c>
      <c r="P1971">
        <f>VLOOKUP(O1971,mi2hh!A$2:B$4261,2,FALSE())</f>
        <v>3</v>
      </c>
      <c r="Q1971" t="str">
        <f t="shared" si="121"/>
        <v>Red</v>
      </c>
      <c r="R1971" t="str">
        <f t="shared" si="122"/>
        <v>VS</v>
      </c>
      <c r="S1971" s="24" t="s">
        <v>1177</v>
      </c>
      <c r="T1971" t="str">
        <f t="shared" si="123"/>
        <v>1</v>
      </c>
      <c r="U1971">
        <f>VLOOKUP(S1971,ar_skupina!L$2:M$136,2,FALSE())</f>
        <v>37</v>
      </c>
    </row>
    <row r="1972" spans="1:21" ht="14.25" customHeight="1" x14ac:dyDescent="0.25">
      <c r="A1972">
        <v>2397</v>
      </c>
      <c r="B1972" s="9">
        <v>45201.416666666701</v>
      </c>
      <c r="C1972" s="9">
        <v>45201.520833333299</v>
      </c>
      <c r="D1972" t="s">
        <v>1923</v>
      </c>
      <c r="E1972">
        <v>307</v>
      </c>
      <c r="F1972" t="s">
        <v>1901</v>
      </c>
      <c r="G1972" t="s">
        <v>2</v>
      </c>
      <c r="H1972" t="s">
        <v>1908</v>
      </c>
      <c r="I1972" s="63" t="e">
        <f t="array" ref="I1972">_xlfn.IFS(#REF!="1",1,#REF!="2",2,#REF!="3",3,#REF!="1A",4,#REF!="1B",5,#REF!="2A",6,#REF!="2B",7,#REF!="3A",8,#REF!="3B",9,#REF!="4A",10,#REF!="","")</f>
        <v>#REF!</v>
      </c>
      <c r="J1972">
        <f>VLOOKUP(F1972,profesor!$G$2:$H$101,2,0)</f>
        <v>21</v>
      </c>
      <c r="K1972">
        <f>VLOOKUP(H1972,ar_predmet!A:C,3,0)</f>
        <v>60</v>
      </c>
      <c r="L1972" s="3">
        <f>VLOOKUP(H1972,ar_predmet!A:C,2,FALSE())</f>
        <v>5317</v>
      </c>
      <c r="M1972">
        <f>+VLOOKUP(G1972,tip_dogodka!$B$2:$C$10,2,0)</f>
        <v>1</v>
      </c>
      <c r="N1972">
        <f>+VLOOKUP(E1972,prostor!$F$1:$G$101,2,0)</f>
        <v>9</v>
      </c>
      <c r="O1972">
        <f t="shared" si="120"/>
        <v>150</v>
      </c>
      <c r="P1972">
        <f>VLOOKUP(O1972,mi2hh!A$2:B$4261,2,FALSE())</f>
        <v>3</v>
      </c>
      <c r="Q1972" t="str">
        <f t="shared" si="121"/>
        <v>Red</v>
      </c>
      <c r="R1972" t="str">
        <f t="shared" si="122"/>
        <v>VS</v>
      </c>
      <c r="S1972" s="24" t="s">
        <v>1176</v>
      </c>
      <c r="T1972" t="str">
        <f t="shared" si="123"/>
        <v/>
      </c>
      <c r="U1972">
        <f>VLOOKUP(S1972,ar_skupina!L$2:M$136,2,FALSE())</f>
        <v>7</v>
      </c>
    </row>
    <row r="1973" spans="1:21" ht="14.25" customHeight="1" x14ac:dyDescent="0.25">
      <c r="A1973">
        <v>2398</v>
      </c>
      <c r="B1973" s="9">
        <v>45448.416666666701</v>
      </c>
      <c r="C1973" s="9">
        <v>45448.520833333299</v>
      </c>
      <c r="D1973" t="s">
        <v>1921</v>
      </c>
      <c r="E1973">
        <v>302</v>
      </c>
      <c r="F1973" t="s">
        <v>1901</v>
      </c>
      <c r="G1973" t="s">
        <v>3</v>
      </c>
      <c r="H1973" t="s">
        <v>1903</v>
      </c>
      <c r="I1973" s="63" t="e">
        <f t="array" ref="I1973">_xlfn.IFS(#REF!="1",1,#REF!="2",2,#REF!="3",3,#REF!="1A",4,#REF!="1B",5,#REF!="2A",6,#REF!="2B",7,#REF!="3A",8,#REF!="3B",9,#REF!="4A",10,#REF!="","")</f>
        <v>#REF!</v>
      </c>
      <c r="J1973">
        <f>VLOOKUP(F1973,profesor!$G$2:$H$101,2,0)</f>
        <v>21</v>
      </c>
      <c r="K1973">
        <f>VLOOKUP(H1973,ar_predmet!A:C,3,0)</f>
        <v>165</v>
      </c>
      <c r="L1973" s="3">
        <f>VLOOKUP(H1973,ar_predmet!A:C,2,FALSE())</f>
        <v>7125</v>
      </c>
      <c r="M1973">
        <f>+VLOOKUP(G1973,tip_dogodka!$B$2:$C$10,2,0)</f>
        <v>2</v>
      </c>
      <c r="N1973">
        <f>+VLOOKUP(E1973,prostor!$F$1:$G$101,2,0)</f>
        <v>6</v>
      </c>
      <c r="O1973">
        <f t="shared" si="120"/>
        <v>150</v>
      </c>
      <c r="P1973">
        <f>VLOOKUP(O1973,mi2hh!A$2:B$4261,2,FALSE())</f>
        <v>3</v>
      </c>
      <c r="Q1973" t="str">
        <f t="shared" si="121"/>
        <v>Red</v>
      </c>
      <c r="R1973" t="str">
        <f t="shared" si="122"/>
        <v>MA</v>
      </c>
      <c r="S1973" s="24" t="s">
        <v>1225</v>
      </c>
      <c r="T1973" t="str">
        <f t="shared" si="123"/>
        <v/>
      </c>
      <c r="U1973">
        <f>VLOOKUP(S1973,ar_skupina!L$2:M$136,2,FALSE())</f>
        <v>81</v>
      </c>
    </row>
    <row r="1974" spans="1:21" ht="14.25" customHeight="1" x14ac:dyDescent="0.25">
      <c r="A1974">
        <v>2400</v>
      </c>
      <c r="B1974" s="9">
        <v>45359.635416666701</v>
      </c>
      <c r="C1974" s="9">
        <v>45359.739583333299</v>
      </c>
      <c r="D1974" t="s">
        <v>1828</v>
      </c>
      <c r="E1974" t="s">
        <v>16</v>
      </c>
      <c r="F1974" t="s">
        <v>1901</v>
      </c>
      <c r="G1974" t="s">
        <v>4</v>
      </c>
      <c r="H1974" t="s">
        <v>1820</v>
      </c>
      <c r="I1974" s="63" t="e">
        <f t="array" ref="I1974">_xlfn.IFS(#REF!="1",1,#REF!="2",2,#REF!="3",3,#REF!="1A",4,#REF!="1B",5,#REF!="2A",6,#REF!="2B",7,#REF!="3A",8,#REF!="3B",9,#REF!="4A",10,#REF!="","")</f>
        <v>#REF!</v>
      </c>
      <c r="J1974">
        <f>VLOOKUP(F1974,profesor!$G$2:$H$101,2,0)</f>
        <v>21</v>
      </c>
      <c r="K1974">
        <f>VLOOKUP(H1974,ar_predmet!A:C,3,0)</f>
        <v>11</v>
      </c>
      <c r="L1974" s="3">
        <f>VLOOKUP(H1974,ar_predmet!A:C,2,FALSE())</f>
        <v>5117</v>
      </c>
      <c r="M1974">
        <f>+VLOOKUP(G1974,tip_dogodka!$B$2:$C$10,2,0)</f>
        <v>3</v>
      </c>
      <c r="N1974">
        <f>+VLOOKUP(E1974,prostor!$F$1:$G$101,2,0)</f>
        <v>54</v>
      </c>
      <c r="O1974">
        <f t="shared" si="120"/>
        <v>150</v>
      </c>
      <c r="P1974">
        <f>VLOOKUP(O1974,mi2hh!A$2:B$4261,2,FALSE())</f>
        <v>3</v>
      </c>
      <c r="Q1974" t="str">
        <f t="shared" si="121"/>
        <v>Red</v>
      </c>
      <c r="R1974" t="str">
        <f t="shared" si="122"/>
        <v>VS</v>
      </c>
      <c r="S1974" s="24" t="s">
        <v>1128</v>
      </c>
      <c r="T1974" t="str">
        <f t="shared" si="123"/>
        <v/>
      </c>
      <c r="U1974">
        <f>VLOOKUP(S1974,ar_skupina!L$2:M$136,2,FALSE())</f>
        <v>1</v>
      </c>
    </row>
    <row r="1975" spans="1:21" ht="14.25" customHeight="1" x14ac:dyDescent="0.25">
      <c r="A1975">
        <v>2401</v>
      </c>
      <c r="B1975" s="9">
        <v>45240.635416666701</v>
      </c>
      <c r="C1975" s="9">
        <v>45240.739583333299</v>
      </c>
      <c r="D1975" t="s">
        <v>1919</v>
      </c>
      <c r="E1975">
        <v>301</v>
      </c>
      <c r="F1975" t="s">
        <v>1901</v>
      </c>
      <c r="G1975" t="s">
        <v>3</v>
      </c>
      <c r="H1975" t="s">
        <v>1825</v>
      </c>
      <c r="I1975" s="63" t="e">
        <f t="array" ref="I1975">_xlfn.IFS(#REF!="1",1,#REF!="2",2,#REF!="3",3,#REF!="1A",4,#REF!="1B",5,#REF!="2A",6,#REF!="2B",7,#REF!="3A",8,#REF!="3B",9,#REF!="4A",10,#REF!="","")</f>
        <v>#REF!</v>
      </c>
      <c r="J1975">
        <f>VLOOKUP(F1975,profesor!$G$2:$H$101,2,0)</f>
        <v>21</v>
      </c>
      <c r="K1975">
        <f>VLOOKUP(H1975,ar_predmet!A:C,3,0)</f>
        <v>84</v>
      </c>
      <c r="L1975" s="3">
        <f>VLOOKUP(H1975,ar_predmet!A:C,2,FALSE())</f>
        <v>6122</v>
      </c>
      <c r="M1975">
        <f>+VLOOKUP(G1975,tip_dogodka!$B$2:$C$10,2,0)</f>
        <v>2</v>
      </c>
      <c r="N1975">
        <f>+VLOOKUP(E1975,prostor!$F$1:$G$101,2,0)</f>
        <v>5</v>
      </c>
      <c r="O1975">
        <f t="shared" si="120"/>
        <v>150</v>
      </c>
      <c r="P1975">
        <f>VLOOKUP(O1975,mi2hh!A$2:B$4261,2,FALSE())</f>
        <v>3</v>
      </c>
      <c r="Q1975" t="str">
        <f t="shared" si="121"/>
        <v>Red</v>
      </c>
      <c r="R1975" t="str">
        <f t="shared" si="122"/>
        <v>UN</v>
      </c>
      <c r="S1975" s="24" t="s">
        <v>1201</v>
      </c>
      <c r="T1975" t="str">
        <f t="shared" si="123"/>
        <v>1</v>
      </c>
      <c r="U1975">
        <f>VLOOKUP(S1975,ar_skupina!L$2:M$136,2,FALSE())</f>
        <v>58</v>
      </c>
    </row>
    <row r="1976" spans="1:21" ht="14.25" customHeight="1" x14ac:dyDescent="0.25">
      <c r="A1976">
        <v>2402</v>
      </c>
      <c r="B1976" s="9">
        <v>45406.53125</v>
      </c>
      <c r="C1976" s="9">
        <v>45406.635416666701</v>
      </c>
      <c r="D1976" t="s">
        <v>1924</v>
      </c>
      <c r="E1976">
        <v>303</v>
      </c>
      <c r="F1976" t="s">
        <v>1901</v>
      </c>
      <c r="G1976" t="s">
        <v>2</v>
      </c>
      <c r="H1976" t="s">
        <v>1917</v>
      </c>
      <c r="I1976" s="63" t="e">
        <f t="array" ref="I1976">_xlfn.IFS(#REF!="1",1,#REF!="2",2,#REF!="3",3,#REF!="1A",4,#REF!="1B",5,#REF!="2A",6,#REF!="2B",7,#REF!="3A",8,#REF!="3B",9,#REF!="4A",10,#REF!="","")</f>
        <v>#REF!</v>
      </c>
      <c r="J1976">
        <f>VLOOKUP(F1976,profesor!$G$2:$H$101,2,0)</f>
        <v>21</v>
      </c>
      <c r="K1976">
        <f>VLOOKUP(H1976,ar_predmet!A:C,3,0)</f>
        <v>136</v>
      </c>
      <c r="L1976" s="3">
        <f>VLOOKUP(H1976,ar_predmet!A:C,2,FALSE())</f>
        <v>6330</v>
      </c>
      <c r="M1976">
        <f>+VLOOKUP(G1976,tip_dogodka!$B$2:$C$10,2,0)</f>
        <v>1</v>
      </c>
      <c r="N1976">
        <f>+VLOOKUP(E1976,prostor!$F$1:$G$101,2,0)</f>
        <v>7</v>
      </c>
      <c r="O1976">
        <f t="shared" si="120"/>
        <v>150</v>
      </c>
      <c r="P1976">
        <f>VLOOKUP(O1976,mi2hh!A$2:B$4261,2,FALSE())</f>
        <v>3</v>
      </c>
      <c r="Q1976" t="str">
        <f t="shared" si="121"/>
        <v>Red</v>
      </c>
      <c r="R1976" t="str">
        <f t="shared" si="122"/>
        <v>UN</v>
      </c>
      <c r="S1976" s="24" t="s">
        <v>1218</v>
      </c>
      <c r="T1976" t="str">
        <f t="shared" si="123"/>
        <v/>
      </c>
      <c r="U1976">
        <f>VLOOKUP(S1976,ar_skupina!L$2:M$136,2,FALSE())</f>
        <v>75</v>
      </c>
    </row>
    <row r="1977" spans="1:21" ht="14.25" customHeight="1" x14ac:dyDescent="0.25">
      <c r="A1977">
        <v>2403</v>
      </c>
      <c r="B1977" s="9">
        <v>45210.416666666701</v>
      </c>
      <c r="C1977" s="9">
        <v>45210.520833333299</v>
      </c>
      <c r="D1977" t="s">
        <v>1923</v>
      </c>
      <c r="E1977">
        <v>306</v>
      </c>
      <c r="F1977" t="s">
        <v>1901</v>
      </c>
      <c r="G1977" t="s">
        <v>2</v>
      </c>
      <c r="H1977" t="s">
        <v>1908</v>
      </c>
      <c r="I1977" s="63" t="e">
        <f t="array" ref="I1977">_xlfn.IFS(#REF!="1",1,#REF!="2",2,#REF!="3",3,#REF!="1A",4,#REF!="1B",5,#REF!="2A",6,#REF!="2B",7,#REF!="3A",8,#REF!="3B",9,#REF!="4A",10,#REF!="","")</f>
        <v>#REF!</v>
      </c>
      <c r="J1977">
        <f>VLOOKUP(F1977,profesor!$G$2:$H$101,2,0)</f>
        <v>21</v>
      </c>
      <c r="K1977">
        <f>VLOOKUP(H1977,ar_predmet!A:C,3,0)</f>
        <v>60</v>
      </c>
      <c r="L1977" s="3">
        <f>VLOOKUP(H1977,ar_predmet!A:C,2,FALSE())</f>
        <v>5317</v>
      </c>
      <c r="M1977">
        <f>+VLOOKUP(G1977,tip_dogodka!$B$2:$C$10,2,0)</f>
        <v>1</v>
      </c>
      <c r="N1977">
        <f>+VLOOKUP(E1977,prostor!$F$1:$G$101,2,0)</f>
        <v>8</v>
      </c>
      <c r="O1977">
        <f t="shared" si="120"/>
        <v>150</v>
      </c>
      <c r="P1977">
        <f>VLOOKUP(O1977,mi2hh!A$2:B$4261,2,FALSE())</f>
        <v>3</v>
      </c>
      <c r="Q1977" t="str">
        <f t="shared" si="121"/>
        <v>Red</v>
      </c>
      <c r="R1977" t="str">
        <f t="shared" si="122"/>
        <v>VS</v>
      </c>
      <c r="S1977" s="24" t="s">
        <v>1176</v>
      </c>
      <c r="T1977" t="str">
        <f t="shared" si="123"/>
        <v/>
      </c>
      <c r="U1977">
        <f>VLOOKUP(S1977,ar_skupina!L$2:M$136,2,FALSE())</f>
        <v>7</v>
      </c>
    </row>
    <row r="1978" spans="1:21" ht="14.25" customHeight="1" x14ac:dyDescent="0.25">
      <c r="A1978">
        <v>2404</v>
      </c>
      <c r="B1978" s="9">
        <v>45446.416666666701</v>
      </c>
      <c r="C1978" s="9">
        <v>45446.520833333299</v>
      </c>
      <c r="D1978" t="s">
        <v>1921</v>
      </c>
      <c r="E1978">
        <v>302</v>
      </c>
      <c r="F1978" t="s">
        <v>1901</v>
      </c>
      <c r="G1978" t="s">
        <v>3</v>
      </c>
      <c r="H1978" t="s">
        <v>1903</v>
      </c>
      <c r="I1978" s="63" t="e">
        <f t="array" ref="I1978">_xlfn.IFS(#REF!="1",1,#REF!="2",2,#REF!="3",3,#REF!="1A",4,#REF!="1B",5,#REF!="2A",6,#REF!="2B",7,#REF!="3A",8,#REF!="3B",9,#REF!="4A",10,#REF!="","")</f>
        <v>#REF!</v>
      </c>
      <c r="J1978">
        <f>VLOOKUP(F1978,profesor!$G$2:$H$101,2,0)</f>
        <v>21</v>
      </c>
      <c r="K1978">
        <f>VLOOKUP(H1978,ar_predmet!A:C,3,0)</f>
        <v>165</v>
      </c>
      <c r="L1978" s="3">
        <f>VLOOKUP(H1978,ar_predmet!A:C,2,FALSE())</f>
        <v>7125</v>
      </c>
      <c r="M1978">
        <f>+VLOOKUP(G1978,tip_dogodka!$B$2:$C$10,2,0)</f>
        <v>2</v>
      </c>
      <c r="N1978">
        <f>+VLOOKUP(E1978,prostor!$F$1:$G$101,2,0)</f>
        <v>6</v>
      </c>
      <c r="O1978">
        <f t="shared" si="120"/>
        <v>150</v>
      </c>
      <c r="P1978">
        <f>VLOOKUP(O1978,mi2hh!A$2:B$4261,2,FALSE())</f>
        <v>3</v>
      </c>
      <c r="Q1978" t="str">
        <f t="shared" si="121"/>
        <v>Red</v>
      </c>
      <c r="R1978" t="str">
        <f t="shared" si="122"/>
        <v>MA</v>
      </c>
      <c r="S1978" s="24" t="s">
        <v>1225</v>
      </c>
      <c r="T1978" t="str">
        <f t="shared" si="123"/>
        <v/>
      </c>
      <c r="U1978">
        <f>VLOOKUP(S1978,ar_skupina!L$2:M$136,2,FALSE())</f>
        <v>81</v>
      </c>
    </row>
    <row r="1979" spans="1:21" ht="14.25" customHeight="1" x14ac:dyDescent="0.25">
      <c r="A1979">
        <v>2405</v>
      </c>
      <c r="B1979" s="9">
        <v>45435.416666666701</v>
      </c>
      <c r="C1979" s="9">
        <v>45435.520833333299</v>
      </c>
      <c r="D1979" t="s">
        <v>1921</v>
      </c>
      <c r="E1979">
        <v>302</v>
      </c>
      <c r="F1979" t="s">
        <v>1901</v>
      </c>
      <c r="G1979" t="s">
        <v>3</v>
      </c>
      <c r="H1979" t="s">
        <v>1903</v>
      </c>
      <c r="I1979" s="63" t="e">
        <f t="array" ref="I1979">_xlfn.IFS(#REF!="1",1,#REF!="2",2,#REF!="3",3,#REF!="1A",4,#REF!="1B",5,#REF!="2A",6,#REF!="2B",7,#REF!="3A",8,#REF!="3B",9,#REF!="4A",10,#REF!="","")</f>
        <v>#REF!</v>
      </c>
      <c r="J1979">
        <f>VLOOKUP(F1979,profesor!$G$2:$H$101,2,0)</f>
        <v>21</v>
      </c>
      <c r="K1979">
        <f>VLOOKUP(H1979,ar_predmet!A:C,3,0)</f>
        <v>165</v>
      </c>
      <c r="L1979" s="3">
        <f>VLOOKUP(H1979,ar_predmet!A:C,2,FALSE())</f>
        <v>7125</v>
      </c>
      <c r="M1979">
        <f>+VLOOKUP(G1979,tip_dogodka!$B$2:$C$10,2,0)</f>
        <v>2</v>
      </c>
      <c r="N1979">
        <f>+VLOOKUP(E1979,prostor!$F$1:$G$101,2,0)</f>
        <v>6</v>
      </c>
      <c r="O1979">
        <f t="shared" si="120"/>
        <v>150</v>
      </c>
      <c r="P1979">
        <f>VLOOKUP(O1979,mi2hh!A$2:B$4261,2,FALSE())</f>
        <v>3</v>
      </c>
      <c r="Q1979" t="str">
        <f t="shared" si="121"/>
        <v>Red</v>
      </c>
      <c r="R1979" t="str">
        <f t="shared" si="122"/>
        <v>MA</v>
      </c>
      <c r="S1979" s="24" t="s">
        <v>1225</v>
      </c>
      <c r="T1979" t="str">
        <f t="shared" si="123"/>
        <v/>
      </c>
      <c r="U1979">
        <f>VLOOKUP(S1979,ar_skupina!L$2:M$136,2,FALSE())</f>
        <v>81</v>
      </c>
    </row>
    <row r="1980" spans="1:21" ht="14.25" customHeight="1" x14ac:dyDescent="0.25">
      <c r="A1980">
        <v>2406</v>
      </c>
      <c r="B1980" s="9">
        <v>45307.489583333299</v>
      </c>
      <c r="C1980" s="9">
        <v>45307.59375</v>
      </c>
      <c r="D1980" t="s">
        <v>1922</v>
      </c>
      <c r="E1980">
        <v>303</v>
      </c>
      <c r="F1980" t="s">
        <v>1901</v>
      </c>
      <c r="G1980" t="s">
        <v>3</v>
      </c>
      <c r="H1980" t="s">
        <v>1906</v>
      </c>
      <c r="I1980" s="63" t="e">
        <f t="array" ref="I1980">_xlfn.IFS(#REF!="1",1,#REF!="2",2,#REF!="3",3,#REF!="1A",4,#REF!="1B",5,#REF!="2A",6,#REF!="2B",7,#REF!="3A",8,#REF!="3B",9,#REF!="4A",10,#REF!="","")</f>
        <v>#REF!</v>
      </c>
      <c r="J1980">
        <f>VLOOKUP(F1980,profesor!$G$2:$H$101,2,0)</f>
        <v>21</v>
      </c>
      <c r="K1980">
        <f>VLOOKUP(H1980,ar_predmet!A:C,3,0)</f>
        <v>122</v>
      </c>
      <c r="L1980" s="3">
        <f>VLOOKUP(H1980,ar_predmet!A:C,2,FALSE())</f>
        <v>6315</v>
      </c>
      <c r="M1980">
        <f>+VLOOKUP(G1980,tip_dogodka!$B$2:$C$10,2,0)</f>
        <v>2</v>
      </c>
      <c r="N1980">
        <f>+VLOOKUP(E1980,prostor!$F$1:$G$101,2,0)</f>
        <v>7</v>
      </c>
      <c r="O1980">
        <f t="shared" si="120"/>
        <v>150</v>
      </c>
      <c r="P1980">
        <f>VLOOKUP(O1980,mi2hh!A$2:B$4261,2,FALSE())</f>
        <v>3</v>
      </c>
      <c r="Q1980" t="str">
        <f t="shared" si="121"/>
        <v>Red</v>
      </c>
      <c r="R1980" t="str">
        <f t="shared" si="122"/>
        <v>UN</v>
      </c>
      <c r="S1980" s="24" t="s">
        <v>1216</v>
      </c>
      <c r="T1980" t="str">
        <f t="shared" si="123"/>
        <v/>
      </c>
      <c r="U1980">
        <f>VLOOKUP(S1980,ar_skupina!L$2:M$136,2,FALSE())</f>
        <v>73</v>
      </c>
    </row>
    <row r="1981" spans="1:21" ht="14.25" customHeight="1" x14ac:dyDescent="0.25">
      <c r="A1981">
        <v>2408</v>
      </c>
      <c r="B1981" s="9">
        <v>45377.59375</v>
      </c>
      <c r="C1981" s="9">
        <v>45377.697916666701</v>
      </c>
      <c r="D1981" t="s">
        <v>1930</v>
      </c>
      <c r="E1981" t="s">
        <v>16</v>
      </c>
      <c r="F1981" t="s">
        <v>1901</v>
      </c>
      <c r="G1981" t="s">
        <v>5</v>
      </c>
      <c r="H1981" t="s">
        <v>1820</v>
      </c>
      <c r="I1981" s="63" t="e">
        <f t="array" ref="I1981">_xlfn.IFS(#REF!="1",1,#REF!="2",2,#REF!="3",3,#REF!="1A",4,#REF!="1B",5,#REF!="2A",6,#REF!="2B",7,#REF!="3A",8,#REF!="3B",9,#REF!="4A",10,#REF!="","")</f>
        <v>#REF!</v>
      </c>
      <c r="J1981">
        <f>VLOOKUP(F1981,profesor!$G$2:$H$101,2,0)</f>
        <v>21</v>
      </c>
      <c r="K1981">
        <f>VLOOKUP(H1981,ar_predmet!A:C,3,0)</f>
        <v>11</v>
      </c>
      <c r="L1981" s="3">
        <f>VLOOKUP(H1981,ar_predmet!A:C,2,FALSE())</f>
        <v>5117</v>
      </c>
      <c r="M1981">
        <f>+VLOOKUP(G1981,tip_dogodka!$B$2:$C$10,2,0)</f>
        <v>4</v>
      </c>
      <c r="N1981">
        <f>+VLOOKUP(E1981,prostor!$F$1:$G$101,2,0)</f>
        <v>54</v>
      </c>
      <c r="O1981">
        <f t="shared" si="120"/>
        <v>150</v>
      </c>
      <c r="P1981">
        <f>VLOOKUP(O1981,mi2hh!A$2:B$4261,2,FALSE())</f>
        <v>3</v>
      </c>
      <c r="Q1981" t="str">
        <f t="shared" si="121"/>
        <v>Red</v>
      </c>
      <c r="R1981" t="str">
        <f t="shared" si="122"/>
        <v>VS</v>
      </c>
      <c r="S1981" s="24" t="s">
        <v>1150</v>
      </c>
      <c r="T1981" t="str">
        <f t="shared" si="123"/>
        <v>1</v>
      </c>
      <c r="U1981">
        <f>VLOOKUP(S1981,ar_skupina!L$2:M$136,2,FALSE())</f>
        <v>13</v>
      </c>
    </row>
    <row r="1982" spans="1:21" ht="14.25" customHeight="1" x14ac:dyDescent="0.25">
      <c r="A1982">
        <v>2409</v>
      </c>
      <c r="B1982" s="9">
        <v>45408.53125</v>
      </c>
      <c r="C1982" s="9">
        <v>45408.635416666701</v>
      </c>
      <c r="D1982" t="s">
        <v>1927</v>
      </c>
      <c r="E1982" t="s">
        <v>16</v>
      </c>
      <c r="F1982" t="s">
        <v>1901</v>
      </c>
      <c r="G1982" t="s">
        <v>4</v>
      </c>
      <c r="H1982" t="s">
        <v>1917</v>
      </c>
      <c r="I1982" s="63" t="e">
        <f t="array" ref="I1982">_xlfn.IFS(#REF!="1",1,#REF!="2",2,#REF!="3",3,#REF!="1A",4,#REF!="1B",5,#REF!="2A",6,#REF!="2B",7,#REF!="3A",8,#REF!="3B",9,#REF!="4A",10,#REF!="","")</f>
        <v>#REF!</v>
      </c>
      <c r="J1982">
        <f>VLOOKUP(F1982,profesor!$G$2:$H$101,2,0)</f>
        <v>21</v>
      </c>
      <c r="K1982">
        <f>VLOOKUP(H1982,ar_predmet!A:C,3,0)</f>
        <v>136</v>
      </c>
      <c r="L1982" s="3">
        <f>VLOOKUP(H1982,ar_predmet!A:C,2,FALSE())</f>
        <v>6330</v>
      </c>
      <c r="M1982">
        <f>+VLOOKUP(G1982,tip_dogodka!$B$2:$C$10,2,0)</f>
        <v>3</v>
      </c>
      <c r="N1982">
        <f>+VLOOKUP(E1982,prostor!$F$1:$G$101,2,0)</f>
        <v>54</v>
      </c>
      <c r="O1982">
        <f t="shared" si="120"/>
        <v>150</v>
      </c>
      <c r="P1982">
        <f>VLOOKUP(O1982,mi2hh!A$2:B$4261,2,FALSE())</f>
        <v>3</v>
      </c>
      <c r="Q1982" t="str">
        <f t="shared" si="121"/>
        <v>Red</v>
      </c>
      <c r="R1982" t="str">
        <f t="shared" si="122"/>
        <v>UN</v>
      </c>
      <c r="S1982" s="24" t="s">
        <v>1218</v>
      </c>
      <c r="T1982" t="str">
        <f t="shared" si="123"/>
        <v/>
      </c>
      <c r="U1982">
        <f>VLOOKUP(S1982,ar_skupina!L$2:M$136,2,FALSE())</f>
        <v>75</v>
      </c>
    </row>
    <row r="1983" spans="1:21" ht="14.25" customHeight="1" x14ac:dyDescent="0.25">
      <c r="A1983">
        <v>2410</v>
      </c>
      <c r="B1983" s="9">
        <v>45390.677083333299</v>
      </c>
      <c r="C1983" s="9">
        <v>45390.78125</v>
      </c>
      <c r="D1983" t="s">
        <v>1915</v>
      </c>
      <c r="E1983">
        <v>111</v>
      </c>
      <c r="F1983" t="s">
        <v>1901</v>
      </c>
      <c r="G1983" t="s">
        <v>3</v>
      </c>
      <c r="H1983" t="s">
        <v>1820</v>
      </c>
      <c r="I1983" s="63" t="e">
        <f t="array" ref="I1983">_xlfn.IFS(#REF!="1",1,#REF!="2",2,#REF!="3",3,#REF!="1A",4,#REF!="1B",5,#REF!="2A",6,#REF!="2B",7,#REF!="3A",8,#REF!="3B",9,#REF!="4A",10,#REF!="","")</f>
        <v>#REF!</v>
      </c>
      <c r="J1983">
        <f>VLOOKUP(F1983,profesor!$G$2:$H$101,2,0)</f>
        <v>21</v>
      </c>
      <c r="K1983">
        <f>VLOOKUP(H1983,ar_predmet!A:C,3,0)</f>
        <v>11</v>
      </c>
      <c r="L1983" s="3">
        <f>VLOOKUP(H1983,ar_predmet!A:C,2,FALSE())</f>
        <v>5117</v>
      </c>
      <c r="M1983">
        <f>+VLOOKUP(G1983,tip_dogodka!$B$2:$C$10,2,0)</f>
        <v>2</v>
      </c>
      <c r="N1983">
        <f>+VLOOKUP(E1983,prostor!$F$1:$G$101,2,0)</f>
        <v>4</v>
      </c>
      <c r="O1983">
        <f t="shared" si="120"/>
        <v>150</v>
      </c>
      <c r="P1983">
        <f>VLOOKUP(O1983,mi2hh!A$2:B$4261,2,FALSE())</f>
        <v>3</v>
      </c>
      <c r="Q1983" t="str">
        <f t="shared" si="121"/>
        <v>Red</v>
      </c>
      <c r="R1983" t="str">
        <f t="shared" si="122"/>
        <v>VS</v>
      </c>
      <c r="S1983" s="24" t="s">
        <v>1150</v>
      </c>
      <c r="T1983" t="str">
        <f t="shared" si="123"/>
        <v>1</v>
      </c>
      <c r="U1983">
        <f>VLOOKUP(S1983,ar_skupina!L$2:M$136,2,FALSE())</f>
        <v>13</v>
      </c>
    </row>
    <row r="1984" spans="1:21" ht="14.25" customHeight="1" x14ac:dyDescent="0.25">
      <c r="A1984">
        <v>2411</v>
      </c>
      <c r="B1984" s="9">
        <v>45439.416666666701</v>
      </c>
      <c r="C1984" s="9">
        <v>45439.520833333299</v>
      </c>
      <c r="D1984" t="s">
        <v>1929</v>
      </c>
      <c r="E1984" t="s">
        <v>16</v>
      </c>
      <c r="F1984" t="s">
        <v>1901</v>
      </c>
      <c r="G1984" t="s">
        <v>5</v>
      </c>
      <c r="H1984" t="s">
        <v>1903</v>
      </c>
      <c r="I1984" s="63" t="e">
        <f t="array" ref="I1984">_xlfn.IFS(#REF!="1",1,#REF!="2",2,#REF!="3",3,#REF!="1A",4,#REF!="1B",5,#REF!="2A",6,#REF!="2B",7,#REF!="3A",8,#REF!="3B",9,#REF!="4A",10,#REF!="","")</f>
        <v>#REF!</v>
      </c>
      <c r="J1984">
        <f>VLOOKUP(F1984,profesor!$G$2:$H$101,2,0)</f>
        <v>21</v>
      </c>
      <c r="K1984">
        <f>VLOOKUP(H1984,ar_predmet!A:C,3,0)</f>
        <v>165</v>
      </c>
      <c r="L1984" s="3">
        <f>VLOOKUP(H1984,ar_predmet!A:C,2,FALSE())</f>
        <v>7125</v>
      </c>
      <c r="M1984">
        <f>+VLOOKUP(G1984,tip_dogodka!$B$2:$C$10,2,0)</f>
        <v>4</v>
      </c>
      <c r="N1984">
        <f>+VLOOKUP(E1984,prostor!$F$1:$G$101,2,0)</f>
        <v>54</v>
      </c>
      <c r="O1984">
        <f t="shared" si="120"/>
        <v>150</v>
      </c>
      <c r="P1984">
        <f>VLOOKUP(O1984,mi2hh!A$2:B$4261,2,FALSE())</f>
        <v>3</v>
      </c>
      <c r="Q1984" t="str">
        <f t="shared" si="121"/>
        <v>Red</v>
      </c>
      <c r="R1984" t="str">
        <f t="shared" si="122"/>
        <v>MA</v>
      </c>
      <c r="S1984" s="24" t="s">
        <v>1225</v>
      </c>
      <c r="T1984" t="str">
        <f t="shared" si="123"/>
        <v/>
      </c>
      <c r="U1984">
        <f>VLOOKUP(S1984,ar_skupina!L$2:M$136,2,FALSE())</f>
        <v>81</v>
      </c>
    </row>
    <row r="1985" spans="1:21" ht="14.25" customHeight="1" x14ac:dyDescent="0.25">
      <c r="A1985">
        <v>2412</v>
      </c>
      <c r="B1985" s="9">
        <v>45421.53125</v>
      </c>
      <c r="C1985" s="9">
        <v>45421.635416666701</v>
      </c>
      <c r="D1985" t="s">
        <v>1916</v>
      </c>
      <c r="E1985" t="s">
        <v>16</v>
      </c>
      <c r="F1985" t="s">
        <v>1901</v>
      </c>
      <c r="G1985" t="s">
        <v>5</v>
      </c>
      <c r="H1985" t="s">
        <v>1917</v>
      </c>
      <c r="I1985" s="63" t="e">
        <f t="array" ref="I1985">_xlfn.IFS(#REF!="1",1,#REF!="2",2,#REF!="3",3,#REF!="1A",4,#REF!="1B",5,#REF!="2A",6,#REF!="2B",7,#REF!="3A",8,#REF!="3B",9,#REF!="4A",10,#REF!="","")</f>
        <v>#REF!</v>
      </c>
      <c r="J1985">
        <f>VLOOKUP(F1985,profesor!$G$2:$H$101,2,0)</f>
        <v>21</v>
      </c>
      <c r="K1985">
        <f>VLOOKUP(H1985,ar_predmet!A:C,3,0)</f>
        <v>136</v>
      </c>
      <c r="L1985" s="3">
        <f>VLOOKUP(H1985,ar_predmet!A:C,2,FALSE())</f>
        <v>6330</v>
      </c>
      <c r="M1985">
        <f>+VLOOKUP(G1985,tip_dogodka!$B$2:$C$10,2,0)</f>
        <v>4</v>
      </c>
      <c r="N1985">
        <f>+VLOOKUP(E1985,prostor!$F$1:$G$101,2,0)</f>
        <v>54</v>
      </c>
      <c r="O1985">
        <f t="shared" si="120"/>
        <v>150</v>
      </c>
      <c r="P1985">
        <f>VLOOKUP(O1985,mi2hh!A$2:B$4261,2,FALSE())</f>
        <v>3</v>
      </c>
      <c r="Q1985" t="str">
        <f t="shared" si="121"/>
        <v>Red</v>
      </c>
      <c r="R1985" t="str">
        <f t="shared" si="122"/>
        <v>UN</v>
      </c>
      <c r="S1985" s="24" t="s">
        <v>1218</v>
      </c>
      <c r="T1985" t="str">
        <f t="shared" si="123"/>
        <v/>
      </c>
      <c r="U1985">
        <f>VLOOKUP(S1985,ar_skupina!L$2:M$136,2,FALSE())</f>
        <v>75</v>
      </c>
    </row>
    <row r="1986" spans="1:21" ht="14.25" customHeight="1" x14ac:dyDescent="0.25">
      <c r="A1986">
        <v>2413</v>
      </c>
      <c r="B1986" s="9">
        <v>45428.791666666701</v>
      </c>
      <c r="C1986" s="9">
        <v>45428.961805555598</v>
      </c>
      <c r="D1986" t="s">
        <v>1940</v>
      </c>
      <c r="E1986" t="s">
        <v>17</v>
      </c>
      <c r="F1986" t="s">
        <v>1901</v>
      </c>
      <c r="G1986" t="s">
        <v>9</v>
      </c>
      <c r="H1986" t="s">
        <v>1903</v>
      </c>
      <c r="I1986" s="63" t="e">
        <f t="array" ref="I1986">_xlfn.IFS(#REF!="1",1,#REF!="2",2,#REF!="3",3,#REF!="1A",4,#REF!="1B",5,#REF!="2A",6,#REF!="2B",7,#REF!="3A",8,#REF!="3B",9,#REF!="4A",10,#REF!="","")</f>
        <v>#REF!</v>
      </c>
      <c r="J1986">
        <f>VLOOKUP(F1986,profesor!$G$2:$H$101,2,0)</f>
        <v>21</v>
      </c>
      <c r="K1986">
        <f>VLOOKUP(H1986,ar_predmet!A:C,3,0)</f>
        <v>165</v>
      </c>
      <c r="L1986" s="3">
        <f>VLOOKUP(H1986,ar_predmet!A:C,2,FALSE())</f>
        <v>7125</v>
      </c>
      <c r="M1986">
        <f>+VLOOKUP(G1986,tip_dogodka!$B$2:$C$10,2,0)</f>
        <v>8</v>
      </c>
      <c r="N1986">
        <f>+VLOOKUP(E1986,prostor!$F$1:$G$101,2,0)</f>
        <v>55</v>
      </c>
      <c r="O1986">
        <f t="shared" ref="O1986:O2049" si="124">+INT(TEXT(((C1986-B1986)*24*60),"000"))</f>
        <v>245</v>
      </c>
      <c r="P1986">
        <f>VLOOKUP(O1986,mi2hh!A$2:B$4261,2,FALSE())</f>
        <v>5</v>
      </c>
      <c r="Q1986" t="str">
        <f t="shared" ref="Q1986:Q2049" si="125">IF(ISNUMBER(FIND("Redni",D1986)),"Red", IF(ISNUMBER(FIND("Izredni",D1986)),"Izr"))</f>
        <v>Izr</v>
      </c>
      <c r="R1986" t="str">
        <f t="shared" ref="R1986:R2049" si="126">IF(ISNUMBER(FIND("-VS-",D1986)),"VS", IF(ISNUMBER(FIND("-UNI-",D1986)),"UN",IF(ISNUMBER(FIND("-MAG-",D1986)),"MA",IF(ISNUMBER(FIND("-DR-",D1986)),"DO"))))</f>
        <v>MA</v>
      </c>
      <c r="S1986" s="24" t="s">
        <v>1266</v>
      </c>
      <c r="T1986" t="str">
        <f t="shared" ref="T1986:T2049" si="127">IF(ISNUMBER(FIND("1. skupina",D1986)),"1",IF(ISNUMBER(FIND("2. skupina",D1986)),"2",IF(ISNUMBER(FIND("3. skupina",D1986)),"3",IF(ISNUMBER(FIND("1.a skupina",D1986)),"1A",IF(ISNUMBER(FIND("1.b skupina",D1986)),"1B",IF(ISNUMBER(FIND("2.a skupina",D1986)),"2A",IF(ISNUMBER(FIND("2.b skupina",D1986)),"2B",IF(ISNUMBER(FIND("3.a skupina",D1986)),"3A",IF(ISNUMBER(FIND("3.b skupina",D1986)),"3B",IF(ISNUMBER(FIND("4.a skupina",D1986)),"4A",""))))))))))</f>
        <v/>
      </c>
      <c r="U1986">
        <f>VLOOKUP(S1986,ar_skupina!L$2:M$136,2,FALSE())</f>
        <v>117</v>
      </c>
    </row>
    <row r="1987" spans="1:21" ht="14.25" customHeight="1" x14ac:dyDescent="0.25">
      <c r="A1987">
        <v>2414</v>
      </c>
      <c r="B1987" s="9">
        <v>45245.635416666701</v>
      </c>
      <c r="C1987" s="9">
        <v>45245.739583333299</v>
      </c>
      <c r="D1987" t="s">
        <v>1914</v>
      </c>
      <c r="E1987" t="s">
        <v>16</v>
      </c>
      <c r="F1987" t="s">
        <v>1901</v>
      </c>
      <c r="G1987" t="s">
        <v>5</v>
      </c>
      <c r="H1987" t="s">
        <v>1908</v>
      </c>
      <c r="I1987" s="63" t="e">
        <f t="array" ref="I1987">_xlfn.IFS(#REF!="1",1,#REF!="2",2,#REF!="3",3,#REF!="1A",4,#REF!="1B",5,#REF!="2A",6,#REF!="2B",7,#REF!="3A",8,#REF!="3B",9,#REF!="4A",10,#REF!="","")</f>
        <v>#REF!</v>
      </c>
      <c r="J1987">
        <f>VLOOKUP(F1987,profesor!$G$2:$H$101,2,0)</f>
        <v>21</v>
      </c>
      <c r="K1987">
        <f>VLOOKUP(H1987,ar_predmet!A:C,3,0)</f>
        <v>60</v>
      </c>
      <c r="L1987" s="3">
        <f>VLOOKUP(H1987,ar_predmet!A:C,2,FALSE())</f>
        <v>5317</v>
      </c>
      <c r="M1987">
        <f>+VLOOKUP(G1987,tip_dogodka!$B$2:$C$10,2,0)</f>
        <v>4</v>
      </c>
      <c r="N1987">
        <f>+VLOOKUP(E1987,prostor!$F$1:$G$101,2,0)</f>
        <v>54</v>
      </c>
      <c r="O1987">
        <f t="shared" si="124"/>
        <v>150</v>
      </c>
      <c r="P1987">
        <f>VLOOKUP(O1987,mi2hh!A$2:B$4261,2,FALSE())</f>
        <v>3</v>
      </c>
      <c r="Q1987" t="str">
        <f t="shared" si="125"/>
        <v>Red</v>
      </c>
      <c r="R1987" t="str">
        <f t="shared" si="126"/>
        <v>VS</v>
      </c>
      <c r="S1987" s="24" t="s">
        <v>1178</v>
      </c>
      <c r="T1987" t="str">
        <f t="shared" si="127"/>
        <v>2</v>
      </c>
      <c r="U1987">
        <f>VLOOKUP(S1987,ar_skupina!L$2:M$136,2,FALSE())</f>
        <v>38</v>
      </c>
    </row>
    <row r="1988" spans="1:21" ht="14.25" customHeight="1" x14ac:dyDescent="0.25">
      <c r="A1988">
        <v>2415</v>
      </c>
      <c r="B1988" s="9">
        <v>45384.677083333299</v>
      </c>
      <c r="C1988" s="9">
        <v>45384.78125</v>
      </c>
      <c r="D1988" t="s">
        <v>1915</v>
      </c>
      <c r="E1988">
        <v>111</v>
      </c>
      <c r="F1988" t="s">
        <v>1901</v>
      </c>
      <c r="G1988" t="s">
        <v>3</v>
      </c>
      <c r="H1988" t="s">
        <v>1820</v>
      </c>
      <c r="I1988" s="63" t="e">
        <f t="array" ref="I1988">_xlfn.IFS(#REF!="1",1,#REF!="2",2,#REF!="3",3,#REF!="1A",4,#REF!="1B",5,#REF!="2A",6,#REF!="2B",7,#REF!="3A",8,#REF!="3B",9,#REF!="4A",10,#REF!="","")</f>
        <v>#REF!</v>
      </c>
      <c r="J1988">
        <f>VLOOKUP(F1988,profesor!$G$2:$H$101,2,0)</f>
        <v>21</v>
      </c>
      <c r="K1988">
        <f>VLOOKUP(H1988,ar_predmet!A:C,3,0)</f>
        <v>11</v>
      </c>
      <c r="L1988" s="3">
        <f>VLOOKUP(H1988,ar_predmet!A:C,2,FALSE())</f>
        <v>5117</v>
      </c>
      <c r="M1988">
        <f>+VLOOKUP(G1988,tip_dogodka!$B$2:$C$10,2,0)</f>
        <v>2</v>
      </c>
      <c r="N1988">
        <f>+VLOOKUP(E1988,prostor!$F$1:$G$101,2,0)</f>
        <v>4</v>
      </c>
      <c r="O1988">
        <f t="shared" si="124"/>
        <v>150</v>
      </c>
      <c r="P1988">
        <f>VLOOKUP(O1988,mi2hh!A$2:B$4261,2,FALSE())</f>
        <v>3</v>
      </c>
      <c r="Q1988" t="str">
        <f t="shared" si="125"/>
        <v>Red</v>
      </c>
      <c r="R1988" t="str">
        <f t="shared" si="126"/>
        <v>VS</v>
      </c>
      <c r="S1988" s="24" t="s">
        <v>1150</v>
      </c>
      <c r="T1988" t="str">
        <f t="shared" si="127"/>
        <v>1</v>
      </c>
      <c r="U1988">
        <f>VLOOKUP(S1988,ar_skupina!L$2:M$136,2,FALSE())</f>
        <v>13</v>
      </c>
    </row>
    <row r="1989" spans="1:21" ht="14.25" customHeight="1" x14ac:dyDescent="0.25">
      <c r="A1989">
        <v>2416</v>
      </c>
      <c r="B1989" s="9">
        <v>45212.416666666701</v>
      </c>
      <c r="C1989" s="9">
        <v>45212.520833333299</v>
      </c>
      <c r="D1989" t="s">
        <v>1913</v>
      </c>
      <c r="E1989" t="s">
        <v>16</v>
      </c>
      <c r="F1989" t="s">
        <v>1901</v>
      </c>
      <c r="G1989" t="s">
        <v>4</v>
      </c>
      <c r="H1989" t="s">
        <v>1908</v>
      </c>
      <c r="I1989" s="63" t="e">
        <f t="array" ref="I1989">_xlfn.IFS(#REF!="1",1,#REF!="2",2,#REF!="3",3,#REF!="1A",4,#REF!="1B",5,#REF!="2A",6,#REF!="2B",7,#REF!="3A",8,#REF!="3B",9,#REF!="4A",10,#REF!="","")</f>
        <v>#REF!</v>
      </c>
      <c r="J1989">
        <f>VLOOKUP(F1989,profesor!$G$2:$H$101,2,0)</f>
        <v>21</v>
      </c>
      <c r="K1989">
        <f>VLOOKUP(H1989,ar_predmet!A:C,3,0)</f>
        <v>60</v>
      </c>
      <c r="L1989" s="3">
        <f>VLOOKUP(H1989,ar_predmet!A:C,2,FALSE())</f>
        <v>5317</v>
      </c>
      <c r="M1989">
        <f>+VLOOKUP(G1989,tip_dogodka!$B$2:$C$10,2,0)</f>
        <v>3</v>
      </c>
      <c r="N1989">
        <f>+VLOOKUP(E1989,prostor!$F$1:$G$101,2,0)</f>
        <v>54</v>
      </c>
      <c r="O1989">
        <f t="shared" si="124"/>
        <v>150</v>
      </c>
      <c r="P1989">
        <f>VLOOKUP(O1989,mi2hh!A$2:B$4261,2,FALSE())</f>
        <v>3</v>
      </c>
      <c r="Q1989" t="str">
        <f t="shared" si="125"/>
        <v>Red</v>
      </c>
      <c r="R1989" t="str">
        <f t="shared" si="126"/>
        <v>VS</v>
      </c>
      <c r="S1989" s="24" t="s">
        <v>1176</v>
      </c>
      <c r="T1989" t="str">
        <f t="shared" si="127"/>
        <v/>
      </c>
      <c r="U1989">
        <f>VLOOKUP(S1989,ar_skupina!L$2:M$136,2,FALSE())</f>
        <v>7</v>
      </c>
    </row>
    <row r="1990" spans="1:21" ht="14.25" customHeight="1" x14ac:dyDescent="0.25">
      <c r="A1990">
        <v>2418</v>
      </c>
      <c r="B1990" s="9">
        <v>45217.416666666701</v>
      </c>
      <c r="C1990" s="9">
        <v>45217.520833333299</v>
      </c>
      <c r="D1990" t="s">
        <v>1923</v>
      </c>
      <c r="E1990">
        <v>306</v>
      </c>
      <c r="F1990" t="s">
        <v>1901</v>
      </c>
      <c r="G1990" t="s">
        <v>2</v>
      </c>
      <c r="H1990" t="s">
        <v>1908</v>
      </c>
      <c r="I1990" s="63" t="e">
        <f t="array" ref="I1990">_xlfn.IFS(#REF!="1",1,#REF!="2",2,#REF!="3",3,#REF!="1A",4,#REF!="1B",5,#REF!="2A",6,#REF!="2B",7,#REF!="3A",8,#REF!="3B",9,#REF!="4A",10,#REF!="","")</f>
        <v>#REF!</v>
      </c>
      <c r="J1990">
        <f>VLOOKUP(F1990,profesor!$G$2:$H$101,2,0)</f>
        <v>21</v>
      </c>
      <c r="K1990">
        <f>VLOOKUP(H1990,ar_predmet!A:C,3,0)</f>
        <v>60</v>
      </c>
      <c r="L1990" s="3">
        <f>VLOOKUP(H1990,ar_predmet!A:C,2,FALSE())</f>
        <v>5317</v>
      </c>
      <c r="M1990">
        <f>+VLOOKUP(G1990,tip_dogodka!$B$2:$C$10,2,0)</f>
        <v>1</v>
      </c>
      <c r="N1990">
        <f>+VLOOKUP(E1990,prostor!$F$1:$G$101,2,0)</f>
        <v>8</v>
      </c>
      <c r="O1990">
        <f t="shared" si="124"/>
        <v>150</v>
      </c>
      <c r="P1990">
        <f>VLOOKUP(O1990,mi2hh!A$2:B$4261,2,FALSE())</f>
        <v>3</v>
      </c>
      <c r="Q1990" t="str">
        <f t="shared" si="125"/>
        <v>Red</v>
      </c>
      <c r="R1990" t="str">
        <f t="shared" si="126"/>
        <v>VS</v>
      </c>
      <c r="S1990" s="24" t="s">
        <v>1176</v>
      </c>
      <c r="T1990" t="str">
        <f t="shared" si="127"/>
        <v/>
      </c>
      <c r="U1990">
        <f>VLOOKUP(S1990,ar_skupina!L$2:M$136,2,FALSE())</f>
        <v>7</v>
      </c>
    </row>
    <row r="1991" spans="1:21" ht="14.25" customHeight="1" x14ac:dyDescent="0.25">
      <c r="A1991">
        <v>2419</v>
      </c>
      <c r="B1991" s="9">
        <v>45434.416666666701</v>
      </c>
      <c r="C1991" s="9">
        <v>45434.520833333299</v>
      </c>
      <c r="D1991" t="s">
        <v>1912</v>
      </c>
      <c r="E1991" t="s">
        <v>16</v>
      </c>
      <c r="F1991" t="s">
        <v>1901</v>
      </c>
      <c r="G1991" t="s">
        <v>4</v>
      </c>
      <c r="H1991" t="s">
        <v>1903</v>
      </c>
      <c r="I1991" s="63" t="e">
        <f t="array" ref="I1991">_xlfn.IFS(#REF!="1",1,#REF!="2",2,#REF!="3",3,#REF!="1A",4,#REF!="1B",5,#REF!="2A",6,#REF!="2B",7,#REF!="3A",8,#REF!="3B",9,#REF!="4A",10,#REF!="","")</f>
        <v>#REF!</v>
      </c>
      <c r="J1991">
        <f>VLOOKUP(F1991,profesor!$G$2:$H$101,2,0)</f>
        <v>21</v>
      </c>
      <c r="K1991">
        <f>VLOOKUP(H1991,ar_predmet!A:C,3,0)</f>
        <v>165</v>
      </c>
      <c r="L1991" s="3">
        <f>VLOOKUP(H1991,ar_predmet!A:C,2,FALSE())</f>
        <v>7125</v>
      </c>
      <c r="M1991">
        <f>+VLOOKUP(G1991,tip_dogodka!$B$2:$C$10,2,0)</f>
        <v>3</v>
      </c>
      <c r="N1991">
        <f>+VLOOKUP(E1991,prostor!$F$1:$G$101,2,0)</f>
        <v>54</v>
      </c>
      <c r="O1991">
        <f t="shared" si="124"/>
        <v>150</v>
      </c>
      <c r="P1991">
        <f>VLOOKUP(O1991,mi2hh!A$2:B$4261,2,FALSE())</f>
        <v>3</v>
      </c>
      <c r="Q1991" t="str">
        <f t="shared" si="125"/>
        <v>Red</v>
      </c>
      <c r="R1991" t="str">
        <f t="shared" si="126"/>
        <v>MA</v>
      </c>
      <c r="S1991" s="24" t="s">
        <v>1225</v>
      </c>
      <c r="T1991" t="str">
        <f t="shared" si="127"/>
        <v/>
      </c>
      <c r="U1991">
        <f>VLOOKUP(S1991,ar_skupina!L$2:M$136,2,FALSE())</f>
        <v>81</v>
      </c>
    </row>
    <row r="1992" spans="1:21" ht="14.25" customHeight="1" x14ac:dyDescent="0.25">
      <c r="A1992">
        <v>2420</v>
      </c>
      <c r="B1992" s="9">
        <v>45359.489583333299</v>
      </c>
      <c r="C1992" s="9">
        <v>45359.59375</v>
      </c>
      <c r="D1992" t="s">
        <v>1941</v>
      </c>
      <c r="E1992" t="s">
        <v>16</v>
      </c>
      <c r="F1992" t="s">
        <v>1942</v>
      </c>
      <c r="G1992" t="s">
        <v>5</v>
      </c>
      <c r="H1992" t="s">
        <v>1943</v>
      </c>
      <c r="I1992" s="63" t="e">
        <f t="array" ref="I1992">_xlfn.IFS(#REF!="1",1,#REF!="2",2,#REF!="3",3,#REF!="1A",4,#REF!="1B",5,#REF!="2A",6,#REF!="2B",7,#REF!="3A",8,#REF!="3B",9,#REF!="4A",10,#REF!="","")</f>
        <v>#REF!</v>
      </c>
      <c r="J1992">
        <f>VLOOKUP(F1992,profesor!$G$2:$H$101,2,0)</f>
        <v>23</v>
      </c>
      <c r="K1992">
        <f>VLOOKUP(H1992,ar_predmet!A:C,3,0)</f>
        <v>158</v>
      </c>
      <c r="L1992" s="3">
        <f>VLOOKUP(H1992,ar_predmet!A:C,2,FALSE())</f>
        <v>7118</v>
      </c>
      <c r="M1992">
        <f>+VLOOKUP(G1992,tip_dogodka!$B$2:$C$10,2,0)</f>
        <v>4</v>
      </c>
      <c r="N1992">
        <f>+VLOOKUP(E1992,prostor!$F$1:$G$101,2,0)</f>
        <v>54</v>
      </c>
      <c r="O1992">
        <f t="shared" si="124"/>
        <v>150</v>
      </c>
      <c r="P1992">
        <f>VLOOKUP(O1992,mi2hh!A$2:B$4261,2,FALSE())</f>
        <v>3</v>
      </c>
      <c r="Q1992" t="str">
        <f t="shared" si="125"/>
        <v>Red</v>
      </c>
      <c r="R1992" t="str">
        <f t="shared" si="126"/>
        <v>MA</v>
      </c>
      <c r="S1992" s="24" t="s">
        <v>1224</v>
      </c>
      <c r="T1992" t="str">
        <f t="shared" si="127"/>
        <v/>
      </c>
      <c r="U1992">
        <f>VLOOKUP(S1992,ar_skupina!L$2:M$136,2,FALSE())</f>
        <v>80</v>
      </c>
    </row>
    <row r="1993" spans="1:21" ht="14.25" customHeight="1" x14ac:dyDescent="0.25">
      <c r="A1993">
        <v>2421</v>
      </c>
      <c r="B1993" s="9">
        <v>45390.53125</v>
      </c>
      <c r="C1993" s="9">
        <v>45390.635416666701</v>
      </c>
      <c r="D1993" t="s">
        <v>1944</v>
      </c>
      <c r="E1993" t="s">
        <v>16</v>
      </c>
      <c r="F1993" t="s">
        <v>1942</v>
      </c>
      <c r="G1993" t="s">
        <v>5</v>
      </c>
      <c r="H1993" t="s">
        <v>1677</v>
      </c>
      <c r="I1993" s="63" t="e">
        <f t="array" ref="I1993">_xlfn.IFS(#REF!="1",1,#REF!="2",2,#REF!="3",3,#REF!="1A",4,#REF!="1B",5,#REF!="2A",6,#REF!="2B",7,#REF!="3A",8,#REF!="3B",9,#REF!="4A",10,#REF!="","")</f>
        <v>#REF!</v>
      </c>
      <c r="J1993">
        <f>VLOOKUP(F1993,profesor!$G$2:$H$101,2,0)</f>
        <v>23</v>
      </c>
      <c r="K1993">
        <f>VLOOKUP(H1993,ar_predmet!A:C,3,0)</f>
        <v>73</v>
      </c>
      <c r="L1993" s="3">
        <f>VLOOKUP(H1993,ar_predmet!A:C,2,FALSE())</f>
        <v>6106</v>
      </c>
      <c r="M1993">
        <f>+VLOOKUP(G1993,tip_dogodka!$B$2:$C$10,2,0)</f>
        <v>4</v>
      </c>
      <c r="N1993">
        <f>+VLOOKUP(E1993,prostor!$F$1:$G$101,2,0)</f>
        <v>54</v>
      </c>
      <c r="O1993">
        <f t="shared" si="124"/>
        <v>150</v>
      </c>
      <c r="P1993">
        <f>VLOOKUP(O1993,mi2hh!A$2:B$4261,2,FALSE())</f>
        <v>3</v>
      </c>
      <c r="Q1993" t="str">
        <f t="shared" si="125"/>
        <v>Red</v>
      </c>
      <c r="R1993" t="str">
        <f t="shared" si="126"/>
        <v>UN</v>
      </c>
      <c r="S1993" s="24" t="s">
        <v>1200</v>
      </c>
      <c r="T1993" t="str">
        <f t="shared" si="127"/>
        <v>2B</v>
      </c>
      <c r="U1993">
        <f>VLOOKUP(S1993,ar_skupina!L$2:M$136,2,FALSE())</f>
        <v>57</v>
      </c>
    </row>
    <row r="1994" spans="1:21" ht="14.25" customHeight="1" x14ac:dyDescent="0.25">
      <c r="A1994">
        <v>2422</v>
      </c>
      <c r="B1994" s="9">
        <v>45219.416666666701</v>
      </c>
      <c r="C1994" s="9">
        <v>45219.520833333299</v>
      </c>
      <c r="D1994" t="s">
        <v>1945</v>
      </c>
      <c r="E1994" t="s">
        <v>17</v>
      </c>
      <c r="F1994" t="s">
        <v>1942</v>
      </c>
      <c r="G1994" t="s">
        <v>3</v>
      </c>
      <c r="H1994" t="s">
        <v>1338</v>
      </c>
      <c r="I1994" s="63" t="e">
        <f t="array" ref="I1994">_xlfn.IFS(#REF!="1",1,#REF!="2",2,#REF!="3",3,#REF!="1A",4,#REF!="1B",5,#REF!="2A",6,#REF!="2B",7,#REF!="3A",8,#REF!="3B",9,#REF!="4A",10,#REF!="","")</f>
        <v>#REF!</v>
      </c>
      <c r="J1994">
        <f>VLOOKUP(F1994,profesor!$G$2:$H$101,2,0)</f>
        <v>23</v>
      </c>
      <c r="K1994">
        <f>VLOOKUP(H1994,ar_predmet!A:C,3,0)</f>
        <v>190</v>
      </c>
      <c r="L1994" s="3">
        <f>VLOOKUP(H1994,ar_predmet!A:C,2,FALSE())</f>
        <v>7233</v>
      </c>
      <c r="M1994">
        <f>+VLOOKUP(G1994,tip_dogodka!$B$2:$C$10,2,0)</f>
        <v>2</v>
      </c>
      <c r="N1994">
        <f>+VLOOKUP(E1994,prostor!$F$1:$G$101,2,0)</f>
        <v>55</v>
      </c>
      <c r="O1994">
        <f t="shared" si="124"/>
        <v>150</v>
      </c>
      <c r="P1994">
        <f>VLOOKUP(O1994,mi2hh!A$2:B$4261,2,FALSE())</f>
        <v>3</v>
      </c>
      <c r="Q1994" t="str">
        <f t="shared" si="125"/>
        <v>Red</v>
      </c>
      <c r="R1994" t="str">
        <f t="shared" si="126"/>
        <v>MA</v>
      </c>
      <c r="S1994" s="24" t="s">
        <v>1229</v>
      </c>
      <c r="T1994" t="str">
        <f t="shared" si="127"/>
        <v/>
      </c>
      <c r="U1994">
        <f>VLOOKUP(S1994,ar_skupina!L$2:M$136,2,FALSE())</f>
        <v>85</v>
      </c>
    </row>
    <row r="1995" spans="1:21" ht="14.25" customHeight="1" x14ac:dyDescent="0.25">
      <c r="A1995">
        <v>2423</v>
      </c>
      <c r="B1995" s="9">
        <v>45300.635416666701</v>
      </c>
      <c r="C1995" s="9">
        <v>45300.739583333299</v>
      </c>
      <c r="D1995" t="s">
        <v>1946</v>
      </c>
      <c r="E1995">
        <v>402</v>
      </c>
      <c r="F1995" t="s">
        <v>1942</v>
      </c>
      <c r="G1995" t="s">
        <v>3</v>
      </c>
      <c r="H1995" t="s">
        <v>1947</v>
      </c>
      <c r="I1995" s="63" t="e">
        <f t="array" ref="I1995">_xlfn.IFS(#REF!="1",1,#REF!="2",2,#REF!="3",3,#REF!="1A",4,#REF!="1B",5,#REF!="2A",6,#REF!="2B",7,#REF!="3A",8,#REF!="3B",9,#REF!="4A",10,#REF!="","")</f>
        <v>#REF!</v>
      </c>
      <c r="J1995">
        <f>VLOOKUP(F1995,profesor!$G$2:$H$101,2,0)</f>
        <v>23</v>
      </c>
      <c r="K1995">
        <f>VLOOKUP(H1995,ar_predmet!A:C,3,0)</f>
        <v>132</v>
      </c>
      <c r="L1995" s="3">
        <f>VLOOKUP(H1995,ar_predmet!A:C,2,FALSE())</f>
        <v>6326</v>
      </c>
      <c r="M1995">
        <f>+VLOOKUP(G1995,tip_dogodka!$B$2:$C$10,2,0)</f>
        <v>2</v>
      </c>
      <c r="N1995">
        <f>+VLOOKUP(E1995,prostor!$F$1:$G$101,2,0)</f>
        <v>11</v>
      </c>
      <c r="O1995">
        <f t="shared" si="124"/>
        <v>150</v>
      </c>
      <c r="P1995">
        <f>VLOOKUP(O1995,mi2hh!A$2:B$4261,2,FALSE())</f>
        <v>3</v>
      </c>
      <c r="Q1995" t="str">
        <f t="shared" si="125"/>
        <v>Red</v>
      </c>
      <c r="R1995" t="str">
        <f t="shared" si="126"/>
        <v>UN</v>
      </c>
      <c r="S1995" s="24" t="s">
        <v>1215</v>
      </c>
      <c r="T1995" t="str">
        <f t="shared" si="127"/>
        <v/>
      </c>
      <c r="U1995">
        <f>VLOOKUP(S1995,ar_skupina!L$2:M$136,2,FALSE())</f>
        <v>72</v>
      </c>
    </row>
    <row r="1996" spans="1:21" ht="14.25" customHeight="1" x14ac:dyDescent="0.25">
      <c r="A1996">
        <v>2424</v>
      </c>
      <c r="B1996" s="9">
        <v>45253.635416666701</v>
      </c>
      <c r="C1996" s="9">
        <v>45253.739583333299</v>
      </c>
      <c r="D1996" t="s">
        <v>1948</v>
      </c>
      <c r="E1996">
        <v>111</v>
      </c>
      <c r="F1996" t="s">
        <v>1942</v>
      </c>
      <c r="G1996" t="s">
        <v>3</v>
      </c>
      <c r="H1996" t="s">
        <v>1949</v>
      </c>
      <c r="I1996" s="63" t="e">
        <f t="array" ref="I1996">_xlfn.IFS(#REF!="1",1,#REF!="2",2,#REF!="3",3,#REF!="1A",4,#REF!="1B",5,#REF!="2A",6,#REF!="2B",7,#REF!="3A",8,#REF!="3B",9,#REF!="4A",10,#REF!="","")</f>
        <v>#REF!</v>
      </c>
      <c r="J1996">
        <f>VLOOKUP(F1996,profesor!$G$2:$H$101,2,0)</f>
        <v>23</v>
      </c>
      <c r="K1996">
        <f>VLOOKUP(H1996,ar_predmet!A:C,3,0)</f>
        <v>8</v>
      </c>
      <c r="L1996" s="3">
        <f>VLOOKUP(H1996,ar_predmet!A:C,2,FALSE())</f>
        <v>5114</v>
      </c>
      <c r="M1996">
        <f>+VLOOKUP(G1996,tip_dogodka!$B$2:$C$10,2,0)</f>
        <v>2</v>
      </c>
      <c r="N1996">
        <f>+VLOOKUP(E1996,prostor!$F$1:$G$101,2,0)</f>
        <v>4</v>
      </c>
      <c r="O1996">
        <f t="shared" si="124"/>
        <v>150</v>
      </c>
      <c r="P1996">
        <f>VLOOKUP(O1996,mi2hh!A$2:B$4261,2,FALSE())</f>
        <v>3</v>
      </c>
      <c r="Q1996" t="str">
        <f t="shared" si="125"/>
        <v>Red</v>
      </c>
      <c r="R1996" t="str">
        <f t="shared" si="126"/>
        <v>VS</v>
      </c>
      <c r="S1996" s="24" t="s">
        <v>1135</v>
      </c>
      <c r="T1996" t="str">
        <f t="shared" si="127"/>
        <v>1</v>
      </c>
      <c r="U1996">
        <f>VLOOKUP(S1996,ar_skupina!L$2:M$136,2,FALSE())</f>
        <v>5</v>
      </c>
    </row>
    <row r="1997" spans="1:21" ht="14.25" customHeight="1" x14ac:dyDescent="0.25">
      <c r="A1997">
        <v>2425</v>
      </c>
      <c r="B1997" s="9">
        <v>45232.375</v>
      </c>
      <c r="C1997" s="9">
        <v>45232.479166666701</v>
      </c>
      <c r="D1997" t="s">
        <v>1950</v>
      </c>
      <c r="E1997" t="s">
        <v>16</v>
      </c>
      <c r="F1997" t="s">
        <v>1942</v>
      </c>
      <c r="G1997" t="s">
        <v>5</v>
      </c>
      <c r="H1997" t="s">
        <v>1338</v>
      </c>
      <c r="I1997" s="63" t="e">
        <f t="array" ref="I1997">_xlfn.IFS(#REF!="1",1,#REF!="2",2,#REF!="3",3,#REF!="1A",4,#REF!="1B",5,#REF!="2A",6,#REF!="2B",7,#REF!="3A",8,#REF!="3B",9,#REF!="4A",10,#REF!="","")</f>
        <v>#REF!</v>
      </c>
      <c r="J1997">
        <f>VLOOKUP(F1997,profesor!$G$2:$H$101,2,0)</f>
        <v>23</v>
      </c>
      <c r="K1997">
        <f>VLOOKUP(H1997,ar_predmet!A:C,3,0)</f>
        <v>190</v>
      </c>
      <c r="L1997" s="3">
        <f>VLOOKUP(H1997,ar_predmet!A:C,2,FALSE())</f>
        <v>7233</v>
      </c>
      <c r="M1997">
        <f>+VLOOKUP(G1997,tip_dogodka!$B$2:$C$10,2,0)</f>
        <v>4</v>
      </c>
      <c r="N1997">
        <f>+VLOOKUP(E1997,prostor!$F$1:$G$101,2,0)</f>
        <v>54</v>
      </c>
      <c r="O1997">
        <f t="shared" si="124"/>
        <v>150</v>
      </c>
      <c r="P1997">
        <f>VLOOKUP(O1997,mi2hh!A$2:B$4261,2,FALSE())</f>
        <v>3</v>
      </c>
      <c r="Q1997" t="str">
        <f t="shared" si="125"/>
        <v>Red</v>
      </c>
      <c r="R1997" t="str">
        <f t="shared" si="126"/>
        <v>MA</v>
      </c>
      <c r="S1997" s="24" t="s">
        <v>1229</v>
      </c>
      <c r="T1997" t="str">
        <f t="shared" si="127"/>
        <v/>
      </c>
      <c r="U1997">
        <f>VLOOKUP(S1997,ar_skupina!L$2:M$136,2,FALSE())</f>
        <v>85</v>
      </c>
    </row>
    <row r="1998" spans="1:21" ht="14.25" customHeight="1" x14ac:dyDescent="0.25">
      <c r="A1998">
        <v>2426</v>
      </c>
      <c r="B1998" s="9">
        <v>45406.677083333299</v>
      </c>
      <c r="C1998" s="9">
        <v>45406.78125</v>
      </c>
      <c r="D1998" t="s">
        <v>1951</v>
      </c>
      <c r="E1998">
        <v>402</v>
      </c>
      <c r="F1998" t="s">
        <v>1942</v>
      </c>
      <c r="G1998" t="s">
        <v>3</v>
      </c>
      <c r="H1998" t="s">
        <v>1952</v>
      </c>
      <c r="I1998" s="63" t="e">
        <f t="array" ref="I1998">_xlfn.IFS(#REF!="1",1,#REF!="2",2,#REF!="3",3,#REF!="1A",4,#REF!="1B",5,#REF!="2A",6,#REF!="2B",7,#REF!="3A",8,#REF!="3B",9,#REF!="4A",10,#REF!="","")</f>
        <v>#REF!</v>
      </c>
      <c r="J1998">
        <f>VLOOKUP(F1998,profesor!$G$2:$H$101,2,0)</f>
        <v>23</v>
      </c>
      <c r="K1998">
        <f>VLOOKUP(H1998,ar_predmet!A:C,3,0)</f>
        <v>28</v>
      </c>
      <c r="L1998" s="3">
        <f>VLOOKUP(H1998,ar_predmet!A:C,2,FALSE())</f>
        <v>5230</v>
      </c>
      <c r="M1998">
        <f>+VLOOKUP(G1998,tip_dogodka!$B$2:$C$10,2,0)</f>
        <v>2</v>
      </c>
      <c r="N1998">
        <f>+VLOOKUP(E1998,prostor!$F$1:$G$101,2,0)</f>
        <v>11</v>
      </c>
      <c r="O1998">
        <f t="shared" si="124"/>
        <v>150</v>
      </c>
      <c r="P1998">
        <f>VLOOKUP(O1998,mi2hh!A$2:B$4261,2,FALSE())</f>
        <v>3</v>
      </c>
      <c r="Q1998" t="str">
        <f t="shared" si="125"/>
        <v>Red</v>
      </c>
      <c r="R1998" t="str">
        <f t="shared" si="126"/>
        <v>VS</v>
      </c>
      <c r="S1998" s="24" t="s">
        <v>1156</v>
      </c>
      <c r="T1998" t="str">
        <f t="shared" si="127"/>
        <v/>
      </c>
      <c r="U1998">
        <f>VLOOKUP(S1998,ar_skupina!L$2:M$136,2,FALSE())</f>
        <v>19</v>
      </c>
    </row>
    <row r="1999" spans="1:21" ht="14.25" customHeight="1" x14ac:dyDescent="0.25">
      <c r="A1999">
        <v>2427</v>
      </c>
      <c r="B1999" s="9">
        <v>45405.416666666701</v>
      </c>
      <c r="C1999" s="9">
        <v>45405.520833333299</v>
      </c>
      <c r="D1999" t="s">
        <v>1953</v>
      </c>
      <c r="E1999" t="s">
        <v>16</v>
      </c>
      <c r="F1999" t="s">
        <v>1942</v>
      </c>
      <c r="G1999" t="s">
        <v>5</v>
      </c>
      <c r="H1999" t="s">
        <v>1954</v>
      </c>
      <c r="I1999" s="63" t="e">
        <f t="array" ref="I1999">_xlfn.IFS(#REF!="1",1,#REF!="2",2,#REF!="3",3,#REF!="1A",4,#REF!="1B",5,#REF!="2A",6,#REF!="2B",7,#REF!="3A",8,#REF!="3B",9,#REF!="4A",10,#REF!="","")</f>
        <v>#REF!</v>
      </c>
      <c r="J1999">
        <f>VLOOKUP(F1999,profesor!$G$2:$H$101,2,0)</f>
        <v>23</v>
      </c>
      <c r="K1999">
        <f>VLOOKUP(H1999,ar_predmet!A:C,3,0)</f>
        <v>77</v>
      </c>
      <c r="L1999" s="3">
        <f>VLOOKUP(H1999,ar_predmet!A:C,2,FALSE())</f>
        <v>6115</v>
      </c>
      <c r="M1999">
        <f>+VLOOKUP(G1999,tip_dogodka!$B$2:$C$10,2,0)</f>
        <v>4</v>
      </c>
      <c r="N1999">
        <f>+VLOOKUP(E1999,prostor!$F$1:$G$101,2,0)</f>
        <v>54</v>
      </c>
      <c r="O1999">
        <f t="shared" si="124"/>
        <v>150</v>
      </c>
      <c r="P1999">
        <f>VLOOKUP(O1999,mi2hh!A$2:B$4261,2,FALSE())</f>
        <v>3</v>
      </c>
      <c r="Q1999" t="str">
        <f t="shared" si="125"/>
        <v>Red</v>
      </c>
      <c r="R1999" t="str">
        <f t="shared" si="126"/>
        <v>UN</v>
      </c>
      <c r="S1999" s="24" t="s">
        <v>1195</v>
      </c>
      <c r="T1999" t="str">
        <f t="shared" si="127"/>
        <v/>
      </c>
      <c r="U1999">
        <f>VLOOKUP(S1999,ar_skupina!L$2:M$136,2,FALSE())</f>
        <v>52</v>
      </c>
    </row>
    <row r="2000" spans="1:21" ht="14.25" customHeight="1" x14ac:dyDescent="0.25">
      <c r="A2000">
        <v>2428</v>
      </c>
      <c r="B2000" s="9">
        <v>45356.375</v>
      </c>
      <c r="C2000" s="9">
        <v>45356.479166666701</v>
      </c>
      <c r="D2000" t="s">
        <v>1955</v>
      </c>
      <c r="E2000">
        <v>402</v>
      </c>
      <c r="F2000" t="s">
        <v>1942</v>
      </c>
      <c r="G2000" t="s">
        <v>3</v>
      </c>
      <c r="H2000" t="s">
        <v>1956</v>
      </c>
      <c r="I2000" s="63" t="e">
        <f t="array" ref="I2000">_xlfn.IFS(#REF!="1",1,#REF!="2",2,#REF!="3",3,#REF!="1A",4,#REF!="1B",5,#REF!="2A",6,#REF!="2B",7,#REF!="3A",8,#REF!="3B",9,#REF!="4A",10,#REF!="","")</f>
        <v>#REF!</v>
      </c>
      <c r="J2000">
        <f>VLOOKUP(F2000,profesor!$G$2:$H$101,2,0)</f>
        <v>23</v>
      </c>
      <c r="K2000">
        <f>VLOOKUP(H2000,ar_predmet!A:C,3,0)</f>
        <v>96</v>
      </c>
      <c r="L2000" s="3">
        <f>VLOOKUP(H2000,ar_predmet!A:C,2,FALSE())</f>
        <v>6222</v>
      </c>
      <c r="M2000">
        <f>+VLOOKUP(G2000,tip_dogodka!$B$2:$C$10,2,0)</f>
        <v>2</v>
      </c>
      <c r="N2000">
        <f>+VLOOKUP(E2000,prostor!$F$1:$G$101,2,0)</f>
        <v>11</v>
      </c>
      <c r="O2000">
        <f t="shared" si="124"/>
        <v>150</v>
      </c>
      <c r="P2000">
        <f>VLOOKUP(O2000,mi2hh!A$2:B$4261,2,FALSE())</f>
        <v>3</v>
      </c>
      <c r="Q2000" t="str">
        <f t="shared" si="125"/>
        <v>Red</v>
      </c>
      <c r="R2000" t="str">
        <f t="shared" si="126"/>
        <v>UN</v>
      </c>
      <c r="S2000" s="24" t="s">
        <v>1208</v>
      </c>
      <c r="T2000" t="str">
        <f t="shared" si="127"/>
        <v/>
      </c>
      <c r="U2000">
        <f>VLOOKUP(S2000,ar_skupina!L$2:M$136,2,FALSE())</f>
        <v>65</v>
      </c>
    </row>
    <row r="2001" spans="1:21" ht="14.25" customHeight="1" x14ac:dyDescent="0.25">
      <c r="A2001">
        <v>2429</v>
      </c>
      <c r="B2001" s="9">
        <v>45313.375</v>
      </c>
      <c r="C2001" s="9">
        <v>45313.479166666701</v>
      </c>
      <c r="D2001" t="s">
        <v>1957</v>
      </c>
      <c r="E2001" t="s">
        <v>16</v>
      </c>
      <c r="F2001" t="s">
        <v>1942</v>
      </c>
      <c r="G2001" t="s">
        <v>5</v>
      </c>
      <c r="H2001" t="s">
        <v>1351</v>
      </c>
      <c r="I2001" s="63" t="e">
        <f t="array" ref="I2001">_xlfn.IFS(#REF!="1",1,#REF!="2",2,#REF!="3",3,#REF!="1A",4,#REF!="1B",5,#REF!="2A",6,#REF!="2B",7,#REF!="3A",8,#REF!="3B",9,#REF!="4A",10,#REF!="","")</f>
        <v>#REF!</v>
      </c>
      <c r="J2001">
        <f>VLOOKUP(F2001,profesor!$G$2:$H$101,2,0)</f>
        <v>23</v>
      </c>
      <c r="K2001">
        <f>VLOOKUP(H2001,ar_predmet!A:C,3,0)</f>
        <v>188</v>
      </c>
      <c r="L2001" s="3">
        <f>VLOOKUP(H2001,ar_predmet!A:C,2,FALSE())</f>
        <v>7231</v>
      </c>
      <c r="M2001">
        <f>+VLOOKUP(G2001,tip_dogodka!$B$2:$C$10,2,0)</f>
        <v>4</v>
      </c>
      <c r="N2001">
        <f>+VLOOKUP(E2001,prostor!$F$1:$G$101,2,0)</f>
        <v>54</v>
      </c>
      <c r="O2001">
        <f t="shared" si="124"/>
        <v>150</v>
      </c>
      <c r="P2001">
        <f>VLOOKUP(O2001,mi2hh!A$2:B$4261,2,FALSE())</f>
        <v>3</v>
      </c>
      <c r="Q2001" t="str">
        <f t="shared" si="125"/>
        <v>Red</v>
      </c>
      <c r="R2001" t="str">
        <f t="shared" si="126"/>
        <v>MA</v>
      </c>
      <c r="S2001" s="24" t="s">
        <v>1229</v>
      </c>
      <c r="T2001" t="str">
        <f t="shared" si="127"/>
        <v/>
      </c>
      <c r="U2001">
        <f>VLOOKUP(S2001,ar_skupina!L$2:M$136,2,FALSE())</f>
        <v>85</v>
      </c>
    </row>
    <row r="2002" spans="1:21" ht="14.25" customHeight="1" x14ac:dyDescent="0.25">
      <c r="A2002">
        <v>2430</v>
      </c>
      <c r="B2002" s="9">
        <v>45309.635416666701</v>
      </c>
      <c r="C2002" s="9">
        <v>45309.739583333299</v>
      </c>
      <c r="D2002" t="s">
        <v>1958</v>
      </c>
      <c r="E2002" t="s">
        <v>16</v>
      </c>
      <c r="F2002" t="s">
        <v>1942</v>
      </c>
      <c r="G2002" t="s">
        <v>5</v>
      </c>
      <c r="H2002" t="s">
        <v>1959</v>
      </c>
      <c r="I2002" s="63" t="e">
        <f t="array" ref="I2002">_xlfn.IFS(#REF!="1",1,#REF!="2",2,#REF!="3",3,#REF!="1A",4,#REF!="1B",5,#REF!="2A",6,#REF!="2B",7,#REF!="3A",8,#REF!="3B",9,#REF!="4A",10,#REF!="","")</f>
        <v>#REF!</v>
      </c>
      <c r="J2002">
        <f>VLOOKUP(F2002,profesor!$G$2:$H$101,2,0)</f>
        <v>23</v>
      </c>
      <c r="K2002">
        <f>VLOOKUP(H2002,ar_predmet!A:C,3,0)</f>
        <v>23</v>
      </c>
      <c r="L2002" s="3">
        <f>VLOOKUP(H2002,ar_predmet!A:C,2,FALSE())</f>
        <v>5225</v>
      </c>
      <c r="M2002">
        <f>+VLOOKUP(G2002,tip_dogodka!$B$2:$C$10,2,0)</f>
        <v>4</v>
      </c>
      <c r="N2002">
        <f>+VLOOKUP(E2002,prostor!$F$1:$G$101,2,0)</f>
        <v>54</v>
      </c>
      <c r="O2002">
        <f t="shared" si="124"/>
        <v>150</v>
      </c>
      <c r="P2002">
        <f>VLOOKUP(O2002,mi2hh!A$2:B$4261,2,FALSE())</f>
        <v>3</v>
      </c>
      <c r="Q2002" t="str">
        <f t="shared" si="125"/>
        <v>Red</v>
      </c>
      <c r="R2002" t="str">
        <f t="shared" si="126"/>
        <v>VS</v>
      </c>
      <c r="S2002" s="24" t="s">
        <v>1156</v>
      </c>
      <c r="T2002" t="str">
        <f t="shared" si="127"/>
        <v/>
      </c>
      <c r="U2002">
        <f>VLOOKUP(S2002,ar_skupina!L$2:M$136,2,FALSE())</f>
        <v>19</v>
      </c>
    </row>
    <row r="2003" spans="1:21" ht="14.25" customHeight="1" x14ac:dyDescent="0.25">
      <c r="A2003">
        <v>2431</v>
      </c>
      <c r="B2003" s="9">
        <v>45379.489583333299</v>
      </c>
      <c r="C2003" s="9">
        <v>45379.59375</v>
      </c>
      <c r="D2003" t="s">
        <v>1960</v>
      </c>
      <c r="E2003">
        <v>413</v>
      </c>
      <c r="F2003" t="s">
        <v>1942</v>
      </c>
      <c r="G2003" t="s">
        <v>3</v>
      </c>
      <c r="H2003" t="s">
        <v>1677</v>
      </c>
      <c r="I2003" s="63" t="e">
        <f t="array" ref="I2003">_xlfn.IFS(#REF!="1",1,#REF!="2",2,#REF!="3",3,#REF!="1A",4,#REF!="1B",5,#REF!="2A",6,#REF!="2B",7,#REF!="3A",8,#REF!="3B",9,#REF!="4A",10,#REF!="","")</f>
        <v>#REF!</v>
      </c>
      <c r="J2003">
        <f>VLOOKUP(F2003,profesor!$G$2:$H$101,2,0)</f>
        <v>23</v>
      </c>
      <c r="K2003">
        <f>VLOOKUP(H2003,ar_predmet!A:C,3,0)</f>
        <v>73</v>
      </c>
      <c r="L2003" s="3">
        <f>VLOOKUP(H2003,ar_predmet!A:C,2,FALSE())</f>
        <v>6106</v>
      </c>
      <c r="M2003">
        <f>+VLOOKUP(G2003,tip_dogodka!$B$2:$C$10,2,0)</f>
        <v>2</v>
      </c>
      <c r="N2003">
        <f>+VLOOKUP(E2003,prostor!$F$1:$G$101,2,0)</f>
        <v>16</v>
      </c>
      <c r="O2003">
        <f t="shared" si="124"/>
        <v>150</v>
      </c>
      <c r="P2003">
        <f>VLOOKUP(O2003,mi2hh!A$2:B$4261,2,FALSE())</f>
        <v>3</v>
      </c>
      <c r="Q2003" t="str">
        <f t="shared" si="125"/>
        <v>Red</v>
      </c>
      <c r="R2003" t="str">
        <f t="shared" si="126"/>
        <v>UN</v>
      </c>
      <c r="S2003" s="24" t="s">
        <v>1199</v>
      </c>
      <c r="T2003" t="str">
        <f t="shared" si="127"/>
        <v>2A</v>
      </c>
      <c r="U2003">
        <f>VLOOKUP(S2003,ar_skupina!L$2:M$136,2,FALSE())</f>
        <v>56</v>
      </c>
    </row>
    <row r="2004" spans="1:21" ht="14.25" customHeight="1" x14ac:dyDescent="0.25">
      <c r="A2004">
        <v>2432</v>
      </c>
      <c r="B2004" s="9">
        <v>45273.635416666701</v>
      </c>
      <c r="C2004" s="9">
        <v>45273.739583333299</v>
      </c>
      <c r="D2004" t="s">
        <v>1946</v>
      </c>
      <c r="E2004">
        <v>403</v>
      </c>
      <c r="F2004" t="s">
        <v>1942</v>
      </c>
      <c r="G2004" t="s">
        <v>3</v>
      </c>
      <c r="H2004" t="s">
        <v>1947</v>
      </c>
      <c r="I2004" s="63" t="e">
        <f t="array" ref="I2004">_xlfn.IFS(#REF!="1",1,#REF!="2",2,#REF!="3",3,#REF!="1A",4,#REF!="1B",5,#REF!="2A",6,#REF!="2B",7,#REF!="3A",8,#REF!="3B",9,#REF!="4A",10,#REF!="","")</f>
        <v>#REF!</v>
      </c>
      <c r="J2004">
        <f>VLOOKUP(F2004,profesor!$G$2:$H$101,2,0)</f>
        <v>23</v>
      </c>
      <c r="K2004">
        <f>VLOOKUP(H2004,ar_predmet!A:C,3,0)</f>
        <v>132</v>
      </c>
      <c r="L2004" s="3">
        <f>VLOOKUP(H2004,ar_predmet!A:C,2,FALSE())</f>
        <v>6326</v>
      </c>
      <c r="M2004">
        <f>+VLOOKUP(G2004,tip_dogodka!$B$2:$C$10,2,0)</f>
        <v>2</v>
      </c>
      <c r="N2004">
        <f>+VLOOKUP(E2004,prostor!$F$1:$G$101,2,0)</f>
        <v>12</v>
      </c>
      <c r="O2004">
        <f t="shared" si="124"/>
        <v>150</v>
      </c>
      <c r="P2004">
        <f>VLOOKUP(O2004,mi2hh!A$2:B$4261,2,FALSE())</f>
        <v>3</v>
      </c>
      <c r="Q2004" t="str">
        <f t="shared" si="125"/>
        <v>Red</v>
      </c>
      <c r="R2004" t="str">
        <f t="shared" si="126"/>
        <v>UN</v>
      </c>
      <c r="S2004" s="24" t="s">
        <v>1215</v>
      </c>
      <c r="T2004" t="str">
        <f t="shared" si="127"/>
        <v/>
      </c>
      <c r="U2004">
        <f>VLOOKUP(S2004,ar_skupina!L$2:M$136,2,FALSE())</f>
        <v>72</v>
      </c>
    </row>
    <row r="2005" spans="1:21" ht="14.25" customHeight="1" x14ac:dyDescent="0.25">
      <c r="A2005">
        <v>2433</v>
      </c>
      <c r="B2005" s="9">
        <v>45313.489583333299</v>
      </c>
      <c r="C2005" s="9">
        <v>45313.59375</v>
      </c>
      <c r="D2005" t="s">
        <v>1961</v>
      </c>
      <c r="E2005">
        <v>402</v>
      </c>
      <c r="F2005" t="s">
        <v>1942</v>
      </c>
      <c r="G2005" t="s">
        <v>3</v>
      </c>
      <c r="H2005" t="s">
        <v>1959</v>
      </c>
      <c r="I2005" s="63" t="e">
        <f t="array" ref="I2005">_xlfn.IFS(#REF!="1",1,#REF!="2",2,#REF!="3",3,#REF!="1A",4,#REF!="1B",5,#REF!="2A",6,#REF!="2B",7,#REF!="3A",8,#REF!="3B",9,#REF!="4A",10,#REF!="","")</f>
        <v>#REF!</v>
      </c>
      <c r="J2005">
        <f>VLOOKUP(F2005,profesor!$G$2:$H$101,2,0)</f>
        <v>23</v>
      </c>
      <c r="K2005">
        <f>VLOOKUP(H2005,ar_predmet!A:C,3,0)</f>
        <v>23</v>
      </c>
      <c r="L2005" s="3">
        <f>VLOOKUP(H2005,ar_predmet!A:C,2,FALSE())</f>
        <v>5225</v>
      </c>
      <c r="M2005">
        <f>+VLOOKUP(G2005,tip_dogodka!$B$2:$C$10,2,0)</f>
        <v>2</v>
      </c>
      <c r="N2005">
        <f>+VLOOKUP(E2005,prostor!$F$1:$G$101,2,0)</f>
        <v>11</v>
      </c>
      <c r="O2005">
        <f t="shared" si="124"/>
        <v>150</v>
      </c>
      <c r="P2005">
        <f>VLOOKUP(O2005,mi2hh!A$2:B$4261,2,FALSE())</f>
        <v>3</v>
      </c>
      <c r="Q2005" t="str">
        <f t="shared" si="125"/>
        <v>Red</v>
      </c>
      <c r="R2005" t="str">
        <f t="shared" si="126"/>
        <v>VS</v>
      </c>
      <c r="S2005" s="24" t="s">
        <v>1156</v>
      </c>
      <c r="T2005" t="str">
        <f t="shared" si="127"/>
        <v/>
      </c>
      <c r="U2005">
        <f>VLOOKUP(S2005,ar_skupina!L$2:M$136,2,FALSE())</f>
        <v>19</v>
      </c>
    </row>
    <row r="2006" spans="1:21" ht="14.25" customHeight="1" x14ac:dyDescent="0.25">
      <c r="A2006">
        <v>2434</v>
      </c>
      <c r="B2006" s="9">
        <v>45310.375</v>
      </c>
      <c r="C2006" s="9">
        <v>45310.479166666701</v>
      </c>
      <c r="D2006" t="s">
        <v>1957</v>
      </c>
      <c r="E2006" t="s">
        <v>16</v>
      </c>
      <c r="F2006" t="s">
        <v>1942</v>
      </c>
      <c r="G2006" t="s">
        <v>5</v>
      </c>
      <c r="H2006" t="s">
        <v>1351</v>
      </c>
      <c r="I2006" s="63" t="e">
        <f t="array" ref="I2006">_xlfn.IFS(#REF!="1",1,#REF!="2",2,#REF!="3",3,#REF!="1A",4,#REF!="1B",5,#REF!="2A",6,#REF!="2B",7,#REF!="3A",8,#REF!="3B",9,#REF!="4A",10,#REF!="","")</f>
        <v>#REF!</v>
      </c>
      <c r="J2006">
        <f>VLOOKUP(F2006,profesor!$G$2:$H$101,2,0)</f>
        <v>23</v>
      </c>
      <c r="K2006">
        <f>VLOOKUP(H2006,ar_predmet!A:C,3,0)</f>
        <v>188</v>
      </c>
      <c r="L2006" s="3">
        <f>VLOOKUP(H2006,ar_predmet!A:C,2,FALSE())</f>
        <v>7231</v>
      </c>
      <c r="M2006">
        <f>+VLOOKUP(G2006,tip_dogodka!$B$2:$C$10,2,0)</f>
        <v>4</v>
      </c>
      <c r="N2006">
        <f>+VLOOKUP(E2006,prostor!$F$1:$G$101,2,0)</f>
        <v>54</v>
      </c>
      <c r="O2006">
        <f t="shared" si="124"/>
        <v>150</v>
      </c>
      <c r="P2006">
        <f>VLOOKUP(O2006,mi2hh!A$2:B$4261,2,FALSE())</f>
        <v>3</v>
      </c>
      <c r="Q2006" t="str">
        <f t="shared" si="125"/>
        <v>Red</v>
      </c>
      <c r="R2006" t="str">
        <f t="shared" si="126"/>
        <v>MA</v>
      </c>
      <c r="S2006" s="24" t="s">
        <v>1229</v>
      </c>
      <c r="T2006" t="str">
        <f t="shared" si="127"/>
        <v/>
      </c>
      <c r="U2006">
        <f>VLOOKUP(S2006,ar_skupina!L$2:M$136,2,FALSE())</f>
        <v>85</v>
      </c>
    </row>
    <row r="2007" spans="1:21" ht="14.25" customHeight="1" x14ac:dyDescent="0.25">
      <c r="A2007">
        <v>2435</v>
      </c>
      <c r="B2007" s="9">
        <v>45393.53125</v>
      </c>
      <c r="C2007" s="9">
        <v>45393.635416666701</v>
      </c>
      <c r="D2007" t="s">
        <v>1960</v>
      </c>
      <c r="E2007">
        <v>413</v>
      </c>
      <c r="F2007" t="s">
        <v>1942</v>
      </c>
      <c r="G2007" t="s">
        <v>3</v>
      </c>
      <c r="H2007" t="s">
        <v>1677</v>
      </c>
      <c r="I2007" s="63" t="e">
        <f t="array" ref="I2007">_xlfn.IFS(#REF!="1",1,#REF!="2",2,#REF!="3",3,#REF!="1A",4,#REF!="1B",5,#REF!="2A",6,#REF!="2B",7,#REF!="3A",8,#REF!="3B",9,#REF!="4A",10,#REF!="","")</f>
        <v>#REF!</v>
      </c>
      <c r="J2007">
        <f>VLOOKUP(F2007,profesor!$G$2:$H$101,2,0)</f>
        <v>23</v>
      </c>
      <c r="K2007">
        <f>VLOOKUP(H2007,ar_predmet!A:C,3,0)</f>
        <v>73</v>
      </c>
      <c r="L2007" s="3">
        <f>VLOOKUP(H2007,ar_predmet!A:C,2,FALSE())</f>
        <v>6106</v>
      </c>
      <c r="M2007">
        <f>+VLOOKUP(G2007,tip_dogodka!$B$2:$C$10,2,0)</f>
        <v>2</v>
      </c>
      <c r="N2007">
        <f>+VLOOKUP(E2007,prostor!$F$1:$G$101,2,0)</f>
        <v>16</v>
      </c>
      <c r="O2007">
        <f t="shared" si="124"/>
        <v>150</v>
      </c>
      <c r="P2007">
        <f>VLOOKUP(O2007,mi2hh!A$2:B$4261,2,FALSE())</f>
        <v>3</v>
      </c>
      <c r="Q2007" t="str">
        <f t="shared" si="125"/>
        <v>Red</v>
      </c>
      <c r="R2007" t="str">
        <f t="shared" si="126"/>
        <v>UN</v>
      </c>
      <c r="S2007" s="24" t="s">
        <v>1199</v>
      </c>
      <c r="T2007" t="str">
        <f t="shared" si="127"/>
        <v>2A</v>
      </c>
      <c r="U2007">
        <f>VLOOKUP(S2007,ar_skupina!L$2:M$136,2,FALSE())</f>
        <v>56</v>
      </c>
    </row>
    <row r="2008" spans="1:21" ht="14.25" customHeight="1" x14ac:dyDescent="0.25">
      <c r="A2008">
        <v>2436</v>
      </c>
      <c r="B2008" s="9">
        <v>45225.416666666701</v>
      </c>
      <c r="C2008" s="9">
        <v>45225.520833333299</v>
      </c>
      <c r="D2008" t="s">
        <v>1945</v>
      </c>
      <c r="E2008">
        <v>411</v>
      </c>
      <c r="F2008" t="s">
        <v>1942</v>
      </c>
      <c r="G2008" t="s">
        <v>3</v>
      </c>
      <c r="H2008" t="s">
        <v>1338</v>
      </c>
      <c r="I2008" s="63" t="e">
        <f t="array" ref="I2008">_xlfn.IFS(#REF!="1",1,#REF!="2",2,#REF!="3",3,#REF!="1A",4,#REF!="1B",5,#REF!="2A",6,#REF!="2B",7,#REF!="3A",8,#REF!="3B",9,#REF!="4A",10,#REF!="","")</f>
        <v>#REF!</v>
      </c>
      <c r="J2008">
        <f>VLOOKUP(F2008,profesor!$G$2:$H$101,2,0)</f>
        <v>23</v>
      </c>
      <c r="K2008">
        <f>VLOOKUP(H2008,ar_predmet!A:C,3,0)</f>
        <v>190</v>
      </c>
      <c r="L2008" s="3">
        <f>VLOOKUP(H2008,ar_predmet!A:C,2,FALSE())</f>
        <v>7233</v>
      </c>
      <c r="M2008">
        <f>+VLOOKUP(G2008,tip_dogodka!$B$2:$C$10,2,0)</f>
        <v>2</v>
      </c>
      <c r="N2008">
        <f>+VLOOKUP(E2008,prostor!$F$1:$G$101,2,0)</f>
        <v>14</v>
      </c>
      <c r="O2008">
        <f t="shared" si="124"/>
        <v>150</v>
      </c>
      <c r="P2008">
        <f>VLOOKUP(O2008,mi2hh!A$2:B$4261,2,FALSE())</f>
        <v>3</v>
      </c>
      <c r="Q2008" t="str">
        <f t="shared" si="125"/>
        <v>Red</v>
      </c>
      <c r="R2008" t="str">
        <f t="shared" si="126"/>
        <v>MA</v>
      </c>
      <c r="S2008" s="24" t="s">
        <v>1229</v>
      </c>
      <c r="T2008" t="str">
        <f t="shared" si="127"/>
        <v/>
      </c>
      <c r="U2008">
        <f>VLOOKUP(S2008,ar_skupina!L$2:M$136,2,FALSE())</f>
        <v>85</v>
      </c>
    </row>
    <row r="2009" spans="1:21" ht="14.25" customHeight="1" x14ac:dyDescent="0.25">
      <c r="A2009">
        <v>2437</v>
      </c>
      <c r="B2009" s="9">
        <v>45427.791666666701</v>
      </c>
      <c r="C2009" s="9">
        <v>45427.961805555598</v>
      </c>
      <c r="D2009" t="s">
        <v>1962</v>
      </c>
      <c r="E2009" t="s">
        <v>17</v>
      </c>
      <c r="F2009" t="s">
        <v>1942</v>
      </c>
      <c r="G2009" t="s">
        <v>8</v>
      </c>
      <c r="H2009" t="s">
        <v>1349</v>
      </c>
      <c r="I2009" s="63" t="e">
        <f t="array" ref="I2009">_xlfn.IFS(#REF!="1",1,#REF!="2",2,#REF!="3",3,#REF!="1A",4,#REF!="1B",5,#REF!="2A",6,#REF!="2B",7,#REF!="3A",8,#REF!="3B",9,#REF!="4A",10,#REF!="","")</f>
        <v>#REF!</v>
      </c>
      <c r="J2009">
        <f>VLOOKUP(F2009,profesor!$G$2:$H$101,2,0)</f>
        <v>23</v>
      </c>
      <c r="K2009">
        <f>VLOOKUP(H2009,ar_predmet!A:C,3,0)</f>
        <v>175</v>
      </c>
      <c r="L2009" s="3">
        <f>VLOOKUP(H2009,ar_predmet!A:C,2,FALSE())</f>
        <v>7133</v>
      </c>
      <c r="M2009">
        <f>+VLOOKUP(G2009,tip_dogodka!$B$2:$C$10,2,0)</f>
        <v>7</v>
      </c>
      <c r="N2009">
        <f>+VLOOKUP(E2009,prostor!$F$1:$G$101,2,0)</f>
        <v>55</v>
      </c>
      <c r="O2009">
        <f t="shared" si="124"/>
        <v>245</v>
      </c>
      <c r="P2009">
        <f>VLOOKUP(O2009,mi2hh!A$2:B$4261,2,FALSE())</f>
        <v>5</v>
      </c>
      <c r="Q2009" t="str">
        <f t="shared" si="125"/>
        <v>Izr</v>
      </c>
      <c r="R2009" t="str">
        <f t="shared" si="126"/>
        <v>MA</v>
      </c>
      <c r="S2009" s="24" t="s">
        <v>1265</v>
      </c>
      <c r="T2009" t="str">
        <f t="shared" si="127"/>
        <v/>
      </c>
      <c r="U2009">
        <f>VLOOKUP(S2009,ar_skupina!L$2:M$136,2,FALSE())</f>
        <v>116</v>
      </c>
    </row>
    <row r="2010" spans="1:21" ht="14.25" customHeight="1" x14ac:dyDescent="0.25">
      <c r="A2010">
        <v>2438</v>
      </c>
      <c r="B2010" s="9">
        <v>45308.489583333299</v>
      </c>
      <c r="C2010" s="9">
        <v>45308.59375</v>
      </c>
      <c r="D2010" t="s">
        <v>1961</v>
      </c>
      <c r="E2010">
        <v>402</v>
      </c>
      <c r="F2010" t="s">
        <v>1942</v>
      </c>
      <c r="G2010" t="s">
        <v>3</v>
      </c>
      <c r="H2010" t="s">
        <v>1959</v>
      </c>
      <c r="I2010" s="63" t="e">
        <f t="array" ref="I2010">_xlfn.IFS(#REF!="1",1,#REF!="2",2,#REF!="3",3,#REF!="1A",4,#REF!="1B",5,#REF!="2A",6,#REF!="2B",7,#REF!="3A",8,#REF!="3B",9,#REF!="4A",10,#REF!="","")</f>
        <v>#REF!</v>
      </c>
      <c r="J2010">
        <f>VLOOKUP(F2010,profesor!$G$2:$H$101,2,0)</f>
        <v>23</v>
      </c>
      <c r="K2010">
        <f>VLOOKUP(H2010,ar_predmet!A:C,3,0)</f>
        <v>23</v>
      </c>
      <c r="L2010" s="3">
        <f>VLOOKUP(H2010,ar_predmet!A:C,2,FALSE())</f>
        <v>5225</v>
      </c>
      <c r="M2010">
        <f>+VLOOKUP(G2010,tip_dogodka!$B$2:$C$10,2,0)</f>
        <v>2</v>
      </c>
      <c r="N2010">
        <f>+VLOOKUP(E2010,prostor!$F$1:$G$101,2,0)</f>
        <v>11</v>
      </c>
      <c r="O2010">
        <f t="shared" si="124"/>
        <v>150</v>
      </c>
      <c r="P2010">
        <f>VLOOKUP(O2010,mi2hh!A$2:B$4261,2,FALSE())</f>
        <v>3</v>
      </c>
      <c r="Q2010" t="str">
        <f t="shared" si="125"/>
        <v>Red</v>
      </c>
      <c r="R2010" t="str">
        <f t="shared" si="126"/>
        <v>VS</v>
      </c>
      <c r="S2010" s="24" t="s">
        <v>1156</v>
      </c>
      <c r="T2010" t="str">
        <f t="shared" si="127"/>
        <v/>
      </c>
      <c r="U2010">
        <f>VLOOKUP(S2010,ar_skupina!L$2:M$136,2,FALSE())</f>
        <v>19</v>
      </c>
    </row>
    <row r="2011" spans="1:21" ht="14.25" customHeight="1" x14ac:dyDescent="0.25">
      <c r="A2011">
        <v>2439</v>
      </c>
      <c r="B2011" s="9">
        <v>45301.375</v>
      </c>
      <c r="C2011" s="9">
        <v>45301.479166666701</v>
      </c>
      <c r="D2011" t="s">
        <v>1963</v>
      </c>
      <c r="E2011">
        <v>411</v>
      </c>
      <c r="F2011" t="s">
        <v>1942</v>
      </c>
      <c r="G2011" t="s">
        <v>3</v>
      </c>
      <c r="H2011" t="s">
        <v>1351</v>
      </c>
      <c r="I2011" s="63" t="e">
        <f t="array" ref="I2011">_xlfn.IFS(#REF!="1",1,#REF!="2",2,#REF!="3",3,#REF!="1A",4,#REF!="1B",5,#REF!="2A",6,#REF!="2B",7,#REF!="3A",8,#REF!="3B",9,#REF!="4A",10,#REF!="","")</f>
        <v>#REF!</v>
      </c>
      <c r="J2011">
        <f>VLOOKUP(F2011,profesor!$G$2:$H$101,2,0)</f>
        <v>23</v>
      </c>
      <c r="K2011">
        <f>VLOOKUP(H2011,ar_predmet!A:C,3,0)</f>
        <v>188</v>
      </c>
      <c r="L2011" s="3">
        <f>VLOOKUP(H2011,ar_predmet!A:C,2,FALSE())</f>
        <v>7231</v>
      </c>
      <c r="M2011">
        <f>+VLOOKUP(G2011,tip_dogodka!$B$2:$C$10,2,0)</f>
        <v>2</v>
      </c>
      <c r="N2011">
        <f>+VLOOKUP(E2011,prostor!$F$1:$G$101,2,0)</f>
        <v>14</v>
      </c>
      <c r="O2011">
        <f t="shared" si="124"/>
        <v>150</v>
      </c>
      <c r="P2011">
        <f>VLOOKUP(O2011,mi2hh!A$2:B$4261,2,FALSE())</f>
        <v>3</v>
      </c>
      <c r="Q2011" t="str">
        <f t="shared" si="125"/>
        <v>Red</v>
      </c>
      <c r="R2011" t="str">
        <f t="shared" si="126"/>
        <v>MA</v>
      </c>
      <c r="S2011" s="24" t="s">
        <v>1229</v>
      </c>
      <c r="T2011" t="str">
        <f t="shared" si="127"/>
        <v/>
      </c>
      <c r="U2011">
        <f>VLOOKUP(S2011,ar_skupina!L$2:M$136,2,FALSE())</f>
        <v>85</v>
      </c>
    </row>
    <row r="2012" spans="1:21" ht="14.25" customHeight="1" x14ac:dyDescent="0.25">
      <c r="A2012">
        <v>2440</v>
      </c>
      <c r="B2012" s="9">
        <v>45419.791666666701</v>
      </c>
      <c r="C2012" s="9">
        <v>45419.822916666701</v>
      </c>
      <c r="D2012" t="s">
        <v>1964</v>
      </c>
      <c r="E2012" t="s">
        <v>16</v>
      </c>
      <c r="F2012" t="s">
        <v>1942</v>
      </c>
      <c r="G2012" t="s">
        <v>5</v>
      </c>
      <c r="H2012" t="s">
        <v>1949</v>
      </c>
      <c r="I2012" s="63" t="e">
        <f t="array" ref="I2012">_xlfn.IFS(#REF!="1",1,#REF!="2",2,#REF!="3",3,#REF!="1A",4,#REF!="1B",5,#REF!="2A",6,#REF!="2B",7,#REF!="3A",8,#REF!="3B",9,#REF!="4A",10,#REF!="","")</f>
        <v>#REF!</v>
      </c>
      <c r="J2012">
        <f>VLOOKUP(F2012,profesor!$G$2:$H$101,2,0)</f>
        <v>23</v>
      </c>
      <c r="K2012">
        <f>VLOOKUP(H2012,ar_predmet!A:C,3,0)</f>
        <v>8</v>
      </c>
      <c r="L2012" s="3">
        <f>VLOOKUP(H2012,ar_predmet!A:C,2,FALSE())</f>
        <v>5114</v>
      </c>
      <c r="M2012">
        <f>+VLOOKUP(G2012,tip_dogodka!$B$2:$C$10,2,0)</f>
        <v>4</v>
      </c>
      <c r="N2012">
        <f>+VLOOKUP(E2012,prostor!$F$1:$G$101,2,0)</f>
        <v>54</v>
      </c>
      <c r="O2012">
        <f t="shared" si="124"/>
        <v>45</v>
      </c>
      <c r="P2012">
        <f>VLOOKUP(O2012,mi2hh!A$2:B$4261,2,FALSE())</f>
        <v>1</v>
      </c>
      <c r="Q2012" t="str">
        <f t="shared" si="125"/>
        <v>Izr</v>
      </c>
      <c r="R2012" t="str">
        <f t="shared" si="126"/>
        <v>VS</v>
      </c>
      <c r="S2012" s="24" t="s">
        <v>1241</v>
      </c>
      <c r="T2012" t="str">
        <f t="shared" si="127"/>
        <v/>
      </c>
      <c r="U2012">
        <f>VLOOKUP(S2012,ar_skupina!L$2:M$136,2,FALSE())</f>
        <v>90</v>
      </c>
    </row>
    <row r="2013" spans="1:21" ht="14.25" customHeight="1" x14ac:dyDescent="0.25">
      <c r="A2013">
        <v>2441</v>
      </c>
      <c r="B2013" s="9">
        <v>45352.489583333299</v>
      </c>
      <c r="C2013" s="9">
        <v>45352.59375</v>
      </c>
      <c r="D2013" t="s">
        <v>1965</v>
      </c>
      <c r="E2013">
        <v>411</v>
      </c>
      <c r="F2013" t="s">
        <v>1942</v>
      </c>
      <c r="G2013" t="s">
        <v>3</v>
      </c>
      <c r="H2013" t="s">
        <v>1336</v>
      </c>
      <c r="I2013" s="63" t="e">
        <f t="array" ref="I2013">_xlfn.IFS(#REF!="1",1,#REF!="2",2,#REF!="3",3,#REF!="1A",4,#REF!="1B",5,#REF!="2A",6,#REF!="2B",7,#REF!="3A",8,#REF!="3B",9,#REF!="4A",10,#REF!="","")</f>
        <v>#REF!</v>
      </c>
      <c r="J2013">
        <f>VLOOKUP(F2013,profesor!$G$2:$H$101,2,0)</f>
        <v>23</v>
      </c>
      <c r="K2013">
        <f>VLOOKUP(H2013,ar_predmet!A:C,3,0)</f>
        <v>116</v>
      </c>
      <c r="L2013" s="3">
        <f>VLOOKUP(H2013,ar_predmet!A:C,2,FALSE())</f>
        <v>6303</v>
      </c>
      <c r="M2013">
        <f>+VLOOKUP(G2013,tip_dogodka!$B$2:$C$10,2,0)</f>
        <v>2</v>
      </c>
      <c r="N2013">
        <f>+VLOOKUP(E2013,prostor!$F$1:$G$101,2,0)</f>
        <v>14</v>
      </c>
      <c r="O2013">
        <f t="shared" si="124"/>
        <v>150</v>
      </c>
      <c r="P2013">
        <f>VLOOKUP(O2013,mi2hh!A$2:B$4261,2,FALSE())</f>
        <v>3</v>
      </c>
      <c r="Q2013" t="str">
        <f t="shared" si="125"/>
        <v>Red</v>
      </c>
      <c r="R2013" t="str">
        <f t="shared" si="126"/>
        <v>UN</v>
      </c>
      <c r="S2013" s="24" t="s">
        <v>1215</v>
      </c>
      <c r="T2013" t="str">
        <f t="shared" si="127"/>
        <v/>
      </c>
      <c r="U2013">
        <f>VLOOKUP(S2013,ar_skupina!L$2:M$136,2,FALSE())</f>
        <v>72</v>
      </c>
    </row>
    <row r="2014" spans="1:21" ht="14.25" customHeight="1" x14ac:dyDescent="0.25">
      <c r="A2014">
        <v>2442</v>
      </c>
      <c r="B2014" s="9">
        <v>45306.375</v>
      </c>
      <c r="C2014" s="9">
        <v>45306.479166666701</v>
      </c>
      <c r="D2014" t="s">
        <v>1963</v>
      </c>
      <c r="E2014">
        <v>411</v>
      </c>
      <c r="F2014" t="s">
        <v>1942</v>
      </c>
      <c r="G2014" t="s">
        <v>3</v>
      </c>
      <c r="H2014" t="s">
        <v>1351</v>
      </c>
      <c r="I2014" s="63" t="e">
        <f t="array" ref="I2014">_xlfn.IFS(#REF!="1",1,#REF!="2",2,#REF!="3",3,#REF!="1A",4,#REF!="1B",5,#REF!="2A",6,#REF!="2B",7,#REF!="3A",8,#REF!="3B",9,#REF!="4A",10,#REF!="","")</f>
        <v>#REF!</v>
      </c>
      <c r="J2014">
        <f>VLOOKUP(F2014,profesor!$G$2:$H$101,2,0)</f>
        <v>23</v>
      </c>
      <c r="K2014">
        <f>VLOOKUP(H2014,ar_predmet!A:C,3,0)</f>
        <v>188</v>
      </c>
      <c r="L2014" s="3">
        <f>VLOOKUP(H2014,ar_predmet!A:C,2,FALSE())</f>
        <v>7231</v>
      </c>
      <c r="M2014">
        <f>+VLOOKUP(G2014,tip_dogodka!$B$2:$C$10,2,0)</f>
        <v>2</v>
      </c>
      <c r="N2014">
        <f>+VLOOKUP(E2014,prostor!$F$1:$G$101,2,0)</f>
        <v>14</v>
      </c>
      <c r="O2014">
        <f t="shared" si="124"/>
        <v>150</v>
      </c>
      <c r="P2014">
        <f>VLOOKUP(O2014,mi2hh!A$2:B$4261,2,FALSE())</f>
        <v>3</v>
      </c>
      <c r="Q2014" t="str">
        <f t="shared" si="125"/>
        <v>Red</v>
      </c>
      <c r="R2014" t="str">
        <f t="shared" si="126"/>
        <v>MA</v>
      </c>
      <c r="S2014" s="24" t="s">
        <v>1229</v>
      </c>
      <c r="T2014" t="str">
        <f t="shared" si="127"/>
        <v/>
      </c>
      <c r="U2014">
        <f>VLOOKUP(S2014,ar_skupina!L$2:M$136,2,FALSE())</f>
        <v>85</v>
      </c>
    </row>
    <row r="2015" spans="1:21" ht="14.25" customHeight="1" x14ac:dyDescent="0.25">
      <c r="A2015">
        <v>2443</v>
      </c>
      <c r="B2015" s="9">
        <v>45309.375</v>
      </c>
      <c r="C2015" s="9">
        <v>45309.479166666701</v>
      </c>
      <c r="D2015" t="s">
        <v>1963</v>
      </c>
      <c r="E2015">
        <v>411</v>
      </c>
      <c r="F2015" t="s">
        <v>1942</v>
      </c>
      <c r="G2015" t="s">
        <v>3</v>
      </c>
      <c r="H2015" t="s">
        <v>1351</v>
      </c>
      <c r="I2015" s="63" t="e">
        <f t="array" ref="I2015">_xlfn.IFS(#REF!="1",1,#REF!="2",2,#REF!="3",3,#REF!="1A",4,#REF!="1B",5,#REF!="2A",6,#REF!="2B",7,#REF!="3A",8,#REF!="3B",9,#REF!="4A",10,#REF!="","")</f>
        <v>#REF!</v>
      </c>
      <c r="J2015">
        <f>VLOOKUP(F2015,profesor!$G$2:$H$101,2,0)</f>
        <v>23</v>
      </c>
      <c r="K2015">
        <f>VLOOKUP(H2015,ar_predmet!A:C,3,0)</f>
        <v>188</v>
      </c>
      <c r="L2015" s="3">
        <f>VLOOKUP(H2015,ar_predmet!A:C,2,FALSE())</f>
        <v>7231</v>
      </c>
      <c r="M2015">
        <f>+VLOOKUP(G2015,tip_dogodka!$B$2:$C$10,2,0)</f>
        <v>2</v>
      </c>
      <c r="N2015">
        <f>+VLOOKUP(E2015,prostor!$F$1:$G$101,2,0)</f>
        <v>14</v>
      </c>
      <c r="O2015">
        <f t="shared" si="124"/>
        <v>150</v>
      </c>
      <c r="P2015">
        <f>VLOOKUP(O2015,mi2hh!A$2:B$4261,2,FALSE())</f>
        <v>3</v>
      </c>
      <c r="Q2015" t="str">
        <f t="shared" si="125"/>
        <v>Red</v>
      </c>
      <c r="R2015" t="str">
        <f t="shared" si="126"/>
        <v>MA</v>
      </c>
      <c r="S2015" s="24" t="s">
        <v>1229</v>
      </c>
      <c r="T2015" t="str">
        <f t="shared" si="127"/>
        <v/>
      </c>
      <c r="U2015">
        <f>VLOOKUP(S2015,ar_skupina!L$2:M$136,2,FALSE())</f>
        <v>85</v>
      </c>
    </row>
    <row r="2016" spans="1:21" ht="14.25" customHeight="1" x14ac:dyDescent="0.25">
      <c r="A2016">
        <v>2444</v>
      </c>
      <c r="B2016" s="9">
        <v>45400.416666666701</v>
      </c>
      <c r="C2016" s="9">
        <v>45400.520833333299</v>
      </c>
      <c r="D2016" t="s">
        <v>1966</v>
      </c>
      <c r="E2016">
        <v>5</v>
      </c>
      <c r="F2016" t="s">
        <v>1942</v>
      </c>
      <c r="G2016" t="s">
        <v>3</v>
      </c>
      <c r="H2016" t="s">
        <v>1954</v>
      </c>
      <c r="I2016" s="63" t="e">
        <f t="array" ref="I2016">_xlfn.IFS(#REF!="1",1,#REF!="2",2,#REF!="3",3,#REF!="1A",4,#REF!="1B",5,#REF!="2A",6,#REF!="2B",7,#REF!="3A",8,#REF!="3B",9,#REF!="4A",10,#REF!="","")</f>
        <v>#REF!</v>
      </c>
      <c r="J2016">
        <f>VLOOKUP(F2016,profesor!$G$2:$H$101,2,0)</f>
        <v>23</v>
      </c>
      <c r="K2016">
        <f>VLOOKUP(H2016,ar_predmet!A:C,3,0)</f>
        <v>77</v>
      </c>
      <c r="L2016" s="3">
        <f>VLOOKUP(H2016,ar_predmet!A:C,2,FALSE())</f>
        <v>6115</v>
      </c>
      <c r="M2016">
        <f>+VLOOKUP(G2016,tip_dogodka!$B$2:$C$10,2,0)</f>
        <v>2</v>
      </c>
      <c r="N2016">
        <f>+VLOOKUP(E2016,prostor!$F$1:$G$101,2,0)</f>
        <v>1</v>
      </c>
      <c r="O2016">
        <f t="shared" si="124"/>
        <v>150</v>
      </c>
      <c r="P2016">
        <f>VLOOKUP(O2016,mi2hh!A$2:B$4261,2,FALSE())</f>
        <v>3</v>
      </c>
      <c r="Q2016" t="str">
        <f t="shared" si="125"/>
        <v>Red</v>
      </c>
      <c r="R2016" t="str">
        <f t="shared" si="126"/>
        <v>UN</v>
      </c>
      <c r="S2016" s="24" t="s">
        <v>1195</v>
      </c>
      <c r="T2016" t="str">
        <f t="shared" si="127"/>
        <v/>
      </c>
      <c r="U2016">
        <f>VLOOKUP(S2016,ar_skupina!L$2:M$136,2,FALSE())</f>
        <v>52</v>
      </c>
    </row>
    <row r="2017" spans="1:21" ht="14.25" customHeight="1" x14ac:dyDescent="0.25">
      <c r="A2017">
        <v>2445</v>
      </c>
      <c r="B2017" s="9">
        <v>45390.677083333299</v>
      </c>
      <c r="C2017" s="9">
        <v>45390.78125</v>
      </c>
      <c r="D2017" t="s">
        <v>1967</v>
      </c>
      <c r="E2017" t="s">
        <v>16</v>
      </c>
      <c r="F2017" t="s">
        <v>1942</v>
      </c>
      <c r="G2017" t="s">
        <v>5</v>
      </c>
      <c r="H2017" t="s">
        <v>1677</v>
      </c>
      <c r="I2017" s="63" t="e">
        <f t="array" ref="I2017">_xlfn.IFS(#REF!="1",1,#REF!="2",2,#REF!="3",3,#REF!="1A",4,#REF!="1B",5,#REF!="2A",6,#REF!="2B",7,#REF!="3A",8,#REF!="3B",9,#REF!="4A",10,#REF!="","")</f>
        <v>#REF!</v>
      </c>
      <c r="J2017">
        <f>VLOOKUP(F2017,profesor!$G$2:$H$101,2,0)</f>
        <v>23</v>
      </c>
      <c r="K2017">
        <f>VLOOKUP(H2017,ar_predmet!A:C,3,0)</f>
        <v>73</v>
      </c>
      <c r="L2017" s="3">
        <f>VLOOKUP(H2017,ar_predmet!A:C,2,FALSE())</f>
        <v>6106</v>
      </c>
      <c r="M2017">
        <f>+VLOOKUP(G2017,tip_dogodka!$B$2:$C$10,2,0)</f>
        <v>4</v>
      </c>
      <c r="N2017">
        <f>+VLOOKUP(E2017,prostor!$F$1:$G$101,2,0)</f>
        <v>54</v>
      </c>
      <c r="O2017">
        <f t="shared" si="124"/>
        <v>150</v>
      </c>
      <c r="P2017">
        <f>VLOOKUP(O2017,mi2hh!A$2:B$4261,2,FALSE())</f>
        <v>3</v>
      </c>
      <c r="Q2017" t="str">
        <f t="shared" si="125"/>
        <v>Red</v>
      </c>
      <c r="R2017" t="str">
        <f t="shared" si="126"/>
        <v>UN</v>
      </c>
      <c r="S2017" s="24" t="s">
        <v>1199</v>
      </c>
      <c r="T2017" t="str">
        <f t="shared" si="127"/>
        <v>2A</v>
      </c>
      <c r="U2017">
        <f>VLOOKUP(S2017,ar_skupina!L$2:M$136,2,FALSE())</f>
        <v>56</v>
      </c>
    </row>
    <row r="2018" spans="1:21" ht="14.25" customHeight="1" x14ac:dyDescent="0.25">
      <c r="A2018">
        <v>2446</v>
      </c>
      <c r="B2018" s="9">
        <v>45254.635416666701</v>
      </c>
      <c r="C2018" s="9">
        <v>45254.739583333299</v>
      </c>
      <c r="D2018" t="s">
        <v>1948</v>
      </c>
      <c r="E2018">
        <v>111</v>
      </c>
      <c r="F2018" t="s">
        <v>1942</v>
      </c>
      <c r="G2018" t="s">
        <v>3</v>
      </c>
      <c r="H2018" t="s">
        <v>1949</v>
      </c>
      <c r="I2018" s="63" t="e">
        <f t="array" ref="I2018">_xlfn.IFS(#REF!="1",1,#REF!="2",2,#REF!="3",3,#REF!="1A",4,#REF!="1B",5,#REF!="2A",6,#REF!="2B",7,#REF!="3A",8,#REF!="3B",9,#REF!="4A",10,#REF!="","")</f>
        <v>#REF!</v>
      </c>
      <c r="J2018">
        <f>VLOOKUP(F2018,profesor!$G$2:$H$101,2,0)</f>
        <v>23</v>
      </c>
      <c r="K2018">
        <f>VLOOKUP(H2018,ar_predmet!A:C,3,0)</f>
        <v>8</v>
      </c>
      <c r="L2018" s="3">
        <f>VLOOKUP(H2018,ar_predmet!A:C,2,FALSE())</f>
        <v>5114</v>
      </c>
      <c r="M2018">
        <f>+VLOOKUP(G2018,tip_dogodka!$B$2:$C$10,2,0)</f>
        <v>2</v>
      </c>
      <c r="N2018">
        <f>+VLOOKUP(E2018,prostor!$F$1:$G$101,2,0)</f>
        <v>4</v>
      </c>
      <c r="O2018">
        <f t="shared" si="124"/>
        <v>150</v>
      </c>
      <c r="P2018">
        <f>VLOOKUP(O2018,mi2hh!A$2:B$4261,2,FALSE())</f>
        <v>3</v>
      </c>
      <c r="Q2018" t="str">
        <f t="shared" si="125"/>
        <v>Red</v>
      </c>
      <c r="R2018" t="str">
        <f t="shared" si="126"/>
        <v>VS</v>
      </c>
      <c r="S2018" s="24" t="s">
        <v>1135</v>
      </c>
      <c r="T2018" t="str">
        <f t="shared" si="127"/>
        <v>1</v>
      </c>
      <c r="U2018">
        <f>VLOOKUP(S2018,ar_skupina!L$2:M$136,2,FALSE())</f>
        <v>5</v>
      </c>
    </row>
    <row r="2019" spans="1:21" ht="14.25" customHeight="1" x14ac:dyDescent="0.25">
      <c r="A2019">
        <v>2447</v>
      </c>
      <c r="B2019" s="9">
        <v>45425.677083333299</v>
      </c>
      <c r="C2019" s="9">
        <v>45425.78125</v>
      </c>
      <c r="D2019" t="s">
        <v>1951</v>
      </c>
      <c r="E2019">
        <v>402</v>
      </c>
      <c r="F2019" t="s">
        <v>1942</v>
      </c>
      <c r="G2019" t="s">
        <v>3</v>
      </c>
      <c r="H2019" t="s">
        <v>1952</v>
      </c>
      <c r="I2019" s="63" t="e">
        <f t="array" ref="I2019">_xlfn.IFS(#REF!="1",1,#REF!="2",2,#REF!="3",3,#REF!="1A",4,#REF!="1B",5,#REF!="2A",6,#REF!="2B",7,#REF!="3A",8,#REF!="3B",9,#REF!="4A",10,#REF!="","")</f>
        <v>#REF!</v>
      </c>
      <c r="J2019">
        <f>VLOOKUP(F2019,profesor!$G$2:$H$101,2,0)</f>
        <v>23</v>
      </c>
      <c r="K2019">
        <f>VLOOKUP(H2019,ar_predmet!A:C,3,0)</f>
        <v>28</v>
      </c>
      <c r="L2019" s="3">
        <f>VLOOKUP(H2019,ar_predmet!A:C,2,FALSE())</f>
        <v>5230</v>
      </c>
      <c r="M2019">
        <f>+VLOOKUP(G2019,tip_dogodka!$B$2:$C$10,2,0)</f>
        <v>2</v>
      </c>
      <c r="N2019">
        <f>+VLOOKUP(E2019,prostor!$F$1:$G$101,2,0)</f>
        <v>11</v>
      </c>
      <c r="O2019">
        <f t="shared" si="124"/>
        <v>150</v>
      </c>
      <c r="P2019">
        <f>VLOOKUP(O2019,mi2hh!A$2:B$4261,2,FALSE())</f>
        <v>3</v>
      </c>
      <c r="Q2019" t="str">
        <f t="shared" si="125"/>
        <v>Red</v>
      </c>
      <c r="R2019" t="str">
        <f t="shared" si="126"/>
        <v>VS</v>
      </c>
      <c r="S2019" s="24" t="s">
        <v>1156</v>
      </c>
      <c r="T2019" t="str">
        <f t="shared" si="127"/>
        <v/>
      </c>
      <c r="U2019">
        <f>VLOOKUP(S2019,ar_skupina!L$2:M$136,2,FALSE())</f>
        <v>19</v>
      </c>
    </row>
    <row r="2020" spans="1:21" ht="14.25" customHeight="1" x14ac:dyDescent="0.25">
      <c r="A2020">
        <v>2448</v>
      </c>
      <c r="B2020" s="9">
        <v>45397.416666666701</v>
      </c>
      <c r="C2020" s="9">
        <v>45397.520833333299</v>
      </c>
      <c r="D2020" t="s">
        <v>1966</v>
      </c>
      <c r="E2020">
        <v>5</v>
      </c>
      <c r="F2020" t="s">
        <v>1942</v>
      </c>
      <c r="G2020" t="s">
        <v>3</v>
      </c>
      <c r="H2020" t="s">
        <v>1954</v>
      </c>
      <c r="I2020" s="63" t="e">
        <f t="array" ref="I2020">_xlfn.IFS(#REF!="1",1,#REF!="2",2,#REF!="3",3,#REF!="1A",4,#REF!="1B",5,#REF!="2A",6,#REF!="2B",7,#REF!="3A",8,#REF!="3B",9,#REF!="4A",10,#REF!="","")</f>
        <v>#REF!</v>
      </c>
      <c r="J2020">
        <f>VLOOKUP(F2020,profesor!$G$2:$H$101,2,0)</f>
        <v>23</v>
      </c>
      <c r="K2020">
        <f>VLOOKUP(H2020,ar_predmet!A:C,3,0)</f>
        <v>77</v>
      </c>
      <c r="L2020" s="3">
        <f>VLOOKUP(H2020,ar_predmet!A:C,2,FALSE())</f>
        <v>6115</v>
      </c>
      <c r="M2020">
        <f>+VLOOKUP(G2020,tip_dogodka!$B$2:$C$10,2,0)</f>
        <v>2</v>
      </c>
      <c r="N2020">
        <f>+VLOOKUP(E2020,prostor!$F$1:$G$101,2,0)</f>
        <v>1</v>
      </c>
      <c r="O2020">
        <f t="shared" si="124"/>
        <v>150</v>
      </c>
      <c r="P2020">
        <f>VLOOKUP(O2020,mi2hh!A$2:B$4261,2,FALSE())</f>
        <v>3</v>
      </c>
      <c r="Q2020" t="str">
        <f t="shared" si="125"/>
        <v>Red</v>
      </c>
      <c r="R2020" t="str">
        <f t="shared" si="126"/>
        <v>UN</v>
      </c>
      <c r="S2020" s="24" t="s">
        <v>1195</v>
      </c>
      <c r="T2020" t="str">
        <f t="shared" si="127"/>
        <v/>
      </c>
      <c r="U2020">
        <f>VLOOKUP(S2020,ar_skupina!L$2:M$136,2,FALSE())</f>
        <v>52</v>
      </c>
    </row>
    <row r="2021" spans="1:21" ht="14.25" customHeight="1" x14ac:dyDescent="0.25">
      <c r="A2021">
        <v>2449</v>
      </c>
      <c r="B2021" s="9">
        <v>45223.416666666701</v>
      </c>
      <c r="C2021" s="9">
        <v>45223.520833333299</v>
      </c>
      <c r="D2021" t="s">
        <v>1945</v>
      </c>
      <c r="E2021" t="s">
        <v>17</v>
      </c>
      <c r="F2021" t="s">
        <v>1942</v>
      </c>
      <c r="G2021" t="s">
        <v>3</v>
      </c>
      <c r="H2021" t="s">
        <v>1338</v>
      </c>
      <c r="I2021" s="63" t="e">
        <f t="array" ref="I2021">_xlfn.IFS(#REF!="1",1,#REF!="2",2,#REF!="3",3,#REF!="1A",4,#REF!="1B",5,#REF!="2A",6,#REF!="2B",7,#REF!="3A",8,#REF!="3B",9,#REF!="4A",10,#REF!="","")</f>
        <v>#REF!</v>
      </c>
      <c r="J2021">
        <f>VLOOKUP(F2021,profesor!$G$2:$H$101,2,0)</f>
        <v>23</v>
      </c>
      <c r="K2021">
        <f>VLOOKUP(H2021,ar_predmet!A:C,3,0)</f>
        <v>190</v>
      </c>
      <c r="L2021" s="3">
        <f>VLOOKUP(H2021,ar_predmet!A:C,2,FALSE())</f>
        <v>7233</v>
      </c>
      <c r="M2021">
        <f>+VLOOKUP(G2021,tip_dogodka!$B$2:$C$10,2,0)</f>
        <v>2</v>
      </c>
      <c r="N2021">
        <f>+VLOOKUP(E2021,prostor!$F$1:$G$101,2,0)</f>
        <v>55</v>
      </c>
      <c r="O2021">
        <f t="shared" si="124"/>
        <v>150</v>
      </c>
      <c r="P2021">
        <f>VLOOKUP(O2021,mi2hh!A$2:B$4261,2,FALSE())</f>
        <v>3</v>
      </c>
      <c r="Q2021" t="str">
        <f t="shared" si="125"/>
        <v>Red</v>
      </c>
      <c r="R2021" t="str">
        <f t="shared" si="126"/>
        <v>MA</v>
      </c>
      <c r="S2021" s="24" t="s">
        <v>1229</v>
      </c>
      <c r="T2021" t="str">
        <f t="shared" si="127"/>
        <v/>
      </c>
      <c r="U2021">
        <f>VLOOKUP(S2021,ar_skupina!L$2:M$136,2,FALSE())</f>
        <v>85</v>
      </c>
    </row>
    <row r="2022" spans="1:21" ht="14.25" customHeight="1" x14ac:dyDescent="0.25">
      <c r="A2022">
        <v>2450</v>
      </c>
      <c r="B2022" s="9">
        <v>45366.489583333299</v>
      </c>
      <c r="C2022" s="9">
        <v>45366.59375</v>
      </c>
      <c r="D2022" t="s">
        <v>1941</v>
      </c>
      <c r="E2022" t="s">
        <v>16</v>
      </c>
      <c r="F2022" t="s">
        <v>1942</v>
      </c>
      <c r="G2022" t="s">
        <v>5</v>
      </c>
      <c r="H2022" t="s">
        <v>1943</v>
      </c>
      <c r="I2022" s="63" t="e">
        <f t="array" ref="I2022">_xlfn.IFS(#REF!="1",1,#REF!="2",2,#REF!="3",3,#REF!="1A",4,#REF!="1B",5,#REF!="2A",6,#REF!="2B",7,#REF!="3A",8,#REF!="3B",9,#REF!="4A",10,#REF!="","")</f>
        <v>#REF!</v>
      </c>
      <c r="J2022">
        <f>VLOOKUP(F2022,profesor!$G$2:$H$101,2,0)</f>
        <v>23</v>
      </c>
      <c r="K2022">
        <f>VLOOKUP(H2022,ar_predmet!A:C,3,0)</f>
        <v>158</v>
      </c>
      <c r="L2022" s="3">
        <f>VLOOKUP(H2022,ar_predmet!A:C,2,FALSE())</f>
        <v>7118</v>
      </c>
      <c r="M2022">
        <f>+VLOOKUP(G2022,tip_dogodka!$B$2:$C$10,2,0)</f>
        <v>4</v>
      </c>
      <c r="N2022">
        <f>+VLOOKUP(E2022,prostor!$F$1:$G$101,2,0)</f>
        <v>54</v>
      </c>
      <c r="O2022">
        <f t="shared" si="124"/>
        <v>150</v>
      </c>
      <c r="P2022">
        <f>VLOOKUP(O2022,mi2hh!A$2:B$4261,2,FALSE())</f>
        <v>3</v>
      </c>
      <c r="Q2022" t="str">
        <f t="shared" si="125"/>
        <v>Red</v>
      </c>
      <c r="R2022" t="str">
        <f t="shared" si="126"/>
        <v>MA</v>
      </c>
      <c r="S2022" s="24" t="s">
        <v>1224</v>
      </c>
      <c r="T2022" t="str">
        <f t="shared" si="127"/>
        <v/>
      </c>
      <c r="U2022">
        <f>VLOOKUP(S2022,ar_skupina!L$2:M$136,2,FALSE())</f>
        <v>80</v>
      </c>
    </row>
    <row r="2023" spans="1:21" ht="14.25" customHeight="1" x14ac:dyDescent="0.25">
      <c r="A2023">
        <v>2451</v>
      </c>
      <c r="B2023" s="9">
        <v>45420.53125</v>
      </c>
      <c r="C2023" s="9">
        <v>45420.635416666701</v>
      </c>
      <c r="D2023" t="s">
        <v>1960</v>
      </c>
      <c r="E2023">
        <v>413</v>
      </c>
      <c r="F2023" t="s">
        <v>1942</v>
      </c>
      <c r="G2023" t="s">
        <v>3</v>
      </c>
      <c r="H2023" t="s">
        <v>1677</v>
      </c>
      <c r="I2023" s="63" t="e">
        <f t="array" ref="I2023">_xlfn.IFS(#REF!="1",1,#REF!="2",2,#REF!="3",3,#REF!="1A",4,#REF!="1B",5,#REF!="2A",6,#REF!="2B",7,#REF!="3A",8,#REF!="3B",9,#REF!="4A",10,#REF!="","")</f>
        <v>#REF!</v>
      </c>
      <c r="J2023">
        <f>VLOOKUP(F2023,profesor!$G$2:$H$101,2,0)</f>
        <v>23</v>
      </c>
      <c r="K2023">
        <f>VLOOKUP(H2023,ar_predmet!A:C,3,0)</f>
        <v>73</v>
      </c>
      <c r="L2023" s="3">
        <f>VLOOKUP(H2023,ar_predmet!A:C,2,FALSE())</f>
        <v>6106</v>
      </c>
      <c r="M2023">
        <f>+VLOOKUP(G2023,tip_dogodka!$B$2:$C$10,2,0)</f>
        <v>2</v>
      </c>
      <c r="N2023">
        <f>+VLOOKUP(E2023,prostor!$F$1:$G$101,2,0)</f>
        <v>16</v>
      </c>
      <c r="O2023">
        <f t="shared" si="124"/>
        <v>150</v>
      </c>
      <c r="P2023">
        <f>VLOOKUP(O2023,mi2hh!A$2:B$4261,2,FALSE())</f>
        <v>3</v>
      </c>
      <c r="Q2023" t="str">
        <f t="shared" si="125"/>
        <v>Red</v>
      </c>
      <c r="R2023" t="str">
        <f t="shared" si="126"/>
        <v>UN</v>
      </c>
      <c r="S2023" s="24" t="s">
        <v>1199</v>
      </c>
      <c r="T2023" t="str">
        <f t="shared" si="127"/>
        <v>2A</v>
      </c>
      <c r="U2023">
        <f>VLOOKUP(S2023,ar_skupina!L$2:M$136,2,FALSE())</f>
        <v>56</v>
      </c>
    </row>
    <row r="2024" spans="1:21" ht="14.25" customHeight="1" x14ac:dyDescent="0.25">
      <c r="A2024">
        <v>2452</v>
      </c>
      <c r="B2024" s="9">
        <v>45299.375</v>
      </c>
      <c r="C2024" s="9">
        <v>45299.479166666701</v>
      </c>
      <c r="D2024" t="s">
        <v>1963</v>
      </c>
      <c r="E2024">
        <v>303</v>
      </c>
      <c r="F2024" t="s">
        <v>1942</v>
      </c>
      <c r="G2024" t="s">
        <v>3</v>
      </c>
      <c r="H2024" t="s">
        <v>1351</v>
      </c>
      <c r="I2024" s="63" t="e">
        <f t="array" ref="I2024">_xlfn.IFS(#REF!="1",1,#REF!="2",2,#REF!="3",3,#REF!="1A",4,#REF!="1B",5,#REF!="2A",6,#REF!="2B",7,#REF!="3A",8,#REF!="3B",9,#REF!="4A",10,#REF!="","")</f>
        <v>#REF!</v>
      </c>
      <c r="J2024">
        <f>VLOOKUP(F2024,profesor!$G$2:$H$101,2,0)</f>
        <v>23</v>
      </c>
      <c r="K2024">
        <f>VLOOKUP(H2024,ar_predmet!A:C,3,0)</f>
        <v>188</v>
      </c>
      <c r="L2024" s="3">
        <f>VLOOKUP(H2024,ar_predmet!A:C,2,FALSE())</f>
        <v>7231</v>
      </c>
      <c r="M2024">
        <f>+VLOOKUP(G2024,tip_dogodka!$B$2:$C$10,2,0)</f>
        <v>2</v>
      </c>
      <c r="N2024">
        <f>+VLOOKUP(E2024,prostor!$F$1:$G$101,2,0)</f>
        <v>7</v>
      </c>
      <c r="O2024">
        <f t="shared" si="124"/>
        <v>150</v>
      </c>
      <c r="P2024">
        <f>VLOOKUP(O2024,mi2hh!A$2:B$4261,2,FALSE())</f>
        <v>3</v>
      </c>
      <c r="Q2024" t="str">
        <f t="shared" si="125"/>
        <v>Red</v>
      </c>
      <c r="R2024" t="str">
        <f t="shared" si="126"/>
        <v>MA</v>
      </c>
      <c r="S2024" s="24" t="s">
        <v>1229</v>
      </c>
      <c r="T2024" t="str">
        <f t="shared" si="127"/>
        <v/>
      </c>
      <c r="U2024">
        <f>VLOOKUP(S2024,ar_skupina!L$2:M$136,2,FALSE())</f>
        <v>85</v>
      </c>
    </row>
    <row r="2025" spans="1:21" ht="14.25" customHeight="1" x14ac:dyDescent="0.25">
      <c r="A2025">
        <v>2453</v>
      </c>
      <c r="B2025" s="9">
        <v>45432.677083333299</v>
      </c>
      <c r="C2025" s="9">
        <v>45432.78125</v>
      </c>
      <c r="D2025" t="s">
        <v>1951</v>
      </c>
      <c r="E2025">
        <v>402</v>
      </c>
      <c r="F2025" t="s">
        <v>1942</v>
      </c>
      <c r="G2025" t="s">
        <v>3</v>
      </c>
      <c r="H2025" t="s">
        <v>1952</v>
      </c>
      <c r="I2025" s="63" t="e">
        <f t="array" ref="I2025">_xlfn.IFS(#REF!="1",1,#REF!="2",2,#REF!="3",3,#REF!="1A",4,#REF!="1B",5,#REF!="2A",6,#REF!="2B",7,#REF!="3A",8,#REF!="3B",9,#REF!="4A",10,#REF!="","")</f>
        <v>#REF!</v>
      </c>
      <c r="J2025">
        <f>VLOOKUP(F2025,profesor!$G$2:$H$101,2,0)</f>
        <v>23</v>
      </c>
      <c r="K2025">
        <f>VLOOKUP(H2025,ar_predmet!A:C,3,0)</f>
        <v>28</v>
      </c>
      <c r="L2025" s="3">
        <f>VLOOKUP(H2025,ar_predmet!A:C,2,FALSE())</f>
        <v>5230</v>
      </c>
      <c r="M2025">
        <f>+VLOOKUP(G2025,tip_dogodka!$B$2:$C$10,2,0)</f>
        <v>2</v>
      </c>
      <c r="N2025">
        <f>+VLOOKUP(E2025,prostor!$F$1:$G$101,2,0)</f>
        <v>11</v>
      </c>
      <c r="O2025">
        <f t="shared" si="124"/>
        <v>150</v>
      </c>
      <c r="P2025">
        <f>VLOOKUP(O2025,mi2hh!A$2:B$4261,2,FALSE())</f>
        <v>3</v>
      </c>
      <c r="Q2025" t="str">
        <f t="shared" si="125"/>
        <v>Red</v>
      </c>
      <c r="R2025" t="str">
        <f t="shared" si="126"/>
        <v>VS</v>
      </c>
      <c r="S2025" s="24" t="s">
        <v>1156</v>
      </c>
      <c r="T2025" t="str">
        <f t="shared" si="127"/>
        <v/>
      </c>
      <c r="U2025">
        <f>VLOOKUP(S2025,ar_skupina!L$2:M$136,2,FALSE())</f>
        <v>19</v>
      </c>
    </row>
    <row r="2026" spans="1:21" ht="14.25" customHeight="1" x14ac:dyDescent="0.25">
      <c r="A2026">
        <v>2454</v>
      </c>
      <c r="B2026" s="9">
        <v>45378.489583333299</v>
      </c>
      <c r="C2026" s="9">
        <v>45378.59375</v>
      </c>
      <c r="D2026" t="s">
        <v>1965</v>
      </c>
      <c r="E2026">
        <v>411</v>
      </c>
      <c r="F2026" t="s">
        <v>1942</v>
      </c>
      <c r="G2026" t="s">
        <v>3</v>
      </c>
      <c r="H2026" t="s">
        <v>1336</v>
      </c>
      <c r="I2026" s="63" t="e">
        <f t="array" ref="I2026">_xlfn.IFS(#REF!="1",1,#REF!="2",2,#REF!="3",3,#REF!="1A",4,#REF!="1B",5,#REF!="2A",6,#REF!="2B",7,#REF!="3A",8,#REF!="3B",9,#REF!="4A",10,#REF!="","")</f>
        <v>#REF!</v>
      </c>
      <c r="J2026">
        <f>VLOOKUP(F2026,profesor!$G$2:$H$101,2,0)</f>
        <v>23</v>
      </c>
      <c r="K2026">
        <f>VLOOKUP(H2026,ar_predmet!A:C,3,0)</f>
        <v>116</v>
      </c>
      <c r="L2026" s="3">
        <f>VLOOKUP(H2026,ar_predmet!A:C,2,FALSE())</f>
        <v>6303</v>
      </c>
      <c r="M2026">
        <f>+VLOOKUP(G2026,tip_dogodka!$B$2:$C$10,2,0)</f>
        <v>2</v>
      </c>
      <c r="N2026">
        <f>+VLOOKUP(E2026,prostor!$F$1:$G$101,2,0)</f>
        <v>14</v>
      </c>
      <c r="O2026">
        <f t="shared" si="124"/>
        <v>150</v>
      </c>
      <c r="P2026">
        <f>VLOOKUP(O2026,mi2hh!A$2:B$4261,2,FALSE())</f>
        <v>3</v>
      </c>
      <c r="Q2026" t="str">
        <f t="shared" si="125"/>
        <v>Red</v>
      </c>
      <c r="R2026" t="str">
        <f t="shared" si="126"/>
        <v>UN</v>
      </c>
      <c r="S2026" s="24" t="s">
        <v>1215</v>
      </c>
      <c r="T2026" t="str">
        <f t="shared" si="127"/>
        <v/>
      </c>
      <c r="U2026">
        <f>VLOOKUP(S2026,ar_skupina!L$2:M$136,2,FALSE())</f>
        <v>72</v>
      </c>
    </row>
    <row r="2027" spans="1:21" ht="14.25" customHeight="1" x14ac:dyDescent="0.25">
      <c r="A2027">
        <v>2455</v>
      </c>
      <c r="B2027" s="9">
        <v>45258.635416666701</v>
      </c>
      <c r="C2027" s="9">
        <v>45258.739583333299</v>
      </c>
      <c r="D2027" t="s">
        <v>1968</v>
      </c>
      <c r="E2027" t="s">
        <v>16</v>
      </c>
      <c r="F2027" t="s">
        <v>1942</v>
      </c>
      <c r="G2027" t="s">
        <v>5</v>
      </c>
      <c r="H2027" t="s">
        <v>1949</v>
      </c>
      <c r="I2027" s="63" t="e">
        <f t="array" ref="I2027">_xlfn.IFS(#REF!="1",1,#REF!="2",2,#REF!="3",3,#REF!="1A",4,#REF!="1B",5,#REF!="2A",6,#REF!="2B",7,#REF!="3A",8,#REF!="3B",9,#REF!="4A",10,#REF!="","")</f>
        <v>#REF!</v>
      </c>
      <c r="J2027">
        <f>VLOOKUP(F2027,profesor!$G$2:$H$101,2,0)</f>
        <v>23</v>
      </c>
      <c r="K2027">
        <f>VLOOKUP(H2027,ar_predmet!A:C,3,0)</f>
        <v>8</v>
      </c>
      <c r="L2027" s="3">
        <f>VLOOKUP(H2027,ar_predmet!A:C,2,FALSE())</f>
        <v>5114</v>
      </c>
      <c r="M2027">
        <f>+VLOOKUP(G2027,tip_dogodka!$B$2:$C$10,2,0)</f>
        <v>4</v>
      </c>
      <c r="N2027">
        <f>+VLOOKUP(E2027,prostor!$F$1:$G$101,2,0)</f>
        <v>54</v>
      </c>
      <c r="O2027">
        <f t="shared" si="124"/>
        <v>150</v>
      </c>
      <c r="P2027">
        <f>VLOOKUP(O2027,mi2hh!A$2:B$4261,2,FALSE())</f>
        <v>3</v>
      </c>
      <c r="Q2027" t="str">
        <f t="shared" si="125"/>
        <v>Red</v>
      </c>
      <c r="R2027" t="str">
        <f t="shared" si="126"/>
        <v>VS</v>
      </c>
      <c r="S2027" s="24" t="s">
        <v>1135</v>
      </c>
      <c r="T2027" t="str">
        <f t="shared" si="127"/>
        <v>1</v>
      </c>
      <c r="U2027">
        <f>VLOOKUP(S2027,ar_skupina!L$2:M$136,2,FALSE())</f>
        <v>5</v>
      </c>
    </row>
    <row r="2028" spans="1:21" ht="14.25" customHeight="1" x14ac:dyDescent="0.25">
      <c r="A2028">
        <v>2456</v>
      </c>
      <c r="B2028" s="9">
        <v>45404.416666666701</v>
      </c>
      <c r="C2028" s="9">
        <v>45404.520833333299</v>
      </c>
      <c r="D2028" t="s">
        <v>1966</v>
      </c>
      <c r="E2028">
        <v>5</v>
      </c>
      <c r="F2028" t="s">
        <v>1942</v>
      </c>
      <c r="G2028" t="s">
        <v>3</v>
      </c>
      <c r="H2028" t="s">
        <v>1954</v>
      </c>
      <c r="I2028" s="63" t="e">
        <f t="array" ref="I2028">_xlfn.IFS(#REF!="1",1,#REF!="2",2,#REF!="3",3,#REF!="1A",4,#REF!="1B",5,#REF!="2A",6,#REF!="2B",7,#REF!="3A",8,#REF!="3B",9,#REF!="4A",10,#REF!="","")</f>
        <v>#REF!</v>
      </c>
      <c r="J2028">
        <f>VLOOKUP(F2028,profesor!$G$2:$H$101,2,0)</f>
        <v>23</v>
      </c>
      <c r="K2028">
        <f>VLOOKUP(H2028,ar_predmet!A:C,3,0)</f>
        <v>77</v>
      </c>
      <c r="L2028" s="3">
        <f>VLOOKUP(H2028,ar_predmet!A:C,2,FALSE())</f>
        <v>6115</v>
      </c>
      <c r="M2028">
        <f>+VLOOKUP(G2028,tip_dogodka!$B$2:$C$10,2,0)</f>
        <v>2</v>
      </c>
      <c r="N2028">
        <f>+VLOOKUP(E2028,prostor!$F$1:$G$101,2,0)</f>
        <v>1</v>
      </c>
      <c r="O2028">
        <f t="shared" si="124"/>
        <v>150</v>
      </c>
      <c r="P2028">
        <f>VLOOKUP(O2028,mi2hh!A$2:B$4261,2,FALSE())</f>
        <v>3</v>
      </c>
      <c r="Q2028" t="str">
        <f t="shared" si="125"/>
        <v>Red</v>
      </c>
      <c r="R2028" t="str">
        <f t="shared" si="126"/>
        <v>UN</v>
      </c>
      <c r="S2028" s="24" t="s">
        <v>1195</v>
      </c>
      <c r="T2028" t="str">
        <f t="shared" si="127"/>
        <v/>
      </c>
      <c r="U2028">
        <f>VLOOKUP(S2028,ar_skupina!L$2:M$136,2,FALSE())</f>
        <v>52</v>
      </c>
    </row>
    <row r="2029" spans="1:21" ht="14.25" customHeight="1" x14ac:dyDescent="0.25">
      <c r="A2029">
        <v>2457</v>
      </c>
      <c r="B2029" s="9">
        <v>45238.375</v>
      </c>
      <c r="C2029" s="9">
        <v>45238.479166666701</v>
      </c>
      <c r="D2029" t="s">
        <v>1969</v>
      </c>
      <c r="E2029">
        <v>111</v>
      </c>
      <c r="F2029" t="s">
        <v>1942</v>
      </c>
      <c r="G2029" t="s">
        <v>3</v>
      </c>
      <c r="H2029" t="s">
        <v>1949</v>
      </c>
      <c r="I2029" s="63" t="e">
        <f t="array" ref="I2029">_xlfn.IFS(#REF!="1",1,#REF!="2",2,#REF!="3",3,#REF!="1A",4,#REF!="1B",5,#REF!="2A",6,#REF!="2B",7,#REF!="3A",8,#REF!="3B",9,#REF!="4A",10,#REF!="","")</f>
        <v>#REF!</v>
      </c>
      <c r="J2029">
        <f>VLOOKUP(F2029,profesor!$G$2:$H$101,2,0)</f>
        <v>23</v>
      </c>
      <c r="K2029">
        <f>VLOOKUP(H2029,ar_predmet!A:C,3,0)</f>
        <v>8</v>
      </c>
      <c r="L2029" s="3">
        <f>VLOOKUP(H2029,ar_predmet!A:C,2,FALSE())</f>
        <v>5114</v>
      </c>
      <c r="M2029">
        <f>+VLOOKUP(G2029,tip_dogodka!$B$2:$C$10,2,0)</f>
        <v>2</v>
      </c>
      <c r="N2029">
        <f>+VLOOKUP(E2029,prostor!$F$1:$G$101,2,0)</f>
        <v>4</v>
      </c>
      <c r="O2029">
        <f t="shared" si="124"/>
        <v>150</v>
      </c>
      <c r="P2029">
        <f>VLOOKUP(O2029,mi2hh!A$2:B$4261,2,FALSE())</f>
        <v>3</v>
      </c>
      <c r="Q2029" t="str">
        <f t="shared" si="125"/>
        <v>Red</v>
      </c>
      <c r="R2029" t="str">
        <f t="shared" si="126"/>
        <v>VS</v>
      </c>
      <c r="S2029" s="24" t="s">
        <v>1139</v>
      </c>
      <c r="T2029" t="str">
        <f t="shared" si="127"/>
        <v>3</v>
      </c>
      <c r="U2029">
        <f>VLOOKUP(S2029,ar_skupina!L$2:M$136,2,FALSE())</f>
        <v>7</v>
      </c>
    </row>
    <row r="2030" spans="1:21" ht="14.25" customHeight="1" x14ac:dyDescent="0.25">
      <c r="A2030">
        <v>2458</v>
      </c>
      <c r="B2030" s="9">
        <v>45257.635416666701</v>
      </c>
      <c r="C2030" s="9">
        <v>45257.739583333299</v>
      </c>
      <c r="D2030" t="s">
        <v>1948</v>
      </c>
      <c r="E2030">
        <v>111</v>
      </c>
      <c r="F2030" t="s">
        <v>1942</v>
      </c>
      <c r="G2030" t="s">
        <v>3</v>
      </c>
      <c r="H2030" t="s">
        <v>1949</v>
      </c>
      <c r="I2030" s="63" t="e">
        <f t="array" ref="I2030">_xlfn.IFS(#REF!="1",1,#REF!="2",2,#REF!="3",3,#REF!="1A",4,#REF!="1B",5,#REF!="2A",6,#REF!="2B",7,#REF!="3A",8,#REF!="3B",9,#REF!="4A",10,#REF!="","")</f>
        <v>#REF!</v>
      </c>
      <c r="J2030">
        <f>VLOOKUP(F2030,profesor!$G$2:$H$101,2,0)</f>
        <v>23</v>
      </c>
      <c r="K2030">
        <f>VLOOKUP(H2030,ar_predmet!A:C,3,0)</f>
        <v>8</v>
      </c>
      <c r="L2030" s="3">
        <f>VLOOKUP(H2030,ar_predmet!A:C,2,FALSE())</f>
        <v>5114</v>
      </c>
      <c r="M2030">
        <f>+VLOOKUP(G2030,tip_dogodka!$B$2:$C$10,2,0)</f>
        <v>2</v>
      </c>
      <c r="N2030">
        <f>+VLOOKUP(E2030,prostor!$F$1:$G$101,2,0)</f>
        <v>4</v>
      </c>
      <c r="O2030">
        <f t="shared" si="124"/>
        <v>150</v>
      </c>
      <c r="P2030">
        <f>VLOOKUP(O2030,mi2hh!A$2:B$4261,2,FALSE())</f>
        <v>3</v>
      </c>
      <c r="Q2030" t="str">
        <f t="shared" si="125"/>
        <v>Red</v>
      </c>
      <c r="R2030" t="str">
        <f t="shared" si="126"/>
        <v>VS</v>
      </c>
      <c r="S2030" s="24" t="s">
        <v>1135</v>
      </c>
      <c r="T2030" t="str">
        <f t="shared" si="127"/>
        <v>1</v>
      </c>
      <c r="U2030">
        <f>VLOOKUP(S2030,ar_skupina!L$2:M$136,2,FALSE())</f>
        <v>5</v>
      </c>
    </row>
    <row r="2031" spans="1:21" ht="14.25" customHeight="1" x14ac:dyDescent="0.25">
      <c r="A2031">
        <v>2459</v>
      </c>
      <c r="B2031" s="9">
        <v>45376.489583333299</v>
      </c>
      <c r="C2031" s="9">
        <v>45376.59375</v>
      </c>
      <c r="D2031" t="s">
        <v>1970</v>
      </c>
      <c r="E2031">
        <v>411</v>
      </c>
      <c r="F2031" t="s">
        <v>1942</v>
      </c>
      <c r="G2031" t="s">
        <v>3</v>
      </c>
      <c r="H2031" t="s">
        <v>1943</v>
      </c>
      <c r="I2031" s="63" t="e">
        <f t="array" ref="I2031">_xlfn.IFS(#REF!="1",1,#REF!="2",2,#REF!="3",3,#REF!="1A",4,#REF!="1B",5,#REF!="2A",6,#REF!="2B",7,#REF!="3A",8,#REF!="3B",9,#REF!="4A",10,#REF!="","")</f>
        <v>#REF!</v>
      </c>
      <c r="J2031">
        <f>VLOOKUP(F2031,profesor!$G$2:$H$101,2,0)</f>
        <v>23</v>
      </c>
      <c r="K2031">
        <f>VLOOKUP(H2031,ar_predmet!A:C,3,0)</f>
        <v>158</v>
      </c>
      <c r="L2031" s="3">
        <f>VLOOKUP(H2031,ar_predmet!A:C,2,FALSE())</f>
        <v>7118</v>
      </c>
      <c r="M2031">
        <f>+VLOOKUP(G2031,tip_dogodka!$B$2:$C$10,2,0)</f>
        <v>2</v>
      </c>
      <c r="N2031">
        <f>+VLOOKUP(E2031,prostor!$F$1:$G$101,2,0)</f>
        <v>14</v>
      </c>
      <c r="O2031">
        <f t="shared" si="124"/>
        <v>150</v>
      </c>
      <c r="P2031">
        <f>VLOOKUP(O2031,mi2hh!A$2:B$4261,2,FALSE())</f>
        <v>3</v>
      </c>
      <c r="Q2031" t="str">
        <f t="shared" si="125"/>
        <v>Red</v>
      </c>
      <c r="R2031" t="str">
        <f t="shared" si="126"/>
        <v>MA</v>
      </c>
      <c r="S2031" s="24" t="s">
        <v>1224</v>
      </c>
      <c r="T2031" t="str">
        <f t="shared" si="127"/>
        <v/>
      </c>
      <c r="U2031">
        <f>VLOOKUP(S2031,ar_skupina!L$2:M$136,2,FALSE())</f>
        <v>80</v>
      </c>
    </row>
    <row r="2032" spans="1:21" ht="14.25" customHeight="1" x14ac:dyDescent="0.25">
      <c r="A2032">
        <v>2460</v>
      </c>
      <c r="B2032" s="9">
        <v>45218.416666666701</v>
      </c>
      <c r="C2032" s="9">
        <v>45218.520833333299</v>
      </c>
      <c r="D2032" t="s">
        <v>1945</v>
      </c>
      <c r="E2032">
        <v>403</v>
      </c>
      <c r="F2032" t="s">
        <v>1942</v>
      </c>
      <c r="G2032" t="s">
        <v>3</v>
      </c>
      <c r="H2032" t="s">
        <v>1338</v>
      </c>
      <c r="I2032" s="63" t="e">
        <f t="array" ref="I2032">_xlfn.IFS(#REF!="1",1,#REF!="2",2,#REF!="3",3,#REF!="1A",4,#REF!="1B",5,#REF!="2A",6,#REF!="2B",7,#REF!="3A",8,#REF!="3B",9,#REF!="4A",10,#REF!="","")</f>
        <v>#REF!</v>
      </c>
      <c r="J2032">
        <f>VLOOKUP(F2032,profesor!$G$2:$H$101,2,0)</f>
        <v>23</v>
      </c>
      <c r="K2032">
        <f>VLOOKUP(H2032,ar_predmet!A:C,3,0)</f>
        <v>190</v>
      </c>
      <c r="L2032" s="3">
        <f>VLOOKUP(H2032,ar_predmet!A:C,2,FALSE())</f>
        <v>7233</v>
      </c>
      <c r="M2032">
        <f>+VLOOKUP(G2032,tip_dogodka!$B$2:$C$10,2,0)</f>
        <v>2</v>
      </c>
      <c r="N2032">
        <f>+VLOOKUP(E2032,prostor!$F$1:$G$101,2,0)</f>
        <v>12</v>
      </c>
      <c r="O2032">
        <f t="shared" si="124"/>
        <v>150</v>
      </c>
      <c r="P2032">
        <f>VLOOKUP(O2032,mi2hh!A$2:B$4261,2,FALSE())</f>
        <v>3</v>
      </c>
      <c r="Q2032" t="str">
        <f t="shared" si="125"/>
        <v>Red</v>
      </c>
      <c r="R2032" t="str">
        <f t="shared" si="126"/>
        <v>MA</v>
      </c>
      <c r="S2032" s="24" t="s">
        <v>1229</v>
      </c>
      <c r="T2032" t="str">
        <f t="shared" si="127"/>
        <v/>
      </c>
      <c r="U2032">
        <f>VLOOKUP(S2032,ar_skupina!L$2:M$136,2,FALSE())</f>
        <v>85</v>
      </c>
    </row>
    <row r="2033" spans="1:21" ht="14.25" customHeight="1" x14ac:dyDescent="0.25">
      <c r="A2033">
        <v>2461</v>
      </c>
      <c r="B2033" s="9">
        <v>45259.635416666701</v>
      </c>
      <c r="C2033" s="9">
        <v>45259.739583333299</v>
      </c>
      <c r="D2033" t="s">
        <v>1948</v>
      </c>
      <c r="E2033">
        <v>307</v>
      </c>
      <c r="F2033" t="s">
        <v>1942</v>
      </c>
      <c r="G2033" t="s">
        <v>3</v>
      </c>
      <c r="H2033" t="s">
        <v>1949</v>
      </c>
      <c r="I2033" s="63" t="e">
        <f t="array" ref="I2033">_xlfn.IFS(#REF!="1",1,#REF!="2",2,#REF!="3",3,#REF!="1A",4,#REF!="1B",5,#REF!="2A",6,#REF!="2B",7,#REF!="3A",8,#REF!="3B",9,#REF!="4A",10,#REF!="","")</f>
        <v>#REF!</v>
      </c>
      <c r="J2033">
        <f>VLOOKUP(F2033,profesor!$G$2:$H$101,2,0)</f>
        <v>23</v>
      </c>
      <c r="K2033">
        <f>VLOOKUP(H2033,ar_predmet!A:C,3,0)</f>
        <v>8</v>
      </c>
      <c r="L2033" s="3">
        <f>VLOOKUP(H2033,ar_predmet!A:C,2,FALSE())</f>
        <v>5114</v>
      </c>
      <c r="M2033">
        <f>+VLOOKUP(G2033,tip_dogodka!$B$2:$C$10,2,0)</f>
        <v>2</v>
      </c>
      <c r="N2033">
        <f>+VLOOKUP(E2033,prostor!$F$1:$G$101,2,0)</f>
        <v>9</v>
      </c>
      <c r="O2033">
        <f t="shared" si="124"/>
        <v>150</v>
      </c>
      <c r="P2033">
        <f>VLOOKUP(O2033,mi2hh!A$2:B$4261,2,FALSE())</f>
        <v>3</v>
      </c>
      <c r="Q2033" t="str">
        <f t="shared" si="125"/>
        <v>Red</v>
      </c>
      <c r="R2033" t="str">
        <f t="shared" si="126"/>
        <v>VS</v>
      </c>
      <c r="S2033" s="24" t="s">
        <v>1135</v>
      </c>
      <c r="T2033" t="str">
        <f t="shared" si="127"/>
        <v>1</v>
      </c>
      <c r="U2033">
        <f>VLOOKUP(S2033,ar_skupina!L$2:M$136,2,FALSE())</f>
        <v>5</v>
      </c>
    </row>
    <row r="2034" spans="1:21" ht="14.25" customHeight="1" x14ac:dyDescent="0.25">
      <c r="A2034">
        <v>2462</v>
      </c>
      <c r="B2034" s="9">
        <v>45357.635416666701</v>
      </c>
      <c r="C2034" s="9">
        <v>45357.739583333299</v>
      </c>
      <c r="D2034" t="s">
        <v>1960</v>
      </c>
      <c r="E2034">
        <v>413</v>
      </c>
      <c r="F2034" t="s">
        <v>1942</v>
      </c>
      <c r="G2034" t="s">
        <v>3</v>
      </c>
      <c r="H2034" t="s">
        <v>1677</v>
      </c>
      <c r="I2034" s="63" t="e">
        <f t="array" ref="I2034">_xlfn.IFS(#REF!="1",1,#REF!="2",2,#REF!="3",3,#REF!="1A",4,#REF!="1B",5,#REF!="2A",6,#REF!="2B",7,#REF!="3A",8,#REF!="3B",9,#REF!="4A",10,#REF!="","")</f>
        <v>#REF!</v>
      </c>
      <c r="J2034">
        <f>VLOOKUP(F2034,profesor!$G$2:$H$101,2,0)</f>
        <v>23</v>
      </c>
      <c r="K2034">
        <f>VLOOKUP(H2034,ar_predmet!A:C,3,0)</f>
        <v>73</v>
      </c>
      <c r="L2034" s="3">
        <f>VLOOKUP(H2034,ar_predmet!A:C,2,FALSE())</f>
        <v>6106</v>
      </c>
      <c r="M2034">
        <f>+VLOOKUP(G2034,tip_dogodka!$B$2:$C$10,2,0)</f>
        <v>2</v>
      </c>
      <c r="N2034">
        <f>+VLOOKUP(E2034,prostor!$F$1:$G$101,2,0)</f>
        <v>16</v>
      </c>
      <c r="O2034">
        <f t="shared" si="124"/>
        <v>150</v>
      </c>
      <c r="P2034">
        <f>VLOOKUP(O2034,mi2hh!A$2:B$4261,2,FALSE())</f>
        <v>3</v>
      </c>
      <c r="Q2034" t="str">
        <f t="shared" si="125"/>
        <v>Red</v>
      </c>
      <c r="R2034" t="str">
        <f t="shared" si="126"/>
        <v>UN</v>
      </c>
      <c r="S2034" s="24" t="s">
        <v>1199</v>
      </c>
      <c r="T2034" t="str">
        <f t="shared" si="127"/>
        <v>2A</v>
      </c>
      <c r="U2034">
        <f>VLOOKUP(S2034,ar_skupina!L$2:M$136,2,FALSE())</f>
        <v>56</v>
      </c>
    </row>
    <row r="2035" spans="1:21" ht="14.25" customHeight="1" x14ac:dyDescent="0.25">
      <c r="A2035">
        <v>2463</v>
      </c>
      <c r="B2035" s="9">
        <v>45357.489583333299</v>
      </c>
      <c r="C2035" s="9">
        <v>45357.59375</v>
      </c>
      <c r="D2035" t="s">
        <v>1970</v>
      </c>
      <c r="E2035">
        <v>413</v>
      </c>
      <c r="F2035" t="s">
        <v>1942</v>
      </c>
      <c r="G2035" t="s">
        <v>3</v>
      </c>
      <c r="H2035" t="s">
        <v>1943</v>
      </c>
      <c r="I2035" s="63" t="e">
        <f t="array" ref="I2035">_xlfn.IFS(#REF!="1",1,#REF!="2",2,#REF!="3",3,#REF!="1A",4,#REF!="1B",5,#REF!="2A",6,#REF!="2B",7,#REF!="3A",8,#REF!="3B",9,#REF!="4A",10,#REF!="","")</f>
        <v>#REF!</v>
      </c>
      <c r="J2035">
        <f>VLOOKUP(F2035,profesor!$G$2:$H$101,2,0)</f>
        <v>23</v>
      </c>
      <c r="K2035">
        <f>VLOOKUP(H2035,ar_predmet!A:C,3,0)</f>
        <v>158</v>
      </c>
      <c r="L2035" s="3">
        <f>VLOOKUP(H2035,ar_predmet!A:C,2,FALSE())</f>
        <v>7118</v>
      </c>
      <c r="M2035">
        <f>+VLOOKUP(G2035,tip_dogodka!$B$2:$C$10,2,0)</f>
        <v>2</v>
      </c>
      <c r="N2035">
        <f>+VLOOKUP(E2035,prostor!$F$1:$G$101,2,0)</f>
        <v>16</v>
      </c>
      <c r="O2035">
        <f t="shared" si="124"/>
        <v>150</v>
      </c>
      <c r="P2035">
        <f>VLOOKUP(O2035,mi2hh!A$2:B$4261,2,FALSE())</f>
        <v>3</v>
      </c>
      <c r="Q2035" t="str">
        <f t="shared" si="125"/>
        <v>Red</v>
      </c>
      <c r="R2035" t="str">
        <f t="shared" si="126"/>
        <v>MA</v>
      </c>
      <c r="S2035" s="24" t="s">
        <v>1224</v>
      </c>
      <c r="T2035" t="str">
        <f t="shared" si="127"/>
        <v/>
      </c>
      <c r="U2035">
        <f>VLOOKUP(S2035,ar_skupina!L$2:M$136,2,FALSE())</f>
        <v>80</v>
      </c>
    </row>
    <row r="2036" spans="1:21" ht="14.25" customHeight="1" x14ac:dyDescent="0.25">
      <c r="A2036">
        <v>2464</v>
      </c>
      <c r="B2036" s="9">
        <v>45400.677083333299</v>
      </c>
      <c r="C2036" s="9">
        <v>45400.78125</v>
      </c>
      <c r="D2036" t="s">
        <v>1951</v>
      </c>
      <c r="E2036">
        <v>402</v>
      </c>
      <c r="F2036" t="s">
        <v>1942</v>
      </c>
      <c r="G2036" t="s">
        <v>3</v>
      </c>
      <c r="H2036" t="s">
        <v>1952</v>
      </c>
      <c r="I2036" s="63" t="e">
        <f t="array" ref="I2036">_xlfn.IFS(#REF!="1",1,#REF!="2",2,#REF!="3",3,#REF!="1A",4,#REF!="1B",5,#REF!="2A",6,#REF!="2B",7,#REF!="3A",8,#REF!="3B",9,#REF!="4A",10,#REF!="","")</f>
        <v>#REF!</v>
      </c>
      <c r="J2036">
        <f>VLOOKUP(F2036,profesor!$G$2:$H$101,2,0)</f>
        <v>23</v>
      </c>
      <c r="K2036">
        <f>VLOOKUP(H2036,ar_predmet!A:C,3,0)</f>
        <v>28</v>
      </c>
      <c r="L2036" s="3">
        <f>VLOOKUP(H2036,ar_predmet!A:C,2,FALSE())</f>
        <v>5230</v>
      </c>
      <c r="M2036">
        <f>+VLOOKUP(G2036,tip_dogodka!$B$2:$C$10,2,0)</f>
        <v>2</v>
      </c>
      <c r="N2036">
        <f>+VLOOKUP(E2036,prostor!$F$1:$G$101,2,0)</f>
        <v>11</v>
      </c>
      <c r="O2036">
        <f t="shared" si="124"/>
        <v>150</v>
      </c>
      <c r="P2036">
        <f>VLOOKUP(O2036,mi2hh!A$2:B$4261,2,FALSE())</f>
        <v>3</v>
      </c>
      <c r="Q2036" t="str">
        <f t="shared" si="125"/>
        <v>Red</v>
      </c>
      <c r="R2036" t="str">
        <f t="shared" si="126"/>
        <v>VS</v>
      </c>
      <c r="S2036" s="24" t="s">
        <v>1156</v>
      </c>
      <c r="T2036" t="str">
        <f t="shared" si="127"/>
        <v/>
      </c>
      <c r="U2036">
        <f>VLOOKUP(S2036,ar_skupina!L$2:M$136,2,FALSE())</f>
        <v>19</v>
      </c>
    </row>
    <row r="2037" spans="1:21" ht="14.25" customHeight="1" x14ac:dyDescent="0.25">
      <c r="A2037">
        <v>2465</v>
      </c>
      <c r="B2037" s="9">
        <v>45268.635416666701</v>
      </c>
      <c r="C2037" s="9">
        <v>45268.739583333299</v>
      </c>
      <c r="D2037" t="s">
        <v>1946</v>
      </c>
      <c r="E2037">
        <v>402</v>
      </c>
      <c r="F2037" t="s">
        <v>1942</v>
      </c>
      <c r="G2037" t="s">
        <v>3</v>
      </c>
      <c r="H2037" t="s">
        <v>1947</v>
      </c>
      <c r="I2037" s="63" t="e">
        <f t="array" ref="I2037">_xlfn.IFS(#REF!="1",1,#REF!="2",2,#REF!="3",3,#REF!="1A",4,#REF!="1B",5,#REF!="2A",6,#REF!="2B",7,#REF!="3A",8,#REF!="3B",9,#REF!="4A",10,#REF!="","")</f>
        <v>#REF!</v>
      </c>
      <c r="J2037">
        <f>VLOOKUP(F2037,profesor!$G$2:$H$101,2,0)</f>
        <v>23</v>
      </c>
      <c r="K2037">
        <f>VLOOKUP(H2037,ar_predmet!A:C,3,0)</f>
        <v>132</v>
      </c>
      <c r="L2037" s="3">
        <f>VLOOKUP(H2037,ar_predmet!A:C,2,FALSE())</f>
        <v>6326</v>
      </c>
      <c r="M2037">
        <f>+VLOOKUP(G2037,tip_dogodka!$B$2:$C$10,2,0)</f>
        <v>2</v>
      </c>
      <c r="N2037">
        <f>+VLOOKUP(E2037,prostor!$F$1:$G$101,2,0)</f>
        <v>11</v>
      </c>
      <c r="O2037">
        <f t="shared" si="124"/>
        <v>150</v>
      </c>
      <c r="P2037">
        <f>VLOOKUP(O2037,mi2hh!A$2:B$4261,2,FALSE())</f>
        <v>3</v>
      </c>
      <c r="Q2037" t="str">
        <f t="shared" si="125"/>
        <v>Red</v>
      </c>
      <c r="R2037" t="str">
        <f t="shared" si="126"/>
        <v>UN</v>
      </c>
      <c r="S2037" s="24" t="s">
        <v>1215</v>
      </c>
      <c r="T2037" t="str">
        <f t="shared" si="127"/>
        <v/>
      </c>
      <c r="U2037">
        <f>VLOOKUP(S2037,ar_skupina!L$2:M$136,2,FALSE())</f>
        <v>72</v>
      </c>
    </row>
    <row r="2038" spans="1:21" ht="14.25" customHeight="1" x14ac:dyDescent="0.25">
      <c r="A2038">
        <v>2466</v>
      </c>
      <c r="B2038" s="9">
        <v>45358.375</v>
      </c>
      <c r="C2038" s="9">
        <v>45358.479166666701</v>
      </c>
      <c r="D2038" t="s">
        <v>1971</v>
      </c>
      <c r="E2038" t="s">
        <v>16</v>
      </c>
      <c r="F2038" t="s">
        <v>1942</v>
      </c>
      <c r="G2038" t="s">
        <v>5</v>
      </c>
      <c r="H2038" t="s">
        <v>1956</v>
      </c>
      <c r="I2038" s="63" t="e">
        <f t="array" ref="I2038">_xlfn.IFS(#REF!="1",1,#REF!="2",2,#REF!="3",3,#REF!="1A",4,#REF!="1B",5,#REF!="2A",6,#REF!="2B",7,#REF!="3A",8,#REF!="3B",9,#REF!="4A",10,#REF!="","")</f>
        <v>#REF!</v>
      </c>
      <c r="J2038">
        <f>VLOOKUP(F2038,profesor!$G$2:$H$101,2,0)</f>
        <v>23</v>
      </c>
      <c r="K2038">
        <f>VLOOKUP(H2038,ar_predmet!A:C,3,0)</f>
        <v>96</v>
      </c>
      <c r="L2038" s="3">
        <f>VLOOKUP(H2038,ar_predmet!A:C,2,FALSE())</f>
        <v>6222</v>
      </c>
      <c r="M2038">
        <f>+VLOOKUP(G2038,tip_dogodka!$B$2:$C$10,2,0)</f>
        <v>4</v>
      </c>
      <c r="N2038">
        <f>+VLOOKUP(E2038,prostor!$F$1:$G$101,2,0)</f>
        <v>54</v>
      </c>
      <c r="O2038">
        <f t="shared" si="124"/>
        <v>150</v>
      </c>
      <c r="P2038">
        <f>VLOOKUP(O2038,mi2hh!A$2:B$4261,2,FALSE())</f>
        <v>3</v>
      </c>
      <c r="Q2038" t="str">
        <f t="shared" si="125"/>
        <v>Red</v>
      </c>
      <c r="R2038" t="str">
        <f t="shared" si="126"/>
        <v>UN</v>
      </c>
      <c r="S2038" s="24" t="s">
        <v>1208</v>
      </c>
      <c r="T2038" t="str">
        <f t="shared" si="127"/>
        <v/>
      </c>
      <c r="U2038">
        <f>VLOOKUP(S2038,ar_skupina!L$2:M$136,2,FALSE())</f>
        <v>65</v>
      </c>
    </row>
    <row r="2039" spans="1:21" ht="14.25" customHeight="1" x14ac:dyDescent="0.25">
      <c r="A2039">
        <v>2467</v>
      </c>
      <c r="B2039" s="9">
        <v>45418.53125</v>
      </c>
      <c r="C2039" s="9">
        <v>45418.635416666701</v>
      </c>
      <c r="D2039" t="s">
        <v>1972</v>
      </c>
      <c r="E2039">
        <v>413</v>
      </c>
      <c r="F2039" t="s">
        <v>1942</v>
      </c>
      <c r="G2039" t="s">
        <v>3</v>
      </c>
      <c r="H2039" t="s">
        <v>1677</v>
      </c>
      <c r="I2039" s="63" t="e">
        <f t="array" ref="I2039">_xlfn.IFS(#REF!="1",1,#REF!="2",2,#REF!="3",3,#REF!="1A",4,#REF!="1B",5,#REF!="2A",6,#REF!="2B",7,#REF!="3A",8,#REF!="3B",9,#REF!="4A",10,#REF!="","")</f>
        <v>#REF!</v>
      </c>
      <c r="J2039">
        <f>VLOOKUP(F2039,profesor!$G$2:$H$101,2,0)</f>
        <v>23</v>
      </c>
      <c r="K2039">
        <f>VLOOKUP(H2039,ar_predmet!A:C,3,0)</f>
        <v>73</v>
      </c>
      <c r="L2039" s="3">
        <f>VLOOKUP(H2039,ar_predmet!A:C,2,FALSE())</f>
        <v>6106</v>
      </c>
      <c r="M2039">
        <f>+VLOOKUP(G2039,tip_dogodka!$B$2:$C$10,2,0)</f>
        <v>2</v>
      </c>
      <c r="N2039">
        <f>+VLOOKUP(E2039,prostor!$F$1:$G$101,2,0)</f>
        <v>16</v>
      </c>
      <c r="O2039">
        <f t="shared" si="124"/>
        <v>150</v>
      </c>
      <c r="P2039">
        <f>VLOOKUP(O2039,mi2hh!A$2:B$4261,2,FALSE())</f>
        <v>3</v>
      </c>
      <c r="Q2039" t="str">
        <f t="shared" si="125"/>
        <v>Red</v>
      </c>
      <c r="R2039" t="str">
        <f t="shared" si="126"/>
        <v>UN</v>
      </c>
      <c r="S2039" s="24" t="s">
        <v>1200</v>
      </c>
      <c r="T2039" t="str">
        <f t="shared" si="127"/>
        <v>2B</v>
      </c>
      <c r="U2039">
        <f>VLOOKUP(S2039,ar_skupina!L$2:M$136,2,FALSE())</f>
        <v>57</v>
      </c>
    </row>
    <row r="2040" spans="1:21" ht="14.25" customHeight="1" x14ac:dyDescent="0.25">
      <c r="A2040">
        <v>2468</v>
      </c>
      <c r="B2040" s="9">
        <v>45306.489583333299</v>
      </c>
      <c r="C2040" s="9">
        <v>45306.59375</v>
      </c>
      <c r="D2040" t="s">
        <v>1961</v>
      </c>
      <c r="E2040">
        <v>402</v>
      </c>
      <c r="F2040" t="s">
        <v>1942</v>
      </c>
      <c r="G2040" t="s">
        <v>3</v>
      </c>
      <c r="H2040" t="s">
        <v>1959</v>
      </c>
      <c r="I2040" s="63" t="e">
        <f t="array" ref="I2040">_xlfn.IFS(#REF!="1",1,#REF!="2",2,#REF!="3",3,#REF!="1A",4,#REF!="1B",5,#REF!="2A",6,#REF!="2B",7,#REF!="3A",8,#REF!="3B",9,#REF!="4A",10,#REF!="","")</f>
        <v>#REF!</v>
      </c>
      <c r="J2040">
        <f>VLOOKUP(F2040,profesor!$G$2:$H$101,2,0)</f>
        <v>23</v>
      </c>
      <c r="K2040">
        <f>VLOOKUP(H2040,ar_predmet!A:C,3,0)</f>
        <v>23</v>
      </c>
      <c r="L2040" s="3">
        <f>VLOOKUP(H2040,ar_predmet!A:C,2,FALSE())</f>
        <v>5225</v>
      </c>
      <c r="M2040">
        <f>+VLOOKUP(G2040,tip_dogodka!$B$2:$C$10,2,0)</f>
        <v>2</v>
      </c>
      <c r="N2040">
        <f>+VLOOKUP(E2040,prostor!$F$1:$G$101,2,0)</f>
        <v>11</v>
      </c>
      <c r="O2040">
        <f t="shared" si="124"/>
        <v>150</v>
      </c>
      <c r="P2040">
        <f>VLOOKUP(O2040,mi2hh!A$2:B$4261,2,FALSE())</f>
        <v>3</v>
      </c>
      <c r="Q2040" t="str">
        <f t="shared" si="125"/>
        <v>Red</v>
      </c>
      <c r="R2040" t="str">
        <f t="shared" si="126"/>
        <v>VS</v>
      </c>
      <c r="S2040" s="24" t="s">
        <v>1156</v>
      </c>
      <c r="T2040" t="str">
        <f t="shared" si="127"/>
        <v/>
      </c>
      <c r="U2040">
        <f>VLOOKUP(S2040,ar_skupina!L$2:M$136,2,FALSE())</f>
        <v>19</v>
      </c>
    </row>
    <row r="2041" spans="1:21" ht="14.25" customHeight="1" x14ac:dyDescent="0.25">
      <c r="A2041">
        <v>2469</v>
      </c>
      <c r="B2041" s="9">
        <v>45421.791666666701</v>
      </c>
      <c r="C2041" s="9">
        <v>45421.895833333299</v>
      </c>
      <c r="D2041" t="s">
        <v>1973</v>
      </c>
      <c r="E2041" t="s">
        <v>17</v>
      </c>
      <c r="F2041" t="s">
        <v>1942</v>
      </c>
      <c r="G2041" t="s">
        <v>3</v>
      </c>
      <c r="H2041" t="s">
        <v>1949</v>
      </c>
      <c r="I2041" s="63" t="e">
        <f t="array" ref="I2041">_xlfn.IFS(#REF!="1",1,#REF!="2",2,#REF!="3",3,#REF!="1A",4,#REF!="1B",5,#REF!="2A",6,#REF!="2B",7,#REF!="3A",8,#REF!="3B",9,#REF!="4A",10,#REF!="","")</f>
        <v>#REF!</v>
      </c>
      <c r="J2041">
        <f>VLOOKUP(F2041,profesor!$G$2:$H$101,2,0)</f>
        <v>23</v>
      </c>
      <c r="K2041">
        <f>VLOOKUP(H2041,ar_predmet!A:C,3,0)</f>
        <v>8</v>
      </c>
      <c r="L2041" s="3">
        <f>VLOOKUP(H2041,ar_predmet!A:C,2,FALSE())</f>
        <v>5114</v>
      </c>
      <c r="M2041">
        <f>+VLOOKUP(G2041,tip_dogodka!$B$2:$C$10,2,0)</f>
        <v>2</v>
      </c>
      <c r="N2041">
        <f>+VLOOKUP(E2041,prostor!$F$1:$G$101,2,0)</f>
        <v>55</v>
      </c>
      <c r="O2041">
        <f t="shared" si="124"/>
        <v>150</v>
      </c>
      <c r="P2041">
        <f>VLOOKUP(O2041,mi2hh!A$2:B$4261,2,FALSE())</f>
        <v>3</v>
      </c>
      <c r="Q2041" t="str">
        <f t="shared" si="125"/>
        <v>Izr</v>
      </c>
      <c r="R2041" t="str">
        <f t="shared" si="126"/>
        <v>VS</v>
      </c>
      <c r="S2041" s="24" t="s">
        <v>1241</v>
      </c>
      <c r="T2041" t="str">
        <f t="shared" si="127"/>
        <v/>
      </c>
      <c r="U2041">
        <f>VLOOKUP(S2041,ar_skupina!L$2:M$136,2,FALSE())</f>
        <v>90</v>
      </c>
    </row>
    <row r="2042" spans="1:21" ht="14.25" customHeight="1" x14ac:dyDescent="0.25">
      <c r="A2042">
        <v>2470</v>
      </c>
      <c r="B2042" s="9">
        <v>45399.416666666701</v>
      </c>
      <c r="C2042" s="9">
        <v>45399.520833333299</v>
      </c>
      <c r="D2042" t="s">
        <v>1966</v>
      </c>
      <c r="E2042">
        <v>5</v>
      </c>
      <c r="F2042" t="s">
        <v>1942</v>
      </c>
      <c r="G2042" t="s">
        <v>3</v>
      </c>
      <c r="H2042" t="s">
        <v>1954</v>
      </c>
      <c r="I2042" s="63" t="e">
        <f t="array" ref="I2042">_xlfn.IFS(#REF!="1",1,#REF!="2",2,#REF!="3",3,#REF!="1A",4,#REF!="1B",5,#REF!="2A",6,#REF!="2B",7,#REF!="3A",8,#REF!="3B",9,#REF!="4A",10,#REF!="","")</f>
        <v>#REF!</v>
      </c>
      <c r="J2042">
        <f>VLOOKUP(F2042,profesor!$G$2:$H$101,2,0)</f>
        <v>23</v>
      </c>
      <c r="K2042">
        <f>VLOOKUP(H2042,ar_predmet!A:C,3,0)</f>
        <v>77</v>
      </c>
      <c r="L2042" s="3">
        <f>VLOOKUP(H2042,ar_predmet!A:C,2,FALSE())</f>
        <v>6115</v>
      </c>
      <c r="M2042">
        <f>+VLOOKUP(G2042,tip_dogodka!$B$2:$C$10,2,0)</f>
        <v>2</v>
      </c>
      <c r="N2042">
        <f>+VLOOKUP(E2042,prostor!$F$1:$G$101,2,0)</f>
        <v>1</v>
      </c>
      <c r="O2042">
        <f t="shared" si="124"/>
        <v>150</v>
      </c>
      <c r="P2042">
        <f>VLOOKUP(O2042,mi2hh!A$2:B$4261,2,FALSE())</f>
        <v>3</v>
      </c>
      <c r="Q2042" t="str">
        <f t="shared" si="125"/>
        <v>Red</v>
      </c>
      <c r="R2042" t="str">
        <f t="shared" si="126"/>
        <v>UN</v>
      </c>
      <c r="S2042" s="24" t="s">
        <v>1195</v>
      </c>
      <c r="T2042" t="str">
        <f t="shared" si="127"/>
        <v/>
      </c>
      <c r="U2042">
        <f>VLOOKUP(S2042,ar_skupina!L$2:M$136,2,FALSE())</f>
        <v>52</v>
      </c>
    </row>
    <row r="2043" spans="1:21" ht="14.25" customHeight="1" x14ac:dyDescent="0.25">
      <c r="A2043">
        <v>2471</v>
      </c>
      <c r="B2043" s="9">
        <v>45355.489583333299</v>
      </c>
      <c r="C2043" s="9">
        <v>45355.59375</v>
      </c>
      <c r="D2043" t="s">
        <v>1970</v>
      </c>
      <c r="E2043">
        <v>413</v>
      </c>
      <c r="F2043" t="s">
        <v>1942</v>
      </c>
      <c r="G2043" t="s">
        <v>3</v>
      </c>
      <c r="H2043" t="s">
        <v>1943</v>
      </c>
      <c r="I2043" s="63" t="e">
        <f t="array" ref="I2043">_xlfn.IFS(#REF!="1",1,#REF!="2",2,#REF!="3",3,#REF!="1A",4,#REF!="1B",5,#REF!="2A",6,#REF!="2B",7,#REF!="3A",8,#REF!="3B",9,#REF!="4A",10,#REF!="","")</f>
        <v>#REF!</v>
      </c>
      <c r="J2043">
        <f>VLOOKUP(F2043,profesor!$G$2:$H$101,2,0)</f>
        <v>23</v>
      </c>
      <c r="K2043">
        <f>VLOOKUP(H2043,ar_predmet!A:C,3,0)</f>
        <v>158</v>
      </c>
      <c r="L2043" s="3">
        <f>VLOOKUP(H2043,ar_predmet!A:C,2,FALSE())</f>
        <v>7118</v>
      </c>
      <c r="M2043">
        <f>+VLOOKUP(G2043,tip_dogodka!$B$2:$C$10,2,0)</f>
        <v>2</v>
      </c>
      <c r="N2043">
        <f>+VLOOKUP(E2043,prostor!$F$1:$G$101,2,0)</f>
        <v>16</v>
      </c>
      <c r="O2043">
        <f t="shared" si="124"/>
        <v>150</v>
      </c>
      <c r="P2043">
        <f>VLOOKUP(O2043,mi2hh!A$2:B$4261,2,FALSE())</f>
        <v>3</v>
      </c>
      <c r="Q2043" t="str">
        <f t="shared" si="125"/>
        <v>Red</v>
      </c>
      <c r="R2043" t="str">
        <f t="shared" si="126"/>
        <v>MA</v>
      </c>
      <c r="S2043" s="24" t="s">
        <v>1224</v>
      </c>
      <c r="T2043" t="str">
        <f t="shared" si="127"/>
        <v/>
      </c>
      <c r="U2043">
        <f>VLOOKUP(S2043,ar_skupina!L$2:M$136,2,FALSE())</f>
        <v>80</v>
      </c>
    </row>
    <row r="2044" spans="1:21" ht="14.25" customHeight="1" x14ac:dyDescent="0.25">
      <c r="A2044">
        <v>2472</v>
      </c>
      <c r="B2044" s="9">
        <v>45366.375</v>
      </c>
      <c r="C2044" s="9">
        <v>45366.479166666701</v>
      </c>
      <c r="D2044" t="s">
        <v>1955</v>
      </c>
      <c r="E2044">
        <v>402</v>
      </c>
      <c r="F2044" t="s">
        <v>1942</v>
      </c>
      <c r="G2044" t="s">
        <v>3</v>
      </c>
      <c r="H2044" t="s">
        <v>1956</v>
      </c>
      <c r="I2044" s="63" t="e">
        <f t="array" ref="I2044">_xlfn.IFS(#REF!="1",1,#REF!="2",2,#REF!="3",3,#REF!="1A",4,#REF!="1B",5,#REF!="2A",6,#REF!="2B",7,#REF!="3A",8,#REF!="3B",9,#REF!="4A",10,#REF!="","")</f>
        <v>#REF!</v>
      </c>
      <c r="J2044">
        <f>VLOOKUP(F2044,profesor!$G$2:$H$101,2,0)</f>
        <v>23</v>
      </c>
      <c r="K2044">
        <f>VLOOKUP(H2044,ar_predmet!A:C,3,0)</f>
        <v>96</v>
      </c>
      <c r="L2044" s="3">
        <f>VLOOKUP(H2044,ar_predmet!A:C,2,FALSE())</f>
        <v>6222</v>
      </c>
      <c r="M2044">
        <f>+VLOOKUP(G2044,tip_dogodka!$B$2:$C$10,2,0)</f>
        <v>2</v>
      </c>
      <c r="N2044">
        <f>+VLOOKUP(E2044,prostor!$F$1:$G$101,2,0)</f>
        <v>11</v>
      </c>
      <c r="O2044">
        <f t="shared" si="124"/>
        <v>150</v>
      </c>
      <c r="P2044">
        <f>VLOOKUP(O2044,mi2hh!A$2:B$4261,2,FALSE())</f>
        <v>3</v>
      </c>
      <c r="Q2044" t="str">
        <f t="shared" si="125"/>
        <v>Red</v>
      </c>
      <c r="R2044" t="str">
        <f t="shared" si="126"/>
        <v>UN</v>
      </c>
      <c r="S2044" s="24" t="s">
        <v>1208</v>
      </c>
      <c r="T2044" t="str">
        <f t="shared" si="127"/>
        <v/>
      </c>
      <c r="U2044">
        <f>VLOOKUP(S2044,ar_skupina!L$2:M$136,2,FALSE())</f>
        <v>65</v>
      </c>
    </row>
    <row r="2045" spans="1:21" ht="14.25" customHeight="1" x14ac:dyDescent="0.25">
      <c r="A2045">
        <v>2473</v>
      </c>
      <c r="B2045" s="9">
        <v>45252.75</v>
      </c>
      <c r="C2045" s="9">
        <v>45252.916666666701</v>
      </c>
      <c r="D2045" t="s">
        <v>1974</v>
      </c>
      <c r="E2045" t="s">
        <v>17</v>
      </c>
      <c r="F2045" t="s">
        <v>1942</v>
      </c>
      <c r="G2045" t="s">
        <v>8</v>
      </c>
      <c r="H2045" t="s">
        <v>1959</v>
      </c>
      <c r="I2045" s="63" t="e">
        <f t="array" ref="I2045">_xlfn.IFS(#REF!="1",1,#REF!="2",2,#REF!="3",3,#REF!="1A",4,#REF!="1B",5,#REF!="2A",6,#REF!="2B",7,#REF!="3A",8,#REF!="3B",9,#REF!="4A",10,#REF!="","")</f>
        <v>#REF!</v>
      </c>
      <c r="J2045">
        <f>VLOOKUP(F2045,profesor!$G$2:$H$101,2,0)</f>
        <v>23</v>
      </c>
      <c r="K2045">
        <f>VLOOKUP(H2045,ar_predmet!A:C,3,0)</f>
        <v>23</v>
      </c>
      <c r="L2045" s="3">
        <f>VLOOKUP(H2045,ar_predmet!A:C,2,FALSE())</f>
        <v>5225</v>
      </c>
      <c r="M2045">
        <f>+VLOOKUP(G2045,tip_dogodka!$B$2:$C$10,2,0)</f>
        <v>7</v>
      </c>
      <c r="N2045">
        <f>+VLOOKUP(E2045,prostor!$F$1:$G$101,2,0)</f>
        <v>55</v>
      </c>
      <c r="O2045">
        <f t="shared" si="124"/>
        <v>240</v>
      </c>
      <c r="P2045">
        <f>VLOOKUP(O2045,mi2hh!A$2:B$4261,2,FALSE())</f>
        <v>5</v>
      </c>
      <c r="Q2045" t="str">
        <f t="shared" si="125"/>
        <v>Izr</v>
      </c>
      <c r="R2045" t="str">
        <f t="shared" si="126"/>
        <v>VS</v>
      </c>
      <c r="S2045" s="24" t="s">
        <v>1244</v>
      </c>
      <c r="T2045" t="str">
        <f t="shared" si="127"/>
        <v/>
      </c>
      <c r="U2045">
        <f>VLOOKUP(S2045,ar_skupina!L$2:M$136,2,FALSE())</f>
        <v>98</v>
      </c>
    </row>
    <row r="2046" spans="1:21" ht="14.25" customHeight="1" x14ac:dyDescent="0.25">
      <c r="A2046">
        <v>2474</v>
      </c>
      <c r="B2046" s="9">
        <v>45394.416666666701</v>
      </c>
      <c r="C2046" s="9">
        <v>45394.520833333299</v>
      </c>
      <c r="D2046" t="s">
        <v>1966</v>
      </c>
      <c r="E2046">
        <v>5</v>
      </c>
      <c r="F2046" t="s">
        <v>1942</v>
      </c>
      <c r="G2046" t="s">
        <v>3</v>
      </c>
      <c r="H2046" t="s">
        <v>1954</v>
      </c>
      <c r="I2046" s="63" t="e">
        <f t="array" ref="I2046">_xlfn.IFS(#REF!="1",1,#REF!="2",2,#REF!="3",3,#REF!="1A",4,#REF!="1B",5,#REF!="2A",6,#REF!="2B",7,#REF!="3A",8,#REF!="3B",9,#REF!="4A",10,#REF!="","")</f>
        <v>#REF!</v>
      </c>
      <c r="J2046">
        <f>VLOOKUP(F2046,profesor!$G$2:$H$101,2,0)</f>
        <v>23</v>
      </c>
      <c r="K2046">
        <f>VLOOKUP(H2046,ar_predmet!A:C,3,0)</f>
        <v>77</v>
      </c>
      <c r="L2046" s="3">
        <f>VLOOKUP(H2046,ar_predmet!A:C,2,FALSE())</f>
        <v>6115</v>
      </c>
      <c r="M2046">
        <f>+VLOOKUP(G2046,tip_dogodka!$B$2:$C$10,2,0)</f>
        <v>2</v>
      </c>
      <c r="N2046">
        <f>+VLOOKUP(E2046,prostor!$F$1:$G$101,2,0)</f>
        <v>1</v>
      </c>
      <c r="O2046">
        <f t="shared" si="124"/>
        <v>150</v>
      </c>
      <c r="P2046">
        <f>VLOOKUP(O2046,mi2hh!A$2:B$4261,2,FALSE())</f>
        <v>3</v>
      </c>
      <c r="Q2046" t="str">
        <f t="shared" si="125"/>
        <v>Red</v>
      </c>
      <c r="R2046" t="str">
        <f t="shared" si="126"/>
        <v>UN</v>
      </c>
      <c r="S2046" s="24" t="s">
        <v>1195</v>
      </c>
      <c r="T2046" t="str">
        <f t="shared" si="127"/>
        <v/>
      </c>
      <c r="U2046">
        <f>VLOOKUP(S2046,ar_skupina!L$2:M$136,2,FALSE())</f>
        <v>52</v>
      </c>
    </row>
    <row r="2047" spans="1:21" ht="14.25" customHeight="1" x14ac:dyDescent="0.25">
      <c r="A2047">
        <v>2475</v>
      </c>
      <c r="B2047" s="9">
        <v>45222.416666666701</v>
      </c>
      <c r="C2047" s="9">
        <v>45222.520833333299</v>
      </c>
      <c r="D2047" t="s">
        <v>1945</v>
      </c>
      <c r="E2047">
        <v>411</v>
      </c>
      <c r="F2047" t="s">
        <v>1942</v>
      </c>
      <c r="G2047" t="s">
        <v>3</v>
      </c>
      <c r="H2047" t="s">
        <v>1338</v>
      </c>
      <c r="I2047" s="63" t="e">
        <f t="array" ref="I2047">_xlfn.IFS(#REF!="1",1,#REF!="2",2,#REF!="3",3,#REF!="1A",4,#REF!="1B",5,#REF!="2A",6,#REF!="2B",7,#REF!="3A",8,#REF!="3B",9,#REF!="4A",10,#REF!="","")</f>
        <v>#REF!</v>
      </c>
      <c r="J2047">
        <f>VLOOKUP(F2047,profesor!$G$2:$H$101,2,0)</f>
        <v>23</v>
      </c>
      <c r="K2047">
        <f>VLOOKUP(H2047,ar_predmet!A:C,3,0)</f>
        <v>190</v>
      </c>
      <c r="L2047" s="3">
        <f>VLOOKUP(H2047,ar_predmet!A:C,2,FALSE())</f>
        <v>7233</v>
      </c>
      <c r="M2047">
        <f>+VLOOKUP(G2047,tip_dogodka!$B$2:$C$10,2,0)</f>
        <v>2</v>
      </c>
      <c r="N2047">
        <f>+VLOOKUP(E2047,prostor!$F$1:$G$101,2,0)</f>
        <v>14</v>
      </c>
      <c r="O2047">
        <f t="shared" si="124"/>
        <v>150</v>
      </c>
      <c r="P2047">
        <f>VLOOKUP(O2047,mi2hh!A$2:B$4261,2,FALSE())</f>
        <v>3</v>
      </c>
      <c r="Q2047" t="str">
        <f t="shared" si="125"/>
        <v>Red</v>
      </c>
      <c r="R2047" t="str">
        <f t="shared" si="126"/>
        <v>MA</v>
      </c>
      <c r="S2047" s="24" t="s">
        <v>1229</v>
      </c>
      <c r="T2047" t="str">
        <f t="shared" si="127"/>
        <v/>
      </c>
      <c r="U2047">
        <f>VLOOKUP(S2047,ar_skupina!L$2:M$136,2,FALSE())</f>
        <v>85</v>
      </c>
    </row>
    <row r="2048" spans="1:21" ht="14.25" customHeight="1" x14ac:dyDescent="0.25">
      <c r="A2048">
        <v>2476</v>
      </c>
      <c r="B2048" s="9">
        <v>45299.635416666701</v>
      </c>
      <c r="C2048" s="9">
        <v>45299.739583333299</v>
      </c>
      <c r="D2048" t="s">
        <v>1975</v>
      </c>
      <c r="E2048" t="s">
        <v>16</v>
      </c>
      <c r="F2048" t="s">
        <v>1942</v>
      </c>
      <c r="G2048" t="s">
        <v>5</v>
      </c>
      <c r="H2048" t="s">
        <v>1947</v>
      </c>
      <c r="I2048" s="63" t="e">
        <f t="array" ref="I2048">_xlfn.IFS(#REF!="1",1,#REF!="2",2,#REF!="3",3,#REF!="1A",4,#REF!="1B",5,#REF!="2A",6,#REF!="2B",7,#REF!="3A",8,#REF!="3B",9,#REF!="4A",10,#REF!="","")</f>
        <v>#REF!</v>
      </c>
      <c r="J2048">
        <f>VLOOKUP(F2048,profesor!$G$2:$H$101,2,0)</f>
        <v>23</v>
      </c>
      <c r="K2048">
        <f>VLOOKUP(H2048,ar_predmet!A:C,3,0)</f>
        <v>132</v>
      </c>
      <c r="L2048" s="3">
        <f>VLOOKUP(H2048,ar_predmet!A:C,2,FALSE())</f>
        <v>6326</v>
      </c>
      <c r="M2048">
        <f>+VLOOKUP(G2048,tip_dogodka!$B$2:$C$10,2,0)</f>
        <v>4</v>
      </c>
      <c r="N2048">
        <f>+VLOOKUP(E2048,prostor!$F$1:$G$101,2,0)</f>
        <v>54</v>
      </c>
      <c r="O2048">
        <f t="shared" si="124"/>
        <v>150</v>
      </c>
      <c r="P2048">
        <f>VLOOKUP(O2048,mi2hh!A$2:B$4261,2,FALSE())</f>
        <v>3</v>
      </c>
      <c r="Q2048" t="str">
        <f t="shared" si="125"/>
        <v>Red</v>
      </c>
      <c r="R2048" t="str">
        <f t="shared" si="126"/>
        <v>UN</v>
      </c>
      <c r="S2048" s="24" t="s">
        <v>1215</v>
      </c>
      <c r="T2048" t="str">
        <f t="shared" si="127"/>
        <v/>
      </c>
      <c r="U2048">
        <f>VLOOKUP(S2048,ar_skupina!L$2:M$136,2,FALSE())</f>
        <v>72</v>
      </c>
    </row>
    <row r="2049" spans="1:21" ht="14.25" customHeight="1" x14ac:dyDescent="0.25">
      <c r="A2049">
        <v>2477</v>
      </c>
      <c r="B2049" s="9">
        <v>45314.489583333299</v>
      </c>
      <c r="C2049" s="9">
        <v>45314.59375</v>
      </c>
      <c r="D2049" t="s">
        <v>1961</v>
      </c>
      <c r="E2049">
        <v>402</v>
      </c>
      <c r="F2049" t="s">
        <v>1942</v>
      </c>
      <c r="G2049" t="s">
        <v>3</v>
      </c>
      <c r="H2049" t="s">
        <v>1959</v>
      </c>
      <c r="I2049" s="63" t="e">
        <f t="array" ref="I2049">_xlfn.IFS(#REF!="1",1,#REF!="2",2,#REF!="3",3,#REF!="1A",4,#REF!="1B",5,#REF!="2A",6,#REF!="2B",7,#REF!="3A",8,#REF!="3B",9,#REF!="4A",10,#REF!="","")</f>
        <v>#REF!</v>
      </c>
      <c r="J2049">
        <f>VLOOKUP(F2049,profesor!$G$2:$H$101,2,0)</f>
        <v>23</v>
      </c>
      <c r="K2049">
        <f>VLOOKUP(H2049,ar_predmet!A:C,3,0)</f>
        <v>23</v>
      </c>
      <c r="L2049" s="3">
        <f>VLOOKUP(H2049,ar_predmet!A:C,2,FALSE())</f>
        <v>5225</v>
      </c>
      <c r="M2049">
        <f>+VLOOKUP(G2049,tip_dogodka!$B$2:$C$10,2,0)</f>
        <v>2</v>
      </c>
      <c r="N2049">
        <f>+VLOOKUP(E2049,prostor!$F$1:$G$101,2,0)</f>
        <v>11</v>
      </c>
      <c r="O2049">
        <f t="shared" si="124"/>
        <v>150</v>
      </c>
      <c r="P2049">
        <f>VLOOKUP(O2049,mi2hh!A$2:B$4261,2,FALSE())</f>
        <v>3</v>
      </c>
      <c r="Q2049" t="str">
        <f t="shared" si="125"/>
        <v>Red</v>
      </c>
      <c r="R2049" t="str">
        <f t="shared" si="126"/>
        <v>VS</v>
      </c>
      <c r="S2049" s="24" t="s">
        <v>1156</v>
      </c>
      <c r="T2049" t="str">
        <f t="shared" si="127"/>
        <v/>
      </c>
      <c r="U2049">
        <f>VLOOKUP(S2049,ar_skupina!L$2:M$136,2,FALSE())</f>
        <v>19</v>
      </c>
    </row>
    <row r="2050" spans="1:21" ht="14.25" customHeight="1" x14ac:dyDescent="0.25">
      <c r="A2050">
        <v>2478</v>
      </c>
      <c r="B2050" s="9">
        <v>45308.375</v>
      </c>
      <c r="C2050" s="9">
        <v>45308.479166666701</v>
      </c>
      <c r="D2050" t="s">
        <v>1963</v>
      </c>
      <c r="E2050">
        <v>411</v>
      </c>
      <c r="F2050" t="s">
        <v>1942</v>
      </c>
      <c r="G2050" t="s">
        <v>3</v>
      </c>
      <c r="H2050" t="s">
        <v>1351</v>
      </c>
      <c r="I2050" s="63" t="e">
        <f t="array" ref="I2050">_xlfn.IFS(#REF!="1",1,#REF!="2",2,#REF!="3",3,#REF!="1A",4,#REF!="1B",5,#REF!="2A",6,#REF!="2B",7,#REF!="3A",8,#REF!="3B",9,#REF!="4A",10,#REF!="","")</f>
        <v>#REF!</v>
      </c>
      <c r="J2050">
        <f>VLOOKUP(F2050,profesor!$G$2:$H$101,2,0)</f>
        <v>23</v>
      </c>
      <c r="K2050">
        <f>VLOOKUP(H2050,ar_predmet!A:C,3,0)</f>
        <v>188</v>
      </c>
      <c r="L2050" s="3">
        <f>VLOOKUP(H2050,ar_predmet!A:C,2,FALSE())</f>
        <v>7231</v>
      </c>
      <c r="M2050">
        <f>+VLOOKUP(G2050,tip_dogodka!$B$2:$C$10,2,0)</f>
        <v>2</v>
      </c>
      <c r="N2050">
        <f>+VLOOKUP(E2050,prostor!$F$1:$G$101,2,0)</f>
        <v>14</v>
      </c>
      <c r="O2050">
        <f t="shared" ref="O2050:O2113" si="128">+INT(TEXT(((C2050-B2050)*24*60),"000"))</f>
        <v>150</v>
      </c>
      <c r="P2050">
        <f>VLOOKUP(O2050,mi2hh!A$2:B$4261,2,FALSE())</f>
        <v>3</v>
      </c>
      <c r="Q2050" t="str">
        <f t="shared" ref="Q2050:Q2113" si="129">IF(ISNUMBER(FIND("Redni",D2050)),"Red", IF(ISNUMBER(FIND("Izredni",D2050)),"Izr"))</f>
        <v>Red</v>
      </c>
      <c r="R2050" t="str">
        <f t="shared" ref="R2050:R2113" si="130">IF(ISNUMBER(FIND("-VS-",D2050)),"VS", IF(ISNUMBER(FIND("-UNI-",D2050)),"UN",IF(ISNUMBER(FIND("-MAG-",D2050)),"MA",IF(ISNUMBER(FIND("-DR-",D2050)),"DO"))))</f>
        <v>MA</v>
      </c>
      <c r="S2050" s="24" t="s">
        <v>1229</v>
      </c>
      <c r="T2050" t="str">
        <f t="shared" ref="T2050:T2113" si="131">IF(ISNUMBER(FIND("1. skupina",D2050)),"1",IF(ISNUMBER(FIND("2. skupina",D2050)),"2",IF(ISNUMBER(FIND("3. skupina",D2050)),"3",IF(ISNUMBER(FIND("1.a skupina",D2050)),"1A",IF(ISNUMBER(FIND("1.b skupina",D2050)),"1B",IF(ISNUMBER(FIND("2.a skupina",D2050)),"2A",IF(ISNUMBER(FIND("2.b skupina",D2050)),"2B",IF(ISNUMBER(FIND("3.a skupina",D2050)),"3A",IF(ISNUMBER(FIND("3.b skupina",D2050)),"3B",IF(ISNUMBER(FIND("4.a skupina",D2050)),"4A",""))))))))))</f>
        <v/>
      </c>
      <c r="U2050">
        <f>VLOOKUP(S2050,ar_skupina!L$2:M$136,2,FALSE())</f>
        <v>85</v>
      </c>
    </row>
    <row r="2051" spans="1:21" ht="14.25" customHeight="1" x14ac:dyDescent="0.25">
      <c r="A2051">
        <v>2479</v>
      </c>
      <c r="B2051" s="9">
        <v>45237.375</v>
      </c>
      <c r="C2051" s="9">
        <v>45237.479166666701</v>
      </c>
      <c r="D2051" t="s">
        <v>1969</v>
      </c>
      <c r="E2051">
        <v>111</v>
      </c>
      <c r="F2051" t="s">
        <v>1942</v>
      </c>
      <c r="G2051" t="s">
        <v>3</v>
      </c>
      <c r="H2051" t="s">
        <v>1949</v>
      </c>
      <c r="I2051" s="63" t="e">
        <f t="array" ref="I2051">_xlfn.IFS(#REF!="1",1,#REF!="2",2,#REF!="3",3,#REF!="1A",4,#REF!="1B",5,#REF!="2A",6,#REF!="2B",7,#REF!="3A",8,#REF!="3B",9,#REF!="4A",10,#REF!="","")</f>
        <v>#REF!</v>
      </c>
      <c r="J2051">
        <f>VLOOKUP(F2051,profesor!$G$2:$H$101,2,0)</f>
        <v>23</v>
      </c>
      <c r="K2051">
        <f>VLOOKUP(H2051,ar_predmet!A:C,3,0)</f>
        <v>8</v>
      </c>
      <c r="L2051" s="3">
        <f>VLOOKUP(H2051,ar_predmet!A:C,2,FALSE())</f>
        <v>5114</v>
      </c>
      <c r="M2051">
        <f>+VLOOKUP(G2051,tip_dogodka!$B$2:$C$10,2,0)</f>
        <v>2</v>
      </c>
      <c r="N2051">
        <f>+VLOOKUP(E2051,prostor!$F$1:$G$101,2,0)</f>
        <v>4</v>
      </c>
      <c r="O2051">
        <f t="shared" si="128"/>
        <v>150</v>
      </c>
      <c r="P2051">
        <f>VLOOKUP(O2051,mi2hh!A$2:B$4261,2,FALSE())</f>
        <v>3</v>
      </c>
      <c r="Q2051" t="str">
        <f t="shared" si="129"/>
        <v>Red</v>
      </c>
      <c r="R2051" t="str">
        <f t="shared" si="130"/>
        <v>VS</v>
      </c>
      <c r="S2051" s="24" t="s">
        <v>1139</v>
      </c>
      <c r="T2051" t="str">
        <f t="shared" si="131"/>
        <v>3</v>
      </c>
      <c r="U2051">
        <f>VLOOKUP(S2051,ar_skupina!L$2:M$136,2,FALSE())</f>
        <v>7</v>
      </c>
    </row>
    <row r="2052" spans="1:21" ht="14.25" customHeight="1" x14ac:dyDescent="0.25">
      <c r="A2052">
        <v>2480</v>
      </c>
      <c r="B2052" s="9">
        <v>45384.53125</v>
      </c>
      <c r="C2052" s="9">
        <v>45384.635416666701</v>
      </c>
      <c r="D2052" t="s">
        <v>1965</v>
      </c>
      <c r="E2052">
        <v>411</v>
      </c>
      <c r="F2052" t="s">
        <v>1942</v>
      </c>
      <c r="G2052" t="s">
        <v>3</v>
      </c>
      <c r="H2052" t="s">
        <v>1336</v>
      </c>
      <c r="I2052" s="63" t="e">
        <f t="array" ref="I2052">_xlfn.IFS(#REF!="1",1,#REF!="2",2,#REF!="3",3,#REF!="1A",4,#REF!="1B",5,#REF!="2A",6,#REF!="2B",7,#REF!="3A",8,#REF!="3B",9,#REF!="4A",10,#REF!="","")</f>
        <v>#REF!</v>
      </c>
      <c r="J2052">
        <f>VLOOKUP(F2052,profesor!$G$2:$H$101,2,0)</f>
        <v>23</v>
      </c>
      <c r="K2052">
        <f>VLOOKUP(H2052,ar_predmet!A:C,3,0)</f>
        <v>116</v>
      </c>
      <c r="L2052" s="3">
        <f>VLOOKUP(H2052,ar_predmet!A:C,2,FALSE())</f>
        <v>6303</v>
      </c>
      <c r="M2052">
        <f>+VLOOKUP(G2052,tip_dogodka!$B$2:$C$10,2,0)</f>
        <v>2</v>
      </c>
      <c r="N2052">
        <f>+VLOOKUP(E2052,prostor!$F$1:$G$101,2,0)</f>
        <v>14</v>
      </c>
      <c r="O2052">
        <f t="shared" si="128"/>
        <v>150</v>
      </c>
      <c r="P2052">
        <f>VLOOKUP(O2052,mi2hh!A$2:B$4261,2,FALSE())</f>
        <v>3</v>
      </c>
      <c r="Q2052" t="str">
        <f t="shared" si="129"/>
        <v>Red</v>
      </c>
      <c r="R2052" t="str">
        <f t="shared" si="130"/>
        <v>UN</v>
      </c>
      <c r="S2052" s="24" t="s">
        <v>1215</v>
      </c>
      <c r="T2052" t="str">
        <f t="shared" si="131"/>
        <v/>
      </c>
      <c r="U2052">
        <f>VLOOKUP(S2052,ar_skupina!L$2:M$136,2,FALSE())</f>
        <v>72</v>
      </c>
    </row>
    <row r="2053" spans="1:21" ht="14.25" customHeight="1" x14ac:dyDescent="0.25">
      <c r="A2053">
        <v>2481</v>
      </c>
      <c r="B2053" s="9">
        <v>45350.375</v>
      </c>
      <c r="C2053" s="9">
        <v>45350.479166666701</v>
      </c>
      <c r="D2053" t="s">
        <v>1955</v>
      </c>
      <c r="E2053">
        <v>402</v>
      </c>
      <c r="F2053" t="s">
        <v>1942</v>
      </c>
      <c r="G2053" t="s">
        <v>3</v>
      </c>
      <c r="H2053" t="s">
        <v>1956</v>
      </c>
      <c r="I2053" s="63" t="e">
        <f t="array" ref="I2053">_xlfn.IFS(#REF!="1",1,#REF!="2",2,#REF!="3",3,#REF!="1A",4,#REF!="1B",5,#REF!="2A",6,#REF!="2B",7,#REF!="3A",8,#REF!="3B",9,#REF!="4A",10,#REF!="","")</f>
        <v>#REF!</v>
      </c>
      <c r="J2053">
        <f>VLOOKUP(F2053,profesor!$G$2:$H$101,2,0)</f>
        <v>23</v>
      </c>
      <c r="K2053">
        <f>VLOOKUP(H2053,ar_predmet!A:C,3,0)</f>
        <v>96</v>
      </c>
      <c r="L2053" s="3">
        <f>VLOOKUP(H2053,ar_predmet!A:C,2,FALSE())</f>
        <v>6222</v>
      </c>
      <c r="M2053">
        <f>+VLOOKUP(G2053,tip_dogodka!$B$2:$C$10,2,0)</f>
        <v>2</v>
      </c>
      <c r="N2053">
        <f>+VLOOKUP(E2053,prostor!$F$1:$G$101,2,0)</f>
        <v>11</v>
      </c>
      <c r="O2053">
        <f t="shared" si="128"/>
        <v>150</v>
      </c>
      <c r="P2053">
        <f>VLOOKUP(O2053,mi2hh!A$2:B$4261,2,FALSE())</f>
        <v>3</v>
      </c>
      <c r="Q2053" t="str">
        <f t="shared" si="129"/>
        <v>Red</v>
      </c>
      <c r="R2053" t="str">
        <f t="shared" si="130"/>
        <v>UN</v>
      </c>
      <c r="S2053" s="24" t="s">
        <v>1208</v>
      </c>
      <c r="T2053" t="str">
        <f t="shared" si="131"/>
        <v/>
      </c>
      <c r="U2053">
        <f>VLOOKUP(S2053,ar_skupina!L$2:M$136,2,FALSE())</f>
        <v>65</v>
      </c>
    </row>
    <row r="2054" spans="1:21" ht="14.25" customHeight="1" x14ac:dyDescent="0.25">
      <c r="A2054">
        <v>2482</v>
      </c>
      <c r="B2054" s="9">
        <v>45376.375</v>
      </c>
      <c r="C2054" s="9">
        <v>45376.479166666701</v>
      </c>
      <c r="D2054" t="s">
        <v>1955</v>
      </c>
      <c r="E2054">
        <v>403</v>
      </c>
      <c r="F2054" t="s">
        <v>1942</v>
      </c>
      <c r="G2054" t="s">
        <v>3</v>
      </c>
      <c r="H2054" t="s">
        <v>1956</v>
      </c>
      <c r="I2054" s="63" t="e">
        <f t="array" ref="I2054">_xlfn.IFS(#REF!="1",1,#REF!="2",2,#REF!="3",3,#REF!="1A",4,#REF!="1B",5,#REF!="2A",6,#REF!="2B",7,#REF!="3A",8,#REF!="3B",9,#REF!="4A",10,#REF!="","")</f>
        <v>#REF!</v>
      </c>
      <c r="J2054">
        <f>VLOOKUP(F2054,profesor!$G$2:$H$101,2,0)</f>
        <v>23</v>
      </c>
      <c r="K2054">
        <f>VLOOKUP(H2054,ar_predmet!A:C,3,0)</f>
        <v>96</v>
      </c>
      <c r="L2054" s="3">
        <f>VLOOKUP(H2054,ar_predmet!A:C,2,FALSE())</f>
        <v>6222</v>
      </c>
      <c r="M2054">
        <f>+VLOOKUP(G2054,tip_dogodka!$B$2:$C$10,2,0)</f>
        <v>2</v>
      </c>
      <c r="N2054">
        <f>+VLOOKUP(E2054,prostor!$F$1:$G$101,2,0)</f>
        <v>12</v>
      </c>
      <c r="O2054">
        <f t="shared" si="128"/>
        <v>150</v>
      </c>
      <c r="P2054">
        <f>VLOOKUP(O2054,mi2hh!A$2:B$4261,2,FALSE())</f>
        <v>3</v>
      </c>
      <c r="Q2054" t="str">
        <f t="shared" si="129"/>
        <v>Red</v>
      </c>
      <c r="R2054" t="str">
        <f t="shared" si="130"/>
        <v>UN</v>
      </c>
      <c r="S2054" s="24" t="s">
        <v>1208</v>
      </c>
      <c r="T2054" t="str">
        <f t="shared" si="131"/>
        <v/>
      </c>
      <c r="U2054">
        <f>VLOOKUP(S2054,ar_skupina!L$2:M$136,2,FALSE())</f>
        <v>65</v>
      </c>
    </row>
    <row r="2055" spans="1:21" ht="14.25" customHeight="1" x14ac:dyDescent="0.25">
      <c r="A2055">
        <v>2483</v>
      </c>
      <c r="B2055" s="9">
        <v>45380.489583333299</v>
      </c>
      <c r="C2055" s="9">
        <v>45380.59375</v>
      </c>
      <c r="D2055" t="s">
        <v>1972</v>
      </c>
      <c r="E2055">
        <v>413</v>
      </c>
      <c r="F2055" t="s">
        <v>1942</v>
      </c>
      <c r="G2055" t="s">
        <v>3</v>
      </c>
      <c r="H2055" t="s">
        <v>1677</v>
      </c>
      <c r="I2055" s="63" t="e">
        <f t="array" ref="I2055">_xlfn.IFS(#REF!="1",1,#REF!="2",2,#REF!="3",3,#REF!="1A",4,#REF!="1B",5,#REF!="2A",6,#REF!="2B",7,#REF!="3A",8,#REF!="3B",9,#REF!="4A",10,#REF!="","")</f>
        <v>#REF!</v>
      </c>
      <c r="J2055">
        <f>VLOOKUP(F2055,profesor!$G$2:$H$101,2,0)</f>
        <v>23</v>
      </c>
      <c r="K2055">
        <f>VLOOKUP(H2055,ar_predmet!A:C,3,0)</f>
        <v>73</v>
      </c>
      <c r="L2055" s="3">
        <f>VLOOKUP(H2055,ar_predmet!A:C,2,FALSE())</f>
        <v>6106</v>
      </c>
      <c r="M2055">
        <f>+VLOOKUP(G2055,tip_dogodka!$B$2:$C$10,2,0)</f>
        <v>2</v>
      </c>
      <c r="N2055">
        <f>+VLOOKUP(E2055,prostor!$F$1:$G$101,2,0)</f>
        <v>16</v>
      </c>
      <c r="O2055">
        <f t="shared" si="128"/>
        <v>150</v>
      </c>
      <c r="P2055">
        <f>VLOOKUP(O2055,mi2hh!A$2:B$4261,2,FALSE())</f>
        <v>3</v>
      </c>
      <c r="Q2055" t="str">
        <f t="shared" si="129"/>
        <v>Red</v>
      </c>
      <c r="R2055" t="str">
        <f t="shared" si="130"/>
        <v>UN</v>
      </c>
      <c r="S2055" s="24" t="s">
        <v>1200</v>
      </c>
      <c r="T2055" t="str">
        <f t="shared" si="131"/>
        <v>2B</v>
      </c>
      <c r="U2055">
        <f>VLOOKUP(S2055,ar_skupina!L$2:M$136,2,FALSE())</f>
        <v>57</v>
      </c>
    </row>
    <row r="2056" spans="1:21" ht="14.25" customHeight="1" x14ac:dyDescent="0.25">
      <c r="A2056">
        <v>2484</v>
      </c>
      <c r="B2056" s="9">
        <v>45236.375</v>
      </c>
      <c r="C2056" s="9">
        <v>45236.479166666701</v>
      </c>
      <c r="D2056" t="s">
        <v>1969</v>
      </c>
      <c r="E2056">
        <v>111</v>
      </c>
      <c r="F2056" t="s">
        <v>1942</v>
      </c>
      <c r="G2056" t="s">
        <v>3</v>
      </c>
      <c r="H2056" t="s">
        <v>1949</v>
      </c>
      <c r="I2056" s="63" t="e">
        <f t="array" ref="I2056">_xlfn.IFS(#REF!="1",1,#REF!="2",2,#REF!="3",3,#REF!="1A",4,#REF!="1B",5,#REF!="2A",6,#REF!="2B",7,#REF!="3A",8,#REF!="3B",9,#REF!="4A",10,#REF!="","")</f>
        <v>#REF!</v>
      </c>
      <c r="J2056">
        <f>VLOOKUP(F2056,profesor!$G$2:$H$101,2,0)</f>
        <v>23</v>
      </c>
      <c r="K2056">
        <f>VLOOKUP(H2056,ar_predmet!A:C,3,0)</f>
        <v>8</v>
      </c>
      <c r="L2056" s="3">
        <f>VLOOKUP(H2056,ar_predmet!A:C,2,FALSE())</f>
        <v>5114</v>
      </c>
      <c r="M2056">
        <f>+VLOOKUP(G2056,tip_dogodka!$B$2:$C$10,2,0)</f>
        <v>2</v>
      </c>
      <c r="N2056">
        <f>+VLOOKUP(E2056,prostor!$F$1:$G$101,2,0)</f>
        <v>4</v>
      </c>
      <c r="O2056">
        <f t="shared" si="128"/>
        <v>150</v>
      </c>
      <c r="P2056">
        <f>VLOOKUP(O2056,mi2hh!A$2:B$4261,2,FALSE())</f>
        <v>3</v>
      </c>
      <c r="Q2056" t="str">
        <f t="shared" si="129"/>
        <v>Red</v>
      </c>
      <c r="R2056" t="str">
        <f t="shared" si="130"/>
        <v>VS</v>
      </c>
      <c r="S2056" s="24" t="s">
        <v>1139</v>
      </c>
      <c r="T2056" t="str">
        <f t="shared" si="131"/>
        <v>3</v>
      </c>
      <c r="U2056">
        <f>VLOOKUP(S2056,ar_skupina!L$2:M$136,2,FALSE())</f>
        <v>7</v>
      </c>
    </row>
    <row r="2057" spans="1:21" ht="14.25" customHeight="1" x14ac:dyDescent="0.25">
      <c r="A2057">
        <v>2485</v>
      </c>
      <c r="B2057" s="9">
        <v>45362.635416666701</v>
      </c>
      <c r="C2057" s="9">
        <v>45362.739583333299</v>
      </c>
      <c r="D2057" t="s">
        <v>1960</v>
      </c>
      <c r="E2057">
        <v>413</v>
      </c>
      <c r="F2057" t="s">
        <v>1942</v>
      </c>
      <c r="G2057" t="s">
        <v>3</v>
      </c>
      <c r="H2057" t="s">
        <v>1677</v>
      </c>
      <c r="I2057" s="63" t="e">
        <f t="array" ref="I2057">_xlfn.IFS(#REF!="1",1,#REF!="2",2,#REF!="3",3,#REF!="1A",4,#REF!="1B",5,#REF!="2A",6,#REF!="2B",7,#REF!="3A",8,#REF!="3B",9,#REF!="4A",10,#REF!="","")</f>
        <v>#REF!</v>
      </c>
      <c r="J2057">
        <f>VLOOKUP(F2057,profesor!$G$2:$H$101,2,0)</f>
        <v>23</v>
      </c>
      <c r="K2057">
        <f>VLOOKUP(H2057,ar_predmet!A:C,3,0)</f>
        <v>73</v>
      </c>
      <c r="L2057" s="3">
        <f>VLOOKUP(H2057,ar_predmet!A:C,2,FALSE())</f>
        <v>6106</v>
      </c>
      <c r="M2057">
        <f>+VLOOKUP(G2057,tip_dogodka!$B$2:$C$10,2,0)</f>
        <v>2</v>
      </c>
      <c r="N2057">
        <f>+VLOOKUP(E2057,prostor!$F$1:$G$101,2,0)</f>
        <v>16</v>
      </c>
      <c r="O2057">
        <f t="shared" si="128"/>
        <v>150</v>
      </c>
      <c r="P2057">
        <f>VLOOKUP(O2057,mi2hh!A$2:B$4261,2,FALSE())</f>
        <v>3</v>
      </c>
      <c r="Q2057" t="str">
        <f t="shared" si="129"/>
        <v>Red</v>
      </c>
      <c r="R2057" t="str">
        <f t="shared" si="130"/>
        <v>UN</v>
      </c>
      <c r="S2057" s="24" t="s">
        <v>1199</v>
      </c>
      <c r="T2057" t="str">
        <f t="shared" si="131"/>
        <v>2A</v>
      </c>
      <c r="U2057">
        <f>VLOOKUP(S2057,ar_skupina!L$2:M$136,2,FALSE())</f>
        <v>56</v>
      </c>
    </row>
    <row r="2058" spans="1:21" ht="14.25" customHeight="1" x14ac:dyDescent="0.25">
      <c r="A2058">
        <v>2486</v>
      </c>
      <c r="B2058" s="9">
        <v>45301.635416666701</v>
      </c>
      <c r="C2058" s="9">
        <v>45301.739583333299</v>
      </c>
      <c r="D2058" t="s">
        <v>1946</v>
      </c>
      <c r="E2058">
        <v>403</v>
      </c>
      <c r="F2058" t="s">
        <v>1942</v>
      </c>
      <c r="G2058" t="s">
        <v>3</v>
      </c>
      <c r="H2058" t="s">
        <v>1947</v>
      </c>
      <c r="I2058" s="63" t="e">
        <f t="array" ref="I2058">_xlfn.IFS(#REF!="1",1,#REF!="2",2,#REF!="3",3,#REF!="1A",4,#REF!="1B",5,#REF!="2A",6,#REF!="2B",7,#REF!="3A",8,#REF!="3B",9,#REF!="4A",10,#REF!="","")</f>
        <v>#REF!</v>
      </c>
      <c r="J2058">
        <f>VLOOKUP(F2058,profesor!$G$2:$H$101,2,0)</f>
        <v>23</v>
      </c>
      <c r="K2058">
        <f>VLOOKUP(H2058,ar_predmet!A:C,3,0)</f>
        <v>132</v>
      </c>
      <c r="L2058" s="3">
        <f>VLOOKUP(H2058,ar_predmet!A:C,2,FALSE())</f>
        <v>6326</v>
      </c>
      <c r="M2058">
        <f>+VLOOKUP(G2058,tip_dogodka!$B$2:$C$10,2,0)</f>
        <v>2</v>
      </c>
      <c r="N2058">
        <f>+VLOOKUP(E2058,prostor!$F$1:$G$101,2,0)</f>
        <v>12</v>
      </c>
      <c r="O2058">
        <f t="shared" si="128"/>
        <v>150</v>
      </c>
      <c r="P2058">
        <f>VLOOKUP(O2058,mi2hh!A$2:B$4261,2,FALSE())</f>
        <v>3</v>
      </c>
      <c r="Q2058" t="str">
        <f t="shared" si="129"/>
        <v>Red</v>
      </c>
      <c r="R2058" t="str">
        <f t="shared" si="130"/>
        <v>UN</v>
      </c>
      <c r="S2058" s="24" t="s">
        <v>1215</v>
      </c>
      <c r="T2058" t="str">
        <f t="shared" si="131"/>
        <v/>
      </c>
      <c r="U2058">
        <f>VLOOKUP(S2058,ar_skupina!L$2:M$136,2,FALSE())</f>
        <v>72</v>
      </c>
    </row>
    <row r="2059" spans="1:21" ht="14.25" customHeight="1" x14ac:dyDescent="0.25">
      <c r="A2059">
        <v>2487</v>
      </c>
      <c r="B2059" s="9">
        <v>45302.375</v>
      </c>
      <c r="C2059" s="9">
        <v>45302.479166666701</v>
      </c>
      <c r="D2059" t="s">
        <v>1963</v>
      </c>
      <c r="E2059">
        <v>303</v>
      </c>
      <c r="F2059" t="s">
        <v>1942</v>
      </c>
      <c r="G2059" t="s">
        <v>3</v>
      </c>
      <c r="H2059" t="s">
        <v>1351</v>
      </c>
      <c r="I2059" s="63" t="e">
        <f t="array" ref="I2059">_xlfn.IFS(#REF!="1",1,#REF!="2",2,#REF!="3",3,#REF!="1A",4,#REF!="1B",5,#REF!="2A",6,#REF!="2B",7,#REF!="3A",8,#REF!="3B",9,#REF!="4A",10,#REF!="","")</f>
        <v>#REF!</v>
      </c>
      <c r="J2059">
        <f>VLOOKUP(F2059,profesor!$G$2:$H$101,2,0)</f>
        <v>23</v>
      </c>
      <c r="K2059">
        <f>VLOOKUP(H2059,ar_predmet!A:C,3,0)</f>
        <v>188</v>
      </c>
      <c r="L2059" s="3">
        <f>VLOOKUP(H2059,ar_predmet!A:C,2,FALSE())</f>
        <v>7231</v>
      </c>
      <c r="M2059">
        <f>+VLOOKUP(G2059,tip_dogodka!$B$2:$C$10,2,0)</f>
        <v>2</v>
      </c>
      <c r="N2059">
        <f>+VLOOKUP(E2059,prostor!$F$1:$G$101,2,0)</f>
        <v>7</v>
      </c>
      <c r="O2059">
        <f t="shared" si="128"/>
        <v>150</v>
      </c>
      <c r="P2059">
        <f>VLOOKUP(O2059,mi2hh!A$2:B$4261,2,FALSE())</f>
        <v>3</v>
      </c>
      <c r="Q2059" t="str">
        <f t="shared" si="129"/>
        <v>Red</v>
      </c>
      <c r="R2059" t="str">
        <f t="shared" si="130"/>
        <v>MA</v>
      </c>
      <c r="S2059" s="24" t="s">
        <v>1229</v>
      </c>
      <c r="T2059" t="str">
        <f t="shared" si="131"/>
        <v/>
      </c>
      <c r="U2059">
        <f>VLOOKUP(S2059,ar_skupina!L$2:M$136,2,FALSE())</f>
        <v>85</v>
      </c>
    </row>
    <row r="2060" spans="1:21" ht="14.25" customHeight="1" x14ac:dyDescent="0.25">
      <c r="A2060">
        <v>2488</v>
      </c>
      <c r="B2060" s="9">
        <v>45420.677083333299</v>
      </c>
      <c r="C2060" s="9">
        <v>45420.78125</v>
      </c>
      <c r="D2060" t="s">
        <v>1951</v>
      </c>
      <c r="E2060">
        <v>402</v>
      </c>
      <c r="F2060" t="s">
        <v>1942</v>
      </c>
      <c r="G2060" t="s">
        <v>3</v>
      </c>
      <c r="H2060" t="s">
        <v>1952</v>
      </c>
      <c r="I2060" s="63" t="e">
        <f t="array" ref="I2060">_xlfn.IFS(#REF!="1",1,#REF!="2",2,#REF!="3",3,#REF!="1A",4,#REF!="1B",5,#REF!="2A",6,#REF!="2B",7,#REF!="3A",8,#REF!="3B",9,#REF!="4A",10,#REF!="","")</f>
        <v>#REF!</v>
      </c>
      <c r="J2060">
        <f>VLOOKUP(F2060,profesor!$G$2:$H$101,2,0)</f>
        <v>23</v>
      </c>
      <c r="K2060">
        <f>VLOOKUP(H2060,ar_predmet!A:C,3,0)</f>
        <v>28</v>
      </c>
      <c r="L2060" s="3">
        <f>VLOOKUP(H2060,ar_predmet!A:C,2,FALSE())</f>
        <v>5230</v>
      </c>
      <c r="M2060">
        <f>+VLOOKUP(G2060,tip_dogodka!$B$2:$C$10,2,0)</f>
        <v>2</v>
      </c>
      <c r="N2060">
        <f>+VLOOKUP(E2060,prostor!$F$1:$G$101,2,0)</f>
        <v>11</v>
      </c>
      <c r="O2060">
        <f t="shared" si="128"/>
        <v>150</v>
      </c>
      <c r="P2060">
        <f>VLOOKUP(O2060,mi2hh!A$2:B$4261,2,FALSE())</f>
        <v>3</v>
      </c>
      <c r="Q2060" t="str">
        <f t="shared" si="129"/>
        <v>Red</v>
      </c>
      <c r="R2060" t="str">
        <f t="shared" si="130"/>
        <v>VS</v>
      </c>
      <c r="S2060" s="24" t="s">
        <v>1156</v>
      </c>
      <c r="T2060" t="str">
        <f t="shared" si="131"/>
        <v/>
      </c>
      <c r="U2060">
        <f>VLOOKUP(S2060,ar_skupina!L$2:M$136,2,FALSE())</f>
        <v>19</v>
      </c>
    </row>
    <row r="2061" spans="1:21" ht="14.25" customHeight="1" x14ac:dyDescent="0.25">
      <c r="A2061">
        <v>2489</v>
      </c>
      <c r="B2061" s="9">
        <v>45365.489583333299</v>
      </c>
      <c r="C2061" s="9">
        <v>45365.59375</v>
      </c>
      <c r="D2061" t="s">
        <v>1965</v>
      </c>
      <c r="E2061">
        <v>411</v>
      </c>
      <c r="F2061" t="s">
        <v>1942</v>
      </c>
      <c r="G2061" t="s">
        <v>3</v>
      </c>
      <c r="H2061" t="s">
        <v>1336</v>
      </c>
      <c r="I2061" s="63" t="e">
        <f t="array" ref="I2061">_xlfn.IFS(#REF!="1",1,#REF!="2",2,#REF!="3",3,#REF!="1A",4,#REF!="1B",5,#REF!="2A",6,#REF!="2B",7,#REF!="3A",8,#REF!="3B",9,#REF!="4A",10,#REF!="","")</f>
        <v>#REF!</v>
      </c>
      <c r="J2061">
        <f>VLOOKUP(F2061,profesor!$G$2:$H$101,2,0)</f>
        <v>23</v>
      </c>
      <c r="K2061">
        <f>VLOOKUP(H2061,ar_predmet!A:C,3,0)</f>
        <v>116</v>
      </c>
      <c r="L2061" s="3">
        <f>VLOOKUP(H2061,ar_predmet!A:C,2,FALSE())</f>
        <v>6303</v>
      </c>
      <c r="M2061">
        <f>+VLOOKUP(G2061,tip_dogodka!$B$2:$C$10,2,0)</f>
        <v>2</v>
      </c>
      <c r="N2061">
        <f>+VLOOKUP(E2061,prostor!$F$1:$G$101,2,0)</f>
        <v>14</v>
      </c>
      <c r="O2061">
        <f t="shared" si="128"/>
        <v>150</v>
      </c>
      <c r="P2061">
        <f>VLOOKUP(O2061,mi2hh!A$2:B$4261,2,FALSE())</f>
        <v>3</v>
      </c>
      <c r="Q2061" t="str">
        <f t="shared" si="129"/>
        <v>Red</v>
      </c>
      <c r="R2061" t="str">
        <f t="shared" si="130"/>
        <v>UN</v>
      </c>
      <c r="S2061" s="24" t="s">
        <v>1215</v>
      </c>
      <c r="T2061" t="str">
        <f t="shared" si="131"/>
        <v/>
      </c>
      <c r="U2061">
        <f>VLOOKUP(S2061,ar_skupina!L$2:M$136,2,FALSE())</f>
        <v>72</v>
      </c>
    </row>
    <row r="2062" spans="1:21" ht="14.25" customHeight="1" x14ac:dyDescent="0.25">
      <c r="A2062">
        <v>2490</v>
      </c>
      <c r="B2062" s="9">
        <v>45363.489583333299</v>
      </c>
      <c r="C2062" s="9">
        <v>45363.59375</v>
      </c>
      <c r="D2062" t="s">
        <v>1970</v>
      </c>
      <c r="E2062" t="s">
        <v>17</v>
      </c>
      <c r="F2062" t="s">
        <v>1942</v>
      </c>
      <c r="G2062" t="s">
        <v>3</v>
      </c>
      <c r="H2062" t="s">
        <v>1943</v>
      </c>
      <c r="I2062" s="63" t="e">
        <f t="array" ref="I2062">_xlfn.IFS(#REF!="1",1,#REF!="2",2,#REF!="3",3,#REF!="1A",4,#REF!="1B",5,#REF!="2A",6,#REF!="2B",7,#REF!="3A",8,#REF!="3B",9,#REF!="4A",10,#REF!="","")</f>
        <v>#REF!</v>
      </c>
      <c r="J2062">
        <f>VLOOKUP(F2062,profesor!$G$2:$H$101,2,0)</f>
        <v>23</v>
      </c>
      <c r="K2062">
        <f>VLOOKUP(H2062,ar_predmet!A:C,3,0)</f>
        <v>158</v>
      </c>
      <c r="L2062" s="3">
        <f>VLOOKUP(H2062,ar_predmet!A:C,2,FALSE())</f>
        <v>7118</v>
      </c>
      <c r="M2062">
        <f>+VLOOKUP(G2062,tip_dogodka!$B$2:$C$10,2,0)</f>
        <v>2</v>
      </c>
      <c r="N2062">
        <f>+VLOOKUP(E2062,prostor!$F$1:$G$101,2,0)</f>
        <v>55</v>
      </c>
      <c r="O2062">
        <f t="shared" si="128"/>
        <v>150</v>
      </c>
      <c r="P2062">
        <f>VLOOKUP(O2062,mi2hh!A$2:B$4261,2,FALSE())</f>
        <v>3</v>
      </c>
      <c r="Q2062" t="str">
        <f t="shared" si="129"/>
        <v>Red</v>
      </c>
      <c r="R2062" t="str">
        <f t="shared" si="130"/>
        <v>MA</v>
      </c>
      <c r="S2062" s="24" t="s">
        <v>1224</v>
      </c>
      <c r="T2062" t="str">
        <f t="shared" si="131"/>
        <v/>
      </c>
      <c r="U2062">
        <f>VLOOKUP(S2062,ar_skupina!L$2:M$136,2,FALSE())</f>
        <v>80</v>
      </c>
    </row>
    <row r="2063" spans="1:21" ht="14.25" customHeight="1" x14ac:dyDescent="0.25">
      <c r="A2063">
        <v>2491</v>
      </c>
      <c r="B2063" s="9">
        <v>45377.489583333299</v>
      </c>
      <c r="C2063" s="9">
        <v>45377.59375</v>
      </c>
      <c r="D2063" t="s">
        <v>1965</v>
      </c>
      <c r="E2063">
        <v>402</v>
      </c>
      <c r="F2063" t="s">
        <v>1942</v>
      </c>
      <c r="G2063" t="s">
        <v>3</v>
      </c>
      <c r="H2063" t="s">
        <v>1336</v>
      </c>
      <c r="I2063" s="63" t="e">
        <f t="array" ref="I2063">_xlfn.IFS(#REF!="1",1,#REF!="2",2,#REF!="3",3,#REF!="1A",4,#REF!="1B",5,#REF!="2A",6,#REF!="2B",7,#REF!="3A",8,#REF!="3B",9,#REF!="4A",10,#REF!="","")</f>
        <v>#REF!</v>
      </c>
      <c r="J2063">
        <f>VLOOKUP(F2063,profesor!$G$2:$H$101,2,0)</f>
        <v>23</v>
      </c>
      <c r="K2063">
        <f>VLOOKUP(H2063,ar_predmet!A:C,3,0)</f>
        <v>116</v>
      </c>
      <c r="L2063" s="3">
        <f>VLOOKUP(H2063,ar_predmet!A:C,2,FALSE())</f>
        <v>6303</v>
      </c>
      <c r="M2063">
        <f>+VLOOKUP(G2063,tip_dogodka!$B$2:$C$10,2,0)</f>
        <v>2</v>
      </c>
      <c r="N2063">
        <f>+VLOOKUP(E2063,prostor!$F$1:$G$101,2,0)</f>
        <v>11</v>
      </c>
      <c r="O2063">
        <f t="shared" si="128"/>
        <v>150</v>
      </c>
      <c r="P2063">
        <f>VLOOKUP(O2063,mi2hh!A$2:B$4261,2,FALSE())</f>
        <v>3</v>
      </c>
      <c r="Q2063" t="str">
        <f t="shared" si="129"/>
        <v>Red</v>
      </c>
      <c r="R2063" t="str">
        <f t="shared" si="130"/>
        <v>UN</v>
      </c>
      <c r="S2063" s="24" t="s">
        <v>1215</v>
      </c>
      <c r="T2063" t="str">
        <f t="shared" si="131"/>
        <v/>
      </c>
      <c r="U2063">
        <f>VLOOKUP(S2063,ar_skupina!L$2:M$136,2,FALSE())</f>
        <v>72</v>
      </c>
    </row>
    <row r="2064" spans="1:21" ht="14.25" customHeight="1" x14ac:dyDescent="0.25">
      <c r="A2064">
        <v>2492</v>
      </c>
      <c r="B2064" s="9">
        <v>45393.416666666701</v>
      </c>
      <c r="C2064" s="9">
        <v>45393.520833333299</v>
      </c>
      <c r="D2064" t="s">
        <v>1966</v>
      </c>
      <c r="E2064">
        <v>5</v>
      </c>
      <c r="F2064" t="s">
        <v>1942</v>
      </c>
      <c r="G2064" t="s">
        <v>3</v>
      </c>
      <c r="H2064" t="s">
        <v>1954</v>
      </c>
      <c r="I2064" s="63" t="e">
        <f t="array" ref="I2064">_xlfn.IFS(#REF!="1",1,#REF!="2",2,#REF!="3",3,#REF!="1A",4,#REF!="1B",5,#REF!="2A",6,#REF!="2B",7,#REF!="3A",8,#REF!="3B",9,#REF!="4A",10,#REF!="","")</f>
        <v>#REF!</v>
      </c>
      <c r="J2064">
        <f>VLOOKUP(F2064,profesor!$G$2:$H$101,2,0)</f>
        <v>23</v>
      </c>
      <c r="K2064">
        <f>VLOOKUP(H2064,ar_predmet!A:C,3,0)</f>
        <v>77</v>
      </c>
      <c r="L2064" s="3">
        <f>VLOOKUP(H2064,ar_predmet!A:C,2,FALSE())</f>
        <v>6115</v>
      </c>
      <c r="M2064">
        <f>+VLOOKUP(G2064,tip_dogodka!$B$2:$C$10,2,0)</f>
        <v>2</v>
      </c>
      <c r="N2064">
        <f>+VLOOKUP(E2064,prostor!$F$1:$G$101,2,0)</f>
        <v>1</v>
      </c>
      <c r="O2064">
        <f t="shared" si="128"/>
        <v>150</v>
      </c>
      <c r="P2064">
        <f>VLOOKUP(O2064,mi2hh!A$2:B$4261,2,FALSE())</f>
        <v>3</v>
      </c>
      <c r="Q2064" t="str">
        <f t="shared" si="129"/>
        <v>Red</v>
      </c>
      <c r="R2064" t="str">
        <f t="shared" si="130"/>
        <v>UN</v>
      </c>
      <c r="S2064" s="24" t="s">
        <v>1195</v>
      </c>
      <c r="T2064" t="str">
        <f t="shared" si="131"/>
        <v/>
      </c>
      <c r="U2064">
        <f>VLOOKUP(S2064,ar_skupina!L$2:M$136,2,FALSE())</f>
        <v>52</v>
      </c>
    </row>
    <row r="2065" spans="1:21" ht="14.25" customHeight="1" x14ac:dyDescent="0.25">
      <c r="A2065">
        <v>2493</v>
      </c>
      <c r="B2065" s="9">
        <v>45275.635416666701</v>
      </c>
      <c r="C2065" s="9">
        <v>45275.739583333299</v>
      </c>
      <c r="D2065" t="s">
        <v>1975</v>
      </c>
      <c r="E2065" t="s">
        <v>16</v>
      </c>
      <c r="F2065" t="s">
        <v>1942</v>
      </c>
      <c r="G2065" t="s">
        <v>5</v>
      </c>
      <c r="H2065" t="s">
        <v>1947</v>
      </c>
      <c r="I2065" s="63" t="e">
        <f t="array" ref="I2065">_xlfn.IFS(#REF!="1",1,#REF!="2",2,#REF!="3",3,#REF!="1A",4,#REF!="1B",5,#REF!="2A",6,#REF!="2B",7,#REF!="3A",8,#REF!="3B",9,#REF!="4A",10,#REF!="","")</f>
        <v>#REF!</v>
      </c>
      <c r="J2065">
        <f>VLOOKUP(F2065,profesor!$G$2:$H$101,2,0)</f>
        <v>23</v>
      </c>
      <c r="K2065">
        <f>VLOOKUP(H2065,ar_predmet!A:C,3,0)</f>
        <v>132</v>
      </c>
      <c r="L2065" s="3">
        <f>VLOOKUP(H2065,ar_predmet!A:C,2,FALSE())</f>
        <v>6326</v>
      </c>
      <c r="M2065">
        <f>+VLOOKUP(G2065,tip_dogodka!$B$2:$C$10,2,0)</f>
        <v>4</v>
      </c>
      <c r="N2065">
        <f>+VLOOKUP(E2065,prostor!$F$1:$G$101,2,0)</f>
        <v>54</v>
      </c>
      <c r="O2065">
        <f t="shared" si="128"/>
        <v>150</v>
      </c>
      <c r="P2065">
        <f>VLOOKUP(O2065,mi2hh!A$2:B$4261,2,FALSE())</f>
        <v>3</v>
      </c>
      <c r="Q2065" t="str">
        <f t="shared" si="129"/>
        <v>Red</v>
      </c>
      <c r="R2065" t="str">
        <f t="shared" si="130"/>
        <v>UN</v>
      </c>
      <c r="S2065" s="24" t="s">
        <v>1215</v>
      </c>
      <c r="T2065" t="str">
        <f t="shared" si="131"/>
        <v/>
      </c>
      <c r="U2065">
        <f>VLOOKUP(S2065,ar_skupina!L$2:M$136,2,FALSE())</f>
        <v>72</v>
      </c>
    </row>
    <row r="2066" spans="1:21" ht="14.25" customHeight="1" x14ac:dyDescent="0.25">
      <c r="A2066">
        <v>2494</v>
      </c>
      <c r="B2066" s="9">
        <v>45364.375</v>
      </c>
      <c r="C2066" s="9">
        <v>45364.479166666701</v>
      </c>
      <c r="D2066" t="s">
        <v>1955</v>
      </c>
      <c r="E2066">
        <v>402</v>
      </c>
      <c r="F2066" t="s">
        <v>1942</v>
      </c>
      <c r="G2066" t="s">
        <v>3</v>
      </c>
      <c r="H2066" t="s">
        <v>1956</v>
      </c>
      <c r="I2066" s="63" t="e">
        <f t="array" ref="I2066">_xlfn.IFS(#REF!="1",1,#REF!="2",2,#REF!="3",3,#REF!="1A",4,#REF!="1B",5,#REF!="2A",6,#REF!="2B",7,#REF!="3A",8,#REF!="3B",9,#REF!="4A",10,#REF!="","")</f>
        <v>#REF!</v>
      </c>
      <c r="J2066">
        <f>VLOOKUP(F2066,profesor!$G$2:$H$101,2,0)</f>
        <v>23</v>
      </c>
      <c r="K2066">
        <f>VLOOKUP(H2066,ar_predmet!A:C,3,0)</f>
        <v>96</v>
      </c>
      <c r="L2066" s="3">
        <f>VLOOKUP(H2066,ar_predmet!A:C,2,FALSE())</f>
        <v>6222</v>
      </c>
      <c r="M2066">
        <f>+VLOOKUP(G2066,tip_dogodka!$B$2:$C$10,2,0)</f>
        <v>2</v>
      </c>
      <c r="N2066">
        <f>+VLOOKUP(E2066,prostor!$F$1:$G$101,2,0)</f>
        <v>11</v>
      </c>
      <c r="O2066">
        <f t="shared" si="128"/>
        <v>150</v>
      </c>
      <c r="P2066">
        <f>VLOOKUP(O2066,mi2hh!A$2:B$4261,2,FALSE())</f>
        <v>3</v>
      </c>
      <c r="Q2066" t="str">
        <f t="shared" si="129"/>
        <v>Red</v>
      </c>
      <c r="R2066" t="str">
        <f t="shared" si="130"/>
        <v>UN</v>
      </c>
      <c r="S2066" s="24" t="s">
        <v>1208</v>
      </c>
      <c r="T2066" t="str">
        <f t="shared" si="131"/>
        <v/>
      </c>
      <c r="U2066">
        <f>VLOOKUP(S2066,ar_skupina!L$2:M$136,2,FALSE())</f>
        <v>65</v>
      </c>
    </row>
    <row r="2067" spans="1:21" ht="14.25" customHeight="1" x14ac:dyDescent="0.25">
      <c r="A2067">
        <v>2495</v>
      </c>
      <c r="B2067" s="9">
        <v>45391.677083333299</v>
      </c>
      <c r="C2067" s="9">
        <v>45391.78125</v>
      </c>
      <c r="D2067" t="s">
        <v>1976</v>
      </c>
      <c r="E2067">
        <v>303</v>
      </c>
      <c r="F2067" t="s">
        <v>1942</v>
      </c>
      <c r="G2067" t="s">
        <v>8</v>
      </c>
      <c r="H2067" t="s">
        <v>1954</v>
      </c>
      <c r="I2067" s="63" t="e">
        <f t="array" ref="I2067">_xlfn.IFS(#REF!="1",1,#REF!="2",2,#REF!="3",3,#REF!="1A",4,#REF!="1B",5,#REF!="2A",6,#REF!="2B",7,#REF!="3A",8,#REF!="3B",9,#REF!="4A",10,#REF!="","")</f>
        <v>#REF!</v>
      </c>
      <c r="J2067">
        <f>VLOOKUP(F2067,profesor!$G$2:$H$101,2,0)</f>
        <v>23</v>
      </c>
      <c r="K2067">
        <f>VLOOKUP(H2067,ar_predmet!A:C,3,0)</f>
        <v>77</v>
      </c>
      <c r="L2067" s="3">
        <f>VLOOKUP(H2067,ar_predmet!A:C,2,FALSE())</f>
        <v>6115</v>
      </c>
      <c r="M2067">
        <f>+VLOOKUP(G2067,tip_dogodka!$B$2:$C$10,2,0)</f>
        <v>7</v>
      </c>
      <c r="N2067">
        <f>+VLOOKUP(E2067,prostor!$F$1:$G$101,2,0)</f>
        <v>7</v>
      </c>
      <c r="O2067">
        <f t="shared" si="128"/>
        <v>150</v>
      </c>
      <c r="P2067">
        <f>VLOOKUP(O2067,mi2hh!A$2:B$4261,2,FALSE())</f>
        <v>3</v>
      </c>
      <c r="Q2067" t="str">
        <f t="shared" si="129"/>
        <v>Red</v>
      </c>
      <c r="R2067" t="str">
        <f t="shared" si="130"/>
        <v>UN</v>
      </c>
      <c r="S2067" s="24" t="s">
        <v>1195</v>
      </c>
      <c r="T2067" t="str">
        <f t="shared" si="131"/>
        <v/>
      </c>
      <c r="U2067">
        <f>VLOOKUP(S2067,ar_skupina!L$2:M$136,2,FALSE())</f>
        <v>52</v>
      </c>
    </row>
    <row r="2068" spans="1:21" ht="14.25" customHeight="1" x14ac:dyDescent="0.25">
      <c r="A2068">
        <v>2496</v>
      </c>
      <c r="B2068" s="9">
        <v>45307.489583333299</v>
      </c>
      <c r="C2068" s="9">
        <v>45307.59375</v>
      </c>
      <c r="D2068" t="s">
        <v>1961</v>
      </c>
      <c r="E2068">
        <v>402</v>
      </c>
      <c r="F2068" t="s">
        <v>1942</v>
      </c>
      <c r="G2068" t="s">
        <v>3</v>
      </c>
      <c r="H2068" t="s">
        <v>1959</v>
      </c>
      <c r="I2068" s="63" t="e">
        <f t="array" ref="I2068">_xlfn.IFS(#REF!="1",1,#REF!="2",2,#REF!="3",3,#REF!="1A",4,#REF!="1B",5,#REF!="2A",6,#REF!="2B",7,#REF!="3A",8,#REF!="3B",9,#REF!="4A",10,#REF!="","")</f>
        <v>#REF!</v>
      </c>
      <c r="J2068">
        <f>VLOOKUP(F2068,profesor!$G$2:$H$101,2,0)</f>
        <v>23</v>
      </c>
      <c r="K2068">
        <f>VLOOKUP(H2068,ar_predmet!A:C,3,0)</f>
        <v>23</v>
      </c>
      <c r="L2068" s="3">
        <f>VLOOKUP(H2068,ar_predmet!A:C,2,FALSE())</f>
        <v>5225</v>
      </c>
      <c r="M2068">
        <f>+VLOOKUP(G2068,tip_dogodka!$B$2:$C$10,2,0)</f>
        <v>2</v>
      </c>
      <c r="N2068">
        <f>+VLOOKUP(E2068,prostor!$F$1:$G$101,2,0)</f>
        <v>11</v>
      </c>
      <c r="O2068">
        <f t="shared" si="128"/>
        <v>150</v>
      </c>
      <c r="P2068">
        <f>VLOOKUP(O2068,mi2hh!A$2:B$4261,2,FALSE())</f>
        <v>3</v>
      </c>
      <c r="Q2068" t="str">
        <f t="shared" si="129"/>
        <v>Red</v>
      </c>
      <c r="R2068" t="str">
        <f t="shared" si="130"/>
        <v>VS</v>
      </c>
      <c r="S2068" s="24" t="s">
        <v>1156</v>
      </c>
      <c r="T2068" t="str">
        <f t="shared" si="131"/>
        <v/>
      </c>
      <c r="U2068">
        <f>VLOOKUP(S2068,ar_skupina!L$2:M$136,2,FALSE())</f>
        <v>19</v>
      </c>
    </row>
    <row r="2069" spans="1:21" ht="14.25" customHeight="1" x14ac:dyDescent="0.25">
      <c r="A2069">
        <v>2497</v>
      </c>
      <c r="B2069" s="9">
        <v>45358.489583333299</v>
      </c>
      <c r="C2069" s="9">
        <v>45358.59375</v>
      </c>
      <c r="D2069" t="s">
        <v>1965</v>
      </c>
      <c r="E2069">
        <v>411</v>
      </c>
      <c r="F2069" t="s">
        <v>1942</v>
      </c>
      <c r="G2069" t="s">
        <v>3</v>
      </c>
      <c r="H2069" t="s">
        <v>1336</v>
      </c>
      <c r="I2069" s="63" t="e">
        <f t="array" ref="I2069">_xlfn.IFS(#REF!="1",1,#REF!="2",2,#REF!="3",3,#REF!="1A",4,#REF!="1B",5,#REF!="2A",6,#REF!="2B",7,#REF!="3A",8,#REF!="3B",9,#REF!="4A",10,#REF!="","")</f>
        <v>#REF!</v>
      </c>
      <c r="J2069">
        <f>VLOOKUP(F2069,profesor!$G$2:$H$101,2,0)</f>
        <v>23</v>
      </c>
      <c r="K2069">
        <f>VLOOKUP(H2069,ar_predmet!A:C,3,0)</f>
        <v>116</v>
      </c>
      <c r="L2069" s="3">
        <f>VLOOKUP(H2069,ar_predmet!A:C,2,FALSE())</f>
        <v>6303</v>
      </c>
      <c r="M2069">
        <f>+VLOOKUP(G2069,tip_dogodka!$B$2:$C$10,2,0)</f>
        <v>2</v>
      </c>
      <c r="N2069">
        <f>+VLOOKUP(E2069,prostor!$F$1:$G$101,2,0)</f>
        <v>14</v>
      </c>
      <c r="O2069">
        <f t="shared" si="128"/>
        <v>150</v>
      </c>
      <c r="P2069">
        <f>VLOOKUP(O2069,mi2hh!A$2:B$4261,2,FALSE())</f>
        <v>3</v>
      </c>
      <c r="Q2069" t="str">
        <f t="shared" si="129"/>
        <v>Red</v>
      </c>
      <c r="R2069" t="str">
        <f t="shared" si="130"/>
        <v>UN</v>
      </c>
      <c r="S2069" s="24" t="s">
        <v>1215</v>
      </c>
      <c r="T2069" t="str">
        <f t="shared" si="131"/>
        <v/>
      </c>
      <c r="U2069">
        <f>VLOOKUP(S2069,ar_skupina!L$2:M$136,2,FALSE())</f>
        <v>72</v>
      </c>
    </row>
    <row r="2070" spans="1:21" ht="14.25" customHeight="1" x14ac:dyDescent="0.25">
      <c r="A2070">
        <v>2498</v>
      </c>
      <c r="B2070" s="9">
        <v>45279.489583333299</v>
      </c>
      <c r="C2070" s="9">
        <v>45279.59375</v>
      </c>
      <c r="D2070" t="s">
        <v>1946</v>
      </c>
      <c r="E2070">
        <v>402</v>
      </c>
      <c r="F2070" t="s">
        <v>1942</v>
      </c>
      <c r="G2070" t="s">
        <v>3</v>
      </c>
      <c r="H2070" t="s">
        <v>1947</v>
      </c>
      <c r="I2070" s="63" t="e">
        <f t="array" ref="I2070">_xlfn.IFS(#REF!="1",1,#REF!="2",2,#REF!="3",3,#REF!="1A",4,#REF!="1B",5,#REF!="2A",6,#REF!="2B",7,#REF!="3A",8,#REF!="3B",9,#REF!="4A",10,#REF!="","")</f>
        <v>#REF!</v>
      </c>
      <c r="J2070">
        <f>VLOOKUP(F2070,profesor!$G$2:$H$101,2,0)</f>
        <v>23</v>
      </c>
      <c r="K2070">
        <f>VLOOKUP(H2070,ar_predmet!A:C,3,0)</f>
        <v>132</v>
      </c>
      <c r="L2070" s="3">
        <f>VLOOKUP(H2070,ar_predmet!A:C,2,FALSE())</f>
        <v>6326</v>
      </c>
      <c r="M2070">
        <f>+VLOOKUP(G2070,tip_dogodka!$B$2:$C$10,2,0)</f>
        <v>2</v>
      </c>
      <c r="N2070">
        <f>+VLOOKUP(E2070,prostor!$F$1:$G$101,2,0)</f>
        <v>11</v>
      </c>
      <c r="O2070">
        <f t="shared" si="128"/>
        <v>150</v>
      </c>
      <c r="P2070">
        <f>VLOOKUP(O2070,mi2hh!A$2:B$4261,2,FALSE())</f>
        <v>3</v>
      </c>
      <c r="Q2070" t="str">
        <f t="shared" si="129"/>
        <v>Red</v>
      </c>
      <c r="R2070" t="str">
        <f t="shared" si="130"/>
        <v>UN</v>
      </c>
      <c r="S2070" s="24" t="s">
        <v>1215</v>
      </c>
      <c r="T2070" t="str">
        <f t="shared" si="131"/>
        <v/>
      </c>
      <c r="U2070">
        <f>VLOOKUP(S2070,ar_skupina!L$2:M$136,2,FALSE())</f>
        <v>72</v>
      </c>
    </row>
    <row r="2071" spans="1:21" ht="14.25" customHeight="1" x14ac:dyDescent="0.25">
      <c r="A2071">
        <v>2499</v>
      </c>
      <c r="B2071" s="9">
        <v>45433.677083333299</v>
      </c>
      <c r="C2071" s="9">
        <v>45433.78125</v>
      </c>
      <c r="D2071" t="s">
        <v>1951</v>
      </c>
      <c r="E2071">
        <v>402</v>
      </c>
      <c r="F2071" t="s">
        <v>1942</v>
      </c>
      <c r="G2071" t="s">
        <v>3</v>
      </c>
      <c r="H2071" t="s">
        <v>1952</v>
      </c>
      <c r="I2071" s="63" t="e">
        <f t="array" ref="I2071">_xlfn.IFS(#REF!="1",1,#REF!="2",2,#REF!="3",3,#REF!="1A",4,#REF!="1B",5,#REF!="2A",6,#REF!="2B",7,#REF!="3A",8,#REF!="3B",9,#REF!="4A",10,#REF!="","")</f>
        <v>#REF!</v>
      </c>
      <c r="J2071">
        <f>VLOOKUP(F2071,profesor!$G$2:$H$101,2,0)</f>
        <v>23</v>
      </c>
      <c r="K2071">
        <f>VLOOKUP(H2071,ar_predmet!A:C,3,0)</f>
        <v>28</v>
      </c>
      <c r="L2071" s="3">
        <f>VLOOKUP(H2071,ar_predmet!A:C,2,FALSE())</f>
        <v>5230</v>
      </c>
      <c r="M2071">
        <f>+VLOOKUP(G2071,tip_dogodka!$B$2:$C$10,2,0)</f>
        <v>2</v>
      </c>
      <c r="N2071">
        <f>+VLOOKUP(E2071,prostor!$F$1:$G$101,2,0)</f>
        <v>11</v>
      </c>
      <c r="O2071">
        <f t="shared" si="128"/>
        <v>150</v>
      </c>
      <c r="P2071">
        <f>VLOOKUP(O2071,mi2hh!A$2:B$4261,2,FALSE())</f>
        <v>3</v>
      </c>
      <c r="Q2071" t="str">
        <f t="shared" si="129"/>
        <v>Red</v>
      </c>
      <c r="R2071" t="str">
        <f t="shared" si="130"/>
        <v>VS</v>
      </c>
      <c r="S2071" s="24" t="s">
        <v>1156</v>
      </c>
      <c r="T2071" t="str">
        <f t="shared" si="131"/>
        <v/>
      </c>
      <c r="U2071">
        <f>VLOOKUP(S2071,ar_skupina!L$2:M$136,2,FALSE())</f>
        <v>19</v>
      </c>
    </row>
    <row r="2072" spans="1:21" ht="14.25" customHeight="1" x14ac:dyDescent="0.25">
      <c r="A2072">
        <v>2500</v>
      </c>
      <c r="B2072" s="9">
        <v>45356.489583333299</v>
      </c>
      <c r="C2072" s="9">
        <v>45356.59375</v>
      </c>
      <c r="D2072" t="s">
        <v>1977</v>
      </c>
      <c r="E2072" t="s">
        <v>16</v>
      </c>
      <c r="F2072" t="s">
        <v>1942</v>
      </c>
      <c r="G2072" t="s">
        <v>5</v>
      </c>
      <c r="H2072" t="s">
        <v>1336</v>
      </c>
      <c r="I2072" s="63" t="e">
        <f t="array" ref="I2072">_xlfn.IFS(#REF!="1",1,#REF!="2",2,#REF!="3",3,#REF!="1A",4,#REF!="1B",5,#REF!="2A",6,#REF!="2B",7,#REF!="3A",8,#REF!="3B",9,#REF!="4A",10,#REF!="","")</f>
        <v>#REF!</v>
      </c>
      <c r="J2072">
        <f>VLOOKUP(F2072,profesor!$G$2:$H$101,2,0)</f>
        <v>23</v>
      </c>
      <c r="K2072">
        <f>VLOOKUP(H2072,ar_predmet!A:C,3,0)</f>
        <v>116</v>
      </c>
      <c r="L2072" s="3">
        <f>VLOOKUP(H2072,ar_predmet!A:C,2,FALSE())</f>
        <v>6303</v>
      </c>
      <c r="M2072">
        <f>+VLOOKUP(G2072,tip_dogodka!$B$2:$C$10,2,0)</f>
        <v>4</v>
      </c>
      <c r="N2072">
        <f>+VLOOKUP(E2072,prostor!$F$1:$G$101,2,0)</f>
        <v>54</v>
      </c>
      <c r="O2072">
        <f t="shared" si="128"/>
        <v>150</v>
      </c>
      <c r="P2072">
        <f>VLOOKUP(O2072,mi2hh!A$2:B$4261,2,FALSE())</f>
        <v>3</v>
      </c>
      <c r="Q2072" t="str">
        <f t="shared" si="129"/>
        <v>Red</v>
      </c>
      <c r="R2072" t="str">
        <f t="shared" si="130"/>
        <v>UN</v>
      </c>
      <c r="S2072" s="24" t="s">
        <v>1215</v>
      </c>
      <c r="T2072" t="str">
        <f t="shared" si="131"/>
        <v/>
      </c>
      <c r="U2072">
        <f>VLOOKUP(S2072,ar_skupina!L$2:M$136,2,FALSE())</f>
        <v>72</v>
      </c>
    </row>
    <row r="2073" spans="1:21" ht="14.25" customHeight="1" x14ac:dyDescent="0.25">
      <c r="A2073">
        <v>2501</v>
      </c>
      <c r="B2073" s="9">
        <v>45355.75</v>
      </c>
      <c r="C2073" s="9">
        <v>45355.920138888898</v>
      </c>
      <c r="D2073" t="s">
        <v>1978</v>
      </c>
      <c r="E2073" t="s">
        <v>17</v>
      </c>
      <c r="F2073" t="s">
        <v>1942</v>
      </c>
      <c r="G2073" t="s">
        <v>8</v>
      </c>
      <c r="H2073" t="s">
        <v>1943</v>
      </c>
      <c r="I2073" s="63" t="e">
        <f t="array" ref="I2073">_xlfn.IFS(#REF!="1",1,#REF!="2",2,#REF!="3",3,#REF!="1A",4,#REF!="1B",5,#REF!="2A",6,#REF!="2B",7,#REF!="3A",8,#REF!="3B",9,#REF!="4A",10,#REF!="","")</f>
        <v>#REF!</v>
      </c>
      <c r="J2073">
        <f>VLOOKUP(F2073,profesor!$G$2:$H$101,2,0)</f>
        <v>23</v>
      </c>
      <c r="K2073">
        <f>VLOOKUP(H2073,ar_predmet!A:C,3,0)</f>
        <v>158</v>
      </c>
      <c r="L2073" s="3">
        <f>VLOOKUP(H2073,ar_predmet!A:C,2,FALSE())</f>
        <v>7118</v>
      </c>
      <c r="M2073">
        <f>+VLOOKUP(G2073,tip_dogodka!$B$2:$C$10,2,0)</f>
        <v>7</v>
      </c>
      <c r="N2073">
        <f>+VLOOKUP(E2073,prostor!$F$1:$G$101,2,0)</f>
        <v>55</v>
      </c>
      <c r="O2073">
        <f t="shared" si="128"/>
        <v>245</v>
      </c>
      <c r="P2073">
        <f>VLOOKUP(O2073,mi2hh!A$2:B$4261,2,FALSE())</f>
        <v>5</v>
      </c>
      <c r="Q2073" t="str">
        <f t="shared" si="129"/>
        <v>Izr</v>
      </c>
      <c r="R2073" t="str">
        <f t="shared" si="130"/>
        <v>MA</v>
      </c>
      <c r="S2073" s="24" t="s">
        <v>1265</v>
      </c>
      <c r="T2073" t="str">
        <f t="shared" si="131"/>
        <v/>
      </c>
      <c r="U2073">
        <f>VLOOKUP(S2073,ar_skupina!L$2:M$136,2,FALSE())</f>
        <v>116</v>
      </c>
    </row>
    <row r="2074" spans="1:21" ht="14.25" customHeight="1" x14ac:dyDescent="0.25">
      <c r="A2074">
        <v>2502</v>
      </c>
      <c r="B2074" s="9">
        <v>45236.75</v>
      </c>
      <c r="C2074" s="9">
        <v>45236.916666666701</v>
      </c>
      <c r="D2074" t="s">
        <v>1979</v>
      </c>
      <c r="E2074" t="s">
        <v>17</v>
      </c>
      <c r="F2074" t="s">
        <v>1942</v>
      </c>
      <c r="G2074" t="s">
        <v>8</v>
      </c>
      <c r="H2074" t="s">
        <v>1952</v>
      </c>
      <c r="I2074" s="63" t="e">
        <f t="array" ref="I2074">_xlfn.IFS(#REF!="1",1,#REF!="2",2,#REF!="3",3,#REF!="1A",4,#REF!="1B",5,#REF!="2A",6,#REF!="2B",7,#REF!="3A",8,#REF!="3B",9,#REF!="4A",10,#REF!="","")</f>
        <v>#REF!</v>
      </c>
      <c r="J2074">
        <f>VLOOKUP(F2074,profesor!$G$2:$H$101,2,0)</f>
        <v>23</v>
      </c>
      <c r="K2074">
        <f>VLOOKUP(H2074,ar_predmet!A:C,3,0)</f>
        <v>28</v>
      </c>
      <c r="L2074" s="3">
        <f>VLOOKUP(H2074,ar_predmet!A:C,2,FALSE())</f>
        <v>5230</v>
      </c>
      <c r="M2074">
        <f>+VLOOKUP(G2074,tip_dogodka!$B$2:$C$10,2,0)</f>
        <v>7</v>
      </c>
      <c r="N2074">
        <f>+VLOOKUP(E2074,prostor!$F$1:$G$101,2,0)</f>
        <v>55</v>
      </c>
      <c r="O2074">
        <f t="shared" si="128"/>
        <v>240</v>
      </c>
      <c r="P2074">
        <f>VLOOKUP(O2074,mi2hh!A$2:B$4261,2,FALSE())</f>
        <v>5</v>
      </c>
      <c r="Q2074" t="str">
        <f t="shared" si="129"/>
        <v>Izr</v>
      </c>
      <c r="R2074" t="str">
        <f t="shared" si="130"/>
        <v>VS</v>
      </c>
      <c r="S2074" s="24" t="s">
        <v>1244</v>
      </c>
      <c r="T2074" t="str">
        <f t="shared" si="131"/>
        <v/>
      </c>
      <c r="U2074">
        <f>VLOOKUP(S2074,ar_skupina!L$2:M$136,2,FALSE())</f>
        <v>98</v>
      </c>
    </row>
    <row r="2075" spans="1:21" ht="14.25" customHeight="1" x14ac:dyDescent="0.25">
      <c r="A2075">
        <v>2503</v>
      </c>
      <c r="B2075" s="9">
        <v>45294.489583333299</v>
      </c>
      <c r="C2075" s="9">
        <v>45294.59375</v>
      </c>
      <c r="D2075" t="s">
        <v>1946</v>
      </c>
      <c r="E2075">
        <v>402</v>
      </c>
      <c r="F2075" t="s">
        <v>1942</v>
      </c>
      <c r="G2075" t="s">
        <v>3</v>
      </c>
      <c r="H2075" t="s">
        <v>1947</v>
      </c>
      <c r="I2075" s="63" t="e">
        <f t="array" ref="I2075">_xlfn.IFS(#REF!="1",1,#REF!="2",2,#REF!="3",3,#REF!="1A",4,#REF!="1B",5,#REF!="2A",6,#REF!="2B",7,#REF!="3A",8,#REF!="3B",9,#REF!="4A",10,#REF!="","")</f>
        <v>#REF!</v>
      </c>
      <c r="J2075">
        <f>VLOOKUP(F2075,profesor!$G$2:$H$101,2,0)</f>
        <v>23</v>
      </c>
      <c r="K2075">
        <f>VLOOKUP(H2075,ar_predmet!A:C,3,0)</f>
        <v>132</v>
      </c>
      <c r="L2075" s="3">
        <f>VLOOKUP(H2075,ar_predmet!A:C,2,FALSE())</f>
        <v>6326</v>
      </c>
      <c r="M2075">
        <f>+VLOOKUP(G2075,tip_dogodka!$B$2:$C$10,2,0)</f>
        <v>2</v>
      </c>
      <c r="N2075">
        <f>+VLOOKUP(E2075,prostor!$F$1:$G$101,2,0)</f>
        <v>11</v>
      </c>
      <c r="O2075">
        <f t="shared" si="128"/>
        <v>150</v>
      </c>
      <c r="P2075">
        <f>VLOOKUP(O2075,mi2hh!A$2:B$4261,2,FALSE())</f>
        <v>3</v>
      </c>
      <c r="Q2075" t="str">
        <f t="shared" si="129"/>
        <v>Red</v>
      </c>
      <c r="R2075" t="str">
        <f t="shared" si="130"/>
        <v>UN</v>
      </c>
      <c r="S2075" s="24" t="s">
        <v>1215</v>
      </c>
      <c r="T2075" t="str">
        <f t="shared" si="131"/>
        <v/>
      </c>
      <c r="U2075">
        <f>VLOOKUP(S2075,ar_skupina!L$2:M$136,2,FALSE())</f>
        <v>72</v>
      </c>
    </row>
    <row r="2076" spans="1:21" ht="14.25" customHeight="1" x14ac:dyDescent="0.25">
      <c r="A2076">
        <v>2504</v>
      </c>
      <c r="B2076" s="9">
        <v>45310.635416666701</v>
      </c>
      <c r="C2076" s="9">
        <v>45310.739583333299</v>
      </c>
      <c r="D2076" t="s">
        <v>1958</v>
      </c>
      <c r="E2076" t="s">
        <v>16</v>
      </c>
      <c r="F2076" t="s">
        <v>1942</v>
      </c>
      <c r="G2076" t="s">
        <v>5</v>
      </c>
      <c r="H2076" t="s">
        <v>1959</v>
      </c>
      <c r="I2076" s="63" t="e">
        <f t="array" ref="I2076">_xlfn.IFS(#REF!="1",1,#REF!="2",2,#REF!="3",3,#REF!="1A",4,#REF!="1B",5,#REF!="2A",6,#REF!="2B",7,#REF!="3A",8,#REF!="3B",9,#REF!="4A",10,#REF!="","")</f>
        <v>#REF!</v>
      </c>
      <c r="J2076">
        <f>VLOOKUP(F2076,profesor!$G$2:$H$101,2,0)</f>
        <v>23</v>
      </c>
      <c r="K2076">
        <f>VLOOKUP(H2076,ar_predmet!A:C,3,0)</f>
        <v>23</v>
      </c>
      <c r="L2076" s="3">
        <f>VLOOKUP(H2076,ar_predmet!A:C,2,FALSE())</f>
        <v>5225</v>
      </c>
      <c r="M2076">
        <f>+VLOOKUP(G2076,tip_dogodka!$B$2:$C$10,2,0)</f>
        <v>4</v>
      </c>
      <c r="N2076">
        <f>+VLOOKUP(E2076,prostor!$F$1:$G$101,2,0)</f>
        <v>54</v>
      </c>
      <c r="O2076">
        <f t="shared" si="128"/>
        <v>150</v>
      </c>
      <c r="P2076">
        <f>VLOOKUP(O2076,mi2hh!A$2:B$4261,2,FALSE())</f>
        <v>3</v>
      </c>
      <c r="Q2076" t="str">
        <f t="shared" si="129"/>
        <v>Red</v>
      </c>
      <c r="R2076" t="str">
        <f t="shared" si="130"/>
        <v>VS</v>
      </c>
      <c r="S2076" s="24" t="s">
        <v>1156</v>
      </c>
      <c r="T2076" t="str">
        <f t="shared" si="131"/>
        <v/>
      </c>
      <c r="U2076">
        <f>VLOOKUP(S2076,ar_skupina!L$2:M$136,2,FALSE())</f>
        <v>19</v>
      </c>
    </row>
    <row r="2077" spans="1:21" ht="14.25" customHeight="1" x14ac:dyDescent="0.25">
      <c r="A2077">
        <v>2505</v>
      </c>
      <c r="B2077" s="9">
        <v>45316.489583333299</v>
      </c>
      <c r="C2077" s="9">
        <v>45316.59375</v>
      </c>
      <c r="D2077" t="s">
        <v>1958</v>
      </c>
      <c r="E2077" t="s">
        <v>16</v>
      </c>
      <c r="F2077" t="s">
        <v>1942</v>
      </c>
      <c r="G2077" t="s">
        <v>5</v>
      </c>
      <c r="H2077" t="s">
        <v>1959</v>
      </c>
      <c r="I2077" s="63" t="e">
        <f t="array" ref="I2077">_xlfn.IFS(#REF!="1",1,#REF!="2",2,#REF!="3",3,#REF!="1A",4,#REF!="1B",5,#REF!="2A",6,#REF!="2B",7,#REF!="3A",8,#REF!="3B",9,#REF!="4A",10,#REF!="","")</f>
        <v>#REF!</v>
      </c>
      <c r="J2077">
        <f>VLOOKUP(F2077,profesor!$G$2:$H$101,2,0)</f>
        <v>23</v>
      </c>
      <c r="K2077">
        <f>VLOOKUP(H2077,ar_predmet!A:C,3,0)</f>
        <v>23</v>
      </c>
      <c r="L2077" s="3">
        <f>VLOOKUP(H2077,ar_predmet!A:C,2,FALSE())</f>
        <v>5225</v>
      </c>
      <c r="M2077">
        <f>+VLOOKUP(G2077,tip_dogodka!$B$2:$C$10,2,0)</f>
        <v>4</v>
      </c>
      <c r="N2077">
        <f>+VLOOKUP(E2077,prostor!$F$1:$G$101,2,0)</f>
        <v>54</v>
      </c>
      <c r="O2077">
        <f t="shared" si="128"/>
        <v>150</v>
      </c>
      <c r="P2077">
        <f>VLOOKUP(O2077,mi2hh!A$2:B$4261,2,FALSE())</f>
        <v>3</v>
      </c>
      <c r="Q2077" t="str">
        <f t="shared" si="129"/>
        <v>Red</v>
      </c>
      <c r="R2077" t="str">
        <f t="shared" si="130"/>
        <v>VS</v>
      </c>
      <c r="S2077" s="24" t="s">
        <v>1156</v>
      </c>
      <c r="T2077" t="str">
        <f t="shared" si="131"/>
        <v/>
      </c>
      <c r="U2077">
        <f>VLOOKUP(S2077,ar_skupina!L$2:M$136,2,FALSE())</f>
        <v>19</v>
      </c>
    </row>
    <row r="2078" spans="1:21" ht="14.25" customHeight="1" x14ac:dyDescent="0.25">
      <c r="A2078">
        <v>2506</v>
      </c>
      <c r="B2078" s="9">
        <v>45362.489583333299</v>
      </c>
      <c r="C2078" s="9">
        <v>45362.59375</v>
      </c>
      <c r="D2078" t="s">
        <v>1965</v>
      </c>
      <c r="E2078">
        <v>411</v>
      </c>
      <c r="F2078" t="s">
        <v>1942</v>
      </c>
      <c r="G2078" t="s">
        <v>3</v>
      </c>
      <c r="H2078" t="s">
        <v>1336</v>
      </c>
      <c r="I2078" s="63" t="e">
        <f t="array" ref="I2078">_xlfn.IFS(#REF!="1",1,#REF!="2",2,#REF!="3",3,#REF!="1A",4,#REF!="1B",5,#REF!="2A",6,#REF!="2B",7,#REF!="3A",8,#REF!="3B",9,#REF!="4A",10,#REF!="","")</f>
        <v>#REF!</v>
      </c>
      <c r="J2078">
        <f>VLOOKUP(F2078,profesor!$G$2:$H$101,2,0)</f>
        <v>23</v>
      </c>
      <c r="K2078">
        <f>VLOOKUP(H2078,ar_predmet!A:C,3,0)</f>
        <v>116</v>
      </c>
      <c r="L2078" s="3">
        <f>VLOOKUP(H2078,ar_predmet!A:C,2,FALSE())</f>
        <v>6303</v>
      </c>
      <c r="M2078">
        <f>+VLOOKUP(G2078,tip_dogodka!$B$2:$C$10,2,0)</f>
        <v>2</v>
      </c>
      <c r="N2078">
        <f>+VLOOKUP(E2078,prostor!$F$1:$G$101,2,0)</f>
        <v>14</v>
      </c>
      <c r="O2078">
        <f t="shared" si="128"/>
        <v>150</v>
      </c>
      <c r="P2078">
        <f>VLOOKUP(O2078,mi2hh!A$2:B$4261,2,FALSE())</f>
        <v>3</v>
      </c>
      <c r="Q2078" t="str">
        <f t="shared" si="129"/>
        <v>Red</v>
      </c>
      <c r="R2078" t="str">
        <f t="shared" si="130"/>
        <v>UN</v>
      </c>
      <c r="S2078" s="24" t="s">
        <v>1215</v>
      </c>
      <c r="T2078" t="str">
        <f t="shared" si="131"/>
        <v/>
      </c>
      <c r="U2078">
        <f>VLOOKUP(S2078,ar_skupina!L$2:M$136,2,FALSE())</f>
        <v>72</v>
      </c>
    </row>
    <row r="2079" spans="1:21" ht="14.25" customHeight="1" x14ac:dyDescent="0.25">
      <c r="A2079">
        <v>2507</v>
      </c>
      <c r="B2079" s="9">
        <v>45394.53125</v>
      </c>
      <c r="C2079" s="9">
        <v>45394.635416666701</v>
      </c>
      <c r="D2079" t="s">
        <v>1972</v>
      </c>
      <c r="E2079">
        <v>413</v>
      </c>
      <c r="F2079" t="s">
        <v>1942</v>
      </c>
      <c r="G2079" t="s">
        <v>3</v>
      </c>
      <c r="H2079" t="s">
        <v>1677</v>
      </c>
      <c r="I2079" s="63" t="e">
        <f t="array" ref="I2079">_xlfn.IFS(#REF!="1",1,#REF!="2",2,#REF!="3",3,#REF!="1A",4,#REF!="1B",5,#REF!="2A",6,#REF!="2B",7,#REF!="3A",8,#REF!="3B",9,#REF!="4A",10,#REF!="","")</f>
        <v>#REF!</v>
      </c>
      <c r="J2079">
        <f>VLOOKUP(F2079,profesor!$G$2:$H$101,2,0)</f>
        <v>23</v>
      </c>
      <c r="K2079">
        <f>VLOOKUP(H2079,ar_predmet!A:C,3,0)</f>
        <v>73</v>
      </c>
      <c r="L2079" s="3">
        <f>VLOOKUP(H2079,ar_predmet!A:C,2,FALSE())</f>
        <v>6106</v>
      </c>
      <c r="M2079">
        <f>+VLOOKUP(G2079,tip_dogodka!$B$2:$C$10,2,0)</f>
        <v>2</v>
      </c>
      <c r="N2079">
        <f>+VLOOKUP(E2079,prostor!$F$1:$G$101,2,0)</f>
        <v>16</v>
      </c>
      <c r="O2079">
        <f t="shared" si="128"/>
        <v>150</v>
      </c>
      <c r="P2079">
        <f>VLOOKUP(O2079,mi2hh!A$2:B$4261,2,FALSE())</f>
        <v>3</v>
      </c>
      <c r="Q2079" t="str">
        <f t="shared" si="129"/>
        <v>Red</v>
      </c>
      <c r="R2079" t="str">
        <f t="shared" si="130"/>
        <v>UN</v>
      </c>
      <c r="S2079" s="24" t="s">
        <v>1200</v>
      </c>
      <c r="T2079" t="str">
        <f t="shared" si="131"/>
        <v>2B</v>
      </c>
      <c r="U2079">
        <f>VLOOKUP(S2079,ar_skupina!L$2:M$136,2,FALSE())</f>
        <v>57</v>
      </c>
    </row>
    <row r="2080" spans="1:21" ht="14.25" customHeight="1" x14ac:dyDescent="0.25">
      <c r="A2080">
        <v>2508</v>
      </c>
      <c r="B2080" s="9">
        <v>45418.791666666701</v>
      </c>
      <c r="C2080" s="9">
        <v>45418.927083333299</v>
      </c>
      <c r="D2080" t="s">
        <v>1973</v>
      </c>
      <c r="E2080">
        <v>301</v>
      </c>
      <c r="F2080" t="s">
        <v>1942</v>
      </c>
      <c r="G2080" t="s">
        <v>3</v>
      </c>
      <c r="H2080" t="s">
        <v>1949</v>
      </c>
      <c r="I2080" s="63" t="e">
        <f t="array" ref="I2080">_xlfn.IFS(#REF!="1",1,#REF!="2",2,#REF!="3",3,#REF!="1A",4,#REF!="1B",5,#REF!="2A",6,#REF!="2B",7,#REF!="3A",8,#REF!="3B",9,#REF!="4A",10,#REF!="","")</f>
        <v>#REF!</v>
      </c>
      <c r="J2080">
        <f>VLOOKUP(F2080,profesor!$G$2:$H$101,2,0)</f>
        <v>23</v>
      </c>
      <c r="K2080">
        <f>VLOOKUP(H2080,ar_predmet!A:C,3,0)</f>
        <v>8</v>
      </c>
      <c r="L2080" s="3">
        <f>VLOOKUP(H2080,ar_predmet!A:C,2,FALSE())</f>
        <v>5114</v>
      </c>
      <c r="M2080">
        <f>+VLOOKUP(G2080,tip_dogodka!$B$2:$C$10,2,0)</f>
        <v>2</v>
      </c>
      <c r="N2080">
        <f>+VLOOKUP(E2080,prostor!$F$1:$G$101,2,0)</f>
        <v>5</v>
      </c>
      <c r="O2080">
        <f t="shared" si="128"/>
        <v>195</v>
      </c>
      <c r="P2080">
        <f>VLOOKUP(O2080,mi2hh!A$2:B$4261,2,FALSE())</f>
        <v>4</v>
      </c>
      <c r="Q2080" t="str">
        <f t="shared" si="129"/>
        <v>Izr</v>
      </c>
      <c r="R2080" t="str">
        <f t="shared" si="130"/>
        <v>VS</v>
      </c>
      <c r="S2080" s="24" t="s">
        <v>1241</v>
      </c>
      <c r="T2080" t="str">
        <f t="shared" si="131"/>
        <v/>
      </c>
      <c r="U2080">
        <f>VLOOKUP(S2080,ar_skupina!L$2:M$136,2,FALSE())</f>
        <v>90</v>
      </c>
    </row>
    <row r="2081" spans="1:21" ht="14.25" customHeight="1" x14ac:dyDescent="0.25">
      <c r="A2081">
        <v>2509</v>
      </c>
      <c r="B2081" s="9">
        <v>45226.416666666701</v>
      </c>
      <c r="C2081" s="9">
        <v>45226.520833333299</v>
      </c>
      <c r="D2081" t="s">
        <v>1950</v>
      </c>
      <c r="E2081" t="s">
        <v>16</v>
      </c>
      <c r="F2081" t="s">
        <v>1942</v>
      </c>
      <c r="G2081" t="s">
        <v>5</v>
      </c>
      <c r="H2081" t="s">
        <v>1338</v>
      </c>
      <c r="I2081" s="63" t="e">
        <f t="array" ref="I2081">_xlfn.IFS(#REF!="1",1,#REF!="2",2,#REF!="3",3,#REF!="1A",4,#REF!="1B",5,#REF!="2A",6,#REF!="2B",7,#REF!="3A",8,#REF!="3B",9,#REF!="4A",10,#REF!="","")</f>
        <v>#REF!</v>
      </c>
      <c r="J2081">
        <f>VLOOKUP(F2081,profesor!$G$2:$H$101,2,0)</f>
        <v>23</v>
      </c>
      <c r="K2081">
        <f>VLOOKUP(H2081,ar_predmet!A:C,3,0)</f>
        <v>190</v>
      </c>
      <c r="L2081" s="3">
        <f>VLOOKUP(H2081,ar_predmet!A:C,2,FALSE())</f>
        <v>7233</v>
      </c>
      <c r="M2081">
        <f>+VLOOKUP(G2081,tip_dogodka!$B$2:$C$10,2,0)</f>
        <v>4</v>
      </c>
      <c r="N2081">
        <f>+VLOOKUP(E2081,prostor!$F$1:$G$101,2,0)</f>
        <v>54</v>
      </c>
      <c r="O2081">
        <f t="shared" si="128"/>
        <v>150</v>
      </c>
      <c r="P2081">
        <f>VLOOKUP(O2081,mi2hh!A$2:B$4261,2,FALSE())</f>
        <v>3</v>
      </c>
      <c r="Q2081" t="str">
        <f t="shared" si="129"/>
        <v>Red</v>
      </c>
      <c r="R2081" t="str">
        <f t="shared" si="130"/>
        <v>MA</v>
      </c>
      <c r="S2081" s="24" t="s">
        <v>1229</v>
      </c>
      <c r="T2081" t="str">
        <f t="shared" si="131"/>
        <v/>
      </c>
      <c r="U2081">
        <f>VLOOKUP(S2081,ar_skupina!L$2:M$136,2,FALSE())</f>
        <v>85</v>
      </c>
    </row>
    <row r="2082" spans="1:21" ht="14.25" customHeight="1" x14ac:dyDescent="0.25">
      <c r="A2082">
        <v>2510</v>
      </c>
      <c r="B2082" s="9">
        <v>45404.677083333299</v>
      </c>
      <c r="C2082" s="9">
        <v>45404.78125</v>
      </c>
      <c r="D2082" t="s">
        <v>1951</v>
      </c>
      <c r="E2082">
        <v>402</v>
      </c>
      <c r="F2082" t="s">
        <v>1942</v>
      </c>
      <c r="G2082" t="s">
        <v>3</v>
      </c>
      <c r="H2082" t="s">
        <v>1952</v>
      </c>
      <c r="I2082" s="63" t="e">
        <f t="array" ref="I2082">_xlfn.IFS(#REF!="1",1,#REF!="2",2,#REF!="3",3,#REF!="1A",4,#REF!="1B",5,#REF!="2A",6,#REF!="2B",7,#REF!="3A",8,#REF!="3B",9,#REF!="4A",10,#REF!="","")</f>
        <v>#REF!</v>
      </c>
      <c r="J2082">
        <f>VLOOKUP(F2082,profesor!$G$2:$H$101,2,0)</f>
        <v>23</v>
      </c>
      <c r="K2082">
        <f>VLOOKUP(H2082,ar_predmet!A:C,3,0)</f>
        <v>28</v>
      </c>
      <c r="L2082" s="3">
        <f>VLOOKUP(H2082,ar_predmet!A:C,2,FALSE())</f>
        <v>5230</v>
      </c>
      <c r="M2082">
        <f>+VLOOKUP(G2082,tip_dogodka!$B$2:$C$10,2,0)</f>
        <v>2</v>
      </c>
      <c r="N2082">
        <f>+VLOOKUP(E2082,prostor!$F$1:$G$101,2,0)</f>
        <v>11</v>
      </c>
      <c r="O2082">
        <f t="shared" si="128"/>
        <v>150</v>
      </c>
      <c r="P2082">
        <f>VLOOKUP(O2082,mi2hh!A$2:B$4261,2,FALSE())</f>
        <v>3</v>
      </c>
      <c r="Q2082" t="str">
        <f t="shared" si="129"/>
        <v>Red</v>
      </c>
      <c r="R2082" t="str">
        <f t="shared" si="130"/>
        <v>VS</v>
      </c>
      <c r="S2082" s="24" t="s">
        <v>1156</v>
      </c>
      <c r="T2082" t="str">
        <f t="shared" si="131"/>
        <v/>
      </c>
      <c r="U2082">
        <f>VLOOKUP(S2082,ar_skupina!L$2:M$136,2,FALSE())</f>
        <v>19</v>
      </c>
    </row>
    <row r="2083" spans="1:21" ht="14.25" customHeight="1" x14ac:dyDescent="0.25">
      <c r="A2083">
        <v>2511</v>
      </c>
      <c r="B2083" s="9">
        <v>45358.635416666701</v>
      </c>
      <c r="C2083" s="9">
        <v>45358.739583333299</v>
      </c>
      <c r="D2083" t="s">
        <v>1972</v>
      </c>
      <c r="E2083">
        <v>413</v>
      </c>
      <c r="F2083" t="s">
        <v>1942</v>
      </c>
      <c r="G2083" t="s">
        <v>3</v>
      </c>
      <c r="H2083" t="s">
        <v>1677</v>
      </c>
      <c r="I2083" s="63" t="e">
        <f t="array" ref="I2083">_xlfn.IFS(#REF!="1",1,#REF!="2",2,#REF!="3",3,#REF!="1A",4,#REF!="1B",5,#REF!="2A",6,#REF!="2B",7,#REF!="3A",8,#REF!="3B",9,#REF!="4A",10,#REF!="","")</f>
        <v>#REF!</v>
      </c>
      <c r="J2083">
        <f>VLOOKUP(F2083,profesor!$G$2:$H$101,2,0)</f>
        <v>23</v>
      </c>
      <c r="K2083">
        <f>VLOOKUP(H2083,ar_predmet!A:C,3,0)</f>
        <v>73</v>
      </c>
      <c r="L2083" s="3">
        <f>VLOOKUP(H2083,ar_predmet!A:C,2,FALSE())</f>
        <v>6106</v>
      </c>
      <c r="M2083">
        <f>+VLOOKUP(G2083,tip_dogodka!$B$2:$C$10,2,0)</f>
        <v>2</v>
      </c>
      <c r="N2083">
        <f>+VLOOKUP(E2083,prostor!$F$1:$G$101,2,0)</f>
        <v>16</v>
      </c>
      <c r="O2083">
        <f t="shared" si="128"/>
        <v>150</v>
      </c>
      <c r="P2083">
        <f>VLOOKUP(O2083,mi2hh!A$2:B$4261,2,FALSE())</f>
        <v>3</v>
      </c>
      <c r="Q2083" t="str">
        <f t="shared" si="129"/>
        <v>Red</v>
      </c>
      <c r="R2083" t="str">
        <f t="shared" si="130"/>
        <v>UN</v>
      </c>
      <c r="S2083" s="24" t="s">
        <v>1200</v>
      </c>
      <c r="T2083" t="str">
        <f t="shared" si="131"/>
        <v>2B</v>
      </c>
      <c r="U2083">
        <f>VLOOKUP(S2083,ar_skupina!L$2:M$136,2,FALSE())</f>
        <v>57</v>
      </c>
    </row>
    <row r="2084" spans="1:21" ht="14.25" customHeight="1" x14ac:dyDescent="0.25">
      <c r="A2084">
        <v>2512</v>
      </c>
      <c r="B2084" s="9">
        <v>45405.53125</v>
      </c>
      <c r="C2084" s="9">
        <v>45405.635416666701</v>
      </c>
      <c r="D2084" t="s">
        <v>1972</v>
      </c>
      <c r="E2084">
        <v>413</v>
      </c>
      <c r="F2084" t="s">
        <v>1942</v>
      </c>
      <c r="G2084" t="s">
        <v>3</v>
      </c>
      <c r="H2084" t="s">
        <v>1677</v>
      </c>
      <c r="I2084" s="63" t="e">
        <f t="array" ref="I2084">_xlfn.IFS(#REF!="1",1,#REF!="2",2,#REF!="3",3,#REF!="1A",4,#REF!="1B",5,#REF!="2A",6,#REF!="2B",7,#REF!="3A",8,#REF!="3B",9,#REF!="4A",10,#REF!="","")</f>
        <v>#REF!</v>
      </c>
      <c r="J2084">
        <f>VLOOKUP(F2084,profesor!$G$2:$H$101,2,0)</f>
        <v>23</v>
      </c>
      <c r="K2084">
        <f>VLOOKUP(H2084,ar_predmet!A:C,3,0)</f>
        <v>73</v>
      </c>
      <c r="L2084" s="3">
        <f>VLOOKUP(H2084,ar_predmet!A:C,2,FALSE())</f>
        <v>6106</v>
      </c>
      <c r="M2084">
        <f>+VLOOKUP(G2084,tip_dogodka!$B$2:$C$10,2,0)</f>
        <v>2</v>
      </c>
      <c r="N2084">
        <f>+VLOOKUP(E2084,prostor!$F$1:$G$101,2,0)</f>
        <v>16</v>
      </c>
      <c r="O2084">
        <f t="shared" si="128"/>
        <v>150</v>
      </c>
      <c r="P2084">
        <f>VLOOKUP(O2084,mi2hh!A$2:B$4261,2,FALSE())</f>
        <v>3</v>
      </c>
      <c r="Q2084" t="str">
        <f t="shared" si="129"/>
        <v>Red</v>
      </c>
      <c r="R2084" t="str">
        <f t="shared" si="130"/>
        <v>UN</v>
      </c>
      <c r="S2084" s="24" t="s">
        <v>1200</v>
      </c>
      <c r="T2084" t="str">
        <f t="shared" si="131"/>
        <v>2B</v>
      </c>
      <c r="U2084">
        <f>VLOOKUP(S2084,ar_skupina!L$2:M$136,2,FALSE())</f>
        <v>57</v>
      </c>
    </row>
    <row r="2085" spans="1:21" ht="14.25" customHeight="1" x14ac:dyDescent="0.25">
      <c r="A2085">
        <v>2513</v>
      </c>
      <c r="B2085" s="9">
        <v>45419.677083333299</v>
      </c>
      <c r="C2085" s="9">
        <v>45419.78125</v>
      </c>
      <c r="D2085" t="s">
        <v>1951</v>
      </c>
      <c r="E2085">
        <v>402</v>
      </c>
      <c r="F2085" t="s">
        <v>1942</v>
      </c>
      <c r="G2085" t="s">
        <v>3</v>
      </c>
      <c r="H2085" t="s">
        <v>1952</v>
      </c>
      <c r="I2085" s="63" t="e">
        <f t="array" ref="I2085">_xlfn.IFS(#REF!="1",1,#REF!="2",2,#REF!="3",3,#REF!="1A",4,#REF!="1B",5,#REF!="2A",6,#REF!="2B",7,#REF!="3A",8,#REF!="3B",9,#REF!="4A",10,#REF!="","")</f>
        <v>#REF!</v>
      </c>
      <c r="J2085">
        <f>VLOOKUP(F2085,profesor!$G$2:$H$101,2,0)</f>
        <v>23</v>
      </c>
      <c r="K2085">
        <f>VLOOKUP(H2085,ar_predmet!A:C,3,0)</f>
        <v>28</v>
      </c>
      <c r="L2085" s="3">
        <f>VLOOKUP(H2085,ar_predmet!A:C,2,FALSE())</f>
        <v>5230</v>
      </c>
      <c r="M2085">
        <f>+VLOOKUP(G2085,tip_dogodka!$B$2:$C$10,2,0)</f>
        <v>2</v>
      </c>
      <c r="N2085">
        <f>+VLOOKUP(E2085,prostor!$F$1:$G$101,2,0)</f>
        <v>11</v>
      </c>
      <c r="O2085">
        <f t="shared" si="128"/>
        <v>150</v>
      </c>
      <c r="P2085">
        <f>VLOOKUP(O2085,mi2hh!A$2:B$4261,2,FALSE())</f>
        <v>3</v>
      </c>
      <c r="Q2085" t="str">
        <f t="shared" si="129"/>
        <v>Red</v>
      </c>
      <c r="R2085" t="str">
        <f t="shared" si="130"/>
        <v>VS</v>
      </c>
      <c r="S2085" s="24" t="s">
        <v>1156</v>
      </c>
      <c r="T2085" t="str">
        <f t="shared" si="131"/>
        <v/>
      </c>
      <c r="U2085">
        <f>VLOOKUP(S2085,ar_skupina!L$2:M$136,2,FALSE())</f>
        <v>19</v>
      </c>
    </row>
    <row r="2086" spans="1:21" ht="14.25" customHeight="1" x14ac:dyDescent="0.25">
      <c r="A2086">
        <v>2514</v>
      </c>
      <c r="B2086" s="9">
        <v>45315.375</v>
      </c>
      <c r="C2086" s="9">
        <v>45315.479166666701</v>
      </c>
      <c r="D2086" t="s">
        <v>1961</v>
      </c>
      <c r="E2086">
        <v>402</v>
      </c>
      <c r="F2086" t="s">
        <v>1942</v>
      </c>
      <c r="G2086" t="s">
        <v>3</v>
      </c>
      <c r="H2086" t="s">
        <v>1959</v>
      </c>
      <c r="I2086" s="63" t="e">
        <f t="array" ref="I2086">_xlfn.IFS(#REF!="1",1,#REF!="2",2,#REF!="3",3,#REF!="1A",4,#REF!="1B",5,#REF!="2A",6,#REF!="2B",7,#REF!="3A",8,#REF!="3B",9,#REF!="4A",10,#REF!="","")</f>
        <v>#REF!</v>
      </c>
      <c r="J2086">
        <f>VLOOKUP(F2086,profesor!$G$2:$H$101,2,0)</f>
        <v>23</v>
      </c>
      <c r="K2086">
        <f>VLOOKUP(H2086,ar_predmet!A:C,3,0)</f>
        <v>23</v>
      </c>
      <c r="L2086" s="3">
        <f>VLOOKUP(H2086,ar_predmet!A:C,2,FALSE())</f>
        <v>5225</v>
      </c>
      <c r="M2086">
        <f>+VLOOKUP(G2086,tip_dogodka!$B$2:$C$10,2,0)</f>
        <v>2</v>
      </c>
      <c r="N2086">
        <f>+VLOOKUP(E2086,prostor!$F$1:$G$101,2,0)</f>
        <v>11</v>
      </c>
      <c r="O2086">
        <f t="shared" si="128"/>
        <v>150</v>
      </c>
      <c r="P2086">
        <f>VLOOKUP(O2086,mi2hh!A$2:B$4261,2,FALSE())</f>
        <v>3</v>
      </c>
      <c r="Q2086" t="str">
        <f t="shared" si="129"/>
        <v>Red</v>
      </c>
      <c r="R2086" t="str">
        <f t="shared" si="130"/>
        <v>VS</v>
      </c>
      <c r="S2086" s="24" t="s">
        <v>1156</v>
      </c>
      <c r="T2086" t="str">
        <f t="shared" si="131"/>
        <v/>
      </c>
      <c r="U2086">
        <f>VLOOKUP(S2086,ar_skupina!L$2:M$136,2,FALSE())</f>
        <v>19</v>
      </c>
    </row>
    <row r="2087" spans="1:21" ht="14.25" customHeight="1" x14ac:dyDescent="0.25">
      <c r="A2087">
        <v>2515</v>
      </c>
      <c r="B2087" s="9">
        <v>45380.375</v>
      </c>
      <c r="C2087" s="9">
        <v>45380.479166666701</v>
      </c>
      <c r="D2087" t="s">
        <v>1955</v>
      </c>
      <c r="E2087">
        <v>402</v>
      </c>
      <c r="F2087" t="s">
        <v>1942</v>
      </c>
      <c r="G2087" t="s">
        <v>3</v>
      </c>
      <c r="H2087" t="s">
        <v>1956</v>
      </c>
      <c r="I2087" s="63" t="e">
        <f t="array" ref="I2087">_xlfn.IFS(#REF!="1",1,#REF!="2",2,#REF!="3",3,#REF!="1A",4,#REF!="1B",5,#REF!="2A",6,#REF!="2B",7,#REF!="3A",8,#REF!="3B",9,#REF!="4A",10,#REF!="","")</f>
        <v>#REF!</v>
      </c>
      <c r="J2087">
        <f>VLOOKUP(F2087,profesor!$G$2:$H$101,2,0)</f>
        <v>23</v>
      </c>
      <c r="K2087">
        <f>VLOOKUP(H2087,ar_predmet!A:C,3,0)</f>
        <v>96</v>
      </c>
      <c r="L2087" s="3">
        <f>VLOOKUP(H2087,ar_predmet!A:C,2,FALSE())</f>
        <v>6222</v>
      </c>
      <c r="M2087">
        <f>+VLOOKUP(G2087,tip_dogodka!$B$2:$C$10,2,0)</f>
        <v>2</v>
      </c>
      <c r="N2087">
        <f>+VLOOKUP(E2087,prostor!$F$1:$G$101,2,0)</f>
        <v>11</v>
      </c>
      <c r="O2087">
        <f t="shared" si="128"/>
        <v>150</v>
      </c>
      <c r="P2087">
        <f>VLOOKUP(O2087,mi2hh!A$2:B$4261,2,FALSE())</f>
        <v>3</v>
      </c>
      <c r="Q2087" t="str">
        <f t="shared" si="129"/>
        <v>Red</v>
      </c>
      <c r="R2087" t="str">
        <f t="shared" si="130"/>
        <v>UN</v>
      </c>
      <c r="S2087" s="24" t="s">
        <v>1208</v>
      </c>
      <c r="T2087" t="str">
        <f t="shared" si="131"/>
        <v/>
      </c>
      <c r="U2087">
        <f>VLOOKUP(S2087,ar_skupina!L$2:M$136,2,FALSE())</f>
        <v>65</v>
      </c>
    </row>
    <row r="2088" spans="1:21" ht="14.25" customHeight="1" x14ac:dyDescent="0.25">
      <c r="A2088">
        <v>2516</v>
      </c>
      <c r="B2088" s="9">
        <v>45401.416666666701</v>
      </c>
      <c r="C2088" s="9">
        <v>45401.520833333299</v>
      </c>
      <c r="D2088" t="s">
        <v>1953</v>
      </c>
      <c r="E2088" t="s">
        <v>16</v>
      </c>
      <c r="F2088" t="s">
        <v>1942</v>
      </c>
      <c r="G2088" t="s">
        <v>5</v>
      </c>
      <c r="H2088" t="s">
        <v>1954</v>
      </c>
      <c r="I2088" s="63" t="e">
        <f t="array" ref="I2088">_xlfn.IFS(#REF!="1",1,#REF!="2",2,#REF!="3",3,#REF!="1A",4,#REF!="1B",5,#REF!="2A",6,#REF!="2B",7,#REF!="3A",8,#REF!="3B",9,#REF!="4A",10,#REF!="","")</f>
        <v>#REF!</v>
      </c>
      <c r="J2088">
        <f>VLOOKUP(F2088,profesor!$G$2:$H$101,2,0)</f>
        <v>23</v>
      </c>
      <c r="K2088">
        <f>VLOOKUP(H2088,ar_predmet!A:C,3,0)</f>
        <v>77</v>
      </c>
      <c r="L2088" s="3">
        <f>VLOOKUP(H2088,ar_predmet!A:C,2,FALSE())</f>
        <v>6115</v>
      </c>
      <c r="M2088">
        <f>+VLOOKUP(G2088,tip_dogodka!$B$2:$C$10,2,0)</f>
        <v>4</v>
      </c>
      <c r="N2088">
        <f>+VLOOKUP(E2088,prostor!$F$1:$G$101,2,0)</f>
        <v>54</v>
      </c>
      <c r="O2088">
        <f t="shared" si="128"/>
        <v>150</v>
      </c>
      <c r="P2088">
        <f>VLOOKUP(O2088,mi2hh!A$2:B$4261,2,FALSE())</f>
        <v>3</v>
      </c>
      <c r="Q2088" t="str">
        <f t="shared" si="129"/>
        <v>Red</v>
      </c>
      <c r="R2088" t="str">
        <f t="shared" si="130"/>
        <v>UN</v>
      </c>
      <c r="S2088" s="24" t="s">
        <v>1195</v>
      </c>
      <c r="T2088" t="str">
        <f t="shared" si="131"/>
        <v/>
      </c>
      <c r="U2088">
        <f>VLOOKUP(S2088,ar_skupina!L$2:M$136,2,FALSE())</f>
        <v>52</v>
      </c>
    </row>
    <row r="2089" spans="1:21" ht="14.25" customHeight="1" x14ac:dyDescent="0.25">
      <c r="A2089">
        <v>2517</v>
      </c>
      <c r="B2089" s="9">
        <v>45363.635416666701</v>
      </c>
      <c r="C2089" s="9">
        <v>45363.739583333299</v>
      </c>
      <c r="D2089" t="s">
        <v>1972</v>
      </c>
      <c r="E2089">
        <v>413</v>
      </c>
      <c r="F2089" t="s">
        <v>1942</v>
      </c>
      <c r="G2089" t="s">
        <v>3</v>
      </c>
      <c r="H2089" t="s">
        <v>1677</v>
      </c>
      <c r="I2089" s="63" t="e">
        <f t="array" ref="I2089">_xlfn.IFS(#REF!="1",1,#REF!="2",2,#REF!="3",3,#REF!="1A",4,#REF!="1B",5,#REF!="2A",6,#REF!="2B",7,#REF!="3A",8,#REF!="3B",9,#REF!="4A",10,#REF!="","")</f>
        <v>#REF!</v>
      </c>
      <c r="J2089">
        <f>VLOOKUP(F2089,profesor!$G$2:$H$101,2,0)</f>
        <v>23</v>
      </c>
      <c r="K2089">
        <f>VLOOKUP(H2089,ar_predmet!A:C,3,0)</f>
        <v>73</v>
      </c>
      <c r="L2089" s="3">
        <f>VLOOKUP(H2089,ar_predmet!A:C,2,FALSE())</f>
        <v>6106</v>
      </c>
      <c r="M2089">
        <f>+VLOOKUP(G2089,tip_dogodka!$B$2:$C$10,2,0)</f>
        <v>2</v>
      </c>
      <c r="N2089">
        <f>+VLOOKUP(E2089,prostor!$F$1:$G$101,2,0)</f>
        <v>16</v>
      </c>
      <c r="O2089">
        <f t="shared" si="128"/>
        <v>150</v>
      </c>
      <c r="P2089">
        <f>VLOOKUP(O2089,mi2hh!A$2:B$4261,2,FALSE())</f>
        <v>3</v>
      </c>
      <c r="Q2089" t="str">
        <f t="shared" si="129"/>
        <v>Red</v>
      </c>
      <c r="R2089" t="str">
        <f t="shared" si="130"/>
        <v>UN</v>
      </c>
      <c r="S2089" s="24" t="s">
        <v>1200</v>
      </c>
      <c r="T2089" t="str">
        <f t="shared" si="131"/>
        <v>2B</v>
      </c>
      <c r="U2089">
        <f>VLOOKUP(S2089,ar_skupina!L$2:M$136,2,FALSE())</f>
        <v>57</v>
      </c>
    </row>
    <row r="2090" spans="1:21" ht="14.25" customHeight="1" x14ac:dyDescent="0.25">
      <c r="A2090">
        <v>2518</v>
      </c>
      <c r="B2090" s="9">
        <v>45406.53125</v>
      </c>
      <c r="C2090" s="9">
        <v>45406.635416666701</v>
      </c>
      <c r="D2090" t="s">
        <v>1960</v>
      </c>
      <c r="E2090">
        <v>413</v>
      </c>
      <c r="F2090" t="s">
        <v>1942</v>
      </c>
      <c r="G2090" t="s">
        <v>3</v>
      </c>
      <c r="H2090" t="s">
        <v>1677</v>
      </c>
      <c r="I2090" s="63" t="e">
        <f t="array" ref="I2090">_xlfn.IFS(#REF!="1",1,#REF!="2",2,#REF!="3",3,#REF!="1A",4,#REF!="1B",5,#REF!="2A",6,#REF!="2B",7,#REF!="3A",8,#REF!="3B",9,#REF!="4A",10,#REF!="","")</f>
        <v>#REF!</v>
      </c>
      <c r="J2090">
        <f>VLOOKUP(F2090,profesor!$G$2:$H$101,2,0)</f>
        <v>23</v>
      </c>
      <c r="K2090">
        <f>VLOOKUP(H2090,ar_predmet!A:C,3,0)</f>
        <v>73</v>
      </c>
      <c r="L2090" s="3">
        <f>VLOOKUP(H2090,ar_predmet!A:C,2,FALSE())</f>
        <v>6106</v>
      </c>
      <c r="M2090">
        <f>+VLOOKUP(G2090,tip_dogodka!$B$2:$C$10,2,0)</f>
        <v>2</v>
      </c>
      <c r="N2090">
        <f>+VLOOKUP(E2090,prostor!$F$1:$G$101,2,0)</f>
        <v>16</v>
      </c>
      <c r="O2090">
        <f t="shared" si="128"/>
        <v>150</v>
      </c>
      <c r="P2090">
        <f>VLOOKUP(O2090,mi2hh!A$2:B$4261,2,FALSE())</f>
        <v>3</v>
      </c>
      <c r="Q2090" t="str">
        <f t="shared" si="129"/>
        <v>Red</v>
      </c>
      <c r="R2090" t="str">
        <f t="shared" si="130"/>
        <v>UN</v>
      </c>
      <c r="S2090" s="24" t="s">
        <v>1199</v>
      </c>
      <c r="T2090" t="str">
        <f t="shared" si="131"/>
        <v>2A</v>
      </c>
      <c r="U2090">
        <f>VLOOKUP(S2090,ar_skupina!L$2:M$136,2,FALSE())</f>
        <v>56</v>
      </c>
    </row>
    <row r="2091" spans="1:21" ht="14.25" customHeight="1" x14ac:dyDescent="0.25">
      <c r="A2091">
        <v>2519</v>
      </c>
      <c r="B2091" s="9">
        <v>45398.416666666701</v>
      </c>
      <c r="C2091" s="9">
        <v>45398.520833333299</v>
      </c>
      <c r="D2091" t="s">
        <v>1966</v>
      </c>
      <c r="E2091">
        <v>5</v>
      </c>
      <c r="F2091" t="s">
        <v>1942</v>
      </c>
      <c r="G2091" t="s">
        <v>3</v>
      </c>
      <c r="H2091" t="s">
        <v>1954</v>
      </c>
      <c r="I2091" s="63" t="e">
        <f t="array" ref="I2091">_xlfn.IFS(#REF!="1",1,#REF!="2",2,#REF!="3",3,#REF!="1A",4,#REF!="1B",5,#REF!="2A",6,#REF!="2B",7,#REF!="3A",8,#REF!="3B",9,#REF!="4A",10,#REF!="","")</f>
        <v>#REF!</v>
      </c>
      <c r="J2091">
        <f>VLOOKUP(F2091,profesor!$G$2:$H$101,2,0)</f>
        <v>23</v>
      </c>
      <c r="K2091">
        <f>VLOOKUP(H2091,ar_predmet!A:C,3,0)</f>
        <v>77</v>
      </c>
      <c r="L2091" s="3">
        <f>VLOOKUP(H2091,ar_predmet!A:C,2,FALSE())</f>
        <v>6115</v>
      </c>
      <c r="M2091">
        <f>+VLOOKUP(G2091,tip_dogodka!$B$2:$C$10,2,0)</f>
        <v>2</v>
      </c>
      <c r="N2091">
        <f>+VLOOKUP(E2091,prostor!$F$1:$G$101,2,0)</f>
        <v>1</v>
      </c>
      <c r="O2091">
        <f t="shared" si="128"/>
        <v>150</v>
      </c>
      <c r="P2091">
        <f>VLOOKUP(O2091,mi2hh!A$2:B$4261,2,FALSE())</f>
        <v>3</v>
      </c>
      <c r="Q2091" t="str">
        <f t="shared" si="129"/>
        <v>Red</v>
      </c>
      <c r="R2091" t="str">
        <f t="shared" si="130"/>
        <v>UN</v>
      </c>
      <c r="S2091" s="24" t="s">
        <v>1195</v>
      </c>
      <c r="T2091" t="str">
        <f t="shared" si="131"/>
        <v/>
      </c>
      <c r="U2091">
        <f>VLOOKUP(S2091,ar_skupina!L$2:M$136,2,FALSE())</f>
        <v>52</v>
      </c>
    </row>
    <row r="2092" spans="1:21" ht="14.25" customHeight="1" x14ac:dyDescent="0.25">
      <c r="A2092">
        <v>2520</v>
      </c>
      <c r="B2092" s="9">
        <v>45398.53125</v>
      </c>
      <c r="C2092" s="9">
        <v>45398.635416666701</v>
      </c>
      <c r="D2092" t="s">
        <v>1960</v>
      </c>
      <c r="E2092">
        <v>413</v>
      </c>
      <c r="F2092" t="s">
        <v>1942</v>
      </c>
      <c r="G2092" t="s">
        <v>3</v>
      </c>
      <c r="H2092" t="s">
        <v>1677</v>
      </c>
      <c r="I2092" s="63" t="e">
        <f t="array" ref="I2092">_xlfn.IFS(#REF!="1",1,#REF!="2",2,#REF!="3",3,#REF!="1A",4,#REF!="1B",5,#REF!="2A",6,#REF!="2B",7,#REF!="3A",8,#REF!="3B",9,#REF!="4A",10,#REF!="","")</f>
        <v>#REF!</v>
      </c>
      <c r="J2092">
        <f>VLOOKUP(F2092,profesor!$G$2:$H$101,2,0)</f>
        <v>23</v>
      </c>
      <c r="K2092">
        <f>VLOOKUP(H2092,ar_predmet!A:C,3,0)</f>
        <v>73</v>
      </c>
      <c r="L2092" s="3">
        <f>VLOOKUP(H2092,ar_predmet!A:C,2,FALSE())</f>
        <v>6106</v>
      </c>
      <c r="M2092">
        <f>+VLOOKUP(G2092,tip_dogodka!$B$2:$C$10,2,0)</f>
        <v>2</v>
      </c>
      <c r="N2092">
        <f>+VLOOKUP(E2092,prostor!$F$1:$G$101,2,0)</f>
        <v>16</v>
      </c>
      <c r="O2092">
        <f t="shared" si="128"/>
        <v>150</v>
      </c>
      <c r="P2092">
        <f>VLOOKUP(O2092,mi2hh!A$2:B$4261,2,FALSE())</f>
        <v>3</v>
      </c>
      <c r="Q2092" t="str">
        <f t="shared" si="129"/>
        <v>Red</v>
      </c>
      <c r="R2092" t="str">
        <f t="shared" si="130"/>
        <v>UN</v>
      </c>
      <c r="S2092" s="24" t="s">
        <v>1199</v>
      </c>
      <c r="T2092" t="str">
        <f t="shared" si="131"/>
        <v>2A</v>
      </c>
      <c r="U2092">
        <f>VLOOKUP(S2092,ar_skupina!L$2:M$136,2,FALSE())</f>
        <v>56</v>
      </c>
    </row>
    <row r="2093" spans="1:21" ht="14.25" customHeight="1" x14ac:dyDescent="0.25">
      <c r="A2093">
        <v>2521</v>
      </c>
      <c r="B2093" s="9">
        <v>45224.416666666701</v>
      </c>
      <c r="C2093" s="9">
        <v>45224.520833333299</v>
      </c>
      <c r="D2093" t="s">
        <v>1945</v>
      </c>
      <c r="E2093">
        <v>411</v>
      </c>
      <c r="F2093" t="s">
        <v>1942</v>
      </c>
      <c r="G2093" t="s">
        <v>3</v>
      </c>
      <c r="H2093" t="s">
        <v>1338</v>
      </c>
      <c r="I2093" s="63" t="e">
        <f t="array" ref="I2093">_xlfn.IFS(#REF!="1",1,#REF!="2",2,#REF!="3",3,#REF!="1A",4,#REF!="1B",5,#REF!="2A",6,#REF!="2B",7,#REF!="3A",8,#REF!="3B",9,#REF!="4A",10,#REF!="","")</f>
        <v>#REF!</v>
      </c>
      <c r="J2093">
        <f>VLOOKUP(F2093,profesor!$G$2:$H$101,2,0)</f>
        <v>23</v>
      </c>
      <c r="K2093">
        <f>VLOOKUP(H2093,ar_predmet!A:C,3,0)</f>
        <v>190</v>
      </c>
      <c r="L2093" s="3">
        <f>VLOOKUP(H2093,ar_predmet!A:C,2,FALSE())</f>
        <v>7233</v>
      </c>
      <c r="M2093">
        <f>+VLOOKUP(G2093,tip_dogodka!$B$2:$C$10,2,0)</f>
        <v>2</v>
      </c>
      <c r="N2093">
        <f>+VLOOKUP(E2093,prostor!$F$1:$G$101,2,0)</f>
        <v>14</v>
      </c>
      <c r="O2093">
        <f t="shared" si="128"/>
        <v>150</v>
      </c>
      <c r="P2093">
        <f>VLOOKUP(O2093,mi2hh!A$2:B$4261,2,FALSE())</f>
        <v>3</v>
      </c>
      <c r="Q2093" t="str">
        <f t="shared" si="129"/>
        <v>Red</v>
      </c>
      <c r="R2093" t="str">
        <f t="shared" si="130"/>
        <v>MA</v>
      </c>
      <c r="S2093" s="24" t="s">
        <v>1229</v>
      </c>
      <c r="T2093" t="str">
        <f t="shared" si="131"/>
        <v/>
      </c>
      <c r="U2093">
        <f>VLOOKUP(S2093,ar_skupina!L$2:M$136,2,FALSE())</f>
        <v>85</v>
      </c>
    </row>
    <row r="2094" spans="1:21" ht="14.25" customHeight="1" x14ac:dyDescent="0.25">
      <c r="A2094">
        <v>2522</v>
      </c>
      <c r="B2094" s="9">
        <v>45351.489583333299</v>
      </c>
      <c r="C2094" s="9">
        <v>45351.59375</v>
      </c>
      <c r="D2094" t="s">
        <v>1970</v>
      </c>
      <c r="E2094">
        <v>413</v>
      </c>
      <c r="F2094" t="s">
        <v>1942</v>
      </c>
      <c r="G2094" t="s">
        <v>3</v>
      </c>
      <c r="H2094" t="s">
        <v>1943</v>
      </c>
      <c r="I2094" s="63" t="e">
        <f t="array" ref="I2094">_xlfn.IFS(#REF!="1",1,#REF!="2",2,#REF!="3",3,#REF!="1A",4,#REF!="1B",5,#REF!="2A",6,#REF!="2B",7,#REF!="3A",8,#REF!="3B",9,#REF!="4A",10,#REF!="","")</f>
        <v>#REF!</v>
      </c>
      <c r="J2094">
        <f>VLOOKUP(F2094,profesor!$G$2:$H$101,2,0)</f>
        <v>23</v>
      </c>
      <c r="K2094">
        <f>VLOOKUP(H2094,ar_predmet!A:C,3,0)</f>
        <v>158</v>
      </c>
      <c r="L2094" s="3">
        <f>VLOOKUP(H2094,ar_predmet!A:C,2,FALSE())</f>
        <v>7118</v>
      </c>
      <c r="M2094">
        <f>+VLOOKUP(G2094,tip_dogodka!$B$2:$C$10,2,0)</f>
        <v>2</v>
      </c>
      <c r="N2094">
        <f>+VLOOKUP(E2094,prostor!$F$1:$G$101,2,0)</f>
        <v>16</v>
      </c>
      <c r="O2094">
        <f t="shared" si="128"/>
        <v>150</v>
      </c>
      <c r="P2094">
        <f>VLOOKUP(O2094,mi2hh!A$2:B$4261,2,FALSE())</f>
        <v>3</v>
      </c>
      <c r="Q2094" t="str">
        <f t="shared" si="129"/>
        <v>Red</v>
      </c>
      <c r="R2094" t="str">
        <f t="shared" si="130"/>
        <v>MA</v>
      </c>
      <c r="S2094" s="24" t="s">
        <v>1224</v>
      </c>
      <c r="T2094" t="str">
        <f t="shared" si="131"/>
        <v/>
      </c>
      <c r="U2094">
        <f>VLOOKUP(S2094,ar_skupina!L$2:M$136,2,FALSE())</f>
        <v>80</v>
      </c>
    </row>
    <row r="2095" spans="1:21" ht="14.25" customHeight="1" x14ac:dyDescent="0.25">
      <c r="A2095">
        <v>2523</v>
      </c>
      <c r="B2095" s="9">
        <v>45364.489583333299</v>
      </c>
      <c r="C2095" s="9">
        <v>45364.59375</v>
      </c>
      <c r="D2095" t="s">
        <v>1970</v>
      </c>
      <c r="E2095">
        <v>413</v>
      </c>
      <c r="F2095" t="s">
        <v>1942</v>
      </c>
      <c r="G2095" t="s">
        <v>3</v>
      </c>
      <c r="H2095" t="s">
        <v>1943</v>
      </c>
      <c r="I2095" s="63" t="e">
        <f t="array" ref="I2095">_xlfn.IFS(#REF!="1",1,#REF!="2",2,#REF!="3",3,#REF!="1A",4,#REF!="1B",5,#REF!="2A",6,#REF!="2B",7,#REF!="3A",8,#REF!="3B",9,#REF!="4A",10,#REF!="","")</f>
        <v>#REF!</v>
      </c>
      <c r="J2095">
        <f>VLOOKUP(F2095,profesor!$G$2:$H$101,2,0)</f>
        <v>23</v>
      </c>
      <c r="K2095">
        <f>VLOOKUP(H2095,ar_predmet!A:C,3,0)</f>
        <v>158</v>
      </c>
      <c r="L2095" s="3">
        <f>VLOOKUP(H2095,ar_predmet!A:C,2,FALSE())</f>
        <v>7118</v>
      </c>
      <c r="M2095">
        <f>+VLOOKUP(G2095,tip_dogodka!$B$2:$C$10,2,0)</f>
        <v>2</v>
      </c>
      <c r="N2095">
        <f>+VLOOKUP(E2095,prostor!$F$1:$G$101,2,0)</f>
        <v>16</v>
      </c>
      <c r="O2095">
        <f t="shared" si="128"/>
        <v>150</v>
      </c>
      <c r="P2095">
        <f>VLOOKUP(O2095,mi2hh!A$2:B$4261,2,FALSE())</f>
        <v>3</v>
      </c>
      <c r="Q2095" t="str">
        <f t="shared" si="129"/>
        <v>Red</v>
      </c>
      <c r="R2095" t="str">
        <f t="shared" si="130"/>
        <v>MA</v>
      </c>
      <c r="S2095" s="24" t="s">
        <v>1224</v>
      </c>
      <c r="T2095" t="str">
        <f t="shared" si="131"/>
        <v/>
      </c>
      <c r="U2095">
        <f>VLOOKUP(S2095,ar_skupina!L$2:M$136,2,FALSE())</f>
        <v>80</v>
      </c>
    </row>
    <row r="2096" spans="1:21" ht="14.25" customHeight="1" x14ac:dyDescent="0.25">
      <c r="A2096">
        <v>2524</v>
      </c>
      <c r="B2096" s="9">
        <v>45352.375</v>
      </c>
      <c r="C2096" s="9">
        <v>45352.479166666701</v>
      </c>
      <c r="D2096" t="s">
        <v>1971</v>
      </c>
      <c r="E2096" t="s">
        <v>16</v>
      </c>
      <c r="F2096" t="s">
        <v>1942</v>
      </c>
      <c r="G2096" t="s">
        <v>5</v>
      </c>
      <c r="H2096" t="s">
        <v>1956</v>
      </c>
      <c r="I2096" s="63" t="e">
        <f t="array" ref="I2096">_xlfn.IFS(#REF!="1",1,#REF!="2",2,#REF!="3",3,#REF!="1A",4,#REF!="1B",5,#REF!="2A",6,#REF!="2B",7,#REF!="3A",8,#REF!="3B",9,#REF!="4A",10,#REF!="","")</f>
        <v>#REF!</v>
      </c>
      <c r="J2096">
        <f>VLOOKUP(F2096,profesor!$G$2:$H$101,2,0)</f>
        <v>23</v>
      </c>
      <c r="K2096">
        <f>VLOOKUP(H2096,ar_predmet!A:C,3,0)</f>
        <v>96</v>
      </c>
      <c r="L2096" s="3">
        <f>VLOOKUP(H2096,ar_predmet!A:C,2,FALSE())</f>
        <v>6222</v>
      </c>
      <c r="M2096">
        <f>+VLOOKUP(G2096,tip_dogodka!$B$2:$C$10,2,0)</f>
        <v>4</v>
      </c>
      <c r="N2096">
        <f>+VLOOKUP(E2096,prostor!$F$1:$G$101,2,0)</f>
        <v>54</v>
      </c>
      <c r="O2096">
        <f t="shared" si="128"/>
        <v>150</v>
      </c>
      <c r="P2096">
        <f>VLOOKUP(O2096,mi2hh!A$2:B$4261,2,FALSE())</f>
        <v>3</v>
      </c>
      <c r="Q2096" t="str">
        <f t="shared" si="129"/>
        <v>Red</v>
      </c>
      <c r="R2096" t="str">
        <f t="shared" si="130"/>
        <v>UN</v>
      </c>
      <c r="S2096" s="24" t="s">
        <v>1208</v>
      </c>
      <c r="T2096" t="str">
        <f t="shared" si="131"/>
        <v/>
      </c>
      <c r="U2096">
        <f>VLOOKUP(S2096,ar_skupina!L$2:M$136,2,FALSE())</f>
        <v>65</v>
      </c>
    </row>
    <row r="2097" spans="1:21" ht="14.25" customHeight="1" x14ac:dyDescent="0.25">
      <c r="A2097">
        <v>2525</v>
      </c>
      <c r="B2097" s="9">
        <v>45421.53125</v>
      </c>
      <c r="C2097" s="9">
        <v>45421.635416666701</v>
      </c>
      <c r="D2097" t="s">
        <v>1972</v>
      </c>
      <c r="E2097">
        <v>413</v>
      </c>
      <c r="F2097" t="s">
        <v>1942</v>
      </c>
      <c r="G2097" t="s">
        <v>3</v>
      </c>
      <c r="H2097" t="s">
        <v>1677</v>
      </c>
      <c r="I2097" s="63" t="e">
        <f t="array" ref="I2097">_xlfn.IFS(#REF!="1",1,#REF!="2",2,#REF!="3",3,#REF!="1A",4,#REF!="1B",5,#REF!="2A",6,#REF!="2B",7,#REF!="3A",8,#REF!="3B",9,#REF!="4A",10,#REF!="","")</f>
        <v>#REF!</v>
      </c>
      <c r="J2097">
        <f>VLOOKUP(F2097,profesor!$G$2:$H$101,2,0)</f>
        <v>23</v>
      </c>
      <c r="K2097">
        <f>VLOOKUP(H2097,ar_predmet!A:C,3,0)</f>
        <v>73</v>
      </c>
      <c r="L2097" s="3">
        <f>VLOOKUP(H2097,ar_predmet!A:C,2,FALSE())</f>
        <v>6106</v>
      </c>
      <c r="M2097">
        <f>+VLOOKUP(G2097,tip_dogodka!$B$2:$C$10,2,0)</f>
        <v>2</v>
      </c>
      <c r="N2097">
        <f>+VLOOKUP(E2097,prostor!$F$1:$G$101,2,0)</f>
        <v>16</v>
      </c>
      <c r="O2097">
        <f t="shared" si="128"/>
        <v>150</v>
      </c>
      <c r="P2097">
        <f>VLOOKUP(O2097,mi2hh!A$2:B$4261,2,FALSE())</f>
        <v>3</v>
      </c>
      <c r="Q2097" t="str">
        <f t="shared" si="129"/>
        <v>Red</v>
      </c>
      <c r="R2097" t="str">
        <f t="shared" si="130"/>
        <v>UN</v>
      </c>
      <c r="S2097" s="24" t="s">
        <v>1200</v>
      </c>
      <c r="T2097" t="str">
        <f t="shared" si="131"/>
        <v>2B</v>
      </c>
      <c r="U2097">
        <f>VLOOKUP(S2097,ar_skupina!L$2:M$136,2,FALSE())</f>
        <v>57</v>
      </c>
    </row>
    <row r="2098" spans="1:21" ht="14.25" customHeight="1" x14ac:dyDescent="0.25">
      <c r="A2098">
        <v>2526</v>
      </c>
      <c r="B2098" s="9">
        <v>45433.791666666701</v>
      </c>
      <c r="C2098" s="9">
        <v>45433.895833333299</v>
      </c>
      <c r="D2098" t="s">
        <v>1980</v>
      </c>
      <c r="E2098">
        <v>403</v>
      </c>
      <c r="F2098" t="s">
        <v>1981</v>
      </c>
      <c r="G2098" t="s">
        <v>3</v>
      </c>
      <c r="H2098" t="s">
        <v>1470</v>
      </c>
      <c r="I2098" s="63" t="e">
        <f t="array" ref="I2098">_xlfn.IFS(#REF!="1",1,#REF!="2",2,#REF!="3",3,#REF!="1A",4,#REF!="1B",5,#REF!="2A",6,#REF!="2B",7,#REF!="3A",8,#REF!="3B",9,#REF!="4A",10,#REF!="","")</f>
        <v>#REF!</v>
      </c>
      <c r="J2098">
        <f>VLOOKUP(F2098,profesor!$G$2:$H$101,2,0)</f>
        <v>53</v>
      </c>
      <c r="K2098">
        <f>VLOOKUP(H2098,ar_predmet!A:C,3,0)</f>
        <v>33</v>
      </c>
      <c r="L2098" s="3">
        <f>VLOOKUP(H2098,ar_predmet!A:C,2,FALSE())</f>
        <v>5235</v>
      </c>
      <c r="M2098">
        <f>+VLOOKUP(G2098,tip_dogodka!$B$2:$C$10,2,0)</f>
        <v>2</v>
      </c>
      <c r="N2098">
        <f>+VLOOKUP(E2098,prostor!$F$1:$G$101,2,0)</f>
        <v>12</v>
      </c>
      <c r="O2098">
        <f t="shared" si="128"/>
        <v>150</v>
      </c>
      <c r="P2098">
        <f>VLOOKUP(O2098,mi2hh!A$2:B$4261,2,FALSE())</f>
        <v>3</v>
      </c>
      <c r="Q2098" t="str">
        <f t="shared" si="129"/>
        <v>Red</v>
      </c>
      <c r="R2098" t="str">
        <f t="shared" si="130"/>
        <v>VS</v>
      </c>
      <c r="S2098" s="24" t="s">
        <v>1164</v>
      </c>
      <c r="T2098" t="str">
        <f t="shared" si="131"/>
        <v>2</v>
      </c>
      <c r="U2098">
        <f>VLOOKUP(S2098,ar_skupina!L$2:M$136,2,FALSE())</f>
        <v>26</v>
      </c>
    </row>
    <row r="2099" spans="1:21" ht="14.25" customHeight="1" x14ac:dyDescent="0.25">
      <c r="A2099">
        <v>2527</v>
      </c>
      <c r="B2099" s="9">
        <v>45309.635416666701</v>
      </c>
      <c r="C2099" s="9">
        <v>45309.739583333299</v>
      </c>
      <c r="D2099" t="s">
        <v>1982</v>
      </c>
      <c r="E2099">
        <v>412</v>
      </c>
      <c r="F2099" t="s">
        <v>1981</v>
      </c>
      <c r="G2099" t="s">
        <v>3</v>
      </c>
      <c r="H2099" t="s">
        <v>1476</v>
      </c>
      <c r="I2099" s="63" t="e">
        <f t="array" ref="I2099">_xlfn.IFS(#REF!="1",1,#REF!="2",2,#REF!="3",3,#REF!="1A",4,#REF!="1B",5,#REF!="2A",6,#REF!="2B",7,#REF!="3A",8,#REF!="3B",9,#REF!="4A",10,#REF!="","")</f>
        <v>#REF!</v>
      </c>
      <c r="J2099">
        <f>VLOOKUP(F2099,profesor!$G$2:$H$101,2,0)</f>
        <v>53</v>
      </c>
      <c r="K2099">
        <f>VLOOKUP(H2099,ar_predmet!A:C,3,0)</f>
        <v>137</v>
      </c>
      <c r="L2099" s="3">
        <f>VLOOKUP(H2099,ar_predmet!A:C,2,FALSE())</f>
        <v>6331</v>
      </c>
      <c r="M2099">
        <f>+VLOOKUP(G2099,tip_dogodka!$B$2:$C$10,2,0)</f>
        <v>2</v>
      </c>
      <c r="N2099">
        <f>+VLOOKUP(E2099,prostor!$F$1:$G$101,2,0)</f>
        <v>15</v>
      </c>
      <c r="O2099">
        <f t="shared" si="128"/>
        <v>150</v>
      </c>
      <c r="P2099">
        <f>VLOOKUP(O2099,mi2hh!A$2:B$4261,2,FALSE())</f>
        <v>3</v>
      </c>
      <c r="Q2099" t="str">
        <f t="shared" si="129"/>
        <v>Red</v>
      </c>
      <c r="R2099" t="str">
        <f t="shared" si="130"/>
        <v>UN</v>
      </c>
      <c r="S2099" s="24" t="s">
        <v>1214</v>
      </c>
      <c r="T2099" t="str">
        <f t="shared" si="131"/>
        <v/>
      </c>
      <c r="U2099">
        <f>VLOOKUP(S2099,ar_skupina!L$2:M$136,2,FALSE())</f>
        <v>71</v>
      </c>
    </row>
    <row r="2100" spans="1:21" ht="14.25" customHeight="1" x14ac:dyDescent="0.25">
      <c r="A2100">
        <v>2528</v>
      </c>
      <c r="B2100" s="9">
        <v>45429.791666666701</v>
      </c>
      <c r="C2100" s="9">
        <v>45429.895833333299</v>
      </c>
      <c r="D2100" t="s">
        <v>1983</v>
      </c>
      <c r="E2100" t="s">
        <v>16</v>
      </c>
      <c r="F2100" t="s">
        <v>1981</v>
      </c>
      <c r="G2100" t="s">
        <v>5</v>
      </c>
      <c r="H2100" t="s">
        <v>1470</v>
      </c>
      <c r="I2100" s="63" t="e">
        <f t="array" ref="I2100">_xlfn.IFS(#REF!="1",1,#REF!="2",2,#REF!="3",3,#REF!="1A",4,#REF!="1B",5,#REF!="2A",6,#REF!="2B",7,#REF!="3A",8,#REF!="3B",9,#REF!="4A",10,#REF!="","")</f>
        <v>#REF!</v>
      </c>
      <c r="J2100">
        <f>VLOOKUP(F2100,profesor!$G$2:$H$101,2,0)</f>
        <v>53</v>
      </c>
      <c r="K2100">
        <f>VLOOKUP(H2100,ar_predmet!A:C,3,0)</f>
        <v>33</v>
      </c>
      <c r="L2100" s="3">
        <f>VLOOKUP(H2100,ar_predmet!A:C,2,FALSE())</f>
        <v>5235</v>
      </c>
      <c r="M2100">
        <f>+VLOOKUP(G2100,tip_dogodka!$B$2:$C$10,2,0)</f>
        <v>4</v>
      </c>
      <c r="N2100">
        <f>+VLOOKUP(E2100,prostor!$F$1:$G$101,2,0)</f>
        <v>54</v>
      </c>
      <c r="O2100">
        <f t="shared" si="128"/>
        <v>150</v>
      </c>
      <c r="P2100">
        <f>VLOOKUP(O2100,mi2hh!A$2:B$4261,2,FALSE())</f>
        <v>3</v>
      </c>
      <c r="Q2100" t="str">
        <f t="shared" si="129"/>
        <v>Red</v>
      </c>
      <c r="R2100" t="str">
        <f t="shared" si="130"/>
        <v>VS</v>
      </c>
      <c r="S2100" s="24" t="s">
        <v>1163</v>
      </c>
      <c r="T2100" t="str">
        <f t="shared" si="131"/>
        <v>1</v>
      </c>
      <c r="U2100">
        <f>VLOOKUP(S2100,ar_skupina!L$2:M$136,2,FALSE())</f>
        <v>25</v>
      </c>
    </row>
    <row r="2101" spans="1:21" ht="14.25" customHeight="1" x14ac:dyDescent="0.25">
      <c r="A2101">
        <v>2529</v>
      </c>
      <c r="B2101" s="9">
        <v>45441.791666666701</v>
      </c>
      <c r="C2101" s="9">
        <v>45441.895833333299</v>
      </c>
      <c r="D2101" t="s">
        <v>1980</v>
      </c>
      <c r="E2101">
        <v>403</v>
      </c>
      <c r="F2101" t="s">
        <v>1981</v>
      </c>
      <c r="G2101" t="s">
        <v>3</v>
      </c>
      <c r="H2101" t="s">
        <v>1470</v>
      </c>
      <c r="I2101" s="63" t="e">
        <f t="array" ref="I2101">_xlfn.IFS(#REF!="1",1,#REF!="2",2,#REF!="3",3,#REF!="1A",4,#REF!="1B",5,#REF!="2A",6,#REF!="2B",7,#REF!="3A",8,#REF!="3B",9,#REF!="4A",10,#REF!="","")</f>
        <v>#REF!</v>
      </c>
      <c r="J2101">
        <f>VLOOKUP(F2101,profesor!$G$2:$H$101,2,0)</f>
        <v>53</v>
      </c>
      <c r="K2101">
        <f>VLOOKUP(H2101,ar_predmet!A:C,3,0)</f>
        <v>33</v>
      </c>
      <c r="L2101" s="3">
        <f>VLOOKUP(H2101,ar_predmet!A:C,2,FALSE())</f>
        <v>5235</v>
      </c>
      <c r="M2101">
        <f>+VLOOKUP(G2101,tip_dogodka!$B$2:$C$10,2,0)</f>
        <v>2</v>
      </c>
      <c r="N2101">
        <f>+VLOOKUP(E2101,prostor!$F$1:$G$101,2,0)</f>
        <v>12</v>
      </c>
      <c r="O2101">
        <f t="shared" si="128"/>
        <v>150</v>
      </c>
      <c r="P2101">
        <f>VLOOKUP(O2101,mi2hh!A$2:B$4261,2,FALSE())</f>
        <v>3</v>
      </c>
      <c r="Q2101" t="str">
        <f t="shared" si="129"/>
        <v>Red</v>
      </c>
      <c r="R2101" t="str">
        <f t="shared" si="130"/>
        <v>VS</v>
      </c>
      <c r="S2101" s="24" t="s">
        <v>1164</v>
      </c>
      <c r="T2101" t="str">
        <f t="shared" si="131"/>
        <v>2</v>
      </c>
      <c r="U2101">
        <f>VLOOKUP(S2101,ar_skupina!L$2:M$136,2,FALSE())</f>
        <v>26</v>
      </c>
    </row>
    <row r="2102" spans="1:21" ht="14.25" customHeight="1" x14ac:dyDescent="0.25">
      <c r="A2102">
        <v>2530</v>
      </c>
      <c r="B2102" s="9">
        <v>45300.635416666701</v>
      </c>
      <c r="C2102" s="9">
        <v>45300.739583333299</v>
      </c>
      <c r="D2102" t="s">
        <v>1982</v>
      </c>
      <c r="E2102">
        <v>412</v>
      </c>
      <c r="F2102" t="s">
        <v>1981</v>
      </c>
      <c r="G2102" t="s">
        <v>3</v>
      </c>
      <c r="H2102" t="s">
        <v>1476</v>
      </c>
      <c r="I2102" s="63" t="e">
        <f t="array" ref="I2102">_xlfn.IFS(#REF!="1",1,#REF!="2",2,#REF!="3",3,#REF!="1A",4,#REF!="1B",5,#REF!="2A",6,#REF!="2B",7,#REF!="3A",8,#REF!="3B",9,#REF!="4A",10,#REF!="","")</f>
        <v>#REF!</v>
      </c>
      <c r="J2102">
        <f>VLOOKUP(F2102,profesor!$G$2:$H$101,2,0)</f>
        <v>53</v>
      </c>
      <c r="K2102">
        <f>VLOOKUP(H2102,ar_predmet!A:C,3,0)</f>
        <v>137</v>
      </c>
      <c r="L2102" s="3">
        <f>VLOOKUP(H2102,ar_predmet!A:C,2,FALSE())</f>
        <v>6331</v>
      </c>
      <c r="M2102">
        <f>+VLOOKUP(G2102,tip_dogodka!$B$2:$C$10,2,0)</f>
        <v>2</v>
      </c>
      <c r="N2102">
        <f>+VLOOKUP(E2102,prostor!$F$1:$G$101,2,0)</f>
        <v>15</v>
      </c>
      <c r="O2102">
        <f t="shared" si="128"/>
        <v>150</v>
      </c>
      <c r="P2102">
        <f>VLOOKUP(O2102,mi2hh!A$2:B$4261,2,FALSE())</f>
        <v>3</v>
      </c>
      <c r="Q2102" t="str">
        <f t="shared" si="129"/>
        <v>Red</v>
      </c>
      <c r="R2102" t="str">
        <f t="shared" si="130"/>
        <v>UN</v>
      </c>
      <c r="S2102" s="24" t="s">
        <v>1214</v>
      </c>
      <c r="T2102" t="str">
        <f t="shared" si="131"/>
        <v/>
      </c>
      <c r="U2102">
        <f>VLOOKUP(S2102,ar_skupina!L$2:M$136,2,FALSE())</f>
        <v>71</v>
      </c>
    </row>
    <row r="2103" spans="1:21" ht="14.25" customHeight="1" x14ac:dyDescent="0.25">
      <c r="A2103">
        <v>2531</v>
      </c>
      <c r="B2103" s="9">
        <v>45308.635416666701</v>
      </c>
      <c r="C2103" s="9">
        <v>45308.739583333299</v>
      </c>
      <c r="D2103" t="s">
        <v>1984</v>
      </c>
      <c r="E2103" t="s">
        <v>16</v>
      </c>
      <c r="F2103" t="s">
        <v>1981</v>
      </c>
      <c r="G2103" t="s">
        <v>5</v>
      </c>
      <c r="H2103" t="s">
        <v>1476</v>
      </c>
      <c r="I2103" s="63" t="e">
        <f t="array" ref="I2103">_xlfn.IFS(#REF!="1",1,#REF!="2",2,#REF!="3",3,#REF!="1A",4,#REF!="1B",5,#REF!="2A",6,#REF!="2B",7,#REF!="3A",8,#REF!="3B",9,#REF!="4A",10,#REF!="","")</f>
        <v>#REF!</v>
      </c>
      <c r="J2103">
        <f>VLOOKUP(F2103,profesor!$G$2:$H$101,2,0)</f>
        <v>53</v>
      </c>
      <c r="K2103">
        <f>VLOOKUP(H2103,ar_predmet!A:C,3,0)</f>
        <v>137</v>
      </c>
      <c r="L2103" s="3">
        <f>VLOOKUP(H2103,ar_predmet!A:C,2,FALSE())</f>
        <v>6331</v>
      </c>
      <c r="M2103">
        <f>+VLOOKUP(G2103,tip_dogodka!$B$2:$C$10,2,0)</f>
        <v>4</v>
      </c>
      <c r="N2103">
        <f>+VLOOKUP(E2103,prostor!$F$1:$G$101,2,0)</f>
        <v>54</v>
      </c>
      <c r="O2103">
        <f t="shared" si="128"/>
        <v>150</v>
      </c>
      <c r="P2103">
        <f>VLOOKUP(O2103,mi2hh!A$2:B$4261,2,FALSE())</f>
        <v>3</v>
      </c>
      <c r="Q2103" t="str">
        <f t="shared" si="129"/>
        <v>Red</v>
      </c>
      <c r="R2103" t="str">
        <f t="shared" si="130"/>
        <v>UN</v>
      </c>
      <c r="S2103" s="24" t="s">
        <v>1214</v>
      </c>
      <c r="T2103" t="str">
        <f t="shared" si="131"/>
        <v/>
      </c>
      <c r="U2103">
        <f>VLOOKUP(S2103,ar_skupina!L$2:M$136,2,FALSE())</f>
        <v>71</v>
      </c>
    </row>
    <row r="2104" spans="1:21" ht="14.25" customHeight="1" x14ac:dyDescent="0.25">
      <c r="A2104">
        <v>2532</v>
      </c>
      <c r="B2104" s="9">
        <v>45435.791666666701</v>
      </c>
      <c r="C2104" s="9">
        <v>45435.895833333299</v>
      </c>
      <c r="D2104" t="s">
        <v>1980</v>
      </c>
      <c r="E2104">
        <v>403</v>
      </c>
      <c r="F2104" t="s">
        <v>1981</v>
      </c>
      <c r="G2104" t="s">
        <v>3</v>
      </c>
      <c r="H2104" t="s">
        <v>1470</v>
      </c>
      <c r="I2104" s="63" t="e">
        <f t="array" ref="I2104">_xlfn.IFS(#REF!="1",1,#REF!="2",2,#REF!="3",3,#REF!="1A",4,#REF!="1B",5,#REF!="2A",6,#REF!="2B",7,#REF!="3A",8,#REF!="3B",9,#REF!="4A",10,#REF!="","")</f>
        <v>#REF!</v>
      </c>
      <c r="J2104">
        <f>VLOOKUP(F2104,profesor!$G$2:$H$101,2,0)</f>
        <v>53</v>
      </c>
      <c r="K2104">
        <f>VLOOKUP(H2104,ar_predmet!A:C,3,0)</f>
        <v>33</v>
      </c>
      <c r="L2104" s="3">
        <f>VLOOKUP(H2104,ar_predmet!A:C,2,FALSE())</f>
        <v>5235</v>
      </c>
      <c r="M2104">
        <f>+VLOOKUP(G2104,tip_dogodka!$B$2:$C$10,2,0)</f>
        <v>2</v>
      </c>
      <c r="N2104">
        <f>+VLOOKUP(E2104,prostor!$F$1:$G$101,2,0)</f>
        <v>12</v>
      </c>
      <c r="O2104">
        <f t="shared" si="128"/>
        <v>150</v>
      </c>
      <c r="P2104">
        <f>VLOOKUP(O2104,mi2hh!A$2:B$4261,2,FALSE())</f>
        <v>3</v>
      </c>
      <c r="Q2104" t="str">
        <f t="shared" si="129"/>
        <v>Red</v>
      </c>
      <c r="R2104" t="str">
        <f t="shared" si="130"/>
        <v>VS</v>
      </c>
      <c r="S2104" s="24" t="s">
        <v>1164</v>
      </c>
      <c r="T2104" t="str">
        <f t="shared" si="131"/>
        <v>2</v>
      </c>
      <c r="U2104">
        <f>VLOOKUP(S2104,ar_skupina!L$2:M$136,2,FALSE())</f>
        <v>26</v>
      </c>
    </row>
    <row r="2105" spans="1:21" ht="14.25" customHeight="1" x14ac:dyDescent="0.25">
      <c r="A2105">
        <v>2533</v>
      </c>
      <c r="B2105" s="9">
        <v>45303.75</v>
      </c>
      <c r="C2105" s="9">
        <v>45303.854166666701</v>
      </c>
      <c r="D2105" t="s">
        <v>1984</v>
      </c>
      <c r="E2105" t="s">
        <v>16</v>
      </c>
      <c r="F2105" t="s">
        <v>1981</v>
      </c>
      <c r="G2105" t="s">
        <v>5</v>
      </c>
      <c r="H2105" t="s">
        <v>1476</v>
      </c>
      <c r="I2105" s="63" t="e">
        <f t="array" ref="I2105">_xlfn.IFS(#REF!="1",1,#REF!="2",2,#REF!="3",3,#REF!="1A",4,#REF!="1B",5,#REF!="2A",6,#REF!="2B",7,#REF!="3A",8,#REF!="3B",9,#REF!="4A",10,#REF!="","")</f>
        <v>#REF!</v>
      </c>
      <c r="J2105">
        <f>VLOOKUP(F2105,profesor!$G$2:$H$101,2,0)</f>
        <v>53</v>
      </c>
      <c r="K2105">
        <f>VLOOKUP(H2105,ar_predmet!A:C,3,0)</f>
        <v>137</v>
      </c>
      <c r="L2105" s="3">
        <f>VLOOKUP(H2105,ar_predmet!A:C,2,FALSE())</f>
        <v>6331</v>
      </c>
      <c r="M2105">
        <f>+VLOOKUP(G2105,tip_dogodka!$B$2:$C$10,2,0)</f>
        <v>4</v>
      </c>
      <c r="N2105">
        <f>+VLOOKUP(E2105,prostor!$F$1:$G$101,2,0)</f>
        <v>54</v>
      </c>
      <c r="O2105">
        <f t="shared" si="128"/>
        <v>150</v>
      </c>
      <c r="P2105">
        <f>VLOOKUP(O2105,mi2hh!A$2:B$4261,2,FALSE())</f>
        <v>3</v>
      </c>
      <c r="Q2105" t="str">
        <f t="shared" si="129"/>
        <v>Red</v>
      </c>
      <c r="R2105" t="str">
        <f t="shared" si="130"/>
        <v>UN</v>
      </c>
      <c r="S2105" s="24" t="s">
        <v>1214</v>
      </c>
      <c r="T2105" t="str">
        <f t="shared" si="131"/>
        <v/>
      </c>
      <c r="U2105">
        <f>VLOOKUP(S2105,ar_skupina!L$2:M$136,2,FALSE())</f>
        <v>71</v>
      </c>
    </row>
    <row r="2106" spans="1:21" ht="14.25" customHeight="1" x14ac:dyDescent="0.25">
      <c r="A2106">
        <v>2534</v>
      </c>
      <c r="B2106" s="9">
        <v>45436.791666666701</v>
      </c>
      <c r="C2106" s="9">
        <v>45436.895833333299</v>
      </c>
      <c r="D2106" t="s">
        <v>1985</v>
      </c>
      <c r="E2106" t="s">
        <v>16</v>
      </c>
      <c r="F2106" t="s">
        <v>1981</v>
      </c>
      <c r="G2106" t="s">
        <v>5</v>
      </c>
      <c r="H2106" t="s">
        <v>1470</v>
      </c>
      <c r="I2106" s="63" t="e">
        <f t="array" ref="I2106">_xlfn.IFS(#REF!="1",1,#REF!="2",2,#REF!="3",3,#REF!="1A",4,#REF!="1B",5,#REF!="2A",6,#REF!="2B",7,#REF!="3A",8,#REF!="3B",9,#REF!="4A",10,#REF!="","")</f>
        <v>#REF!</v>
      </c>
      <c r="J2106">
        <f>VLOOKUP(F2106,profesor!$G$2:$H$101,2,0)</f>
        <v>53</v>
      </c>
      <c r="K2106">
        <f>VLOOKUP(H2106,ar_predmet!A:C,3,0)</f>
        <v>33</v>
      </c>
      <c r="L2106" s="3">
        <f>VLOOKUP(H2106,ar_predmet!A:C,2,FALSE())</f>
        <v>5235</v>
      </c>
      <c r="M2106">
        <f>+VLOOKUP(G2106,tip_dogodka!$B$2:$C$10,2,0)</f>
        <v>4</v>
      </c>
      <c r="N2106">
        <f>+VLOOKUP(E2106,prostor!$F$1:$G$101,2,0)</f>
        <v>54</v>
      </c>
      <c r="O2106">
        <f t="shared" si="128"/>
        <v>150</v>
      </c>
      <c r="P2106">
        <f>VLOOKUP(O2106,mi2hh!A$2:B$4261,2,FALSE())</f>
        <v>3</v>
      </c>
      <c r="Q2106" t="str">
        <f t="shared" si="129"/>
        <v>Red</v>
      </c>
      <c r="R2106" t="str">
        <f t="shared" si="130"/>
        <v>VS</v>
      </c>
      <c r="S2106" s="24" t="s">
        <v>1164</v>
      </c>
      <c r="T2106" t="str">
        <f t="shared" si="131"/>
        <v>2</v>
      </c>
      <c r="U2106">
        <f>VLOOKUP(S2106,ar_skupina!L$2:M$136,2,FALSE())</f>
        <v>26</v>
      </c>
    </row>
    <row r="2107" spans="1:21" ht="14.25" customHeight="1" x14ac:dyDescent="0.25">
      <c r="A2107">
        <v>2535</v>
      </c>
      <c r="B2107" s="9">
        <v>45425.791666666701</v>
      </c>
      <c r="C2107" s="9">
        <v>45425.895833333299</v>
      </c>
      <c r="D2107" t="s">
        <v>1986</v>
      </c>
      <c r="E2107">
        <v>403</v>
      </c>
      <c r="F2107" t="s">
        <v>1981</v>
      </c>
      <c r="G2107" t="s">
        <v>3</v>
      </c>
      <c r="H2107" t="s">
        <v>1470</v>
      </c>
      <c r="I2107" s="63" t="e">
        <f t="array" ref="I2107">_xlfn.IFS(#REF!="1",1,#REF!="2",2,#REF!="3",3,#REF!="1A",4,#REF!="1B",5,#REF!="2A",6,#REF!="2B",7,#REF!="3A",8,#REF!="3B",9,#REF!="4A",10,#REF!="","")</f>
        <v>#REF!</v>
      </c>
      <c r="J2107">
        <f>VLOOKUP(F2107,profesor!$G$2:$H$101,2,0)</f>
        <v>53</v>
      </c>
      <c r="K2107">
        <f>VLOOKUP(H2107,ar_predmet!A:C,3,0)</f>
        <v>33</v>
      </c>
      <c r="L2107" s="3">
        <f>VLOOKUP(H2107,ar_predmet!A:C,2,FALSE())</f>
        <v>5235</v>
      </c>
      <c r="M2107">
        <f>+VLOOKUP(G2107,tip_dogodka!$B$2:$C$10,2,0)</f>
        <v>2</v>
      </c>
      <c r="N2107">
        <f>+VLOOKUP(E2107,prostor!$F$1:$G$101,2,0)</f>
        <v>12</v>
      </c>
      <c r="O2107">
        <f t="shared" si="128"/>
        <v>150</v>
      </c>
      <c r="P2107">
        <f>VLOOKUP(O2107,mi2hh!A$2:B$4261,2,FALSE())</f>
        <v>3</v>
      </c>
      <c r="Q2107" t="str">
        <f t="shared" si="129"/>
        <v>Red</v>
      </c>
      <c r="R2107" t="str">
        <f t="shared" si="130"/>
        <v>VS</v>
      </c>
      <c r="S2107" s="24" t="s">
        <v>1163</v>
      </c>
      <c r="T2107" t="str">
        <f t="shared" si="131"/>
        <v>1</v>
      </c>
      <c r="U2107">
        <f>VLOOKUP(S2107,ar_skupina!L$2:M$136,2,FALSE())</f>
        <v>25</v>
      </c>
    </row>
    <row r="2108" spans="1:21" ht="14.25" customHeight="1" x14ac:dyDescent="0.25">
      <c r="A2108">
        <v>2536</v>
      </c>
      <c r="B2108" s="9">
        <v>45418.791666666701</v>
      </c>
      <c r="C2108" s="9">
        <v>45418.895833333299</v>
      </c>
      <c r="D2108" t="s">
        <v>1986</v>
      </c>
      <c r="E2108">
        <v>403</v>
      </c>
      <c r="F2108" t="s">
        <v>1981</v>
      </c>
      <c r="G2108" t="s">
        <v>3</v>
      </c>
      <c r="H2108" t="s">
        <v>1470</v>
      </c>
      <c r="I2108" s="63" t="e">
        <f t="array" ref="I2108">_xlfn.IFS(#REF!="1",1,#REF!="2",2,#REF!="3",3,#REF!="1A",4,#REF!="1B",5,#REF!="2A",6,#REF!="2B",7,#REF!="3A",8,#REF!="3B",9,#REF!="4A",10,#REF!="","")</f>
        <v>#REF!</v>
      </c>
      <c r="J2108">
        <f>VLOOKUP(F2108,profesor!$G$2:$H$101,2,0)</f>
        <v>53</v>
      </c>
      <c r="K2108">
        <f>VLOOKUP(H2108,ar_predmet!A:C,3,0)</f>
        <v>33</v>
      </c>
      <c r="L2108" s="3">
        <f>VLOOKUP(H2108,ar_predmet!A:C,2,FALSE())</f>
        <v>5235</v>
      </c>
      <c r="M2108">
        <f>+VLOOKUP(G2108,tip_dogodka!$B$2:$C$10,2,0)</f>
        <v>2</v>
      </c>
      <c r="N2108">
        <f>+VLOOKUP(E2108,prostor!$F$1:$G$101,2,0)</f>
        <v>12</v>
      </c>
      <c r="O2108">
        <f t="shared" si="128"/>
        <v>150</v>
      </c>
      <c r="P2108">
        <f>VLOOKUP(O2108,mi2hh!A$2:B$4261,2,FALSE())</f>
        <v>3</v>
      </c>
      <c r="Q2108" t="str">
        <f t="shared" si="129"/>
        <v>Red</v>
      </c>
      <c r="R2108" t="str">
        <f t="shared" si="130"/>
        <v>VS</v>
      </c>
      <c r="S2108" s="24" t="s">
        <v>1163</v>
      </c>
      <c r="T2108" t="str">
        <f t="shared" si="131"/>
        <v>1</v>
      </c>
      <c r="U2108">
        <f>VLOOKUP(S2108,ar_skupina!L$2:M$136,2,FALSE())</f>
        <v>25</v>
      </c>
    </row>
    <row r="2109" spans="1:21" ht="14.25" customHeight="1" x14ac:dyDescent="0.25">
      <c r="A2109">
        <v>2537</v>
      </c>
      <c r="B2109" s="9">
        <v>45428.791666666701</v>
      </c>
      <c r="C2109" s="9">
        <v>45428.895833333299</v>
      </c>
      <c r="D2109" t="s">
        <v>1986</v>
      </c>
      <c r="E2109">
        <v>403</v>
      </c>
      <c r="F2109" t="s">
        <v>1981</v>
      </c>
      <c r="G2109" t="s">
        <v>3</v>
      </c>
      <c r="H2109" t="s">
        <v>1470</v>
      </c>
      <c r="I2109" s="63" t="e">
        <f t="array" ref="I2109">_xlfn.IFS(#REF!="1",1,#REF!="2",2,#REF!="3",3,#REF!="1A",4,#REF!="1B",5,#REF!="2A",6,#REF!="2B",7,#REF!="3A",8,#REF!="3B",9,#REF!="4A",10,#REF!="","")</f>
        <v>#REF!</v>
      </c>
      <c r="J2109">
        <f>VLOOKUP(F2109,profesor!$G$2:$H$101,2,0)</f>
        <v>53</v>
      </c>
      <c r="K2109">
        <f>VLOOKUP(H2109,ar_predmet!A:C,3,0)</f>
        <v>33</v>
      </c>
      <c r="L2109" s="3">
        <f>VLOOKUP(H2109,ar_predmet!A:C,2,FALSE())</f>
        <v>5235</v>
      </c>
      <c r="M2109">
        <f>+VLOOKUP(G2109,tip_dogodka!$B$2:$C$10,2,0)</f>
        <v>2</v>
      </c>
      <c r="N2109">
        <f>+VLOOKUP(E2109,prostor!$F$1:$G$101,2,0)</f>
        <v>12</v>
      </c>
      <c r="O2109">
        <f t="shared" si="128"/>
        <v>150</v>
      </c>
      <c r="P2109">
        <f>VLOOKUP(O2109,mi2hh!A$2:B$4261,2,FALSE())</f>
        <v>3</v>
      </c>
      <c r="Q2109" t="str">
        <f t="shared" si="129"/>
        <v>Red</v>
      </c>
      <c r="R2109" t="str">
        <f t="shared" si="130"/>
        <v>VS</v>
      </c>
      <c r="S2109" s="24" t="s">
        <v>1163</v>
      </c>
      <c r="T2109" t="str">
        <f t="shared" si="131"/>
        <v>1</v>
      </c>
      <c r="U2109">
        <f>VLOOKUP(S2109,ar_skupina!L$2:M$136,2,FALSE())</f>
        <v>25</v>
      </c>
    </row>
    <row r="2110" spans="1:21" ht="14.25" customHeight="1" x14ac:dyDescent="0.25">
      <c r="A2110">
        <v>2538</v>
      </c>
      <c r="B2110" s="9">
        <v>45420.791666666701</v>
      </c>
      <c r="C2110" s="9">
        <v>45420.895833333299</v>
      </c>
      <c r="D2110" t="s">
        <v>1986</v>
      </c>
      <c r="E2110">
        <v>403</v>
      </c>
      <c r="F2110" t="s">
        <v>1981</v>
      </c>
      <c r="G2110" t="s">
        <v>3</v>
      </c>
      <c r="H2110" t="s">
        <v>1470</v>
      </c>
      <c r="I2110" s="63" t="e">
        <f t="array" ref="I2110">_xlfn.IFS(#REF!="1",1,#REF!="2",2,#REF!="3",3,#REF!="1A",4,#REF!="1B",5,#REF!="2A",6,#REF!="2B",7,#REF!="3A",8,#REF!="3B",9,#REF!="4A",10,#REF!="","")</f>
        <v>#REF!</v>
      </c>
      <c r="J2110">
        <f>VLOOKUP(F2110,profesor!$G$2:$H$101,2,0)</f>
        <v>53</v>
      </c>
      <c r="K2110">
        <f>VLOOKUP(H2110,ar_predmet!A:C,3,0)</f>
        <v>33</v>
      </c>
      <c r="L2110" s="3">
        <f>VLOOKUP(H2110,ar_predmet!A:C,2,FALSE())</f>
        <v>5235</v>
      </c>
      <c r="M2110">
        <f>+VLOOKUP(G2110,tip_dogodka!$B$2:$C$10,2,0)</f>
        <v>2</v>
      </c>
      <c r="N2110">
        <f>+VLOOKUP(E2110,prostor!$F$1:$G$101,2,0)</f>
        <v>12</v>
      </c>
      <c r="O2110">
        <f t="shared" si="128"/>
        <v>150</v>
      </c>
      <c r="P2110">
        <f>VLOOKUP(O2110,mi2hh!A$2:B$4261,2,FALSE())</f>
        <v>3</v>
      </c>
      <c r="Q2110" t="str">
        <f t="shared" si="129"/>
        <v>Red</v>
      </c>
      <c r="R2110" t="str">
        <f t="shared" si="130"/>
        <v>VS</v>
      </c>
      <c r="S2110" s="24" t="s">
        <v>1163</v>
      </c>
      <c r="T2110" t="str">
        <f t="shared" si="131"/>
        <v>1</v>
      </c>
      <c r="U2110">
        <f>VLOOKUP(S2110,ar_skupina!L$2:M$136,2,FALSE())</f>
        <v>25</v>
      </c>
    </row>
    <row r="2111" spans="1:21" ht="14.25" customHeight="1" x14ac:dyDescent="0.25">
      <c r="A2111">
        <v>2539</v>
      </c>
      <c r="B2111" s="9">
        <v>45442.791666666701</v>
      </c>
      <c r="C2111" s="9">
        <v>45442.895833333299</v>
      </c>
      <c r="D2111" t="s">
        <v>1985</v>
      </c>
      <c r="E2111" t="s">
        <v>16</v>
      </c>
      <c r="F2111" t="s">
        <v>1981</v>
      </c>
      <c r="G2111" t="s">
        <v>5</v>
      </c>
      <c r="H2111" t="s">
        <v>1470</v>
      </c>
      <c r="I2111" s="63" t="e">
        <f t="array" ref="I2111">_xlfn.IFS(#REF!="1",1,#REF!="2",2,#REF!="3",3,#REF!="1A",4,#REF!="1B",5,#REF!="2A",6,#REF!="2B",7,#REF!="3A",8,#REF!="3B",9,#REF!="4A",10,#REF!="","")</f>
        <v>#REF!</v>
      </c>
      <c r="J2111">
        <f>VLOOKUP(F2111,profesor!$G$2:$H$101,2,0)</f>
        <v>53</v>
      </c>
      <c r="K2111">
        <f>VLOOKUP(H2111,ar_predmet!A:C,3,0)</f>
        <v>33</v>
      </c>
      <c r="L2111" s="3">
        <f>VLOOKUP(H2111,ar_predmet!A:C,2,FALSE())</f>
        <v>5235</v>
      </c>
      <c r="M2111">
        <f>+VLOOKUP(G2111,tip_dogodka!$B$2:$C$10,2,0)</f>
        <v>4</v>
      </c>
      <c r="N2111">
        <f>+VLOOKUP(E2111,prostor!$F$1:$G$101,2,0)</f>
        <v>54</v>
      </c>
      <c r="O2111">
        <f t="shared" si="128"/>
        <v>150</v>
      </c>
      <c r="P2111">
        <f>VLOOKUP(O2111,mi2hh!A$2:B$4261,2,FALSE())</f>
        <v>3</v>
      </c>
      <c r="Q2111" t="str">
        <f t="shared" si="129"/>
        <v>Red</v>
      </c>
      <c r="R2111" t="str">
        <f t="shared" si="130"/>
        <v>VS</v>
      </c>
      <c r="S2111" s="24" t="s">
        <v>1164</v>
      </c>
      <c r="T2111" t="str">
        <f t="shared" si="131"/>
        <v>2</v>
      </c>
      <c r="U2111">
        <f>VLOOKUP(S2111,ar_skupina!L$2:M$136,2,FALSE())</f>
        <v>26</v>
      </c>
    </row>
    <row r="2112" spans="1:21" ht="14.25" customHeight="1" x14ac:dyDescent="0.25">
      <c r="A2112">
        <v>2540</v>
      </c>
      <c r="B2112" s="9">
        <v>45432.791666666701</v>
      </c>
      <c r="C2112" s="9">
        <v>45432.895833333299</v>
      </c>
      <c r="D2112" t="s">
        <v>1980</v>
      </c>
      <c r="E2112">
        <v>403</v>
      </c>
      <c r="F2112" t="s">
        <v>1981</v>
      </c>
      <c r="G2112" t="s">
        <v>3</v>
      </c>
      <c r="H2112" t="s">
        <v>1470</v>
      </c>
      <c r="I2112" s="63" t="e">
        <f t="array" ref="I2112">_xlfn.IFS(#REF!="1",1,#REF!="2",2,#REF!="3",3,#REF!="1A",4,#REF!="1B",5,#REF!="2A",6,#REF!="2B",7,#REF!="3A",8,#REF!="3B",9,#REF!="4A",10,#REF!="","")</f>
        <v>#REF!</v>
      </c>
      <c r="J2112">
        <f>VLOOKUP(F2112,profesor!$G$2:$H$101,2,0)</f>
        <v>53</v>
      </c>
      <c r="K2112">
        <f>VLOOKUP(H2112,ar_predmet!A:C,3,0)</f>
        <v>33</v>
      </c>
      <c r="L2112" s="3">
        <f>VLOOKUP(H2112,ar_predmet!A:C,2,FALSE())</f>
        <v>5235</v>
      </c>
      <c r="M2112">
        <f>+VLOOKUP(G2112,tip_dogodka!$B$2:$C$10,2,0)</f>
        <v>2</v>
      </c>
      <c r="N2112">
        <f>+VLOOKUP(E2112,prostor!$F$1:$G$101,2,0)</f>
        <v>12</v>
      </c>
      <c r="O2112">
        <f t="shared" si="128"/>
        <v>150</v>
      </c>
      <c r="P2112">
        <f>VLOOKUP(O2112,mi2hh!A$2:B$4261,2,FALSE())</f>
        <v>3</v>
      </c>
      <c r="Q2112" t="str">
        <f t="shared" si="129"/>
        <v>Red</v>
      </c>
      <c r="R2112" t="str">
        <f t="shared" si="130"/>
        <v>VS</v>
      </c>
      <c r="S2112" s="24" t="s">
        <v>1164</v>
      </c>
      <c r="T2112" t="str">
        <f t="shared" si="131"/>
        <v>2</v>
      </c>
      <c r="U2112">
        <f>VLOOKUP(S2112,ar_skupina!L$2:M$136,2,FALSE())</f>
        <v>26</v>
      </c>
    </row>
    <row r="2113" spans="1:21" ht="14.25" customHeight="1" x14ac:dyDescent="0.25">
      <c r="A2113">
        <v>2541</v>
      </c>
      <c r="B2113" s="9">
        <v>45421.791666666701</v>
      </c>
      <c r="C2113" s="9">
        <v>45421.895833333299</v>
      </c>
      <c r="D2113" t="s">
        <v>1986</v>
      </c>
      <c r="E2113">
        <v>403</v>
      </c>
      <c r="F2113" t="s">
        <v>1981</v>
      </c>
      <c r="G2113" t="s">
        <v>3</v>
      </c>
      <c r="H2113" t="s">
        <v>1470</v>
      </c>
      <c r="I2113" s="63" t="e">
        <f t="array" ref="I2113">_xlfn.IFS(#REF!="1",1,#REF!="2",2,#REF!="3",3,#REF!="1A",4,#REF!="1B",5,#REF!="2A",6,#REF!="2B",7,#REF!="3A",8,#REF!="3B",9,#REF!="4A",10,#REF!="","")</f>
        <v>#REF!</v>
      </c>
      <c r="J2113">
        <f>VLOOKUP(F2113,profesor!$G$2:$H$101,2,0)</f>
        <v>53</v>
      </c>
      <c r="K2113">
        <f>VLOOKUP(H2113,ar_predmet!A:C,3,0)</f>
        <v>33</v>
      </c>
      <c r="L2113" s="3">
        <f>VLOOKUP(H2113,ar_predmet!A:C,2,FALSE())</f>
        <v>5235</v>
      </c>
      <c r="M2113">
        <f>+VLOOKUP(G2113,tip_dogodka!$B$2:$C$10,2,0)</f>
        <v>2</v>
      </c>
      <c r="N2113">
        <f>+VLOOKUP(E2113,prostor!$F$1:$G$101,2,0)</f>
        <v>12</v>
      </c>
      <c r="O2113">
        <f t="shared" si="128"/>
        <v>150</v>
      </c>
      <c r="P2113">
        <f>VLOOKUP(O2113,mi2hh!A$2:B$4261,2,FALSE())</f>
        <v>3</v>
      </c>
      <c r="Q2113" t="str">
        <f t="shared" si="129"/>
        <v>Red</v>
      </c>
      <c r="R2113" t="str">
        <f t="shared" si="130"/>
        <v>VS</v>
      </c>
      <c r="S2113" s="24" t="s">
        <v>1163</v>
      </c>
      <c r="T2113" t="str">
        <f t="shared" si="131"/>
        <v>1</v>
      </c>
      <c r="U2113">
        <f>VLOOKUP(S2113,ar_skupina!L$2:M$136,2,FALSE())</f>
        <v>25</v>
      </c>
    </row>
    <row r="2114" spans="1:21" ht="14.25" customHeight="1" x14ac:dyDescent="0.25">
      <c r="A2114">
        <v>2542</v>
      </c>
      <c r="B2114" s="9">
        <v>45439.791666666701</v>
      </c>
      <c r="C2114" s="9">
        <v>45439.895833333299</v>
      </c>
      <c r="D2114" t="s">
        <v>1980</v>
      </c>
      <c r="E2114">
        <v>403</v>
      </c>
      <c r="F2114" t="s">
        <v>1981</v>
      </c>
      <c r="G2114" t="s">
        <v>3</v>
      </c>
      <c r="H2114" t="s">
        <v>1470</v>
      </c>
      <c r="I2114" s="63" t="e">
        <f t="array" ref="I2114">_xlfn.IFS(#REF!="1",1,#REF!="2",2,#REF!="3",3,#REF!="1A",4,#REF!="1B",5,#REF!="2A",6,#REF!="2B",7,#REF!="3A",8,#REF!="3B",9,#REF!="4A",10,#REF!="","")</f>
        <v>#REF!</v>
      </c>
      <c r="J2114">
        <f>VLOOKUP(F2114,profesor!$G$2:$H$101,2,0)</f>
        <v>53</v>
      </c>
      <c r="K2114">
        <f>VLOOKUP(H2114,ar_predmet!A:C,3,0)</f>
        <v>33</v>
      </c>
      <c r="L2114" s="3">
        <f>VLOOKUP(H2114,ar_predmet!A:C,2,FALSE())</f>
        <v>5235</v>
      </c>
      <c r="M2114">
        <f>+VLOOKUP(G2114,tip_dogodka!$B$2:$C$10,2,0)</f>
        <v>2</v>
      </c>
      <c r="N2114">
        <f>+VLOOKUP(E2114,prostor!$F$1:$G$101,2,0)</f>
        <v>12</v>
      </c>
      <c r="O2114">
        <f t="shared" ref="O2114:O2177" si="132">+INT(TEXT(((C2114-B2114)*24*60),"000"))</f>
        <v>150</v>
      </c>
      <c r="P2114">
        <f>VLOOKUP(O2114,mi2hh!A$2:B$4261,2,FALSE())</f>
        <v>3</v>
      </c>
      <c r="Q2114" t="str">
        <f t="shared" ref="Q2114:Q2177" si="133">IF(ISNUMBER(FIND("Redni",D2114)),"Red", IF(ISNUMBER(FIND("Izredni",D2114)),"Izr"))</f>
        <v>Red</v>
      </c>
      <c r="R2114" t="str">
        <f t="shared" ref="R2114:R2177" si="134">IF(ISNUMBER(FIND("-VS-",D2114)),"VS", IF(ISNUMBER(FIND("-UNI-",D2114)),"UN",IF(ISNUMBER(FIND("-MAG-",D2114)),"MA",IF(ISNUMBER(FIND("-DR-",D2114)),"DO"))))</f>
        <v>VS</v>
      </c>
      <c r="S2114" s="24" t="s">
        <v>1164</v>
      </c>
      <c r="T2114" t="str">
        <f t="shared" ref="T2114:T2177" si="135">IF(ISNUMBER(FIND("1. skupina",D2114)),"1",IF(ISNUMBER(FIND("2. skupina",D2114)),"2",IF(ISNUMBER(FIND("3. skupina",D2114)),"3",IF(ISNUMBER(FIND("1.a skupina",D2114)),"1A",IF(ISNUMBER(FIND("1.b skupina",D2114)),"1B",IF(ISNUMBER(FIND("2.a skupina",D2114)),"2A",IF(ISNUMBER(FIND("2.b skupina",D2114)),"2B",IF(ISNUMBER(FIND("3.a skupina",D2114)),"3A",IF(ISNUMBER(FIND("3.b skupina",D2114)),"3B",IF(ISNUMBER(FIND("4.a skupina",D2114)),"4A",""))))))))))</f>
        <v>2</v>
      </c>
      <c r="U2114">
        <f>VLOOKUP(S2114,ar_skupina!L$2:M$136,2,FALSE())</f>
        <v>26</v>
      </c>
    </row>
    <row r="2115" spans="1:21" ht="14.25" customHeight="1" x14ac:dyDescent="0.25">
      <c r="A2115">
        <v>2543</v>
      </c>
      <c r="B2115" s="9">
        <v>45422.791666666701</v>
      </c>
      <c r="C2115" s="9">
        <v>45422.895833333299</v>
      </c>
      <c r="D2115" t="s">
        <v>1983</v>
      </c>
      <c r="E2115" t="s">
        <v>16</v>
      </c>
      <c r="F2115" t="s">
        <v>1981</v>
      </c>
      <c r="G2115" t="s">
        <v>5</v>
      </c>
      <c r="H2115" t="s">
        <v>1470</v>
      </c>
      <c r="I2115" s="63" t="e">
        <f t="array" ref="I2115">_xlfn.IFS(#REF!="1",1,#REF!="2",2,#REF!="3",3,#REF!="1A",4,#REF!="1B",5,#REF!="2A",6,#REF!="2B",7,#REF!="3A",8,#REF!="3B",9,#REF!="4A",10,#REF!="","")</f>
        <v>#REF!</v>
      </c>
      <c r="J2115">
        <f>VLOOKUP(F2115,profesor!$G$2:$H$101,2,0)</f>
        <v>53</v>
      </c>
      <c r="K2115">
        <f>VLOOKUP(H2115,ar_predmet!A:C,3,0)</f>
        <v>33</v>
      </c>
      <c r="L2115" s="3">
        <f>VLOOKUP(H2115,ar_predmet!A:C,2,FALSE())</f>
        <v>5235</v>
      </c>
      <c r="M2115">
        <f>+VLOOKUP(G2115,tip_dogodka!$B$2:$C$10,2,0)</f>
        <v>4</v>
      </c>
      <c r="N2115">
        <f>+VLOOKUP(E2115,prostor!$F$1:$G$101,2,0)</f>
        <v>54</v>
      </c>
      <c r="O2115">
        <f t="shared" si="132"/>
        <v>150</v>
      </c>
      <c r="P2115">
        <f>VLOOKUP(O2115,mi2hh!A$2:B$4261,2,FALSE())</f>
        <v>3</v>
      </c>
      <c r="Q2115" t="str">
        <f t="shared" si="133"/>
        <v>Red</v>
      </c>
      <c r="R2115" t="str">
        <f t="shared" si="134"/>
        <v>VS</v>
      </c>
      <c r="S2115" s="24" t="s">
        <v>1163</v>
      </c>
      <c r="T2115" t="str">
        <f t="shared" si="135"/>
        <v>1</v>
      </c>
      <c r="U2115">
        <f>VLOOKUP(S2115,ar_skupina!L$2:M$136,2,FALSE())</f>
        <v>25</v>
      </c>
    </row>
    <row r="2116" spans="1:21" ht="14.25" customHeight="1" x14ac:dyDescent="0.25">
      <c r="A2116">
        <v>2544</v>
      </c>
      <c r="B2116" s="9">
        <v>45427.791666666701</v>
      </c>
      <c r="C2116" s="9">
        <v>45427.895833333299</v>
      </c>
      <c r="D2116" t="s">
        <v>1983</v>
      </c>
      <c r="E2116" t="s">
        <v>16</v>
      </c>
      <c r="F2116" t="s">
        <v>1981</v>
      </c>
      <c r="G2116" t="s">
        <v>5</v>
      </c>
      <c r="H2116" t="s">
        <v>1470</v>
      </c>
      <c r="I2116" s="63" t="e">
        <f t="array" ref="I2116">_xlfn.IFS(#REF!="1",1,#REF!="2",2,#REF!="3",3,#REF!="1A",4,#REF!="1B",5,#REF!="2A",6,#REF!="2B",7,#REF!="3A",8,#REF!="3B",9,#REF!="4A",10,#REF!="","")</f>
        <v>#REF!</v>
      </c>
      <c r="J2116">
        <f>VLOOKUP(F2116,profesor!$G$2:$H$101,2,0)</f>
        <v>53</v>
      </c>
      <c r="K2116">
        <f>VLOOKUP(H2116,ar_predmet!A:C,3,0)</f>
        <v>33</v>
      </c>
      <c r="L2116" s="3">
        <f>VLOOKUP(H2116,ar_predmet!A:C,2,FALSE())</f>
        <v>5235</v>
      </c>
      <c r="M2116">
        <f>+VLOOKUP(G2116,tip_dogodka!$B$2:$C$10,2,0)</f>
        <v>4</v>
      </c>
      <c r="N2116">
        <f>+VLOOKUP(E2116,prostor!$F$1:$G$101,2,0)</f>
        <v>54</v>
      </c>
      <c r="O2116">
        <f t="shared" si="132"/>
        <v>150</v>
      </c>
      <c r="P2116">
        <f>VLOOKUP(O2116,mi2hh!A$2:B$4261,2,FALSE())</f>
        <v>3</v>
      </c>
      <c r="Q2116" t="str">
        <f t="shared" si="133"/>
        <v>Red</v>
      </c>
      <c r="R2116" t="str">
        <f t="shared" si="134"/>
        <v>VS</v>
      </c>
      <c r="S2116" s="24" t="s">
        <v>1163</v>
      </c>
      <c r="T2116" t="str">
        <f t="shared" si="135"/>
        <v>1</v>
      </c>
      <c r="U2116">
        <f>VLOOKUP(S2116,ar_skupina!L$2:M$136,2,FALSE())</f>
        <v>25</v>
      </c>
    </row>
    <row r="2117" spans="1:21" ht="14.25" customHeight="1" x14ac:dyDescent="0.25">
      <c r="A2117">
        <v>2545</v>
      </c>
      <c r="B2117" s="9">
        <v>45419.791666666701</v>
      </c>
      <c r="C2117" s="9">
        <v>45419.895833333299</v>
      </c>
      <c r="D2117" t="s">
        <v>1986</v>
      </c>
      <c r="E2117">
        <v>403</v>
      </c>
      <c r="F2117" t="s">
        <v>1981</v>
      </c>
      <c r="G2117" t="s">
        <v>3</v>
      </c>
      <c r="H2117" t="s">
        <v>1470</v>
      </c>
      <c r="I2117" s="63" t="e">
        <f t="array" ref="I2117">_xlfn.IFS(#REF!="1",1,#REF!="2",2,#REF!="3",3,#REF!="1A",4,#REF!="1B",5,#REF!="2A",6,#REF!="2B",7,#REF!="3A",8,#REF!="3B",9,#REF!="4A",10,#REF!="","")</f>
        <v>#REF!</v>
      </c>
      <c r="J2117">
        <f>VLOOKUP(F2117,profesor!$G$2:$H$101,2,0)</f>
        <v>53</v>
      </c>
      <c r="K2117">
        <f>VLOOKUP(H2117,ar_predmet!A:C,3,0)</f>
        <v>33</v>
      </c>
      <c r="L2117" s="3">
        <f>VLOOKUP(H2117,ar_predmet!A:C,2,FALSE())</f>
        <v>5235</v>
      </c>
      <c r="M2117">
        <f>+VLOOKUP(G2117,tip_dogodka!$B$2:$C$10,2,0)</f>
        <v>2</v>
      </c>
      <c r="N2117">
        <f>+VLOOKUP(E2117,prostor!$F$1:$G$101,2,0)</f>
        <v>12</v>
      </c>
      <c r="O2117">
        <f t="shared" si="132"/>
        <v>150</v>
      </c>
      <c r="P2117">
        <f>VLOOKUP(O2117,mi2hh!A$2:B$4261,2,FALSE())</f>
        <v>3</v>
      </c>
      <c r="Q2117" t="str">
        <f t="shared" si="133"/>
        <v>Red</v>
      </c>
      <c r="R2117" t="str">
        <f t="shared" si="134"/>
        <v>VS</v>
      </c>
      <c r="S2117" s="24" t="s">
        <v>1163</v>
      </c>
      <c r="T2117" t="str">
        <f t="shared" si="135"/>
        <v>1</v>
      </c>
      <c r="U2117">
        <f>VLOOKUP(S2117,ar_skupina!L$2:M$136,2,FALSE())</f>
        <v>25</v>
      </c>
    </row>
    <row r="2118" spans="1:21" ht="14.25" customHeight="1" x14ac:dyDescent="0.25">
      <c r="A2118">
        <v>2546</v>
      </c>
      <c r="B2118" s="9">
        <v>45385.791666666701</v>
      </c>
      <c r="C2118" s="9">
        <v>45385.961805555598</v>
      </c>
      <c r="D2118" t="s">
        <v>1987</v>
      </c>
      <c r="E2118" t="s">
        <v>17</v>
      </c>
      <c r="F2118" t="s">
        <v>1981</v>
      </c>
      <c r="G2118" t="s">
        <v>8</v>
      </c>
      <c r="H2118" t="s">
        <v>1470</v>
      </c>
      <c r="I2118" s="63" t="e">
        <f t="array" ref="I2118">_xlfn.IFS(#REF!="1",1,#REF!="2",2,#REF!="3",3,#REF!="1A",4,#REF!="1B",5,#REF!="2A",6,#REF!="2B",7,#REF!="3A",8,#REF!="3B",9,#REF!="4A",10,#REF!="","")</f>
        <v>#REF!</v>
      </c>
      <c r="J2118">
        <f>VLOOKUP(F2118,profesor!$G$2:$H$101,2,0)</f>
        <v>53</v>
      </c>
      <c r="K2118">
        <f>VLOOKUP(H2118,ar_predmet!A:C,3,0)</f>
        <v>33</v>
      </c>
      <c r="L2118" s="3">
        <f>VLOOKUP(H2118,ar_predmet!A:C,2,FALSE())</f>
        <v>5235</v>
      </c>
      <c r="M2118">
        <f>+VLOOKUP(G2118,tip_dogodka!$B$2:$C$10,2,0)</f>
        <v>7</v>
      </c>
      <c r="N2118">
        <f>+VLOOKUP(E2118,prostor!$F$1:$G$101,2,0)</f>
        <v>55</v>
      </c>
      <c r="O2118">
        <f t="shared" si="132"/>
        <v>245</v>
      </c>
      <c r="P2118">
        <f>VLOOKUP(O2118,mi2hh!A$2:B$4261,2,FALSE())</f>
        <v>5</v>
      </c>
      <c r="Q2118" t="str">
        <f t="shared" si="133"/>
        <v>Izr</v>
      </c>
      <c r="R2118" t="str">
        <f t="shared" si="134"/>
        <v>VS</v>
      </c>
      <c r="S2118" s="24" t="s">
        <v>1243</v>
      </c>
      <c r="T2118" t="str">
        <f t="shared" si="135"/>
        <v/>
      </c>
      <c r="U2118">
        <f>VLOOKUP(S2118,ar_skupina!L$2:M$136,2,FALSE())</f>
        <v>97</v>
      </c>
    </row>
    <row r="2119" spans="1:21" ht="14.25" customHeight="1" x14ac:dyDescent="0.25">
      <c r="A2119">
        <v>2547</v>
      </c>
      <c r="B2119" s="9">
        <v>45306.635416666701</v>
      </c>
      <c r="C2119" s="9">
        <v>45306.739583333299</v>
      </c>
      <c r="D2119" t="s">
        <v>1982</v>
      </c>
      <c r="E2119">
        <v>412</v>
      </c>
      <c r="F2119" t="s">
        <v>1981</v>
      </c>
      <c r="G2119" t="s">
        <v>3</v>
      </c>
      <c r="H2119" t="s">
        <v>1476</v>
      </c>
      <c r="I2119" s="63" t="e">
        <f t="array" ref="I2119">_xlfn.IFS(#REF!="1",1,#REF!="2",2,#REF!="3",3,#REF!="1A",4,#REF!="1B",5,#REF!="2A",6,#REF!="2B",7,#REF!="3A",8,#REF!="3B",9,#REF!="4A",10,#REF!="","")</f>
        <v>#REF!</v>
      </c>
      <c r="J2119">
        <f>VLOOKUP(F2119,profesor!$G$2:$H$101,2,0)</f>
        <v>53</v>
      </c>
      <c r="K2119">
        <f>VLOOKUP(H2119,ar_predmet!A:C,3,0)</f>
        <v>137</v>
      </c>
      <c r="L2119" s="3">
        <f>VLOOKUP(H2119,ar_predmet!A:C,2,FALSE())</f>
        <v>6331</v>
      </c>
      <c r="M2119">
        <f>+VLOOKUP(G2119,tip_dogodka!$B$2:$C$10,2,0)</f>
        <v>2</v>
      </c>
      <c r="N2119">
        <f>+VLOOKUP(E2119,prostor!$F$1:$G$101,2,0)</f>
        <v>15</v>
      </c>
      <c r="O2119">
        <f t="shared" si="132"/>
        <v>150</v>
      </c>
      <c r="P2119">
        <f>VLOOKUP(O2119,mi2hh!A$2:B$4261,2,FALSE())</f>
        <v>3</v>
      </c>
      <c r="Q2119" t="str">
        <f t="shared" si="133"/>
        <v>Red</v>
      </c>
      <c r="R2119" t="str">
        <f t="shared" si="134"/>
        <v>UN</v>
      </c>
      <c r="S2119" s="24" t="s">
        <v>1214</v>
      </c>
      <c r="T2119" t="str">
        <f t="shared" si="135"/>
        <v/>
      </c>
      <c r="U2119">
        <f>VLOOKUP(S2119,ar_skupina!L$2:M$136,2,FALSE())</f>
        <v>71</v>
      </c>
    </row>
    <row r="2120" spans="1:21" ht="14.25" customHeight="1" x14ac:dyDescent="0.25">
      <c r="A2120">
        <v>2548</v>
      </c>
      <c r="B2120" s="9">
        <v>45434.791666666701</v>
      </c>
      <c r="C2120" s="9">
        <v>45434.895833333299</v>
      </c>
      <c r="D2120" t="s">
        <v>1980</v>
      </c>
      <c r="E2120">
        <v>403</v>
      </c>
      <c r="F2120" t="s">
        <v>1981</v>
      </c>
      <c r="G2120" t="s">
        <v>3</v>
      </c>
      <c r="H2120" t="s">
        <v>1470</v>
      </c>
      <c r="I2120" s="63" t="e">
        <f t="array" ref="I2120">_xlfn.IFS(#REF!="1",1,#REF!="2",2,#REF!="3",3,#REF!="1A",4,#REF!="1B",5,#REF!="2A",6,#REF!="2B",7,#REF!="3A",8,#REF!="3B",9,#REF!="4A",10,#REF!="","")</f>
        <v>#REF!</v>
      </c>
      <c r="J2120">
        <f>VLOOKUP(F2120,profesor!$G$2:$H$101,2,0)</f>
        <v>53</v>
      </c>
      <c r="K2120">
        <f>VLOOKUP(H2120,ar_predmet!A:C,3,0)</f>
        <v>33</v>
      </c>
      <c r="L2120" s="3">
        <f>VLOOKUP(H2120,ar_predmet!A:C,2,FALSE())</f>
        <v>5235</v>
      </c>
      <c r="M2120">
        <f>+VLOOKUP(G2120,tip_dogodka!$B$2:$C$10,2,0)</f>
        <v>2</v>
      </c>
      <c r="N2120">
        <f>+VLOOKUP(E2120,prostor!$F$1:$G$101,2,0)</f>
        <v>12</v>
      </c>
      <c r="O2120">
        <f t="shared" si="132"/>
        <v>150</v>
      </c>
      <c r="P2120">
        <f>VLOOKUP(O2120,mi2hh!A$2:B$4261,2,FALSE())</f>
        <v>3</v>
      </c>
      <c r="Q2120" t="str">
        <f t="shared" si="133"/>
        <v>Red</v>
      </c>
      <c r="R2120" t="str">
        <f t="shared" si="134"/>
        <v>VS</v>
      </c>
      <c r="S2120" s="24" t="s">
        <v>1164</v>
      </c>
      <c r="T2120" t="str">
        <f t="shared" si="135"/>
        <v>2</v>
      </c>
      <c r="U2120">
        <f>VLOOKUP(S2120,ar_skupina!L$2:M$136,2,FALSE())</f>
        <v>26</v>
      </c>
    </row>
    <row r="2121" spans="1:21" ht="14.25" customHeight="1" x14ac:dyDescent="0.25">
      <c r="A2121">
        <v>2549</v>
      </c>
      <c r="B2121" s="9">
        <v>45301.635416666701</v>
      </c>
      <c r="C2121" s="9">
        <v>45301.739583333299</v>
      </c>
      <c r="D2121" t="s">
        <v>1982</v>
      </c>
      <c r="E2121" t="s">
        <v>15</v>
      </c>
      <c r="F2121" t="s">
        <v>1981</v>
      </c>
      <c r="G2121" t="s">
        <v>3</v>
      </c>
      <c r="H2121" t="s">
        <v>1476</v>
      </c>
      <c r="I2121" s="63" t="e">
        <f t="array" ref="I2121">_xlfn.IFS(#REF!="1",1,#REF!="2",2,#REF!="3",3,#REF!="1A",4,#REF!="1B",5,#REF!="2A",6,#REF!="2B",7,#REF!="3A",8,#REF!="3B",9,#REF!="4A",10,#REF!="","")</f>
        <v>#REF!</v>
      </c>
      <c r="J2121">
        <f>VLOOKUP(F2121,profesor!$G$2:$H$101,2,0)</f>
        <v>53</v>
      </c>
      <c r="K2121">
        <f>VLOOKUP(H2121,ar_predmet!A:C,3,0)</f>
        <v>137</v>
      </c>
      <c r="L2121" s="3">
        <f>VLOOKUP(H2121,ar_predmet!A:C,2,FALSE())</f>
        <v>6331</v>
      </c>
      <c r="M2121">
        <f>+VLOOKUP(G2121,tip_dogodka!$B$2:$C$10,2,0)</f>
        <v>2</v>
      </c>
      <c r="N2121">
        <f>+VLOOKUP(E2121,prostor!$F$1:$G$101,2,0)</f>
        <v>53</v>
      </c>
      <c r="O2121">
        <f t="shared" si="132"/>
        <v>150</v>
      </c>
      <c r="P2121">
        <f>VLOOKUP(O2121,mi2hh!A$2:B$4261,2,FALSE())</f>
        <v>3</v>
      </c>
      <c r="Q2121" t="str">
        <f t="shared" si="133"/>
        <v>Red</v>
      </c>
      <c r="R2121" t="str">
        <f t="shared" si="134"/>
        <v>UN</v>
      </c>
      <c r="S2121" s="24" t="s">
        <v>1214</v>
      </c>
      <c r="T2121" t="str">
        <f t="shared" si="135"/>
        <v/>
      </c>
      <c r="U2121">
        <f>VLOOKUP(S2121,ar_skupina!L$2:M$136,2,FALSE())</f>
        <v>71</v>
      </c>
    </row>
    <row r="2122" spans="1:21" ht="14.25" customHeight="1" x14ac:dyDescent="0.25">
      <c r="A2122">
        <v>2550</v>
      </c>
      <c r="B2122" s="9">
        <v>45307.635416666701</v>
      </c>
      <c r="C2122" s="9">
        <v>45307.739583333299</v>
      </c>
      <c r="D2122" t="s">
        <v>1982</v>
      </c>
      <c r="E2122">
        <v>412</v>
      </c>
      <c r="F2122" t="s">
        <v>1981</v>
      </c>
      <c r="G2122" t="s">
        <v>3</v>
      </c>
      <c r="H2122" t="s">
        <v>1476</v>
      </c>
      <c r="I2122" s="63" t="e">
        <f t="array" ref="I2122">_xlfn.IFS(#REF!="1",1,#REF!="2",2,#REF!="3",3,#REF!="1A",4,#REF!="1B",5,#REF!="2A",6,#REF!="2B",7,#REF!="3A",8,#REF!="3B",9,#REF!="4A",10,#REF!="","")</f>
        <v>#REF!</v>
      </c>
      <c r="J2122">
        <f>VLOOKUP(F2122,profesor!$G$2:$H$101,2,0)</f>
        <v>53</v>
      </c>
      <c r="K2122">
        <f>VLOOKUP(H2122,ar_predmet!A:C,3,0)</f>
        <v>137</v>
      </c>
      <c r="L2122" s="3">
        <f>VLOOKUP(H2122,ar_predmet!A:C,2,FALSE())</f>
        <v>6331</v>
      </c>
      <c r="M2122">
        <f>+VLOOKUP(G2122,tip_dogodka!$B$2:$C$10,2,0)</f>
        <v>2</v>
      </c>
      <c r="N2122">
        <f>+VLOOKUP(E2122,prostor!$F$1:$G$101,2,0)</f>
        <v>15</v>
      </c>
      <c r="O2122">
        <f t="shared" si="132"/>
        <v>150</v>
      </c>
      <c r="P2122">
        <f>VLOOKUP(O2122,mi2hh!A$2:B$4261,2,FALSE())</f>
        <v>3</v>
      </c>
      <c r="Q2122" t="str">
        <f t="shared" si="133"/>
        <v>Red</v>
      </c>
      <c r="R2122" t="str">
        <f t="shared" si="134"/>
        <v>UN</v>
      </c>
      <c r="S2122" s="24" t="s">
        <v>1214</v>
      </c>
      <c r="T2122" t="str">
        <f t="shared" si="135"/>
        <v/>
      </c>
      <c r="U2122">
        <f>VLOOKUP(S2122,ar_skupina!L$2:M$136,2,FALSE())</f>
        <v>71</v>
      </c>
    </row>
    <row r="2123" spans="1:21" ht="14.25" customHeight="1" x14ac:dyDescent="0.25">
      <c r="A2123">
        <v>2551</v>
      </c>
      <c r="B2123" s="9">
        <v>45302.635416666701</v>
      </c>
      <c r="C2123" s="9">
        <v>45302.739583333299</v>
      </c>
      <c r="D2123" t="s">
        <v>1982</v>
      </c>
      <c r="E2123">
        <v>412</v>
      </c>
      <c r="F2123" t="s">
        <v>1981</v>
      </c>
      <c r="G2123" t="s">
        <v>3</v>
      </c>
      <c r="H2123" t="s">
        <v>1476</v>
      </c>
      <c r="I2123" s="63" t="e">
        <f t="array" ref="I2123">_xlfn.IFS(#REF!="1",1,#REF!="2",2,#REF!="3",3,#REF!="1A",4,#REF!="1B",5,#REF!="2A",6,#REF!="2B",7,#REF!="3A",8,#REF!="3B",9,#REF!="4A",10,#REF!="","")</f>
        <v>#REF!</v>
      </c>
      <c r="J2123">
        <f>VLOOKUP(F2123,profesor!$G$2:$H$101,2,0)</f>
        <v>53</v>
      </c>
      <c r="K2123">
        <f>VLOOKUP(H2123,ar_predmet!A:C,3,0)</f>
        <v>137</v>
      </c>
      <c r="L2123" s="3">
        <f>VLOOKUP(H2123,ar_predmet!A:C,2,FALSE())</f>
        <v>6331</v>
      </c>
      <c r="M2123">
        <f>+VLOOKUP(G2123,tip_dogodka!$B$2:$C$10,2,0)</f>
        <v>2</v>
      </c>
      <c r="N2123">
        <f>+VLOOKUP(E2123,prostor!$F$1:$G$101,2,0)</f>
        <v>15</v>
      </c>
      <c r="O2123">
        <f t="shared" si="132"/>
        <v>150</v>
      </c>
      <c r="P2123">
        <f>VLOOKUP(O2123,mi2hh!A$2:B$4261,2,FALSE())</f>
        <v>3</v>
      </c>
      <c r="Q2123" t="str">
        <f t="shared" si="133"/>
        <v>Red</v>
      </c>
      <c r="R2123" t="str">
        <f t="shared" si="134"/>
        <v>UN</v>
      </c>
      <c r="S2123" s="24" t="s">
        <v>1214</v>
      </c>
      <c r="T2123" t="str">
        <f t="shared" si="135"/>
        <v/>
      </c>
      <c r="U2123">
        <f>VLOOKUP(S2123,ar_skupina!L$2:M$136,2,FALSE())</f>
        <v>71</v>
      </c>
    </row>
    <row r="2124" spans="1:21" ht="14.25" customHeight="1" x14ac:dyDescent="0.25">
      <c r="A2124">
        <v>2552</v>
      </c>
      <c r="B2124" s="9">
        <v>45440.791666666701</v>
      </c>
      <c r="C2124" s="9">
        <v>45440.895833333299</v>
      </c>
      <c r="D2124" t="s">
        <v>1985</v>
      </c>
      <c r="E2124" t="s">
        <v>16</v>
      </c>
      <c r="F2124" t="s">
        <v>1981</v>
      </c>
      <c r="G2124" t="s">
        <v>5</v>
      </c>
      <c r="H2124" t="s">
        <v>1470</v>
      </c>
      <c r="I2124" s="63" t="e">
        <f t="array" ref="I2124">_xlfn.IFS(#REF!="1",1,#REF!="2",2,#REF!="3",3,#REF!="1A",4,#REF!="1B",5,#REF!="2A",6,#REF!="2B",7,#REF!="3A",8,#REF!="3B",9,#REF!="4A",10,#REF!="","")</f>
        <v>#REF!</v>
      </c>
      <c r="J2124">
        <f>VLOOKUP(F2124,profesor!$G$2:$H$101,2,0)</f>
        <v>53</v>
      </c>
      <c r="K2124">
        <f>VLOOKUP(H2124,ar_predmet!A:C,3,0)</f>
        <v>33</v>
      </c>
      <c r="L2124" s="3">
        <f>VLOOKUP(H2124,ar_predmet!A:C,2,FALSE())</f>
        <v>5235</v>
      </c>
      <c r="M2124">
        <f>+VLOOKUP(G2124,tip_dogodka!$B$2:$C$10,2,0)</f>
        <v>4</v>
      </c>
      <c r="N2124">
        <f>+VLOOKUP(E2124,prostor!$F$1:$G$101,2,0)</f>
        <v>54</v>
      </c>
      <c r="O2124">
        <f t="shared" si="132"/>
        <v>150</v>
      </c>
      <c r="P2124">
        <f>VLOOKUP(O2124,mi2hh!A$2:B$4261,2,FALSE())</f>
        <v>3</v>
      </c>
      <c r="Q2124" t="str">
        <f t="shared" si="133"/>
        <v>Red</v>
      </c>
      <c r="R2124" t="str">
        <f t="shared" si="134"/>
        <v>VS</v>
      </c>
      <c r="S2124" s="24" t="s">
        <v>1164</v>
      </c>
      <c r="T2124" t="str">
        <f t="shared" si="135"/>
        <v>2</v>
      </c>
      <c r="U2124">
        <f>VLOOKUP(S2124,ar_skupina!L$2:M$136,2,FALSE())</f>
        <v>26</v>
      </c>
    </row>
    <row r="2125" spans="1:21" ht="14.25" customHeight="1" x14ac:dyDescent="0.25">
      <c r="A2125">
        <v>2553</v>
      </c>
      <c r="B2125" s="9">
        <v>45215.75</v>
      </c>
      <c r="C2125" s="9">
        <v>45215.958333333299</v>
      </c>
      <c r="D2125" t="s">
        <v>1988</v>
      </c>
      <c r="E2125" t="s">
        <v>16</v>
      </c>
      <c r="F2125" t="s">
        <v>1989</v>
      </c>
      <c r="G2125" t="s">
        <v>4</v>
      </c>
      <c r="H2125" t="s">
        <v>1990</v>
      </c>
      <c r="I2125" s="63" t="e">
        <f t="array" ref="I2125">_xlfn.IFS(#REF!="1",1,#REF!="2",2,#REF!="3",3,#REF!="1A",4,#REF!="1B",5,#REF!="2A",6,#REF!="2B",7,#REF!="3A",8,#REF!="3B",9,#REF!="4A",10,#REF!="","")</f>
        <v>#REF!</v>
      </c>
      <c r="J2125">
        <f>VLOOKUP(F2125,profesor!$G$2:$H$101,2,0)</f>
        <v>24</v>
      </c>
      <c r="K2125">
        <f>VLOOKUP(H2125,ar_predmet!A:C,3,0)</f>
        <v>236</v>
      </c>
      <c r="L2125" s="3" t="str">
        <f>VLOOKUP(H2125,ar_predmet!A:C,2,FALSE())</f>
        <v>S102</v>
      </c>
      <c r="M2125">
        <f>+VLOOKUP(G2125,tip_dogodka!$B$2:$C$10,2,0)</f>
        <v>3</v>
      </c>
      <c r="N2125">
        <f>+VLOOKUP(E2125,prostor!$F$1:$G$101,2,0)</f>
        <v>54</v>
      </c>
      <c r="O2125">
        <f t="shared" si="132"/>
        <v>300</v>
      </c>
      <c r="P2125">
        <f>VLOOKUP(O2125,mi2hh!A$2:B$4261,2,FALSE())</f>
        <v>6</v>
      </c>
      <c r="Q2125" t="str">
        <f t="shared" si="133"/>
        <v>Izr</v>
      </c>
      <c r="R2125" t="str">
        <f t="shared" si="134"/>
        <v>VS</v>
      </c>
      <c r="S2125" s="24" t="s">
        <v>1239</v>
      </c>
      <c r="T2125" t="str">
        <f t="shared" si="135"/>
        <v/>
      </c>
      <c r="U2125">
        <f>VLOOKUP(S2125,ar_skupina!L$2:M$136,2,FALSE())</f>
        <v>93</v>
      </c>
    </row>
    <row r="2126" spans="1:21" ht="14.25" customHeight="1" x14ac:dyDescent="0.25">
      <c r="A2126">
        <v>2554</v>
      </c>
      <c r="B2126" s="9">
        <v>45363.489583333299</v>
      </c>
      <c r="C2126" s="9">
        <v>45363.59375</v>
      </c>
      <c r="D2126" t="s">
        <v>1991</v>
      </c>
      <c r="E2126">
        <v>303</v>
      </c>
      <c r="F2126" t="s">
        <v>1989</v>
      </c>
      <c r="G2126" t="s">
        <v>2</v>
      </c>
      <c r="H2126" t="s">
        <v>1992</v>
      </c>
      <c r="I2126" s="63" t="e">
        <f t="array" ref="I2126">_xlfn.IFS(#REF!="1",1,#REF!="2",2,#REF!="3",3,#REF!="1A",4,#REF!="1B",5,#REF!="2A",6,#REF!="2B",7,#REF!="3A",8,#REF!="3B",9,#REF!="4A",10,#REF!="","")</f>
        <v>#REF!</v>
      </c>
      <c r="J2126">
        <f>VLOOKUP(F2126,profesor!$G$2:$H$101,2,0)</f>
        <v>24</v>
      </c>
      <c r="K2126">
        <f>VLOOKUP(H2126,ar_predmet!A:C,3,0)</f>
        <v>124</v>
      </c>
      <c r="L2126" s="3">
        <f>VLOOKUP(H2126,ar_predmet!A:C,2,FALSE())</f>
        <v>6317</v>
      </c>
      <c r="M2126">
        <f>+VLOOKUP(G2126,tip_dogodka!$B$2:$C$10,2,0)</f>
        <v>1</v>
      </c>
      <c r="N2126">
        <f>+VLOOKUP(E2126,prostor!$F$1:$G$101,2,0)</f>
        <v>7</v>
      </c>
      <c r="O2126">
        <f t="shared" si="132"/>
        <v>150</v>
      </c>
      <c r="P2126">
        <f>VLOOKUP(O2126,mi2hh!A$2:B$4261,2,FALSE())</f>
        <v>3</v>
      </c>
      <c r="Q2126" t="str">
        <f t="shared" si="133"/>
        <v>Red</v>
      </c>
      <c r="R2126" t="str">
        <f t="shared" si="134"/>
        <v>UN</v>
      </c>
      <c r="S2126" s="24" t="s">
        <v>1216</v>
      </c>
      <c r="T2126" t="str">
        <f t="shared" si="135"/>
        <v/>
      </c>
      <c r="U2126">
        <f>VLOOKUP(S2126,ar_skupina!L$2:M$136,2,FALSE())</f>
        <v>73</v>
      </c>
    </row>
    <row r="2127" spans="1:21" ht="14.25" customHeight="1" x14ac:dyDescent="0.25">
      <c r="A2127">
        <v>2555</v>
      </c>
      <c r="B2127" s="9">
        <v>45273.708333333299</v>
      </c>
      <c r="C2127" s="9">
        <v>45273.916666666701</v>
      </c>
      <c r="D2127" t="s">
        <v>1993</v>
      </c>
      <c r="E2127" t="s">
        <v>16</v>
      </c>
      <c r="F2127" t="s">
        <v>1989</v>
      </c>
      <c r="G2127" t="s">
        <v>4</v>
      </c>
      <c r="H2127" t="s">
        <v>1994</v>
      </c>
      <c r="I2127" s="63" t="e">
        <f t="array" ref="I2127">_xlfn.IFS(#REF!="1",1,#REF!="2",2,#REF!="3",3,#REF!="1A",4,#REF!="1B",5,#REF!="2A",6,#REF!="2B",7,#REF!="3A",8,#REF!="3B",9,#REF!="4A",10,#REF!="","")</f>
        <v>#REF!</v>
      </c>
      <c r="J2127">
        <f>VLOOKUP(F2127,profesor!$G$2:$H$101,2,0)</f>
        <v>24</v>
      </c>
      <c r="K2127">
        <f>VLOOKUP(H2127,ar_predmet!A:C,3,0)</f>
        <v>241</v>
      </c>
      <c r="L2127" s="3" t="str">
        <f>VLOOKUP(H2127,ar_predmet!A:C,2,FALSE())</f>
        <v>S108</v>
      </c>
      <c r="M2127">
        <f>+VLOOKUP(G2127,tip_dogodka!$B$2:$C$10,2,0)</f>
        <v>3</v>
      </c>
      <c r="N2127">
        <f>+VLOOKUP(E2127,prostor!$F$1:$G$101,2,0)</f>
        <v>54</v>
      </c>
      <c r="O2127">
        <f t="shared" si="132"/>
        <v>300</v>
      </c>
      <c r="P2127">
        <f>VLOOKUP(O2127,mi2hh!A$2:B$4261,2,FALSE())</f>
        <v>6</v>
      </c>
      <c r="Q2127" t="str">
        <f t="shared" si="133"/>
        <v>Izr</v>
      </c>
      <c r="R2127" t="str">
        <f t="shared" si="134"/>
        <v>VS</v>
      </c>
      <c r="S2127" s="24" t="s">
        <v>1239</v>
      </c>
      <c r="T2127" t="str">
        <f t="shared" si="135"/>
        <v/>
      </c>
      <c r="U2127">
        <f>VLOOKUP(S2127,ar_skupina!L$2:M$136,2,FALSE())</f>
        <v>93</v>
      </c>
    </row>
    <row r="2128" spans="1:21" ht="14.25" customHeight="1" x14ac:dyDescent="0.25">
      <c r="A2128">
        <v>2556</v>
      </c>
      <c r="B2128" s="9">
        <v>45223.791666666701</v>
      </c>
      <c r="C2128" s="9">
        <v>45223.961805555598</v>
      </c>
      <c r="D2128" t="s">
        <v>1995</v>
      </c>
      <c r="E2128" t="s">
        <v>17</v>
      </c>
      <c r="F2128" t="s">
        <v>1989</v>
      </c>
      <c r="G2128" t="s">
        <v>10</v>
      </c>
      <c r="H2128" t="s">
        <v>1996</v>
      </c>
      <c r="I2128" s="63" t="e">
        <f t="array" ref="I2128">_xlfn.IFS(#REF!="1",1,#REF!="2",2,#REF!="3",3,#REF!="1A",4,#REF!="1B",5,#REF!="2A",6,#REF!="2B",7,#REF!="3A",8,#REF!="3B",9,#REF!="4A",10,#REF!="","")</f>
        <v>#REF!</v>
      </c>
      <c r="J2128">
        <f>VLOOKUP(F2128,profesor!$G$2:$H$101,2,0)</f>
        <v>24</v>
      </c>
      <c r="K2128">
        <f>VLOOKUP(H2128,ar_predmet!A:C,3,0)</f>
        <v>263</v>
      </c>
      <c r="L2128" s="3" t="str">
        <f>VLOOKUP(H2128,ar_predmet!A:C,2,FALSE())</f>
        <v>KM103</v>
      </c>
      <c r="M2128">
        <f>+VLOOKUP(G2128,tip_dogodka!$B$2:$C$10,2,0)</f>
        <v>9</v>
      </c>
      <c r="N2128">
        <f>+VLOOKUP(E2128,prostor!$F$1:$G$101,2,0)</f>
        <v>55</v>
      </c>
      <c r="O2128">
        <f t="shared" si="132"/>
        <v>245</v>
      </c>
      <c r="P2128">
        <f>VLOOKUP(O2128,mi2hh!A$2:B$4261,2,FALSE())</f>
        <v>5</v>
      </c>
      <c r="Q2128" t="str">
        <f t="shared" si="133"/>
        <v>Izr</v>
      </c>
      <c r="R2128" t="str">
        <f t="shared" si="134"/>
        <v>VS</v>
      </c>
      <c r="S2128" s="24" t="s">
        <v>1240</v>
      </c>
      <c r="T2128" t="str">
        <f t="shared" si="135"/>
        <v/>
      </c>
      <c r="U2128">
        <f>VLOOKUP(S2128,ar_skupina!L$2:M$136,2,FALSE())</f>
        <v>94</v>
      </c>
    </row>
    <row r="2129" spans="1:21" ht="14.25" customHeight="1" x14ac:dyDescent="0.25">
      <c r="A2129">
        <v>2558</v>
      </c>
      <c r="B2129" s="9">
        <v>45250.375</v>
      </c>
      <c r="C2129" s="9">
        <v>45250.479166666701</v>
      </c>
      <c r="D2129" t="s">
        <v>1997</v>
      </c>
      <c r="E2129">
        <v>303</v>
      </c>
      <c r="F2129" t="s">
        <v>1989</v>
      </c>
      <c r="G2129" t="s">
        <v>2</v>
      </c>
      <c r="H2129" t="s">
        <v>1998</v>
      </c>
      <c r="I2129" s="63" t="e">
        <f t="array" ref="I2129">_xlfn.IFS(#REF!="1",1,#REF!="2",2,#REF!="3",3,#REF!="1A",4,#REF!="1B",5,#REF!="2A",6,#REF!="2B",7,#REF!="3A",8,#REF!="3B",9,#REF!="4A",10,#REF!="","")</f>
        <v>#REF!</v>
      </c>
      <c r="J2129">
        <f>VLOOKUP(F2129,profesor!$G$2:$H$101,2,0)</f>
        <v>24</v>
      </c>
      <c r="K2129">
        <f>VLOOKUP(H2129,ar_predmet!A:C,3,0)</f>
        <v>120</v>
      </c>
      <c r="L2129" s="3">
        <f>VLOOKUP(H2129,ar_predmet!A:C,2,FALSE())</f>
        <v>6313</v>
      </c>
      <c r="M2129">
        <f>+VLOOKUP(G2129,tip_dogodka!$B$2:$C$10,2,0)</f>
        <v>1</v>
      </c>
      <c r="N2129">
        <f>+VLOOKUP(E2129,prostor!$F$1:$G$101,2,0)</f>
        <v>7</v>
      </c>
      <c r="O2129">
        <f t="shared" si="132"/>
        <v>150</v>
      </c>
      <c r="P2129">
        <f>VLOOKUP(O2129,mi2hh!A$2:B$4261,2,FALSE())</f>
        <v>3</v>
      </c>
      <c r="Q2129" t="str">
        <f t="shared" si="133"/>
        <v>Red</v>
      </c>
      <c r="R2129" t="str">
        <f t="shared" si="134"/>
        <v>UN</v>
      </c>
      <c r="S2129" s="24" t="s">
        <v>1216</v>
      </c>
      <c r="T2129" t="str">
        <f t="shared" si="135"/>
        <v/>
      </c>
      <c r="U2129">
        <f>VLOOKUP(S2129,ar_skupina!L$2:M$136,2,FALSE())</f>
        <v>73</v>
      </c>
    </row>
    <row r="2130" spans="1:21" ht="14.25" customHeight="1" x14ac:dyDescent="0.25">
      <c r="A2130">
        <v>2559</v>
      </c>
      <c r="B2130" s="9">
        <v>45308.75</v>
      </c>
      <c r="C2130" s="9">
        <v>45308.854166666701</v>
      </c>
      <c r="D2130" t="s">
        <v>1999</v>
      </c>
      <c r="E2130" t="s">
        <v>17</v>
      </c>
      <c r="F2130" t="s">
        <v>1989</v>
      </c>
      <c r="G2130" t="s">
        <v>2</v>
      </c>
      <c r="H2130" t="s">
        <v>1383</v>
      </c>
      <c r="I2130" s="63" t="e">
        <f t="array" ref="I2130">_xlfn.IFS(#REF!="1",1,#REF!="2",2,#REF!="3",3,#REF!="1A",4,#REF!="1B",5,#REF!="2A",6,#REF!="2B",7,#REF!="3A",8,#REF!="3B",9,#REF!="4A",10,#REF!="","")</f>
        <v>#REF!</v>
      </c>
      <c r="J2130">
        <f>VLOOKUP(F2130,profesor!$G$2:$H$101,2,0)</f>
        <v>24</v>
      </c>
      <c r="K2130">
        <f>VLOOKUP(H2130,ar_predmet!A:C,3,0)</f>
        <v>317</v>
      </c>
      <c r="L2130" s="3">
        <f>VLOOKUP(H2130,ar_predmet!A:C,2,FALSE())</f>
        <v>4244</v>
      </c>
      <c r="M2130">
        <f>+VLOOKUP(G2130,tip_dogodka!$B$2:$C$10,2,0)</f>
        <v>1</v>
      </c>
      <c r="N2130">
        <f>+VLOOKUP(E2130,prostor!$F$1:$G$101,2,0)</f>
        <v>55</v>
      </c>
      <c r="O2130">
        <f t="shared" si="132"/>
        <v>150</v>
      </c>
      <c r="P2130">
        <f>VLOOKUP(O2130,mi2hh!A$2:B$4261,2,FALSE())</f>
        <v>3</v>
      </c>
      <c r="Q2130" t="str">
        <f t="shared" si="133"/>
        <v>Izr</v>
      </c>
      <c r="R2130" t="str">
        <f t="shared" si="134"/>
        <v>DO</v>
      </c>
      <c r="S2130" s="24" t="s">
        <v>1277</v>
      </c>
      <c r="T2130" t="str">
        <f t="shared" si="135"/>
        <v/>
      </c>
      <c r="U2130">
        <f>VLOOKUP(S2130,ar_skupina!L$2:M$136,2,FALSE())</f>
        <v>128</v>
      </c>
    </row>
    <row r="2131" spans="1:21" ht="14.25" customHeight="1" x14ac:dyDescent="0.25">
      <c r="A2131">
        <v>2561</v>
      </c>
      <c r="B2131" s="9">
        <v>45359.489583333299</v>
      </c>
      <c r="C2131" s="9">
        <v>45359.59375</v>
      </c>
      <c r="D2131" t="s">
        <v>2000</v>
      </c>
      <c r="E2131" t="s">
        <v>16</v>
      </c>
      <c r="F2131" t="s">
        <v>1989</v>
      </c>
      <c r="G2131" t="s">
        <v>4</v>
      </c>
      <c r="H2131" t="s">
        <v>1992</v>
      </c>
      <c r="I2131" s="63" t="e">
        <f t="array" ref="I2131">_xlfn.IFS(#REF!="1",1,#REF!="2",2,#REF!="3",3,#REF!="1A",4,#REF!="1B",5,#REF!="2A",6,#REF!="2B",7,#REF!="3A",8,#REF!="3B",9,#REF!="4A",10,#REF!="","")</f>
        <v>#REF!</v>
      </c>
      <c r="J2131">
        <f>VLOOKUP(F2131,profesor!$G$2:$H$101,2,0)</f>
        <v>24</v>
      </c>
      <c r="K2131">
        <f>VLOOKUP(H2131,ar_predmet!A:C,3,0)</f>
        <v>124</v>
      </c>
      <c r="L2131" s="3">
        <f>VLOOKUP(H2131,ar_predmet!A:C,2,FALSE())</f>
        <v>6317</v>
      </c>
      <c r="M2131">
        <f>+VLOOKUP(G2131,tip_dogodka!$B$2:$C$10,2,0)</f>
        <v>3</v>
      </c>
      <c r="N2131">
        <f>+VLOOKUP(E2131,prostor!$F$1:$G$101,2,0)</f>
        <v>54</v>
      </c>
      <c r="O2131">
        <f t="shared" si="132"/>
        <v>150</v>
      </c>
      <c r="P2131">
        <f>VLOOKUP(O2131,mi2hh!A$2:B$4261,2,FALSE())</f>
        <v>3</v>
      </c>
      <c r="Q2131" t="str">
        <f t="shared" si="133"/>
        <v>Red</v>
      </c>
      <c r="R2131" t="str">
        <f t="shared" si="134"/>
        <v>UN</v>
      </c>
      <c r="S2131" s="24" t="s">
        <v>1216</v>
      </c>
      <c r="T2131" t="str">
        <f t="shared" si="135"/>
        <v/>
      </c>
      <c r="U2131">
        <f>VLOOKUP(S2131,ar_skupina!L$2:M$136,2,FALSE())</f>
        <v>73</v>
      </c>
    </row>
    <row r="2132" spans="1:21" ht="14.25" customHeight="1" x14ac:dyDescent="0.25">
      <c r="A2132">
        <v>2563</v>
      </c>
      <c r="B2132" s="9">
        <v>45322.75</v>
      </c>
      <c r="C2132" s="9">
        <v>45322.885416666701</v>
      </c>
      <c r="D2132" t="s">
        <v>1999</v>
      </c>
      <c r="E2132" t="s">
        <v>17</v>
      </c>
      <c r="F2132" t="s">
        <v>1989</v>
      </c>
      <c r="G2132" t="s">
        <v>2</v>
      </c>
      <c r="H2132" t="s">
        <v>1383</v>
      </c>
      <c r="I2132" s="63" t="e">
        <f t="array" ref="I2132">_xlfn.IFS(#REF!="1",1,#REF!="2",2,#REF!="3",3,#REF!="1A",4,#REF!="1B",5,#REF!="2A",6,#REF!="2B",7,#REF!="3A",8,#REF!="3B",9,#REF!="4A",10,#REF!="","")</f>
        <v>#REF!</v>
      </c>
      <c r="J2132">
        <f>VLOOKUP(F2132,profesor!$G$2:$H$101,2,0)</f>
        <v>24</v>
      </c>
      <c r="K2132">
        <f>VLOOKUP(H2132,ar_predmet!A:C,3,0)</f>
        <v>317</v>
      </c>
      <c r="L2132" s="3">
        <f>VLOOKUP(H2132,ar_predmet!A:C,2,FALSE())</f>
        <v>4244</v>
      </c>
      <c r="M2132">
        <f>+VLOOKUP(G2132,tip_dogodka!$B$2:$C$10,2,0)</f>
        <v>1</v>
      </c>
      <c r="N2132">
        <f>+VLOOKUP(E2132,prostor!$F$1:$G$101,2,0)</f>
        <v>55</v>
      </c>
      <c r="O2132">
        <f t="shared" si="132"/>
        <v>195</v>
      </c>
      <c r="P2132">
        <f>VLOOKUP(O2132,mi2hh!A$2:B$4261,2,FALSE())</f>
        <v>4</v>
      </c>
      <c r="Q2132" t="str">
        <f t="shared" si="133"/>
        <v>Izr</v>
      </c>
      <c r="R2132" t="str">
        <f t="shared" si="134"/>
        <v>DO</v>
      </c>
      <c r="S2132" s="24" t="s">
        <v>1277</v>
      </c>
      <c r="T2132" t="str">
        <f t="shared" si="135"/>
        <v/>
      </c>
      <c r="U2132">
        <f>VLOOKUP(S2132,ar_skupina!L$2:M$136,2,FALSE())</f>
        <v>128</v>
      </c>
    </row>
    <row r="2133" spans="1:21" ht="14.25" customHeight="1" x14ac:dyDescent="0.25">
      <c r="A2133">
        <v>2564</v>
      </c>
      <c r="B2133" s="9">
        <v>45271.75</v>
      </c>
      <c r="C2133" s="9">
        <v>45271.854166666701</v>
      </c>
      <c r="D2133" t="s">
        <v>2001</v>
      </c>
      <c r="E2133" t="s">
        <v>17</v>
      </c>
      <c r="F2133" t="s">
        <v>1989</v>
      </c>
      <c r="G2133" t="s">
        <v>2</v>
      </c>
      <c r="H2133" t="s">
        <v>1994</v>
      </c>
      <c r="I2133" s="63" t="e">
        <f t="array" ref="I2133">_xlfn.IFS(#REF!="1",1,#REF!="2",2,#REF!="3",3,#REF!="1A",4,#REF!="1B",5,#REF!="2A",6,#REF!="2B",7,#REF!="3A",8,#REF!="3B",9,#REF!="4A",10,#REF!="","")</f>
        <v>#REF!</v>
      </c>
      <c r="J2133">
        <f>VLOOKUP(F2133,profesor!$G$2:$H$101,2,0)</f>
        <v>24</v>
      </c>
      <c r="K2133">
        <f>VLOOKUP(H2133,ar_predmet!A:C,3,0)</f>
        <v>241</v>
      </c>
      <c r="L2133" s="3" t="str">
        <f>VLOOKUP(H2133,ar_predmet!A:C,2,FALSE())</f>
        <v>S108</v>
      </c>
      <c r="M2133">
        <f>+VLOOKUP(G2133,tip_dogodka!$B$2:$C$10,2,0)</f>
        <v>1</v>
      </c>
      <c r="N2133">
        <f>+VLOOKUP(E2133,prostor!$F$1:$G$101,2,0)</f>
        <v>55</v>
      </c>
      <c r="O2133">
        <f t="shared" si="132"/>
        <v>150</v>
      </c>
      <c r="P2133">
        <f>VLOOKUP(O2133,mi2hh!A$2:B$4261,2,FALSE())</f>
        <v>3</v>
      </c>
      <c r="Q2133" t="str">
        <f t="shared" si="133"/>
        <v>Izr</v>
      </c>
      <c r="R2133" t="str">
        <f t="shared" si="134"/>
        <v>VS</v>
      </c>
      <c r="S2133" s="24" t="s">
        <v>1239</v>
      </c>
      <c r="T2133" t="str">
        <f t="shared" si="135"/>
        <v/>
      </c>
      <c r="U2133">
        <f>VLOOKUP(S2133,ar_skupina!L$2:M$136,2,FALSE())</f>
        <v>93</v>
      </c>
    </row>
    <row r="2134" spans="1:21" ht="14.25" customHeight="1" x14ac:dyDescent="0.25">
      <c r="A2134">
        <v>2565</v>
      </c>
      <c r="B2134" s="9">
        <v>45279.75</v>
      </c>
      <c r="C2134" s="9">
        <v>45279.920138888898</v>
      </c>
      <c r="D2134" t="s">
        <v>2002</v>
      </c>
      <c r="E2134" t="s">
        <v>16</v>
      </c>
      <c r="F2134" t="s">
        <v>1989</v>
      </c>
      <c r="G2134" t="s">
        <v>5</v>
      </c>
      <c r="H2134" t="s">
        <v>1994</v>
      </c>
      <c r="I2134" s="63" t="e">
        <f t="array" ref="I2134">_xlfn.IFS(#REF!="1",1,#REF!="2",2,#REF!="3",3,#REF!="1A",4,#REF!="1B",5,#REF!="2A",6,#REF!="2B",7,#REF!="3A",8,#REF!="3B",9,#REF!="4A",10,#REF!="","")</f>
        <v>#REF!</v>
      </c>
      <c r="J2134">
        <f>VLOOKUP(F2134,profesor!$G$2:$H$101,2,0)</f>
        <v>24</v>
      </c>
      <c r="K2134">
        <f>VLOOKUP(H2134,ar_predmet!A:C,3,0)</f>
        <v>241</v>
      </c>
      <c r="L2134" s="3" t="str">
        <f>VLOOKUP(H2134,ar_predmet!A:C,2,FALSE())</f>
        <v>S108</v>
      </c>
      <c r="M2134">
        <f>+VLOOKUP(G2134,tip_dogodka!$B$2:$C$10,2,0)</f>
        <v>4</v>
      </c>
      <c r="N2134">
        <f>+VLOOKUP(E2134,prostor!$F$1:$G$101,2,0)</f>
        <v>54</v>
      </c>
      <c r="O2134">
        <f t="shared" si="132"/>
        <v>245</v>
      </c>
      <c r="P2134">
        <f>VLOOKUP(O2134,mi2hh!A$2:B$4261,2,FALSE())</f>
        <v>5</v>
      </c>
      <c r="Q2134" t="str">
        <f t="shared" si="133"/>
        <v>Izr</v>
      </c>
      <c r="R2134" t="str">
        <f t="shared" si="134"/>
        <v>VS</v>
      </c>
      <c r="S2134" s="24" t="s">
        <v>1239</v>
      </c>
      <c r="T2134" t="str">
        <f t="shared" si="135"/>
        <v/>
      </c>
      <c r="U2134">
        <f>VLOOKUP(S2134,ar_skupina!L$2:M$136,2,FALSE())</f>
        <v>93</v>
      </c>
    </row>
    <row r="2135" spans="1:21" ht="14.25" customHeight="1" x14ac:dyDescent="0.25">
      <c r="A2135">
        <v>2566</v>
      </c>
      <c r="B2135" s="9">
        <v>45259.375</v>
      </c>
      <c r="C2135" s="9">
        <v>45259.479166666701</v>
      </c>
      <c r="D2135" t="s">
        <v>1997</v>
      </c>
      <c r="E2135">
        <v>303</v>
      </c>
      <c r="F2135" t="s">
        <v>1989</v>
      </c>
      <c r="G2135" t="s">
        <v>2</v>
      </c>
      <c r="H2135" t="s">
        <v>1998</v>
      </c>
      <c r="I2135" s="63" t="e">
        <f t="array" ref="I2135">_xlfn.IFS(#REF!="1",1,#REF!="2",2,#REF!="3",3,#REF!="1A",4,#REF!="1B",5,#REF!="2A",6,#REF!="2B",7,#REF!="3A",8,#REF!="3B",9,#REF!="4A",10,#REF!="","")</f>
        <v>#REF!</v>
      </c>
      <c r="J2135">
        <f>VLOOKUP(F2135,profesor!$G$2:$H$101,2,0)</f>
        <v>24</v>
      </c>
      <c r="K2135">
        <f>VLOOKUP(H2135,ar_predmet!A:C,3,0)</f>
        <v>120</v>
      </c>
      <c r="L2135" s="3">
        <f>VLOOKUP(H2135,ar_predmet!A:C,2,FALSE())</f>
        <v>6313</v>
      </c>
      <c r="M2135">
        <f>+VLOOKUP(G2135,tip_dogodka!$B$2:$C$10,2,0)</f>
        <v>1</v>
      </c>
      <c r="N2135">
        <f>+VLOOKUP(E2135,prostor!$F$1:$G$101,2,0)</f>
        <v>7</v>
      </c>
      <c r="O2135">
        <f t="shared" si="132"/>
        <v>150</v>
      </c>
      <c r="P2135">
        <f>VLOOKUP(O2135,mi2hh!A$2:B$4261,2,FALSE())</f>
        <v>3</v>
      </c>
      <c r="Q2135" t="str">
        <f t="shared" si="133"/>
        <v>Red</v>
      </c>
      <c r="R2135" t="str">
        <f t="shared" si="134"/>
        <v>UN</v>
      </c>
      <c r="S2135" s="24" t="s">
        <v>1216</v>
      </c>
      <c r="T2135" t="str">
        <f t="shared" si="135"/>
        <v/>
      </c>
      <c r="U2135">
        <f>VLOOKUP(S2135,ar_skupina!L$2:M$136,2,FALSE())</f>
        <v>73</v>
      </c>
    </row>
    <row r="2136" spans="1:21" ht="14.25" customHeight="1" x14ac:dyDescent="0.25">
      <c r="A2136">
        <v>2568</v>
      </c>
      <c r="B2136" s="9">
        <v>45351.489583333299</v>
      </c>
      <c r="C2136" s="9">
        <v>45351.59375</v>
      </c>
      <c r="D2136" t="s">
        <v>2000</v>
      </c>
      <c r="E2136" t="s">
        <v>16</v>
      </c>
      <c r="F2136" t="s">
        <v>1989</v>
      </c>
      <c r="G2136" t="s">
        <v>4</v>
      </c>
      <c r="H2136" t="s">
        <v>1992</v>
      </c>
      <c r="I2136" s="63" t="e">
        <f t="array" ref="I2136">_xlfn.IFS(#REF!="1",1,#REF!="2",2,#REF!="3",3,#REF!="1A",4,#REF!="1B",5,#REF!="2A",6,#REF!="2B",7,#REF!="3A",8,#REF!="3B",9,#REF!="4A",10,#REF!="","")</f>
        <v>#REF!</v>
      </c>
      <c r="J2136">
        <f>VLOOKUP(F2136,profesor!$G$2:$H$101,2,0)</f>
        <v>24</v>
      </c>
      <c r="K2136">
        <f>VLOOKUP(H2136,ar_predmet!A:C,3,0)</f>
        <v>124</v>
      </c>
      <c r="L2136" s="3">
        <f>VLOOKUP(H2136,ar_predmet!A:C,2,FALSE())</f>
        <v>6317</v>
      </c>
      <c r="M2136">
        <f>+VLOOKUP(G2136,tip_dogodka!$B$2:$C$10,2,0)</f>
        <v>3</v>
      </c>
      <c r="N2136">
        <f>+VLOOKUP(E2136,prostor!$F$1:$G$101,2,0)</f>
        <v>54</v>
      </c>
      <c r="O2136">
        <f t="shared" si="132"/>
        <v>150</v>
      </c>
      <c r="P2136">
        <f>VLOOKUP(O2136,mi2hh!A$2:B$4261,2,FALSE())</f>
        <v>3</v>
      </c>
      <c r="Q2136" t="str">
        <f t="shared" si="133"/>
        <v>Red</v>
      </c>
      <c r="R2136" t="str">
        <f t="shared" si="134"/>
        <v>UN</v>
      </c>
      <c r="S2136" s="24" t="s">
        <v>1216</v>
      </c>
      <c r="T2136" t="str">
        <f t="shared" si="135"/>
        <v/>
      </c>
      <c r="U2136">
        <f>VLOOKUP(S2136,ar_skupina!L$2:M$136,2,FALSE())</f>
        <v>73</v>
      </c>
    </row>
    <row r="2137" spans="1:21" ht="14.25" customHeight="1" x14ac:dyDescent="0.25">
      <c r="A2137">
        <v>2570</v>
      </c>
      <c r="B2137" s="9">
        <v>45259.708333333299</v>
      </c>
      <c r="C2137" s="9">
        <v>45259.916666666701</v>
      </c>
      <c r="D2137" t="s">
        <v>1993</v>
      </c>
      <c r="E2137" t="s">
        <v>16</v>
      </c>
      <c r="F2137" t="s">
        <v>1989</v>
      </c>
      <c r="G2137" t="s">
        <v>4</v>
      </c>
      <c r="H2137" t="s">
        <v>1994</v>
      </c>
      <c r="I2137" s="63" t="e">
        <f t="array" ref="I2137">_xlfn.IFS(#REF!="1",1,#REF!="2",2,#REF!="3",3,#REF!="1A",4,#REF!="1B",5,#REF!="2A",6,#REF!="2B",7,#REF!="3A",8,#REF!="3B",9,#REF!="4A",10,#REF!="","")</f>
        <v>#REF!</v>
      </c>
      <c r="J2137">
        <f>VLOOKUP(F2137,profesor!$G$2:$H$101,2,0)</f>
        <v>24</v>
      </c>
      <c r="K2137">
        <f>VLOOKUP(H2137,ar_predmet!A:C,3,0)</f>
        <v>241</v>
      </c>
      <c r="L2137" s="3" t="str">
        <f>VLOOKUP(H2137,ar_predmet!A:C,2,FALSE())</f>
        <v>S108</v>
      </c>
      <c r="M2137">
        <f>+VLOOKUP(G2137,tip_dogodka!$B$2:$C$10,2,0)</f>
        <v>3</v>
      </c>
      <c r="N2137">
        <f>+VLOOKUP(E2137,prostor!$F$1:$G$101,2,0)</f>
        <v>54</v>
      </c>
      <c r="O2137">
        <f t="shared" si="132"/>
        <v>300</v>
      </c>
      <c r="P2137">
        <f>VLOOKUP(O2137,mi2hh!A$2:B$4261,2,FALSE())</f>
        <v>6</v>
      </c>
      <c r="Q2137" t="str">
        <f t="shared" si="133"/>
        <v>Izr</v>
      </c>
      <c r="R2137" t="str">
        <f t="shared" si="134"/>
        <v>VS</v>
      </c>
      <c r="S2137" s="24" t="s">
        <v>1239</v>
      </c>
      <c r="T2137" t="str">
        <f t="shared" si="135"/>
        <v/>
      </c>
      <c r="U2137">
        <f>VLOOKUP(S2137,ar_skupina!L$2:M$136,2,FALSE())</f>
        <v>93</v>
      </c>
    </row>
    <row r="2138" spans="1:21" ht="14.25" customHeight="1" x14ac:dyDescent="0.25">
      <c r="A2138">
        <v>2571</v>
      </c>
      <c r="B2138" s="9">
        <v>45204.75</v>
      </c>
      <c r="C2138" s="9">
        <v>45204.958333333299</v>
      </c>
      <c r="D2138" t="s">
        <v>1988</v>
      </c>
      <c r="E2138" t="s">
        <v>16</v>
      </c>
      <c r="F2138" t="s">
        <v>1989</v>
      </c>
      <c r="G2138" t="s">
        <v>4</v>
      </c>
      <c r="H2138" t="s">
        <v>1990</v>
      </c>
      <c r="I2138" s="63" t="e">
        <f t="array" ref="I2138">_xlfn.IFS(#REF!="1",1,#REF!="2",2,#REF!="3",3,#REF!="1A",4,#REF!="1B",5,#REF!="2A",6,#REF!="2B",7,#REF!="3A",8,#REF!="3B",9,#REF!="4A",10,#REF!="","")</f>
        <v>#REF!</v>
      </c>
      <c r="J2138">
        <f>VLOOKUP(F2138,profesor!$G$2:$H$101,2,0)</f>
        <v>24</v>
      </c>
      <c r="K2138">
        <f>VLOOKUP(H2138,ar_predmet!A:C,3,0)</f>
        <v>236</v>
      </c>
      <c r="L2138" s="3" t="str">
        <f>VLOOKUP(H2138,ar_predmet!A:C,2,FALSE())</f>
        <v>S102</v>
      </c>
      <c r="M2138">
        <f>+VLOOKUP(G2138,tip_dogodka!$B$2:$C$10,2,0)</f>
        <v>3</v>
      </c>
      <c r="N2138">
        <f>+VLOOKUP(E2138,prostor!$F$1:$G$101,2,0)</f>
        <v>54</v>
      </c>
      <c r="O2138">
        <f t="shared" si="132"/>
        <v>300</v>
      </c>
      <c r="P2138">
        <f>VLOOKUP(O2138,mi2hh!A$2:B$4261,2,FALSE())</f>
        <v>6</v>
      </c>
      <c r="Q2138" t="str">
        <f t="shared" si="133"/>
        <v>Izr</v>
      </c>
      <c r="R2138" t="str">
        <f t="shared" si="134"/>
        <v>VS</v>
      </c>
      <c r="S2138" s="24" t="s">
        <v>1239</v>
      </c>
      <c r="T2138" t="str">
        <f t="shared" si="135"/>
        <v/>
      </c>
      <c r="U2138">
        <f>VLOOKUP(S2138,ar_skupina!L$2:M$136,2,FALSE())</f>
        <v>93</v>
      </c>
    </row>
    <row r="2139" spans="1:21" ht="14.25" customHeight="1" x14ac:dyDescent="0.25">
      <c r="A2139">
        <v>2572</v>
      </c>
      <c r="B2139" s="9">
        <v>45232.75</v>
      </c>
      <c r="C2139" s="9">
        <v>45232.920138888898</v>
      </c>
      <c r="D2139" t="s">
        <v>2003</v>
      </c>
      <c r="E2139" t="s">
        <v>16</v>
      </c>
      <c r="F2139" t="s">
        <v>1989</v>
      </c>
      <c r="G2139" t="s">
        <v>5</v>
      </c>
      <c r="H2139" t="s">
        <v>1990</v>
      </c>
      <c r="I2139" s="63" t="e">
        <f t="array" ref="I2139">_xlfn.IFS(#REF!="1",1,#REF!="2",2,#REF!="3",3,#REF!="1A",4,#REF!="1B",5,#REF!="2A",6,#REF!="2B",7,#REF!="3A",8,#REF!="3B",9,#REF!="4A",10,#REF!="","")</f>
        <v>#REF!</v>
      </c>
      <c r="J2139">
        <f>VLOOKUP(F2139,profesor!$G$2:$H$101,2,0)</f>
        <v>24</v>
      </c>
      <c r="K2139">
        <f>VLOOKUP(H2139,ar_predmet!A:C,3,0)</f>
        <v>236</v>
      </c>
      <c r="L2139" s="3" t="str">
        <f>VLOOKUP(H2139,ar_predmet!A:C,2,FALSE())</f>
        <v>S102</v>
      </c>
      <c r="M2139">
        <f>+VLOOKUP(G2139,tip_dogodka!$B$2:$C$10,2,0)</f>
        <v>4</v>
      </c>
      <c r="N2139">
        <f>+VLOOKUP(E2139,prostor!$F$1:$G$101,2,0)</f>
        <v>54</v>
      </c>
      <c r="O2139">
        <f t="shared" si="132"/>
        <v>245</v>
      </c>
      <c r="P2139">
        <f>VLOOKUP(O2139,mi2hh!A$2:B$4261,2,FALSE())</f>
        <v>5</v>
      </c>
      <c r="Q2139" t="str">
        <f t="shared" si="133"/>
        <v>Izr</v>
      </c>
      <c r="R2139" t="str">
        <f t="shared" si="134"/>
        <v>VS</v>
      </c>
      <c r="S2139" s="24" t="s">
        <v>1239</v>
      </c>
      <c r="T2139" t="str">
        <f t="shared" si="135"/>
        <v/>
      </c>
      <c r="U2139">
        <f>VLOOKUP(S2139,ar_skupina!L$2:M$136,2,FALSE())</f>
        <v>93</v>
      </c>
    </row>
    <row r="2140" spans="1:21" ht="14.25" customHeight="1" x14ac:dyDescent="0.25">
      <c r="A2140">
        <v>2574</v>
      </c>
      <c r="B2140" s="9">
        <v>45278.75</v>
      </c>
      <c r="C2140" s="9">
        <v>45278.920138888898</v>
      </c>
      <c r="D2140" t="s">
        <v>2002</v>
      </c>
      <c r="E2140" t="s">
        <v>16</v>
      </c>
      <c r="F2140" t="s">
        <v>1989</v>
      </c>
      <c r="G2140" t="s">
        <v>5</v>
      </c>
      <c r="H2140" t="s">
        <v>1994</v>
      </c>
      <c r="I2140" s="63" t="e">
        <f t="array" ref="I2140">_xlfn.IFS(#REF!="1",1,#REF!="2",2,#REF!="3",3,#REF!="1A",4,#REF!="1B",5,#REF!="2A",6,#REF!="2B",7,#REF!="3A",8,#REF!="3B",9,#REF!="4A",10,#REF!="","")</f>
        <v>#REF!</v>
      </c>
      <c r="J2140">
        <f>VLOOKUP(F2140,profesor!$G$2:$H$101,2,0)</f>
        <v>24</v>
      </c>
      <c r="K2140">
        <f>VLOOKUP(H2140,ar_predmet!A:C,3,0)</f>
        <v>241</v>
      </c>
      <c r="L2140" s="3" t="str">
        <f>VLOOKUP(H2140,ar_predmet!A:C,2,FALSE())</f>
        <v>S108</v>
      </c>
      <c r="M2140">
        <f>+VLOOKUP(G2140,tip_dogodka!$B$2:$C$10,2,0)</f>
        <v>4</v>
      </c>
      <c r="N2140">
        <f>+VLOOKUP(E2140,prostor!$F$1:$G$101,2,0)</f>
        <v>54</v>
      </c>
      <c r="O2140">
        <f t="shared" si="132"/>
        <v>245</v>
      </c>
      <c r="P2140">
        <f>VLOOKUP(O2140,mi2hh!A$2:B$4261,2,FALSE())</f>
        <v>5</v>
      </c>
      <c r="Q2140" t="str">
        <f t="shared" si="133"/>
        <v>Izr</v>
      </c>
      <c r="R2140" t="str">
        <f t="shared" si="134"/>
        <v>VS</v>
      </c>
      <c r="S2140" s="24" t="s">
        <v>1239</v>
      </c>
      <c r="T2140" t="str">
        <f t="shared" si="135"/>
        <v/>
      </c>
      <c r="U2140">
        <f>VLOOKUP(S2140,ar_skupina!L$2:M$136,2,FALSE())</f>
        <v>93</v>
      </c>
    </row>
    <row r="2141" spans="1:21" ht="14.25" customHeight="1" x14ac:dyDescent="0.25">
      <c r="A2141">
        <v>2575</v>
      </c>
      <c r="B2141" s="9">
        <v>45258.75</v>
      </c>
      <c r="C2141" s="9">
        <v>45258.854166666701</v>
      </c>
      <c r="D2141" t="s">
        <v>2001</v>
      </c>
      <c r="E2141">
        <v>301</v>
      </c>
      <c r="F2141" t="s">
        <v>1989</v>
      </c>
      <c r="G2141" t="s">
        <v>2</v>
      </c>
      <c r="H2141" t="s">
        <v>1994</v>
      </c>
      <c r="I2141" s="63" t="e">
        <f t="array" ref="I2141">_xlfn.IFS(#REF!="1",1,#REF!="2",2,#REF!="3",3,#REF!="1A",4,#REF!="1B",5,#REF!="2A",6,#REF!="2B",7,#REF!="3A",8,#REF!="3B",9,#REF!="4A",10,#REF!="","")</f>
        <v>#REF!</v>
      </c>
      <c r="J2141">
        <f>VLOOKUP(F2141,profesor!$G$2:$H$101,2,0)</f>
        <v>24</v>
      </c>
      <c r="K2141">
        <f>VLOOKUP(H2141,ar_predmet!A:C,3,0)</f>
        <v>241</v>
      </c>
      <c r="L2141" s="3" t="str">
        <f>VLOOKUP(H2141,ar_predmet!A:C,2,FALSE())</f>
        <v>S108</v>
      </c>
      <c r="M2141">
        <f>+VLOOKUP(G2141,tip_dogodka!$B$2:$C$10,2,0)</f>
        <v>1</v>
      </c>
      <c r="N2141">
        <f>+VLOOKUP(E2141,prostor!$F$1:$G$101,2,0)</f>
        <v>5</v>
      </c>
      <c r="O2141">
        <f t="shared" si="132"/>
        <v>150</v>
      </c>
      <c r="P2141">
        <f>VLOOKUP(O2141,mi2hh!A$2:B$4261,2,FALSE())</f>
        <v>3</v>
      </c>
      <c r="Q2141" t="str">
        <f t="shared" si="133"/>
        <v>Izr</v>
      </c>
      <c r="R2141" t="str">
        <f t="shared" si="134"/>
        <v>VS</v>
      </c>
      <c r="S2141" s="24" t="s">
        <v>1239</v>
      </c>
      <c r="T2141" t="str">
        <f t="shared" si="135"/>
        <v/>
      </c>
      <c r="U2141">
        <f>VLOOKUP(S2141,ar_skupina!L$2:M$136,2,FALSE())</f>
        <v>93</v>
      </c>
    </row>
    <row r="2142" spans="1:21" ht="14.25" customHeight="1" x14ac:dyDescent="0.25">
      <c r="A2142">
        <v>2576</v>
      </c>
      <c r="B2142" s="9">
        <v>45209.75</v>
      </c>
      <c r="C2142" s="9">
        <v>45209.958333333299</v>
      </c>
      <c r="D2142" t="s">
        <v>1988</v>
      </c>
      <c r="E2142" t="s">
        <v>16</v>
      </c>
      <c r="F2142" t="s">
        <v>1989</v>
      </c>
      <c r="G2142" t="s">
        <v>4</v>
      </c>
      <c r="H2142" t="s">
        <v>1990</v>
      </c>
      <c r="I2142" s="63" t="e">
        <f t="array" ref="I2142">_xlfn.IFS(#REF!="1",1,#REF!="2",2,#REF!="3",3,#REF!="1A",4,#REF!="1B",5,#REF!="2A",6,#REF!="2B",7,#REF!="3A",8,#REF!="3B",9,#REF!="4A",10,#REF!="","")</f>
        <v>#REF!</v>
      </c>
      <c r="J2142">
        <f>VLOOKUP(F2142,profesor!$G$2:$H$101,2,0)</f>
        <v>24</v>
      </c>
      <c r="K2142">
        <f>VLOOKUP(H2142,ar_predmet!A:C,3,0)</f>
        <v>236</v>
      </c>
      <c r="L2142" s="3" t="str">
        <f>VLOOKUP(H2142,ar_predmet!A:C,2,FALSE())</f>
        <v>S102</v>
      </c>
      <c r="M2142">
        <f>+VLOOKUP(G2142,tip_dogodka!$B$2:$C$10,2,0)</f>
        <v>3</v>
      </c>
      <c r="N2142">
        <f>+VLOOKUP(E2142,prostor!$F$1:$G$101,2,0)</f>
        <v>54</v>
      </c>
      <c r="O2142">
        <f t="shared" si="132"/>
        <v>300</v>
      </c>
      <c r="P2142">
        <f>VLOOKUP(O2142,mi2hh!A$2:B$4261,2,FALSE())</f>
        <v>6</v>
      </c>
      <c r="Q2142" t="str">
        <f t="shared" si="133"/>
        <v>Izr</v>
      </c>
      <c r="R2142" t="str">
        <f t="shared" si="134"/>
        <v>VS</v>
      </c>
      <c r="S2142" s="24" t="s">
        <v>1239</v>
      </c>
      <c r="T2142" t="str">
        <f t="shared" si="135"/>
        <v/>
      </c>
      <c r="U2142">
        <f>VLOOKUP(S2142,ar_skupina!L$2:M$136,2,FALSE())</f>
        <v>93</v>
      </c>
    </row>
    <row r="2143" spans="1:21" ht="14.25" customHeight="1" x14ac:dyDescent="0.25">
      <c r="A2143">
        <v>2578</v>
      </c>
      <c r="B2143" s="9">
        <v>45280.75</v>
      </c>
      <c r="C2143" s="9">
        <v>45280.920138888898</v>
      </c>
      <c r="D2143" t="s">
        <v>2002</v>
      </c>
      <c r="E2143" t="s">
        <v>16</v>
      </c>
      <c r="F2143" t="s">
        <v>1989</v>
      </c>
      <c r="G2143" t="s">
        <v>5</v>
      </c>
      <c r="H2143" t="s">
        <v>1994</v>
      </c>
      <c r="I2143" s="63" t="e">
        <f t="array" ref="I2143">_xlfn.IFS(#REF!="1",1,#REF!="2",2,#REF!="3",3,#REF!="1A",4,#REF!="1B",5,#REF!="2A",6,#REF!="2B",7,#REF!="3A",8,#REF!="3B",9,#REF!="4A",10,#REF!="","")</f>
        <v>#REF!</v>
      </c>
      <c r="J2143">
        <f>VLOOKUP(F2143,profesor!$G$2:$H$101,2,0)</f>
        <v>24</v>
      </c>
      <c r="K2143">
        <f>VLOOKUP(H2143,ar_predmet!A:C,3,0)</f>
        <v>241</v>
      </c>
      <c r="L2143" s="3" t="str">
        <f>VLOOKUP(H2143,ar_predmet!A:C,2,FALSE())</f>
        <v>S108</v>
      </c>
      <c r="M2143">
        <f>+VLOOKUP(G2143,tip_dogodka!$B$2:$C$10,2,0)</f>
        <v>4</v>
      </c>
      <c r="N2143">
        <f>+VLOOKUP(E2143,prostor!$F$1:$G$101,2,0)</f>
        <v>54</v>
      </c>
      <c r="O2143">
        <f t="shared" si="132"/>
        <v>245</v>
      </c>
      <c r="P2143">
        <f>VLOOKUP(O2143,mi2hh!A$2:B$4261,2,FALSE())</f>
        <v>5</v>
      </c>
      <c r="Q2143" t="str">
        <f t="shared" si="133"/>
        <v>Izr</v>
      </c>
      <c r="R2143" t="str">
        <f t="shared" si="134"/>
        <v>VS</v>
      </c>
      <c r="S2143" s="24" t="s">
        <v>1239</v>
      </c>
      <c r="T2143" t="str">
        <f t="shared" si="135"/>
        <v/>
      </c>
      <c r="U2143">
        <f>VLOOKUP(S2143,ar_skupina!L$2:M$136,2,FALSE())</f>
        <v>93</v>
      </c>
    </row>
    <row r="2144" spans="1:21" ht="14.25" customHeight="1" x14ac:dyDescent="0.25">
      <c r="A2144">
        <v>2579</v>
      </c>
      <c r="B2144" s="9">
        <v>45246.375</v>
      </c>
      <c r="C2144" s="9">
        <v>45246.479166666701</v>
      </c>
      <c r="D2144" t="s">
        <v>1997</v>
      </c>
      <c r="E2144">
        <v>303</v>
      </c>
      <c r="F2144" t="s">
        <v>1989</v>
      </c>
      <c r="G2144" t="s">
        <v>2</v>
      </c>
      <c r="H2144" t="s">
        <v>1998</v>
      </c>
      <c r="I2144" s="63" t="e">
        <f t="array" ref="I2144">_xlfn.IFS(#REF!="1",1,#REF!="2",2,#REF!="3",3,#REF!="1A",4,#REF!="1B",5,#REF!="2A",6,#REF!="2B",7,#REF!="3A",8,#REF!="3B",9,#REF!="4A",10,#REF!="","")</f>
        <v>#REF!</v>
      </c>
      <c r="J2144">
        <f>VLOOKUP(F2144,profesor!$G$2:$H$101,2,0)</f>
        <v>24</v>
      </c>
      <c r="K2144">
        <f>VLOOKUP(H2144,ar_predmet!A:C,3,0)</f>
        <v>120</v>
      </c>
      <c r="L2144" s="3">
        <f>VLOOKUP(H2144,ar_predmet!A:C,2,FALSE())</f>
        <v>6313</v>
      </c>
      <c r="M2144">
        <f>+VLOOKUP(G2144,tip_dogodka!$B$2:$C$10,2,0)</f>
        <v>1</v>
      </c>
      <c r="N2144">
        <f>+VLOOKUP(E2144,prostor!$F$1:$G$101,2,0)</f>
        <v>7</v>
      </c>
      <c r="O2144">
        <f t="shared" si="132"/>
        <v>150</v>
      </c>
      <c r="P2144">
        <f>VLOOKUP(O2144,mi2hh!A$2:B$4261,2,FALSE())</f>
        <v>3</v>
      </c>
      <c r="Q2144" t="str">
        <f t="shared" si="133"/>
        <v>Red</v>
      </c>
      <c r="R2144" t="str">
        <f t="shared" si="134"/>
        <v>UN</v>
      </c>
      <c r="S2144" s="24" t="s">
        <v>1216</v>
      </c>
      <c r="T2144" t="str">
        <f t="shared" si="135"/>
        <v/>
      </c>
      <c r="U2144">
        <f>VLOOKUP(S2144,ar_skupina!L$2:M$136,2,FALSE())</f>
        <v>73</v>
      </c>
    </row>
    <row r="2145" spans="1:21" ht="14.25" customHeight="1" x14ac:dyDescent="0.25">
      <c r="A2145">
        <v>2580</v>
      </c>
      <c r="B2145" s="9">
        <v>45205.75</v>
      </c>
      <c r="C2145" s="9">
        <v>45205.958333333299</v>
      </c>
      <c r="D2145" t="s">
        <v>1988</v>
      </c>
      <c r="E2145" t="s">
        <v>16</v>
      </c>
      <c r="F2145" t="s">
        <v>1989</v>
      </c>
      <c r="G2145" t="s">
        <v>4</v>
      </c>
      <c r="H2145" t="s">
        <v>1990</v>
      </c>
      <c r="I2145" s="63" t="e">
        <f t="array" ref="I2145">_xlfn.IFS(#REF!="1",1,#REF!="2",2,#REF!="3",3,#REF!="1A",4,#REF!="1B",5,#REF!="2A",6,#REF!="2B",7,#REF!="3A",8,#REF!="3B",9,#REF!="4A",10,#REF!="","")</f>
        <v>#REF!</v>
      </c>
      <c r="J2145">
        <f>VLOOKUP(F2145,profesor!$G$2:$H$101,2,0)</f>
        <v>24</v>
      </c>
      <c r="K2145">
        <f>VLOOKUP(H2145,ar_predmet!A:C,3,0)</f>
        <v>236</v>
      </c>
      <c r="L2145" s="3" t="str">
        <f>VLOOKUP(H2145,ar_predmet!A:C,2,FALSE())</f>
        <v>S102</v>
      </c>
      <c r="M2145">
        <f>+VLOOKUP(G2145,tip_dogodka!$B$2:$C$10,2,0)</f>
        <v>3</v>
      </c>
      <c r="N2145">
        <f>+VLOOKUP(E2145,prostor!$F$1:$G$101,2,0)</f>
        <v>54</v>
      </c>
      <c r="O2145">
        <f t="shared" si="132"/>
        <v>300</v>
      </c>
      <c r="P2145">
        <f>VLOOKUP(O2145,mi2hh!A$2:B$4261,2,FALSE())</f>
        <v>6</v>
      </c>
      <c r="Q2145" t="str">
        <f t="shared" si="133"/>
        <v>Izr</v>
      </c>
      <c r="R2145" t="str">
        <f t="shared" si="134"/>
        <v>VS</v>
      </c>
      <c r="S2145" s="24" t="s">
        <v>1239</v>
      </c>
      <c r="T2145" t="str">
        <f t="shared" si="135"/>
        <v/>
      </c>
      <c r="U2145">
        <f>VLOOKUP(S2145,ar_skupina!L$2:M$136,2,FALSE())</f>
        <v>93</v>
      </c>
    </row>
    <row r="2146" spans="1:21" ht="14.25" customHeight="1" x14ac:dyDescent="0.25">
      <c r="A2146">
        <v>2581</v>
      </c>
      <c r="B2146" s="9">
        <v>45239.75</v>
      </c>
      <c r="C2146" s="9">
        <v>45239.920138888898</v>
      </c>
      <c r="D2146" t="s">
        <v>2004</v>
      </c>
      <c r="E2146" t="s">
        <v>17</v>
      </c>
      <c r="F2146" t="s">
        <v>1989</v>
      </c>
      <c r="G2146" t="s">
        <v>8</v>
      </c>
      <c r="H2146" t="s">
        <v>1996</v>
      </c>
      <c r="I2146" s="63" t="e">
        <f t="array" ref="I2146">_xlfn.IFS(#REF!="1",1,#REF!="2",2,#REF!="3",3,#REF!="1A",4,#REF!="1B",5,#REF!="2A",6,#REF!="2B",7,#REF!="3A",8,#REF!="3B",9,#REF!="4A",10,#REF!="","")</f>
        <v>#REF!</v>
      </c>
      <c r="J2146">
        <f>VLOOKUP(F2146,profesor!$G$2:$H$101,2,0)</f>
        <v>24</v>
      </c>
      <c r="K2146">
        <f>VLOOKUP(H2146,ar_predmet!A:C,3,0)</f>
        <v>263</v>
      </c>
      <c r="L2146" s="3" t="str">
        <f>VLOOKUP(H2146,ar_predmet!A:C,2,FALSE())</f>
        <v>KM103</v>
      </c>
      <c r="M2146">
        <f>+VLOOKUP(G2146,tip_dogodka!$B$2:$C$10,2,0)</f>
        <v>7</v>
      </c>
      <c r="N2146">
        <f>+VLOOKUP(E2146,prostor!$F$1:$G$101,2,0)</f>
        <v>55</v>
      </c>
      <c r="O2146">
        <f t="shared" si="132"/>
        <v>245</v>
      </c>
      <c r="P2146">
        <f>VLOOKUP(O2146,mi2hh!A$2:B$4261,2,FALSE())</f>
        <v>5</v>
      </c>
      <c r="Q2146" t="str">
        <f t="shared" si="133"/>
        <v>Izr</v>
      </c>
      <c r="R2146" t="str">
        <f t="shared" si="134"/>
        <v>VS</v>
      </c>
      <c r="S2146" s="24" t="s">
        <v>1240</v>
      </c>
      <c r="T2146" t="str">
        <f t="shared" si="135"/>
        <v/>
      </c>
      <c r="U2146">
        <f>VLOOKUP(S2146,ar_skupina!L$2:M$136,2,FALSE())</f>
        <v>94</v>
      </c>
    </row>
    <row r="2147" spans="1:21" ht="14.25" customHeight="1" x14ac:dyDescent="0.25">
      <c r="A2147">
        <v>2582</v>
      </c>
      <c r="B2147" s="9">
        <v>45272.708333333299</v>
      </c>
      <c r="C2147" s="9">
        <v>45272.916666666701</v>
      </c>
      <c r="D2147" t="s">
        <v>1993</v>
      </c>
      <c r="E2147" t="s">
        <v>16</v>
      </c>
      <c r="F2147" t="s">
        <v>1989</v>
      </c>
      <c r="G2147" t="s">
        <v>4</v>
      </c>
      <c r="H2147" t="s">
        <v>1994</v>
      </c>
      <c r="I2147" s="63" t="e">
        <f t="array" ref="I2147">_xlfn.IFS(#REF!="1",1,#REF!="2",2,#REF!="3",3,#REF!="1A",4,#REF!="1B",5,#REF!="2A",6,#REF!="2B",7,#REF!="3A",8,#REF!="3B",9,#REF!="4A",10,#REF!="","")</f>
        <v>#REF!</v>
      </c>
      <c r="J2147">
        <f>VLOOKUP(F2147,profesor!$G$2:$H$101,2,0)</f>
        <v>24</v>
      </c>
      <c r="K2147">
        <f>VLOOKUP(H2147,ar_predmet!A:C,3,0)</f>
        <v>241</v>
      </c>
      <c r="L2147" s="3" t="str">
        <f>VLOOKUP(H2147,ar_predmet!A:C,2,FALSE())</f>
        <v>S108</v>
      </c>
      <c r="M2147">
        <f>+VLOOKUP(G2147,tip_dogodka!$B$2:$C$10,2,0)</f>
        <v>3</v>
      </c>
      <c r="N2147">
        <f>+VLOOKUP(E2147,prostor!$F$1:$G$101,2,0)</f>
        <v>54</v>
      </c>
      <c r="O2147">
        <f t="shared" si="132"/>
        <v>300</v>
      </c>
      <c r="P2147">
        <f>VLOOKUP(O2147,mi2hh!A$2:B$4261,2,FALSE())</f>
        <v>6</v>
      </c>
      <c r="Q2147" t="str">
        <f t="shared" si="133"/>
        <v>Izr</v>
      </c>
      <c r="R2147" t="str">
        <f t="shared" si="134"/>
        <v>VS</v>
      </c>
      <c r="S2147" s="24" t="s">
        <v>1239</v>
      </c>
      <c r="T2147" t="str">
        <f t="shared" si="135"/>
        <v/>
      </c>
      <c r="U2147">
        <f>VLOOKUP(S2147,ar_skupina!L$2:M$136,2,FALSE())</f>
        <v>93</v>
      </c>
    </row>
    <row r="2148" spans="1:21" ht="14.25" customHeight="1" x14ac:dyDescent="0.25">
      <c r="A2148">
        <v>2583</v>
      </c>
      <c r="B2148" s="9">
        <v>45264.708333333299</v>
      </c>
      <c r="C2148" s="9">
        <v>45264.916666666701</v>
      </c>
      <c r="D2148" t="s">
        <v>1993</v>
      </c>
      <c r="E2148" t="s">
        <v>16</v>
      </c>
      <c r="F2148" t="s">
        <v>1989</v>
      </c>
      <c r="G2148" t="s">
        <v>4</v>
      </c>
      <c r="H2148" t="s">
        <v>1994</v>
      </c>
      <c r="I2148" s="63" t="e">
        <f t="array" ref="I2148">_xlfn.IFS(#REF!="1",1,#REF!="2",2,#REF!="3",3,#REF!="1A",4,#REF!="1B",5,#REF!="2A",6,#REF!="2B",7,#REF!="3A",8,#REF!="3B",9,#REF!="4A",10,#REF!="","")</f>
        <v>#REF!</v>
      </c>
      <c r="J2148">
        <f>VLOOKUP(F2148,profesor!$G$2:$H$101,2,0)</f>
        <v>24</v>
      </c>
      <c r="K2148">
        <f>VLOOKUP(H2148,ar_predmet!A:C,3,0)</f>
        <v>241</v>
      </c>
      <c r="L2148" s="3" t="str">
        <f>VLOOKUP(H2148,ar_predmet!A:C,2,FALSE())</f>
        <v>S108</v>
      </c>
      <c r="M2148">
        <f>+VLOOKUP(G2148,tip_dogodka!$B$2:$C$10,2,0)</f>
        <v>3</v>
      </c>
      <c r="N2148">
        <f>+VLOOKUP(E2148,prostor!$F$1:$G$101,2,0)</f>
        <v>54</v>
      </c>
      <c r="O2148">
        <f t="shared" si="132"/>
        <v>300</v>
      </c>
      <c r="P2148">
        <f>VLOOKUP(O2148,mi2hh!A$2:B$4261,2,FALSE())</f>
        <v>6</v>
      </c>
      <c r="Q2148" t="str">
        <f t="shared" si="133"/>
        <v>Izr</v>
      </c>
      <c r="R2148" t="str">
        <f t="shared" si="134"/>
        <v>VS</v>
      </c>
      <c r="S2148" s="24" t="s">
        <v>1239</v>
      </c>
      <c r="T2148" t="str">
        <f t="shared" si="135"/>
        <v/>
      </c>
      <c r="U2148">
        <f>VLOOKUP(S2148,ar_skupina!L$2:M$136,2,FALSE())</f>
        <v>93</v>
      </c>
    </row>
    <row r="2149" spans="1:21" ht="14.25" customHeight="1" x14ac:dyDescent="0.25">
      <c r="A2149">
        <v>2584</v>
      </c>
      <c r="B2149" s="9">
        <v>45365.489583333299</v>
      </c>
      <c r="C2149" s="9">
        <v>45365.59375</v>
      </c>
      <c r="D2149" t="s">
        <v>1991</v>
      </c>
      <c r="E2149">
        <v>303</v>
      </c>
      <c r="F2149" t="s">
        <v>1989</v>
      </c>
      <c r="G2149" t="s">
        <v>2</v>
      </c>
      <c r="H2149" t="s">
        <v>1992</v>
      </c>
      <c r="I2149" s="63" t="e">
        <f t="array" ref="I2149">_xlfn.IFS(#REF!="1",1,#REF!="2",2,#REF!="3",3,#REF!="1A",4,#REF!="1B",5,#REF!="2A",6,#REF!="2B",7,#REF!="3A",8,#REF!="3B",9,#REF!="4A",10,#REF!="","")</f>
        <v>#REF!</v>
      </c>
      <c r="J2149">
        <f>VLOOKUP(F2149,profesor!$G$2:$H$101,2,0)</f>
        <v>24</v>
      </c>
      <c r="K2149">
        <f>VLOOKUP(H2149,ar_predmet!A:C,3,0)</f>
        <v>124</v>
      </c>
      <c r="L2149" s="3">
        <f>VLOOKUP(H2149,ar_predmet!A:C,2,FALSE())</f>
        <v>6317</v>
      </c>
      <c r="M2149">
        <f>+VLOOKUP(G2149,tip_dogodka!$B$2:$C$10,2,0)</f>
        <v>1</v>
      </c>
      <c r="N2149">
        <f>+VLOOKUP(E2149,prostor!$F$1:$G$101,2,0)</f>
        <v>7</v>
      </c>
      <c r="O2149">
        <f t="shared" si="132"/>
        <v>150</v>
      </c>
      <c r="P2149">
        <f>VLOOKUP(O2149,mi2hh!A$2:B$4261,2,FALSE())</f>
        <v>3</v>
      </c>
      <c r="Q2149" t="str">
        <f t="shared" si="133"/>
        <v>Red</v>
      </c>
      <c r="R2149" t="str">
        <f t="shared" si="134"/>
        <v>UN</v>
      </c>
      <c r="S2149" s="24" t="s">
        <v>1216</v>
      </c>
      <c r="T2149" t="str">
        <f t="shared" si="135"/>
        <v/>
      </c>
      <c r="U2149">
        <f>VLOOKUP(S2149,ar_skupina!L$2:M$136,2,FALSE())</f>
        <v>73</v>
      </c>
    </row>
    <row r="2150" spans="1:21" ht="14.25" customHeight="1" x14ac:dyDescent="0.25">
      <c r="A2150">
        <v>2585</v>
      </c>
      <c r="B2150" s="9">
        <v>45217.791666666701</v>
      </c>
      <c r="C2150" s="9">
        <v>45217.895833333299</v>
      </c>
      <c r="D2150" t="s">
        <v>2005</v>
      </c>
      <c r="E2150" t="s">
        <v>17</v>
      </c>
      <c r="F2150" t="s">
        <v>1989</v>
      </c>
      <c r="G2150" t="s">
        <v>2</v>
      </c>
      <c r="H2150" t="s">
        <v>1990</v>
      </c>
      <c r="I2150" s="63" t="e">
        <f t="array" ref="I2150">_xlfn.IFS(#REF!="1",1,#REF!="2",2,#REF!="3",3,#REF!="1A",4,#REF!="1B",5,#REF!="2A",6,#REF!="2B",7,#REF!="3A",8,#REF!="3B",9,#REF!="4A",10,#REF!="","")</f>
        <v>#REF!</v>
      </c>
      <c r="J2150">
        <f>VLOOKUP(F2150,profesor!$G$2:$H$101,2,0)</f>
        <v>24</v>
      </c>
      <c r="K2150">
        <f>VLOOKUP(H2150,ar_predmet!A:C,3,0)</f>
        <v>236</v>
      </c>
      <c r="L2150" s="3" t="str">
        <f>VLOOKUP(H2150,ar_predmet!A:C,2,FALSE())</f>
        <v>S102</v>
      </c>
      <c r="M2150">
        <f>+VLOOKUP(G2150,tip_dogodka!$B$2:$C$10,2,0)</f>
        <v>1</v>
      </c>
      <c r="N2150">
        <f>+VLOOKUP(E2150,prostor!$F$1:$G$101,2,0)</f>
        <v>55</v>
      </c>
      <c r="O2150">
        <f t="shared" si="132"/>
        <v>150</v>
      </c>
      <c r="P2150">
        <f>VLOOKUP(O2150,mi2hh!A$2:B$4261,2,FALSE())</f>
        <v>3</v>
      </c>
      <c r="Q2150" t="str">
        <f t="shared" si="133"/>
        <v>Izr</v>
      </c>
      <c r="R2150" t="str">
        <f t="shared" si="134"/>
        <v>VS</v>
      </c>
      <c r="S2150" s="24" t="s">
        <v>1239</v>
      </c>
      <c r="T2150" t="str">
        <f t="shared" si="135"/>
        <v/>
      </c>
      <c r="U2150">
        <f>VLOOKUP(S2150,ar_skupina!L$2:M$136,2,FALSE())</f>
        <v>93</v>
      </c>
    </row>
    <row r="2151" spans="1:21" ht="14.25" customHeight="1" x14ac:dyDescent="0.25">
      <c r="A2151">
        <v>2586</v>
      </c>
      <c r="B2151" s="9">
        <v>45225.791666666701</v>
      </c>
      <c r="C2151" s="9">
        <v>45225.958333333299</v>
      </c>
      <c r="D2151" t="s">
        <v>2003</v>
      </c>
      <c r="E2151" t="s">
        <v>16</v>
      </c>
      <c r="F2151" t="s">
        <v>1989</v>
      </c>
      <c r="G2151" t="s">
        <v>5</v>
      </c>
      <c r="H2151" t="s">
        <v>1990</v>
      </c>
      <c r="I2151" s="63" t="e">
        <f t="array" ref="I2151">_xlfn.IFS(#REF!="1",1,#REF!="2",2,#REF!="3",3,#REF!="1A",4,#REF!="1B",5,#REF!="2A",6,#REF!="2B",7,#REF!="3A",8,#REF!="3B",9,#REF!="4A",10,#REF!="","")</f>
        <v>#REF!</v>
      </c>
      <c r="J2151">
        <f>VLOOKUP(F2151,profesor!$G$2:$H$101,2,0)</f>
        <v>24</v>
      </c>
      <c r="K2151">
        <f>VLOOKUP(H2151,ar_predmet!A:C,3,0)</f>
        <v>236</v>
      </c>
      <c r="L2151" s="3" t="str">
        <f>VLOOKUP(H2151,ar_predmet!A:C,2,FALSE())</f>
        <v>S102</v>
      </c>
      <c r="M2151">
        <f>+VLOOKUP(G2151,tip_dogodka!$B$2:$C$10,2,0)</f>
        <v>4</v>
      </c>
      <c r="N2151">
        <f>+VLOOKUP(E2151,prostor!$F$1:$G$101,2,0)</f>
        <v>54</v>
      </c>
      <c r="O2151">
        <f t="shared" si="132"/>
        <v>240</v>
      </c>
      <c r="P2151">
        <f>VLOOKUP(O2151,mi2hh!A$2:B$4261,2,FALSE())</f>
        <v>5</v>
      </c>
      <c r="Q2151" t="str">
        <f t="shared" si="133"/>
        <v>Izr</v>
      </c>
      <c r="R2151" t="str">
        <f t="shared" si="134"/>
        <v>VS</v>
      </c>
      <c r="S2151" s="24" t="s">
        <v>1239</v>
      </c>
      <c r="T2151" t="str">
        <f t="shared" si="135"/>
        <v/>
      </c>
      <c r="U2151">
        <f>VLOOKUP(S2151,ar_skupina!L$2:M$136,2,FALSE())</f>
        <v>93</v>
      </c>
    </row>
    <row r="2152" spans="1:21" ht="14.25" customHeight="1" x14ac:dyDescent="0.25">
      <c r="A2152">
        <v>2587</v>
      </c>
      <c r="B2152" s="9">
        <v>45251.375</v>
      </c>
      <c r="C2152" s="9">
        <v>45251.479166666701</v>
      </c>
      <c r="D2152" t="s">
        <v>2006</v>
      </c>
      <c r="E2152" t="s">
        <v>16</v>
      </c>
      <c r="F2152" t="s">
        <v>1989</v>
      </c>
      <c r="G2152" t="s">
        <v>4</v>
      </c>
      <c r="H2152" t="s">
        <v>1998</v>
      </c>
      <c r="I2152" s="63" t="e">
        <f t="array" ref="I2152">_xlfn.IFS(#REF!="1",1,#REF!="2",2,#REF!="3",3,#REF!="1A",4,#REF!="1B",5,#REF!="2A",6,#REF!="2B",7,#REF!="3A",8,#REF!="3B",9,#REF!="4A",10,#REF!="","")</f>
        <v>#REF!</v>
      </c>
      <c r="J2152">
        <f>VLOOKUP(F2152,profesor!$G$2:$H$101,2,0)</f>
        <v>24</v>
      </c>
      <c r="K2152">
        <f>VLOOKUP(H2152,ar_predmet!A:C,3,0)</f>
        <v>120</v>
      </c>
      <c r="L2152" s="3">
        <f>VLOOKUP(H2152,ar_predmet!A:C,2,FALSE())</f>
        <v>6313</v>
      </c>
      <c r="M2152">
        <f>+VLOOKUP(G2152,tip_dogodka!$B$2:$C$10,2,0)</f>
        <v>3</v>
      </c>
      <c r="N2152">
        <f>+VLOOKUP(E2152,prostor!$F$1:$G$101,2,0)</f>
        <v>54</v>
      </c>
      <c r="O2152">
        <f t="shared" si="132"/>
        <v>150</v>
      </c>
      <c r="P2152">
        <f>VLOOKUP(O2152,mi2hh!A$2:B$4261,2,FALSE())</f>
        <v>3</v>
      </c>
      <c r="Q2152" t="str">
        <f t="shared" si="133"/>
        <v>Red</v>
      </c>
      <c r="R2152" t="str">
        <f t="shared" si="134"/>
        <v>UN</v>
      </c>
      <c r="S2152" s="24" t="s">
        <v>1216</v>
      </c>
      <c r="T2152" t="str">
        <f t="shared" si="135"/>
        <v/>
      </c>
      <c r="U2152">
        <f>VLOOKUP(S2152,ar_skupina!L$2:M$136,2,FALSE())</f>
        <v>73</v>
      </c>
    </row>
    <row r="2153" spans="1:21" ht="14.25" customHeight="1" x14ac:dyDescent="0.25">
      <c r="A2153">
        <v>2589</v>
      </c>
      <c r="B2153" s="9">
        <v>45245.375</v>
      </c>
      <c r="C2153" s="9">
        <v>45245.479166666701</v>
      </c>
      <c r="D2153" t="s">
        <v>2006</v>
      </c>
      <c r="E2153" t="s">
        <v>16</v>
      </c>
      <c r="F2153" t="s">
        <v>1989</v>
      </c>
      <c r="G2153" t="s">
        <v>4</v>
      </c>
      <c r="H2153" t="s">
        <v>1998</v>
      </c>
      <c r="I2153" s="63" t="e">
        <f t="array" ref="I2153">_xlfn.IFS(#REF!="1",1,#REF!="2",2,#REF!="3",3,#REF!="1A",4,#REF!="1B",5,#REF!="2A",6,#REF!="2B",7,#REF!="3A",8,#REF!="3B",9,#REF!="4A",10,#REF!="","")</f>
        <v>#REF!</v>
      </c>
      <c r="J2153">
        <f>VLOOKUP(F2153,profesor!$G$2:$H$101,2,0)</f>
        <v>24</v>
      </c>
      <c r="K2153">
        <f>VLOOKUP(H2153,ar_predmet!A:C,3,0)</f>
        <v>120</v>
      </c>
      <c r="L2153" s="3">
        <f>VLOOKUP(H2153,ar_predmet!A:C,2,FALSE())</f>
        <v>6313</v>
      </c>
      <c r="M2153">
        <f>+VLOOKUP(G2153,tip_dogodka!$B$2:$C$10,2,0)</f>
        <v>3</v>
      </c>
      <c r="N2153">
        <f>+VLOOKUP(E2153,prostor!$F$1:$G$101,2,0)</f>
        <v>54</v>
      </c>
      <c r="O2153">
        <f t="shared" si="132"/>
        <v>150</v>
      </c>
      <c r="P2153">
        <f>VLOOKUP(O2153,mi2hh!A$2:B$4261,2,FALSE())</f>
        <v>3</v>
      </c>
      <c r="Q2153" t="str">
        <f t="shared" si="133"/>
        <v>Red</v>
      </c>
      <c r="R2153" t="str">
        <f t="shared" si="134"/>
        <v>UN</v>
      </c>
      <c r="S2153" s="24" t="s">
        <v>1216</v>
      </c>
      <c r="T2153" t="str">
        <f t="shared" si="135"/>
        <v/>
      </c>
      <c r="U2153">
        <f>VLOOKUP(S2153,ar_skupina!L$2:M$136,2,FALSE())</f>
        <v>73</v>
      </c>
    </row>
    <row r="2154" spans="1:21" ht="14.25" customHeight="1" x14ac:dyDescent="0.25">
      <c r="A2154">
        <v>2591</v>
      </c>
      <c r="B2154" s="9">
        <v>45364.489583333299</v>
      </c>
      <c r="C2154" s="9">
        <v>45364.59375</v>
      </c>
      <c r="D2154" t="s">
        <v>2000</v>
      </c>
      <c r="E2154" t="s">
        <v>16</v>
      </c>
      <c r="F2154" t="s">
        <v>1989</v>
      </c>
      <c r="G2154" t="s">
        <v>4</v>
      </c>
      <c r="H2154" t="s">
        <v>1992</v>
      </c>
      <c r="I2154" s="63" t="e">
        <f t="array" ref="I2154">_xlfn.IFS(#REF!="1",1,#REF!="2",2,#REF!="3",3,#REF!="1A",4,#REF!="1B",5,#REF!="2A",6,#REF!="2B",7,#REF!="3A",8,#REF!="3B",9,#REF!="4A",10,#REF!="","")</f>
        <v>#REF!</v>
      </c>
      <c r="J2154">
        <f>VLOOKUP(F2154,profesor!$G$2:$H$101,2,0)</f>
        <v>24</v>
      </c>
      <c r="K2154">
        <f>VLOOKUP(H2154,ar_predmet!A:C,3,0)</f>
        <v>124</v>
      </c>
      <c r="L2154" s="3">
        <f>VLOOKUP(H2154,ar_predmet!A:C,2,FALSE())</f>
        <v>6317</v>
      </c>
      <c r="M2154">
        <f>+VLOOKUP(G2154,tip_dogodka!$B$2:$C$10,2,0)</f>
        <v>3</v>
      </c>
      <c r="N2154">
        <f>+VLOOKUP(E2154,prostor!$F$1:$G$101,2,0)</f>
        <v>54</v>
      </c>
      <c r="O2154">
        <f t="shared" si="132"/>
        <v>150</v>
      </c>
      <c r="P2154">
        <f>VLOOKUP(O2154,mi2hh!A$2:B$4261,2,FALSE())</f>
        <v>3</v>
      </c>
      <c r="Q2154" t="str">
        <f t="shared" si="133"/>
        <v>Red</v>
      </c>
      <c r="R2154" t="str">
        <f t="shared" si="134"/>
        <v>UN</v>
      </c>
      <c r="S2154" s="24" t="s">
        <v>1216</v>
      </c>
      <c r="T2154" t="str">
        <f t="shared" si="135"/>
        <v/>
      </c>
      <c r="U2154">
        <f>VLOOKUP(S2154,ar_skupina!L$2:M$136,2,FALSE())</f>
        <v>73</v>
      </c>
    </row>
    <row r="2155" spans="1:21" ht="14.25" customHeight="1" x14ac:dyDescent="0.25">
      <c r="A2155">
        <v>2592</v>
      </c>
      <c r="B2155" s="9">
        <v>45362.489583333299</v>
      </c>
      <c r="C2155" s="9">
        <v>45362.59375</v>
      </c>
      <c r="D2155" t="s">
        <v>2000</v>
      </c>
      <c r="E2155" t="s">
        <v>16</v>
      </c>
      <c r="F2155" t="s">
        <v>1989</v>
      </c>
      <c r="G2155" t="s">
        <v>4</v>
      </c>
      <c r="H2155" t="s">
        <v>1992</v>
      </c>
      <c r="I2155" s="63" t="e">
        <f t="array" ref="I2155">_xlfn.IFS(#REF!="1",1,#REF!="2",2,#REF!="3",3,#REF!="1A",4,#REF!="1B",5,#REF!="2A",6,#REF!="2B",7,#REF!="3A",8,#REF!="3B",9,#REF!="4A",10,#REF!="","")</f>
        <v>#REF!</v>
      </c>
      <c r="J2155">
        <f>VLOOKUP(F2155,profesor!$G$2:$H$101,2,0)</f>
        <v>24</v>
      </c>
      <c r="K2155">
        <f>VLOOKUP(H2155,ar_predmet!A:C,3,0)</f>
        <v>124</v>
      </c>
      <c r="L2155" s="3">
        <f>VLOOKUP(H2155,ar_predmet!A:C,2,FALSE())</f>
        <v>6317</v>
      </c>
      <c r="M2155">
        <f>+VLOOKUP(G2155,tip_dogodka!$B$2:$C$10,2,0)</f>
        <v>3</v>
      </c>
      <c r="N2155">
        <f>+VLOOKUP(E2155,prostor!$F$1:$G$101,2,0)</f>
        <v>54</v>
      </c>
      <c r="O2155">
        <f t="shared" si="132"/>
        <v>150</v>
      </c>
      <c r="P2155">
        <f>VLOOKUP(O2155,mi2hh!A$2:B$4261,2,FALSE())</f>
        <v>3</v>
      </c>
      <c r="Q2155" t="str">
        <f t="shared" si="133"/>
        <v>Red</v>
      </c>
      <c r="R2155" t="str">
        <f t="shared" si="134"/>
        <v>UN</v>
      </c>
      <c r="S2155" s="24" t="s">
        <v>1216</v>
      </c>
      <c r="T2155" t="str">
        <f t="shared" si="135"/>
        <v/>
      </c>
      <c r="U2155">
        <f>VLOOKUP(S2155,ar_skupina!L$2:M$136,2,FALSE())</f>
        <v>73</v>
      </c>
    </row>
    <row r="2156" spans="1:21" ht="14.25" customHeight="1" x14ac:dyDescent="0.25">
      <c r="A2156">
        <v>2593</v>
      </c>
      <c r="B2156" s="9">
        <v>45366.489583333299</v>
      </c>
      <c r="C2156" s="9">
        <v>45366.59375</v>
      </c>
      <c r="D2156" t="s">
        <v>1991</v>
      </c>
      <c r="E2156">
        <v>303</v>
      </c>
      <c r="F2156" t="s">
        <v>1989</v>
      </c>
      <c r="G2156" t="s">
        <v>2</v>
      </c>
      <c r="H2156" t="s">
        <v>1992</v>
      </c>
      <c r="I2156" s="63" t="e">
        <f t="array" ref="I2156">_xlfn.IFS(#REF!="1",1,#REF!="2",2,#REF!="3",3,#REF!="1A",4,#REF!="1B",5,#REF!="2A",6,#REF!="2B",7,#REF!="3A",8,#REF!="3B",9,#REF!="4A",10,#REF!="","")</f>
        <v>#REF!</v>
      </c>
      <c r="J2156">
        <f>VLOOKUP(F2156,profesor!$G$2:$H$101,2,0)</f>
        <v>24</v>
      </c>
      <c r="K2156">
        <f>VLOOKUP(H2156,ar_predmet!A:C,3,0)</f>
        <v>124</v>
      </c>
      <c r="L2156" s="3">
        <f>VLOOKUP(H2156,ar_predmet!A:C,2,FALSE())</f>
        <v>6317</v>
      </c>
      <c r="M2156">
        <f>+VLOOKUP(G2156,tip_dogodka!$B$2:$C$10,2,0)</f>
        <v>1</v>
      </c>
      <c r="N2156">
        <f>+VLOOKUP(E2156,prostor!$F$1:$G$101,2,0)</f>
        <v>7</v>
      </c>
      <c r="O2156">
        <f t="shared" si="132"/>
        <v>150</v>
      </c>
      <c r="P2156">
        <f>VLOOKUP(O2156,mi2hh!A$2:B$4261,2,FALSE())</f>
        <v>3</v>
      </c>
      <c r="Q2156" t="str">
        <f t="shared" si="133"/>
        <v>Red</v>
      </c>
      <c r="R2156" t="str">
        <f t="shared" si="134"/>
        <v>UN</v>
      </c>
      <c r="S2156" s="24" t="s">
        <v>1216</v>
      </c>
      <c r="T2156" t="str">
        <f t="shared" si="135"/>
        <v/>
      </c>
      <c r="U2156">
        <f>VLOOKUP(S2156,ar_skupina!L$2:M$136,2,FALSE())</f>
        <v>73</v>
      </c>
    </row>
    <row r="2157" spans="1:21" ht="14.25" customHeight="1" x14ac:dyDescent="0.25">
      <c r="A2157">
        <v>2594</v>
      </c>
      <c r="B2157" s="9">
        <v>45350.489583333299</v>
      </c>
      <c r="C2157" s="9">
        <v>45350.59375</v>
      </c>
      <c r="D2157" t="s">
        <v>1991</v>
      </c>
      <c r="E2157">
        <v>303</v>
      </c>
      <c r="F2157" t="s">
        <v>1989</v>
      </c>
      <c r="G2157" t="s">
        <v>2</v>
      </c>
      <c r="H2157" t="s">
        <v>1992</v>
      </c>
      <c r="I2157" s="63" t="e">
        <f t="array" ref="I2157">_xlfn.IFS(#REF!="1",1,#REF!="2",2,#REF!="3",3,#REF!="1A",4,#REF!="1B",5,#REF!="2A",6,#REF!="2B",7,#REF!="3A",8,#REF!="3B",9,#REF!="4A",10,#REF!="","")</f>
        <v>#REF!</v>
      </c>
      <c r="J2157">
        <f>VLOOKUP(F2157,profesor!$G$2:$H$101,2,0)</f>
        <v>24</v>
      </c>
      <c r="K2157">
        <f>VLOOKUP(H2157,ar_predmet!A:C,3,0)</f>
        <v>124</v>
      </c>
      <c r="L2157" s="3">
        <f>VLOOKUP(H2157,ar_predmet!A:C,2,FALSE())</f>
        <v>6317</v>
      </c>
      <c r="M2157">
        <f>+VLOOKUP(G2157,tip_dogodka!$B$2:$C$10,2,0)</f>
        <v>1</v>
      </c>
      <c r="N2157">
        <f>+VLOOKUP(E2157,prostor!$F$1:$G$101,2,0)</f>
        <v>7</v>
      </c>
      <c r="O2157">
        <f t="shared" si="132"/>
        <v>150</v>
      </c>
      <c r="P2157">
        <f>VLOOKUP(O2157,mi2hh!A$2:B$4261,2,FALSE())</f>
        <v>3</v>
      </c>
      <c r="Q2157" t="str">
        <f t="shared" si="133"/>
        <v>Red</v>
      </c>
      <c r="R2157" t="str">
        <f t="shared" si="134"/>
        <v>UN</v>
      </c>
      <c r="S2157" s="24" t="s">
        <v>1216</v>
      </c>
      <c r="T2157" t="str">
        <f t="shared" si="135"/>
        <v/>
      </c>
      <c r="U2157">
        <f>VLOOKUP(S2157,ar_skupina!L$2:M$136,2,FALSE())</f>
        <v>73</v>
      </c>
    </row>
    <row r="2158" spans="1:21" ht="14.25" customHeight="1" x14ac:dyDescent="0.25">
      <c r="A2158">
        <v>2595</v>
      </c>
      <c r="B2158" s="9">
        <v>45254.375</v>
      </c>
      <c r="C2158" s="9">
        <v>45254.479166666701</v>
      </c>
      <c r="D2158" t="s">
        <v>1997</v>
      </c>
      <c r="E2158">
        <v>302</v>
      </c>
      <c r="F2158" t="s">
        <v>1989</v>
      </c>
      <c r="G2158" t="s">
        <v>2</v>
      </c>
      <c r="H2158" t="s">
        <v>1998</v>
      </c>
      <c r="I2158" s="63" t="e">
        <f t="array" ref="I2158">_xlfn.IFS(#REF!="1",1,#REF!="2",2,#REF!="3",3,#REF!="1A",4,#REF!="1B",5,#REF!="2A",6,#REF!="2B",7,#REF!="3A",8,#REF!="3B",9,#REF!="4A",10,#REF!="","")</f>
        <v>#REF!</v>
      </c>
      <c r="J2158">
        <f>VLOOKUP(F2158,profesor!$G$2:$H$101,2,0)</f>
        <v>24</v>
      </c>
      <c r="K2158">
        <f>VLOOKUP(H2158,ar_predmet!A:C,3,0)</f>
        <v>120</v>
      </c>
      <c r="L2158" s="3">
        <f>VLOOKUP(H2158,ar_predmet!A:C,2,FALSE())</f>
        <v>6313</v>
      </c>
      <c r="M2158">
        <f>+VLOOKUP(G2158,tip_dogodka!$B$2:$C$10,2,0)</f>
        <v>1</v>
      </c>
      <c r="N2158">
        <f>+VLOOKUP(E2158,prostor!$F$1:$G$101,2,0)</f>
        <v>6</v>
      </c>
      <c r="O2158">
        <f t="shared" si="132"/>
        <v>150</v>
      </c>
      <c r="P2158">
        <f>VLOOKUP(O2158,mi2hh!A$2:B$4261,2,FALSE())</f>
        <v>3</v>
      </c>
      <c r="Q2158" t="str">
        <f t="shared" si="133"/>
        <v>Red</v>
      </c>
      <c r="R2158" t="str">
        <f t="shared" si="134"/>
        <v>UN</v>
      </c>
      <c r="S2158" s="24" t="s">
        <v>1216</v>
      </c>
      <c r="T2158" t="str">
        <f t="shared" si="135"/>
        <v/>
      </c>
      <c r="U2158">
        <f>VLOOKUP(S2158,ar_skupina!L$2:M$136,2,FALSE())</f>
        <v>73</v>
      </c>
    </row>
    <row r="2159" spans="1:21" ht="14.25" customHeight="1" x14ac:dyDescent="0.25">
      <c r="A2159">
        <v>2598</v>
      </c>
      <c r="B2159" s="9">
        <v>45261.708333333299</v>
      </c>
      <c r="C2159" s="9">
        <v>45261.916666666701</v>
      </c>
      <c r="D2159" t="s">
        <v>1993</v>
      </c>
      <c r="E2159" t="s">
        <v>16</v>
      </c>
      <c r="F2159" t="s">
        <v>1989</v>
      </c>
      <c r="G2159" t="s">
        <v>4</v>
      </c>
      <c r="H2159" t="s">
        <v>1994</v>
      </c>
      <c r="I2159" s="63" t="e">
        <f t="array" ref="I2159">_xlfn.IFS(#REF!="1",1,#REF!="2",2,#REF!="3",3,#REF!="1A",4,#REF!="1B",5,#REF!="2A",6,#REF!="2B",7,#REF!="3A",8,#REF!="3B",9,#REF!="4A",10,#REF!="","")</f>
        <v>#REF!</v>
      </c>
      <c r="J2159">
        <f>VLOOKUP(F2159,profesor!$G$2:$H$101,2,0)</f>
        <v>24</v>
      </c>
      <c r="K2159">
        <f>VLOOKUP(H2159,ar_predmet!A:C,3,0)</f>
        <v>241</v>
      </c>
      <c r="L2159" s="3" t="str">
        <f>VLOOKUP(H2159,ar_predmet!A:C,2,FALSE())</f>
        <v>S108</v>
      </c>
      <c r="M2159">
        <f>+VLOOKUP(G2159,tip_dogodka!$B$2:$C$10,2,0)</f>
        <v>3</v>
      </c>
      <c r="N2159">
        <f>+VLOOKUP(E2159,prostor!$F$1:$G$101,2,0)</f>
        <v>54</v>
      </c>
      <c r="O2159">
        <f t="shared" si="132"/>
        <v>300</v>
      </c>
      <c r="P2159">
        <f>VLOOKUP(O2159,mi2hh!A$2:B$4261,2,FALSE())</f>
        <v>6</v>
      </c>
      <c r="Q2159" t="str">
        <f t="shared" si="133"/>
        <v>Izr</v>
      </c>
      <c r="R2159" t="str">
        <f t="shared" si="134"/>
        <v>VS</v>
      </c>
      <c r="S2159" s="24" t="s">
        <v>1239</v>
      </c>
      <c r="T2159" t="str">
        <f t="shared" si="135"/>
        <v/>
      </c>
      <c r="U2159">
        <f>VLOOKUP(S2159,ar_skupina!L$2:M$136,2,FALSE())</f>
        <v>93</v>
      </c>
    </row>
    <row r="2160" spans="1:21" ht="14.25" customHeight="1" x14ac:dyDescent="0.25">
      <c r="A2160">
        <v>2599</v>
      </c>
      <c r="B2160" s="9">
        <v>45356.489583333299</v>
      </c>
      <c r="C2160" s="9">
        <v>45356.59375</v>
      </c>
      <c r="D2160" t="s">
        <v>1991</v>
      </c>
      <c r="E2160">
        <v>303</v>
      </c>
      <c r="F2160" t="s">
        <v>1989</v>
      </c>
      <c r="G2160" t="s">
        <v>2</v>
      </c>
      <c r="H2160" t="s">
        <v>1992</v>
      </c>
      <c r="I2160" s="63" t="e">
        <f t="array" ref="I2160">_xlfn.IFS(#REF!="1",1,#REF!="2",2,#REF!="3",3,#REF!="1A",4,#REF!="1B",5,#REF!="2A",6,#REF!="2B",7,#REF!="3A",8,#REF!="3B",9,#REF!="4A",10,#REF!="","")</f>
        <v>#REF!</v>
      </c>
      <c r="J2160">
        <f>VLOOKUP(F2160,profesor!$G$2:$H$101,2,0)</f>
        <v>24</v>
      </c>
      <c r="K2160">
        <f>VLOOKUP(H2160,ar_predmet!A:C,3,0)</f>
        <v>124</v>
      </c>
      <c r="L2160" s="3">
        <f>VLOOKUP(H2160,ar_predmet!A:C,2,FALSE())</f>
        <v>6317</v>
      </c>
      <c r="M2160">
        <f>+VLOOKUP(G2160,tip_dogodka!$B$2:$C$10,2,0)</f>
        <v>1</v>
      </c>
      <c r="N2160">
        <f>+VLOOKUP(E2160,prostor!$F$1:$G$101,2,0)</f>
        <v>7</v>
      </c>
      <c r="O2160">
        <f t="shared" si="132"/>
        <v>150</v>
      </c>
      <c r="P2160">
        <f>VLOOKUP(O2160,mi2hh!A$2:B$4261,2,FALSE())</f>
        <v>3</v>
      </c>
      <c r="Q2160" t="str">
        <f t="shared" si="133"/>
        <v>Red</v>
      </c>
      <c r="R2160" t="str">
        <f t="shared" si="134"/>
        <v>UN</v>
      </c>
      <c r="S2160" s="24" t="s">
        <v>1216</v>
      </c>
      <c r="T2160" t="str">
        <f t="shared" si="135"/>
        <v/>
      </c>
      <c r="U2160">
        <f>VLOOKUP(S2160,ar_skupina!L$2:M$136,2,FALSE())</f>
        <v>73</v>
      </c>
    </row>
    <row r="2161" spans="1:21" ht="14.25" customHeight="1" x14ac:dyDescent="0.25">
      <c r="A2161">
        <v>2600</v>
      </c>
      <c r="B2161" s="9">
        <v>45252.375</v>
      </c>
      <c r="C2161" s="9">
        <v>45252.479166666701</v>
      </c>
      <c r="D2161" t="s">
        <v>1997</v>
      </c>
      <c r="E2161">
        <v>15</v>
      </c>
      <c r="F2161" t="s">
        <v>1989</v>
      </c>
      <c r="G2161" t="s">
        <v>2</v>
      </c>
      <c r="H2161" t="s">
        <v>1998</v>
      </c>
      <c r="I2161" s="63" t="e">
        <f t="array" ref="I2161">_xlfn.IFS(#REF!="1",1,#REF!="2",2,#REF!="3",3,#REF!="1A",4,#REF!="1B",5,#REF!="2A",6,#REF!="2B",7,#REF!="3A",8,#REF!="3B",9,#REF!="4A",10,#REF!="","")</f>
        <v>#REF!</v>
      </c>
      <c r="J2161">
        <f>VLOOKUP(F2161,profesor!$G$2:$H$101,2,0)</f>
        <v>24</v>
      </c>
      <c r="K2161">
        <f>VLOOKUP(H2161,ar_predmet!A:C,3,0)</f>
        <v>120</v>
      </c>
      <c r="L2161" s="3">
        <f>VLOOKUP(H2161,ar_predmet!A:C,2,FALSE())</f>
        <v>6313</v>
      </c>
      <c r="M2161">
        <f>+VLOOKUP(G2161,tip_dogodka!$B$2:$C$10,2,0)</f>
        <v>1</v>
      </c>
      <c r="N2161">
        <f>+VLOOKUP(E2161,prostor!$F$1:$G$101,2,0)</f>
        <v>2</v>
      </c>
      <c r="O2161">
        <f t="shared" si="132"/>
        <v>150</v>
      </c>
      <c r="P2161">
        <f>VLOOKUP(O2161,mi2hh!A$2:B$4261,2,FALSE())</f>
        <v>3</v>
      </c>
      <c r="Q2161" t="str">
        <f t="shared" si="133"/>
        <v>Red</v>
      </c>
      <c r="R2161" t="str">
        <f t="shared" si="134"/>
        <v>UN</v>
      </c>
      <c r="S2161" s="24" t="s">
        <v>1216</v>
      </c>
      <c r="T2161" t="str">
        <f t="shared" si="135"/>
        <v/>
      </c>
      <c r="U2161">
        <f>VLOOKUP(S2161,ar_skupina!L$2:M$136,2,FALSE())</f>
        <v>73</v>
      </c>
    </row>
    <row r="2162" spans="1:21" ht="14.25" customHeight="1" x14ac:dyDescent="0.25">
      <c r="A2162">
        <v>2601</v>
      </c>
      <c r="B2162" s="9">
        <v>45233.75</v>
      </c>
      <c r="C2162" s="9">
        <v>45233.920138888898</v>
      </c>
      <c r="D2162" t="s">
        <v>2003</v>
      </c>
      <c r="E2162" t="s">
        <v>16</v>
      </c>
      <c r="F2162" t="s">
        <v>1989</v>
      </c>
      <c r="G2162" t="s">
        <v>5</v>
      </c>
      <c r="H2162" t="s">
        <v>1990</v>
      </c>
      <c r="I2162" s="63" t="e">
        <f t="array" ref="I2162">_xlfn.IFS(#REF!="1",1,#REF!="2",2,#REF!="3",3,#REF!="1A",4,#REF!="1B",5,#REF!="2A",6,#REF!="2B",7,#REF!="3A",8,#REF!="3B",9,#REF!="4A",10,#REF!="","")</f>
        <v>#REF!</v>
      </c>
      <c r="J2162">
        <f>VLOOKUP(F2162,profesor!$G$2:$H$101,2,0)</f>
        <v>24</v>
      </c>
      <c r="K2162">
        <f>VLOOKUP(H2162,ar_predmet!A:C,3,0)</f>
        <v>236</v>
      </c>
      <c r="L2162" s="3" t="str">
        <f>VLOOKUP(H2162,ar_predmet!A:C,2,FALSE())</f>
        <v>S102</v>
      </c>
      <c r="M2162">
        <f>+VLOOKUP(G2162,tip_dogodka!$B$2:$C$10,2,0)</f>
        <v>4</v>
      </c>
      <c r="N2162">
        <f>+VLOOKUP(E2162,prostor!$F$1:$G$101,2,0)</f>
        <v>54</v>
      </c>
      <c r="O2162">
        <f t="shared" si="132"/>
        <v>245</v>
      </c>
      <c r="P2162">
        <f>VLOOKUP(O2162,mi2hh!A$2:B$4261,2,FALSE())</f>
        <v>5</v>
      </c>
      <c r="Q2162" t="str">
        <f t="shared" si="133"/>
        <v>Izr</v>
      </c>
      <c r="R2162" t="str">
        <f t="shared" si="134"/>
        <v>VS</v>
      </c>
      <c r="S2162" s="24" t="s">
        <v>1239</v>
      </c>
      <c r="T2162" t="str">
        <f t="shared" si="135"/>
        <v/>
      </c>
      <c r="U2162">
        <f>VLOOKUP(S2162,ar_skupina!L$2:M$136,2,FALSE())</f>
        <v>93</v>
      </c>
    </row>
    <row r="2163" spans="1:21" ht="14.25" customHeight="1" x14ac:dyDescent="0.25">
      <c r="A2163">
        <v>2602</v>
      </c>
      <c r="B2163" s="9">
        <v>45357.489583333299</v>
      </c>
      <c r="C2163" s="9">
        <v>45357.59375</v>
      </c>
      <c r="D2163" t="s">
        <v>1991</v>
      </c>
      <c r="E2163">
        <v>303</v>
      </c>
      <c r="F2163" t="s">
        <v>1989</v>
      </c>
      <c r="G2163" t="s">
        <v>2</v>
      </c>
      <c r="H2163" t="s">
        <v>1992</v>
      </c>
      <c r="I2163" s="63" t="e">
        <f t="array" ref="I2163">_xlfn.IFS(#REF!="1",1,#REF!="2",2,#REF!="3",3,#REF!="1A",4,#REF!="1B",5,#REF!="2A",6,#REF!="2B",7,#REF!="3A",8,#REF!="3B",9,#REF!="4A",10,#REF!="","")</f>
        <v>#REF!</v>
      </c>
      <c r="J2163">
        <f>VLOOKUP(F2163,profesor!$G$2:$H$101,2,0)</f>
        <v>24</v>
      </c>
      <c r="K2163">
        <f>VLOOKUP(H2163,ar_predmet!A:C,3,0)</f>
        <v>124</v>
      </c>
      <c r="L2163" s="3">
        <f>VLOOKUP(H2163,ar_predmet!A:C,2,FALSE())</f>
        <v>6317</v>
      </c>
      <c r="M2163">
        <f>+VLOOKUP(G2163,tip_dogodka!$B$2:$C$10,2,0)</f>
        <v>1</v>
      </c>
      <c r="N2163">
        <f>+VLOOKUP(E2163,prostor!$F$1:$G$101,2,0)</f>
        <v>7</v>
      </c>
      <c r="O2163">
        <f t="shared" si="132"/>
        <v>150</v>
      </c>
      <c r="P2163">
        <f>VLOOKUP(O2163,mi2hh!A$2:B$4261,2,FALSE())</f>
        <v>3</v>
      </c>
      <c r="Q2163" t="str">
        <f t="shared" si="133"/>
        <v>Red</v>
      </c>
      <c r="R2163" t="str">
        <f t="shared" si="134"/>
        <v>UN</v>
      </c>
      <c r="S2163" s="24" t="s">
        <v>1216</v>
      </c>
      <c r="T2163" t="str">
        <f t="shared" si="135"/>
        <v/>
      </c>
      <c r="U2163">
        <f>VLOOKUP(S2163,ar_skupina!L$2:M$136,2,FALSE())</f>
        <v>73</v>
      </c>
    </row>
    <row r="2164" spans="1:21" ht="14.25" customHeight="1" x14ac:dyDescent="0.25">
      <c r="A2164">
        <v>2603</v>
      </c>
      <c r="B2164" s="9">
        <v>45203.791666666701</v>
      </c>
      <c r="C2164" s="9">
        <v>45203.895833333299</v>
      </c>
      <c r="D2164" t="s">
        <v>2005</v>
      </c>
      <c r="E2164">
        <v>301</v>
      </c>
      <c r="F2164" t="s">
        <v>1989</v>
      </c>
      <c r="G2164" t="s">
        <v>2</v>
      </c>
      <c r="H2164" t="s">
        <v>1990</v>
      </c>
      <c r="I2164" s="63" t="e">
        <f t="array" ref="I2164">_xlfn.IFS(#REF!="1",1,#REF!="2",2,#REF!="3",3,#REF!="1A",4,#REF!="1B",5,#REF!="2A",6,#REF!="2B",7,#REF!="3A",8,#REF!="3B",9,#REF!="4A",10,#REF!="","")</f>
        <v>#REF!</v>
      </c>
      <c r="J2164">
        <f>VLOOKUP(F2164,profesor!$G$2:$H$101,2,0)</f>
        <v>24</v>
      </c>
      <c r="K2164">
        <f>VLOOKUP(H2164,ar_predmet!A:C,3,0)</f>
        <v>236</v>
      </c>
      <c r="L2164" s="3" t="str">
        <f>VLOOKUP(H2164,ar_predmet!A:C,2,FALSE())</f>
        <v>S102</v>
      </c>
      <c r="M2164">
        <f>+VLOOKUP(G2164,tip_dogodka!$B$2:$C$10,2,0)</f>
        <v>1</v>
      </c>
      <c r="N2164">
        <f>+VLOOKUP(E2164,prostor!$F$1:$G$101,2,0)</f>
        <v>5</v>
      </c>
      <c r="O2164">
        <f t="shared" si="132"/>
        <v>150</v>
      </c>
      <c r="P2164">
        <f>VLOOKUP(O2164,mi2hh!A$2:B$4261,2,FALSE())</f>
        <v>3</v>
      </c>
      <c r="Q2164" t="str">
        <f t="shared" si="133"/>
        <v>Izr</v>
      </c>
      <c r="R2164" t="str">
        <f t="shared" si="134"/>
        <v>VS</v>
      </c>
      <c r="S2164" s="24" t="s">
        <v>1239</v>
      </c>
      <c r="T2164" t="str">
        <f t="shared" si="135"/>
        <v/>
      </c>
      <c r="U2164">
        <f>VLOOKUP(S2164,ar_skupina!L$2:M$136,2,FALSE())</f>
        <v>93</v>
      </c>
    </row>
    <row r="2165" spans="1:21" ht="14.25" customHeight="1" x14ac:dyDescent="0.25">
      <c r="A2165">
        <v>2604</v>
      </c>
      <c r="B2165" s="9">
        <v>45274.75</v>
      </c>
      <c r="C2165" s="9">
        <v>45274.854166666701</v>
      </c>
      <c r="D2165" t="s">
        <v>2007</v>
      </c>
      <c r="E2165">
        <v>301</v>
      </c>
      <c r="F2165" t="s">
        <v>1989</v>
      </c>
      <c r="G2165" t="s">
        <v>3</v>
      </c>
      <c r="H2165" t="s">
        <v>1994</v>
      </c>
      <c r="I2165" s="63" t="e">
        <f t="array" ref="I2165">_xlfn.IFS(#REF!="1",1,#REF!="2",2,#REF!="3",3,#REF!="1A",4,#REF!="1B",5,#REF!="2A",6,#REF!="2B",7,#REF!="3A",8,#REF!="3B",9,#REF!="4A",10,#REF!="","")</f>
        <v>#REF!</v>
      </c>
      <c r="J2165">
        <f>VLOOKUP(F2165,profesor!$G$2:$H$101,2,0)</f>
        <v>24</v>
      </c>
      <c r="K2165">
        <f>VLOOKUP(H2165,ar_predmet!A:C,3,0)</f>
        <v>241</v>
      </c>
      <c r="L2165" s="3" t="str">
        <f>VLOOKUP(H2165,ar_predmet!A:C,2,FALSE())</f>
        <v>S108</v>
      </c>
      <c r="M2165">
        <f>+VLOOKUP(G2165,tip_dogodka!$B$2:$C$10,2,0)</f>
        <v>2</v>
      </c>
      <c r="N2165">
        <f>+VLOOKUP(E2165,prostor!$F$1:$G$101,2,0)</f>
        <v>5</v>
      </c>
      <c r="O2165">
        <f t="shared" si="132"/>
        <v>150</v>
      </c>
      <c r="P2165">
        <f>VLOOKUP(O2165,mi2hh!A$2:B$4261,2,FALSE())</f>
        <v>3</v>
      </c>
      <c r="Q2165" t="str">
        <f t="shared" si="133"/>
        <v>Izr</v>
      </c>
      <c r="R2165" t="str">
        <f t="shared" si="134"/>
        <v>VS</v>
      </c>
      <c r="S2165" s="24" t="s">
        <v>1239</v>
      </c>
      <c r="T2165" t="str">
        <f t="shared" si="135"/>
        <v/>
      </c>
      <c r="U2165">
        <f>VLOOKUP(S2165,ar_skupina!L$2:M$136,2,FALSE())</f>
        <v>93</v>
      </c>
    </row>
    <row r="2166" spans="1:21" ht="14.25" customHeight="1" x14ac:dyDescent="0.25">
      <c r="A2166">
        <v>2605</v>
      </c>
      <c r="B2166" s="9">
        <v>45258.375</v>
      </c>
      <c r="C2166" s="9">
        <v>45258.479166666701</v>
      </c>
      <c r="D2166" t="s">
        <v>2006</v>
      </c>
      <c r="E2166" t="s">
        <v>16</v>
      </c>
      <c r="F2166" t="s">
        <v>1989</v>
      </c>
      <c r="G2166" t="s">
        <v>4</v>
      </c>
      <c r="H2166" t="s">
        <v>1998</v>
      </c>
      <c r="I2166" s="63" t="e">
        <f t="array" ref="I2166">_xlfn.IFS(#REF!="1",1,#REF!="2",2,#REF!="3",3,#REF!="1A",4,#REF!="1B",5,#REF!="2A",6,#REF!="2B",7,#REF!="3A",8,#REF!="3B",9,#REF!="4A",10,#REF!="","")</f>
        <v>#REF!</v>
      </c>
      <c r="J2166">
        <f>VLOOKUP(F2166,profesor!$G$2:$H$101,2,0)</f>
        <v>24</v>
      </c>
      <c r="K2166">
        <f>VLOOKUP(H2166,ar_predmet!A:C,3,0)</f>
        <v>120</v>
      </c>
      <c r="L2166" s="3">
        <f>VLOOKUP(H2166,ar_predmet!A:C,2,FALSE())</f>
        <v>6313</v>
      </c>
      <c r="M2166">
        <f>+VLOOKUP(G2166,tip_dogodka!$B$2:$C$10,2,0)</f>
        <v>3</v>
      </c>
      <c r="N2166">
        <f>+VLOOKUP(E2166,prostor!$F$1:$G$101,2,0)</f>
        <v>54</v>
      </c>
      <c r="O2166">
        <f t="shared" si="132"/>
        <v>150</v>
      </c>
      <c r="P2166">
        <f>VLOOKUP(O2166,mi2hh!A$2:B$4261,2,FALSE())</f>
        <v>3</v>
      </c>
      <c r="Q2166" t="str">
        <f t="shared" si="133"/>
        <v>Red</v>
      </c>
      <c r="R2166" t="str">
        <f t="shared" si="134"/>
        <v>UN</v>
      </c>
      <c r="S2166" s="24" t="s">
        <v>1216</v>
      </c>
      <c r="T2166" t="str">
        <f t="shared" si="135"/>
        <v/>
      </c>
      <c r="U2166">
        <f>VLOOKUP(S2166,ar_skupina!L$2:M$136,2,FALSE())</f>
        <v>73</v>
      </c>
    </row>
    <row r="2167" spans="1:21" ht="14.25" customHeight="1" x14ac:dyDescent="0.25">
      <c r="A2167">
        <v>2608</v>
      </c>
      <c r="B2167" s="9">
        <v>45253.635416666701</v>
      </c>
      <c r="C2167" s="9">
        <v>45253.739583333299</v>
      </c>
      <c r="D2167" t="s">
        <v>2006</v>
      </c>
      <c r="E2167" t="s">
        <v>16</v>
      </c>
      <c r="F2167" t="s">
        <v>1989</v>
      </c>
      <c r="G2167" t="s">
        <v>4</v>
      </c>
      <c r="H2167" t="s">
        <v>1998</v>
      </c>
      <c r="I2167" s="63" t="e">
        <f t="array" ref="I2167">_xlfn.IFS(#REF!="1",1,#REF!="2",2,#REF!="3",3,#REF!="1A",4,#REF!="1B",5,#REF!="2A",6,#REF!="2B",7,#REF!="3A",8,#REF!="3B",9,#REF!="4A",10,#REF!="","")</f>
        <v>#REF!</v>
      </c>
      <c r="J2167">
        <f>VLOOKUP(F2167,profesor!$G$2:$H$101,2,0)</f>
        <v>24</v>
      </c>
      <c r="K2167">
        <f>VLOOKUP(H2167,ar_predmet!A:C,3,0)</f>
        <v>120</v>
      </c>
      <c r="L2167" s="3">
        <f>VLOOKUP(H2167,ar_predmet!A:C,2,FALSE())</f>
        <v>6313</v>
      </c>
      <c r="M2167">
        <f>+VLOOKUP(G2167,tip_dogodka!$B$2:$C$10,2,0)</f>
        <v>3</v>
      </c>
      <c r="N2167">
        <f>+VLOOKUP(E2167,prostor!$F$1:$G$101,2,0)</f>
        <v>54</v>
      </c>
      <c r="O2167">
        <f t="shared" si="132"/>
        <v>150</v>
      </c>
      <c r="P2167">
        <f>VLOOKUP(O2167,mi2hh!A$2:B$4261,2,FALSE())</f>
        <v>3</v>
      </c>
      <c r="Q2167" t="str">
        <f t="shared" si="133"/>
        <v>Red</v>
      </c>
      <c r="R2167" t="str">
        <f t="shared" si="134"/>
        <v>UN</v>
      </c>
      <c r="S2167" s="24" t="s">
        <v>1216</v>
      </c>
      <c r="T2167" t="str">
        <f t="shared" si="135"/>
        <v/>
      </c>
      <c r="U2167">
        <f>VLOOKUP(S2167,ar_skupina!L$2:M$136,2,FALSE())</f>
        <v>73</v>
      </c>
    </row>
    <row r="2168" spans="1:21" ht="14.25" customHeight="1" x14ac:dyDescent="0.25">
      <c r="A2168">
        <v>2609</v>
      </c>
      <c r="B2168" s="9">
        <v>45247.375</v>
      </c>
      <c r="C2168" s="9">
        <v>45247.479166666701</v>
      </c>
      <c r="D2168" t="s">
        <v>2006</v>
      </c>
      <c r="E2168" t="s">
        <v>16</v>
      </c>
      <c r="F2168" t="s">
        <v>1989</v>
      </c>
      <c r="G2168" t="s">
        <v>4</v>
      </c>
      <c r="H2168" t="s">
        <v>1998</v>
      </c>
      <c r="I2168" s="63" t="e">
        <f t="array" ref="I2168">_xlfn.IFS(#REF!="1",1,#REF!="2",2,#REF!="3",3,#REF!="1A",4,#REF!="1B",5,#REF!="2A",6,#REF!="2B",7,#REF!="3A",8,#REF!="3B",9,#REF!="4A",10,#REF!="","")</f>
        <v>#REF!</v>
      </c>
      <c r="J2168">
        <f>VLOOKUP(F2168,profesor!$G$2:$H$101,2,0)</f>
        <v>24</v>
      </c>
      <c r="K2168">
        <f>VLOOKUP(H2168,ar_predmet!A:C,3,0)</f>
        <v>120</v>
      </c>
      <c r="L2168" s="3">
        <f>VLOOKUP(H2168,ar_predmet!A:C,2,FALSE())</f>
        <v>6313</v>
      </c>
      <c r="M2168">
        <f>+VLOOKUP(G2168,tip_dogodka!$B$2:$C$10,2,0)</f>
        <v>3</v>
      </c>
      <c r="N2168">
        <f>+VLOOKUP(E2168,prostor!$F$1:$G$101,2,0)</f>
        <v>54</v>
      </c>
      <c r="O2168">
        <f t="shared" si="132"/>
        <v>150</v>
      </c>
      <c r="P2168">
        <f>VLOOKUP(O2168,mi2hh!A$2:B$4261,2,FALSE())</f>
        <v>3</v>
      </c>
      <c r="Q2168" t="str">
        <f t="shared" si="133"/>
        <v>Red</v>
      </c>
      <c r="R2168" t="str">
        <f t="shared" si="134"/>
        <v>UN</v>
      </c>
      <c r="S2168" s="24" t="s">
        <v>1216</v>
      </c>
      <c r="T2168" t="str">
        <f t="shared" si="135"/>
        <v/>
      </c>
      <c r="U2168">
        <f>VLOOKUP(S2168,ar_skupina!L$2:M$136,2,FALSE())</f>
        <v>73</v>
      </c>
    </row>
    <row r="2169" spans="1:21" ht="14.25" customHeight="1" x14ac:dyDescent="0.25">
      <c r="A2169">
        <v>2610</v>
      </c>
      <c r="B2169" s="9">
        <v>45208.75</v>
      </c>
      <c r="C2169" s="9">
        <v>45208.958333333299</v>
      </c>
      <c r="D2169" t="s">
        <v>1988</v>
      </c>
      <c r="E2169" t="s">
        <v>16</v>
      </c>
      <c r="F2169" t="s">
        <v>1989</v>
      </c>
      <c r="G2169" t="s">
        <v>4</v>
      </c>
      <c r="H2169" t="s">
        <v>1990</v>
      </c>
      <c r="I2169" s="63" t="e">
        <f t="array" ref="I2169">_xlfn.IFS(#REF!="1",1,#REF!="2",2,#REF!="3",3,#REF!="1A",4,#REF!="1B",5,#REF!="2A",6,#REF!="2B",7,#REF!="3A",8,#REF!="3B",9,#REF!="4A",10,#REF!="","")</f>
        <v>#REF!</v>
      </c>
      <c r="J2169">
        <f>VLOOKUP(F2169,profesor!$G$2:$H$101,2,0)</f>
        <v>24</v>
      </c>
      <c r="K2169">
        <f>VLOOKUP(H2169,ar_predmet!A:C,3,0)</f>
        <v>236</v>
      </c>
      <c r="L2169" s="3" t="str">
        <f>VLOOKUP(H2169,ar_predmet!A:C,2,FALSE())</f>
        <v>S102</v>
      </c>
      <c r="M2169">
        <f>+VLOOKUP(G2169,tip_dogodka!$B$2:$C$10,2,0)</f>
        <v>3</v>
      </c>
      <c r="N2169">
        <f>+VLOOKUP(E2169,prostor!$F$1:$G$101,2,0)</f>
        <v>54</v>
      </c>
      <c r="O2169">
        <f t="shared" si="132"/>
        <v>300</v>
      </c>
      <c r="P2169">
        <f>VLOOKUP(O2169,mi2hh!A$2:B$4261,2,FALSE())</f>
        <v>6</v>
      </c>
      <c r="Q2169" t="str">
        <f t="shared" si="133"/>
        <v>Izr</v>
      </c>
      <c r="R2169" t="str">
        <f t="shared" si="134"/>
        <v>VS</v>
      </c>
      <c r="S2169" s="24" t="s">
        <v>1239</v>
      </c>
      <c r="T2169" t="str">
        <f t="shared" si="135"/>
        <v/>
      </c>
      <c r="U2169">
        <f>VLOOKUP(S2169,ar_skupina!L$2:M$136,2,FALSE())</f>
        <v>93</v>
      </c>
    </row>
    <row r="2170" spans="1:21" ht="14.25" customHeight="1" x14ac:dyDescent="0.25">
      <c r="A2170">
        <v>2611</v>
      </c>
      <c r="B2170" s="9">
        <v>45244.375</v>
      </c>
      <c r="C2170" s="9">
        <v>45244.479166666701</v>
      </c>
      <c r="D2170" t="s">
        <v>1997</v>
      </c>
      <c r="E2170">
        <v>303</v>
      </c>
      <c r="F2170" t="s">
        <v>1989</v>
      </c>
      <c r="G2170" t="s">
        <v>2</v>
      </c>
      <c r="H2170" t="s">
        <v>1998</v>
      </c>
      <c r="I2170" s="63" t="e">
        <f t="array" ref="I2170">_xlfn.IFS(#REF!="1",1,#REF!="2",2,#REF!="3",3,#REF!="1A",4,#REF!="1B",5,#REF!="2A",6,#REF!="2B",7,#REF!="3A",8,#REF!="3B",9,#REF!="4A",10,#REF!="","")</f>
        <v>#REF!</v>
      </c>
      <c r="J2170">
        <f>VLOOKUP(F2170,profesor!$G$2:$H$101,2,0)</f>
        <v>24</v>
      </c>
      <c r="K2170">
        <f>VLOOKUP(H2170,ar_predmet!A:C,3,0)</f>
        <v>120</v>
      </c>
      <c r="L2170" s="3">
        <f>VLOOKUP(H2170,ar_predmet!A:C,2,FALSE())</f>
        <v>6313</v>
      </c>
      <c r="M2170">
        <f>+VLOOKUP(G2170,tip_dogodka!$B$2:$C$10,2,0)</f>
        <v>1</v>
      </c>
      <c r="N2170">
        <f>+VLOOKUP(E2170,prostor!$F$1:$G$101,2,0)</f>
        <v>7</v>
      </c>
      <c r="O2170">
        <f t="shared" si="132"/>
        <v>150</v>
      </c>
      <c r="P2170">
        <f>VLOOKUP(O2170,mi2hh!A$2:B$4261,2,FALSE())</f>
        <v>3</v>
      </c>
      <c r="Q2170" t="str">
        <f t="shared" si="133"/>
        <v>Red</v>
      </c>
      <c r="R2170" t="str">
        <f t="shared" si="134"/>
        <v>UN</v>
      </c>
      <c r="S2170" s="24" t="s">
        <v>1216</v>
      </c>
      <c r="T2170" t="str">
        <f t="shared" si="135"/>
        <v/>
      </c>
      <c r="U2170">
        <f>VLOOKUP(S2170,ar_skupina!L$2:M$136,2,FALSE())</f>
        <v>73</v>
      </c>
    </row>
    <row r="2171" spans="1:21" ht="14.25" customHeight="1" x14ac:dyDescent="0.25">
      <c r="A2171">
        <v>2612</v>
      </c>
      <c r="B2171" s="9">
        <v>45355.489583333299</v>
      </c>
      <c r="C2171" s="9">
        <v>45355.59375</v>
      </c>
      <c r="D2171" t="s">
        <v>2000</v>
      </c>
      <c r="E2171" t="s">
        <v>16</v>
      </c>
      <c r="F2171" t="s">
        <v>1989</v>
      </c>
      <c r="G2171" t="s">
        <v>4</v>
      </c>
      <c r="H2171" t="s">
        <v>1992</v>
      </c>
      <c r="I2171" s="63" t="e">
        <f t="array" ref="I2171">_xlfn.IFS(#REF!="1",1,#REF!="2",2,#REF!="3",3,#REF!="1A",4,#REF!="1B",5,#REF!="2A",6,#REF!="2B",7,#REF!="3A",8,#REF!="3B",9,#REF!="4A",10,#REF!="","")</f>
        <v>#REF!</v>
      </c>
      <c r="J2171">
        <f>VLOOKUP(F2171,profesor!$G$2:$H$101,2,0)</f>
        <v>24</v>
      </c>
      <c r="K2171">
        <f>VLOOKUP(H2171,ar_predmet!A:C,3,0)</f>
        <v>124</v>
      </c>
      <c r="L2171" s="3">
        <f>VLOOKUP(H2171,ar_predmet!A:C,2,FALSE())</f>
        <v>6317</v>
      </c>
      <c r="M2171">
        <f>+VLOOKUP(G2171,tip_dogodka!$B$2:$C$10,2,0)</f>
        <v>3</v>
      </c>
      <c r="N2171">
        <f>+VLOOKUP(E2171,prostor!$F$1:$G$101,2,0)</f>
        <v>54</v>
      </c>
      <c r="O2171">
        <f t="shared" si="132"/>
        <v>150</v>
      </c>
      <c r="P2171">
        <f>VLOOKUP(O2171,mi2hh!A$2:B$4261,2,FALSE())</f>
        <v>3</v>
      </c>
      <c r="Q2171" t="str">
        <f t="shared" si="133"/>
        <v>Red</v>
      </c>
      <c r="R2171" t="str">
        <f t="shared" si="134"/>
        <v>UN</v>
      </c>
      <c r="S2171" s="24" t="s">
        <v>1216</v>
      </c>
      <c r="T2171" t="str">
        <f t="shared" si="135"/>
        <v/>
      </c>
      <c r="U2171">
        <f>VLOOKUP(S2171,ar_skupina!L$2:M$136,2,FALSE())</f>
        <v>73</v>
      </c>
    </row>
    <row r="2172" spans="1:21" ht="14.25" customHeight="1" x14ac:dyDescent="0.25">
      <c r="A2172">
        <v>2614</v>
      </c>
      <c r="B2172" s="9">
        <v>45352.489583333299</v>
      </c>
      <c r="C2172" s="9">
        <v>45352.59375</v>
      </c>
      <c r="D2172" t="s">
        <v>2000</v>
      </c>
      <c r="E2172" t="s">
        <v>16</v>
      </c>
      <c r="F2172" t="s">
        <v>1989</v>
      </c>
      <c r="G2172" t="s">
        <v>4</v>
      </c>
      <c r="H2172" t="s">
        <v>1992</v>
      </c>
      <c r="I2172" s="63" t="e">
        <f t="array" ref="I2172">_xlfn.IFS(#REF!="1",1,#REF!="2",2,#REF!="3",3,#REF!="1A",4,#REF!="1B",5,#REF!="2A",6,#REF!="2B",7,#REF!="3A",8,#REF!="3B",9,#REF!="4A",10,#REF!="","")</f>
        <v>#REF!</v>
      </c>
      <c r="J2172">
        <f>VLOOKUP(F2172,profesor!$G$2:$H$101,2,0)</f>
        <v>24</v>
      </c>
      <c r="K2172">
        <f>VLOOKUP(H2172,ar_predmet!A:C,3,0)</f>
        <v>124</v>
      </c>
      <c r="L2172" s="3">
        <f>VLOOKUP(H2172,ar_predmet!A:C,2,FALSE())</f>
        <v>6317</v>
      </c>
      <c r="M2172">
        <f>+VLOOKUP(G2172,tip_dogodka!$B$2:$C$10,2,0)</f>
        <v>3</v>
      </c>
      <c r="N2172">
        <f>+VLOOKUP(E2172,prostor!$F$1:$G$101,2,0)</f>
        <v>54</v>
      </c>
      <c r="O2172">
        <f t="shared" si="132"/>
        <v>150</v>
      </c>
      <c r="P2172">
        <f>VLOOKUP(O2172,mi2hh!A$2:B$4261,2,FALSE())</f>
        <v>3</v>
      </c>
      <c r="Q2172" t="str">
        <f t="shared" si="133"/>
        <v>Red</v>
      </c>
      <c r="R2172" t="str">
        <f t="shared" si="134"/>
        <v>UN</v>
      </c>
      <c r="S2172" s="24" t="s">
        <v>1216</v>
      </c>
      <c r="T2172" t="str">
        <f t="shared" si="135"/>
        <v/>
      </c>
      <c r="U2172">
        <f>VLOOKUP(S2172,ar_skupina!L$2:M$136,2,FALSE())</f>
        <v>73</v>
      </c>
    </row>
    <row r="2173" spans="1:21" ht="14.25" customHeight="1" x14ac:dyDescent="0.25">
      <c r="A2173">
        <v>2615</v>
      </c>
      <c r="B2173" s="9">
        <v>45224.75</v>
      </c>
      <c r="C2173" s="9">
        <v>45224.958333333299</v>
      </c>
      <c r="D2173" t="s">
        <v>2003</v>
      </c>
      <c r="E2173" t="s">
        <v>16</v>
      </c>
      <c r="F2173" t="s">
        <v>1989</v>
      </c>
      <c r="G2173" t="s">
        <v>5</v>
      </c>
      <c r="H2173" t="s">
        <v>1990</v>
      </c>
      <c r="I2173" s="63" t="e">
        <f t="array" ref="I2173">_xlfn.IFS(#REF!="1",1,#REF!="2",2,#REF!="3",3,#REF!="1A",4,#REF!="1B",5,#REF!="2A",6,#REF!="2B",7,#REF!="3A",8,#REF!="3B",9,#REF!="4A",10,#REF!="","")</f>
        <v>#REF!</v>
      </c>
      <c r="J2173">
        <f>VLOOKUP(F2173,profesor!$G$2:$H$101,2,0)</f>
        <v>24</v>
      </c>
      <c r="K2173">
        <f>VLOOKUP(H2173,ar_predmet!A:C,3,0)</f>
        <v>236</v>
      </c>
      <c r="L2173" s="3" t="str">
        <f>VLOOKUP(H2173,ar_predmet!A:C,2,FALSE())</f>
        <v>S102</v>
      </c>
      <c r="M2173">
        <f>+VLOOKUP(G2173,tip_dogodka!$B$2:$C$10,2,0)</f>
        <v>4</v>
      </c>
      <c r="N2173">
        <f>+VLOOKUP(E2173,prostor!$F$1:$G$101,2,0)</f>
        <v>54</v>
      </c>
      <c r="O2173">
        <f t="shared" si="132"/>
        <v>300</v>
      </c>
      <c r="P2173">
        <f>VLOOKUP(O2173,mi2hh!A$2:B$4261,2,FALSE())</f>
        <v>6</v>
      </c>
      <c r="Q2173" t="str">
        <f t="shared" si="133"/>
        <v>Izr</v>
      </c>
      <c r="R2173" t="str">
        <f t="shared" si="134"/>
        <v>VS</v>
      </c>
      <c r="S2173" s="24" t="s">
        <v>1239</v>
      </c>
      <c r="T2173" t="str">
        <f t="shared" si="135"/>
        <v/>
      </c>
      <c r="U2173">
        <f>VLOOKUP(S2173,ar_skupina!L$2:M$136,2,FALSE())</f>
        <v>93</v>
      </c>
    </row>
    <row r="2174" spans="1:21" ht="14.25" customHeight="1" x14ac:dyDescent="0.25">
      <c r="A2174">
        <v>2616</v>
      </c>
      <c r="B2174" s="9">
        <v>45358.489583333299</v>
      </c>
      <c r="C2174" s="9">
        <v>45358.59375</v>
      </c>
      <c r="D2174" t="s">
        <v>1991</v>
      </c>
      <c r="E2174">
        <v>303</v>
      </c>
      <c r="F2174" t="s">
        <v>1989</v>
      </c>
      <c r="G2174" t="s">
        <v>2</v>
      </c>
      <c r="H2174" t="s">
        <v>1992</v>
      </c>
      <c r="I2174" s="63" t="e">
        <f t="array" ref="I2174">_xlfn.IFS(#REF!="1",1,#REF!="2",2,#REF!="3",3,#REF!="1A",4,#REF!="1B",5,#REF!="2A",6,#REF!="2B",7,#REF!="3A",8,#REF!="3B",9,#REF!="4A",10,#REF!="","")</f>
        <v>#REF!</v>
      </c>
      <c r="J2174">
        <f>VLOOKUP(F2174,profesor!$G$2:$H$101,2,0)</f>
        <v>24</v>
      </c>
      <c r="K2174">
        <f>VLOOKUP(H2174,ar_predmet!A:C,3,0)</f>
        <v>124</v>
      </c>
      <c r="L2174" s="3">
        <f>VLOOKUP(H2174,ar_predmet!A:C,2,FALSE())</f>
        <v>6317</v>
      </c>
      <c r="M2174">
        <f>+VLOOKUP(G2174,tip_dogodka!$B$2:$C$10,2,0)</f>
        <v>1</v>
      </c>
      <c r="N2174">
        <f>+VLOOKUP(E2174,prostor!$F$1:$G$101,2,0)</f>
        <v>7</v>
      </c>
      <c r="O2174">
        <f t="shared" si="132"/>
        <v>150</v>
      </c>
      <c r="P2174">
        <f>VLOOKUP(O2174,mi2hh!A$2:B$4261,2,FALSE())</f>
        <v>3</v>
      </c>
      <c r="Q2174" t="str">
        <f t="shared" si="133"/>
        <v>Red</v>
      </c>
      <c r="R2174" t="str">
        <f t="shared" si="134"/>
        <v>UN</v>
      </c>
      <c r="S2174" s="24" t="s">
        <v>1216</v>
      </c>
      <c r="T2174" t="str">
        <f t="shared" si="135"/>
        <v/>
      </c>
      <c r="U2174">
        <f>VLOOKUP(S2174,ar_skupina!L$2:M$136,2,FALSE())</f>
        <v>73</v>
      </c>
    </row>
    <row r="2175" spans="1:21" ht="14.25" customHeight="1" x14ac:dyDescent="0.25">
      <c r="A2175">
        <v>2617</v>
      </c>
      <c r="B2175" s="9">
        <v>45260.708333333299</v>
      </c>
      <c r="C2175" s="9">
        <v>45260.916666666701</v>
      </c>
      <c r="D2175" t="s">
        <v>1993</v>
      </c>
      <c r="E2175" t="s">
        <v>16</v>
      </c>
      <c r="F2175" t="s">
        <v>1989</v>
      </c>
      <c r="G2175" t="s">
        <v>4</v>
      </c>
      <c r="H2175" t="s">
        <v>1994</v>
      </c>
      <c r="I2175" s="63" t="e">
        <f t="array" ref="I2175">_xlfn.IFS(#REF!="1",1,#REF!="2",2,#REF!="3",3,#REF!="1A",4,#REF!="1B",5,#REF!="2A",6,#REF!="2B",7,#REF!="3A",8,#REF!="3B",9,#REF!="4A",10,#REF!="","")</f>
        <v>#REF!</v>
      </c>
      <c r="J2175">
        <f>VLOOKUP(F2175,profesor!$G$2:$H$101,2,0)</f>
        <v>24</v>
      </c>
      <c r="K2175">
        <f>VLOOKUP(H2175,ar_predmet!A:C,3,0)</f>
        <v>241</v>
      </c>
      <c r="L2175" s="3" t="str">
        <f>VLOOKUP(H2175,ar_predmet!A:C,2,FALSE())</f>
        <v>S108</v>
      </c>
      <c r="M2175">
        <f>+VLOOKUP(G2175,tip_dogodka!$B$2:$C$10,2,0)</f>
        <v>3</v>
      </c>
      <c r="N2175">
        <f>+VLOOKUP(E2175,prostor!$F$1:$G$101,2,0)</f>
        <v>54</v>
      </c>
      <c r="O2175">
        <f t="shared" si="132"/>
        <v>300</v>
      </c>
      <c r="P2175">
        <f>VLOOKUP(O2175,mi2hh!A$2:B$4261,2,FALSE())</f>
        <v>6</v>
      </c>
      <c r="Q2175" t="str">
        <f t="shared" si="133"/>
        <v>Izr</v>
      </c>
      <c r="R2175" t="str">
        <f t="shared" si="134"/>
        <v>VS</v>
      </c>
      <c r="S2175" s="24" t="s">
        <v>1239</v>
      </c>
      <c r="T2175" t="str">
        <f t="shared" si="135"/>
        <v/>
      </c>
      <c r="U2175">
        <f>VLOOKUP(S2175,ar_skupina!L$2:M$136,2,FALSE())</f>
        <v>93</v>
      </c>
    </row>
    <row r="2176" spans="1:21" ht="14.25" customHeight="1" x14ac:dyDescent="0.25">
      <c r="A2176">
        <v>2618</v>
      </c>
      <c r="B2176" s="9">
        <v>45236.75</v>
      </c>
      <c r="C2176" s="9">
        <v>45236.854166666701</v>
      </c>
      <c r="D2176" t="s">
        <v>2008</v>
      </c>
      <c r="E2176" t="s">
        <v>17</v>
      </c>
      <c r="F2176" t="s">
        <v>1989</v>
      </c>
      <c r="G2176" t="s">
        <v>3</v>
      </c>
      <c r="H2176" t="s">
        <v>1990</v>
      </c>
      <c r="I2176" s="63" t="e">
        <f t="array" ref="I2176">_xlfn.IFS(#REF!="1",1,#REF!="2",2,#REF!="3",3,#REF!="1A",4,#REF!="1B",5,#REF!="2A",6,#REF!="2B",7,#REF!="3A",8,#REF!="3B",9,#REF!="4A",10,#REF!="","")</f>
        <v>#REF!</v>
      </c>
      <c r="J2176">
        <f>VLOOKUP(F2176,profesor!$G$2:$H$101,2,0)</f>
        <v>24</v>
      </c>
      <c r="K2176">
        <f>VLOOKUP(H2176,ar_predmet!A:C,3,0)</f>
        <v>236</v>
      </c>
      <c r="L2176" s="3" t="str">
        <f>VLOOKUP(H2176,ar_predmet!A:C,2,FALSE())</f>
        <v>S102</v>
      </c>
      <c r="M2176">
        <f>+VLOOKUP(G2176,tip_dogodka!$B$2:$C$10,2,0)</f>
        <v>2</v>
      </c>
      <c r="N2176">
        <f>+VLOOKUP(E2176,prostor!$F$1:$G$101,2,0)</f>
        <v>55</v>
      </c>
      <c r="O2176">
        <f t="shared" si="132"/>
        <v>150</v>
      </c>
      <c r="P2176">
        <f>VLOOKUP(O2176,mi2hh!A$2:B$4261,2,FALSE())</f>
        <v>3</v>
      </c>
      <c r="Q2176" t="str">
        <f t="shared" si="133"/>
        <v>Izr</v>
      </c>
      <c r="R2176" t="str">
        <f t="shared" si="134"/>
        <v>VS</v>
      </c>
      <c r="S2176" s="24" t="s">
        <v>1239</v>
      </c>
      <c r="T2176" t="str">
        <f t="shared" si="135"/>
        <v/>
      </c>
      <c r="U2176">
        <f>VLOOKUP(S2176,ar_skupina!L$2:M$136,2,FALSE())</f>
        <v>93</v>
      </c>
    </row>
    <row r="2177" spans="1:21" ht="14.25" customHeight="1" x14ac:dyDescent="0.25">
      <c r="A2177">
        <v>2620</v>
      </c>
      <c r="B2177" s="9">
        <v>45222.791666666701</v>
      </c>
      <c r="C2177" s="9">
        <v>45222.895833333299</v>
      </c>
      <c r="D2177" t="s">
        <v>2008</v>
      </c>
      <c r="E2177">
        <v>301</v>
      </c>
      <c r="F2177" t="s">
        <v>1989</v>
      </c>
      <c r="G2177" t="s">
        <v>3</v>
      </c>
      <c r="H2177" t="s">
        <v>1990</v>
      </c>
      <c r="I2177" s="63" t="e">
        <f t="array" ref="I2177">_xlfn.IFS(#REF!="1",1,#REF!="2",2,#REF!="3",3,#REF!="1A",4,#REF!="1B",5,#REF!="2A",6,#REF!="2B",7,#REF!="3A",8,#REF!="3B",9,#REF!="4A",10,#REF!="","")</f>
        <v>#REF!</v>
      </c>
      <c r="J2177">
        <f>VLOOKUP(F2177,profesor!$G$2:$H$101,2,0)</f>
        <v>24</v>
      </c>
      <c r="K2177">
        <f>VLOOKUP(H2177,ar_predmet!A:C,3,0)</f>
        <v>236</v>
      </c>
      <c r="L2177" s="3" t="str">
        <f>VLOOKUP(H2177,ar_predmet!A:C,2,FALSE())</f>
        <v>S102</v>
      </c>
      <c r="M2177">
        <f>+VLOOKUP(G2177,tip_dogodka!$B$2:$C$10,2,0)</f>
        <v>2</v>
      </c>
      <c r="N2177">
        <f>+VLOOKUP(E2177,prostor!$F$1:$G$101,2,0)</f>
        <v>5</v>
      </c>
      <c r="O2177">
        <f t="shared" si="132"/>
        <v>150</v>
      </c>
      <c r="P2177">
        <f>VLOOKUP(O2177,mi2hh!A$2:B$4261,2,FALSE())</f>
        <v>3</v>
      </c>
      <c r="Q2177" t="str">
        <f t="shared" si="133"/>
        <v>Izr</v>
      </c>
      <c r="R2177" t="str">
        <f t="shared" si="134"/>
        <v>VS</v>
      </c>
      <c r="S2177" s="24" t="s">
        <v>1239</v>
      </c>
      <c r="T2177" t="str">
        <f t="shared" si="135"/>
        <v/>
      </c>
      <c r="U2177">
        <f>VLOOKUP(S2177,ar_skupina!L$2:M$136,2,FALSE())</f>
        <v>93</v>
      </c>
    </row>
    <row r="2178" spans="1:21" ht="14.25" customHeight="1" x14ac:dyDescent="0.25">
      <c r="A2178">
        <v>2621</v>
      </c>
      <c r="B2178" s="9">
        <v>45301.75</v>
      </c>
      <c r="C2178" s="9">
        <v>45301.854166666701</v>
      </c>
      <c r="D2178" t="s">
        <v>1999</v>
      </c>
      <c r="E2178" t="s">
        <v>17</v>
      </c>
      <c r="F2178" t="s">
        <v>1989</v>
      </c>
      <c r="G2178" t="s">
        <v>2</v>
      </c>
      <c r="H2178" t="s">
        <v>1383</v>
      </c>
      <c r="I2178" s="63" t="e">
        <f t="array" ref="I2178">_xlfn.IFS(#REF!="1",1,#REF!="2",2,#REF!="3",3,#REF!="1A",4,#REF!="1B",5,#REF!="2A",6,#REF!="2B",7,#REF!="3A",8,#REF!="3B",9,#REF!="4A",10,#REF!="","")</f>
        <v>#REF!</v>
      </c>
      <c r="J2178">
        <f>VLOOKUP(F2178,profesor!$G$2:$H$101,2,0)</f>
        <v>24</v>
      </c>
      <c r="K2178">
        <f>VLOOKUP(H2178,ar_predmet!A:C,3,0)</f>
        <v>317</v>
      </c>
      <c r="L2178" s="3">
        <f>VLOOKUP(H2178,ar_predmet!A:C,2,FALSE())</f>
        <v>4244</v>
      </c>
      <c r="M2178">
        <f>+VLOOKUP(G2178,tip_dogodka!$B$2:$C$10,2,0)</f>
        <v>1</v>
      </c>
      <c r="N2178">
        <f>+VLOOKUP(E2178,prostor!$F$1:$G$101,2,0)</f>
        <v>55</v>
      </c>
      <c r="O2178">
        <f t="shared" ref="O2178:O2241" si="136">+INT(TEXT(((C2178-B2178)*24*60),"000"))</f>
        <v>150</v>
      </c>
      <c r="P2178">
        <f>VLOOKUP(O2178,mi2hh!A$2:B$4261,2,FALSE())</f>
        <v>3</v>
      </c>
      <c r="Q2178" t="str">
        <f t="shared" ref="Q2178:Q2241" si="137">IF(ISNUMBER(FIND("Redni",D2178)),"Red", IF(ISNUMBER(FIND("Izredni",D2178)),"Izr"))</f>
        <v>Izr</v>
      </c>
      <c r="R2178" t="str">
        <f t="shared" ref="R2178:R2241" si="138">IF(ISNUMBER(FIND("-VS-",D2178)),"VS", IF(ISNUMBER(FIND("-UNI-",D2178)),"UN",IF(ISNUMBER(FIND("-MAG-",D2178)),"MA",IF(ISNUMBER(FIND("-DR-",D2178)),"DO"))))</f>
        <v>DO</v>
      </c>
      <c r="S2178" s="24" t="s">
        <v>1277</v>
      </c>
      <c r="T2178" t="str">
        <f t="shared" ref="T2178:T2241" si="139">IF(ISNUMBER(FIND("1. skupina",D2178)),"1",IF(ISNUMBER(FIND("2. skupina",D2178)),"2",IF(ISNUMBER(FIND("3. skupina",D2178)),"3",IF(ISNUMBER(FIND("1.a skupina",D2178)),"1A",IF(ISNUMBER(FIND("1.b skupina",D2178)),"1B",IF(ISNUMBER(FIND("2.a skupina",D2178)),"2A",IF(ISNUMBER(FIND("2.b skupina",D2178)),"2B",IF(ISNUMBER(FIND("3.a skupina",D2178)),"3A",IF(ISNUMBER(FIND("3.b skupina",D2178)),"3B",IF(ISNUMBER(FIND("4.a skupina",D2178)),"4A",""))))))))))</f>
        <v/>
      </c>
      <c r="U2178">
        <f>VLOOKUP(S2178,ar_skupina!L$2:M$136,2,FALSE())</f>
        <v>128</v>
      </c>
    </row>
    <row r="2179" spans="1:21" ht="14.25" customHeight="1" x14ac:dyDescent="0.25">
      <c r="A2179">
        <v>2622</v>
      </c>
      <c r="B2179" s="9">
        <v>45257.375</v>
      </c>
      <c r="C2179" s="9">
        <v>45257.479166666701</v>
      </c>
      <c r="D2179" t="s">
        <v>2006</v>
      </c>
      <c r="E2179" t="s">
        <v>16</v>
      </c>
      <c r="F2179" t="s">
        <v>1989</v>
      </c>
      <c r="G2179" t="s">
        <v>4</v>
      </c>
      <c r="H2179" t="s">
        <v>1998</v>
      </c>
      <c r="I2179" s="63" t="e">
        <f t="array" ref="I2179">_xlfn.IFS(#REF!="1",1,#REF!="2",2,#REF!="3",3,#REF!="1A",4,#REF!="1B",5,#REF!="2A",6,#REF!="2B",7,#REF!="3A",8,#REF!="3B",9,#REF!="4A",10,#REF!="","")</f>
        <v>#REF!</v>
      </c>
      <c r="J2179">
        <f>VLOOKUP(F2179,profesor!$G$2:$H$101,2,0)</f>
        <v>24</v>
      </c>
      <c r="K2179">
        <f>VLOOKUP(H2179,ar_predmet!A:C,3,0)</f>
        <v>120</v>
      </c>
      <c r="L2179" s="3">
        <f>VLOOKUP(H2179,ar_predmet!A:C,2,FALSE())</f>
        <v>6313</v>
      </c>
      <c r="M2179">
        <f>+VLOOKUP(G2179,tip_dogodka!$B$2:$C$10,2,0)</f>
        <v>3</v>
      </c>
      <c r="N2179">
        <f>+VLOOKUP(E2179,prostor!$F$1:$G$101,2,0)</f>
        <v>54</v>
      </c>
      <c r="O2179">
        <f t="shared" si="136"/>
        <v>150</v>
      </c>
      <c r="P2179">
        <f>VLOOKUP(O2179,mi2hh!A$2:B$4261,2,FALSE())</f>
        <v>3</v>
      </c>
      <c r="Q2179" t="str">
        <f t="shared" si="137"/>
        <v>Red</v>
      </c>
      <c r="R2179" t="str">
        <f t="shared" si="138"/>
        <v>UN</v>
      </c>
      <c r="S2179" s="24" t="s">
        <v>1216</v>
      </c>
      <c r="T2179" t="str">
        <f t="shared" si="139"/>
        <v/>
      </c>
      <c r="U2179">
        <f>VLOOKUP(S2179,ar_skupina!L$2:M$136,2,FALSE())</f>
        <v>73</v>
      </c>
    </row>
    <row r="2180" spans="1:21" ht="14.25" customHeight="1" x14ac:dyDescent="0.25">
      <c r="A2180">
        <v>2623</v>
      </c>
      <c r="B2180" s="9">
        <v>45281.75</v>
      </c>
      <c r="C2180" s="9">
        <v>45281.854166666701</v>
      </c>
      <c r="D2180" t="s">
        <v>2007</v>
      </c>
      <c r="E2180" t="s">
        <v>17</v>
      </c>
      <c r="F2180" t="s">
        <v>1989</v>
      </c>
      <c r="G2180" t="s">
        <v>3</v>
      </c>
      <c r="H2180" t="s">
        <v>1994</v>
      </c>
      <c r="I2180" s="63" t="e">
        <f t="array" ref="I2180">_xlfn.IFS(#REF!="1",1,#REF!="2",2,#REF!="3",3,#REF!="1A",4,#REF!="1B",5,#REF!="2A",6,#REF!="2B",7,#REF!="3A",8,#REF!="3B",9,#REF!="4A",10,#REF!="","")</f>
        <v>#REF!</v>
      </c>
      <c r="J2180">
        <f>VLOOKUP(F2180,profesor!$G$2:$H$101,2,0)</f>
        <v>24</v>
      </c>
      <c r="K2180">
        <f>VLOOKUP(H2180,ar_predmet!A:C,3,0)</f>
        <v>241</v>
      </c>
      <c r="L2180" s="3" t="str">
        <f>VLOOKUP(H2180,ar_predmet!A:C,2,FALSE())</f>
        <v>S108</v>
      </c>
      <c r="M2180">
        <f>+VLOOKUP(G2180,tip_dogodka!$B$2:$C$10,2,0)</f>
        <v>2</v>
      </c>
      <c r="N2180">
        <f>+VLOOKUP(E2180,prostor!$F$1:$G$101,2,0)</f>
        <v>55</v>
      </c>
      <c r="O2180">
        <f t="shared" si="136"/>
        <v>150</v>
      </c>
      <c r="P2180">
        <f>VLOOKUP(O2180,mi2hh!A$2:B$4261,2,FALSE())</f>
        <v>3</v>
      </c>
      <c r="Q2180" t="str">
        <f t="shared" si="137"/>
        <v>Izr</v>
      </c>
      <c r="R2180" t="str">
        <f t="shared" si="138"/>
        <v>VS</v>
      </c>
      <c r="S2180" s="24" t="s">
        <v>1239</v>
      </c>
      <c r="T2180" t="str">
        <f t="shared" si="139"/>
        <v/>
      </c>
      <c r="U2180">
        <f>VLOOKUP(S2180,ar_skupina!L$2:M$136,2,FALSE())</f>
        <v>93</v>
      </c>
    </row>
    <row r="2181" spans="1:21" ht="14.25" customHeight="1" x14ac:dyDescent="0.25">
      <c r="A2181">
        <v>2624</v>
      </c>
      <c r="B2181" s="9">
        <v>45260.489583333299</v>
      </c>
      <c r="C2181" s="9">
        <v>45260.59375</v>
      </c>
      <c r="D2181" t="s">
        <v>1997</v>
      </c>
      <c r="E2181">
        <v>303</v>
      </c>
      <c r="F2181" t="s">
        <v>1989</v>
      </c>
      <c r="G2181" t="s">
        <v>2</v>
      </c>
      <c r="H2181" t="s">
        <v>1998</v>
      </c>
      <c r="I2181" s="63" t="e">
        <f t="array" ref="I2181">_xlfn.IFS(#REF!="1",1,#REF!="2",2,#REF!="3",3,#REF!="1A",4,#REF!="1B",5,#REF!="2A",6,#REF!="2B",7,#REF!="3A",8,#REF!="3B",9,#REF!="4A",10,#REF!="","")</f>
        <v>#REF!</v>
      </c>
      <c r="J2181">
        <f>VLOOKUP(F2181,profesor!$G$2:$H$101,2,0)</f>
        <v>24</v>
      </c>
      <c r="K2181">
        <f>VLOOKUP(H2181,ar_predmet!A:C,3,0)</f>
        <v>120</v>
      </c>
      <c r="L2181" s="3">
        <f>VLOOKUP(H2181,ar_predmet!A:C,2,FALSE())</f>
        <v>6313</v>
      </c>
      <c r="M2181">
        <f>+VLOOKUP(G2181,tip_dogodka!$B$2:$C$10,2,0)</f>
        <v>1</v>
      </c>
      <c r="N2181">
        <f>+VLOOKUP(E2181,prostor!$F$1:$G$101,2,0)</f>
        <v>7</v>
      </c>
      <c r="O2181">
        <f t="shared" si="136"/>
        <v>150</v>
      </c>
      <c r="P2181">
        <f>VLOOKUP(O2181,mi2hh!A$2:B$4261,2,FALSE())</f>
        <v>3</v>
      </c>
      <c r="Q2181" t="str">
        <f t="shared" si="137"/>
        <v>Red</v>
      </c>
      <c r="R2181" t="str">
        <f t="shared" si="138"/>
        <v>UN</v>
      </c>
      <c r="S2181" s="24" t="s">
        <v>1216</v>
      </c>
      <c r="T2181" t="str">
        <f t="shared" si="139"/>
        <v/>
      </c>
      <c r="U2181">
        <f>VLOOKUP(S2181,ar_skupina!L$2:M$136,2,FALSE())</f>
        <v>73</v>
      </c>
    </row>
    <row r="2182" spans="1:21" ht="14.25" customHeight="1" x14ac:dyDescent="0.25">
      <c r="A2182">
        <v>2626</v>
      </c>
      <c r="B2182" s="9">
        <v>45275.708333333299</v>
      </c>
      <c r="C2182" s="9">
        <v>45275.916666666701</v>
      </c>
      <c r="D2182" t="s">
        <v>2002</v>
      </c>
      <c r="E2182" t="s">
        <v>16</v>
      </c>
      <c r="F2182" t="s">
        <v>1989</v>
      </c>
      <c r="G2182" t="s">
        <v>5</v>
      </c>
      <c r="H2182" t="s">
        <v>1994</v>
      </c>
      <c r="I2182" s="63" t="e">
        <f t="array" ref="I2182">_xlfn.IFS(#REF!="1",1,#REF!="2",2,#REF!="3",3,#REF!="1A",4,#REF!="1B",5,#REF!="2A",6,#REF!="2B",7,#REF!="3A",8,#REF!="3B",9,#REF!="4A",10,#REF!="","")</f>
        <v>#REF!</v>
      </c>
      <c r="J2182">
        <f>VLOOKUP(F2182,profesor!$G$2:$H$101,2,0)</f>
        <v>24</v>
      </c>
      <c r="K2182">
        <f>VLOOKUP(H2182,ar_predmet!A:C,3,0)</f>
        <v>241</v>
      </c>
      <c r="L2182" s="3" t="str">
        <f>VLOOKUP(H2182,ar_predmet!A:C,2,FALSE())</f>
        <v>S108</v>
      </c>
      <c r="M2182">
        <f>+VLOOKUP(G2182,tip_dogodka!$B$2:$C$10,2,0)</f>
        <v>4</v>
      </c>
      <c r="N2182">
        <f>+VLOOKUP(E2182,prostor!$F$1:$G$101,2,0)</f>
        <v>54</v>
      </c>
      <c r="O2182">
        <f t="shared" si="136"/>
        <v>300</v>
      </c>
      <c r="P2182">
        <f>VLOOKUP(O2182,mi2hh!A$2:B$4261,2,FALSE())</f>
        <v>6</v>
      </c>
      <c r="Q2182" t="str">
        <f t="shared" si="137"/>
        <v>Izr</v>
      </c>
      <c r="R2182" t="str">
        <f t="shared" si="138"/>
        <v>VS</v>
      </c>
      <c r="S2182" s="24" t="s">
        <v>1239</v>
      </c>
      <c r="T2182" t="str">
        <f t="shared" si="139"/>
        <v/>
      </c>
      <c r="U2182">
        <f>VLOOKUP(S2182,ar_skupina!L$2:M$136,2,FALSE())</f>
        <v>93</v>
      </c>
    </row>
    <row r="2183" spans="1:21" ht="14.25" customHeight="1" x14ac:dyDescent="0.25">
      <c r="A2183">
        <v>2627</v>
      </c>
      <c r="B2183" s="9">
        <v>45212.75</v>
      </c>
      <c r="C2183" s="9">
        <v>45212.958333333299</v>
      </c>
      <c r="D2183" t="s">
        <v>1988</v>
      </c>
      <c r="E2183" t="s">
        <v>16</v>
      </c>
      <c r="F2183" t="s">
        <v>1989</v>
      </c>
      <c r="G2183" t="s">
        <v>4</v>
      </c>
      <c r="H2183" t="s">
        <v>1990</v>
      </c>
      <c r="I2183" s="63" t="e">
        <f t="array" ref="I2183">_xlfn.IFS(#REF!="1",1,#REF!="2",2,#REF!="3",3,#REF!="1A",4,#REF!="1B",5,#REF!="2A",6,#REF!="2B",7,#REF!="3A",8,#REF!="3B",9,#REF!="4A",10,#REF!="","")</f>
        <v>#REF!</v>
      </c>
      <c r="J2183">
        <f>VLOOKUP(F2183,profesor!$G$2:$H$101,2,0)</f>
        <v>24</v>
      </c>
      <c r="K2183">
        <f>VLOOKUP(H2183,ar_predmet!A:C,3,0)</f>
        <v>236</v>
      </c>
      <c r="L2183" s="3" t="str">
        <f>VLOOKUP(H2183,ar_predmet!A:C,2,FALSE())</f>
        <v>S102</v>
      </c>
      <c r="M2183">
        <f>+VLOOKUP(G2183,tip_dogodka!$B$2:$C$10,2,0)</f>
        <v>3</v>
      </c>
      <c r="N2183">
        <f>+VLOOKUP(E2183,prostor!$F$1:$G$101,2,0)</f>
        <v>54</v>
      </c>
      <c r="O2183">
        <f t="shared" si="136"/>
        <v>300</v>
      </c>
      <c r="P2183">
        <f>VLOOKUP(O2183,mi2hh!A$2:B$4261,2,FALSE())</f>
        <v>6</v>
      </c>
      <c r="Q2183" t="str">
        <f t="shared" si="137"/>
        <v>Izr</v>
      </c>
      <c r="R2183" t="str">
        <f t="shared" si="138"/>
        <v>VS</v>
      </c>
      <c r="S2183" s="24" t="s">
        <v>1239</v>
      </c>
      <c r="T2183" t="str">
        <f t="shared" si="139"/>
        <v/>
      </c>
      <c r="U2183">
        <f>VLOOKUP(S2183,ar_skupina!L$2:M$136,2,FALSE())</f>
        <v>93</v>
      </c>
    </row>
    <row r="2184" spans="1:21" ht="14.25" customHeight="1" x14ac:dyDescent="0.25">
      <c r="A2184">
        <v>2629</v>
      </c>
      <c r="B2184" s="9">
        <v>45300.75</v>
      </c>
      <c r="C2184" s="9">
        <v>45300.854166666701</v>
      </c>
      <c r="D2184" t="s">
        <v>1662</v>
      </c>
      <c r="E2184" t="s">
        <v>16</v>
      </c>
      <c r="F2184" t="s">
        <v>2009</v>
      </c>
      <c r="G2184" t="s">
        <v>4</v>
      </c>
      <c r="H2184" t="s">
        <v>1659</v>
      </c>
      <c r="I2184" s="63" t="e">
        <f t="array" ref="I2184">_xlfn.IFS(#REF!="1",1,#REF!="2",2,#REF!="3",3,#REF!="1A",4,#REF!="1B",5,#REF!="2A",6,#REF!="2B",7,#REF!="3A",8,#REF!="3B",9,#REF!="4A",10,#REF!="","")</f>
        <v>#REF!</v>
      </c>
      <c r="J2184">
        <f>VLOOKUP(F2184,profesor!$G$2:$H$101,2,0)</f>
        <v>69</v>
      </c>
      <c r="K2184">
        <f>VLOOKUP(H2184,ar_predmet!A:C,3,0)</f>
        <v>253</v>
      </c>
      <c r="L2184" s="3" t="str">
        <f>VLOOKUP(H2184,ar_predmet!A:C,2,FALSE())</f>
        <v>S301</v>
      </c>
      <c r="M2184">
        <f>+VLOOKUP(G2184,tip_dogodka!$B$2:$C$10,2,0)</f>
        <v>3</v>
      </c>
      <c r="N2184">
        <f>+VLOOKUP(E2184,prostor!$F$1:$G$101,2,0)</f>
        <v>54</v>
      </c>
      <c r="O2184">
        <f t="shared" si="136"/>
        <v>150</v>
      </c>
      <c r="P2184">
        <f>VLOOKUP(O2184,mi2hh!A$2:B$4261,2,FALSE())</f>
        <v>3</v>
      </c>
      <c r="Q2184" t="str">
        <f t="shared" si="137"/>
        <v>Izr</v>
      </c>
      <c r="R2184" t="str">
        <f t="shared" si="138"/>
        <v>VS</v>
      </c>
      <c r="S2184" s="24" t="s">
        <v>1255</v>
      </c>
      <c r="T2184" t="str">
        <f t="shared" si="139"/>
        <v/>
      </c>
      <c r="U2184">
        <f>VLOOKUP(S2184,ar_skupina!L$2:M$136,2,FALSE())</f>
        <v>108</v>
      </c>
    </row>
    <row r="2185" spans="1:21" ht="14.25" customHeight="1" x14ac:dyDescent="0.25">
      <c r="A2185">
        <v>2630</v>
      </c>
      <c r="B2185" s="9">
        <v>45302.75</v>
      </c>
      <c r="C2185" s="9">
        <v>45302.854166666701</v>
      </c>
      <c r="D2185" t="s">
        <v>1657</v>
      </c>
      <c r="E2185" t="s">
        <v>17</v>
      </c>
      <c r="F2185" t="s">
        <v>2009</v>
      </c>
      <c r="G2185" t="s">
        <v>3</v>
      </c>
      <c r="H2185" t="s">
        <v>1659</v>
      </c>
      <c r="I2185" s="63" t="e">
        <f t="array" ref="I2185">_xlfn.IFS(#REF!="1",1,#REF!="2",2,#REF!="3",3,#REF!="1A",4,#REF!="1B",5,#REF!="2A",6,#REF!="2B",7,#REF!="3A",8,#REF!="3B",9,#REF!="4A",10,#REF!="","")</f>
        <v>#REF!</v>
      </c>
      <c r="J2185">
        <f>VLOOKUP(F2185,profesor!$G$2:$H$101,2,0)</f>
        <v>69</v>
      </c>
      <c r="K2185">
        <f>VLOOKUP(H2185,ar_predmet!A:C,3,0)</f>
        <v>253</v>
      </c>
      <c r="L2185" s="3" t="str">
        <f>VLOOKUP(H2185,ar_predmet!A:C,2,FALSE())</f>
        <v>S301</v>
      </c>
      <c r="M2185">
        <f>+VLOOKUP(G2185,tip_dogodka!$B$2:$C$10,2,0)</f>
        <v>2</v>
      </c>
      <c r="N2185">
        <f>+VLOOKUP(E2185,prostor!$F$1:$G$101,2,0)</f>
        <v>55</v>
      </c>
      <c r="O2185">
        <f t="shared" si="136"/>
        <v>150</v>
      </c>
      <c r="P2185">
        <f>VLOOKUP(O2185,mi2hh!A$2:B$4261,2,FALSE())</f>
        <v>3</v>
      </c>
      <c r="Q2185" t="str">
        <f t="shared" si="137"/>
        <v>Izr</v>
      </c>
      <c r="R2185" t="str">
        <f t="shared" si="138"/>
        <v>VS</v>
      </c>
      <c r="S2185" s="24" t="s">
        <v>1255</v>
      </c>
      <c r="T2185" t="str">
        <f t="shared" si="139"/>
        <v/>
      </c>
      <c r="U2185">
        <f>VLOOKUP(S2185,ar_skupina!L$2:M$136,2,FALSE())</f>
        <v>108</v>
      </c>
    </row>
    <row r="2186" spans="1:21" ht="14.25" customHeight="1" x14ac:dyDescent="0.25">
      <c r="A2186">
        <v>2631</v>
      </c>
      <c r="B2186" s="9">
        <v>45301.75</v>
      </c>
      <c r="C2186" s="9">
        <v>45301.885416666701</v>
      </c>
      <c r="D2186" t="s">
        <v>1661</v>
      </c>
      <c r="E2186" t="s">
        <v>17</v>
      </c>
      <c r="F2186" t="s">
        <v>2009</v>
      </c>
      <c r="G2186" t="s">
        <v>2</v>
      </c>
      <c r="H2186" t="s">
        <v>1659</v>
      </c>
      <c r="I2186" s="63" t="e">
        <f t="array" ref="I2186">_xlfn.IFS(#REF!="1",1,#REF!="2",2,#REF!="3",3,#REF!="1A",4,#REF!="1B",5,#REF!="2A",6,#REF!="2B",7,#REF!="3A",8,#REF!="3B",9,#REF!="4A",10,#REF!="","")</f>
        <v>#REF!</v>
      </c>
      <c r="J2186">
        <f>VLOOKUP(F2186,profesor!$G$2:$H$101,2,0)</f>
        <v>69</v>
      </c>
      <c r="K2186">
        <f>VLOOKUP(H2186,ar_predmet!A:C,3,0)</f>
        <v>253</v>
      </c>
      <c r="L2186" s="3" t="str">
        <f>VLOOKUP(H2186,ar_predmet!A:C,2,FALSE())</f>
        <v>S301</v>
      </c>
      <c r="M2186">
        <f>+VLOOKUP(G2186,tip_dogodka!$B$2:$C$10,2,0)</f>
        <v>1</v>
      </c>
      <c r="N2186">
        <f>+VLOOKUP(E2186,prostor!$F$1:$G$101,2,0)</f>
        <v>55</v>
      </c>
      <c r="O2186">
        <f t="shared" si="136"/>
        <v>195</v>
      </c>
      <c r="P2186">
        <f>VLOOKUP(O2186,mi2hh!A$2:B$4261,2,FALSE())</f>
        <v>4</v>
      </c>
      <c r="Q2186" t="str">
        <f t="shared" si="137"/>
        <v>Izr</v>
      </c>
      <c r="R2186" t="str">
        <f t="shared" si="138"/>
        <v>VS</v>
      </c>
      <c r="S2186" s="24" t="s">
        <v>1255</v>
      </c>
      <c r="T2186" t="str">
        <f t="shared" si="139"/>
        <v/>
      </c>
      <c r="U2186">
        <f>VLOOKUP(S2186,ar_skupina!L$2:M$136,2,FALSE())</f>
        <v>108</v>
      </c>
    </row>
    <row r="2187" spans="1:21" ht="14.25" customHeight="1" x14ac:dyDescent="0.25">
      <c r="A2187">
        <v>2632</v>
      </c>
      <c r="B2187" s="9">
        <v>45295.75</v>
      </c>
      <c r="C2187" s="9">
        <v>45295.885416666701</v>
      </c>
      <c r="D2187" t="s">
        <v>1661</v>
      </c>
      <c r="E2187" t="s">
        <v>17</v>
      </c>
      <c r="F2187" t="s">
        <v>2009</v>
      </c>
      <c r="G2187" t="s">
        <v>2</v>
      </c>
      <c r="H2187" t="s">
        <v>1659</v>
      </c>
      <c r="I2187" s="63" t="e">
        <f t="array" ref="I2187">_xlfn.IFS(#REF!="1",1,#REF!="2",2,#REF!="3",3,#REF!="1A",4,#REF!="1B",5,#REF!="2A",6,#REF!="2B",7,#REF!="3A",8,#REF!="3B",9,#REF!="4A",10,#REF!="","")</f>
        <v>#REF!</v>
      </c>
      <c r="J2187">
        <f>VLOOKUP(F2187,profesor!$G$2:$H$101,2,0)</f>
        <v>69</v>
      </c>
      <c r="K2187">
        <f>VLOOKUP(H2187,ar_predmet!A:C,3,0)</f>
        <v>253</v>
      </c>
      <c r="L2187" s="3" t="str">
        <f>VLOOKUP(H2187,ar_predmet!A:C,2,FALSE())</f>
        <v>S301</v>
      </c>
      <c r="M2187">
        <f>+VLOOKUP(G2187,tip_dogodka!$B$2:$C$10,2,0)</f>
        <v>1</v>
      </c>
      <c r="N2187">
        <f>+VLOOKUP(E2187,prostor!$F$1:$G$101,2,0)</f>
        <v>55</v>
      </c>
      <c r="O2187">
        <f t="shared" si="136"/>
        <v>195</v>
      </c>
      <c r="P2187">
        <f>VLOOKUP(O2187,mi2hh!A$2:B$4261,2,FALSE())</f>
        <v>4</v>
      </c>
      <c r="Q2187" t="str">
        <f t="shared" si="137"/>
        <v>Izr</v>
      </c>
      <c r="R2187" t="str">
        <f t="shared" si="138"/>
        <v>VS</v>
      </c>
      <c r="S2187" s="24" t="s">
        <v>1255</v>
      </c>
      <c r="T2187" t="str">
        <f t="shared" si="139"/>
        <v/>
      </c>
      <c r="U2187">
        <f>VLOOKUP(S2187,ar_skupina!L$2:M$136,2,FALSE())</f>
        <v>108</v>
      </c>
    </row>
    <row r="2188" spans="1:21" ht="14.25" customHeight="1" x14ac:dyDescent="0.25">
      <c r="A2188">
        <v>2633</v>
      </c>
      <c r="B2188" s="9">
        <v>45296.489583333299</v>
      </c>
      <c r="C2188" s="9">
        <v>45296.59375</v>
      </c>
      <c r="D2188" t="s">
        <v>2010</v>
      </c>
      <c r="E2188" t="s">
        <v>17</v>
      </c>
      <c r="F2188" t="s">
        <v>2011</v>
      </c>
      <c r="G2188" t="s">
        <v>2</v>
      </c>
      <c r="H2188" t="s">
        <v>1947</v>
      </c>
      <c r="I2188" s="63" t="e">
        <f t="array" ref="I2188">_xlfn.IFS(#REF!="1",1,#REF!="2",2,#REF!="3",3,#REF!="1A",4,#REF!="1B",5,#REF!="2A",6,#REF!="2B",7,#REF!="3A",8,#REF!="3B",9,#REF!="4A",10,#REF!="","")</f>
        <v>#REF!</v>
      </c>
      <c r="J2188">
        <f>VLOOKUP(F2188,profesor!$G$2:$H$101,2,0)</f>
        <v>25</v>
      </c>
      <c r="K2188">
        <f>VLOOKUP(H2188,ar_predmet!A:C,3,0)</f>
        <v>132</v>
      </c>
      <c r="L2188" s="3">
        <f>VLOOKUP(H2188,ar_predmet!A:C,2,FALSE())</f>
        <v>6326</v>
      </c>
      <c r="M2188">
        <f>+VLOOKUP(G2188,tip_dogodka!$B$2:$C$10,2,0)</f>
        <v>1</v>
      </c>
      <c r="N2188">
        <f>+VLOOKUP(E2188,prostor!$F$1:$G$101,2,0)</f>
        <v>55</v>
      </c>
      <c r="O2188">
        <f t="shared" si="136"/>
        <v>150</v>
      </c>
      <c r="P2188">
        <f>VLOOKUP(O2188,mi2hh!A$2:B$4261,2,FALSE())</f>
        <v>3</v>
      </c>
      <c r="Q2188" t="str">
        <f t="shared" si="137"/>
        <v>Red</v>
      </c>
      <c r="R2188" t="str">
        <f t="shared" si="138"/>
        <v>UN</v>
      </c>
      <c r="S2188" s="24" t="s">
        <v>1215</v>
      </c>
      <c r="T2188" t="str">
        <f t="shared" si="139"/>
        <v/>
      </c>
      <c r="U2188">
        <f>VLOOKUP(S2188,ar_skupina!L$2:M$136,2,FALSE())</f>
        <v>72</v>
      </c>
    </row>
    <row r="2189" spans="1:21" ht="14.25" customHeight="1" x14ac:dyDescent="0.25">
      <c r="A2189">
        <v>2634</v>
      </c>
      <c r="B2189" s="9">
        <v>45271.375</v>
      </c>
      <c r="C2189" s="9">
        <v>45271.479166666701</v>
      </c>
      <c r="D2189" t="s">
        <v>2012</v>
      </c>
      <c r="E2189">
        <v>402</v>
      </c>
      <c r="F2189" t="s">
        <v>2011</v>
      </c>
      <c r="G2189" t="s">
        <v>2</v>
      </c>
      <c r="H2189" t="s">
        <v>1959</v>
      </c>
      <c r="I2189" s="63" t="e">
        <f t="array" ref="I2189">_xlfn.IFS(#REF!="1",1,#REF!="2",2,#REF!="3",3,#REF!="1A",4,#REF!="1B",5,#REF!="2A",6,#REF!="2B",7,#REF!="3A",8,#REF!="3B",9,#REF!="4A",10,#REF!="","")</f>
        <v>#REF!</v>
      </c>
      <c r="J2189">
        <f>VLOOKUP(F2189,profesor!$G$2:$H$101,2,0)</f>
        <v>25</v>
      </c>
      <c r="K2189">
        <f>VLOOKUP(H2189,ar_predmet!A:C,3,0)</f>
        <v>23</v>
      </c>
      <c r="L2189" s="3">
        <f>VLOOKUP(H2189,ar_predmet!A:C,2,FALSE())</f>
        <v>5225</v>
      </c>
      <c r="M2189">
        <f>+VLOOKUP(G2189,tip_dogodka!$B$2:$C$10,2,0)</f>
        <v>1</v>
      </c>
      <c r="N2189">
        <f>+VLOOKUP(E2189,prostor!$F$1:$G$101,2,0)</f>
        <v>11</v>
      </c>
      <c r="O2189">
        <f t="shared" si="136"/>
        <v>150</v>
      </c>
      <c r="P2189">
        <f>VLOOKUP(O2189,mi2hh!A$2:B$4261,2,FALSE())</f>
        <v>3</v>
      </c>
      <c r="Q2189" t="str">
        <f t="shared" si="137"/>
        <v>Red</v>
      </c>
      <c r="R2189" t="str">
        <f t="shared" si="138"/>
        <v>VS</v>
      </c>
      <c r="S2189" s="24" t="s">
        <v>1156</v>
      </c>
      <c r="T2189" t="str">
        <f t="shared" si="139"/>
        <v/>
      </c>
      <c r="U2189">
        <f>VLOOKUP(S2189,ar_skupina!L$2:M$136,2,FALSE())</f>
        <v>19</v>
      </c>
    </row>
    <row r="2190" spans="1:21" ht="14.25" customHeight="1" x14ac:dyDescent="0.25">
      <c r="A2190">
        <v>2635</v>
      </c>
      <c r="B2190" s="9">
        <v>45295.489583333299</v>
      </c>
      <c r="C2190" s="9">
        <v>45295.59375</v>
      </c>
      <c r="D2190" t="s">
        <v>2010</v>
      </c>
      <c r="E2190" t="s">
        <v>17</v>
      </c>
      <c r="F2190" t="s">
        <v>2011</v>
      </c>
      <c r="G2190" t="s">
        <v>2</v>
      </c>
      <c r="H2190" t="s">
        <v>1947</v>
      </c>
      <c r="I2190" s="63" t="e">
        <f t="array" ref="I2190">_xlfn.IFS(#REF!="1",1,#REF!="2",2,#REF!="3",3,#REF!="1A",4,#REF!="1B",5,#REF!="2A",6,#REF!="2B",7,#REF!="3A",8,#REF!="3B",9,#REF!="4A",10,#REF!="","")</f>
        <v>#REF!</v>
      </c>
      <c r="J2190">
        <f>VLOOKUP(F2190,profesor!$G$2:$H$101,2,0)</f>
        <v>25</v>
      </c>
      <c r="K2190">
        <f>VLOOKUP(H2190,ar_predmet!A:C,3,0)</f>
        <v>132</v>
      </c>
      <c r="L2190" s="3">
        <f>VLOOKUP(H2190,ar_predmet!A:C,2,FALSE())</f>
        <v>6326</v>
      </c>
      <c r="M2190">
        <f>+VLOOKUP(G2190,tip_dogodka!$B$2:$C$10,2,0)</f>
        <v>1</v>
      </c>
      <c r="N2190">
        <f>+VLOOKUP(E2190,prostor!$F$1:$G$101,2,0)</f>
        <v>55</v>
      </c>
      <c r="O2190">
        <f t="shared" si="136"/>
        <v>150</v>
      </c>
      <c r="P2190">
        <f>VLOOKUP(O2190,mi2hh!A$2:B$4261,2,FALSE())</f>
        <v>3</v>
      </c>
      <c r="Q2190" t="str">
        <f t="shared" si="137"/>
        <v>Red</v>
      </c>
      <c r="R2190" t="str">
        <f t="shared" si="138"/>
        <v>UN</v>
      </c>
      <c r="S2190" s="24" t="s">
        <v>1215</v>
      </c>
      <c r="T2190" t="str">
        <f t="shared" si="139"/>
        <v/>
      </c>
      <c r="U2190">
        <f>VLOOKUP(S2190,ar_skupina!L$2:M$136,2,FALSE())</f>
        <v>72</v>
      </c>
    </row>
    <row r="2191" spans="1:21" ht="14.25" customHeight="1" x14ac:dyDescent="0.25">
      <c r="A2191">
        <v>2636</v>
      </c>
      <c r="B2191" s="9">
        <v>45273.375</v>
      </c>
      <c r="C2191" s="9">
        <v>45273.479166666701</v>
      </c>
      <c r="D2191" t="s">
        <v>2010</v>
      </c>
      <c r="E2191" t="s">
        <v>17</v>
      </c>
      <c r="F2191" t="s">
        <v>2011</v>
      </c>
      <c r="G2191" t="s">
        <v>2</v>
      </c>
      <c r="H2191" t="s">
        <v>1947</v>
      </c>
      <c r="I2191" s="63" t="e">
        <f t="array" ref="I2191">_xlfn.IFS(#REF!="1",1,#REF!="2",2,#REF!="3",3,#REF!="1A",4,#REF!="1B",5,#REF!="2A",6,#REF!="2B",7,#REF!="3A",8,#REF!="3B",9,#REF!="4A",10,#REF!="","")</f>
        <v>#REF!</v>
      </c>
      <c r="J2191">
        <f>VLOOKUP(F2191,profesor!$G$2:$H$101,2,0)</f>
        <v>25</v>
      </c>
      <c r="K2191">
        <f>VLOOKUP(H2191,ar_predmet!A:C,3,0)</f>
        <v>132</v>
      </c>
      <c r="L2191" s="3">
        <f>VLOOKUP(H2191,ar_predmet!A:C,2,FALSE())</f>
        <v>6326</v>
      </c>
      <c r="M2191">
        <f>+VLOOKUP(G2191,tip_dogodka!$B$2:$C$10,2,0)</f>
        <v>1</v>
      </c>
      <c r="N2191">
        <f>+VLOOKUP(E2191,prostor!$F$1:$G$101,2,0)</f>
        <v>55</v>
      </c>
      <c r="O2191">
        <f t="shared" si="136"/>
        <v>150</v>
      </c>
      <c r="P2191">
        <f>VLOOKUP(O2191,mi2hh!A$2:B$4261,2,FALSE())</f>
        <v>3</v>
      </c>
      <c r="Q2191" t="str">
        <f t="shared" si="137"/>
        <v>Red</v>
      </c>
      <c r="R2191" t="str">
        <f t="shared" si="138"/>
        <v>UN</v>
      </c>
      <c r="S2191" s="24" t="s">
        <v>1215</v>
      </c>
      <c r="T2191" t="str">
        <f t="shared" si="139"/>
        <v/>
      </c>
      <c r="U2191">
        <f>VLOOKUP(S2191,ar_skupina!L$2:M$136,2,FALSE())</f>
        <v>72</v>
      </c>
    </row>
    <row r="2192" spans="1:21" ht="14.25" customHeight="1" x14ac:dyDescent="0.25">
      <c r="A2192">
        <v>2637</v>
      </c>
      <c r="B2192" s="9">
        <v>45218.53125</v>
      </c>
      <c r="C2192" s="9">
        <v>45218.635416666701</v>
      </c>
      <c r="D2192" t="s">
        <v>2013</v>
      </c>
      <c r="E2192">
        <v>411</v>
      </c>
      <c r="F2192" t="s">
        <v>2011</v>
      </c>
      <c r="G2192" t="s">
        <v>3</v>
      </c>
      <c r="H2192" t="s">
        <v>2014</v>
      </c>
      <c r="I2192" s="63" t="e">
        <f t="array" ref="I2192">_xlfn.IFS(#REF!="1",1,#REF!="2",2,#REF!="3",3,#REF!="1A",4,#REF!="1B",5,#REF!="2A",6,#REF!="2B",7,#REF!="3A",8,#REF!="3B",9,#REF!="4A",10,#REF!="","")</f>
        <v>#REF!</v>
      </c>
      <c r="J2192">
        <f>VLOOKUP(F2192,profesor!$G$2:$H$101,2,0)</f>
        <v>25</v>
      </c>
      <c r="K2192">
        <f>VLOOKUP(H2192,ar_predmet!A:C,3,0)</f>
        <v>151</v>
      </c>
      <c r="L2192" s="3">
        <f>VLOOKUP(H2192,ar_predmet!A:C,2,FALSE())</f>
        <v>7111</v>
      </c>
      <c r="M2192">
        <f>+VLOOKUP(G2192,tip_dogodka!$B$2:$C$10,2,0)</f>
        <v>2</v>
      </c>
      <c r="N2192">
        <f>+VLOOKUP(E2192,prostor!$F$1:$G$101,2,0)</f>
        <v>14</v>
      </c>
      <c r="O2192">
        <f t="shared" si="136"/>
        <v>150</v>
      </c>
      <c r="P2192">
        <f>VLOOKUP(O2192,mi2hh!A$2:B$4261,2,FALSE())</f>
        <v>3</v>
      </c>
      <c r="Q2192" t="str">
        <f t="shared" si="137"/>
        <v>Red</v>
      </c>
      <c r="R2192" t="str">
        <f t="shared" si="138"/>
        <v>MA</v>
      </c>
      <c r="S2192" s="24" t="s">
        <v>1224</v>
      </c>
      <c r="T2192" t="str">
        <f t="shared" si="139"/>
        <v/>
      </c>
      <c r="U2192">
        <f>VLOOKUP(S2192,ar_skupina!L$2:M$136,2,FALSE())</f>
        <v>80</v>
      </c>
    </row>
    <row r="2193" spans="1:21" ht="14.25" customHeight="1" x14ac:dyDescent="0.25">
      <c r="A2193">
        <v>2638</v>
      </c>
      <c r="B2193" s="9">
        <v>45216.53125</v>
      </c>
      <c r="C2193" s="9">
        <v>45216.635416666701</v>
      </c>
      <c r="D2193" t="s">
        <v>2015</v>
      </c>
      <c r="E2193" t="s">
        <v>17</v>
      </c>
      <c r="F2193" t="s">
        <v>2011</v>
      </c>
      <c r="G2193" t="s">
        <v>2</v>
      </c>
      <c r="H2193" t="s">
        <v>2014</v>
      </c>
      <c r="I2193" s="63" t="e">
        <f t="array" ref="I2193">_xlfn.IFS(#REF!="1",1,#REF!="2",2,#REF!="3",3,#REF!="1A",4,#REF!="1B",5,#REF!="2A",6,#REF!="2B",7,#REF!="3A",8,#REF!="3B",9,#REF!="4A",10,#REF!="","")</f>
        <v>#REF!</v>
      </c>
      <c r="J2193">
        <f>VLOOKUP(F2193,profesor!$G$2:$H$101,2,0)</f>
        <v>25</v>
      </c>
      <c r="K2193">
        <f>VLOOKUP(H2193,ar_predmet!A:C,3,0)</f>
        <v>151</v>
      </c>
      <c r="L2193" s="3">
        <f>VLOOKUP(H2193,ar_predmet!A:C,2,FALSE())</f>
        <v>7111</v>
      </c>
      <c r="M2193">
        <f>+VLOOKUP(G2193,tip_dogodka!$B$2:$C$10,2,0)</f>
        <v>1</v>
      </c>
      <c r="N2193">
        <f>+VLOOKUP(E2193,prostor!$F$1:$G$101,2,0)</f>
        <v>55</v>
      </c>
      <c r="O2193">
        <f t="shared" si="136"/>
        <v>150</v>
      </c>
      <c r="P2193">
        <f>VLOOKUP(O2193,mi2hh!A$2:B$4261,2,FALSE())</f>
        <v>3</v>
      </c>
      <c r="Q2193" t="str">
        <f t="shared" si="137"/>
        <v>Red</v>
      </c>
      <c r="R2193" t="str">
        <f t="shared" si="138"/>
        <v>MA</v>
      </c>
      <c r="S2193" s="24" t="s">
        <v>1224</v>
      </c>
      <c r="T2193" t="str">
        <f t="shared" si="139"/>
        <v/>
      </c>
      <c r="U2193">
        <f>VLOOKUP(S2193,ar_skupina!L$2:M$136,2,FALSE())</f>
        <v>80</v>
      </c>
    </row>
    <row r="2194" spans="1:21" ht="14.25" customHeight="1" x14ac:dyDescent="0.25">
      <c r="A2194">
        <v>2639</v>
      </c>
      <c r="B2194" s="9">
        <v>45397.677083333299</v>
      </c>
      <c r="C2194" s="9">
        <v>45397.78125</v>
      </c>
      <c r="D2194" t="s">
        <v>2016</v>
      </c>
      <c r="E2194">
        <v>5</v>
      </c>
      <c r="F2194" t="s">
        <v>2011</v>
      </c>
      <c r="G2194" t="s">
        <v>2</v>
      </c>
      <c r="H2194" t="s">
        <v>1952</v>
      </c>
      <c r="I2194" s="63" t="e">
        <f t="array" ref="I2194">_xlfn.IFS(#REF!="1",1,#REF!="2",2,#REF!="3",3,#REF!="1A",4,#REF!="1B",5,#REF!="2A",6,#REF!="2B",7,#REF!="3A",8,#REF!="3B",9,#REF!="4A",10,#REF!="","")</f>
        <v>#REF!</v>
      </c>
      <c r="J2194">
        <f>VLOOKUP(F2194,profesor!$G$2:$H$101,2,0)</f>
        <v>25</v>
      </c>
      <c r="K2194">
        <f>VLOOKUP(H2194,ar_predmet!A:C,3,0)</f>
        <v>28</v>
      </c>
      <c r="L2194" s="3">
        <f>VLOOKUP(H2194,ar_predmet!A:C,2,FALSE())</f>
        <v>5230</v>
      </c>
      <c r="M2194">
        <f>+VLOOKUP(G2194,tip_dogodka!$B$2:$C$10,2,0)</f>
        <v>1</v>
      </c>
      <c r="N2194">
        <f>+VLOOKUP(E2194,prostor!$F$1:$G$101,2,0)</f>
        <v>1</v>
      </c>
      <c r="O2194">
        <f t="shared" si="136"/>
        <v>150</v>
      </c>
      <c r="P2194">
        <f>VLOOKUP(O2194,mi2hh!A$2:B$4261,2,FALSE())</f>
        <v>3</v>
      </c>
      <c r="Q2194" t="str">
        <f t="shared" si="137"/>
        <v>Red</v>
      </c>
      <c r="R2194" t="str">
        <f t="shared" si="138"/>
        <v>VS</v>
      </c>
      <c r="S2194" s="24" t="s">
        <v>1156</v>
      </c>
      <c r="T2194" t="str">
        <f t="shared" si="139"/>
        <v/>
      </c>
      <c r="U2194">
        <f>VLOOKUP(S2194,ar_skupina!L$2:M$136,2,FALSE())</f>
        <v>19</v>
      </c>
    </row>
    <row r="2195" spans="1:21" ht="14.25" customHeight="1" x14ac:dyDescent="0.25">
      <c r="A2195">
        <v>2640</v>
      </c>
      <c r="B2195" s="9">
        <v>45349.489583333299</v>
      </c>
      <c r="C2195" s="9">
        <v>45349.59375</v>
      </c>
      <c r="D2195" t="s">
        <v>2017</v>
      </c>
      <c r="E2195" t="s">
        <v>17</v>
      </c>
      <c r="F2195" t="s">
        <v>2011</v>
      </c>
      <c r="G2195" t="s">
        <v>2</v>
      </c>
      <c r="H2195" t="s">
        <v>1943</v>
      </c>
      <c r="I2195" s="63" t="e">
        <f t="array" ref="I2195">_xlfn.IFS(#REF!="1",1,#REF!="2",2,#REF!="3",3,#REF!="1A",4,#REF!="1B",5,#REF!="2A",6,#REF!="2B",7,#REF!="3A",8,#REF!="3B",9,#REF!="4A",10,#REF!="","")</f>
        <v>#REF!</v>
      </c>
      <c r="J2195">
        <f>VLOOKUP(F2195,profesor!$G$2:$H$101,2,0)</f>
        <v>25</v>
      </c>
      <c r="K2195">
        <f>VLOOKUP(H2195,ar_predmet!A:C,3,0)</f>
        <v>158</v>
      </c>
      <c r="L2195" s="3">
        <f>VLOOKUP(H2195,ar_predmet!A:C,2,FALSE())</f>
        <v>7118</v>
      </c>
      <c r="M2195">
        <f>+VLOOKUP(G2195,tip_dogodka!$B$2:$C$10,2,0)</f>
        <v>1</v>
      </c>
      <c r="N2195">
        <f>+VLOOKUP(E2195,prostor!$F$1:$G$101,2,0)</f>
        <v>55</v>
      </c>
      <c r="O2195">
        <f t="shared" si="136"/>
        <v>150</v>
      </c>
      <c r="P2195">
        <f>VLOOKUP(O2195,mi2hh!A$2:B$4261,2,FALSE())</f>
        <v>3</v>
      </c>
      <c r="Q2195" t="str">
        <f t="shared" si="137"/>
        <v>Red</v>
      </c>
      <c r="R2195" t="str">
        <f t="shared" si="138"/>
        <v>MA</v>
      </c>
      <c r="S2195" s="24" t="s">
        <v>1224</v>
      </c>
      <c r="T2195" t="str">
        <f t="shared" si="139"/>
        <v/>
      </c>
      <c r="U2195">
        <f>VLOOKUP(S2195,ar_skupina!L$2:M$136,2,FALSE())</f>
        <v>80</v>
      </c>
    </row>
    <row r="2196" spans="1:21" ht="14.25" customHeight="1" x14ac:dyDescent="0.25">
      <c r="A2196">
        <v>2641</v>
      </c>
      <c r="B2196" s="9">
        <v>45378.489583333299</v>
      </c>
      <c r="C2196" s="9">
        <v>45378.59375</v>
      </c>
      <c r="D2196" t="s">
        <v>2017</v>
      </c>
      <c r="E2196">
        <v>5</v>
      </c>
      <c r="F2196" t="s">
        <v>2011</v>
      </c>
      <c r="G2196" t="s">
        <v>2</v>
      </c>
      <c r="H2196" t="s">
        <v>1943</v>
      </c>
      <c r="I2196" s="63" t="e">
        <f t="array" ref="I2196">_xlfn.IFS(#REF!="1",1,#REF!="2",2,#REF!="3",3,#REF!="1A",4,#REF!="1B",5,#REF!="2A",6,#REF!="2B",7,#REF!="3A",8,#REF!="3B",9,#REF!="4A",10,#REF!="","")</f>
        <v>#REF!</v>
      </c>
      <c r="J2196">
        <f>VLOOKUP(F2196,profesor!$G$2:$H$101,2,0)</f>
        <v>25</v>
      </c>
      <c r="K2196">
        <f>VLOOKUP(H2196,ar_predmet!A:C,3,0)</f>
        <v>158</v>
      </c>
      <c r="L2196" s="3">
        <f>VLOOKUP(H2196,ar_predmet!A:C,2,FALSE())</f>
        <v>7118</v>
      </c>
      <c r="M2196">
        <f>+VLOOKUP(G2196,tip_dogodka!$B$2:$C$10,2,0)</f>
        <v>1</v>
      </c>
      <c r="N2196">
        <f>+VLOOKUP(E2196,prostor!$F$1:$G$101,2,0)</f>
        <v>1</v>
      </c>
      <c r="O2196">
        <f t="shared" si="136"/>
        <v>150</v>
      </c>
      <c r="P2196">
        <f>VLOOKUP(O2196,mi2hh!A$2:B$4261,2,FALSE())</f>
        <v>3</v>
      </c>
      <c r="Q2196" t="str">
        <f t="shared" si="137"/>
        <v>Red</v>
      </c>
      <c r="R2196" t="str">
        <f t="shared" si="138"/>
        <v>MA</v>
      </c>
      <c r="S2196" s="24" t="s">
        <v>1224</v>
      </c>
      <c r="T2196" t="str">
        <f t="shared" si="139"/>
        <v/>
      </c>
      <c r="U2196">
        <f>VLOOKUP(S2196,ar_skupina!L$2:M$136,2,FALSE())</f>
        <v>80</v>
      </c>
    </row>
    <row r="2197" spans="1:21" ht="14.25" customHeight="1" x14ac:dyDescent="0.25">
      <c r="A2197">
        <v>2642</v>
      </c>
      <c r="B2197" s="9">
        <v>45201.53125</v>
      </c>
      <c r="C2197" s="9">
        <v>45201.635416666701</v>
      </c>
      <c r="D2197" t="s">
        <v>2015</v>
      </c>
      <c r="E2197">
        <v>15</v>
      </c>
      <c r="F2197" t="s">
        <v>2011</v>
      </c>
      <c r="G2197" t="s">
        <v>2</v>
      </c>
      <c r="H2197" t="s">
        <v>2014</v>
      </c>
      <c r="I2197" s="63" t="e">
        <f t="array" ref="I2197">_xlfn.IFS(#REF!="1",1,#REF!="2",2,#REF!="3",3,#REF!="1A",4,#REF!="1B",5,#REF!="2A",6,#REF!="2B",7,#REF!="3A",8,#REF!="3B",9,#REF!="4A",10,#REF!="","")</f>
        <v>#REF!</v>
      </c>
      <c r="J2197">
        <f>VLOOKUP(F2197,profesor!$G$2:$H$101,2,0)</f>
        <v>25</v>
      </c>
      <c r="K2197">
        <f>VLOOKUP(H2197,ar_predmet!A:C,3,0)</f>
        <v>151</v>
      </c>
      <c r="L2197" s="3">
        <f>VLOOKUP(H2197,ar_predmet!A:C,2,FALSE())</f>
        <v>7111</v>
      </c>
      <c r="M2197">
        <f>+VLOOKUP(G2197,tip_dogodka!$B$2:$C$10,2,0)</f>
        <v>1</v>
      </c>
      <c r="N2197">
        <f>+VLOOKUP(E2197,prostor!$F$1:$G$101,2,0)</f>
        <v>2</v>
      </c>
      <c r="O2197">
        <f t="shared" si="136"/>
        <v>150</v>
      </c>
      <c r="P2197">
        <f>VLOOKUP(O2197,mi2hh!A$2:B$4261,2,FALSE())</f>
        <v>3</v>
      </c>
      <c r="Q2197" t="str">
        <f t="shared" si="137"/>
        <v>Red</v>
      </c>
      <c r="R2197" t="str">
        <f t="shared" si="138"/>
        <v>MA</v>
      </c>
      <c r="S2197" s="24" t="s">
        <v>1224</v>
      </c>
      <c r="T2197" t="str">
        <f t="shared" si="139"/>
        <v/>
      </c>
      <c r="U2197">
        <f>VLOOKUP(S2197,ar_skupina!L$2:M$136,2,FALSE())</f>
        <v>80</v>
      </c>
    </row>
    <row r="2198" spans="1:21" ht="14.25" customHeight="1" x14ac:dyDescent="0.25">
      <c r="A2198">
        <v>2643</v>
      </c>
      <c r="B2198" s="9">
        <v>45226.53125</v>
      </c>
      <c r="C2198" s="9">
        <v>45226.635416666701</v>
      </c>
      <c r="D2198" t="s">
        <v>2018</v>
      </c>
      <c r="E2198" t="s">
        <v>16</v>
      </c>
      <c r="F2198" t="s">
        <v>2011</v>
      </c>
      <c r="G2198" t="s">
        <v>5</v>
      </c>
      <c r="H2198" t="s">
        <v>2014</v>
      </c>
      <c r="I2198" s="63" t="e">
        <f t="array" ref="I2198">_xlfn.IFS(#REF!="1",1,#REF!="2",2,#REF!="3",3,#REF!="1A",4,#REF!="1B",5,#REF!="2A",6,#REF!="2B",7,#REF!="3A",8,#REF!="3B",9,#REF!="4A",10,#REF!="","")</f>
        <v>#REF!</v>
      </c>
      <c r="J2198">
        <f>VLOOKUP(F2198,profesor!$G$2:$H$101,2,0)</f>
        <v>25</v>
      </c>
      <c r="K2198">
        <f>VLOOKUP(H2198,ar_predmet!A:C,3,0)</f>
        <v>151</v>
      </c>
      <c r="L2198" s="3">
        <f>VLOOKUP(H2198,ar_predmet!A:C,2,FALSE())</f>
        <v>7111</v>
      </c>
      <c r="M2198">
        <f>+VLOOKUP(G2198,tip_dogodka!$B$2:$C$10,2,0)</f>
        <v>4</v>
      </c>
      <c r="N2198">
        <f>+VLOOKUP(E2198,prostor!$F$1:$G$101,2,0)</f>
        <v>54</v>
      </c>
      <c r="O2198">
        <f t="shared" si="136"/>
        <v>150</v>
      </c>
      <c r="P2198">
        <f>VLOOKUP(O2198,mi2hh!A$2:B$4261,2,FALSE())</f>
        <v>3</v>
      </c>
      <c r="Q2198" t="str">
        <f t="shared" si="137"/>
        <v>Red</v>
      </c>
      <c r="R2198" t="str">
        <f t="shared" si="138"/>
        <v>MA</v>
      </c>
      <c r="S2198" s="24" t="s">
        <v>1224</v>
      </c>
      <c r="T2198" t="str">
        <f t="shared" si="139"/>
        <v/>
      </c>
      <c r="U2198">
        <f>VLOOKUP(S2198,ar_skupina!L$2:M$136,2,FALSE())</f>
        <v>80</v>
      </c>
    </row>
    <row r="2199" spans="1:21" ht="14.25" customHeight="1" x14ac:dyDescent="0.25">
      <c r="A2199">
        <v>2644</v>
      </c>
      <c r="B2199" s="9">
        <v>45265.75</v>
      </c>
      <c r="C2199" s="9">
        <v>45265.885416666701</v>
      </c>
      <c r="D2199" t="s">
        <v>1332</v>
      </c>
      <c r="E2199">
        <v>411</v>
      </c>
      <c r="F2199" t="s">
        <v>2011</v>
      </c>
      <c r="G2199" t="s">
        <v>2</v>
      </c>
      <c r="H2199" t="s">
        <v>1334</v>
      </c>
      <c r="I2199" s="63" t="e">
        <f t="array" ref="I2199">_xlfn.IFS(#REF!="1",1,#REF!="2",2,#REF!="3",3,#REF!="1A",4,#REF!="1B",5,#REF!="2A",6,#REF!="2B",7,#REF!="3A",8,#REF!="3B",9,#REF!="4A",10,#REF!="","")</f>
        <v>#REF!</v>
      </c>
      <c r="J2199">
        <f>VLOOKUP(F2199,profesor!$G$2:$H$101,2,0)</f>
        <v>25</v>
      </c>
      <c r="K2199">
        <f>VLOOKUP(H2199,ar_predmet!A:C,3,0)</f>
        <v>300</v>
      </c>
      <c r="L2199" s="3">
        <f>VLOOKUP(H2199,ar_predmet!A:C,2,FALSE())</f>
        <v>4137</v>
      </c>
      <c r="M2199">
        <f>+VLOOKUP(G2199,tip_dogodka!$B$2:$C$10,2,0)</f>
        <v>1</v>
      </c>
      <c r="N2199">
        <f>+VLOOKUP(E2199,prostor!$F$1:$G$101,2,0)</f>
        <v>14</v>
      </c>
      <c r="O2199">
        <f t="shared" si="136"/>
        <v>195</v>
      </c>
      <c r="P2199">
        <f>VLOOKUP(O2199,mi2hh!A$2:B$4261,2,FALSE())</f>
        <v>4</v>
      </c>
      <c r="Q2199" t="str">
        <f t="shared" si="137"/>
        <v>Izr</v>
      </c>
      <c r="R2199" t="str">
        <f t="shared" si="138"/>
        <v>DO</v>
      </c>
      <c r="S2199" s="24" t="s">
        <v>1280</v>
      </c>
      <c r="T2199" t="str">
        <f t="shared" si="139"/>
        <v/>
      </c>
      <c r="U2199">
        <f>VLOOKUP(S2199,ar_skupina!L$2:M$136,2,FALSE())</f>
        <v>130</v>
      </c>
    </row>
    <row r="2200" spans="1:21" ht="14.25" customHeight="1" x14ac:dyDescent="0.25">
      <c r="A2200">
        <v>2645</v>
      </c>
      <c r="B2200" s="9">
        <v>45223.791666666701</v>
      </c>
      <c r="C2200" s="9">
        <v>45223.958333333299</v>
      </c>
      <c r="D2200" t="s">
        <v>2019</v>
      </c>
      <c r="E2200" t="s">
        <v>17</v>
      </c>
      <c r="F2200" t="s">
        <v>2011</v>
      </c>
      <c r="G2200" t="s">
        <v>8</v>
      </c>
      <c r="H2200" s="19" t="s">
        <v>2014</v>
      </c>
      <c r="I2200" s="63" t="e">
        <f t="array" ref="I2200">_xlfn.IFS(#REF!="1",1,#REF!="2",2,#REF!="3",3,#REF!="1A",4,#REF!="1B",5,#REF!="2A",6,#REF!="2B",7,#REF!="3A",8,#REF!="3B",9,#REF!="4A",10,#REF!="","")</f>
        <v>#REF!</v>
      </c>
      <c r="J2200">
        <f>VLOOKUP(F2200,profesor!$G$2:$H$101,2,0)</f>
        <v>25</v>
      </c>
      <c r="K2200">
        <f>VLOOKUP(H2200,ar_predmet!A:C,3,0)</f>
        <v>151</v>
      </c>
      <c r="L2200" s="3">
        <f>VLOOKUP(H2200,ar_predmet!A:C,2,FALSE())</f>
        <v>7111</v>
      </c>
      <c r="M2200">
        <f>+VLOOKUP(G2200,tip_dogodka!$B$2:$C$10,2,0)</f>
        <v>7</v>
      </c>
      <c r="N2200">
        <f>+VLOOKUP(E2200,prostor!$F$1:$G$101,2,0)</f>
        <v>55</v>
      </c>
      <c r="O2200">
        <f t="shared" si="136"/>
        <v>240</v>
      </c>
      <c r="P2200">
        <f>VLOOKUP(O2200,mi2hh!A$2:B$4261,2,FALSE())</f>
        <v>5</v>
      </c>
      <c r="Q2200" t="str">
        <f t="shared" si="137"/>
        <v>Izr</v>
      </c>
      <c r="R2200" t="str">
        <f t="shared" si="138"/>
        <v>MA</v>
      </c>
      <c r="S2200" s="24" t="s">
        <v>1265</v>
      </c>
      <c r="T2200" t="str">
        <f t="shared" si="139"/>
        <v/>
      </c>
      <c r="U2200">
        <f>VLOOKUP(S2200,ar_skupina!L$2:M$136,2,FALSE())</f>
        <v>116</v>
      </c>
    </row>
    <row r="2201" spans="1:21" ht="14.25" customHeight="1" x14ac:dyDescent="0.25">
      <c r="A2201">
        <v>2646</v>
      </c>
      <c r="B2201" s="9">
        <v>45271.59375</v>
      </c>
      <c r="C2201" s="9">
        <v>45271.625</v>
      </c>
      <c r="D2201" t="s">
        <v>1345</v>
      </c>
      <c r="E2201">
        <v>307</v>
      </c>
      <c r="F2201" t="s">
        <v>2011</v>
      </c>
      <c r="G2201" t="s">
        <v>2</v>
      </c>
      <c r="H2201" t="s">
        <v>1346</v>
      </c>
      <c r="I2201" s="63" t="e">
        <f t="array" ref="I2201">_xlfn.IFS(#REF!="1",1,#REF!="2",2,#REF!="3",3,#REF!="1A",4,#REF!="1B",5,#REF!="2A",6,#REF!="2B",7,#REF!="3A",8,#REF!="3B",9,#REF!="4A",10,#REF!="","")</f>
        <v>#REF!</v>
      </c>
      <c r="J2201">
        <f>VLOOKUP(F2201,profesor!$G$2:$H$101,2,0)</f>
        <v>25</v>
      </c>
      <c r="K2201">
        <f>VLOOKUP(H2201,ar_predmet!A:C,3,0)</f>
        <v>131</v>
      </c>
      <c r="L2201" s="3">
        <f>VLOOKUP(H2201,ar_predmet!A:C,2,FALSE())</f>
        <v>6325</v>
      </c>
      <c r="M2201">
        <f>+VLOOKUP(G2201,tip_dogodka!$B$2:$C$10,2,0)</f>
        <v>1</v>
      </c>
      <c r="N2201">
        <f>+VLOOKUP(E2201,prostor!$F$1:$G$101,2,0)</f>
        <v>9</v>
      </c>
      <c r="O2201">
        <f t="shared" si="136"/>
        <v>45</v>
      </c>
      <c r="P2201">
        <f>VLOOKUP(O2201,mi2hh!A$2:B$4261,2,FALSE())</f>
        <v>1</v>
      </c>
      <c r="Q2201" t="str">
        <f t="shared" si="137"/>
        <v>Red</v>
      </c>
      <c r="R2201" t="str">
        <f t="shared" si="138"/>
        <v>UN</v>
      </c>
      <c r="S2201" s="24" t="s">
        <v>1215</v>
      </c>
      <c r="T2201" t="str">
        <f t="shared" si="139"/>
        <v/>
      </c>
      <c r="U2201">
        <f>VLOOKUP(S2201,ar_skupina!L$2:M$136,2,FALSE())</f>
        <v>72</v>
      </c>
    </row>
    <row r="2202" spans="1:21" ht="14.25" customHeight="1" x14ac:dyDescent="0.25">
      <c r="A2202">
        <v>2648</v>
      </c>
      <c r="B2202" s="9">
        <v>45407.677083333299</v>
      </c>
      <c r="C2202" s="9">
        <v>45407.78125</v>
      </c>
      <c r="D2202" t="s">
        <v>2016</v>
      </c>
      <c r="E2202">
        <v>5</v>
      </c>
      <c r="F2202" t="s">
        <v>2011</v>
      </c>
      <c r="G2202" t="s">
        <v>2</v>
      </c>
      <c r="H2202" t="s">
        <v>1952</v>
      </c>
      <c r="I2202" s="63" t="e">
        <f t="array" ref="I2202">_xlfn.IFS(#REF!="1",1,#REF!="2",2,#REF!="3",3,#REF!="1A",4,#REF!="1B",5,#REF!="2A",6,#REF!="2B",7,#REF!="3A",8,#REF!="3B",9,#REF!="4A",10,#REF!="","")</f>
        <v>#REF!</v>
      </c>
      <c r="J2202">
        <f>VLOOKUP(F2202,profesor!$G$2:$H$101,2,0)</f>
        <v>25</v>
      </c>
      <c r="K2202">
        <f>VLOOKUP(H2202,ar_predmet!A:C,3,0)</f>
        <v>28</v>
      </c>
      <c r="L2202" s="3">
        <f>VLOOKUP(H2202,ar_predmet!A:C,2,FALSE())</f>
        <v>5230</v>
      </c>
      <c r="M2202">
        <f>+VLOOKUP(G2202,tip_dogodka!$B$2:$C$10,2,0)</f>
        <v>1</v>
      </c>
      <c r="N2202">
        <f>+VLOOKUP(E2202,prostor!$F$1:$G$101,2,0)</f>
        <v>1</v>
      </c>
      <c r="O2202">
        <f t="shared" si="136"/>
        <v>150</v>
      </c>
      <c r="P2202">
        <f>VLOOKUP(O2202,mi2hh!A$2:B$4261,2,FALSE())</f>
        <v>3</v>
      </c>
      <c r="Q2202" t="str">
        <f t="shared" si="137"/>
        <v>Red</v>
      </c>
      <c r="R2202" t="str">
        <f t="shared" si="138"/>
        <v>VS</v>
      </c>
      <c r="S2202" s="24" t="s">
        <v>1156</v>
      </c>
      <c r="T2202" t="str">
        <f t="shared" si="139"/>
        <v/>
      </c>
      <c r="U2202">
        <f>VLOOKUP(S2202,ar_skupina!L$2:M$136,2,FALSE())</f>
        <v>19</v>
      </c>
    </row>
    <row r="2203" spans="1:21" ht="14.25" customHeight="1" x14ac:dyDescent="0.25">
      <c r="A2203">
        <v>2649</v>
      </c>
      <c r="B2203" s="9">
        <v>45202.53125</v>
      </c>
      <c r="C2203" s="9">
        <v>45202.635416666701</v>
      </c>
      <c r="D2203" t="s">
        <v>2015</v>
      </c>
      <c r="E2203" t="s">
        <v>17</v>
      </c>
      <c r="F2203" t="s">
        <v>2011</v>
      </c>
      <c r="G2203" t="s">
        <v>2</v>
      </c>
      <c r="H2203" t="s">
        <v>2014</v>
      </c>
      <c r="I2203" s="63" t="e">
        <f t="array" ref="I2203">_xlfn.IFS(#REF!="1",1,#REF!="2",2,#REF!="3",3,#REF!="1A",4,#REF!="1B",5,#REF!="2A",6,#REF!="2B",7,#REF!="3A",8,#REF!="3B",9,#REF!="4A",10,#REF!="","")</f>
        <v>#REF!</v>
      </c>
      <c r="J2203">
        <f>VLOOKUP(F2203,profesor!$G$2:$H$101,2,0)</f>
        <v>25</v>
      </c>
      <c r="K2203">
        <f>VLOOKUP(H2203,ar_predmet!A:C,3,0)</f>
        <v>151</v>
      </c>
      <c r="L2203" s="3">
        <f>VLOOKUP(H2203,ar_predmet!A:C,2,FALSE())</f>
        <v>7111</v>
      </c>
      <c r="M2203">
        <f>+VLOOKUP(G2203,tip_dogodka!$B$2:$C$10,2,0)</f>
        <v>1</v>
      </c>
      <c r="N2203">
        <f>+VLOOKUP(E2203,prostor!$F$1:$G$101,2,0)</f>
        <v>55</v>
      </c>
      <c r="O2203">
        <f t="shared" si="136"/>
        <v>150</v>
      </c>
      <c r="P2203">
        <f>VLOOKUP(O2203,mi2hh!A$2:B$4261,2,FALSE())</f>
        <v>3</v>
      </c>
      <c r="Q2203" t="str">
        <f t="shared" si="137"/>
        <v>Red</v>
      </c>
      <c r="R2203" t="str">
        <f t="shared" si="138"/>
        <v>MA</v>
      </c>
      <c r="S2203" s="24" t="s">
        <v>1224</v>
      </c>
      <c r="T2203" t="str">
        <f t="shared" si="139"/>
        <v/>
      </c>
      <c r="U2203">
        <f>VLOOKUP(S2203,ar_skupina!L$2:M$136,2,FALSE())</f>
        <v>80</v>
      </c>
    </row>
    <row r="2204" spans="1:21" ht="14.25" customHeight="1" x14ac:dyDescent="0.25">
      <c r="A2204">
        <v>2650</v>
      </c>
      <c r="B2204" s="9">
        <v>45203.53125</v>
      </c>
      <c r="C2204" s="9">
        <v>45203.635416666701</v>
      </c>
      <c r="D2204" t="s">
        <v>2020</v>
      </c>
      <c r="E2204" t="s">
        <v>16</v>
      </c>
      <c r="F2204" t="s">
        <v>2011</v>
      </c>
      <c r="G2204" t="s">
        <v>4</v>
      </c>
      <c r="H2204" t="s">
        <v>2014</v>
      </c>
      <c r="I2204" s="63" t="e">
        <f t="array" ref="I2204">_xlfn.IFS(#REF!="1",1,#REF!="2",2,#REF!="3",3,#REF!="1A",4,#REF!="1B",5,#REF!="2A",6,#REF!="2B",7,#REF!="3A",8,#REF!="3B",9,#REF!="4A",10,#REF!="","")</f>
        <v>#REF!</v>
      </c>
      <c r="J2204">
        <f>VLOOKUP(F2204,profesor!$G$2:$H$101,2,0)</f>
        <v>25</v>
      </c>
      <c r="K2204">
        <f>VLOOKUP(H2204,ar_predmet!A:C,3,0)</f>
        <v>151</v>
      </c>
      <c r="L2204" s="3">
        <f>VLOOKUP(H2204,ar_predmet!A:C,2,FALSE())</f>
        <v>7111</v>
      </c>
      <c r="M2204">
        <f>+VLOOKUP(G2204,tip_dogodka!$B$2:$C$10,2,0)</f>
        <v>3</v>
      </c>
      <c r="N2204">
        <f>+VLOOKUP(E2204,prostor!$F$1:$G$101,2,0)</f>
        <v>54</v>
      </c>
      <c r="O2204">
        <f t="shared" si="136"/>
        <v>150</v>
      </c>
      <c r="P2204">
        <f>VLOOKUP(O2204,mi2hh!A$2:B$4261,2,FALSE())</f>
        <v>3</v>
      </c>
      <c r="Q2204" t="str">
        <f t="shared" si="137"/>
        <v>Red</v>
      </c>
      <c r="R2204" t="str">
        <f t="shared" si="138"/>
        <v>MA</v>
      </c>
      <c r="S2204" s="24" t="s">
        <v>1224</v>
      </c>
      <c r="T2204" t="str">
        <f t="shared" si="139"/>
        <v/>
      </c>
      <c r="U2204">
        <f>VLOOKUP(S2204,ar_skupina!L$2:M$136,2,FALSE())</f>
        <v>80</v>
      </c>
    </row>
    <row r="2205" spans="1:21" ht="14.25" customHeight="1" x14ac:dyDescent="0.25">
      <c r="A2205">
        <v>2651</v>
      </c>
      <c r="B2205" s="9">
        <v>45429.677083333299</v>
      </c>
      <c r="C2205" s="9">
        <v>45429.78125</v>
      </c>
      <c r="D2205" t="s">
        <v>2016</v>
      </c>
      <c r="E2205">
        <v>5</v>
      </c>
      <c r="F2205" t="s">
        <v>2011</v>
      </c>
      <c r="G2205" t="s">
        <v>2</v>
      </c>
      <c r="H2205" t="s">
        <v>1952</v>
      </c>
      <c r="I2205" s="63" t="e">
        <f t="array" ref="I2205">_xlfn.IFS(#REF!="1",1,#REF!="2",2,#REF!="3",3,#REF!="1A",4,#REF!="1B",5,#REF!="2A",6,#REF!="2B",7,#REF!="3A",8,#REF!="3B",9,#REF!="4A",10,#REF!="","")</f>
        <v>#REF!</v>
      </c>
      <c r="J2205">
        <f>VLOOKUP(F2205,profesor!$G$2:$H$101,2,0)</f>
        <v>25</v>
      </c>
      <c r="K2205">
        <f>VLOOKUP(H2205,ar_predmet!A:C,3,0)</f>
        <v>28</v>
      </c>
      <c r="L2205" s="3">
        <f>VLOOKUP(H2205,ar_predmet!A:C,2,FALSE())</f>
        <v>5230</v>
      </c>
      <c r="M2205">
        <f>+VLOOKUP(G2205,tip_dogodka!$B$2:$C$10,2,0)</f>
        <v>1</v>
      </c>
      <c r="N2205">
        <f>+VLOOKUP(E2205,prostor!$F$1:$G$101,2,0)</f>
        <v>1</v>
      </c>
      <c r="O2205">
        <f t="shared" si="136"/>
        <v>150</v>
      </c>
      <c r="P2205">
        <f>VLOOKUP(O2205,mi2hh!A$2:B$4261,2,FALSE())</f>
        <v>3</v>
      </c>
      <c r="Q2205" t="str">
        <f t="shared" si="137"/>
        <v>Red</v>
      </c>
      <c r="R2205" t="str">
        <f t="shared" si="138"/>
        <v>VS</v>
      </c>
      <c r="S2205" s="24" t="s">
        <v>1156</v>
      </c>
      <c r="T2205" t="str">
        <f t="shared" si="139"/>
        <v/>
      </c>
      <c r="U2205">
        <f>VLOOKUP(S2205,ar_skupina!L$2:M$136,2,FALSE())</f>
        <v>19</v>
      </c>
    </row>
    <row r="2206" spans="1:21" ht="14.25" customHeight="1" x14ac:dyDescent="0.25">
      <c r="A2206">
        <v>2652</v>
      </c>
      <c r="B2206" s="9">
        <v>45421.677083333299</v>
      </c>
      <c r="C2206" s="9">
        <v>45421.78125</v>
      </c>
      <c r="D2206" t="s">
        <v>2021</v>
      </c>
      <c r="E2206" t="s">
        <v>16</v>
      </c>
      <c r="F2206" t="s">
        <v>2011</v>
      </c>
      <c r="G2206" t="s">
        <v>4</v>
      </c>
      <c r="H2206" t="s">
        <v>1952</v>
      </c>
      <c r="I2206" s="63" t="e">
        <f t="array" ref="I2206">_xlfn.IFS(#REF!="1",1,#REF!="2",2,#REF!="3",3,#REF!="1A",4,#REF!="1B",5,#REF!="2A",6,#REF!="2B",7,#REF!="3A",8,#REF!="3B",9,#REF!="4A",10,#REF!="","")</f>
        <v>#REF!</v>
      </c>
      <c r="J2206">
        <f>VLOOKUP(F2206,profesor!$G$2:$H$101,2,0)</f>
        <v>25</v>
      </c>
      <c r="K2206">
        <f>VLOOKUP(H2206,ar_predmet!A:C,3,0)</f>
        <v>28</v>
      </c>
      <c r="L2206" s="3">
        <f>VLOOKUP(H2206,ar_predmet!A:C,2,FALSE())</f>
        <v>5230</v>
      </c>
      <c r="M2206">
        <f>+VLOOKUP(G2206,tip_dogodka!$B$2:$C$10,2,0)</f>
        <v>3</v>
      </c>
      <c r="N2206">
        <f>+VLOOKUP(E2206,prostor!$F$1:$G$101,2,0)</f>
        <v>54</v>
      </c>
      <c r="O2206">
        <f t="shared" si="136"/>
        <v>150</v>
      </c>
      <c r="P2206">
        <f>VLOOKUP(O2206,mi2hh!A$2:B$4261,2,FALSE())</f>
        <v>3</v>
      </c>
      <c r="Q2206" t="str">
        <f t="shared" si="137"/>
        <v>Red</v>
      </c>
      <c r="R2206" t="str">
        <f t="shared" si="138"/>
        <v>VS</v>
      </c>
      <c r="S2206" s="24" t="s">
        <v>1156</v>
      </c>
      <c r="T2206" t="str">
        <f t="shared" si="139"/>
        <v/>
      </c>
      <c r="U2206">
        <f>VLOOKUP(S2206,ar_skupina!L$2:M$136,2,FALSE())</f>
        <v>19</v>
      </c>
    </row>
    <row r="2207" spans="1:21" ht="14.25" customHeight="1" x14ac:dyDescent="0.25">
      <c r="A2207">
        <v>2653</v>
      </c>
      <c r="B2207" s="9">
        <v>45405.677083333299</v>
      </c>
      <c r="C2207" s="9">
        <v>45405.78125</v>
      </c>
      <c r="D2207" t="s">
        <v>2021</v>
      </c>
      <c r="E2207" t="s">
        <v>16</v>
      </c>
      <c r="F2207" t="s">
        <v>2011</v>
      </c>
      <c r="G2207" t="s">
        <v>4</v>
      </c>
      <c r="H2207" t="s">
        <v>1952</v>
      </c>
      <c r="I2207" s="63" t="e">
        <f t="array" ref="I2207">_xlfn.IFS(#REF!="1",1,#REF!="2",2,#REF!="3",3,#REF!="1A",4,#REF!="1B",5,#REF!="2A",6,#REF!="2B",7,#REF!="3A",8,#REF!="3B",9,#REF!="4A",10,#REF!="","")</f>
        <v>#REF!</v>
      </c>
      <c r="J2207">
        <f>VLOOKUP(F2207,profesor!$G$2:$H$101,2,0)</f>
        <v>25</v>
      </c>
      <c r="K2207">
        <f>VLOOKUP(H2207,ar_predmet!A:C,3,0)</f>
        <v>28</v>
      </c>
      <c r="L2207" s="3">
        <f>VLOOKUP(H2207,ar_predmet!A:C,2,FALSE())</f>
        <v>5230</v>
      </c>
      <c r="M2207">
        <f>+VLOOKUP(G2207,tip_dogodka!$B$2:$C$10,2,0)</f>
        <v>3</v>
      </c>
      <c r="N2207">
        <f>+VLOOKUP(E2207,prostor!$F$1:$G$101,2,0)</f>
        <v>54</v>
      </c>
      <c r="O2207">
        <f t="shared" si="136"/>
        <v>150</v>
      </c>
      <c r="P2207">
        <f>VLOOKUP(O2207,mi2hh!A$2:B$4261,2,FALSE())</f>
        <v>3</v>
      </c>
      <c r="Q2207" t="str">
        <f t="shared" si="137"/>
        <v>Red</v>
      </c>
      <c r="R2207" t="str">
        <f t="shared" si="138"/>
        <v>VS</v>
      </c>
      <c r="S2207" s="24" t="s">
        <v>1156</v>
      </c>
      <c r="T2207" t="str">
        <f t="shared" si="139"/>
        <v/>
      </c>
      <c r="U2207">
        <f>VLOOKUP(S2207,ar_skupina!L$2:M$136,2,FALSE())</f>
        <v>19</v>
      </c>
    </row>
    <row r="2208" spans="1:21" ht="14.25" customHeight="1" x14ac:dyDescent="0.25">
      <c r="A2208">
        <v>2654</v>
      </c>
      <c r="B2208" s="9">
        <v>45379.489583333299</v>
      </c>
      <c r="C2208" s="9">
        <v>45379.59375</v>
      </c>
      <c r="D2208" t="s">
        <v>2022</v>
      </c>
      <c r="E2208" t="s">
        <v>16</v>
      </c>
      <c r="F2208" t="s">
        <v>2011</v>
      </c>
      <c r="G2208" t="s">
        <v>4</v>
      </c>
      <c r="H2208" t="s">
        <v>1943</v>
      </c>
      <c r="I2208" s="63" t="e">
        <f t="array" ref="I2208">_xlfn.IFS(#REF!="1",1,#REF!="2",2,#REF!="3",3,#REF!="1A",4,#REF!="1B",5,#REF!="2A",6,#REF!="2B",7,#REF!="3A",8,#REF!="3B",9,#REF!="4A",10,#REF!="","")</f>
        <v>#REF!</v>
      </c>
      <c r="J2208">
        <f>VLOOKUP(F2208,profesor!$G$2:$H$101,2,0)</f>
        <v>25</v>
      </c>
      <c r="K2208">
        <f>VLOOKUP(H2208,ar_predmet!A:C,3,0)</f>
        <v>158</v>
      </c>
      <c r="L2208" s="3">
        <f>VLOOKUP(H2208,ar_predmet!A:C,2,FALSE())</f>
        <v>7118</v>
      </c>
      <c r="M2208">
        <f>+VLOOKUP(G2208,tip_dogodka!$B$2:$C$10,2,0)</f>
        <v>3</v>
      </c>
      <c r="N2208">
        <f>+VLOOKUP(E2208,prostor!$F$1:$G$101,2,0)</f>
        <v>54</v>
      </c>
      <c r="O2208">
        <f t="shared" si="136"/>
        <v>150</v>
      </c>
      <c r="P2208">
        <f>VLOOKUP(O2208,mi2hh!A$2:B$4261,2,FALSE())</f>
        <v>3</v>
      </c>
      <c r="Q2208" t="str">
        <f t="shared" si="137"/>
        <v>Red</v>
      </c>
      <c r="R2208" t="str">
        <f t="shared" si="138"/>
        <v>MA</v>
      </c>
      <c r="S2208" s="24" t="s">
        <v>1224</v>
      </c>
      <c r="T2208" t="str">
        <f t="shared" si="139"/>
        <v/>
      </c>
      <c r="U2208">
        <f>VLOOKUP(S2208,ar_skupina!L$2:M$136,2,FALSE())</f>
        <v>80</v>
      </c>
    </row>
    <row r="2209" spans="1:21" ht="14.25" customHeight="1" x14ac:dyDescent="0.25">
      <c r="A2209">
        <v>2655</v>
      </c>
      <c r="B2209" s="9">
        <v>45370.489583333299</v>
      </c>
      <c r="C2209" s="9">
        <v>45370.59375</v>
      </c>
      <c r="D2209" t="s">
        <v>2017</v>
      </c>
      <c r="E2209" t="s">
        <v>17</v>
      </c>
      <c r="F2209" t="s">
        <v>2011</v>
      </c>
      <c r="G2209" t="s">
        <v>2</v>
      </c>
      <c r="H2209" t="s">
        <v>1943</v>
      </c>
      <c r="I2209" s="63" t="e">
        <f t="array" ref="I2209">_xlfn.IFS(#REF!="1",1,#REF!="2",2,#REF!="3",3,#REF!="1A",4,#REF!="1B",5,#REF!="2A",6,#REF!="2B",7,#REF!="3A",8,#REF!="3B",9,#REF!="4A",10,#REF!="","")</f>
        <v>#REF!</v>
      </c>
      <c r="J2209">
        <f>VLOOKUP(F2209,profesor!$G$2:$H$101,2,0)</f>
        <v>25</v>
      </c>
      <c r="K2209">
        <f>VLOOKUP(H2209,ar_predmet!A:C,3,0)</f>
        <v>158</v>
      </c>
      <c r="L2209" s="3">
        <f>VLOOKUP(H2209,ar_predmet!A:C,2,FALSE())</f>
        <v>7118</v>
      </c>
      <c r="M2209">
        <f>+VLOOKUP(G2209,tip_dogodka!$B$2:$C$10,2,0)</f>
        <v>1</v>
      </c>
      <c r="N2209">
        <f>+VLOOKUP(E2209,prostor!$F$1:$G$101,2,0)</f>
        <v>55</v>
      </c>
      <c r="O2209">
        <f t="shared" si="136"/>
        <v>150</v>
      </c>
      <c r="P2209">
        <f>VLOOKUP(O2209,mi2hh!A$2:B$4261,2,FALSE())</f>
        <v>3</v>
      </c>
      <c r="Q2209" t="str">
        <f t="shared" si="137"/>
        <v>Red</v>
      </c>
      <c r="R2209" t="str">
        <f t="shared" si="138"/>
        <v>MA</v>
      </c>
      <c r="S2209" s="24" t="s">
        <v>1224</v>
      </c>
      <c r="T2209" t="str">
        <f t="shared" si="139"/>
        <v/>
      </c>
      <c r="U2209">
        <f>VLOOKUP(S2209,ar_skupina!L$2:M$136,2,FALSE())</f>
        <v>80</v>
      </c>
    </row>
    <row r="2210" spans="1:21" ht="14.25" customHeight="1" x14ac:dyDescent="0.25">
      <c r="A2210">
        <v>2656</v>
      </c>
      <c r="B2210" s="9">
        <v>45352.489583333299</v>
      </c>
      <c r="C2210" s="9">
        <v>45352.59375</v>
      </c>
      <c r="D2210" t="s">
        <v>2017</v>
      </c>
      <c r="E2210" t="s">
        <v>17</v>
      </c>
      <c r="F2210" t="s">
        <v>2011</v>
      </c>
      <c r="G2210" t="s">
        <v>2</v>
      </c>
      <c r="H2210" t="s">
        <v>1943</v>
      </c>
      <c r="I2210" s="63" t="e">
        <f t="array" ref="I2210">_xlfn.IFS(#REF!="1",1,#REF!="2",2,#REF!="3",3,#REF!="1A",4,#REF!="1B",5,#REF!="2A",6,#REF!="2B",7,#REF!="3A",8,#REF!="3B",9,#REF!="4A",10,#REF!="","")</f>
        <v>#REF!</v>
      </c>
      <c r="J2210">
        <f>VLOOKUP(F2210,profesor!$G$2:$H$101,2,0)</f>
        <v>25</v>
      </c>
      <c r="K2210">
        <f>VLOOKUP(H2210,ar_predmet!A:C,3,0)</f>
        <v>158</v>
      </c>
      <c r="L2210" s="3">
        <f>VLOOKUP(H2210,ar_predmet!A:C,2,FALSE())</f>
        <v>7118</v>
      </c>
      <c r="M2210">
        <f>+VLOOKUP(G2210,tip_dogodka!$B$2:$C$10,2,0)</f>
        <v>1</v>
      </c>
      <c r="N2210">
        <f>+VLOOKUP(E2210,prostor!$F$1:$G$101,2,0)</f>
        <v>55</v>
      </c>
      <c r="O2210">
        <f t="shared" si="136"/>
        <v>150</v>
      </c>
      <c r="P2210">
        <f>VLOOKUP(O2210,mi2hh!A$2:B$4261,2,FALSE())</f>
        <v>3</v>
      </c>
      <c r="Q2210" t="str">
        <f t="shared" si="137"/>
        <v>Red</v>
      </c>
      <c r="R2210" t="str">
        <f t="shared" si="138"/>
        <v>MA</v>
      </c>
      <c r="S2210" s="24" t="s">
        <v>1224</v>
      </c>
      <c r="T2210" t="str">
        <f t="shared" si="139"/>
        <v/>
      </c>
      <c r="U2210">
        <f>VLOOKUP(S2210,ar_skupina!L$2:M$136,2,FALSE())</f>
        <v>80</v>
      </c>
    </row>
    <row r="2211" spans="1:21" ht="14.25" customHeight="1" x14ac:dyDescent="0.25">
      <c r="A2211">
        <v>2657</v>
      </c>
      <c r="B2211" s="9">
        <v>45399.677083333299</v>
      </c>
      <c r="C2211" s="9">
        <v>45399.78125</v>
      </c>
      <c r="D2211" t="s">
        <v>2016</v>
      </c>
      <c r="E2211">
        <v>5</v>
      </c>
      <c r="F2211" t="s">
        <v>2011</v>
      </c>
      <c r="G2211" t="s">
        <v>2</v>
      </c>
      <c r="H2211" t="s">
        <v>1952</v>
      </c>
      <c r="I2211" s="63" t="e">
        <f t="array" ref="I2211">_xlfn.IFS(#REF!="1",1,#REF!="2",2,#REF!="3",3,#REF!="1A",4,#REF!="1B",5,#REF!="2A",6,#REF!="2B",7,#REF!="3A",8,#REF!="3B",9,#REF!="4A",10,#REF!="","")</f>
        <v>#REF!</v>
      </c>
      <c r="J2211">
        <f>VLOOKUP(F2211,profesor!$G$2:$H$101,2,0)</f>
        <v>25</v>
      </c>
      <c r="K2211">
        <f>VLOOKUP(H2211,ar_predmet!A:C,3,0)</f>
        <v>28</v>
      </c>
      <c r="L2211" s="3">
        <f>VLOOKUP(H2211,ar_predmet!A:C,2,FALSE())</f>
        <v>5230</v>
      </c>
      <c r="M2211">
        <f>+VLOOKUP(G2211,tip_dogodka!$B$2:$C$10,2,0)</f>
        <v>1</v>
      </c>
      <c r="N2211">
        <f>+VLOOKUP(E2211,prostor!$F$1:$G$101,2,0)</f>
        <v>1</v>
      </c>
      <c r="O2211">
        <f t="shared" si="136"/>
        <v>150</v>
      </c>
      <c r="P2211">
        <f>VLOOKUP(O2211,mi2hh!A$2:B$4261,2,FALSE())</f>
        <v>3</v>
      </c>
      <c r="Q2211" t="str">
        <f t="shared" si="137"/>
        <v>Red</v>
      </c>
      <c r="R2211" t="str">
        <f t="shared" si="138"/>
        <v>VS</v>
      </c>
      <c r="S2211" s="24" t="s">
        <v>1156</v>
      </c>
      <c r="T2211" t="str">
        <f t="shared" si="139"/>
        <v/>
      </c>
      <c r="U2211">
        <f>VLOOKUP(S2211,ar_skupina!L$2:M$136,2,FALSE())</f>
        <v>19</v>
      </c>
    </row>
    <row r="2212" spans="1:21" ht="14.25" customHeight="1" x14ac:dyDescent="0.25">
      <c r="A2212">
        <v>2658</v>
      </c>
      <c r="B2212" s="9">
        <v>45271.635416666701</v>
      </c>
      <c r="C2212" s="9">
        <v>45271.739583333299</v>
      </c>
      <c r="D2212" t="s">
        <v>2023</v>
      </c>
      <c r="E2212" t="s">
        <v>16</v>
      </c>
      <c r="F2212" t="s">
        <v>2011</v>
      </c>
      <c r="G2212" t="s">
        <v>4</v>
      </c>
      <c r="H2212" t="s">
        <v>1947</v>
      </c>
      <c r="I2212" s="63" t="e">
        <f t="array" ref="I2212">_xlfn.IFS(#REF!="1",1,#REF!="2",2,#REF!="3",3,#REF!="1A",4,#REF!="1B",5,#REF!="2A",6,#REF!="2B",7,#REF!="3A",8,#REF!="3B",9,#REF!="4A",10,#REF!="","")</f>
        <v>#REF!</v>
      </c>
      <c r="J2212">
        <f>VLOOKUP(F2212,profesor!$G$2:$H$101,2,0)</f>
        <v>25</v>
      </c>
      <c r="K2212">
        <f>VLOOKUP(H2212,ar_predmet!A:C,3,0)</f>
        <v>132</v>
      </c>
      <c r="L2212" s="3">
        <f>VLOOKUP(H2212,ar_predmet!A:C,2,FALSE())</f>
        <v>6326</v>
      </c>
      <c r="M2212">
        <f>+VLOOKUP(G2212,tip_dogodka!$B$2:$C$10,2,0)</f>
        <v>3</v>
      </c>
      <c r="N2212">
        <f>+VLOOKUP(E2212,prostor!$F$1:$G$101,2,0)</f>
        <v>54</v>
      </c>
      <c r="O2212">
        <f t="shared" si="136"/>
        <v>150</v>
      </c>
      <c r="P2212">
        <f>VLOOKUP(O2212,mi2hh!A$2:B$4261,2,FALSE())</f>
        <v>3</v>
      </c>
      <c r="Q2212" t="str">
        <f t="shared" si="137"/>
        <v>Red</v>
      </c>
      <c r="R2212" t="str">
        <f t="shared" si="138"/>
        <v>UN</v>
      </c>
      <c r="S2212" s="24" t="s">
        <v>1215</v>
      </c>
      <c r="T2212" t="str">
        <f t="shared" si="139"/>
        <v/>
      </c>
      <c r="U2212">
        <f>VLOOKUP(S2212,ar_skupina!L$2:M$136,2,FALSE())</f>
        <v>72</v>
      </c>
    </row>
    <row r="2213" spans="1:21" ht="14.25" customHeight="1" x14ac:dyDescent="0.25">
      <c r="A2213">
        <v>2659</v>
      </c>
      <c r="B2213" s="9">
        <v>45223.53125</v>
      </c>
      <c r="C2213" s="9">
        <v>45223.635416666701</v>
      </c>
      <c r="D2213" t="s">
        <v>2013</v>
      </c>
      <c r="E2213" t="s">
        <v>17</v>
      </c>
      <c r="F2213" t="s">
        <v>2011</v>
      </c>
      <c r="G2213" t="s">
        <v>3</v>
      </c>
      <c r="H2213" t="s">
        <v>2014</v>
      </c>
      <c r="I2213" s="63" t="e">
        <f t="array" ref="I2213">_xlfn.IFS(#REF!="1",1,#REF!="2",2,#REF!="3",3,#REF!="1A",4,#REF!="1B",5,#REF!="2A",6,#REF!="2B",7,#REF!="3A",8,#REF!="3B",9,#REF!="4A",10,#REF!="","")</f>
        <v>#REF!</v>
      </c>
      <c r="J2213">
        <f>VLOOKUP(F2213,profesor!$G$2:$H$101,2,0)</f>
        <v>25</v>
      </c>
      <c r="K2213">
        <f>VLOOKUP(H2213,ar_predmet!A:C,3,0)</f>
        <v>151</v>
      </c>
      <c r="L2213" s="3">
        <f>VLOOKUP(H2213,ar_predmet!A:C,2,FALSE())</f>
        <v>7111</v>
      </c>
      <c r="M2213">
        <f>+VLOOKUP(G2213,tip_dogodka!$B$2:$C$10,2,0)</f>
        <v>2</v>
      </c>
      <c r="N2213">
        <f>+VLOOKUP(E2213,prostor!$F$1:$G$101,2,0)</f>
        <v>55</v>
      </c>
      <c r="O2213">
        <f t="shared" si="136"/>
        <v>150</v>
      </c>
      <c r="P2213">
        <f>VLOOKUP(O2213,mi2hh!A$2:B$4261,2,FALSE())</f>
        <v>3</v>
      </c>
      <c r="Q2213" t="str">
        <f t="shared" si="137"/>
        <v>Red</v>
      </c>
      <c r="R2213" t="str">
        <f t="shared" si="138"/>
        <v>MA</v>
      </c>
      <c r="S2213" s="24" t="s">
        <v>1224</v>
      </c>
      <c r="T2213" t="str">
        <f t="shared" si="139"/>
        <v/>
      </c>
      <c r="U2213">
        <f>VLOOKUP(S2213,ar_skupina!L$2:M$136,2,FALSE())</f>
        <v>80</v>
      </c>
    </row>
    <row r="2214" spans="1:21" ht="14.25" customHeight="1" x14ac:dyDescent="0.25">
      <c r="A2214">
        <v>2661</v>
      </c>
      <c r="B2214" s="9">
        <v>45210.53125</v>
      </c>
      <c r="C2214" s="9">
        <v>45210.635416666701</v>
      </c>
      <c r="D2214" t="s">
        <v>2020</v>
      </c>
      <c r="E2214" t="s">
        <v>16</v>
      </c>
      <c r="F2214" t="s">
        <v>2011</v>
      </c>
      <c r="G2214" t="s">
        <v>4</v>
      </c>
      <c r="H2214" t="s">
        <v>2014</v>
      </c>
      <c r="I2214" s="63" t="e">
        <f t="array" ref="I2214">_xlfn.IFS(#REF!="1",1,#REF!="2",2,#REF!="3",3,#REF!="1A",4,#REF!="1B",5,#REF!="2A",6,#REF!="2B",7,#REF!="3A",8,#REF!="3B",9,#REF!="4A",10,#REF!="","")</f>
        <v>#REF!</v>
      </c>
      <c r="J2214">
        <f>VLOOKUP(F2214,profesor!$G$2:$H$101,2,0)</f>
        <v>25</v>
      </c>
      <c r="K2214">
        <f>VLOOKUP(H2214,ar_predmet!A:C,3,0)</f>
        <v>151</v>
      </c>
      <c r="L2214" s="3">
        <f>VLOOKUP(H2214,ar_predmet!A:C,2,FALSE())</f>
        <v>7111</v>
      </c>
      <c r="M2214">
        <f>+VLOOKUP(G2214,tip_dogodka!$B$2:$C$10,2,0)</f>
        <v>3</v>
      </c>
      <c r="N2214">
        <f>+VLOOKUP(E2214,prostor!$F$1:$G$101,2,0)</f>
        <v>54</v>
      </c>
      <c r="O2214">
        <f t="shared" si="136"/>
        <v>150</v>
      </c>
      <c r="P2214">
        <f>VLOOKUP(O2214,mi2hh!A$2:B$4261,2,FALSE())</f>
        <v>3</v>
      </c>
      <c r="Q2214" t="str">
        <f t="shared" si="137"/>
        <v>Red</v>
      </c>
      <c r="R2214" t="str">
        <f t="shared" si="138"/>
        <v>MA</v>
      </c>
      <c r="S2214" s="24" t="s">
        <v>1224</v>
      </c>
      <c r="T2214" t="str">
        <f t="shared" si="139"/>
        <v/>
      </c>
      <c r="U2214">
        <f>VLOOKUP(S2214,ar_skupina!L$2:M$136,2,FALSE())</f>
        <v>80</v>
      </c>
    </row>
    <row r="2215" spans="1:21" ht="14.25" customHeight="1" x14ac:dyDescent="0.25">
      <c r="A2215">
        <v>2662</v>
      </c>
      <c r="B2215" s="9">
        <v>45273.489583333299</v>
      </c>
      <c r="C2215" s="9">
        <v>45273.59375</v>
      </c>
      <c r="D2215" t="s">
        <v>2012</v>
      </c>
      <c r="E2215" t="s">
        <v>17</v>
      </c>
      <c r="F2215" t="s">
        <v>2011</v>
      </c>
      <c r="G2215" t="s">
        <v>2</v>
      </c>
      <c r="H2215" t="s">
        <v>1959</v>
      </c>
      <c r="I2215" s="63" t="e">
        <f t="array" ref="I2215">_xlfn.IFS(#REF!="1",1,#REF!="2",2,#REF!="3",3,#REF!="1A",4,#REF!="1B",5,#REF!="2A",6,#REF!="2B",7,#REF!="3A",8,#REF!="3B",9,#REF!="4A",10,#REF!="","")</f>
        <v>#REF!</v>
      </c>
      <c r="J2215">
        <f>VLOOKUP(F2215,profesor!$G$2:$H$101,2,0)</f>
        <v>25</v>
      </c>
      <c r="K2215">
        <f>VLOOKUP(H2215,ar_predmet!A:C,3,0)</f>
        <v>23</v>
      </c>
      <c r="L2215" s="3">
        <f>VLOOKUP(H2215,ar_predmet!A:C,2,FALSE())</f>
        <v>5225</v>
      </c>
      <c r="M2215">
        <f>+VLOOKUP(G2215,tip_dogodka!$B$2:$C$10,2,0)</f>
        <v>1</v>
      </c>
      <c r="N2215">
        <f>+VLOOKUP(E2215,prostor!$F$1:$G$101,2,0)</f>
        <v>55</v>
      </c>
      <c r="O2215">
        <f t="shared" si="136"/>
        <v>150</v>
      </c>
      <c r="P2215">
        <f>VLOOKUP(O2215,mi2hh!A$2:B$4261,2,FALSE())</f>
        <v>3</v>
      </c>
      <c r="Q2215" t="str">
        <f t="shared" si="137"/>
        <v>Red</v>
      </c>
      <c r="R2215" t="str">
        <f t="shared" si="138"/>
        <v>VS</v>
      </c>
      <c r="S2215" s="24" t="s">
        <v>1156</v>
      </c>
      <c r="T2215" t="str">
        <f t="shared" si="139"/>
        <v/>
      </c>
      <c r="U2215">
        <f>VLOOKUP(S2215,ar_skupina!L$2:M$136,2,FALSE())</f>
        <v>19</v>
      </c>
    </row>
    <row r="2216" spans="1:21" ht="14.25" customHeight="1" x14ac:dyDescent="0.25">
      <c r="A2216">
        <v>2664</v>
      </c>
      <c r="B2216" s="9">
        <v>45369.489583333299</v>
      </c>
      <c r="C2216" s="9">
        <v>45369.59375</v>
      </c>
      <c r="D2216" t="s">
        <v>2017</v>
      </c>
      <c r="E2216">
        <v>111</v>
      </c>
      <c r="F2216" t="s">
        <v>2011</v>
      </c>
      <c r="G2216" t="s">
        <v>2</v>
      </c>
      <c r="H2216" t="s">
        <v>1943</v>
      </c>
      <c r="I2216" s="63" t="e">
        <f t="array" ref="I2216">_xlfn.IFS(#REF!="1",1,#REF!="2",2,#REF!="3",3,#REF!="1A",4,#REF!="1B",5,#REF!="2A",6,#REF!="2B",7,#REF!="3A",8,#REF!="3B",9,#REF!="4A",10,#REF!="","")</f>
        <v>#REF!</v>
      </c>
      <c r="J2216">
        <f>VLOOKUP(F2216,profesor!$G$2:$H$101,2,0)</f>
        <v>25</v>
      </c>
      <c r="K2216">
        <f>VLOOKUP(H2216,ar_predmet!A:C,3,0)</f>
        <v>158</v>
      </c>
      <c r="L2216" s="3">
        <f>VLOOKUP(H2216,ar_predmet!A:C,2,FALSE())</f>
        <v>7118</v>
      </c>
      <c r="M2216">
        <f>+VLOOKUP(G2216,tip_dogodka!$B$2:$C$10,2,0)</f>
        <v>1</v>
      </c>
      <c r="N2216">
        <f>+VLOOKUP(E2216,prostor!$F$1:$G$101,2,0)</f>
        <v>4</v>
      </c>
      <c r="O2216">
        <f t="shared" si="136"/>
        <v>150</v>
      </c>
      <c r="P2216">
        <f>VLOOKUP(O2216,mi2hh!A$2:B$4261,2,FALSE())</f>
        <v>3</v>
      </c>
      <c r="Q2216" t="str">
        <f t="shared" si="137"/>
        <v>Red</v>
      </c>
      <c r="R2216" t="str">
        <f t="shared" si="138"/>
        <v>MA</v>
      </c>
      <c r="S2216" s="24" t="s">
        <v>1224</v>
      </c>
      <c r="T2216" t="str">
        <f t="shared" si="139"/>
        <v/>
      </c>
      <c r="U2216">
        <f>VLOOKUP(S2216,ar_skupina!L$2:M$136,2,FALSE())</f>
        <v>80</v>
      </c>
    </row>
    <row r="2217" spans="1:21" ht="14.25" customHeight="1" x14ac:dyDescent="0.25">
      <c r="A2217">
        <v>2665</v>
      </c>
      <c r="B2217" s="9">
        <v>45294.375</v>
      </c>
      <c r="C2217" s="9">
        <v>45294.479166666701</v>
      </c>
      <c r="D2217" t="s">
        <v>2024</v>
      </c>
      <c r="E2217" t="s">
        <v>16</v>
      </c>
      <c r="F2217" t="s">
        <v>2011</v>
      </c>
      <c r="G2217" t="s">
        <v>4</v>
      </c>
      <c r="H2217" t="s">
        <v>1959</v>
      </c>
      <c r="I2217" s="63" t="e">
        <f t="array" ref="I2217">_xlfn.IFS(#REF!="1",1,#REF!="2",2,#REF!="3",3,#REF!="1A",4,#REF!="1B",5,#REF!="2A",6,#REF!="2B",7,#REF!="3A",8,#REF!="3B",9,#REF!="4A",10,#REF!="","")</f>
        <v>#REF!</v>
      </c>
      <c r="J2217">
        <f>VLOOKUP(F2217,profesor!$G$2:$H$101,2,0)</f>
        <v>25</v>
      </c>
      <c r="K2217">
        <f>VLOOKUP(H2217,ar_predmet!A:C,3,0)</f>
        <v>23</v>
      </c>
      <c r="L2217" s="3">
        <f>VLOOKUP(H2217,ar_predmet!A:C,2,FALSE())</f>
        <v>5225</v>
      </c>
      <c r="M2217">
        <f>+VLOOKUP(G2217,tip_dogodka!$B$2:$C$10,2,0)</f>
        <v>3</v>
      </c>
      <c r="N2217">
        <f>+VLOOKUP(E2217,prostor!$F$1:$G$101,2,0)</f>
        <v>54</v>
      </c>
      <c r="O2217">
        <f t="shared" si="136"/>
        <v>150</v>
      </c>
      <c r="P2217">
        <f>VLOOKUP(O2217,mi2hh!A$2:B$4261,2,FALSE())</f>
        <v>3</v>
      </c>
      <c r="Q2217" t="str">
        <f t="shared" si="137"/>
        <v>Red</v>
      </c>
      <c r="R2217" t="str">
        <f t="shared" si="138"/>
        <v>VS</v>
      </c>
      <c r="S2217" s="24" t="s">
        <v>1156</v>
      </c>
      <c r="T2217" t="str">
        <f t="shared" si="139"/>
        <v/>
      </c>
      <c r="U2217">
        <f>VLOOKUP(S2217,ar_skupina!L$2:M$136,2,FALSE())</f>
        <v>19</v>
      </c>
    </row>
    <row r="2218" spans="1:21" ht="14.25" customHeight="1" x14ac:dyDescent="0.25">
      <c r="A2218">
        <v>2666</v>
      </c>
      <c r="B2218" s="9">
        <v>45268.375</v>
      </c>
      <c r="C2218" s="9">
        <v>45268.479166666701</v>
      </c>
      <c r="D2218" t="s">
        <v>2012</v>
      </c>
      <c r="E2218">
        <v>403</v>
      </c>
      <c r="F2218" t="s">
        <v>2011</v>
      </c>
      <c r="G2218" t="s">
        <v>2</v>
      </c>
      <c r="H2218" t="s">
        <v>1959</v>
      </c>
      <c r="I2218" s="63" t="e">
        <f t="array" ref="I2218">_xlfn.IFS(#REF!="1",1,#REF!="2",2,#REF!="3",3,#REF!="1A",4,#REF!="1B",5,#REF!="2A",6,#REF!="2B",7,#REF!="3A",8,#REF!="3B",9,#REF!="4A",10,#REF!="","")</f>
        <v>#REF!</v>
      </c>
      <c r="J2218">
        <f>VLOOKUP(F2218,profesor!$G$2:$H$101,2,0)</f>
        <v>25</v>
      </c>
      <c r="K2218">
        <f>VLOOKUP(H2218,ar_predmet!A:C,3,0)</f>
        <v>23</v>
      </c>
      <c r="L2218" s="3">
        <f>VLOOKUP(H2218,ar_predmet!A:C,2,FALSE())</f>
        <v>5225</v>
      </c>
      <c r="M2218">
        <f>+VLOOKUP(G2218,tip_dogodka!$B$2:$C$10,2,0)</f>
        <v>1</v>
      </c>
      <c r="N2218">
        <f>+VLOOKUP(E2218,prostor!$F$1:$G$101,2,0)</f>
        <v>12</v>
      </c>
      <c r="O2218">
        <f t="shared" si="136"/>
        <v>150</v>
      </c>
      <c r="P2218">
        <f>VLOOKUP(O2218,mi2hh!A$2:B$4261,2,FALSE())</f>
        <v>3</v>
      </c>
      <c r="Q2218" t="str">
        <f t="shared" si="137"/>
        <v>Red</v>
      </c>
      <c r="R2218" t="str">
        <f t="shared" si="138"/>
        <v>VS</v>
      </c>
      <c r="S2218" s="24" t="s">
        <v>1156</v>
      </c>
      <c r="T2218" t="str">
        <f t="shared" si="139"/>
        <v/>
      </c>
      <c r="U2218">
        <f>VLOOKUP(S2218,ar_skupina!L$2:M$136,2,FALSE())</f>
        <v>19</v>
      </c>
    </row>
    <row r="2219" spans="1:21" ht="14.25" customHeight="1" x14ac:dyDescent="0.25">
      <c r="A2219">
        <v>2668</v>
      </c>
      <c r="B2219" s="9">
        <v>45350.489583333299</v>
      </c>
      <c r="C2219" s="9">
        <v>45350.59375</v>
      </c>
      <c r="D2219" t="s">
        <v>2017</v>
      </c>
      <c r="E2219">
        <v>401</v>
      </c>
      <c r="F2219" t="s">
        <v>2011</v>
      </c>
      <c r="G2219" t="s">
        <v>2</v>
      </c>
      <c r="H2219" t="s">
        <v>1943</v>
      </c>
      <c r="I2219" s="63" t="e">
        <f t="array" ref="I2219">_xlfn.IFS(#REF!="1",1,#REF!="2",2,#REF!="3",3,#REF!="1A",4,#REF!="1B",5,#REF!="2A",6,#REF!="2B",7,#REF!="3A",8,#REF!="3B",9,#REF!="4A",10,#REF!="","")</f>
        <v>#REF!</v>
      </c>
      <c r="J2219">
        <f>VLOOKUP(F2219,profesor!$G$2:$H$101,2,0)</f>
        <v>25</v>
      </c>
      <c r="K2219">
        <f>VLOOKUP(H2219,ar_predmet!A:C,3,0)</f>
        <v>158</v>
      </c>
      <c r="L2219" s="3">
        <f>VLOOKUP(H2219,ar_predmet!A:C,2,FALSE())</f>
        <v>7118</v>
      </c>
      <c r="M2219">
        <f>+VLOOKUP(G2219,tip_dogodka!$B$2:$C$10,2,0)</f>
        <v>1</v>
      </c>
      <c r="N2219">
        <f>+VLOOKUP(E2219,prostor!$F$1:$G$101,2,0)</f>
        <v>10</v>
      </c>
      <c r="O2219">
        <f t="shared" si="136"/>
        <v>150</v>
      </c>
      <c r="P2219">
        <f>VLOOKUP(O2219,mi2hh!A$2:B$4261,2,FALSE())</f>
        <v>3</v>
      </c>
      <c r="Q2219" t="str">
        <f t="shared" si="137"/>
        <v>Red</v>
      </c>
      <c r="R2219" t="str">
        <f t="shared" si="138"/>
        <v>MA</v>
      </c>
      <c r="S2219" s="24" t="s">
        <v>1224</v>
      </c>
      <c r="T2219" t="str">
        <f t="shared" si="139"/>
        <v/>
      </c>
      <c r="U2219">
        <f>VLOOKUP(S2219,ar_skupina!L$2:M$136,2,FALSE())</f>
        <v>80</v>
      </c>
    </row>
    <row r="2220" spans="1:21" ht="14.25" customHeight="1" x14ac:dyDescent="0.25">
      <c r="A2220">
        <v>2669</v>
      </c>
      <c r="B2220" s="9">
        <v>45272.375</v>
      </c>
      <c r="C2220" s="9">
        <v>45272.479166666701</v>
      </c>
      <c r="D2220" t="s">
        <v>2024</v>
      </c>
      <c r="E2220" t="s">
        <v>16</v>
      </c>
      <c r="F2220" t="s">
        <v>2011</v>
      </c>
      <c r="G2220" t="s">
        <v>4</v>
      </c>
      <c r="H2220" t="s">
        <v>1959</v>
      </c>
      <c r="I2220" s="63" t="e">
        <f t="array" ref="I2220">_xlfn.IFS(#REF!="1",1,#REF!="2",2,#REF!="3",3,#REF!="1A",4,#REF!="1B",5,#REF!="2A",6,#REF!="2B",7,#REF!="3A",8,#REF!="3B",9,#REF!="4A",10,#REF!="","")</f>
        <v>#REF!</v>
      </c>
      <c r="J2220">
        <f>VLOOKUP(F2220,profesor!$G$2:$H$101,2,0)</f>
        <v>25</v>
      </c>
      <c r="K2220">
        <f>VLOOKUP(H2220,ar_predmet!A:C,3,0)</f>
        <v>23</v>
      </c>
      <c r="L2220" s="3">
        <f>VLOOKUP(H2220,ar_predmet!A:C,2,FALSE())</f>
        <v>5225</v>
      </c>
      <c r="M2220">
        <f>+VLOOKUP(G2220,tip_dogodka!$B$2:$C$10,2,0)</f>
        <v>3</v>
      </c>
      <c r="N2220">
        <f>+VLOOKUP(E2220,prostor!$F$1:$G$101,2,0)</f>
        <v>54</v>
      </c>
      <c r="O2220">
        <f t="shared" si="136"/>
        <v>150</v>
      </c>
      <c r="P2220">
        <f>VLOOKUP(O2220,mi2hh!A$2:B$4261,2,FALSE())</f>
        <v>3</v>
      </c>
      <c r="Q2220" t="str">
        <f t="shared" si="137"/>
        <v>Red</v>
      </c>
      <c r="R2220" t="str">
        <f t="shared" si="138"/>
        <v>VS</v>
      </c>
      <c r="S2220" s="24" t="s">
        <v>1156</v>
      </c>
      <c r="T2220" t="str">
        <f t="shared" si="139"/>
        <v/>
      </c>
      <c r="U2220">
        <f>VLOOKUP(S2220,ar_skupina!L$2:M$136,2,FALSE())</f>
        <v>19</v>
      </c>
    </row>
    <row r="2221" spans="1:21" ht="14.25" customHeight="1" x14ac:dyDescent="0.25">
      <c r="A2221">
        <v>2670</v>
      </c>
      <c r="B2221" s="9">
        <v>45224.53125</v>
      </c>
      <c r="C2221" s="9">
        <v>45224.635416666701</v>
      </c>
      <c r="D2221" t="s">
        <v>2013</v>
      </c>
      <c r="E2221">
        <v>411</v>
      </c>
      <c r="F2221" t="s">
        <v>2011</v>
      </c>
      <c r="G2221" t="s">
        <v>3</v>
      </c>
      <c r="H2221" t="s">
        <v>2014</v>
      </c>
      <c r="I2221" s="63" t="e">
        <f t="array" ref="I2221">_xlfn.IFS(#REF!="1",1,#REF!="2",2,#REF!="3",3,#REF!="1A",4,#REF!="1B",5,#REF!="2A",6,#REF!="2B",7,#REF!="3A",8,#REF!="3B",9,#REF!="4A",10,#REF!="","")</f>
        <v>#REF!</v>
      </c>
      <c r="J2221">
        <f>VLOOKUP(F2221,profesor!$G$2:$H$101,2,0)</f>
        <v>25</v>
      </c>
      <c r="K2221">
        <f>VLOOKUP(H2221,ar_predmet!A:C,3,0)</f>
        <v>151</v>
      </c>
      <c r="L2221" s="3">
        <f>VLOOKUP(H2221,ar_predmet!A:C,2,FALSE())</f>
        <v>7111</v>
      </c>
      <c r="M2221">
        <f>+VLOOKUP(G2221,tip_dogodka!$B$2:$C$10,2,0)</f>
        <v>2</v>
      </c>
      <c r="N2221">
        <f>+VLOOKUP(E2221,prostor!$F$1:$G$101,2,0)</f>
        <v>14</v>
      </c>
      <c r="O2221">
        <f t="shared" si="136"/>
        <v>150</v>
      </c>
      <c r="P2221">
        <f>VLOOKUP(O2221,mi2hh!A$2:B$4261,2,FALSE())</f>
        <v>3</v>
      </c>
      <c r="Q2221" t="str">
        <f t="shared" si="137"/>
        <v>Red</v>
      </c>
      <c r="R2221" t="str">
        <f t="shared" si="138"/>
        <v>MA</v>
      </c>
      <c r="S2221" s="24" t="s">
        <v>1224</v>
      </c>
      <c r="T2221" t="str">
        <f t="shared" si="139"/>
        <v/>
      </c>
      <c r="U2221">
        <f>VLOOKUP(S2221,ar_skupina!L$2:M$136,2,FALSE())</f>
        <v>80</v>
      </c>
    </row>
    <row r="2222" spans="1:21" ht="14.25" customHeight="1" x14ac:dyDescent="0.25">
      <c r="A2222">
        <v>2671</v>
      </c>
      <c r="B2222" s="9">
        <v>45296.375</v>
      </c>
      <c r="C2222" s="9">
        <v>45296.479166666701</v>
      </c>
      <c r="D2222" t="s">
        <v>2012</v>
      </c>
      <c r="E2222" t="s">
        <v>17</v>
      </c>
      <c r="F2222" t="s">
        <v>2011</v>
      </c>
      <c r="G2222" t="s">
        <v>2</v>
      </c>
      <c r="H2222" t="s">
        <v>1959</v>
      </c>
      <c r="I2222" s="63" t="e">
        <f t="array" ref="I2222">_xlfn.IFS(#REF!="1",1,#REF!="2",2,#REF!="3",3,#REF!="1A",4,#REF!="1B",5,#REF!="2A",6,#REF!="2B",7,#REF!="3A",8,#REF!="3B",9,#REF!="4A",10,#REF!="","")</f>
        <v>#REF!</v>
      </c>
      <c r="J2222">
        <f>VLOOKUP(F2222,profesor!$G$2:$H$101,2,0)</f>
        <v>25</v>
      </c>
      <c r="K2222">
        <f>VLOOKUP(H2222,ar_predmet!A:C,3,0)</f>
        <v>23</v>
      </c>
      <c r="L2222" s="3">
        <f>VLOOKUP(H2222,ar_predmet!A:C,2,FALSE())</f>
        <v>5225</v>
      </c>
      <c r="M2222">
        <f>+VLOOKUP(G2222,tip_dogodka!$B$2:$C$10,2,0)</f>
        <v>1</v>
      </c>
      <c r="N2222">
        <f>+VLOOKUP(E2222,prostor!$F$1:$G$101,2,0)</f>
        <v>55</v>
      </c>
      <c r="O2222">
        <f t="shared" si="136"/>
        <v>150</v>
      </c>
      <c r="P2222">
        <f>VLOOKUP(O2222,mi2hh!A$2:B$4261,2,FALSE())</f>
        <v>3</v>
      </c>
      <c r="Q2222" t="str">
        <f t="shared" si="137"/>
        <v>Red</v>
      </c>
      <c r="R2222" t="str">
        <f t="shared" si="138"/>
        <v>VS</v>
      </c>
      <c r="S2222" s="24" t="s">
        <v>1156</v>
      </c>
      <c r="T2222" t="str">
        <f t="shared" si="139"/>
        <v/>
      </c>
      <c r="U2222">
        <f>VLOOKUP(S2222,ar_skupina!L$2:M$136,2,FALSE())</f>
        <v>19</v>
      </c>
    </row>
    <row r="2223" spans="1:21" ht="14.25" customHeight="1" x14ac:dyDescent="0.25">
      <c r="A2223">
        <v>2672</v>
      </c>
      <c r="B2223" s="9">
        <v>45267.635416666701</v>
      </c>
      <c r="C2223" s="9">
        <v>45267.739583333299</v>
      </c>
      <c r="D2223" t="s">
        <v>2010</v>
      </c>
      <c r="E2223">
        <v>5</v>
      </c>
      <c r="F2223" t="s">
        <v>2011</v>
      </c>
      <c r="G2223" t="s">
        <v>2</v>
      </c>
      <c r="H2223" t="s">
        <v>1947</v>
      </c>
      <c r="I2223" s="63" t="e">
        <f t="array" ref="I2223">_xlfn.IFS(#REF!="1",1,#REF!="2",2,#REF!="3",3,#REF!="1A",4,#REF!="1B",5,#REF!="2A",6,#REF!="2B",7,#REF!="3A",8,#REF!="3B",9,#REF!="4A",10,#REF!="","")</f>
        <v>#REF!</v>
      </c>
      <c r="J2223">
        <f>VLOOKUP(F2223,profesor!$G$2:$H$101,2,0)</f>
        <v>25</v>
      </c>
      <c r="K2223">
        <f>VLOOKUP(H2223,ar_predmet!A:C,3,0)</f>
        <v>132</v>
      </c>
      <c r="L2223" s="3">
        <f>VLOOKUP(H2223,ar_predmet!A:C,2,FALSE())</f>
        <v>6326</v>
      </c>
      <c r="M2223">
        <f>+VLOOKUP(G2223,tip_dogodka!$B$2:$C$10,2,0)</f>
        <v>1</v>
      </c>
      <c r="N2223">
        <f>+VLOOKUP(E2223,prostor!$F$1:$G$101,2,0)</f>
        <v>1</v>
      </c>
      <c r="O2223">
        <f t="shared" si="136"/>
        <v>150</v>
      </c>
      <c r="P2223">
        <f>VLOOKUP(O2223,mi2hh!A$2:B$4261,2,FALSE())</f>
        <v>3</v>
      </c>
      <c r="Q2223" t="str">
        <f t="shared" si="137"/>
        <v>Red</v>
      </c>
      <c r="R2223" t="str">
        <f t="shared" si="138"/>
        <v>UN</v>
      </c>
      <c r="S2223" s="24" t="s">
        <v>1215</v>
      </c>
      <c r="T2223" t="str">
        <f t="shared" si="139"/>
        <v/>
      </c>
      <c r="U2223">
        <f>VLOOKUP(S2223,ar_skupina!L$2:M$136,2,FALSE())</f>
        <v>72</v>
      </c>
    </row>
    <row r="2224" spans="1:21" ht="14.25" customHeight="1" x14ac:dyDescent="0.25">
      <c r="A2224">
        <v>2673</v>
      </c>
      <c r="B2224" s="9">
        <v>45243.75</v>
      </c>
      <c r="C2224" s="9">
        <v>45243.916666666701</v>
      </c>
      <c r="D2224" t="s">
        <v>2025</v>
      </c>
      <c r="E2224" t="s">
        <v>17</v>
      </c>
      <c r="F2224" t="s">
        <v>2011</v>
      </c>
      <c r="G2224" t="s">
        <v>10</v>
      </c>
      <c r="H2224" t="s">
        <v>1959</v>
      </c>
      <c r="I2224" s="63" t="e">
        <f t="array" ref="I2224">_xlfn.IFS(#REF!="1",1,#REF!="2",2,#REF!="3",3,#REF!="1A",4,#REF!="1B",5,#REF!="2A",6,#REF!="2B",7,#REF!="3A",8,#REF!="3B",9,#REF!="4A",10,#REF!="","")</f>
        <v>#REF!</v>
      </c>
      <c r="J2224">
        <f>VLOOKUP(F2224,profesor!$G$2:$H$101,2,0)</f>
        <v>25</v>
      </c>
      <c r="K2224">
        <f>VLOOKUP(H2224,ar_predmet!A:C,3,0)</f>
        <v>23</v>
      </c>
      <c r="L2224" s="3">
        <f>VLOOKUP(H2224,ar_predmet!A:C,2,FALSE())</f>
        <v>5225</v>
      </c>
      <c r="M2224">
        <f>+VLOOKUP(G2224,tip_dogodka!$B$2:$C$10,2,0)</f>
        <v>9</v>
      </c>
      <c r="N2224">
        <f>+VLOOKUP(E2224,prostor!$F$1:$G$101,2,0)</f>
        <v>55</v>
      </c>
      <c r="O2224">
        <f t="shared" si="136"/>
        <v>240</v>
      </c>
      <c r="P2224">
        <f>VLOOKUP(O2224,mi2hh!A$2:B$4261,2,FALSE())</f>
        <v>5</v>
      </c>
      <c r="Q2224" t="str">
        <f t="shared" si="137"/>
        <v>Izr</v>
      </c>
      <c r="R2224" t="str">
        <f t="shared" si="138"/>
        <v>VS</v>
      </c>
      <c r="S2224" s="24" t="s">
        <v>1244</v>
      </c>
      <c r="T2224" t="str">
        <f t="shared" si="139"/>
        <v/>
      </c>
      <c r="U2224">
        <f>VLOOKUP(S2224,ar_skupina!L$2:M$136,2,FALSE())</f>
        <v>98</v>
      </c>
    </row>
    <row r="2225" spans="1:21" ht="14.25" customHeight="1" x14ac:dyDescent="0.25">
      <c r="A2225">
        <v>2674</v>
      </c>
      <c r="B2225" s="9">
        <v>45401.677083333299</v>
      </c>
      <c r="C2225" s="9">
        <v>45401.78125</v>
      </c>
      <c r="D2225" t="s">
        <v>2016</v>
      </c>
      <c r="E2225">
        <v>5</v>
      </c>
      <c r="F2225" t="s">
        <v>2011</v>
      </c>
      <c r="G2225" t="s">
        <v>2</v>
      </c>
      <c r="H2225" t="s">
        <v>1952</v>
      </c>
      <c r="I2225" s="63" t="e">
        <f t="array" ref="I2225">_xlfn.IFS(#REF!="1",1,#REF!="2",2,#REF!="3",3,#REF!="1A",4,#REF!="1B",5,#REF!="2A",6,#REF!="2B",7,#REF!="3A",8,#REF!="3B",9,#REF!="4A",10,#REF!="","")</f>
        <v>#REF!</v>
      </c>
      <c r="J2225">
        <f>VLOOKUP(F2225,profesor!$G$2:$H$101,2,0)</f>
        <v>25</v>
      </c>
      <c r="K2225">
        <f>VLOOKUP(H2225,ar_predmet!A:C,3,0)</f>
        <v>28</v>
      </c>
      <c r="L2225" s="3">
        <f>VLOOKUP(H2225,ar_predmet!A:C,2,FALSE())</f>
        <v>5230</v>
      </c>
      <c r="M2225">
        <f>+VLOOKUP(G2225,tip_dogodka!$B$2:$C$10,2,0)</f>
        <v>1</v>
      </c>
      <c r="N2225">
        <f>+VLOOKUP(E2225,prostor!$F$1:$G$101,2,0)</f>
        <v>1</v>
      </c>
      <c r="O2225">
        <f t="shared" si="136"/>
        <v>150</v>
      </c>
      <c r="P2225">
        <f>VLOOKUP(O2225,mi2hh!A$2:B$4261,2,FALSE())</f>
        <v>3</v>
      </c>
      <c r="Q2225" t="str">
        <f t="shared" si="137"/>
        <v>Red</v>
      </c>
      <c r="R2225" t="str">
        <f t="shared" si="138"/>
        <v>VS</v>
      </c>
      <c r="S2225" s="24" t="s">
        <v>1156</v>
      </c>
      <c r="T2225" t="str">
        <f t="shared" si="139"/>
        <v/>
      </c>
      <c r="U2225">
        <f>VLOOKUP(S2225,ar_skupina!L$2:M$136,2,FALSE())</f>
        <v>19</v>
      </c>
    </row>
    <row r="2226" spans="1:21" ht="14.25" customHeight="1" x14ac:dyDescent="0.25">
      <c r="A2226">
        <v>2675</v>
      </c>
      <c r="B2226" s="9">
        <v>45314.375</v>
      </c>
      <c r="C2226" s="9">
        <v>45314.40625</v>
      </c>
      <c r="D2226" t="s">
        <v>1365</v>
      </c>
      <c r="E2226" t="s">
        <v>16</v>
      </c>
      <c r="F2226" t="s">
        <v>2011</v>
      </c>
      <c r="G2226" t="s">
        <v>4</v>
      </c>
      <c r="H2226" t="s">
        <v>1346</v>
      </c>
      <c r="I2226" s="63" t="e">
        <f t="array" ref="I2226">_xlfn.IFS(#REF!="1",1,#REF!="2",2,#REF!="3",3,#REF!="1A",4,#REF!="1B",5,#REF!="2A",6,#REF!="2B",7,#REF!="3A",8,#REF!="3B",9,#REF!="4A",10,#REF!="","")</f>
        <v>#REF!</v>
      </c>
      <c r="J2226">
        <f>VLOOKUP(F2226,profesor!$G$2:$H$101,2,0)</f>
        <v>25</v>
      </c>
      <c r="K2226">
        <f>VLOOKUP(H2226,ar_predmet!A:C,3,0)</f>
        <v>131</v>
      </c>
      <c r="L2226" s="3">
        <f>VLOOKUP(H2226,ar_predmet!A:C,2,FALSE())</f>
        <v>6325</v>
      </c>
      <c r="M2226">
        <f>+VLOOKUP(G2226,tip_dogodka!$B$2:$C$10,2,0)</f>
        <v>3</v>
      </c>
      <c r="N2226">
        <f>+VLOOKUP(E2226,prostor!$F$1:$G$101,2,0)</f>
        <v>54</v>
      </c>
      <c r="O2226">
        <f t="shared" si="136"/>
        <v>45</v>
      </c>
      <c r="P2226">
        <f>VLOOKUP(O2226,mi2hh!A$2:B$4261,2,FALSE())</f>
        <v>1</v>
      </c>
      <c r="Q2226" t="str">
        <f t="shared" si="137"/>
        <v>Red</v>
      </c>
      <c r="R2226" t="str">
        <f t="shared" si="138"/>
        <v>UN</v>
      </c>
      <c r="S2226" s="24" t="s">
        <v>1215</v>
      </c>
      <c r="T2226" t="str">
        <f t="shared" si="139"/>
        <v/>
      </c>
      <c r="U2226">
        <f>VLOOKUP(S2226,ar_skupina!L$2:M$136,2,FALSE())</f>
        <v>72</v>
      </c>
    </row>
    <row r="2227" spans="1:21" ht="14.25" customHeight="1" x14ac:dyDescent="0.25">
      <c r="A2227">
        <v>2676</v>
      </c>
      <c r="B2227" s="9">
        <v>45274.375</v>
      </c>
      <c r="C2227" s="9">
        <v>45274.479166666701</v>
      </c>
      <c r="D2227" t="s">
        <v>2012</v>
      </c>
      <c r="E2227" t="s">
        <v>17</v>
      </c>
      <c r="F2227" t="s">
        <v>2011</v>
      </c>
      <c r="G2227" t="s">
        <v>2</v>
      </c>
      <c r="H2227" t="s">
        <v>1959</v>
      </c>
      <c r="I2227" s="63" t="e">
        <f t="array" ref="I2227">_xlfn.IFS(#REF!="1",1,#REF!="2",2,#REF!="3",3,#REF!="1A",4,#REF!="1B",5,#REF!="2A",6,#REF!="2B",7,#REF!="3A",8,#REF!="3B",9,#REF!="4A",10,#REF!="","")</f>
        <v>#REF!</v>
      </c>
      <c r="J2227">
        <f>VLOOKUP(F2227,profesor!$G$2:$H$101,2,0)</f>
        <v>25</v>
      </c>
      <c r="K2227">
        <f>VLOOKUP(H2227,ar_predmet!A:C,3,0)</f>
        <v>23</v>
      </c>
      <c r="L2227" s="3">
        <f>VLOOKUP(H2227,ar_predmet!A:C,2,FALSE())</f>
        <v>5225</v>
      </c>
      <c r="M2227">
        <f>+VLOOKUP(G2227,tip_dogodka!$B$2:$C$10,2,0)</f>
        <v>1</v>
      </c>
      <c r="N2227">
        <f>+VLOOKUP(E2227,prostor!$F$1:$G$101,2,0)</f>
        <v>55</v>
      </c>
      <c r="O2227">
        <f t="shared" si="136"/>
        <v>150</v>
      </c>
      <c r="P2227">
        <f>VLOOKUP(O2227,mi2hh!A$2:B$4261,2,FALSE())</f>
        <v>3</v>
      </c>
      <c r="Q2227" t="str">
        <f t="shared" si="137"/>
        <v>Red</v>
      </c>
      <c r="R2227" t="str">
        <f t="shared" si="138"/>
        <v>VS</v>
      </c>
      <c r="S2227" s="24" t="s">
        <v>1156</v>
      </c>
      <c r="T2227" t="str">
        <f t="shared" si="139"/>
        <v/>
      </c>
      <c r="U2227">
        <f>VLOOKUP(S2227,ar_skupina!L$2:M$136,2,FALSE())</f>
        <v>19</v>
      </c>
    </row>
    <row r="2228" spans="1:21" ht="14.25" customHeight="1" x14ac:dyDescent="0.25">
      <c r="A2228">
        <v>2677</v>
      </c>
      <c r="B2228" s="9">
        <v>45205.53125</v>
      </c>
      <c r="C2228" s="9">
        <v>45205.635416666701</v>
      </c>
      <c r="D2228" t="s">
        <v>2015</v>
      </c>
      <c r="E2228" t="s">
        <v>17</v>
      </c>
      <c r="F2228" t="s">
        <v>2011</v>
      </c>
      <c r="G2228" t="s">
        <v>2</v>
      </c>
      <c r="H2228" t="s">
        <v>2014</v>
      </c>
      <c r="I2228" s="63" t="e">
        <f t="array" ref="I2228">_xlfn.IFS(#REF!="1",1,#REF!="2",2,#REF!="3",3,#REF!="1A",4,#REF!="1B",5,#REF!="2A",6,#REF!="2B",7,#REF!="3A",8,#REF!="3B",9,#REF!="4A",10,#REF!="","")</f>
        <v>#REF!</v>
      </c>
      <c r="J2228">
        <f>VLOOKUP(F2228,profesor!$G$2:$H$101,2,0)</f>
        <v>25</v>
      </c>
      <c r="K2228">
        <f>VLOOKUP(H2228,ar_predmet!A:C,3,0)</f>
        <v>151</v>
      </c>
      <c r="L2228" s="3">
        <f>VLOOKUP(H2228,ar_predmet!A:C,2,FALSE())</f>
        <v>7111</v>
      </c>
      <c r="M2228">
        <f>+VLOOKUP(G2228,tip_dogodka!$B$2:$C$10,2,0)</f>
        <v>1</v>
      </c>
      <c r="N2228">
        <f>+VLOOKUP(E2228,prostor!$F$1:$G$101,2,0)</f>
        <v>55</v>
      </c>
      <c r="O2228">
        <f t="shared" si="136"/>
        <v>150</v>
      </c>
      <c r="P2228">
        <f>VLOOKUP(O2228,mi2hh!A$2:B$4261,2,FALSE())</f>
        <v>3</v>
      </c>
      <c r="Q2228" t="str">
        <f t="shared" si="137"/>
        <v>Red</v>
      </c>
      <c r="R2228" t="str">
        <f t="shared" si="138"/>
        <v>MA</v>
      </c>
      <c r="S2228" s="24" t="s">
        <v>1224</v>
      </c>
      <c r="T2228" t="str">
        <f t="shared" si="139"/>
        <v/>
      </c>
      <c r="U2228">
        <f>VLOOKUP(S2228,ar_skupina!L$2:M$136,2,FALSE())</f>
        <v>80</v>
      </c>
    </row>
    <row r="2229" spans="1:21" ht="14.25" customHeight="1" x14ac:dyDescent="0.25">
      <c r="A2229">
        <v>2678</v>
      </c>
      <c r="B2229" s="9">
        <v>45212.53125</v>
      </c>
      <c r="C2229" s="9">
        <v>45212.635416666701</v>
      </c>
      <c r="D2229" t="s">
        <v>2015</v>
      </c>
      <c r="E2229" t="s">
        <v>17</v>
      </c>
      <c r="F2229" t="s">
        <v>2011</v>
      </c>
      <c r="G2229" t="s">
        <v>2</v>
      </c>
      <c r="H2229" t="s">
        <v>2014</v>
      </c>
      <c r="I2229" s="63" t="e">
        <f t="array" ref="I2229">_xlfn.IFS(#REF!="1",1,#REF!="2",2,#REF!="3",3,#REF!="1A",4,#REF!="1B",5,#REF!="2A",6,#REF!="2B",7,#REF!="3A",8,#REF!="3B",9,#REF!="4A",10,#REF!="","")</f>
        <v>#REF!</v>
      </c>
      <c r="J2229">
        <f>VLOOKUP(F2229,profesor!$G$2:$H$101,2,0)</f>
        <v>25</v>
      </c>
      <c r="K2229">
        <f>VLOOKUP(H2229,ar_predmet!A:C,3,0)</f>
        <v>151</v>
      </c>
      <c r="L2229" s="3">
        <f>VLOOKUP(H2229,ar_predmet!A:C,2,FALSE())</f>
        <v>7111</v>
      </c>
      <c r="M2229">
        <f>+VLOOKUP(G2229,tip_dogodka!$B$2:$C$10,2,0)</f>
        <v>1</v>
      </c>
      <c r="N2229">
        <f>+VLOOKUP(E2229,prostor!$F$1:$G$101,2,0)</f>
        <v>55</v>
      </c>
      <c r="O2229">
        <f t="shared" si="136"/>
        <v>150</v>
      </c>
      <c r="P2229">
        <f>VLOOKUP(O2229,mi2hh!A$2:B$4261,2,FALSE())</f>
        <v>3</v>
      </c>
      <c r="Q2229" t="str">
        <f t="shared" si="137"/>
        <v>Red</v>
      </c>
      <c r="R2229" t="str">
        <f t="shared" si="138"/>
        <v>MA</v>
      </c>
      <c r="S2229" s="24" t="s">
        <v>1224</v>
      </c>
      <c r="T2229" t="str">
        <f t="shared" si="139"/>
        <v/>
      </c>
      <c r="U2229">
        <f>VLOOKUP(S2229,ar_skupina!L$2:M$136,2,FALSE())</f>
        <v>80</v>
      </c>
    </row>
    <row r="2230" spans="1:21" ht="14.25" customHeight="1" x14ac:dyDescent="0.25">
      <c r="A2230">
        <v>2679</v>
      </c>
      <c r="B2230" s="9">
        <v>45275.375</v>
      </c>
      <c r="C2230" s="9">
        <v>45275.479166666701</v>
      </c>
      <c r="D2230" t="s">
        <v>2024</v>
      </c>
      <c r="E2230" t="s">
        <v>16</v>
      </c>
      <c r="F2230" t="s">
        <v>2011</v>
      </c>
      <c r="G2230" t="s">
        <v>4</v>
      </c>
      <c r="H2230" t="s">
        <v>1959</v>
      </c>
      <c r="I2230" s="63" t="e">
        <f t="array" ref="I2230">_xlfn.IFS(#REF!="1",1,#REF!="2",2,#REF!="3",3,#REF!="1A",4,#REF!="1B",5,#REF!="2A",6,#REF!="2B",7,#REF!="3A",8,#REF!="3B",9,#REF!="4A",10,#REF!="","")</f>
        <v>#REF!</v>
      </c>
      <c r="J2230">
        <f>VLOOKUP(F2230,profesor!$G$2:$H$101,2,0)</f>
        <v>25</v>
      </c>
      <c r="K2230">
        <f>VLOOKUP(H2230,ar_predmet!A:C,3,0)</f>
        <v>23</v>
      </c>
      <c r="L2230" s="3">
        <f>VLOOKUP(H2230,ar_predmet!A:C,2,FALSE())</f>
        <v>5225</v>
      </c>
      <c r="M2230">
        <f>+VLOOKUP(G2230,tip_dogodka!$B$2:$C$10,2,0)</f>
        <v>3</v>
      </c>
      <c r="N2230">
        <f>+VLOOKUP(E2230,prostor!$F$1:$G$101,2,0)</f>
        <v>54</v>
      </c>
      <c r="O2230">
        <f t="shared" si="136"/>
        <v>150</v>
      </c>
      <c r="P2230">
        <f>VLOOKUP(O2230,mi2hh!A$2:B$4261,2,FALSE())</f>
        <v>3</v>
      </c>
      <c r="Q2230" t="str">
        <f t="shared" si="137"/>
        <v>Red</v>
      </c>
      <c r="R2230" t="str">
        <f t="shared" si="138"/>
        <v>VS</v>
      </c>
      <c r="S2230" s="24" t="s">
        <v>1156</v>
      </c>
      <c r="T2230" t="str">
        <f t="shared" si="139"/>
        <v/>
      </c>
      <c r="U2230">
        <f>VLOOKUP(S2230,ar_skupina!L$2:M$136,2,FALSE())</f>
        <v>19</v>
      </c>
    </row>
    <row r="2231" spans="1:21" ht="14.25" customHeight="1" x14ac:dyDescent="0.25">
      <c r="A2231">
        <v>2680</v>
      </c>
      <c r="B2231" s="9">
        <v>45282.489583333299</v>
      </c>
      <c r="C2231" s="9">
        <v>45282.59375</v>
      </c>
      <c r="D2231" t="s">
        <v>2010</v>
      </c>
      <c r="E2231">
        <v>303</v>
      </c>
      <c r="F2231" t="s">
        <v>2011</v>
      </c>
      <c r="G2231" t="s">
        <v>2</v>
      </c>
      <c r="H2231" t="s">
        <v>1947</v>
      </c>
      <c r="I2231" s="63" t="e">
        <f t="array" ref="I2231">_xlfn.IFS(#REF!="1",1,#REF!="2",2,#REF!="3",3,#REF!="1A",4,#REF!="1B",5,#REF!="2A",6,#REF!="2B",7,#REF!="3A",8,#REF!="3B",9,#REF!="4A",10,#REF!="","")</f>
        <v>#REF!</v>
      </c>
      <c r="J2231">
        <f>VLOOKUP(F2231,profesor!$G$2:$H$101,2,0)</f>
        <v>25</v>
      </c>
      <c r="K2231">
        <f>VLOOKUP(H2231,ar_predmet!A:C,3,0)</f>
        <v>132</v>
      </c>
      <c r="L2231" s="3">
        <f>VLOOKUP(H2231,ar_predmet!A:C,2,FALSE())</f>
        <v>6326</v>
      </c>
      <c r="M2231">
        <f>+VLOOKUP(G2231,tip_dogodka!$B$2:$C$10,2,0)</f>
        <v>1</v>
      </c>
      <c r="N2231">
        <f>+VLOOKUP(E2231,prostor!$F$1:$G$101,2,0)</f>
        <v>7</v>
      </c>
      <c r="O2231">
        <f t="shared" si="136"/>
        <v>150</v>
      </c>
      <c r="P2231">
        <f>VLOOKUP(O2231,mi2hh!A$2:B$4261,2,FALSE())</f>
        <v>3</v>
      </c>
      <c r="Q2231" t="str">
        <f t="shared" si="137"/>
        <v>Red</v>
      </c>
      <c r="R2231" t="str">
        <f t="shared" si="138"/>
        <v>UN</v>
      </c>
      <c r="S2231" s="24" t="s">
        <v>1215</v>
      </c>
      <c r="T2231" t="str">
        <f t="shared" si="139"/>
        <v/>
      </c>
      <c r="U2231">
        <f>VLOOKUP(S2231,ar_skupina!L$2:M$136,2,FALSE())</f>
        <v>72</v>
      </c>
    </row>
    <row r="2232" spans="1:21" ht="14.25" customHeight="1" x14ac:dyDescent="0.25">
      <c r="A2232">
        <v>2681</v>
      </c>
      <c r="B2232" s="9">
        <v>45219.53125</v>
      </c>
      <c r="C2232" s="9">
        <v>45219.635416666701</v>
      </c>
      <c r="D2232" t="s">
        <v>2013</v>
      </c>
      <c r="E2232" t="s">
        <v>17</v>
      </c>
      <c r="F2232" t="s">
        <v>2011</v>
      </c>
      <c r="G2232" t="s">
        <v>3</v>
      </c>
      <c r="H2232" t="s">
        <v>2014</v>
      </c>
      <c r="I2232" s="63" t="e">
        <f t="array" ref="I2232">_xlfn.IFS(#REF!="1",1,#REF!="2",2,#REF!="3",3,#REF!="1A",4,#REF!="1B",5,#REF!="2A",6,#REF!="2B",7,#REF!="3A",8,#REF!="3B",9,#REF!="4A",10,#REF!="","")</f>
        <v>#REF!</v>
      </c>
      <c r="J2232">
        <f>VLOOKUP(F2232,profesor!$G$2:$H$101,2,0)</f>
        <v>25</v>
      </c>
      <c r="K2232">
        <f>VLOOKUP(H2232,ar_predmet!A:C,3,0)</f>
        <v>151</v>
      </c>
      <c r="L2232" s="3">
        <f>VLOOKUP(H2232,ar_predmet!A:C,2,FALSE())</f>
        <v>7111</v>
      </c>
      <c r="M2232">
        <f>+VLOOKUP(G2232,tip_dogodka!$B$2:$C$10,2,0)</f>
        <v>2</v>
      </c>
      <c r="N2232">
        <f>+VLOOKUP(E2232,prostor!$F$1:$G$101,2,0)</f>
        <v>55</v>
      </c>
      <c r="O2232">
        <f t="shared" si="136"/>
        <v>150</v>
      </c>
      <c r="P2232">
        <f>VLOOKUP(O2232,mi2hh!A$2:B$4261,2,FALSE())</f>
        <v>3</v>
      </c>
      <c r="Q2232" t="str">
        <f t="shared" si="137"/>
        <v>Red</v>
      </c>
      <c r="R2232" t="str">
        <f t="shared" si="138"/>
        <v>MA</v>
      </c>
      <c r="S2232" s="24" t="s">
        <v>1224</v>
      </c>
      <c r="T2232" t="str">
        <f t="shared" si="139"/>
        <v/>
      </c>
      <c r="U2232">
        <f>VLOOKUP(S2232,ar_skupina!L$2:M$136,2,FALSE())</f>
        <v>80</v>
      </c>
    </row>
    <row r="2233" spans="1:21" ht="14.25" customHeight="1" x14ac:dyDescent="0.25">
      <c r="A2233">
        <v>2683</v>
      </c>
      <c r="B2233" s="9">
        <v>45380.489583333299</v>
      </c>
      <c r="C2233" s="9">
        <v>45380.59375</v>
      </c>
      <c r="D2233" t="s">
        <v>2022</v>
      </c>
      <c r="E2233" t="s">
        <v>16</v>
      </c>
      <c r="F2233" t="s">
        <v>2011</v>
      </c>
      <c r="G2233" t="s">
        <v>4</v>
      </c>
      <c r="H2233" t="s">
        <v>1943</v>
      </c>
      <c r="I2233" s="63" t="e">
        <f t="array" ref="I2233">_xlfn.IFS(#REF!="1",1,#REF!="2",2,#REF!="3",3,#REF!="1A",4,#REF!="1B",5,#REF!="2A",6,#REF!="2B",7,#REF!="3A",8,#REF!="3B",9,#REF!="4A",10,#REF!="","")</f>
        <v>#REF!</v>
      </c>
      <c r="J2233">
        <f>VLOOKUP(F2233,profesor!$G$2:$H$101,2,0)</f>
        <v>25</v>
      </c>
      <c r="K2233">
        <f>VLOOKUP(H2233,ar_predmet!A:C,3,0)</f>
        <v>158</v>
      </c>
      <c r="L2233" s="3">
        <f>VLOOKUP(H2233,ar_predmet!A:C,2,FALSE())</f>
        <v>7118</v>
      </c>
      <c r="M2233">
        <f>+VLOOKUP(G2233,tip_dogodka!$B$2:$C$10,2,0)</f>
        <v>3</v>
      </c>
      <c r="N2233">
        <f>+VLOOKUP(E2233,prostor!$F$1:$G$101,2,0)</f>
        <v>54</v>
      </c>
      <c r="O2233">
        <f t="shared" si="136"/>
        <v>150</v>
      </c>
      <c r="P2233">
        <f>VLOOKUP(O2233,mi2hh!A$2:B$4261,2,FALSE())</f>
        <v>3</v>
      </c>
      <c r="Q2233" t="str">
        <f t="shared" si="137"/>
        <v>Red</v>
      </c>
      <c r="R2233" t="str">
        <f t="shared" si="138"/>
        <v>MA</v>
      </c>
      <c r="S2233" s="24" t="s">
        <v>1224</v>
      </c>
      <c r="T2233" t="str">
        <f t="shared" si="139"/>
        <v/>
      </c>
      <c r="U2233">
        <f>VLOOKUP(S2233,ar_skupina!L$2:M$136,2,FALSE())</f>
        <v>80</v>
      </c>
    </row>
    <row r="2234" spans="1:21" ht="14.25" customHeight="1" x14ac:dyDescent="0.25">
      <c r="A2234">
        <v>2685</v>
      </c>
      <c r="B2234" s="9">
        <v>45295.375</v>
      </c>
      <c r="C2234" s="9">
        <v>45295.479166666701</v>
      </c>
      <c r="D2234" t="s">
        <v>2012</v>
      </c>
      <c r="E2234" t="s">
        <v>17</v>
      </c>
      <c r="F2234" t="s">
        <v>2011</v>
      </c>
      <c r="G2234" t="s">
        <v>2</v>
      </c>
      <c r="H2234" t="s">
        <v>1959</v>
      </c>
      <c r="I2234" s="63" t="e">
        <f t="array" ref="I2234">_xlfn.IFS(#REF!="1",1,#REF!="2",2,#REF!="3",3,#REF!="1A",4,#REF!="1B",5,#REF!="2A",6,#REF!="2B",7,#REF!="3A",8,#REF!="3B",9,#REF!="4A",10,#REF!="","")</f>
        <v>#REF!</v>
      </c>
      <c r="J2234">
        <f>VLOOKUP(F2234,profesor!$G$2:$H$101,2,0)</f>
        <v>25</v>
      </c>
      <c r="K2234">
        <f>VLOOKUP(H2234,ar_predmet!A:C,3,0)</f>
        <v>23</v>
      </c>
      <c r="L2234" s="3">
        <f>VLOOKUP(H2234,ar_predmet!A:C,2,FALSE())</f>
        <v>5225</v>
      </c>
      <c r="M2234">
        <f>+VLOOKUP(G2234,tip_dogodka!$B$2:$C$10,2,0)</f>
        <v>1</v>
      </c>
      <c r="N2234">
        <f>+VLOOKUP(E2234,prostor!$F$1:$G$101,2,0)</f>
        <v>55</v>
      </c>
      <c r="O2234">
        <f t="shared" si="136"/>
        <v>150</v>
      </c>
      <c r="P2234">
        <f>VLOOKUP(O2234,mi2hh!A$2:B$4261,2,FALSE())</f>
        <v>3</v>
      </c>
      <c r="Q2234" t="str">
        <f t="shared" si="137"/>
        <v>Red</v>
      </c>
      <c r="R2234" t="str">
        <f t="shared" si="138"/>
        <v>VS</v>
      </c>
      <c r="S2234" s="24" t="s">
        <v>1156</v>
      </c>
      <c r="T2234" t="str">
        <f t="shared" si="139"/>
        <v/>
      </c>
      <c r="U2234">
        <f>VLOOKUP(S2234,ar_skupina!L$2:M$136,2,FALSE())</f>
        <v>19</v>
      </c>
    </row>
    <row r="2235" spans="1:21" ht="14.25" customHeight="1" x14ac:dyDescent="0.25">
      <c r="A2235">
        <v>2686</v>
      </c>
      <c r="B2235" s="9">
        <v>45294.635416666701</v>
      </c>
      <c r="C2235" s="9">
        <v>45294.739583333299</v>
      </c>
      <c r="D2235" t="s">
        <v>2010</v>
      </c>
      <c r="E2235">
        <v>302</v>
      </c>
      <c r="F2235" t="s">
        <v>2011</v>
      </c>
      <c r="G2235" t="s">
        <v>2</v>
      </c>
      <c r="H2235" t="s">
        <v>1947</v>
      </c>
      <c r="I2235" s="63" t="e">
        <f t="array" ref="I2235">_xlfn.IFS(#REF!="1",1,#REF!="2",2,#REF!="3",3,#REF!="1A",4,#REF!="1B",5,#REF!="2A",6,#REF!="2B",7,#REF!="3A",8,#REF!="3B",9,#REF!="4A",10,#REF!="","")</f>
        <v>#REF!</v>
      </c>
      <c r="J2235">
        <f>VLOOKUP(F2235,profesor!$G$2:$H$101,2,0)</f>
        <v>25</v>
      </c>
      <c r="K2235">
        <f>VLOOKUP(H2235,ar_predmet!A:C,3,0)</f>
        <v>132</v>
      </c>
      <c r="L2235" s="3">
        <f>VLOOKUP(H2235,ar_predmet!A:C,2,FALSE())</f>
        <v>6326</v>
      </c>
      <c r="M2235">
        <f>+VLOOKUP(G2235,tip_dogodka!$B$2:$C$10,2,0)</f>
        <v>1</v>
      </c>
      <c r="N2235">
        <f>+VLOOKUP(E2235,prostor!$F$1:$G$101,2,0)</f>
        <v>6</v>
      </c>
      <c r="O2235">
        <f t="shared" si="136"/>
        <v>150</v>
      </c>
      <c r="P2235">
        <f>VLOOKUP(O2235,mi2hh!A$2:B$4261,2,FALSE())</f>
        <v>3</v>
      </c>
      <c r="Q2235" t="str">
        <f t="shared" si="137"/>
        <v>Red</v>
      </c>
      <c r="R2235" t="str">
        <f t="shared" si="138"/>
        <v>UN</v>
      </c>
      <c r="S2235" s="24" t="s">
        <v>1215</v>
      </c>
      <c r="T2235" t="str">
        <f t="shared" si="139"/>
        <v/>
      </c>
      <c r="U2235">
        <f>VLOOKUP(S2235,ar_skupina!L$2:M$136,2,FALSE())</f>
        <v>72</v>
      </c>
    </row>
    <row r="2236" spans="1:21" ht="14.25" customHeight="1" x14ac:dyDescent="0.25">
      <c r="A2236">
        <v>2687</v>
      </c>
      <c r="B2236" s="9">
        <v>45219.677083333299</v>
      </c>
      <c r="C2236" s="9">
        <v>45219.78125</v>
      </c>
      <c r="D2236" t="s">
        <v>1357</v>
      </c>
      <c r="E2236">
        <v>306</v>
      </c>
      <c r="F2236" t="s">
        <v>2011</v>
      </c>
      <c r="G2236" t="s">
        <v>3</v>
      </c>
      <c r="H2236" t="s">
        <v>1346</v>
      </c>
      <c r="I2236" s="63" t="e">
        <f t="array" ref="I2236">_xlfn.IFS(#REF!="1",1,#REF!="2",2,#REF!="3",3,#REF!="1A",4,#REF!="1B",5,#REF!="2A",6,#REF!="2B",7,#REF!="3A",8,#REF!="3B",9,#REF!="4A",10,#REF!="","")</f>
        <v>#REF!</v>
      </c>
      <c r="J2236">
        <f>VLOOKUP(F2236,profesor!$G$2:$H$101,2,0)</f>
        <v>25</v>
      </c>
      <c r="K2236">
        <f>VLOOKUP(H2236,ar_predmet!A:C,3,0)</f>
        <v>131</v>
      </c>
      <c r="L2236" s="3">
        <f>VLOOKUP(H2236,ar_predmet!A:C,2,FALSE())</f>
        <v>6325</v>
      </c>
      <c r="M2236">
        <f>+VLOOKUP(G2236,tip_dogodka!$B$2:$C$10,2,0)</f>
        <v>2</v>
      </c>
      <c r="N2236">
        <f>+VLOOKUP(E2236,prostor!$F$1:$G$101,2,0)</f>
        <v>8</v>
      </c>
      <c r="O2236">
        <f t="shared" si="136"/>
        <v>150</v>
      </c>
      <c r="P2236">
        <f>VLOOKUP(O2236,mi2hh!A$2:B$4261,2,FALSE())</f>
        <v>3</v>
      </c>
      <c r="Q2236" t="str">
        <f t="shared" si="137"/>
        <v>Red</v>
      </c>
      <c r="R2236" t="str">
        <f t="shared" si="138"/>
        <v>UN</v>
      </c>
      <c r="S2236" s="24" t="s">
        <v>1215</v>
      </c>
      <c r="T2236" t="str">
        <f t="shared" si="139"/>
        <v/>
      </c>
      <c r="U2236">
        <f>VLOOKUP(S2236,ar_skupina!L$2:M$136,2,FALSE())</f>
        <v>72</v>
      </c>
    </row>
    <row r="2237" spans="1:21" ht="14.25" customHeight="1" x14ac:dyDescent="0.25">
      <c r="A2237">
        <v>2688</v>
      </c>
      <c r="B2237" s="9">
        <v>45208.53125</v>
      </c>
      <c r="C2237" s="9">
        <v>45208.635416666701</v>
      </c>
      <c r="D2237" t="s">
        <v>2015</v>
      </c>
      <c r="E2237">
        <v>5</v>
      </c>
      <c r="F2237" t="s">
        <v>2011</v>
      </c>
      <c r="G2237" t="s">
        <v>2</v>
      </c>
      <c r="H2237" t="s">
        <v>2014</v>
      </c>
      <c r="I2237" s="63" t="e">
        <f t="array" ref="I2237">_xlfn.IFS(#REF!="1",1,#REF!="2",2,#REF!="3",3,#REF!="1A",4,#REF!="1B",5,#REF!="2A",6,#REF!="2B",7,#REF!="3A",8,#REF!="3B",9,#REF!="4A",10,#REF!="","")</f>
        <v>#REF!</v>
      </c>
      <c r="J2237">
        <f>VLOOKUP(F2237,profesor!$G$2:$H$101,2,0)</f>
        <v>25</v>
      </c>
      <c r="K2237">
        <f>VLOOKUP(H2237,ar_predmet!A:C,3,0)</f>
        <v>151</v>
      </c>
      <c r="L2237" s="3">
        <f>VLOOKUP(H2237,ar_predmet!A:C,2,FALSE())</f>
        <v>7111</v>
      </c>
      <c r="M2237">
        <f>+VLOOKUP(G2237,tip_dogodka!$B$2:$C$10,2,0)</f>
        <v>1</v>
      </c>
      <c r="N2237">
        <f>+VLOOKUP(E2237,prostor!$F$1:$G$101,2,0)</f>
        <v>1</v>
      </c>
      <c r="O2237">
        <f t="shared" si="136"/>
        <v>150</v>
      </c>
      <c r="P2237">
        <f>VLOOKUP(O2237,mi2hh!A$2:B$4261,2,FALSE())</f>
        <v>3</v>
      </c>
      <c r="Q2237" t="str">
        <f t="shared" si="137"/>
        <v>Red</v>
      </c>
      <c r="R2237" t="str">
        <f t="shared" si="138"/>
        <v>MA</v>
      </c>
      <c r="S2237" s="24" t="s">
        <v>1224</v>
      </c>
      <c r="T2237" t="str">
        <f t="shared" si="139"/>
        <v/>
      </c>
      <c r="U2237">
        <f>VLOOKUP(S2237,ar_skupina!L$2:M$136,2,FALSE())</f>
        <v>80</v>
      </c>
    </row>
    <row r="2238" spans="1:21" ht="14.25" customHeight="1" x14ac:dyDescent="0.25">
      <c r="A2238">
        <v>2689</v>
      </c>
      <c r="B2238" s="9">
        <v>45280.489583333299</v>
      </c>
      <c r="C2238" s="9">
        <v>45280.59375</v>
      </c>
      <c r="D2238" t="s">
        <v>2010</v>
      </c>
      <c r="E2238">
        <v>5</v>
      </c>
      <c r="F2238" t="s">
        <v>2011</v>
      </c>
      <c r="G2238" t="s">
        <v>2</v>
      </c>
      <c r="H2238" t="s">
        <v>1947</v>
      </c>
      <c r="I2238" s="63" t="e">
        <f t="array" ref="I2238">_xlfn.IFS(#REF!="1",1,#REF!="2",2,#REF!="3",3,#REF!="1A",4,#REF!="1B",5,#REF!="2A",6,#REF!="2B",7,#REF!="3A",8,#REF!="3B",9,#REF!="4A",10,#REF!="","")</f>
        <v>#REF!</v>
      </c>
      <c r="J2238">
        <f>VLOOKUP(F2238,profesor!$G$2:$H$101,2,0)</f>
        <v>25</v>
      </c>
      <c r="K2238">
        <f>VLOOKUP(H2238,ar_predmet!A:C,3,0)</f>
        <v>132</v>
      </c>
      <c r="L2238" s="3">
        <f>VLOOKUP(H2238,ar_predmet!A:C,2,FALSE())</f>
        <v>6326</v>
      </c>
      <c r="M2238">
        <f>+VLOOKUP(G2238,tip_dogodka!$B$2:$C$10,2,0)</f>
        <v>1</v>
      </c>
      <c r="N2238">
        <f>+VLOOKUP(E2238,prostor!$F$1:$G$101,2,0)</f>
        <v>1</v>
      </c>
      <c r="O2238">
        <f t="shared" si="136"/>
        <v>150</v>
      </c>
      <c r="P2238">
        <f>VLOOKUP(O2238,mi2hh!A$2:B$4261,2,FALSE())</f>
        <v>3</v>
      </c>
      <c r="Q2238" t="str">
        <f t="shared" si="137"/>
        <v>Red</v>
      </c>
      <c r="R2238" t="str">
        <f t="shared" si="138"/>
        <v>UN</v>
      </c>
      <c r="S2238" s="24" t="s">
        <v>1215</v>
      </c>
      <c r="T2238" t="str">
        <f t="shared" si="139"/>
        <v/>
      </c>
      <c r="U2238">
        <f>VLOOKUP(S2238,ar_skupina!L$2:M$136,2,FALSE())</f>
        <v>72</v>
      </c>
    </row>
    <row r="2239" spans="1:21" ht="14.25" customHeight="1" x14ac:dyDescent="0.25">
      <c r="A2239">
        <v>2690</v>
      </c>
      <c r="B2239" s="9">
        <v>45215.791666666701</v>
      </c>
      <c r="C2239" s="9">
        <v>45215.958333333299</v>
      </c>
      <c r="D2239" t="s">
        <v>2026</v>
      </c>
      <c r="E2239" t="s">
        <v>17</v>
      </c>
      <c r="F2239" t="s">
        <v>2011</v>
      </c>
      <c r="G2239" t="s">
        <v>9</v>
      </c>
      <c r="H2239" s="19" t="s">
        <v>2014</v>
      </c>
      <c r="I2239" s="63" t="e">
        <f t="array" ref="I2239">_xlfn.IFS(#REF!="1",1,#REF!="2",2,#REF!="3",3,#REF!="1A",4,#REF!="1B",5,#REF!="2A",6,#REF!="2B",7,#REF!="3A",8,#REF!="3B",9,#REF!="4A",10,#REF!="","")</f>
        <v>#REF!</v>
      </c>
      <c r="J2239">
        <f>VLOOKUP(F2239,profesor!$G$2:$H$101,2,0)</f>
        <v>25</v>
      </c>
      <c r="K2239">
        <f>VLOOKUP(H2239,ar_predmet!A:C,3,0)</f>
        <v>151</v>
      </c>
      <c r="L2239" s="3">
        <f>VLOOKUP(H2239,ar_predmet!A:C,2,FALSE())</f>
        <v>7111</v>
      </c>
      <c r="M2239">
        <f>+VLOOKUP(G2239,tip_dogodka!$B$2:$C$10,2,0)</f>
        <v>8</v>
      </c>
      <c r="N2239">
        <f>+VLOOKUP(E2239,prostor!$F$1:$G$101,2,0)</f>
        <v>55</v>
      </c>
      <c r="O2239">
        <f t="shared" si="136"/>
        <v>240</v>
      </c>
      <c r="P2239">
        <f>VLOOKUP(O2239,mi2hh!A$2:B$4261,2,FALSE())</f>
        <v>5</v>
      </c>
      <c r="Q2239" t="str">
        <f t="shared" si="137"/>
        <v>Izr</v>
      </c>
      <c r="R2239" t="str">
        <f t="shared" si="138"/>
        <v>MA</v>
      </c>
      <c r="S2239" s="24" t="s">
        <v>1265</v>
      </c>
      <c r="T2239" t="str">
        <f t="shared" si="139"/>
        <v/>
      </c>
      <c r="U2239">
        <f>VLOOKUP(S2239,ar_skupina!L$2:M$136,2,FALSE())</f>
        <v>116</v>
      </c>
    </row>
    <row r="2240" spans="1:21" ht="14.25" customHeight="1" x14ac:dyDescent="0.25">
      <c r="A2240">
        <v>2691</v>
      </c>
      <c r="B2240" s="9">
        <v>45211.53125</v>
      </c>
      <c r="C2240" s="9">
        <v>45211.635416666701</v>
      </c>
      <c r="D2240" t="s">
        <v>2015</v>
      </c>
      <c r="E2240">
        <v>5</v>
      </c>
      <c r="F2240" t="s">
        <v>2011</v>
      </c>
      <c r="G2240" t="s">
        <v>2</v>
      </c>
      <c r="H2240" t="s">
        <v>2014</v>
      </c>
      <c r="I2240" s="63" t="e">
        <f t="array" ref="I2240">_xlfn.IFS(#REF!="1",1,#REF!="2",2,#REF!="3",3,#REF!="1A",4,#REF!="1B",5,#REF!="2A",6,#REF!="2B",7,#REF!="3A",8,#REF!="3B",9,#REF!="4A",10,#REF!="","")</f>
        <v>#REF!</v>
      </c>
      <c r="J2240">
        <f>VLOOKUP(F2240,profesor!$G$2:$H$101,2,0)</f>
        <v>25</v>
      </c>
      <c r="K2240">
        <f>VLOOKUP(H2240,ar_predmet!A:C,3,0)</f>
        <v>151</v>
      </c>
      <c r="L2240" s="3">
        <f>VLOOKUP(H2240,ar_predmet!A:C,2,FALSE())</f>
        <v>7111</v>
      </c>
      <c r="M2240">
        <f>+VLOOKUP(G2240,tip_dogodka!$B$2:$C$10,2,0)</f>
        <v>1</v>
      </c>
      <c r="N2240">
        <f>+VLOOKUP(E2240,prostor!$F$1:$G$101,2,0)</f>
        <v>1</v>
      </c>
      <c r="O2240">
        <f t="shared" si="136"/>
        <v>150</v>
      </c>
      <c r="P2240">
        <f>VLOOKUP(O2240,mi2hh!A$2:B$4261,2,FALSE())</f>
        <v>3</v>
      </c>
      <c r="Q2240" t="str">
        <f t="shared" si="137"/>
        <v>Red</v>
      </c>
      <c r="R2240" t="str">
        <f t="shared" si="138"/>
        <v>MA</v>
      </c>
      <c r="S2240" s="24" t="s">
        <v>1224</v>
      </c>
      <c r="T2240" t="str">
        <f t="shared" si="139"/>
        <v/>
      </c>
      <c r="U2240">
        <f>VLOOKUP(S2240,ar_skupina!L$2:M$136,2,FALSE())</f>
        <v>80</v>
      </c>
    </row>
    <row r="2241" spans="1:21" ht="14.25" customHeight="1" x14ac:dyDescent="0.25">
      <c r="A2241">
        <v>2692</v>
      </c>
      <c r="B2241" s="9">
        <v>45204.53125</v>
      </c>
      <c r="C2241" s="9">
        <v>45204.635416666701</v>
      </c>
      <c r="D2241" t="s">
        <v>2015</v>
      </c>
      <c r="E2241">
        <v>5</v>
      </c>
      <c r="F2241" t="s">
        <v>2011</v>
      </c>
      <c r="G2241" t="s">
        <v>2</v>
      </c>
      <c r="H2241" t="s">
        <v>2014</v>
      </c>
      <c r="I2241" s="63" t="e">
        <f t="array" ref="I2241">_xlfn.IFS(#REF!="1",1,#REF!="2",2,#REF!="3",3,#REF!="1A",4,#REF!="1B",5,#REF!="2A",6,#REF!="2B",7,#REF!="3A",8,#REF!="3B",9,#REF!="4A",10,#REF!="","")</f>
        <v>#REF!</v>
      </c>
      <c r="J2241">
        <f>VLOOKUP(F2241,profesor!$G$2:$H$101,2,0)</f>
        <v>25</v>
      </c>
      <c r="K2241">
        <f>VLOOKUP(H2241,ar_predmet!A:C,3,0)</f>
        <v>151</v>
      </c>
      <c r="L2241" s="3">
        <f>VLOOKUP(H2241,ar_predmet!A:C,2,FALSE())</f>
        <v>7111</v>
      </c>
      <c r="M2241">
        <f>+VLOOKUP(G2241,tip_dogodka!$B$2:$C$10,2,0)</f>
        <v>1</v>
      </c>
      <c r="N2241">
        <f>+VLOOKUP(E2241,prostor!$F$1:$G$101,2,0)</f>
        <v>1</v>
      </c>
      <c r="O2241">
        <f t="shared" si="136"/>
        <v>150</v>
      </c>
      <c r="P2241">
        <f>VLOOKUP(O2241,mi2hh!A$2:B$4261,2,FALSE())</f>
        <v>3</v>
      </c>
      <c r="Q2241" t="str">
        <f t="shared" si="137"/>
        <v>Red</v>
      </c>
      <c r="R2241" t="str">
        <f t="shared" si="138"/>
        <v>MA</v>
      </c>
      <c r="S2241" s="24" t="s">
        <v>1224</v>
      </c>
      <c r="T2241" t="str">
        <f t="shared" si="139"/>
        <v/>
      </c>
      <c r="U2241">
        <f>VLOOKUP(S2241,ar_skupina!L$2:M$136,2,FALSE())</f>
        <v>80</v>
      </c>
    </row>
    <row r="2242" spans="1:21" ht="14.25" customHeight="1" x14ac:dyDescent="0.25">
      <c r="A2242">
        <v>2694</v>
      </c>
      <c r="B2242" s="9">
        <v>45278.489583333299</v>
      </c>
      <c r="C2242" s="9">
        <v>45278.59375</v>
      </c>
      <c r="D2242" t="s">
        <v>2010</v>
      </c>
      <c r="E2242" t="s">
        <v>17</v>
      </c>
      <c r="F2242" t="s">
        <v>2011</v>
      </c>
      <c r="G2242" t="s">
        <v>2</v>
      </c>
      <c r="H2242" t="s">
        <v>1947</v>
      </c>
      <c r="I2242" s="63" t="e">
        <f t="array" ref="I2242">_xlfn.IFS(#REF!="1",1,#REF!="2",2,#REF!="3",3,#REF!="1A",4,#REF!="1B",5,#REF!="2A",6,#REF!="2B",7,#REF!="3A",8,#REF!="3B",9,#REF!="4A",10,#REF!="","")</f>
        <v>#REF!</v>
      </c>
      <c r="J2242">
        <f>VLOOKUP(F2242,profesor!$G$2:$H$101,2,0)</f>
        <v>25</v>
      </c>
      <c r="K2242">
        <f>VLOOKUP(H2242,ar_predmet!A:C,3,0)</f>
        <v>132</v>
      </c>
      <c r="L2242" s="3">
        <f>VLOOKUP(H2242,ar_predmet!A:C,2,FALSE())</f>
        <v>6326</v>
      </c>
      <c r="M2242">
        <f>+VLOOKUP(G2242,tip_dogodka!$B$2:$C$10,2,0)</f>
        <v>1</v>
      </c>
      <c r="N2242">
        <f>+VLOOKUP(E2242,prostor!$F$1:$G$101,2,0)</f>
        <v>55</v>
      </c>
      <c r="O2242">
        <f t="shared" ref="O2242:O2305" si="140">+INT(TEXT(((C2242-B2242)*24*60),"000"))</f>
        <v>150</v>
      </c>
      <c r="P2242">
        <f>VLOOKUP(O2242,mi2hh!A$2:B$4261,2,FALSE())</f>
        <v>3</v>
      </c>
      <c r="Q2242" t="str">
        <f t="shared" ref="Q2242:Q2305" si="141">IF(ISNUMBER(FIND("Redni",D2242)),"Red", IF(ISNUMBER(FIND("Izredni",D2242)),"Izr"))</f>
        <v>Red</v>
      </c>
      <c r="R2242" t="str">
        <f t="shared" ref="R2242:R2305" si="142">IF(ISNUMBER(FIND("-VS-",D2242)),"VS", IF(ISNUMBER(FIND("-UNI-",D2242)),"UN",IF(ISNUMBER(FIND("-MAG-",D2242)),"MA",IF(ISNUMBER(FIND("-DR-",D2242)),"DO"))))</f>
        <v>UN</v>
      </c>
      <c r="S2242" s="24" t="s">
        <v>1215</v>
      </c>
      <c r="T2242" t="str">
        <f t="shared" ref="T2242:T2305" si="143">IF(ISNUMBER(FIND("1. skupina",D2242)),"1",IF(ISNUMBER(FIND("2. skupina",D2242)),"2",IF(ISNUMBER(FIND("3. skupina",D2242)),"3",IF(ISNUMBER(FIND("1.a skupina",D2242)),"1A",IF(ISNUMBER(FIND("1.b skupina",D2242)),"1B",IF(ISNUMBER(FIND("2.a skupina",D2242)),"2A",IF(ISNUMBER(FIND("2.b skupina",D2242)),"2B",IF(ISNUMBER(FIND("3.a skupina",D2242)),"3A",IF(ISNUMBER(FIND("3.b skupina",D2242)),"3B",IF(ISNUMBER(FIND("4.a skupina",D2242)),"4A",""))))))))))</f>
        <v/>
      </c>
      <c r="U2242">
        <f>VLOOKUP(S2242,ar_skupina!L$2:M$136,2,FALSE())</f>
        <v>72</v>
      </c>
    </row>
    <row r="2243" spans="1:21" ht="14.25" customHeight="1" x14ac:dyDescent="0.25">
      <c r="A2243">
        <v>2696</v>
      </c>
      <c r="B2243" s="9">
        <v>45225.53125</v>
      </c>
      <c r="C2243" s="9">
        <v>45225.635416666701</v>
      </c>
      <c r="D2243" t="s">
        <v>2018</v>
      </c>
      <c r="E2243" t="s">
        <v>16</v>
      </c>
      <c r="F2243" t="s">
        <v>2011</v>
      </c>
      <c r="G2243" t="s">
        <v>5</v>
      </c>
      <c r="H2243" t="s">
        <v>2014</v>
      </c>
      <c r="I2243" s="63" t="e">
        <f t="array" ref="I2243">_xlfn.IFS(#REF!="1",1,#REF!="2",2,#REF!="3",3,#REF!="1A",4,#REF!="1B",5,#REF!="2A",6,#REF!="2B",7,#REF!="3A",8,#REF!="3B",9,#REF!="4A",10,#REF!="","")</f>
        <v>#REF!</v>
      </c>
      <c r="J2243">
        <f>VLOOKUP(F2243,profesor!$G$2:$H$101,2,0)</f>
        <v>25</v>
      </c>
      <c r="K2243">
        <f>VLOOKUP(H2243,ar_predmet!A:C,3,0)</f>
        <v>151</v>
      </c>
      <c r="L2243" s="3">
        <f>VLOOKUP(H2243,ar_predmet!A:C,2,FALSE())</f>
        <v>7111</v>
      </c>
      <c r="M2243">
        <f>+VLOOKUP(G2243,tip_dogodka!$B$2:$C$10,2,0)</f>
        <v>4</v>
      </c>
      <c r="N2243">
        <f>+VLOOKUP(E2243,prostor!$F$1:$G$101,2,0)</f>
        <v>54</v>
      </c>
      <c r="O2243">
        <f t="shared" si="140"/>
        <v>150</v>
      </c>
      <c r="P2243">
        <f>VLOOKUP(O2243,mi2hh!A$2:B$4261,2,FALSE())</f>
        <v>3</v>
      </c>
      <c r="Q2243" t="str">
        <f t="shared" si="141"/>
        <v>Red</v>
      </c>
      <c r="R2243" t="str">
        <f t="shared" si="142"/>
        <v>MA</v>
      </c>
      <c r="S2243" s="24" t="s">
        <v>1224</v>
      </c>
      <c r="T2243" t="str">
        <f t="shared" si="143"/>
        <v/>
      </c>
      <c r="U2243">
        <f>VLOOKUP(S2243,ar_skupina!L$2:M$136,2,FALSE())</f>
        <v>80</v>
      </c>
    </row>
    <row r="2244" spans="1:21" ht="14.25" customHeight="1" x14ac:dyDescent="0.25">
      <c r="A2244">
        <v>2697</v>
      </c>
      <c r="B2244" s="9">
        <v>45428.677083333299</v>
      </c>
      <c r="C2244" s="9">
        <v>45428.78125</v>
      </c>
      <c r="D2244" t="s">
        <v>2016</v>
      </c>
      <c r="E2244">
        <v>5</v>
      </c>
      <c r="F2244" t="s">
        <v>2011</v>
      </c>
      <c r="G2244" t="s">
        <v>2</v>
      </c>
      <c r="H2244" t="s">
        <v>1952</v>
      </c>
      <c r="I2244" s="63" t="e">
        <f t="array" ref="I2244">_xlfn.IFS(#REF!="1",1,#REF!="2",2,#REF!="3",3,#REF!="1A",4,#REF!="1B",5,#REF!="2A",6,#REF!="2B",7,#REF!="3A",8,#REF!="3B",9,#REF!="4A",10,#REF!="","")</f>
        <v>#REF!</v>
      </c>
      <c r="J2244">
        <f>VLOOKUP(F2244,profesor!$G$2:$H$101,2,0)</f>
        <v>25</v>
      </c>
      <c r="K2244">
        <f>VLOOKUP(H2244,ar_predmet!A:C,3,0)</f>
        <v>28</v>
      </c>
      <c r="L2244" s="3">
        <f>VLOOKUP(H2244,ar_predmet!A:C,2,FALSE())</f>
        <v>5230</v>
      </c>
      <c r="M2244">
        <f>+VLOOKUP(G2244,tip_dogodka!$B$2:$C$10,2,0)</f>
        <v>1</v>
      </c>
      <c r="N2244">
        <f>+VLOOKUP(E2244,prostor!$F$1:$G$101,2,0)</f>
        <v>1</v>
      </c>
      <c r="O2244">
        <f t="shared" si="140"/>
        <v>150</v>
      </c>
      <c r="P2244">
        <f>VLOOKUP(O2244,mi2hh!A$2:B$4261,2,FALSE())</f>
        <v>3</v>
      </c>
      <c r="Q2244" t="str">
        <f t="shared" si="141"/>
        <v>Red</v>
      </c>
      <c r="R2244" t="str">
        <f t="shared" si="142"/>
        <v>VS</v>
      </c>
      <c r="S2244" s="24" t="s">
        <v>1156</v>
      </c>
      <c r="T2244" t="str">
        <f t="shared" si="143"/>
        <v/>
      </c>
      <c r="U2244">
        <f>VLOOKUP(S2244,ar_skupina!L$2:M$136,2,FALSE())</f>
        <v>19</v>
      </c>
    </row>
    <row r="2245" spans="1:21" ht="14.25" customHeight="1" x14ac:dyDescent="0.25">
      <c r="A2245">
        <v>2698</v>
      </c>
      <c r="B2245" s="9">
        <v>45280.75</v>
      </c>
      <c r="C2245" s="9">
        <v>45280.854166666701</v>
      </c>
      <c r="D2245" t="s">
        <v>2023</v>
      </c>
      <c r="E2245" t="s">
        <v>16</v>
      </c>
      <c r="F2245" t="s">
        <v>2011</v>
      </c>
      <c r="G2245" t="s">
        <v>4</v>
      </c>
      <c r="H2245" t="s">
        <v>1947</v>
      </c>
      <c r="I2245" s="63" t="e">
        <f t="array" ref="I2245">_xlfn.IFS(#REF!="1",1,#REF!="2",2,#REF!="3",3,#REF!="1A",4,#REF!="1B",5,#REF!="2A",6,#REF!="2B",7,#REF!="3A",8,#REF!="3B",9,#REF!="4A",10,#REF!="","")</f>
        <v>#REF!</v>
      </c>
      <c r="J2245">
        <f>VLOOKUP(F2245,profesor!$G$2:$H$101,2,0)</f>
        <v>25</v>
      </c>
      <c r="K2245">
        <f>VLOOKUP(H2245,ar_predmet!A:C,3,0)</f>
        <v>132</v>
      </c>
      <c r="L2245" s="3">
        <f>VLOOKUP(H2245,ar_predmet!A:C,2,FALSE())</f>
        <v>6326</v>
      </c>
      <c r="M2245">
        <f>+VLOOKUP(G2245,tip_dogodka!$B$2:$C$10,2,0)</f>
        <v>3</v>
      </c>
      <c r="N2245">
        <f>+VLOOKUP(E2245,prostor!$F$1:$G$101,2,0)</f>
        <v>54</v>
      </c>
      <c r="O2245">
        <f t="shared" si="140"/>
        <v>150</v>
      </c>
      <c r="P2245">
        <f>VLOOKUP(O2245,mi2hh!A$2:B$4261,2,FALSE())</f>
        <v>3</v>
      </c>
      <c r="Q2245" t="str">
        <f t="shared" si="141"/>
        <v>Red</v>
      </c>
      <c r="R2245" t="str">
        <f t="shared" si="142"/>
        <v>UN</v>
      </c>
      <c r="S2245" s="24" t="s">
        <v>1215</v>
      </c>
      <c r="T2245" t="str">
        <f t="shared" si="143"/>
        <v/>
      </c>
      <c r="U2245">
        <f>VLOOKUP(S2245,ar_skupina!L$2:M$136,2,FALSE())</f>
        <v>72</v>
      </c>
    </row>
    <row r="2246" spans="1:21" ht="14.25" customHeight="1" x14ac:dyDescent="0.25">
      <c r="A2246">
        <v>2699</v>
      </c>
      <c r="B2246" s="9">
        <v>45279.375</v>
      </c>
      <c r="C2246" s="9">
        <v>45279.479166666701</v>
      </c>
      <c r="D2246" t="s">
        <v>2012</v>
      </c>
      <c r="E2246">
        <v>403</v>
      </c>
      <c r="F2246" t="s">
        <v>2011</v>
      </c>
      <c r="G2246" t="s">
        <v>2</v>
      </c>
      <c r="H2246" t="s">
        <v>1959</v>
      </c>
      <c r="I2246" s="63" t="e">
        <f t="array" ref="I2246">_xlfn.IFS(#REF!="1",1,#REF!="2",2,#REF!="3",3,#REF!="1A",4,#REF!="1B",5,#REF!="2A",6,#REF!="2B",7,#REF!="3A",8,#REF!="3B",9,#REF!="4A",10,#REF!="","")</f>
        <v>#REF!</v>
      </c>
      <c r="J2246">
        <f>VLOOKUP(F2246,profesor!$G$2:$H$101,2,0)</f>
        <v>25</v>
      </c>
      <c r="K2246">
        <f>VLOOKUP(H2246,ar_predmet!A:C,3,0)</f>
        <v>23</v>
      </c>
      <c r="L2246" s="3">
        <f>VLOOKUP(H2246,ar_predmet!A:C,2,FALSE())</f>
        <v>5225</v>
      </c>
      <c r="M2246">
        <f>+VLOOKUP(G2246,tip_dogodka!$B$2:$C$10,2,0)</f>
        <v>1</v>
      </c>
      <c r="N2246">
        <f>+VLOOKUP(E2246,prostor!$F$1:$G$101,2,0)</f>
        <v>12</v>
      </c>
      <c r="O2246">
        <f t="shared" si="140"/>
        <v>150</v>
      </c>
      <c r="P2246">
        <f>VLOOKUP(O2246,mi2hh!A$2:B$4261,2,FALSE())</f>
        <v>3</v>
      </c>
      <c r="Q2246" t="str">
        <f t="shared" si="141"/>
        <v>Red</v>
      </c>
      <c r="R2246" t="str">
        <f t="shared" si="142"/>
        <v>VS</v>
      </c>
      <c r="S2246" s="24" t="s">
        <v>1156</v>
      </c>
      <c r="T2246" t="str">
        <f t="shared" si="143"/>
        <v/>
      </c>
      <c r="U2246">
        <f>VLOOKUP(S2246,ar_skupina!L$2:M$136,2,FALSE())</f>
        <v>19</v>
      </c>
    </row>
    <row r="2247" spans="1:21" ht="14.25" customHeight="1" x14ac:dyDescent="0.25">
      <c r="A2247">
        <v>2702</v>
      </c>
      <c r="B2247" s="9">
        <v>45418.677083333299</v>
      </c>
      <c r="C2247" s="9">
        <v>45418.78125</v>
      </c>
      <c r="D2247" t="s">
        <v>2016</v>
      </c>
      <c r="E2247">
        <v>5</v>
      </c>
      <c r="F2247" t="s">
        <v>2011</v>
      </c>
      <c r="G2247" t="s">
        <v>2</v>
      </c>
      <c r="H2247" t="s">
        <v>1952</v>
      </c>
      <c r="I2247" s="63" t="e">
        <f t="array" ref="I2247">_xlfn.IFS(#REF!="1",1,#REF!="2",2,#REF!="3",3,#REF!="1A",4,#REF!="1B",5,#REF!="2A",6,#REF!="2B",7,#REF!="3A",8,#REF!="3B",9,#REF!="4A",10,#REF!="","")</f>
        <v>#REF!</v>
      </c>
      <c r="J2247">
        <f>VLOOKUP(F2247,profesor!$G$2:$H$101,2,0)</f>
        <v>25</v>
      </c>
      <c r="K2247">
        <f>VLOOKUP(H2247,ar_predmet!A:C,3,0)</f>
        <v>28</v>
      </c>
      <c r="L2247" s="3">
        <f>VLOOKUP(H2247,ar_predmet!A:C,2,FALSE())</f>
        <v>5230</v>
      </c>
      <c r="M2247">
        <f>+VLOOKUP(G2247,tip_dogodka!$B$2:$C$10,2,0)</f>
        <v>1</v>
      </c>
      <c r="N2247">
        <f>+VLOOKUP(E2247,prostor!$F$1:$G$101,2,0)</f>
        <v>1</v>
      </c>
      <c r="O2247">
        <f t="shared" si="140"/>
        <v>150</v>
      </c>
      <c r="P2247">
        <f>VLOOKUP(O2247,mi2hh!A$2:B$4261,2,FALSE())</f>
        <v>3</v>
      </c>
      <c r="Q2247" t="str">
        <f t="shared" si="141"/>
        <v>Red</v>
      </c>
      <c r="R2247" t="str">
        <f t="shared" si="142"/>
        <v>VS</v>
      </c>
      <c r="S2247" s="24" t="s">
        <v>1156</v>
      </c>
      <c r="T2247" t="str">
        <f t="shared" si="143"/>
        <v/>
      </c>
      <c r="U2247">
        <f>VLOOKUP(S2247,ar_skupina!L$2:M$136,2,FALSE())</f>
        <v>19</v>
      </c>
    </row>
    <row r="2248" spans="1:21" ht="14.25" customHeight="1" x14ac:dyDescent="0.25">
      <c r="A2248">
        <v>2703</v>
      </c>
      <c r="B2248" s="9">
        <v>45427.677083333299</v>
      </c>
      <c r="C2248" s="9">
        <v>45427.78125</v>
      </c>
      <c r="D2248" t="s">
        <v>2016</v>
      </c>
      <c r="E2248">
        <v>5</v>
      </c>
      <c r="F2248" t="s">
        <v>2011</v>
      </c>
      <c r="G2248" t="s">
        <v>2</v>
      </c>
      <c r="H2248" t="s">
        <v>1952</v>
      </c>
      <c r="I2248" s="63" t="e">
        <f t="array" ref="I2248">_xlfn.IFS(#REF!="1",1,#REF!="2",2,#REF!="3",3,#REF!="1A",4,#REF!="1B",5,#REF!="2A",6,#REF!="2B",7,#REF!="3A",8,#REF!="3B",9,#REF!="4A",10,#REF!="","")</f>
        <v>#REF!</v>
      </c>
      <c r="J2248">
        <f>VLOOKUP(F2248,profesor!$G$2:$H$101,2,0)</f>
        <v>25</v>
      </c>
      <c r="K2248">
        <f>VLOOKUP(H2248,ar_predmet!A:C,3,0)</f>
        <v>28</v>
      </c>
      <c r="L2248" s="3">
        <f>VLOOKUP(H2248,ar_predmet!A:C,2,FALSE())</f>
        <v>5230</v>
      </c>
      <c r="M2248">
        <f>+VLOOKUP(G2248,tip_dogodka!$B$2:$C$10,2,0)</f>
        <v>1</v>
      </c>
      <c r="N2248">
        <f>+VLOOKUP(E2248,prostor!$F$1:$G$101,2,0)</f>
        <v>1</v>
      </c>
      <c r="O2248">
        <f t="shared" si="140"/>
        <v>150</v>
      </c>
      <c r="P2248">
        <f>VLOOKUP(O2248,mi2hh!A$2:B$4261,2,FALSE())</f>
        <v>3</v>
      </c>
      <c r="Q2248" t="str">
        <f t="shared" si="141"/>
        <v>Red</v>
      </c>
      <c r="R2248" t="str">
        <f t="shared" si="142"/>
        <v>VS</v>
      </c>
      <c r="S2248" s="24" t="s">
        <v>1156</v>
      </c>
      <c r="T2248" t="str">
        <f t="shared" si="143"/>
        <v/>
      </c>
      <c r="U2248">
        <f>VLOOKUP(S2248,ar_skupina!L$2:M$136,2,FALSE())</f>
        <v>19</v>
      </c>
    </row>
    <row r="2249" spans="1:21" ht="14.25" customHeight="1" x14ac:dyDescent="0.25">
      <c r="A2249">
        <v>2705</v>
      </c>
      <c r="B2249" s="9">
        <v>45377.489583333299</v>
      </c>
      <c r="C2249" s="9">
        <v>45377.59375</v>
      </c>
      <c r="D2249" t="s">
        <v>2017</v>
      </c>
      <c r="E2249" t="s">
        <v>17</v>
      </c>
      <c r="F2249" t="s">
        <v>2011</v>
      </c>
      <c r="G2249" t="s">
        <v>2</v>
      </c>
      <c r="H2249" t="s">
        <v>1943</v>
      </c>
      <c r="I2249" s="63" t="e">
        <f t="array" ref="I2249">_xlfn.IFS(#REF!="1",1,#REF!="2",2,#REF!="3",3,#REF!="1A",4,#REF!="1B",5,#REF!="2A",6,#REF!="2B",7,#REF!="3A",8,#REF!="3B",9,#REF!="4A",10,#REF!="","")</f>
        <v>#REF!</v>
      </c>
      <c r="J2249">
        <f>VLOOKUP(F2249,profesor!$G$2:$H$101,2,0)</f>
        <v>25</v>
      </c>
      <c r="K2249">
        <f>VLOOKUP(H2249,ar_predmet!A:C,3,0)</f>
        <v>158</v>
      </c>
      <c r="L2249" s="3">
        <f>VLOOKUP(H2249,ar_predmet!A:C,2,FALSE())</f>
        <v>7118</v>
      </c>
      <c r="M2249">
        <f>+VLOOKUP(G2249,tip_dogodka!$B$2:$C$10,2,0)</f>
        <v>1</v>
      </c>
      <c r="N2249">
        <f>+VLOOKUP(E2249,prostor!$F$1:$G$101,2,0)</f>
        <v>55</v>
      </c>
      <c r="O2249">
        <f t="shared" si="140"/>
        <v>150</v>
      </c>
      <c r="P2249">
        <f>VLOOKUP(O2249,mi2hh!A$2:B$4261,2,FALSE())</f>
        <v>3</v>
      </c>
      <c r="Q2249" t="str">
        <f t="shared" si="141"/>
        <v>Red</v>
      </c>
      <c r="R2249" t="str">
        <f t="shared" si="142"/>
        <v>MA</v>
      </c>
      <c r="S2249" s="24" t="s">
        <v>1224</v>
      </c>
      <c r="T2249" t="str">
        <f t="shared" si="143"/>
        <v/>
      </c>
      <c r="U2249">
        <f>VLOOKUP(S2249,ar_skupina!L$2:M$136,2,FALSE())</f>
        <v>80</v>
      </c>
    </row>
    <row r="2250" spans="1:21" ht="14.25" customHeight="1" x14ac:dyDescent="0.25">
      <c r="A2250">
        <v>2706</v>
      </c>
      <c r="B2250" s="9">
        <v>45432.416666666701</v>
      </c>
      <c r="C2250" s="9">
        <v>45432.520833333299</v>
      </c>
      <c r="D2250" t="s">
        <v>1357</v>
      </c>
      <c r="E2250">
        <v>307</v>
      </c>
      <c r="F2250" t="s">
        <v>2011</v>
      </c>
      <c r="G2250" t="s">
        <v>3</v>
      </c>
      <c r="H2250" t="s">
        <v>1346</v>
      </c>
      <c r="I2250" s="63" t="e">
        <f t="array" ref="I2250">_xlfn.IFS(#REF!="1",1,#REF!="2",2,#REF!="3",3,#REF!="1A",4,#REF!="1B",5,#REF!="2A",6,#REF!="2B",7,#REF!="3A",8,#REF!="3B",9,#REF!="4A",10,#REF!="","")</f>
        <v>#REF!</v>
      </c>
      <c r="J2250">
        <f>VLOOKUP(F2250,profesor!$G$2:$H$101,2,0)</f>
        <v>25</v>
      </c>
      <c r="K2250">
        <f>VLOOKUP(H2250,ar_predmet!A:C,3,0)</f>
        <v>131</v>
      </c>
      <c r="L2250" s="3">
        <f>VLOOKUP(H2250,ar_predmet!A:C,2,FALSE())</f>
        <v>6325</v>
      </c>
      <c r="M2250">
        <f>+VLOOKUP(G2250,tip_dogodka!$B$2:$C$10,2,0)</f>
        <v>2</v>
      </c>
      <c r="N2250">
        <f>+VLOOKUP(E2250,prostor!$F$1:$G$101,2,0)</f>
        <v>9</v>
      </c>
      <c r="O2250">
        <f t="shared" si="140"/>
        <v>150</v>
      </c>
      <c r="P2250">
        <f>VLOOKUP(O2250,mi2hh!A$2:B$4261,2,FALSE())</f>
        <v>3</v>
      </c>
      <c r="Q2250" t="str">
        <f t="shared" si="141"/>
        <v>Red</v>
      </c>
      <c r="R2250" t="str">
        <f t="shared" si="142"/>
        <v>UN</v>
      </c>
      <c r="S2250" s="24" t="s">
        <v>1215</v>
      </c>
      <c r="T2250" t="str">
        <f t="shared" si="143"/>
        <v/>
      </c>
      <c r="U2250">
        <f>VLOOKUP(S2250,ar_skupina!L$2:M$136,2,FALSE())</f>
        <v>72</v>
      </c>
    </row>
    <row r="2251" spans="1:21" ht="14.25" customHeight="1" x14ac:dyDescent="0.25">
      <c r="A2251">
        <v>2707</v>
      </c>
      <c r="B2251" s="9">
        <v>45215.53125</v>
      </c>
      <c r="C2251" s="9">
        <v>45215.635416666701</v>
      </c>
      <c r="D2251" t="s">
        <v>2020</v>
      </c>
      <c r="E2251" t="s">
        <v>16</v>
      </c>
      <c r="F2251" t="s">
        <v>2011</v>
      </c>
      <c r="G2251" t="s">
        <v>4</v>
      </c>
      <c r="H2251" t="s">
        <v>2014</v>
      </c>
      <c r="I2251" s="63" t="e">
        <f t="array" ref="I2251">_xlfn.IFS(#REF!="1",1,#REF!="2",2,#REF!="3",3,#REF!="1A",4,#REF!="1B",5,#REF!="2A",6,#REF!="2B",7,#REF!="3A",8,#REF!="3B",9,#REF!="4A",10,#REF!="","")</f>
        <v>#REF!</v>
      </c>
      <c r="J2251">
        <f>VLOOKUP(F2251,profesor!$G$2:$H$101,2,0)</f>
        <v>25</v>
      </c>
      <c r="K2251">
        <f>VLOOKUP(H2251,ar_predmet!A:C,3,0)</f>
        <v>151</v>
      </c>
      <c r="L2251" s="3">
        <f>VLOOKUP(H2251,ar_predmet!A:C,2,FALSE())</f>
        <v>7111</v>
      </c>
      <c r="M2251">
        <f>+VLOOKUP(G2251,tip_dogodka!$B$2:$C$10,2,0)</f>
        <v>3</v>
      </c>
      <c r="N2251">
        <f>+VLOOKUP(E2251,prostor!$F$1:$G$101,2,0)</f>
        <v>54</v>
      </c>
      <c r="O2251">
        <f t="shared" si="140"/>
        <v>150</v>
      </c>
      <c r="P2251">
        <f>VLOOKUP(O2251,mi2hh!A$2:B$4261,2,FALSE())</f>
        <v>3</v>
      </c>
      <c r="Q2251" t="str">
        <f t="shared" si="141"/>
        <v>Red</v>
      </c>
      <c r="R2251" t="str">
        <f t="shared" si="142"/>
        <v>MA</v>
      </c>
      <c r="S2251" s="24" t="s">
        <v>1224</v>
      </c>
      <c r="T2251" t="str">
        <f t="shared" si="143"/>
        <v/>
      </c>
      <c r="U2251">
        <f>VLOOKUP(S2251,ar_skupina!L$2:M$136,2,FALSE())</f>
        <v>80</v>
      </c>
    </row>
    <row r="2252" spans="1:21" ht="14.25" customHeight="1" x14ac:dyDescent="0.25">
      <c r="A2252">
        <v>2708</v>
      </c>
      <c r="B2252" s="9">
        <v>45295.75</v>
      </c>
      <c r="C2252" s="9">
        <v>45295.854166666701</v>
      </c>
      <c r="D2252" t="s">
        <v>2023</v>
      </c>
      <c r="E2252" t="s">
        <v>16</v>
      </c>
      <c r="F2252" t="s">
        <v>2011</v>
      </c>
      <c r="G2252" t="s">
        <v>4</v>
      </c>
      <c r="H2252" t="s">
        <v>1947</v>
      </c>
      <c r="I2252" s="63" t="e">
        <f t="array" ref="I2252">_xlfn.IFS(#REF!="1",1,#REF!="2",2,#REF!="3",3,#REF!="1A",4,#REF!="1B",5,#REF!="2A",6,#REF!="2B",7,#REF!="3A",8,#REF!="3B",9,#REF!="4A",10,#REF!="","")</f>
        <v>#REF!</v>
      </c>
      <c r="J2252">
        <f>VLOOKUP(F2252,profesor!$G$2:$H$101,2,0)</f>
        <v>25</v>
      </c>
      <c r="K2252">
        <f>VLOOKUP(H2252,ar_predmet!A:C,3,0)</f>
        <v>132</v>
      </c>
      <c r="L2252" s="3">
        <f>VLOOKUP(H2252,ar_predmet!A:C,2,FALSE())</f>
        <v>6326</v>
      </c>
      <c r="M2252">
        <f>+VLOOKUP(G2252,tip_dogodka!$B$2:$C$10,2,0)</f>
        <v>3</v>
      </c>
      <c r="N2252">
        <f>+VLOOKUP(E2252,prostor!$F$1:$G$101,2,0)</f>
        <v>54</v>
      </c>
      <c r="O2252">
        <f t="shared" si="140"/>
        <v>150</v>
      </c>
      <c r="P2252">
        <f>VLOOKUP(O2252,mi2hh!A$2:B$4261,2,FALSE())</f>
        <v>3</v>
      </c>
      <c r="Q2252" t="str">
        <f t="shared" si="141"/>
        <v>Red</v>
      </c>
      <c r="R2252" t="str">
        <f t="shared" si="142"/>
        <v>UN</v>
      </c>
      <c r="S2252" s="24" t="s">
        <v>1215</v>
      </c>
      <c r="T2252" t="str">
        <f t="shared" si="143"/>
        <v/>
      </c>
      <c r="U2252">
        <f>VLOOKUP(S2252,ar_skupina!L$2:M$136,2,FALSE())</f>
        <v>72</v>
      </c>
    </row>
    <row r="2253" spans="1:21" ht="14.25" customHeight="1" x14ac:dyDescent="0.25">
      <c r="A2253">
        <v>2710</v>
      </c>
      <c r="B2253" s="9">
        <v>45225.791666666701</v>
      </c>
      <c r="C2253" s="9">
        <v>45225.958333333299</v>
      </c>
      <c r="D2253" t="s">
        <v>2027</v>
      </c>
      <c r="E2253" t="s">
        <v>17</v>
      </c>
      <c r="F2253" t="s">
        <v>2011</v>
      </c>
      <c r="G2253" t="s">
        <v>10</v>
      </c>
      <c r="H2253" t="s">
        <v>1952</v>
      </c>
      <c r="I2253" s="63" t="e">
        <f t="array" ref="I2253">_xlfn.IFS(#REF!="1",1,#REF!="2",2,#REF!="3",3,#REF!="1A",4,#REF!="1B",5,#REF!="2A",6,#REF!="2B",7,#REF!="3A",8,#REF!="3B",9,#REF!="4A",10,#REF!="","")</f>
        <v>#REF!</v>
      </c>
      <c r="J2253">
        <f>VLOOKUP(F2253,profesor!$G$2:$H$101,2,0)</f>
        <v>25</v>
      </c>
      <c r="K2253">
        <f>VLOOKUP(H2253,ar_predmet!A:C,3,0)</f>
        <v>28</v>
      </c>
      <c r="L2253" s="3">
        <f>VLOOKUP(H2253,ar_predmet!A:C,2,FALSE())</f>
        <v>5230</v>
      </c>
      <c r="M2253">
        <f>+VLOOKUP(G2253,tip_dogodka!$B$2:$C$10,2,0)</f>
        <v>9</v>
      </c>
      <c r="N2253">
        <f>+VLOOKUP(E2253,prostor!$F$1:$G$101,2,0)</f>
        <v>55</v>
      </c>
      <c r="O2253">
        <f t="shared" si="140"/>
        <v>240</v>
      </c>
      <c r="P2253">
        <f>VLOOKUP(O2253,mi2hh!A$2:B$4261,2,FALSE())</f>
        <v>5</v>
      </c>
      <c r="Q2253" t="str">
        <f t="shared" si="141"/>
        <v>Izr</v>
      </c>
      <c r="R2253" t="str">
        <f t="shared" si="142"/>
        <v>VS</v>
      </c>
      <c r="S2253" s="24" t="s">
        <v>1244</v>
      </c>
      <c r="T2253" t="str">
        <f t="shared" si="143"/>
        <v/>
      </c>
      <c r="U2253">
        <f>VLOOKUP(S2253,ar_skupina!L$2:M$136,2,FALSE())</f>
        <v>98</v>
      </c>
    </row>
    <row r="2254" spans="1:21" ht="14.25" customHeight="1" x14ac:dyDescent="0.25">
      <c r="A2254">
        <v>2711</v>
      </c>
      <c r="B2254" s="9">
        <v>45362.489583333299</v>
      </c>
      <c r="C2254" s="9">
        <v>45362.59375</v>
      </c>
      <c r="D2254" t="s">
        <v>2017</v>
      </c>
      <c r="E2254">
        <v>412</v>
      </c>
      <c r="F2254" t="s">
        <v>2011</v>
      </c>
      <c r="G2254" t="s">
        <v>2</v>
      </c>
      <c r="H2254" t="s">
        <v>1943</v>
      </c>
      <c r="I2254" s="63" t="e">
        <f t="array" ref="I2254">_xlfn.IFS(#REF!="1",1,#REF!="2",2,#REF!="3",3,#REF!="1A",4,#REF!="1B",5,#REF!="2A",6,#REF!="2B",7,#REF!="3A",8,#REF!="3B",9,#REF!="4A",10,#REF!="","")</f>
        <v>#REF!</v>
      </c>
      <c r="J2254">
        <f>VLOOKUP(F2254,profesor!$G$2:$H$101,2,0)</f>
        <v>25</v>
      </c>
      <c r="K2254">
        <f>VLOOKUP(H2254,ar_predmet!A:C,3,0)</f>
        <v>158</v>
      </c>
      <c r="L2254" s="3">
        <f>VLOOKUP(H2254,ar_predmet!A:C,2,FALSE())</f>
        <v>7118</v>
      </c>
      <c r="M2254">
        <f>+VLOOKUP(G2254,tip_dogodka!$B$2:$C$10,2,0)</f>
        <v>1</v>
      </c>
      <c r="N2254">
        <f>+VLOOKUP(E2254,prostor!$F$1:$G$101,2,0)</f>
        <v>15</v>
      </c>
      <c r="O2254">
        <f t="shared" si="140"/>
        <v>150</v>
      </c>
      <c r="P2254">
        <f>VLOOKUP(O2254,mi2hh!A$2:B$4261,2,FALSE())</f>
        <v>3</v>
      </c>
      <c r="Q2254" t="str">
        <f t="shared" si="141"/>
        <v>Red</v>
      </c>
      <c r="R2254" t="str">
        <f t="shared" si="142"/>
        <v>MA</v>
      </c>
      <c r="S2254" s="24" t="s">
        <v>1224</v>
      </c>
      <c r="T2254" t="str">
        <f t="shared" si="143"/>
        <v/>
      </c>
      <c r="U2254">
        <f>VLOOKUP(S2254,ar_skupina!L$2:M$136,2,FALSE())</f>
        <v>80</v>
      </c>
    </row>
    <row r="2255" spans="1:21" ht="14.25" customHeight="1" x14ac:dyDescent="0.25">
      <c r="A2255">
        <v>2712</v>
      </c>
      <c r="B2255" s="9">
        <v>45351.75</v>
      </c>
      <c r="C2255" s="9">
        <v>45351.920138888898</v>
      </c>
      <c r="D2255" t="s">
        <v>2028</v>
      </c>
      <c r="E2255" t="s">
        <v>17</v>
      </c>
      <c r="F2255" t="s">
        <v>2011</v>
      </c>
      <c r="G2255" t="s">
        <v>9</v>
      </c>
      <c r="H2255" t="s">
        <v>1943</v>
      </c>
      <c r="I2255" s="63" t="e">
        <f t="array" ref="I2255">_xlfn.IFS(#REF!="1",1,#REF!="2",2,#REF!="3",3,#REF!="1A",4,#REF!="1B",5,#REF!="2A",6,#REF!="2B",7,#REF!="3A",8,#REF!="3B",9,#REF!="4A",10,#REF!="","")</f>
        <v>#REF!</v>
      </c>
      <c r="J2255">
        <f>VLOOKUP(F2255,profesor!$G$2:$H$101,2,0)</f>
        <v>25</v>
      </c>
      <c r="K2255">
        <f>VLOOKUP(H2255,ar_predmet!A:C,3,0)</f>
        <v>158</v>
      </c>
      <c r="L2255" s="3">
        <f>VLOOKUP(H2255,ar_predmet!A:C,2,FALSE())</f>
        <v>7118</v>
      </c>
      <c r="M2255">
        <f>+VLOOKUP(G2255,tip_dogodka!$B$2:$C$10,2,0)</f>
        <v>8</v>
      </c>
      <c r="N2255">
        <f>+VLOOKUP(E2255,prostor!$F$1:$G$101,2,0)</f>
        <v>55</v>
      </c>
      <c r="O2255">
        <f t="shared" si="140"/>
        <v>245</v>
      </c>
      <c r="P2255">
        <f>VLOOKUP(O2255,mi2hh!A$2:B$4261,2,FALSE())</f>
        <v>5</v>
      </c>
      <c r="Q2255" t="str">
        <f t="shared" si="141"/>
        <v>Izr</v>
      </c>
      <c r="R2255" t="str">
        <f t="shared" si="142"/>
        <v>MA</v>
      </c>
      <c r="S2255" s="24" t="s">
        <v>1265</v>
      </c>
      <c r="T2255" t="str">
        <f t="shared" si="143"/>
        <v/>
      </c>
      <c r="U2255">
        <f>VLOOKUP(S2255,ar_skupina!L$2:M$136,2,FALSE())</f>
        <v>116</v>
      </c>
    </row>
    <row r="2256" spans="1:21" ht="14.25" customHeight="1" x14ac:dyDescent="0.25">
      <c r="A2256">
        <v>2713</v>
      </c>
      <c r="B2256" s="9">
        <v>45217.53125</v>
      </c>
      <c r="C2256" s="9">
        <v>45217.635416666701</v>
      </c>
      <c r="D2256" t="s">
        <v>2013</v>
      </c>
      <c r="E2256">
        <v>411</v>
      </c>
      <c r="F2256" t="s">
        <v>2011</v>
      </c>
      <c r="G2256" t="s">
        <v>3</v>
      </c>
      <c r="H2256" t="s">
        <v>2014</v>
      </c>
      <c r="I2256" s="63" t="e">
        <f t="array" ref="I2256">_xlfn.IFS(#REF!="1",1,#REF!="2",2,#REF!="3",3,#REF!="1A",4,#REF!="1B",5,#REF!="2A",6,#REF!="2B",7,#REF!="3A",8,#REF!="3B",9,#REF!="4A",10,#REF!="","")</f>
        <v>#REF!</v>
      </c>
      <c r="J2256">
        <f>VLOOKUP(F2256,profesor!$G$2:$H$101,2,0)</f>
        <v>25</v>
      </c>
      <c r="K2256">
        <f>VLOOKUP(H2256,ar_predmet!A:C,3,0)</f>
        <v>151</v>
      </c>
      <c r="L2256" s="3">
        <f>VLOOKUP(H2256,ar_predmet!A:C,2,FALSE())</f>
        <v>7111</v>
      </c>
      <c r="M2256">
        <f>+VLOOKUP(G2256,tip_dogodka!$B$2:$C$10,2,0)</f>
        <v>2</v>
      </c>
      <c r="N2256">
        <f>+VLOOKUP(E2256,prostor!$F$1:$G$101,2,0)</f>
        <v>14</v>
      </c>
      <c r="O2256">
        <f t="shared" si="140"/>
        <v>150</v>
      </c>
      <c r="P2256">
        <f>VLOOKUP(O2256,mi2hh!A$2:B$4261,2,FALSE())</f>
        <v>3</v>
      </c>
      <c r="Q2256" t="str">
        <f t="shared" si="141"/>
        <v>Red</v>
      </c>
      <c r="R2256" t="str">
        <f t="shared" si="142"/>
        <v>MA</v>
      </c>
      <c r="S2256" s="24" t="s">
        <v>1224</v>
      </c>
      <c r="T2256" t="str">
        <f t="shared" si="143"/>
        <v/>
      </c>
      <c r="U2256">
        <f>VLOOKUP(S2256,ar_skupina!L$2:M$136,2,FALSE())</f>
        <v>80</v>
      </c>
    </row>
    <row r="2257" spans="1:21" ht="14.25" customHeight="1" x14ac:dyDescent="0.25">
      <c r="A2257">
        <v>2716</v>
      </c>
      <c r="B2257" s="9">
        <v>45282.375</v>
      </c>
      <c r="C2257" s="9">
        <v>45282.479166666701</v>
      </c>
      <c r="D2257" t="s">
        <v>2012</v>
      </c>
      <c r="E2257">
        <v>403</v>
      </c>
      <c r="F2257" t="s">
        <v>2011</v>
      </c>
      <c r="G2257" t="s">
        <v>2</v>
      </c>
      <c r="H2257" t="s">
        <v>1959</v>
      </c>
      <c r="I2257" s="63" t="e">
        <f t="array" ref="I2257">_xlfn.IFS(#REF!="1",1,#REF!="2",2,#REF!="3",3,#REF!="1A",4,#REF!="1B",5,#REF!="2A",6,#REF!="2B",7,#REF!="3A",8,#REF!="3B",9,#REF!="4A",10,#REF!="","")</f>
        <v>#REF!</v>
      </c>
      <c r="J2257">
        <f>VLOOKUP(F2257,profesor!$G$2:$H$101,2,0)</f>
        <v>25</v>
      </c>
      <c r="K2257">
        <f>VLOOKUP(H2257,ar_predmet!A:C,3,0)</f>
        <v>23</v>
      </c>
      <c r="L2257" s="3">
        <f>VLOOKUP(H2257,ar_predmet!A:C,2,FALSE())</f>
        <v>5225</v>
      </c>
      <c r="M2257">
        <f>+VLOOKUP(G2257,tip_dogodka!$B$2:$C$10,2,0)</f>
        <v>1</v>
      </c>
      <c r="N2257">
        <f>+VLOOKUP(E2257,prostor!$F$1:$G$101,2,0)</f>
        <v>12</v>
      </c>
      <c r="O2257">
        <f t="shared" si="140"/>
        <v>150</v>
      </c>
      <c r="P2257">
        <f>VLOOKUP(O2257,mi2hh!A$2:B$4261,2,FALSE())</f>
        <v>3</v>
      </c>
      <c r="Q2257" t="str">
        <f t="shared" si="141"/>
        <v>Red</v>
      </c>
      <c r="R2257" t="str">
        <f t="shared" si="142"/>
        <v>VS</v>
      </c>
      <c r="S2257" s="24" t="s">
        <v>1156</v>
      </c>
      <c r="T2257" t="str">
        <f t="shared" si="143"/>
        <v/>
      </c>
      <c r="U2257">
        <f>VLOOKUP(S2257,ar_skupina!L$2:M$136,2,FALSE())</f>
        <v>19</v>
      </c>
    </row>
    <row r="2258" spans="1:21" ht="14.25" customHeight="1" x14ac:dyDescent="0.25">
      <c r="A2258">
        <v>2718</v>
      </c>
      <c r="B2258" s="9">
        <v>45422.677083333299</v>
      </c>
      <c r="C2258" s="9">
        <v>45422.78125</v>
      </c>
      <c r="D2258" t="s">
        <v>2016</v>
      </c>
      <c r="E2258">
        <v>5</v>
      </c>
      <c r="F2258" t="s">
        <v>2011</v>
      </c>
      <c r="G2258" t="s">
        <v>2</v>
      </c>
      <c r="H2258" t="s">
        <v>1952</v>
      </c>
      <c r="I2258" s="63" t="e">
        <f t="array" ref="I2258">_xlfn.IFS(#REF!="1",1,#REF!="2",2,#REF!="3",3,#REF!="1A",4,#REF!="1B",5,#REF!="2A",6,#REF!="2B",7,#REF!="3A",8,#REF!="3B",9,#REF!="4A",10,#REF!="","")</f>
        <v>#REF!</v>
      </c>
      <c r="J2258">
        <f>VLOOKUP(F2258,profesor!$G$2:$H$101,2,0)</f>
        <v>25</v>
      </c>
      <c r="K2258">
        <f>VLOOKUP(H2258,ar_predmet!A:C,3,0)</f>
        <v>28</v>
      </c>
      <c r="L2258" s="3">
        <f>VLOOKUP(H2258,ar_predmet!A:C,2,FALSE())</f>
        <v>5230</v>
      </c>
      <c r="M2258">
        <f>+VLOOKUP(G2258,tip_dogodka!$B$2:$C$10,2,0)</f>
        <v>1</v>
      </c>
      <c r="N2258">
        <f>+VLOOKUP(E2258,prostor!$F$1:$G$101,2,0)</f>
        <v>1</v>
      </c>
      <c r="O2258">
        <f t="shared" si="140"/>
        <v>150</v>
      </c>
      <c r="P2258">
        <f>VLOOKUP(O2258,mi2hh!A$2:B$4261,2,FALSE())</f>
        <v>3</v>
      </c>
      <c r="Q2258" t="str">
        <f t="shared" si="141"/>
        <v>Red</v>
      </c>
      <c r="R2258" t="str">
        <f t="shared" si="142"/>
        <v>VS</v>
      </c>
      <c r="S2258" s="24" t="s">
        <v>1156</v>
      </c>
      <c r="T2258" t="str">
        <f t="shared" si="143"/>
        <v/>
      </c>
      <c r="U2258">
        <f>VLOOKUP(S2258,ar_skupina!L$2:M$136,2,FALSE())</f>
        <v>19</v>
      </c>
    </row>
    <row r="2259" spans="1:21" ht="14.25" customHeight="1" x14ac:dyDescent="0.25">
      <c r="A2259">
        <v>2719</v>
      </c>
      <c r="B2259" s="9">
        <v>45267.75</v>
      </c>
      <c r="C2259" s="9">
        <v>45267.815972222197</v>
      </c>
      <c r="D2259" t="s">
        <v>1332</v>
      </c>
      <c r="E2259" t="s">
        <v>17</v>
      </c>
      <c r="F2259" t="s">
        <v>2011</v>
      </c>
      <c r="G2259" t="s">
        <v>2</v>
      </c>
      <c r="H2259" t="s">
        <v>1334</v>
      </c>
      <c r="I2259" s="63" t="e">
        <f t="array" ref="I2259">_xlfn.IFS(#REF!="1",1,#REF!="2",2,#REF!="3",3,#REF!="1A",4,#REF!="1B",5,#REF!="2A",6,#REF!="2B",7,#REF!="3A",8,#REF!="3B",9,#REF!="4A",10,#REF!="","")</f>
        <v>#REF!</v>
      </c>
      <c r="J2259">
        <f>VLOOKUP(F2259,profesor!$G$2:$H$101,2,0)</f>
        <v>25</v>
      </c>
      <c r="K2259">
        <f>VLOOKUP(H2259,ar_predmet!A:C,3,0)</f>
        <v>300</v>
      </c>
      <c r="L2259" s="3">
        <f>VLOOKUP(H2259,ar_predmet!A:C,2,FALSE())</f>
        <v>4137</v>
      </c>
      <c r="M2259">
        <f>+VLOOKUP(G2259,tip_dogodka!$B$2:$C$10,2,0)</f>
        <v>1</v>
      </c>
      <c r="N2259">
        <f>+VLOOKUP(E2259,prostor!$F$1:$G$101,2,0)</f>
        <v>55</v>
      </c>
      <c r="O2259">
        <f t="shared" si="140"/>
        <v>95</v>
      </c>
      <c r="P2259">
        <f>VLOOKUP(O2259,mi2hh!A$2:B$4261,2,FALSE())</f>
        <v>2</v>
      </c>
      <c r="Q2259" t="str">
        <f t="shared" si="141"/>
        <v>Izr</v>
      </c>
      <c r="R2259" t="str">
        <f t="shared" si="142"/>
        <v>DO</v>
      </c>
      <c r="S2259" s="24" t="s">
        <v>1280</v>
      </c>
      <c r="T2259" t="str">
        <f t="shared" si="143"/>
        <v/>
      </c>
      <c r="U2259">
        <f>VLOOKUP(S2259,ar_skupina!L$2:M$136,2,FALSE())</f>
        <v>130</v>
      </c>
    </row>
    <row r="2260" spans="1:21" ht="14.25" customHeight="1" x14ac:dyDescent="0.25">
      <c r="A2260">
        <v>2720</v>
      </c>
      <c r="B2260" s="9">
        <v>45280.375</v>
      </c>
      <c r="C2260" s="9">
        <v>45280.479166666701</v>
      </c>
      <c r="D2260" t="s">
        <v>2024</v>
      </c>
      <c r="E2260" t="s">
        <v>16</v>
      </c>
      <c r="F2260" t="s">
        <v>2011</v>
      </c>
      <c r="G2260" t="s">
        <v>4</v>
      </c>
      <c r="H2260" t="s">
        <v>1959</v>
      </c>
      <c r="I2260" s="63" t="e">
        <f t="array" ref="I2260">_xlfn.IFS(#REF!="1",1,#REF!="2",2,#REF!="3",3,#REF!="1A",4,#REF!="1B",5,#REF!="2A",6,#REF!="2B",7,#REF!="3A",8,#REF!="3B",9,#REF!="4A",10,#REF!="","")</f>
        <v>#REF!</v>
      </c>
      <c r="J2260">
        <f>VLOOKUP(F2260,profesor!$G$2:$H$101,2,0)</f>
        <v>25</v>
      </c>
      <c r="K2260">
        <f>VLOOKUP(H2260,ar_predmet!A:C,3,0)</f>
        <v>23</v>
      </c>
      <c r="L2260" s="3">
        <f>VLOOKUP(H2260,ar_predmet!A:C,2,FALSE())</f>
        <v>5225</v>
      </c>
      <c r="M2260">
        <f>+VLOOKUP(G2260,tip_dogodka!$B$2:$C$10,2,0)</f>
        <v>3</v>
      </c>
      <c r="N2260">
        <f>+VLOOKUP(E2260,prostor!$F$1:$G$101,2,0)</f>
        <v>54</v>
      </c>
      <c r="O2260">
        <f t="shared" si="140"/>
        <v>150</v>
      </c>
      <c r="P2260">
        <f>VLOOKUP(O2260,mi2hh!A$2:B$4261,2,FALSE())</f>
        <v>3</v>
      </c>
      <c r="Q2260" t="str">
        <f t="shared" si="141"/>
        <v>Red</v>
      </c>
      <c r="R2260" t="str">
        <f t="shared" si="142"/>
        <v>VS</v>
      </c>
      <c r="S2260" s="24" t="s">
        <v>1156</v>
      </c>
      <c r="T2260" t="str">
        <f t="shared" si="143"/>
        <v/>
      </c>
      <c r="U2260">
        <f>VLOOKUP(S2260,ar_skupina!L$2:M$136,2,FALSE())</f>
        <v>19</v>
      </c>
    </row>
    <row r="2261" spans="1:21" ht="14.25" customHeight="1" x14ac:dyDescent="0.25">
      <c r="A2261">
        <v>2721</v>
      </c>
      <c r="B2261" s="9">
        <v>45274.635416666701</v>
      </c>
      <c r="C2261" s="9">
        <v>45274.739583333299</v>
      </c>
      <c r="D2261" t="s">
        <v>2010</v>
      </c>
      <c r="E2261" t="s">
        <v>17</v>
      </c>
      <c r="F2261" t="s">
        <v>2011</v>
      </c>
      <c r="G2261" t="s">
        <v>2</v>
      </c>
      <c r="H2261" t="s">
        <v>1947</v>
      </c>
      <c r="I2261" s="63" t="e">
        <f t="array" ref="I2261">_xlfn.IFS(#REF!="1",1,#REF!="2",2,#REF!="3",3,#REF!="1A",4,#REF!="1B",5,#REF!="2A",6,#REF!="2B",7,#REF!="3A",8,#REF!="3B",9,#REF!="4A",10,#REF!="","")</f>
        <v>#REF!</v>
      </c>
      <c r="J2261">
        <f>VLOOKUP(F2261,profesor!$G$2:$H$101,2,0)</f>
        <v>25</v>
      </c>
      <c r="K2261">
        <f>VLOOKUP(H2261,ar_predmet!A:C,3,0)</f>
        <v>132</v>
      </c>
      <c r="L2261" s="3">
        <f>VLOOKUP(H2261,ar_predmet!A:C,2,FALSE())</f>
        <v>6326</v>
      </c>
      <c r="M2261">
        <f>+VLOOKUP(G2261,tip_dogodka!$B$2:$C$10,2,0)</f>
        <v>1</v>
      </c>
      <c r="N2261">
        <f>+VLOOKUP(E2261,prostor!$F$1:$G$101,2,0)</f>
        <v>55</v>
      </c>
      <c r="O2261">
        <f t="shared" si="140"/>
        <v>150</v>
      </c>
      <c r="P2261">
        <f>VLOOKUP(O2261,mi2hh!A$2:B$4261,2,FALSE())</f>
        <v>3</v>
      </c>
      <c r="Q2261" t="str">
        <f t="shared" si="141"/>
        <v>Red</v>
      </c>
      <c r="R2261" t="str">
        <f t="shared" si="142"/>
        <v>UN</v>
      </c>
      <c r="S2261" s="24" t="s">
        <v>1215</v>
      </c>
      <c r="T2261" t="str">
        <f t="shared" si="143"/>
        <v/>
      </c>
      <c r="U2261">
        <f>VLOOKUP(S2261,ar_skupina!L$2:M$136,2,FALSE())</f>
        <v>72</v>
      </c>
    </row>
    <row r="2262" spans="1:21" ht="14.25" customHeight="1" x14ac:dyDescent="0.25">
      <c r="A2262">
        <v>2722</v>
      </c>
      <c r="B2262" s="9">
        <v>45281.489583333299</v>
      </c>
      <c r="C2262" s="9">
        <v>45281.59375</v>
      </c>
      <c r="D2262" t="s">
        <v>2010</v>
      </c>
      <c r="E2262">
        <v>303</v>
      </c>
      <c r="F2262" t="s">
        <v>2011</v>
      </c>
      <c r="G2262" t="s">
        <v>2</v>
      </c>
      <c r="H2262" t="s">
        <v>1947</v>
      </c>
      <c r="I2262" s="63" t="e">
        <f t="array" ref="I2262">_xlfn.IFS(#REF!="1",1,#REF!="2",2,#REF!="3",3,#REF!="1A",4,#REF!="1B",5,#REF!="2A",6,#REF!="2B",7,#REF!="3A",8,#REF!="3B",9,#REF!="4A",10,#REF!="","")</f>
        <v>#REF!</v>
      </c>
      <c r="J2262">
        <f>VLOOKUP(F2262,profesor!$G$2:$H$101,2,0)</f>
        <v>25</v>
      </c>
      <c r="K2262">
        <f>VLOOKUP(H2262,ar_predmet!A:C,3,0)</f>
        <v>132</v>
      </c>
      <c r="L2262" s="3">
        <f>VLOOKUP(H2262,ar_predmet!A:C,2,FALSE())</f>
        <v>6326</v>
      </c>
      <c r="M2262">
        <f>+VLOOKUP(G2262,tip_dogodka!$B$2:$C$10,2,0)</f>
        <v>1</v>
      </c>
      <c r="N2262">
        <f>+VLOOKUP(E2262,prostor!$F$1:$G$101,2,0)</f>
        <v>7</v>
      </c>
      <c r="O2262">
        <f t="shared" si="140"/>
        <v>150</v>
      </c>
      <c r="P2262">
        <f>VLOOKUP(O2262,mi2hh!A$2:B$4261,2,FALSE())</f>
        <v>3</v>
      </c>
      <c r="Q2262" t="str">
        <f t="shared" si="141"/>
        <v>Red</v>
      </c>
      <c r="R2262" t="str">
        <f t="shared" si="142"/>
        <v>UN</v>
      </c>
      <c r="S2262" s="24" t="s">
        <v>1215</v>
      </c>
      <c r="T2262" t="str">
        <f t="shared" si="143"/>
        <v/>
      </c>
      <c r="U2262">
        <f>VLOOKUP(S2262,ar_skupina!L$2:M$136,2,FALSE())</f>
        <v>72</v>
      </c>
    </row>
    <row r="2263" spans="1:21" ht="14.25" customHeight="1" x14ac:dyDescent="0.25">
      <c r="A2263">
        <v>2723</v>
      </c>
      <c r="B2263" s="9">
        <v>45281.635416666701</v>
      </c>
      <c r="C2263" s="9">
        <v>45281.666666666701</v>
      </c>
      <c r="D2263" t="s">
        <v>1345</v>
      </c>
      <c r="E2263">
        <v>5</v>
      </c>
      <c r="F2263" t="s">
        <v>2011</v>
      </c>
      <c r="G2263" t="s">
        <v>2</v>
      </c>
      <c r="H2263" t="s">
        <v>1346</v>
      </c>
      <c r="I2263" s="63" t="e">
        <f t="array" ref="I2263">_xlfn.IFS(#REF!="1",1,#REF!="2",2,#REF!="3",3,#REF!="1A",4,#REF!="1B",5,#REF!="2A",6,#REF!="2B",7,#REF!="3A",8,#REF!="3B",9,#REF!="4A",10,#REF!="","")</f>
        <v>#REF!</v>
      </c>
      <c r="J2263">
        <f>VLOOKUP(F2263,profesor!$G$2:$H$101,2,0)</f>
        <v>25</v>
      </c>
      <c r="K2263">
        <f>VLOOKUP(H2263,ar_predmet!A:C,3,0)</f>
        <v>131</v>
      </c>
      <c r="L2263" s="3">
        <f>VLOOKUP(H2263,ar_predmet!A:C,2,FALSE())</f>
        <v>6325</v>
      </c>
      <c r="M2263">
        <f>+VLOOKUP(G2263,tip_dogodka!$B$2:$C$10,2,0)</f>
        <v>1</v>
      </c>
      <c r="N2263">
        <f>+VLOOKUP(E2263,prostor!$F$1:$G$101,2,0)</f>
        <v>1</v>
      </c>
      <c r="O2263">
        <f t="shared" si="140"/>
        <v>45</v>
      </c>
      <c r="P2263">
        <f>VLOOKUP(O2263,mi2hh!A$2:B$4261,2,FALSE())</f>
        <v>1</v>
      </c>
      <c r="Q2263" t="str">
        <f t="shared" si="141"/>
        <v>Red</v>
      </c>
      <c r="R2263" t="str">
        <f t="shared" si="142"/>
        <v>UN</v>
      </c>
      <c r="S2263" s="24" t="s">
        <v>1215</v>
      </c>
      <c r="T2263" t="str">
        <f t="shared" si="143"/>
        <v/>
      </c>
      <c r="U2263">
        <f>VLOOKUP(S2263,ar_skupina!L$2:M$136,2,FALSE())</f>
        <v>72</v>
      </c>
    </row>
    <row r="2264" spans="1:21" ht="14.25" customHeight="1" x14ac:dyDescent="0.25">
      <c r="A2264">
        <v>2724</v>
      </c>
      <c r="B2264" s="9">
        <v>45408.677083333299</v>
      </c>
      <c r="C2264" s="9">
        <v>45408.78125</v>
      </c>
      <c r="D2264" t="s">
        <v>2021</v>
      </c>
      <c r="E2264" t="s">
        <v>16</v>
      </c>
      <c r="F2264" t="s">
        <v>2011</v>
      </c>
      <c r="G2264" t="s">
        <v>4</v>
      </c>
      <c r="H2264" t="s">
        <v>1952</v>
      </c>
      <c r="I2264" s="63" t="e">
        <f t="array" ref="I2264">_xlfn.IFS(#REF!="1",1,#REF!="2",2,#REF!="3",3,#REF!="1A",4,#REF!="1B",5,#REF!="2A",6,#REF!="2B",7,#REF!="3A",8,#REF!="3B",9,#REF!="4A",10,#REF!="","")</f>
        <v>#REF!</v>
      </c>
      <c r="J2264">
        <f>VLOOKUP(F2264,profesor!$G$2:$H$101,2,0)</f>
        <v>25</v>
      </c>
      <c r="K2264">
        <f>VLOOKUP(H2264,ar_predmet!A:C,3,0)</f>
        <v>28</v>
      </c>
      <c r="L2264" s="3">
        <f>VLOOKUP(H2264,ar_predmet!A:C,2,FALSE())</f>
        <v>5230</v>
      </c>
      <c r="M2264">
        <f>+VLOOKUP(G2264,tip_dogodka!$B$2:$C$10,2,0)</f>
        <v>3</v>
      </c>
      <c r="N2264">
        <f>+VLOOKUP(E2264,prostor!$F$1:$G$101,2,0)</f>
        <v>54</v>
      </c>
      <c r="O2264">
        <f t="shared" si="140"/>
        <v>150</v>
      </c>
      <c r="P2264">
        <f>VLOOKUP(O2264,mi2hh!A$2:B$4261,2,FALSE())</f>
        <v>3</v>
      </c>
      <c r="Q2264" t="str">
        <f t="shared" si="141"/>
        <v>Red</v>
      </c>
      <c r="R2264" t="str">
        <f t="shared" si="142"/>
        <v>VS</v>
      </c>
      <c r="S2264" s="24" t="s">
        <v>1156</v>
      </c>
      <c r="T2264" t="str">
        <f t="shared" si="143"/>
        <v/>
      </c>
      <c r="U2264">
        <f>VLOOKUP(S2264,ar_skupina!L$2:M$136,2,FALSE())</f>
        <v>19</v>
      </c>
    </row>
    <row r="2265" spans="1:21" ht="14.25" customHeight="1" x14ac:dyDescent="0.25">
      <c r="A2265">
        <v>2725</v>
      </c>
      <c r="B2265" s="9">
        <v>45385.53125</v>
      </c>
      <c r="C2265" s="9">
        <v>45385.635416666701</v>
      </c>
      <c r="D2265" t="s">
        <v>2017</v>
      </c>
      <c r="E2265">
        <v>111</v>
      </c>
      <c r="F2265" t="s">
        <v>2011</v>
      </c>
      <c r="G2265" t="s">
        <v>2</v>
      </c>
      <c r="H2265" t="s">
        <v>1943</v>
      </c>
      <c r="I2265" s="63" t="e">
        <f t="array" ref="I2265">_xlfn.IFS(#REF!="1",1,#REF!="2",2,#REF!="3",3,#REF!="1A",4,#REF!="1B",5,#REF!="2A",6,#REF!="2B",7,#REF!="3A",8,#REF!="3B",9,#REF!="4A",10,#REF!="","")</f>
        <v>#REF!</v>
      </c>
      <c r="J2265">
        <f>VLOOKUP(F2265,profesor!$G$2:$H$101,2,0)</f>
        <v>25</v>
      </c>
      <c r="K2265">
        <f>VLOOKUP(H2265,ar_predmet!A:C,3,0)</f>
        <v>158</v>
      </c>
      <c r="L2265" s="3">
        <f>VLOOKUP(H2265,ar_predmet!A:C,2,FALSE())</f>
        <v>7118</v>
      </c>
      <c r="M2265">
        <f>+VLOOKUP(G2265,tip_dogodka!$B$2:$C$10,2,0)</f>
        <v>1</v>
      </c>
      <c r="N2265">
        <f>+VLOOKUP(E2265,prostor!$F$1:$G$101,2,0)</f>
        <v>4</v>
      </c>
      <c r="O2265">
        <f t="shared" si="140"/>
        <v>150</v>
      </c>
      <c r="P2265">
        <f>VLOOKUP(O2265,mi2hh!A$2:B$4261,2,FALSE())</f>
        <v>3</v>
      </c>
      <c r="Q2265" t="str">
        <f t="shared" si="141"/>
        <v>Red</v>
      </c>
      <c r="R2265" t="str">
        <f t="shared" si="142"/>
        <v>MA</v>
      </c>
      <c r="S2265" s="24" t="s">
        <v>1224</v>
      </c>
      <c r="T2265" t="str">
        <f t="shared" si="143"/>
        <v/>
      </c>
      <c r="U2265">
        <f>VLOOKUP(S2265,ar_skupina!L$2:M$136,2,FALSE())</f>
        <v>80</v>
      </c>
    </row>
    <row r="2266" spans="1:21" ht="14.25" customHeight="1" x14ac:dyDescent="0.25">
      <c r="A2266">
        <v>2727</v>
      </c>
      <c r="B2266" s="9">
        <v>45209.53125</v>
      </c>
      <c r="C2266" s="9">
        <v>45209.635416666701</v>
      </c>
      <c r="D2266" t="s">
        <v>2015</v>
      </c>
      <c r="E2266" t="s">
        <v>17</v>
      </c>
      <c r="F2266" t="s">
        <v>2011</v>
      </c>
      <c r="G2266" t="s">
        <v>2</v>
      </c>
      <c r="H2266" t="s">
        <v>2014</v>
      </c>
      <c r="I2266" s="63" t="e">
        <f t="array" ref="I2266">_xlfn.IFS(#REF!="1",1,#REF!="2",2,#REF!="3",3,#REF!="1A",4,#REF!="1B",5,#REF!="2A",6,#REF!="2B",7,#REF!="3A",8,#REF!="3B",9,#REF!="4A",10,#REF!="","")</f>
        <v>#REF!</v>
      </c>
      <c r="J2266">
        <f>VLOOKUP(F2266,profesor!$G$2:$H$101,2,0)</f>
        <v>25</v>
      </c>
      <c r="K2266">
        <f>VLOOKUP(H2266,ar_predmet!A:C,3,0)</f>
        <v>151</v>
      </c>
      <c r="L2266" s="3">
        <f>VLOOKUP(H2266,ar_predmet!A:C,2,FALSE())</f>
        <v>7111</v>
      </c>
      <c r="M2266">
        <f>+VLOOKUP(G2266,tip_dogodka!$B$2:$C$10,2,0)</f>
        <v>1</v>
      </c>
      <c r="N2266">
        <f>+VLOOKUP(E2266,prostor!$F$1:$G$101,2,0)</f>
        <v>55</v>
      </c>
      <c r="O2266">
        <f t="shared" si="140"/>
        <v>150</v>
      </c>
      <c r="P2266">
        <f>VLOOKUP(O2266,mi2hh!A$2:B$4261,2,FALSE())</f>
        <v>3</v>
      </c>
      <c r="Q2266" t="str">
        <f t="shared" si="141"/>
        <v>Red</v>
      </c>
      <c r="R2266" t="str">
        <f t="shared" si="142"/>
        <v>MA</v>
      </c>
      <c r="S2266" s="24" t="s">
        <v>1224</v>
      </c>
      <c r="T2266" t="str">
        <f t="shared" si="143"/>
        <v/>
      </c>
      <c r="U2266">
        <f>VLOOKUP(S2266,ar_skupina!L$2:M$136,2,FALSE())</f>
        <v>80</v>
      </c>
    </row>
    <row r="2267" spans="1:21" ht="14.25" customHeight="1" x14ac:dyDescent="0.25">
      <c r="A2267">
        <v>2728</v>
      </c>
      <c r="B2267" s="9">
        <v>45398.677083333299</v>
      </c>
      <c r="C2267" s="9">
        <v>45398.78125</v>
      </c>
      <c r="D2267" t="s">
        <v>2016</v>
      </c>
      <c r="E2267">
        <v>5</v>
      </c>
      <c r="F2267" t="s">
        <v>2011</v>
      </c>
      <c r="G2267" t="s">
        <v>2</v>
      </c>
      <c r="H2267" t="s">
        <v>1952</v>
      </c>
      <c r="I2267" s="63" t="e">
        <f t="array" ref="I2267">_xlfn.IFS(#REF!="1",1,#REF!="2",2,#REF!="3",3,#REF!="1A",4,#REF!="1B",5,#REF!="2A",6,#REF!="2B",7,#REF!="3A",8,#REF!="3B",9,#REF!="4A",10,#REF!="","")</f>
        <v>#REF!</v>
      </c>
      <c r="J2267">
        <f>VLOOKUP(F2267,profesor!$G$2:$H$101,2,0)</f>
        <v>25</v>
      </c>
      <c r="K2267">
        <f>VLOOKUP(H2267,ar_predmet!A:C,3,0)</f>
        <v>28</v>
      </c>
      <c r="L2267" s="3">
        <f>VLOOKUP(H2267,ar_predmet!A:C,2,FALSE())</f>
        <v>5230</v>
      </c>
      <c r="M2267">
        <f>+VLOOKUP(G2267,tip_dogodka!$B$2:$C$10,2,0)</f>
        <v>1</v>
      </c>
      <c r="N2267">
        <f>+VLOOKUP(E2267,prostor!$F$1:$G$101,2,0)</f>
        <v>1</v>
      </c>
      <c r="O2267">
        <f t="shared" si="140"/>
        <v>150</v>
      </c>
      <c r="P2267">
        <f>VLOOKUP(O2267,mi2hh!A$2:B$4261,2,FALSE())</f>
        <v>3</v>
      </c>
      <c r="Q2267" t="str">
        <f t="shared" si="141"/>
        <v>Red</v>
      </c>
      <c r="R2267" t="str">
        <f t="shared" si="142"/>
        <v>VS</v>
      </c>
      <c r="S2267" s="24" t="s">
        <v>1156</v>
      </c>
      <c r="T2267" t="str">
        <f t="shared" si="143"/>
        <v/>
      </c>
      <c r="U2267">
        <f>VLOOKUP(S2267,ar_skupina!L$2:M$136,2,FALSE())</f>
        <v>19</v>
      </c>
    </row>
    <row r="2268" spans="1:21" ht="14.25" customHeight="1" x14ac:dyDescent="0.25">
      <c r="A2268">
        <v>2729</v>
      </c>
      <c r="B2268" s="9">
        <v>45278.375</v>
      </c>
      <c r="C2268" s="9">
        <v>45278.479166666701</v>
      </c>
      <c r="D2268" t="s">
        <v>2012</v>
      </c>
      <c r="E2268" t="s">
        <v>17</v>
      </c>
      <c r="F2268" t="s">
        <v>2011</v>
      </c>
      <c r="G2268" t="s">
        <v>2</v>
      </c>
      <c r="H2268" t="s">
        <v>1959</v>
      </c>
      <c r="I2268" s="63" t="e">
        <f t="array" ref="I2268">_xlfn.IFS(#REF!="1",1,#REF!="2",2,#REF!="3",3,#REF!="1A",4,#REF!="1B",5,#REF!="2A",6,#REF!="2B",7,#REF!="3A",8,#REF!="3B",9,#REF!="4A",10,#REF!="","")</f>
        <v>#REF!</v>
      </c>
      <c r="J2268">
        <f>VLOOKUP(F2268,profesor!$G$2:$H$101,2,0)</f>
        <v>25</v>
      </c>
      <c r="K2268">
        <f>VLOOKUP(H2268,ar_predmet!A:C,3,0)</f>
        <v>23</v>
      </c>
      <c r="L2268" s="3">
        <f>VLOOKUP(H2268,ar_predmet!A:C,2,FALSE())</f>
        <v>5225</v>
      </c>
      <c r="M2268">
        <f>+VLOOKUP(G2268,tip_dogodka!$B$2:$C$10,2,0)</f>
        <v>1</v>
      </c>
      <c r="N2268">
        <f>+VLOOKUP(E2268,prostor!$F$1:$G$101,2,0)</f>
        <v>55</v>
      </c>
      <c r="O2268">
        <f t="shared" si="140"/>
        <v>150</v>
      </c>
      <c r="P2268">
        <f>VLOOKUP(O2268,mi2hh!A$2:B$4261,2,FALSE())</f>
        <v>3</v>
      </c>
      <c r="Q2268" t="str">
        <f t="shared" si="141"/>
        <v>Red</v>
      </c>
      <c r="R2268" t="str">
        <f t="shared" si="142"/>
        <v>VS</v>
      </c>
      <c r="S2268" s="24" t="s">
        <v>1156</v>
      </c>
      <c r="T2268" t="str">
        <f t="shared" si="143"/>
        <v/>
      </c>
      <c r="U2268">
        <f>VLOOKUP(S2268,ar_skupina!L$2:M$136,2,FALSE())</f>
        <v>19</v>
      </c>
    </row>
    <row r="2269" spans="1:21" ht="14.25" customHeight="1" x14ac:dyDescent="0.25">
      <c r="A2269">
        <v>2730</v>
      </c>
      <c r="B2269" s="9">
        <v>45384.53125</v>
      </c>
      <c r="C2269" s="9">
        <v>45384.635416666701</v>
      </c>
      <c r="D2269" t="s">
        <v>2022</v>
      </c>
      <c r="E2269" t="s">
        <v>16</v>
      </c>
      <c r="F2269" t="s">
        <v>2011</v>
      </c>
      <c r="G2269" t="s">
        <v>4</v>
      </c>
      <c r="H2269" t="s">
        <v>1943</v>
      </c>
      <c r="I2269" s="63" t="e">
        <f t="array" ref="I2269">_xlfn.IFS(#REF!="1",1,#REF!="2",2,#REF!="3",3,#REF!="1A",4,#REF!="1B",5,#REF!="2A",6,#REF!="2B",7,#REF!="3A",8,#REF!="3B",9,#REF!="4A",10,#REF!="","")</f>
        <v>#REF!</v>
      </c>
      <c r="J2269">
        <f>VLOOKUP(F2269,profesor!$G$2:$H$101,2,0)</f>
        <v>25</v>
      </c>
      <c r="K2269">
        <f>VLOOKUP(H2269,ar_predmet!A:C,3,0)</f>
        <v>158</v>
      </c>
      <c r="L2269" s="3">
        <f>VLOOKUP(H2269,ar_predmet!A:C,2,FALSE())</f>
        <v>7118</v>
      </c>
      <c r="M2269">
        <f>+VLOOKUP(G2269,tip_dogodka!$B$2:$C$10,2,0)</f>
        <v>3</v>
      </c>
      <c r="N2269">
        <f>+VLOOKUP(E2269,prostor!$F$1:$G$101,2,0)</f>
        <v>54</v>
      </c>
      <c r="O2269">
        <f t="shared" si="140"/>
        <v>150</v>
      </c>
      <c r="P2269">
        <f>VLOOKUP(O2269,mi2hh!A$2:B$4261,2,FALSE())</f>
        <v>3</v>
      </c>
      <c r="Q2269" t="str">
        <f t="shared" si="141"/>
        <v>Red</v>
      </c>
      <c r="R2269" t="str">
        <f t="shared" si="142"/>
        <v>MA</v>
      </c>
      <c r="S2269" s="24" t="s">
        <v>1224</v>
      </c>
      <c r="T2269" t="str">
        <f t="shared" si="143"/>
        <v/>
      </c>
      <c r="U2269">
        <f>VLOOKUP(S2269,ar_skupina!L$2:M$136,2,FALSE())</f>
        <v>80</v>
      </c>
    </row>
    <row r="2270" spans="1:21" ht="14.25" customHeight="1" x14ac:dyDescent="0.25">
      <c r="A2270">
        <v>2731</v>
      </c>
      <c r="B2270" s="9">
        <v>45281.375</v>
      </c>
      <c r="C2270" s="9">
        <v>45281.479166666701</v>
      </c>
      <c r="D2270" t="s">
        <v>2012</v>
      </c>
      <c r="E2270">
        <v>403</v>
      </c>
      <c r="F2270" t="s">
        <v>2011</v>
      </c>
      <c r="G2270" t="s">
        <v>2</v>
      </c>
      <c r="H2270" t="s">
        <v>1959</v>
      </c>
      <c r="I2270" s="63" t="e">
        <f t="array" ref="I2270">_xlfn.IFS(#REF!="1",1,#REF!="2",2,#REF!="3",3,#REF!="1A",4,#REF!="1B",5,#REF!="2A",6,#REF!="2B",7,#REF!="3A",8,#REF!="3B",9,#REF!="4A",10,#REF!="","")</f>
        <v>#REF!</v>
      </c>
      <c r="J2270">
        <f>VLOOKUP(F2270,profesor!$G$2:$H$101,2,0)</f>
        <v>25</v>
      </c>
      <c r="K2270">
        <f>VLOOKUP(H2270,ar_predmet!A:C,3,0)</f>
        <v>23</v>
      </c>
      <c r="L2270" s="3">
        <f>VLOOKUP(H2270,ar_predmet!A:C,2,FALSE())</f>
        <v>5225</v>
      </c>
      <c r="M2270">
        <f>+VLOOKUP(G2270,tip_dogodka!$B$2:$C$10,2,0)</f>
        <v>1</v>
      </c>
      <c r="N2270">
        <f>+VLOOKUP(E2270,prostor!$F$1:$G$101,2,0)</f>
        <v>12</v>
      </c>
      <c r="O2270">
        <f t="shared" si="140"/>
        <v>150</v>
      </c>
      <c r="P2270">
        <f>VLOOKUP(O2270,mi2hh!A$2:B$4261,2,FALSE())</f>
        <v>3</v>
      </c>
      <c r="Q2270" t="str">
        <f t="shared" si="141"/>
        <v>Red</v>
      </c>
      <c r="R2270" t="str">
        <f t="shared" si="142"/>
        <v>VS</v>
      </c>
      <c r="S2270" s="24" t="s">
        <v>1156</v>
      </c>
      <c r="T2270" t="str">
        <f t="shared" si="143"/>
        <v/>
      </c>
      <c r="U2270">
        <f>VLOOKUP(S2270,ar_skupina!L$2:M$136,2,FALSE())</f>
        <v>19</v>
      </c>
    </row>
    <row r="2271" spans="1:21" ht="14.25" customHeight="1" x14ac:dyDescent="0.25">
      <c r="A2271">
        <v>2734</v>
      </c>
      <c r="B2271" s="9">
        <v>45222.53125</v>
      </c>
      <c r="C2271" s="9">
        <v>45222.635416666701</v>
      </c>
      <c r="D2271" t="s">
        <v>2013</v>
      </c>
      <c r="E2271">
        <v>413</v>
      </c>
      <c r="F2271" t="s">
        <v>2011</v>
      </c>
      <c r="G2271" t="s">
        <v>3</v>
      </c>
      <c r="H2271" t="s">
        <v>2014</v>
      </c>
      <c r="I2271" s="63" t="e">
        <f t="array" ref="I2271">_xlfn.IFS(#REF!="1",1,#REF!="2",2,#REF!="3",3,#REF!="1A",4,#REF!="1B",5,#REF!="2A",6,#REF!="2B",7,#REF!="3A",8,#REF!="3B",9,#REF!="4A",10,#REF!="","")</f>
        <v>#REF!</v>
      </c>
      <c r="J2271">
        <f>VLOOKUP(F2271,profesor!$G$2:$H$101,2,0)</f>
        <v>25</v>
      </c>
      <c r="K2271">
        <f>VLOOKUP(H2271,ar_predmet!A:C,3,0)</f>
        <v>151</v>
      </c>
      <c r="L2271" s="3">
        <f>VLOOKUP(H2271,ar_predmet!A:C,2,FALSE())</f>
        <v>7111</v>
      </c>
      <c r="M2271">
        <f>+VLOOKUP(G2271,tip_dogodka!$B$2:$C$10,2,0)</f>
        <v>2</v>
      </c>
      <c r="N2271">
        <f>+VLOOKUP(E2271,prostor!$F$1:$G$101,2,0)</f>
        <v>16</v>
      </c>
      <c r="O2271">
        <f t="shared" si="140"/>
        <v>150</v>
      </c>
      <c r="P2271">
        <f>VLOOKUP(O2271,mi2hh!A$2:B$4261,2,FALSE())</f>
        <v>3</v>
      </c>
      <c r="Q2271" t="str">
        <f t="shared" si="141"/>
        <v>Red</v>
      </c>
      <c r="R2271" t="str">
        <f t="shared" si="142"/>
        <v>MA</v>
      </c>
      <c r="S2271" s="24" t="s">
        <v>1224</v>
      </c>
      <c r="T2271" t="str">
        <f t="shared" si="143"/>
        <v/>
      </c>
      <c r="U2271">
        <f>VLOOKUP(S2271,ar_skupina!L$2:M$136,2,FALSE())</f>
        <v>80</v>
      </c>
    </row>
    <row r="2272" spans="1:21" ht="14.25" customHeight="1" x14ac:dyDescent="0.25">
      <c r="A2272">
        <v>2735</v>
      </c>
      <c r="B2272" s="9">
        <v>45244.708333333299</v>
      </c>
      <c r="C2272" s="9">
        <v>45244.916666666701</v>
      </c>
      <c r="D2272" t="s">
        <v>2029</v>
      </c>
      <c r="E2272" t="s">
        <v>16</v>
      </c>
      <c r="F2272" t="s">
        <v>2030</v>
      </c>
      <c r="G2272" t="s">
        <v>4</v>
      </c>
      <c r="H2272" t="s">
        <v>645</v>
      </c>
      <c r="I2272" s="63" t="e">
        <f t="array" ref="I2272">_xlfn.IFS(#REF!="1",1,#REF!="2",2,#REF!="3",3,#REF!="1A",4,#REF!="1B",5,#REF!="2A",6,#REF!="2B",7,#REF!="3A",8,#REF!="3B",9,#REF!="4A",10,#REF!="","")</f>
        <v>#REF!</v>
      </c>
      <c r="J2272">
        <f>VLOOKUP(F2272,profesor!$G$2:$H$101,2,0)</f>
        <v>54</v>
      </c>
      <c r="K2272">
        <f>VLOOKUP(H2272,ar_predmet!A:C,3,0)</f>
        <v>237</v>
      </c>
      <c r="L2272" s="3" t="str">
        <f>VLOOKUP(H2272,ar_predmet!A:C,2,FALSE())</f>
        <v>S103</v>
      </c>
      <c r="M2272">
        <f>+VLOOKUP(G2272,tip_dogodka!$B$2:$C$10,2,0)</f>
        <v>3</v>
      </c>
      <c r="N2272">
        <f>+VLOOKUP(E2272,prostor!$F$1:$G$101,2,0)</f>
        <v>54</v>
      </c>
      <c r="O2272">
        <f t="shared" si="140"/>
        <v>300</v>
      </c>
      <c r="P2272">
        <f>VLOOKUP(O2272,mi2hh!A$2:B$4261,2,FALSE())</f>
        <v>6</v>
      </c>
      <c r="Q2272" t="str">
        <f t="shared" si="141"/>
        <v>Izr</v>
      </c>
      <c r="R2272" t="str">
        <f t="shared" si="142"/>
        <v>VS</v>
      </c>
      <c r="S2272" s="24" t="s">
        <v>1239</v>
      </c>
      <c r="T2272" t="str">
        <f t="shared" si="143"/>
        <v/>
      </c>
      <c r="U2272">
        <f>VLOOKUP(S2272,ar_skupina!L$2:M$136,2,FALSE())</f>
        <v>93</v>
      </c>
    </row>
    <row r="2273" spans="1:21" ht="14.25" customHeight="1" x14ac:dyDescent="0.25">
      <c r="A2273">
        <v>2736</v>
      </c>
      <c r="B2273" s="9">
        <v>45246.75</v>
      </c>
      <c r="C2273" s="9">
        <v>45246.854166666701</v>
      </c>
      <c r="D2273" t="s">
        <v>2031</v>
      </c>
      <c r="E2273">
        <v>301</v>
      </c>
      <c r="F2273" t="s">
        <v>2030</v>
      </c>
      <c r="G2273" t="s">
        <v>2</v>
      </c>
      <c r="H2273" t="s">
        <v>645</v>
      </c>
      <c r="I2273" s="63" t="e">
        <f t="array" ref="I2273">_xlfn.IFS(#REF!="1",1,#REF!="2",2,#REF!="3",3,#REF!="1A",4,#REF!="1B",5,#REF!="2A",6,#REF!="2B",7,#REF!="3A",8,#REF!="3B",9,#REF!="4A",10,#REF!="","")</f>
        <v>#REF!</v>
      </c>
      <c r="J2273">
        <f>VLOOKUP(F2273,profesor!$G$2:$H$101,2,0)</f>
        <v>54</v>
      </c>
      <c r="K2273">
        <f>VLOOKUP(H2273,ar_predmet!A:C,3,0)</f>
        <v>237</v>
      </c>
      <c r="L2273" s="3" t="str">
        <f>VLOOKUP(H2273,ar_predmet!A:C,2,FALSE())</f>
        <v>S103</v>
      </c>
      <c r="M2273">
        <f>+VLOOKUP(G2273,tip_dogodka!$B$2:$C$10,2,0)</f>
        <v>1</v>
      </c>
      <c r="N2273">
        <f>+VLOOKUP(E2273,prostor!$F$1:$G$101,2,0)</f>
        <v>5</v>
      </c>
      <c r="O2273">
        <f t="shared" si="140"/>
        <v>150</v>
      </c>
      <c r="P2273">
        <f>VLOOKUP(O2273,mi2hh!A$2:B$4261,2,FALSE())</f>
        <v>3</v>
      </c>
      <c r="Q2273" t="str">
        <f t="shared" si="141"/>
        <v>Izr</v>
      </c>
      <c r="R2273" t="str">
        <f t="shared" si="142"/>
        <v>VS</v>
      </c>
      <c r="S2273" s="24" t="s">
        <v>1239</v>
      </c>
      <c r="T2273" t="str">
        <f t="shared" si="143"/>
        <v/>
      </c>
      <c r="U2273">
        <f>VLOOKUP(S2273,ar_skupina!L$2:M$136,2,FALSE())</f>
        <v>93</v>
      </c>
    </row>
    <row r="2274" spans="1:21" ht="14.25" customHeight="1" x14ac:dyDescent="0.25">
      <c r="A2274">
        <v>2737</v>
      </c>
      <c r="B2274" s="9">
        <v>45243.708333333299</v>
      </c>
      <c r="C2274" s="9">
        <v>45243.916666666701</v>
      </c>
      <c r="D2274" t="s">
        <v>2029</v>
      </c>
      <c r="E2274" t="s">
        <v>16</v>
      </c>
      <c r="F2274" t="s">
        <v>2030</v>
      </c>
      <c r="G2274" t="s">
        <v>4</v>
      </c>
      <c r="H2274" t="s">
        <v>645</v>
      </c>
      <c r="I2274" s="63" t="e">
        <f t="array" ref="I2274">_xlfn.IFS(#REF!="1",1,#REF!="2",2,#REF!="3",3,#REF!="1A",4,#REF!="1B",5,#REF!="2A",6,#REF!="2B",7,#REF!="3A",8,#REF!="3B",9,#REF!="4A",10,#REF!="","")</f>
        <v>#REF!</v>
      </c>
      <c r="J2274">
        <f>VLOOKUP(F2274,profesor!$G$2:$H$101,2,0)</f>
        <v>54</v>
      </c>
      <c r="K2274">
        <f>VLOOKUP(H2274,ar_predmet!A:C,3,0)</f>
        <v>237</v>
      </c>
      <c r="L2274" s="3" t="str">
        <f>VLOOKUP(H2274,ar_predmet!A:C,2,FALSE())</f>
        <v>S103</v>
      </c>
      <c r="M2274">
        <f>+VLOOKUP(G2274,tip_dogodka!$B$2:$C$10,2,0)</f>
        <v>3</v>
      </c>
      <c r="N2274">
        <f>+VLOOKUP(E2274,prostor!$F$1:$G$101,2,0)</f>
        <v>54</v>
      </c>
      <c r="O2274">
        <f t="shared" si="140"/>
        <v>300</v>
      </c>
      <c r="P2274">
        <f>VLOOKUP(O2274,mi2hh!A$2:B$4261,2,FALSE())</f>
        <v>6</v>
      </c>
      <c r="Q2274" t="str">
        <f t="shared" si="141"/>
        <v>Izr</v>
      </c>
      <c r="R2274" t="str">
        <f t="shared" si="142"/>
        <v>VS</v>
      </c>
      <c r="S2274" s="24" t="s">
        <v>1239</v>
      </c>
      <c r="T2274" t="str">
        <f t="shared" si="143"/>
        <v/>
      </c>
      <c r="U2274">
        <f>VLOOKUP(S2274,ar_skupina!L$2:M$136,2,FALSE())</f>
        <v>93</v>
      </c>
    </row>
    <row r="2275" spans="1:21" ht="14.25" customHeight="1" x14ac:dyDescent="0.25">
      <c r="A2275">
        <v>2738</v>
      </c>
      <c r="B2275" s="9">
        <v>45351.75</v>
      </c>
      <c r="C2275" s="9">
        <v>45351.920138888898</v>
      </c>
      <c r="D2275" t="s">
        <v>2032</v>
      </c>
      <c r="E2275" t="s">
        <v>17</v>
      </c>
      <c r="F2275" t="s">
        <v>2030</v>
      </c>
      <c r="G2275" t="s">
        <v>2</v>
      </c>
      <c r="H2275" t="s">
        <v>2033</v>
      </c>
      <c r="I2275" s="63" t="e">
        <f t="array" ref="I2275">_xlfn.IFS(#REF!="1",1,#REF!="2",2,#REF!="3",3,#REF!="1A",4,#REF!="1B",5,#REF!="2A",6,#REF!="2B",7,#REF!="3A",8,#REF!="3B",9,#REF!="4A",10,#REF!="","")</f>
        <v>#REF!</v>
      </c>
      <c r="J2275">
        <f>VLOOKUP(F2275,profesor!$G$2:$H$101,2,0)</f>
        <v>54</v>
      </c>
      <c r="K2275">
        <f>VLOOKUP(H2275,ar_predmet!A:C,3,0)</f>
        <v>245</v>
      </c>
      <c r="L2275" s="3" t="str">
        <f>VLOOKUP(H2275,ar_predmet!A:C,2,FALSE())</f>
        <v>S205</v>
      </c>
      <c r="M2275">
        <f>+VLOOKUP(G2275,tip_dogodka!$B$2:$C$10,2,0)</f>
        <v>1</v>
      </c>
      <c r="N2275">
        <f>+VLOOKUP(E2275,prostor!$F$1:$G$101,2,0)</f>
        <v>55</v>
      </c>
      <c r="O2275">
        <f t="shared" si="140"/>
        <v>245</v>
      </c>
      <c r="P2275">
        <f>VLOOKUP(O2275,mi2hh!A$2:B$4261,2,FALSE())</f>
        <v>5</v>
      </c>
      <c r="Q2275" t="str">
        <f t="shared" si="141"/>
        <v>Izr</v>
      </c>
      <c r="R2275" t="str">
        <f t="shared" si="142"/>
        <v>VS</v>
      </c>
      <c r="S2275" s="24" t="s">
        <v>1246</v>
      </c>
      <c r="T2275" t="str">
        <f t="shared" si="143"/>
        <v/>
      </c>
      <c r="U2275">
        <f>VLOOKUP(S2275,ar_skupina!L$2:M$136,2,FALSE())</f>
        <v>100</v>
      </c>
    </row>
    <row r="2276" spans="1:21" ht="14.25" customHeight="1" x14ac:dyDescent="0.25">
      <c r="A2276">
        <v>2739</v>
      </c>
      <c r="B2276" s="9">
        <v>45238.708333333299</v>
      </c>
      <c r="C2276" s="9">
        <v>45238.916666666701</v>
      </c>
      <c r="D2276" t="s">
        <v>2029</v>
      </c>
      <c r="E2276" t="s">
        <v>16</v>
      </c>
      <c r="F2276" t="s">
        <v>2030</v>
      </c>
      <c r="G2276" t="s">
        <v>4</v>
      </c>
      <c r="H2276" t="s">
        <v>645</v>
      </c>
      <c r="I2276" s="63" t="e">
        <f t="array" ref="I2276">_xlfn.IFS(#REF!="1",1,#REF!="2",2,#REF!="3",3,#REF!="1A",4,#REF!="1B",5,#REF!="2A",6,#REF!="2B",7,#REF!="3A",8,#REF!="3B",9,#REF!="4A",10,#REF!="","")</f>
        <v>#REF!</v>
      </c>
      <c r="J2276">
        <f>VLOOKUP(F2276,profesor!$G$2:$H$101,2,0)</f>
        <v>54</v>
      </c>
      <c r="K2276">
        <f>VLOOKUP(H2276,ar_predmet!A:C,3,0)</f>
        <v>237</v>
      </c>
      <c r="L2276" s="3" t="str">
        <f>VLOOKUP(H2276,ar_predmet!A:C,2,FALSE())</f>
        <v>S103</v>
      </c>
      <c r="M2276">
        <f>+VLOOKUP(G2276,tip_dogodka!$B$2:$C$10,2,0)</f>
        <v>3</v>
      </c>
      <c r="N2276">
        <f>+VLOOKUP(E2276,prostor!$F$1:$G$101,2,0)</f>
        <v>54</v>
      </c>
      <c r="O2276">
        <f t="shared" si="140"/>
        <v>300</v>
      </c>
      <c r="P2276">
        <f>VLOOKUP(O2276,mi2hh!A$2:B$4261,2,FALSE())</f>
        <v>6</v>
      </c>
      <c r="Q2276" t="str">
        <f t="shared" si="141"/>
        <v>Izr</v>
      </c>
      <c r="R2276" t="str">
        <f t="shared" si="142"/>
        <v>VS</v>
      </c>
      <c r="S2276" s="24" t="s">
        <v>1239</v>
      </c>
      <c r="T2276" t="str">
        <f t="shared" si="143"/>
        <v/>
      </c>
      <c r="U2276">
        <f>VLOOKUP(S2276,ar_skupina!L$2:M$136,2,FALSE())</f>
        <v>93</v>
      </c>
    </row>
    <row r="2277" spans="1:21" ht="14.25" customHeight="1" x14ac:dyDescent="0.25">
      <c r="A2277">
        <v>2740</v>
      </c>
      <c r="B2277" s="9">
        <v>45362.75</v>
      </c>
      <c r="C2277" s="9">
        <v>45362.885416666701</v>
      </c>
      <c r="D2277" t="s">
        <v>2032</v>
      </c>
      <c r="E2277" t="s">
        <v>17</v>
      </c>
      <c r="F2277" t="s">
        <v>2030</v>
      </c>
      <c r="G2277" t="s">
        <v>2</v>
      </c>
      <c r="H2277" t="s">
        <v>2033</v>
      </c>
      <c r="I2277" s="63" t="e">
        <f t="array" ref="I2277">_xlfn.IFS(#REF!="1",1,#REF!="2",2,#REF!="3",3,#REF!="1A",4,#REF!="1B",5,#REF!="2A",6,#REF!="2B",7,#REF!="3A",8,#REF!="3B",9,#REF!="4A",10,#REF!="","")</f>
        <v>#REF!</v>
      </c>
      <c r="J2277">
        <f>VLOOKUP(F2277,profesor!$G$2:$H$101,2,0)</f>
        <v>54</v>
      </c>
      <c r="K2277">
        <f>VLOOKUP(H2277,ar_predmet!A:C,3,0)</f>
        <v>245</v>
      </c>
      <c r="L2277" s="3" t="str">
        <f>VLOOKUP(H2277,ar_predmet!A:C,2,FALSE())</f>
        <v>S205</v>
      </c>
      <c r="M2277">
        <f>+VLOOKUP(G2277,tip_dogodka!$B$2:$C$10,2,0)</f>
        <v>1</v>
      </c>
      <c r="N2277">
        <f>+VLOOKUP(E2277,prostor!$F$1:$G$101,2,0)</f>
        <v>55</v>
      </c>
      <c r="O2277">
        <f t="shared" si="140"/>
        <v>195</v>
      </c>
      <c r="P2277">
        <f>VLOOKUP(O2277,mi2hh!A$2:B$4261,2,FALSE())</f>
        <v>4</v>
      </c>
      <c r="Q2277" t="str">
        <f t="shared" si="141"/>
        <v>Izr</v>
      </c>
      <c r="R2277" t="str">
        <f t="shared" si="142"/>
        <v>VS</v>
      </c>
      <c r="S2277" s="24" t="s">
        <v>1246</v>
      </c>
      <c r="T2277" t="str">
        <f t="shared" si="143"/>
        <v/>
      </c>
      <c r="U2277">
        <f>VLOOKUP(S2277,ar_skupina!L$2:M$136,2,FALSE())</f>
        <v>100</v>
      </c>
    </row>
    <row r="2278" spans="1:21" ht="14.25" customHeight="1" x14ac:dyDescent="0.25">
      <c r="A2278">
        <v>2741</v>
      </c>
      <c r="B2278" s="9">
        <v>45350.673611111102</v>
      </c>
      <c r="C2278" s="9">
        <v>45350.916666666701</v>
      </c>
      <c r="D2278" t="s">
        <v>2034</v>
      </c>
      <c r="E2278" t="s">
        <v>16</v>
      </c>
      <c r="F2278" t="s">
        <v>2030</v>
      </c>
      <c r="G2278" t="s">
        <v>4</v>
      </c>
      <c r="H2278" t="s">
        <v>2033</v>
      </c>
      <c r="I2278" s="63" t="e">
        <f t="array" ref="I2278">_xlfn.IFS(#REF!="1",1,#REF!="2",2,#REF!="3",3,#REF!="1A",4,#REF!="1B",5,#REF!="2A",6,#REF!="2B",7,#REF!="3A",8,#REF!="3B",9,#REF!="4A",10,#REF!="","")</f>
        <v>#REF!</v>
      </c>
      <c r="J2278">
        <f>VLOOKUP(F2278,profesor!$G$2:$H$101,2,0)</f>
        <v>54</v>
      </c>
      <c r="K2278">
        <f>VLOOKUP(H2278,ar_predmet!A:C,3,0)</f>
        <v>245</v>
      </c>
      <c r="L2278" s="3" t="str">
        <f>VLOOKUP(H2278,ar_predmet!A:C,2,FALSE())</f>
        <v>S205</v>
      </c>
      <c r="M2278">
        <f>+VLOOKUP(G2278,tip_dogodka!$B$2:$C$10,2,0)</f>
        <v>3</v>
      </c>
      <c r="N2278">
        <f>+VLOOKUP(E2278,prostor!$F$1:$G$101,2,0)</f>
        <v>54</v>
      </c>
      <c r="O2278">
        <f t="shared" si="140"/>
        <v>350</v>
      </c>
      <c r="P2278">
        <f>VLOOKUP(O2278,mi2hh!A$2:B$4261,2,FALSE())</f>
        <v>7</v>
      </c>
      <c r="Q2278" t="str">
        <f t="shared" si="141"/>
        <v>Izr</v>
      </c>
      <c r="R2278" t="str">
        <f t="shared" si="142"/>
        <v>VS</v>
      </c>
      <c r="S2278" s="24" t="s">
        <v>1246</v>
      </c>
      <c r="T2278" t="str">
        <f t="shared" si="143"/>
        <v/>
      </c>
      <c r="U2278">
        <f>VLOOKUP(S2278,ar_skupina!L$2:M$136,2,FALSE())</f>
        <v>100</v>
      </c>
    </row>
    <row r="2279" spans="1:21" ht="14.25" customHeight="1" x14ac:dyDescent="0.25">
      <c r="A2279">
        <v>2742</v>
      </c>
      <c r="B2279" s="9">
        <v>45357.75</v>
      </c>
      <c r="C2279" s="9">
        <v>45357.920138888898</v>
      </c>
      <c r="D2279" t="s">
        <v>2032</v>
      </c>
      <c r="E2279" t="s">
        <v>17</v>
      </c>
      <c r="F2279" t="s">
        <v>2030</v>
      </c>
      <c r="G2279" t="s">
        <v>2</v>
      </c>
      <c r="H2279" t="s">
        <v>2033</v>
      </c>
      <c r="I2279" s="63" t="e">
        <f t="array" ref="I2279">_xlfn.IFS(#REF!="1",1,#REF!="2",2,#REF!="3",3,#REF!="1A",4,#REF!="1B",5,#REF!="2A",6,#REF!="2B",7,#REF!="3A",8,#REF!="3B",9,#REF!="4A",10,#REF!="","")</f>
        <v>#REF!</v>
      </c>
      <c r="J2279">
        <f>VLOOKUP(F2279,profesor!$G$2:$H$101,2,0)</f>
        <v>54</v>
      </c>
      <c r="K2279">
        <f>VLOOKUP(H2279,ar_predmet!A:C,3,0)</f>
        <v>245</v>
      </c>
      <c r="L2279" s="3" t="str">
        <f>VLOOKUP(H2279,ar_predmet!A:C,2,FALSE())</f>
        <v>S205</v>
      </c>
      <c r="M2279">
        <f>+VLOOKUP(G2279,tip_dogodka!$B$2:$C$10,2,0)</f>
        <v>1</v>
      </c>
      <c r="N2279">
        <f>+VLOOKUP(E2279,prostor!$F$1:$G$101,2,0)</f>
        <v>55</v>
      </c>
      <c r="O2279">
        <f t="shared" si="140"/>
        <v>245</v>
      </c>
      <c r="P2279">
        <f>VLOOKUP(O2279,mi2hh!A$2:B$4261,2,FALSE())</f>
        <v>5</v>
      </c>
      <c r="Q2279" t="str">
        <f t="shared" si="141"/>
        <v>Izr</v>
      </c>
      <c r="R2279" t="str">
        <f t="shared" si="142"/>
        <v>VS</v>
      </c>
      <c r="S2279" s="24" t="s">
        <v>1246</v>
      </c>
      <c r="T2279" t="str">
        <f t="shared" si="143"/>
        <v/>
      </c>
      <c r="U2279">
        <f>VLOOKUP(S2279,ar_skupina!L$2:M$136,2,FALSE())</f>
        <v>100</v>
      </c>
    </row>
    <row r="2280" spans="1:21" ht="14.25" customHeight="1" x14ac:dyDescent="0.25">
      <c r="A2280">
        <v>2743</v>
      </c>
      <c r="B2280" s="9">
        <v>45239.708333333299</v>
      </c>
      <c r="C2280" s="9">
        <v>45239.916666666701</v>
      </c>
      <c r="D2280" t="s">
        <v>2029</v>
      </c>
      <c r="E2280" t="s">
        <v>16</v>
      </c>
      <c r="F2280" t="s">
        <v>2030</v>
      </c>
      <c r="G2280" t="s">
        <v>4</v>
      </c>
      <c r="H2280" t="s">
        <v>645</v>
      </c>
      <c r="I2280" s="63" t="e">
        <f t="array" ref="I2280">_xlfn.IFS(#REF!="1",1,#REF!="2",2,#REF!="3",3,#REF!="1A",4,#REF!="1B",5,#REF!="2A",6,#REF!="2B",7,#REF!="3A",8,#REF!="3B",9,#REF!="4A",10,#REF!="","")</f>
        <v>#REF!</v>
      </c>
      <c r="J2280">
        <f>VLOOKUP(F2280,profesor!$G$2:$H$101,2,0)</f>
        <v>54</v>
      </c>
      <c r="K2280">
        <f>VLOOKUP(H2280,ar_predmet!A:C,3,0)</f>
        <v>237</v>
      </c>
      <c r="L2280" s="3" t="str">
        <f>VLOOKUP(H2280,ar_predmet!A:C,2,FALSE())</f>
        <v>S103</v>
      </c>
      <c r="M2280">
        <f>+VLOOKUP(G2280,tip_dogodka!$B$2:$C$10,2,0)</f>
        <v>3</v>
      </c>
      <c r="N2280">
        <f>+VLOOKUP(E2280,prostor!$F$1:$G$101,2,0)</f>
        <v>54</v>
      </c>
      <c r="O2280">
        <f t="shared" si="140"/>
        <v>300</v>
      </c>
      <c r="P2280">
        <f>VLOOKUP(O2280,mi2hh!A$2:B$4261,2,FALSE())</f>
        <v>6</v>
      </c>
      <c r="Q2280" t="str">
        <f t="shared" si="141"/>
        <v>Izr</v>
      </c>
      <c r="R2280" t="str">
        <f t="shared" si="142"/>
        <v>VS</v>
      </c>
      <c r="S2280" s="24" t="s">
        <v>1239</v>
      </c>
      <c r="T2280" t="str">
        <f t="shared" si="143"/>
        <v/>
      </c>
      <c r="U2280">
        <f>VLOOKUP(S2280,ar_skupina!L$2:M$136,2,FALSE())</f>
        <v>93</v>
      </c>
    </row>
    <row r="2281" spans="1:21" ht="14.25" customHeight="1" x14ac:dyDescent="0.25">
      <c r="A2281">
        <v>2744</v>
      </c>
      <c r="B2281" s="9">
        <v>45245.708333333299</v>
      </c>
      <c r="C2281" s="9">
        <v>45245.916666666701</v>
      </c>
      <c r="D2281" t="s">
        <v>2029</v>
      </c>
      <c r="E2281" t="s">
        <v>16</v>
      </c>
      <c r="F2281" t="s">
        <v>2030</v>
      </c>
      <c r="G2281" t="s">
        <v>4</v>
      </c>
      <c r="H2281" t="s">
        <v>645</v>
      </c>
      <c r="I2281" s="63" t="e">
        <f t="array" ref="I2281">_xlfn.IFS(#REF!="1",1,#REF!="2",2,#REF!="3",3,#REF!="1A",4,#REF!="1B",5,#REF!="2A",6,#REF!="2B",7,#REF!="3A",8,#REF!="3B",9,#REF!="4A",10,#REF!="","")</f>
        <v>#REF!</v>
      </c>
      <c r="J2281">
        <f>VLOOKUP(F2281,profesor!$G$2:$H$101,2,0)</f>
        <v>54</v>
      </c>
      <c r="K2281">
        <f>VLOOKUP(H2281,ar_predmet!A:C,3,0)</f>
        <v>237</v>
      </c>
      <c r="L2281" s="3" t="str">
        <f>VLOOKUP(H2281,ar_predmet!A:C,2,FALSE())</f>
        <v>S103</v>
      </c>
      <c r="M2281">
        <f>+VLOOKUP(G2281,tip_dogodka!$B$2:$C$10,2,0)</f>
        <v>3</v>
      </c>
      <c r="N2281">
        <f>+VLOOKUP(E2281,prostor!$F$1:$G$101,2,0)</f>
        <v>54</v>
      </c>
      <c r="O2281">
        <f t="shared" si="140"/>
        <v>300</v>
      </c>
      <c r="P2281">
        <f>VLOOKUP(O2281,mi2hh!A$2:B$4261,2,FALSE())</f>
        <v>6</v>
      </c>
      <c r="Q2281" t="str">
        <f t="shared" si="141"/>
        <v>Izr</v>
      </c>
      <c r="R2281" t="str">
        <f t="shared" si="142"/>
        <v>VS</v>
      </c>
      <c r="S2281" s="24" t="s">
        <v>1239</v>
      </c>
      <c r="T2281" t="str">
        <f t="shared" si="143"/>
        <v/>
      </c>
      <c r="U2281">
        <f>VLOOKUP(S2281,ar_skupina!L$2:M$136,2,FALSE())</f>
        <v>93</v>
      </c>
    </row>
    <row r="2282" spans="1:21" ht="14.25" customHeight="1" x14ac:dyDescent="0.25">
      <c r="A2282">
        <v>2745</v>
      </c>
      <c r="B2282" s="9">
        <v>45355.75</v>
      </c>
      <c r="C2282" s="9">
        <v>45355.920138888898</v>
      </c>
      <c r="D2282" t="s">
        <v>2032</v>
      </c>
      <c r="E2282" t="s">
        <v>17</v>
      </c>
      <c r="F2282" t="s">
        <v>2030</v>
      </c>
      <c r="G2282" t="s">
        <v>2</v>
      </c>
      <c r="H2282" t="s">
        <v>2033</v>
      </c>
      <c r="I2282" s="63" t="e">
        <f t="array" ref="I2282">_xlfn.IFS(#REF!="1",1,#REF!="2",2,#REF!="3",3,#REF!="1A",4,#REF!="1B",5,#REF!="2A",6,#REF!="2B",7,#REF!="3A",8,#REF!="3B",9,#REF!="4A",10,#REF!="","")</f>
        <v>#REF!</v>
      </c>
      <c r="J2282">
        <f>VLOOKUP(F2282,profesor!$G$2:$H$101,2,0)</f>
        <v>54</v>
      </c>
      <c r="K2282">
        <f>VLOOKUP(H2282,ar_predmet!A:C,3,0)</f>
        <v>245</v>
      </c>
      <c r="L2282" s="3" t="str">
        <f>VLOOKUP(H2282,ar_predmet!A:C,2,FALSE())</f>
        <v>S205</v>
      </c>
      <c r="M2282">
        <f>+VLOOKUP(G2282,tip_dogodka!$B$2:$C$10,2,0)</f>
        <v>1</v>
      </c>
      <c r="N2282">
        <f>+VLOOKUP(E2282,prostor!$F$1:$G$101,2,0)</f>
        <v>55</v>
      </c>
      <c r="O2282">
        <f t="shared" si="140"/>
        <v>245</v>
      </c>
      <c r="P2282">
        <f>VLOOKUP(O2282,mi2hh!A$2:B$4261,2,FALSE())</f>
        <v>5</v>
      </c>
      <c r="Q2282" t="str">
        <f t="shared" si="141"/>
        <v>Izr</v>
      </c>
      <c r="R2282" t="str">
        <f t="shared" si="142"/>
        <v>VS</v>
      </c>
      <c r="S2282" s="24" t="s">
        <v>1246</v>
      </c>
      <c r="T2282" t="str">
        <f t="shared" si="143"/>
        <v/>
      </c>
      <c r="U2282">
        <f>VLOOKUP(S2282,ar_skupina!L$2:M$136,2,FALSE())</f>
        <v>100</v>
      </c>
    </row>
    <row r="2283" spans="1:21" ht="14.25" customHeight="1" x14ac:dyDescent="0.25">
      <c r="A2283">
        <v>2746</v>
      </c>
      <c r="B2283" s="9">
        <v>45240.708333333299</v>
      </c>
      <c r="C2283" s="9">
        <v>45240.916666666701</v>
      </c>
      <c r="D2283" t="s">
        <v>2029</v>
      </c>
      <c r="E2283" t="s">
        <v>16</v>
      </c>
      <c r="F2283" t="s">
        <v>2030</v>
      </c>
      <c r="G2283" t="s">
        <v>4</v>
      </c>
      <c r="H2283" t="s">
        <v>645</v>
      </c>
      <c r="I2283" s="63" t="e">
        <f t="array" ref="I2283">_xlfn.IFS(#REF!="1",1,#REF!="2",2,#REF!="3",3,#REF!="1A",4,#REF!="1B",5,#REF!="2A",6,#REF!="2B",7,#REF!="3A",8,#REF!="3B",9,#REF!="4A",10,#REF!="","")</f>
        <v>#REF!</v>
      </c>
      <c r="J2283">
        <f>VLOOKUP(F2283,profesor!$G$2:$H$101,2,0)</f>
        <v>54</v>
      </c>
      <c r="K2283">
        <f>VLOOKUP(H2283,ar_predmet!A:C,3,0)</f>
        <v>237</v>
      </c>
      <c r="L2283" s="3" t="str">
        <f>VLOOKUP(H2283,ar_predmet!A:C,2,FALSE())</f>
        <v>S103</v>
      </c>
      <c r="M2283">
        <f>+VLOOKUP(G2283,tip_dogodka!$B$2:$C$10,2,0)</f>
        <v>3</v>
      </c>
      <c r="N2283">
        <f>+VLOOKUP(E2283,prostor!$F$1:$G$101,2,0)</f>
        <v>54</v>
      </c>
      <c r="O2283">
        <f t="shared" si="140"/>
        <v>300</v>
      </c>
      <c r="P2283">
        <f>VLOOKUP(O2283,mi2hh!A$2:B$4261,2,FALSE())</f>
        <v>6</v>
      </c>
      <c r="Q2283" t="str">
        <f t="shared" si="141"/>
        <v>Izr</v>
      </c>
      <c r="R2283" t="str">
        <f t="shared" si="142"/>
        <v>VS</v>
      </c>
      <c r="S2283" s="24" t="s">
        <v>1239</v>
      </c>
      <c r="T2283" t="str">
        <f t="shared" si="143"/>
        <v/>
      </c>
      <c r="U2283">
        <f>VLOOKUP(S2283,ar_skupina!L$2:M$136,2,FALSE())</f>
        <v>93</v>
      </c>
    </row>
    <row r="2284" spans="1:21" ht="14.25" customHeight="1" x14ac:dyDescent="0.25">
      <c r="A2284">
        <v>2747</v>
      </c>
      <c r="B2284" s="9">
        <v>45352.75</v>
      </c>
      <c r="C2284" s="9">
        <v>45352.920138888898</v>
      </c>
      <c r="D2284" t="s">
        <v>2032</v>
      </c>
      <c r="E2284" t="s">
        <v>17</v>
      </c>
      <c r="F2284" t="s">
        <v>2030</v>
      </c>
      <c r="G2284" t="s">
        <v>2</v>
      </c>
      <c r="H2284" t="s">
        <v>2033</v>
      </c>
      <c r="I2284" s="63" t="e">
        <f t="array" ref="I2284">_xlfn.IFS(#REF!="1",1,#REF!="2",2,#REF!="3",3,#REF!="1A",4,#REF!="1B",5,#REF!="2A",6,#REF!="2B",7,#REF!="3A",8,#REF!="3B",9,#REF!="4A",10,#REF!="","")</f>
        <v>#REF!</v>
      </c>
      <c r="J2284">
        <f>VLOOKUP(F2284,profesor!$G$2:$H$101,2,0)</f>
        <v>54</v>
      </c>
      <c r="K2284">
        <f>VLOOKUP(H2284,ar_predmet!A:C,3,0)</f>
        <v>245</v>
      </c>
      <c r="L2284" s="3" t="str">
        <f>VLOOKUP(H2284,ar_predmet!A:C,2,FALSE())</f>
        <v>S205</v>
      </c>
      <c r="M2284">
        <f>+VLOOKUP(G2284,tip_dogodka!$B$2:$C$10,2,0)</f>
        <v>1</v>
      </c>
      <c r="N2284">
        <f>+VLOOKUP(E2284,prostor!$F$1:$G$101,2,0)</f>
        <v>55</v>
      </c>
      <c r="O2284">
        <f t="shared" si="140"/>
        <v>245</v>
      </c>
      <c r="P2284">
        <f>VLOOKUP(O2284,mi2hh!A$2:B$4261,2,FALSE())</f>
        <v>5</v>
      </c>
      <c r="Q2284" t="str">
        <f t="shared" si="141"/>
        <v>Izr</v>
      </c>
      <c r="R2284" t="str">
        <f t="shared" si="142"/>
        <v>VS</v>
      </c>
      <c r="S2284" s="24" t="s">
        <v>1246</v>
      </c>
      <c r="T2284" t="str">
        <f t="shared" si="143"/>
        <v/>
      </c>
      <c r="U2284">
        <f>VLOOKUP(S2284,ar_skupina!L$2:M$136,2,FALSE())</f>
        <v>100</v>
      </c>
    </row>
    <row r="2285" spans="1:21" ht="14.25" customHeight="1" x14ac:dyDescent="0.25">
      <c r="A2285">
        <v>2748</v>
      </c>
      <c r="B2285" s="9">
        <v>45359.673611111102</v>
      </c>
      <c r="C2285" s="9">
        <v>45359.916666666701</v>
      </c>
      <c r="D2285" t="s">
        <v>2034</v>
      </c>
      <c r="E2285" t="s">
        <v>16</v>
      </c>
      <c r="F2285" t="s">
        <v>2030</v>
      </c>
      <c r="G2285" t="s">
        <v>4</v>
      </c>
      <c r="H2285" t="s">
        <v>2033</v>
      </c>
      <c r="I2285" s="63" t="e">
        <f t="array" ref="I2285">_xlfn.IFS(#REF!="1",1,#REF!="2",2,#REF!="3",3,#REF!="1A",4,#REF!="1B",5,#REF!="2A",6,#REF!="2B",7,#REF!="3A",8,#REF!="3B",9,#REF!="4A",10,#REF!="","")</f>
        <v>#REF!</v>
      </c>
      <c r="J2285">
        <f>VLOOKUP(F2285,profesor!$G$2:$H$101,2,0)</f>
        <v>54</v>
      </c>
      <c r="K2285">
        <f>VLOOKUP(H2285,ar_predmet!A:C,3,0)</f>
        <v>245</v>
      </c>
      <c r="L2285" s="3" t="str">
        <f>VLOOKUP(H2285,ar_predmet!A:C,2,FALSE())</f>
        <v>S205</v>
      </c>
      <c r="M2285">
        <f>+VLOOKUP(G2285,tip_dogodka!$B$2:$C$10,2,0)</f>
        <v>3</v>
      </c>
      <c r="N2285">
        <f>+VLOOKUP(E2285,prostor!$F$1:$G$101,2,0)</f>
        <v>54</v>
      </c>
      <c r="O2285">
        <f t="shared" si="140"/>
        <v>350</v>
      </c>
      <c r="P2285">
        <f>VLOOKUP(O2285,mi2hh!A$2:B$4261,2,FALSE())</f>
        <v>7</v>
      </c>
      <c r="Q2285" t="str">
        <f t="shared" si="141"/>
        <v>Izr</v>
      </c>
      <c r="R2285" t="str">
        <f t="shared" si="142"/>
        <v>VS</v>
      </c>
      <c r="S2285" s="24" t="s">
        <v>1246</v>
      </c>
      <c r="T2285" t="str">
        <f t="shared" si="143"/>
        <v/>
      </c>
      <c r="U2285">
        <f>VLOOKUP(S2285,ar_skupina!L$2:M$136,2,FALSE())</f>
        <v>100</v>
      </c>
    </row>
    <row r="2286" spans="1:21" ht="14.25" customHeight="1" x14ac:dyDescent="0.25">
      <c r="A2286">
        <v>2749</v>
      </c>
      <c r="B2286" s="9">
        <v>45348.75</v>
      </c>
      <c r="C2286" s="9">
        <v>45348.916666666701</v>
      </c>
      <c r="D2286" t="s">
        <v>2032</v>
      </c>
      <c r="E2286">
        <v>306</v>
      </c>
      <c r="F2286" t="s">
        <v>2030</v>
      </c>
      <c r="G2286" t="s">
        <v>2</v>
      </c>
      <c r="H2286" t="s">
        <v>2033</v>
      </c>
      <c r="I2286" s="63" t="e">
        <f t="array" ref="I2286">_xlfn.IFS(#REF!="1",1,#REF!="2",2,#REF!="3",3,#REF!="1A",4,#REF!="1B",5,#REF!="2A",6,#REF!="2B",7,#REF!="3A",8,#REF!="3B",9,#REF!="4A",10,#REF!="","")</f>
        <v>#REF!</v>
      </c>
      <c r="J2286">
        <f>VLOOKUP(F2286,profesor!$G$2:$H$101,2,0)</f>
        <v>54</v>
      </c>
      <c r="K2286">
        <f>VLOOKUP(H2286,ar_predmet!A:C,3,0)</f>
        <v>245</v>
      </c>
      <c r="L2286" s="3" t="str">
        <f>VLOOKUP(H2286,ar_predmet!A:C,2,FALSE())</f>
        <v>S205</v>
      </c>
      <c r="M2286">
        <f>+VLOOKUP(G2286,tip_dogodka!$B$2:$C$10,2,0)</f>
        <v>1</v>
      </c>
      <c r="N2286">
        <f>+VLOOKUP(E2286,prostor!$F$1:$G$101,2,0)</f>
        <v>8</v>
      </c>
      <c r="O2286">
        <f t="shared" si="140"/>
        <v>240</v>
      </c>
      <c r="P2286">
        <f>VLOOKUP(O2286,mi2hh!A$2:B$4261,2,FALSE())</f>
        <v>5</v>
      </c>
      <c r="Q2286" t="str">
        <f t="shared" si="141"/>
        <v>Izr</v>
      </c>
      <c r="R2286" t="str">
        <f t="shared" si="142"/>
        <v>VS</v>
      </c>
      <c r="S2286" s="24" t="s">
        <v>1246</v>
      </c>
      <c r="T2286" t="str">
        <f t="shared" si="143"/>
        <v/>
      </c>
      <c r="U2286">
        <f>VLOOKUP(S2286,ar_skupina!L$2:M$136,2,FALSE())</f>
        <v>100</v>
      </c>
    </row>
    <row r="2287" spans="1:21" ht="14.25" customHeight="1" x14ac:dyDescent="0.25">
      <c r="A2287">
        <v>2750</v>
      </c>
      <c r="B2287" s="9">
        <v>45237.75</v>
      </c>
      <c r="C2287" s="9">
        <v>45237.854166666701</v>
      </c>
      <c r="D2287" t="s">
        <v>2031</v>
      </c>
      <c r="E2287">
        <v>301</v>
      </c>
      <c r="F2287" t="s">
        <v>2030</v>
      </c>
      <c r="G2287" t="s">
        <v>2</v>
      </c>
      <c r="H2287" t="s">
        <v>645</v>
      </c>
      <c r="I2287" s="63" t="e">
        <f t="array" ref="I2287">_xlfn.IFS(#REF!="1",1,#REF!="2",2,#REF!="3",3,#REF!="1A",4,#REF!="1B",5,#REF!="2A",6,#REF!="2B",7,#REF!="3A",8,#REF!="3B",9,#REF!="4A",10,#REF!="","")</f>
        <v>#REF!</v>
      </c>
      <c r="J2287">
        <f>VLOOKUP(F2287,profesor!$G$2:$H$101,2,0)</f>
        <v>54</v>
      </c>
      <c r="K2287">
        <f>VLOOKUP(H2287,ar_predmet!A:C,3,0)</f>
        <v>237</v>
      </c>
      <c r="L2287" s="3" t="str">
        <f>VLOOKUP(H2287,ar_predmet!A:C,2,FALSE())</f>
        <v>S103</v>
      </c>
      <c r="M2287">
        <f>+VLOOKUP(G2287,tip_dogodka!$B$2:$C$10,2,0)</f>
        <v>1</v>
      </c>
      <c r="N2287">
        <f>+VLOOKUP(E2287,prostor!$F$1:$G$101,2,0)</f>
        <v>5</v>
      </c>
      <c r="O2287">
        <f t="shared" si="140"/>
        <v>150</v>
      </c>
      <c r="P2287">
        <f>VLOOKUP(O2287,mi2hh!A$2:B$4261,2,FALSE())</f>
        <v>3</v>
      </c>
      <c r="Q2287" t="str">
        <f t="shared" si="141"/>
        <v>Izr</v>
      </c>
      <c r="R2287" t="str">
        <f t="shared" si="142"/>
        <v>VS</v>
      </c>
      <c r="S2287" s="24" t="s">
        <v>1239</v>
      </c>
      <c r="T2287" t="str">
        <f t="shared" si="143"/>
        <v/>
      </c>
      <c r="U2287">
        <f>VLOOKUP(S2287,ar_skupina!L$2:M$136,2,FALSE())</f>
        <v>93</v>
      </c>
    </row>
    <row r="2288" spans="1:21" ht="14.25" customHeight="1" x14ac:dyDescent="0.25">
      <c r="A2288">
        <v>2751</v>
      </c>
      <c r="B2288" s="9">
        <v>45358.75</v>
      </c>
      <c r="C2288" s="9">
        <v>45358.920138888898</v>
      </c>
      <c r="D2288" t="s">
        <v>2032</v>
      </c>
      <c r="E2288" t="s">
        <v>17</v>
      </c>
      <c r="F2288" t="s">
        <v>2030</v>
      </c>
      <c r="G2288" t="s">
        <v>2</v>
      </c>
      <c r="H2288" t="s">
        <v>2033</v>
      </c>
      <c r="I2288" s="63" t="e">
        <f t="array" ref="I2288">_xlfn.IFS(#REF!="1",1,#REF!="2",2,#REF!="3",3,#REF!="1A",4,#REF!="1B",5,#REF!="2A",6,#REF!="2B",7,#REF!="3A",8,#REF!="3B",9,#REF!="4A",10,#REF!="","")</f>
        <v>#REF!</v>
      </c>
      <c r="J2288">
        <f>VLOOKUP(F2288,profesor!$G$2:$H$101,2,0)</f>
        <v>54</v>
      </c>
      <c r="K2288">
        <f>VLOOKUP(H2288,ar_predmet!A:C,3,0)</f>
        <v>245</v>
      </c>
      <c r="L2288" s="3" t="str">
        <f>VLOOKUP(H2288,ar_predmet!A:C,2,FALSE())</f>
        <v>S205</v>
      </c>
      <c r="M2288">
        <f>+VLOOKUP(G2288,tip_dogodka!$B$2:$C$10,2,0)</f>
        <v>1</v>
      </c>
      <c r="N2288">
        <f>+VLOOKUP(E2288,prostor!$F$1:$G$101,2,0)</f>
        <v>55</v>
      </c>
      <c r="O2288">
        <f t="shared" si="140"/>
        <v>245</v>
      </c>
      <c r="P2288">
        <f>VLOOKUP(O2288,mi2hh!A$2:B$4261,2,FALSE())</f>
        <v>5</v>
      </c>
      <c r="Q2288" t="str">
        <f t="shared" si="141"/>
        <v>Izr</v>
      </c>
      <c r="R2288" t="str">
        <f t="shared" si="142"/>
        <v>VS</v>
      </c>
      <c r="S2288" s="24" t="s">
        <v>1246</v>
      </c>
      <c r="T2288" t="str">
        <f t="shared" si="143"/>
        <v/>
      </c>
      <c r="U2288">
        <f>VLOOKUP(S2288,ar_skupina!L$2:M$136,2,FALSE())</f>
        <v>100</v>
      </c>
    </row>
    <row r="2289" spans="1:21" ht="14.25" customHeight="1" x14ac:dyDescent="0.25">
      <c r="A2289">
        <v>2752</v>
      </c>
      <c r="B2289" s="9">
        <v>45349.75</v>
      </c>
      <c r="C2289" s="9">
        <v>45349.920138888898</v>
      </c>
      <c r="D2289" t="s">
        <v>2032</v>
      </c>
      <c r="E2289" t="s">
        <v>17</v>
      </c>
      <c r="F2289" t="s">
        <v>2030</v>
      </c>
      <c r="G2289" t="s">
        <v>2</v>
      </c>
      <c r="H2289" t="s">
        <v>2033</v>
      </c>
      <c r="I2289" s="63" t="e">
        <f t="array" ref="I2289">_xlfn.IFS(#REF!="1",1,#REF!="2",2,#REF!="3",3,#REF!="1A",4,#REF!="1B",5,#REF!="2A",6,#REF!="2B",7,#REF!="3A",8,#REF!="3B",9,#REF!="4A",10,#REF!="","")</f>
        <v>#REF!</v>
      </c>
      <c r="J2289">
        <f>VLOOKUP(F2289,profesor!$G$2:$H$101,2,0)</f>
        <v>54</v>
      </c>
      <c r="K2289">
        <f>VLOOKUP(H2289,ar_predmet!A:C,3,0)</f>
        <v>245</v>
      </c>
      <c r="L2289" s="3" t="str">
        <f>VLOOKUP(H2289,ar_predmet!A:C,2,FALSE())</f>
        <v>S205</v>
      </c>
      <c r="M2289">
        <f>+VLOOKUP(G2289,tip_dogodka!$B$2:$C$10,2,0)</f>
        <v>1</v>
      </c>
      <c r="N2289">
        <f>+VLOOKUP(E2289,prostor!$F$1:$G$101,2,0)</f>
        <v>55</v>
      </c>
      <c r="O2289">
        <f t="shared" si="140"/>
        <v>245</v>
      </c>
      <c r="P2289">
        <f>VLOOKUP(O2289,mi2hh!A$2:B$4261,2,FALSE())</f>
        <v>5</v>
      </c>
      <c r="Q2289" t="str">
        <f t="shared" si="141"/>
        <v>Izr</v>
      </c>
      <c r="R2289" t="str">
        <f t="shared" si="142"/>
        <v>VS</v>
      </c>
      <c r="S2289" s="24" t="s">
        <v>1246</v>
      </c>
      <c r="T2289" t="str">
        <f t="shared" si="143"/>
        <v/>
      </c>
      <c r="U2289">
        <f>VLOOKUP(S2289,ar_skupina!L$2:M$136,2,FALSE())</f>
        <v>100</v>
      </c>
    </row>
    <row r="2290" spans="1:21" ht="14.25" customHeight="1" x14ac:dyDescent="0.25">
      <c r="A2290">
        <v>2753</v>
      </c>
      <c r="B2290" s="9">
        <v>45356.673611111102</v>
      </c>
      <c r="C2290" s="9">
        <v>45356.916666666701</v>
      </c>
      <c r="D2290" t="s">
        <v>2034</v>
      </c>
      <c r="E2290" t="s">
        <v>16</v>
      </c>
      <c r="F2290" t="s">
        <v>2030</v>
      </c>
      <c r="G2290" t="s">
        <v>4</v>
      </c>
      <c r="H2290" t="s">
        <v>2033</v>
      </c>
      <c r="I2290" s="63" t="e">
        <f t="array" ref="I2290">_xlfn.IFS(#REF!="1",1,#REF!="2",2,#REF!="3",3,#REF!="1A",4,#REF!="1B",5,#REF!="2A",6,#REF!="2B",7,#REF!="3A",8,#REF!="3B",9,#REF!="4A",10,#REF!="","")</f>
        <v>#REF!</v>
      </c>
      <c r="J2290">
        <f>VLOOKUP(F2290,profesor!$G$2:$H$101,2,0)</f>
        <v>54</v>
      </c>
      <c r="K2290">
        <f>VLOOKUP(H2290,ar_predmet!A:C,3,0)</f>
        <v>245</v>
      </c>
      <c r="L2290" s="3" t="str">
        <f>VLOOKUP(H2290,ar_predmet!A:C,2,FALSE())</f>
        <v>S205</v>
      </c>
      <c r="M2290">
        <f>+VLOOKUP(G2290,tip_dogodka!$B$2:$C$10,2,0)</f>
        <v>3</v>
      </c>
      <c r="N2290">
        <f>+VLOOKUP(E2290,prostor!$F$1:$G$101,2,0)</f>
        <v>54</v>
      </c>
      <c r="O2290">
        <f t="shared" si="140"/>
        <v>350</v>
      </c>
      <c r="P2290">
        <f>VLOOKUP(O2290,mi2hh!A$2:B$4261,2,FALSE())</f>
        <v>7</v>
      </c>
      <c r="Q2290" t="str">
        <f t="shared" si="141"/>
        <v>Izr</v>
      </c>
      <c r="R2290" t="str">
        <f t="shared" si="142"/>
        <v>VS</v>
      </c>
      <c r="S2290" s="24" t="s">
        <v>1246</v>
      </c>
      <c r="T2290" t="str">
        <f t="shared" si="143"/>
        <v/>
      </c>
      <c r="U2290">
        <f>VLOOKUP(S2290,ar_skupina!L$2:M$136,2,FALSE())</f>
        <v>100</v>
      </c>
    </row>
    <row r="2291" spans="1:21" ht="14.25" customHeight="1" x14ac:dyDescent="0.25">
      <c r="A2291">
        <v>2755</v>
      </c>
      <c r="B2291" s="9">
        <v>45237.489583333299</v>
      </c>
      <c r="C2291" s="9">
        <v>45237.59375</v>
      </c>
      <c r="D2291" t="s">
        <v>2035</v>
      </c>
      <c r="E2291">
        <v>301</v>
      </c>
      <c r="F2291" t="s">
        <v>2036</v>
      </c>
      <c r="G2291" t="s">
        <v>2</v>
      </c>
      <c r="H2291" t="s">
        <v>2037</v>
      </c>
      <c r="I2291" s="63" t="e">
        <f t="array" ref="I2291">_xlfn.IFS(#REF!="1",1,#REF!="2",2,#REF!="3",3,#REF!="1A",4,#REF!="1B",5,#REF!="2A",6,#REF!="2B",7,#REF!="3A",8,#REF!="3B",9,#REF!="4A",10,#REF!="","")</f>
        <v>#REF!</v>
      </c>
      <c r="J2291">
        <f>VLOOKUP(F2291,profesor!$G$2:$H$101,2,0)</f>
        <v>26</v>
      </c>
      <c r="K2291">
        <f>VLOOKUP(H2291,ar_predmet!A:C,3,0)</f>
        <v>54</v>
      </c>
      <c r="L2291" s="3">
        <f>VLOOKUP(H2291,ar_predmet!A:C,2,FALSE())</f>
        <v>5311</v>
      </c>
      <c r="M2291">
        <f>+VLOOKUP(G2291,tip_dogodka!$B$2:$C$10,2,0)</f>
        <v>1</v>
      </c>
      <c r="N2291">
        <f>+VLOOKUP(E2291,prostor!$F$1:$G$101,2,0)</f>
        <v>5</v>
      </c>
      <c r="O2291">
        <f t="shared" si="140"/>
        <v>150</v>
      </c>
      <c r="P2291">
        <f>VLOOKUP(O2291,mi2hh!A$2:B$4261,2,FALSE())</f>
        <v>3</v>
      </c>
      <c r="Q2291" t="str">
        <f t="shared" si="141"/>
        <v>Red</v>
      </c>
      <c r="R2291" t="str">
        <f t="shared" si="142"/>
        <v>VS</v>
      </c>
      <c r="S2291" s="24" t="s">
        <v>1181</v>
      </c>
      <c r="T2291" t="str">
        <f t="shared" si="143"/>
        <v/>
      </c>
      <c r="U2291">
        <f>VLOOKUP(S2291,ar_skupina!L$2:M$136,2,FALSE())</f>
        <v>41</v>
      </c>
    </row>
    <row r="2292" spans="1:21" ht="14.25" customHeight="1" x14ac:dyDescent="0.25">
      <c r="A2292">
        <v>2757</v>
      </c>
      <c r="B2292" s="9">
        <v>45219.53125</v>
      </c>
      <c r="C2292" s="9">
        <v>45219.635416666701</v>
      </c>
      <c r="D2292" t="s">
        <v>2038</v>
      </c>
      <c r="E2292">
        <v>401</v>
      </c>
      <c r="F2292" t="s">
        <v>2036</v>
      </c>
      <c r="G2292" t="s">
        <v>3</v>
      </c>
      <c r="H2292" t="s">
        <v>2039</v>
      </c>
      <c r="I2292" s="63" t="e">
        <f t="array" ref="I2292">_xlfn.IFS(#REF!="1",1,#REF!="2",2,#REF!="3",3,#REF!="1A",4,#REF!="1B",5,#REF!="2A",6,#REF!="2B",7,#REF!="3A",8,#REF!="3B",9,#REF!="4A",10,#REF!="","")</f>
        <v>#REF!</v>
      </c>
      <c r="J2292">
        <f>VLOOKUP(F2292,profesor!$G$2:$H$101,2,0)</f>
        <v>26</v>
      </c>
      <c r="K2292">
        <f>VLOOKUP(H2292,ar_predmet!A:C,3,0)</f>
        <v>103</v>
      </c>
      <c r="L2292" s="3">
        <f>VLOOKUP(H2292,ar_predmet!A:C,2,FALSE())</f>
        <v>6229</v>
      </c>
      <c r="M2292">
        <f>+VLOOKUP(G2292,tip_dogodka!$B$2:$C$10,2,0)</f>
        <v>2</v>
      </c>
      <c r="N2292">
        <f>+VLOOKUP(E2292,prostor!$F$1:$G$101,2,0)</f>
        <v>10</v>
      </c>
      <c r="O2292">
        <f t="shared" si="140"/>
        <v>150</v>
      </c>
      <c r="P2292">
        <f>VLOOKUP(O2292,mi2hh!A$2:B$4261,2,FALSE())</f>
        <v>3</v>
      </c>
      <c r="Q2292" t="str">
        <f t="shared" si="141"/>
        <v>Red</v>
      </c>
      <c r="R2292" t="str">
        <f t="shared" si="142"/>
        <v>UN</v>
      </c>
      <c r="S2292" s="24" t="s">
        <v>1209</v>
      </c>
      <c r="T2292" t="str">
        <f t="shared" si="143"/>
        <v/>
      </c>
      <c r="U2292">
        <f>VLOOKUP(S2292,ar_skupina!L$2:M$136,2,FALSE())</f>
        <v>66</v>
      </c>
    </row>
    <row r="2293" spans="1:21" ht="14.25" customHeight="1" x14ac:dyDescent="0.25">
      <c r="A2293">
        <v>2759</v>
      </c>
      <c r="B2293" s="9">
        <v>45243.489583333299</v>
      </c>
      <c r="C2293" s="9">
        <v>45243.59375</v>
      </c>
      <c r="D2293" t="s">
        <v>2040</v>
      </c>
      <c r="E2293" t="s">
        <v>16</v>
      </c>
      <c r="F2293" t="s">
        <v>2036</v>
      </c>
      <c r="G2293" t="s">
        <v>4</v>
      </c>
      <c r="H2293" t="s">
        <v>2037</v>
      </c>
      <c r="I2293" s="63" t="e">
        <f t="array" ref="I2293">_xlfn.IFS(#REF!="1",1,#REF!="2",2,#REF!="3",3,#REF!="1A",4,#REF!="1B",5,#REF!="2A",6,#REF!="2B",7,#REF!="3A",8,#REF!="3B",9,#REF!="4A",10,#REF!="","")</f>
        <v>#REF!</v>
      </c>
      <c r="J2293">
        <f>VLOOKUP(F2293,profesor!$G$2:$H$101,2,0)</f>
        <v>26</v>
      </c>
      <c r="K2293">
        <f>VLOOKUP(H2293,ar_predmet!A:C,3,0)</f>
        <v>54</v>
      </c>
      <c r="L2293" s="3">
        <f>VLOOKUP(H2293,ar_predmet!A:C,2,FALSE())</f>
        <v>5311</v>
      </c>
      <c r="M2293">
        <f>+VLOOKUP(G2293,tip_dogodka!$B$2:$C$10,2,0)</f>
        <v>3</v>
      </c>
      <c r="N2293">
        <f>+VLOOKUP(E2293,prostor!$F$1:$G$101,2,0)</f>
        <v>54</v>
      </c>
      <c r="O2293">
        <f t="shared" si="140"/>
        <v>150</v>
      </c>
      <c r="P2293">
        <f>VLOOKUP(O2293,mi2hh!A$2:B$4261,2,FALSE())</f>
        <v>3</v>
      </c>
      <c r="Q2293" t="str">
        <f t="shared" si="141"/>
        <v>Red</v>
      </c>
      <c r="R2293" t="str">
        <f t="shared" si="142"/>
        <v>VS</v>
      </c>
      <c r="S2293" s="24" t="s">
        <v>1181</v>
      </c>
      <c r="T2293" t="str">
        <f t="shared" si="143"/>
        <v/>
      </c>
      <c r="U2293">
        <f>VLOOKUP(S2293,ar_skupina!L$2:M$136,2,FALSE())</f>
        <v>41</v>
      </c>
    </row>
    <row r="2294" spans="1:21" ht="14.25" customHeight="1" x14ac:dyDescent="0.25">
      <c r="A2294">
        <v>2761</v>
      </c>
      <c r="B2294" s="9">
        <v>45405.416666666701</v>
      </c>
      <c r="C2294" s="9">
        <v>45405.520833333299</v>
      </c>
      <c r="D2294" t="s">
        <v>2041</v>
      </c>
      <c r="E2294" t="s">
        <v>16</v>
      </c>
      <c r="F2294" t="s">
        <v>2036</v>
      </c>
      <c r="G2294" t="s">
        <v>5</v>
      </c>
      <c r="H2294" t="s">
        <v>2042</v>
      </c>
      <c r="I2294" s="63" t="e">
        <f t="array" ref="I2294">_xlfn.IFS(#REF!="1",1,#REF!="2",2,#REF!="3",3,#REF!="1A",4,#REF!="1B",5,#REF!="2A",6,#REF!="2B",7,#REF!="3A",8,#REF!="3B",9,#REF!="4A",10,#REF!="","")</f>
        <v>#REF!</v>
      </c>
      <c r="J2294">
        <f>VLOOKUP(F2294,profesor!$G$2:$H$101,2,0)</f>
        <v>26</v>
      </c>
      <c r="K2294">
        <f>VLOOKUP(H2294,ar_predmet!A:C,3,0)</f>
        <v>81</v>
      </c>
      <c r="L2294" s="3">
        <f>VLOOKUP(H2294,ar_predmet!A:C,2,FALSE())</f>
        <v>6119</v>
      </c>
      <c r="M2294">
        <f>+VLOOKUP(G2294,tip_dogodka!$B$2:$C$10,2,0)</f>
        <v>4</v>
      </c>
      <c r="N2294">
        <f>+VLOOKUP(E2294,prostor!$F$1:$G$101,2,0)</f>
        <v>54</v>
      </c>
      <c r="O2294">
        <f t="shared" si="140"/>
        <v>150</v>
      </c>
      <c r="P2294">
        <f>VLOOKUP(O2294,mi2hh!A$2:B$4261,2,FALSE())</f>
        <v>3</v>
      </c>
      <c r="Q2294" t="str">
        <f t="shared" si="141"/>
        <v>Red</v>
      </c>
      <c r="R2294" t="str">
        <f t="shared" si="142"/>
        <v>UN</v>
      </c>
      <c r="S2294" s="24" t="s">
        <v>1196</v>
      </c>
      <c r="T2294" t="str">
        <f t="shared" si="143"/>
        <v/>
      </c>
      <c r="U2294">
        <f>VLOOKUP(S2294,ar_skupina!L$2:M$136,2,FALSE())</f>
        <v>53</v>
      </c>
    </row>
    <row r="2295" spans="1:21" ht="14.25" customHeight="1" x14ac:dyDescent="0.25">
      <c r="A2295">
        <v>2763</v>
      </c>
      <c r="B2295" s="9">
        <v>45260.489583333299</v>
      </c>
      <c r="C2295" s="9">
        <v>45260.59375</v>
      </c>
      <c r="D2295" t="s">
        <v>2043</v>
      </c>
      <c r="E2295" t="s">
        <v>16</v>
      </c>
      <c r="F2295" t="s">
        <v>2036</v>
      </c>
      <c r="G2295" t="s">
        <v>5</v>
      </c>
      <c r="H2295" t="s">
        <v>2037</v>
      </c>
      <c r="I2295" s="63" t="e">
        <f t="array" ref="I2295">_xlfn.IFS(#REF!="1",1,#REF!="2",2,#REF!="3",3,#REF!="1A",4,#REF!="1B",5,#REF!="2A",6,#REF!="2B",7,#REF!="3A",8,#REF!="3B",9,#REF!="4A",10,#REF!="","")</f>
        <v>#REF!</v>
      </c>
      <c r="J2295">
        <f>VLOOKUP(F2295,profesor!$G$2:$H$101,2,0)</f>
        <v>26</v>
      </c>
      <c r="K2295">
        <f>VLOOKUP(H2295,ar_predmet!A:C,3,0)</f>
        <v>54</v>
      </c>
      <c r="L2295" s="3">
        <f>VLOOKUP(H2295,ar_predmet!A:C,2,FALSE())</f>
        <v>5311</v>
      </c>
      <c r="M2295">
        <f>+VLOOKUP(G2295,tip_dogodka!$B$2:$C$10,2,0)</f>
        <v>4</v>
      </c>
      <c r="N2295">
        <f>+VLOOKUP(E2295,prostor!$F$1:$G$101,2,0)</f>
        <v>54</v>
      </c>
      <c r="O2295">
        <f t="shared" si="140"/>
        <v>150</v>
      </c>
      <c r="P2295">
        <f>VLOOKUP(O2295,mi2hh!A$2:B$4261,2,FALSE())</f>
        <v>3</v>
      </c>
      <c r="Q2295" t="str">
        <f t="shared" si="141"/>
        <v>Red</v>
      </c>
      <c r="R2295" t="str">
        <f t="shared" si="142"/>
        <v>VS</v>
      </c>
      <c r="S2295" s="24" t="s">
        <v>1181</v>
      </c>
      <c r="T2295" t="str">
        <f t="shared" si="143"/>
        <v/>
      </c>
      <c r="U2295">
        <f>VLOOKUP(S2295,ar_skupina!L$2:M$136,2,FALSE())</f>
        <v>41</v>
      </c>
    </row>
    <row r="2296" spans="1:21" ht="14.25" customHeight="1" x14ac:dyDescent="0.25">
      <c r="A2296">
        <v>2764</v>
      </c>
      <c r="B2296" s="9">
        <v>45398.416666666701</v>
      </c>
      <c r="C2296" s="9">
        <v>45398.520833333299</v>
      </c>
      <c r="D2296" t="s">
        <v>2044</v>
      </c>
      <c r="E2296">
        <v>301</v>
      </c>
      <c r="F2296" t="s">
        <v>2036</v>
      </c>
      <c r="G2296" t="s">
        <v>3</v>
      </c>
      <c r="H2296" t="s">
        <v>2042</v>
      </c>
      <c r="I2296" s="63" t="e">
        <f t="array" ref="I2296">_xlfn.IFS(#REF!="1",1,#REF!="2",2,#REF!="3",3,#REF!="1A",4,#REF!="1B",5,#REF!="2A",6,#REF!="2B",7,#REF!="3A",8,#REF!="3B",9,#REF!="4A",10,#REF!="","")</f>
        <v>#REF!</v>
      </c>
      <c r="J2296">
        <f>VLOOKUP(F2296,profesor!$G$2:$H$101,2,0)</f>
        <v>26</v>
      </c>
      <c r="K2296">
        <f>VLOOKUP(H2296,ar_predmet!A:C,3,0)</f>
        <v>81</v>
      </c>
      <c r="L2296" s="3">
        <f>VLOOKUP(H2296,ar_predmet!A:C,2,FALSE())</f>
        <v>6119</v>
      </c>
      <c r="M2296">
        <f>+VLOOKUP(G2296,tip_dogodka!$B$2:$C$10,2,0)</f>
        <v>2</v>
      </c>
      <c r="N2296">
        <f>+VLOOKUP(E2296,prostor!$F$1:$G$101,2,0)</f>
        <v>5</v>
      </c>
      <c r="O2296">
        <f t="shared" si="140"/>
        <v>150</v>
      </c>
      <c r="P2296">
        <f>VLOOKUP(O2296,mi2hh!A$2:B$4261,2,FALSE())</f>
        <v>3</v>
      </c>
      <c r="Q2296" t="str">
        <f t="shared" si="141"/>
        <v>Red</v>
      </c>
      <c r="R2296" t="str">
        <f t="shared" si="142"/>
        <v>UN</v>
      </c>
      <c r="S2296" s="24" t="s">
        <v>1196</v>
      </c>
      <c r="T2296" t="str">
        <f t="shared" si="143"/>
        <v/>
      </c>
      <c r="U2296">
        <f>VLOOKUP(S2296,ar_skupina!L$2:M$136,2,FALSE())</f>
        <v>53</v>
      </c>
    </row>
    <row r="2297" spans="1:21" ht="14.25" customHeight="1" x14ac:dyDescent="0.25">
      <c r="A2297">
        <v>2765</v>
      </c>
      <c r="B2297" s="9">
        <v>45210.53125</v>
      </c>
      <c r="C2297" s="9">
        <v>45210.635416666701</v>
      </c>
      <c r="D2297" t="s">
        <v>2045</v>
      </c>
      <c r="E2297" t="s">
        <v>16</v>
      </c>
      <c r="F2297" t="s">
        <v>2036</v>
      </c>
      <c r="G2297" t="s">
        <v>4</v>
      </c>
      <c r="H2297" t="s">
        <v>2039</v>
      </c>
      <c r="I2297" s="63" t="e">
        <f t="array" ref="I2297">_xlfn.IFS(#REF!="1",1,#REF!="2",2,#REF!="3",3,#REF!="1A",4,#REF!="1B",5,#REF!="2A",6,#REF!="2B",7,#REF!="3A",8,#REF!="3B",9,#REF!="4A",10,#REF!="","")</f>
        <v>#REF!</v>
      </c>
      <c r="J2297">
        <f>VLOOKUP(F2297,profesor!$G$2:$H$101,2,0)</f>
        <v>26</v>
      </c>
      <c r="K2297">
        <f>VLOOKUP(H2297,ar_predmet!A:C,3,0)</f>
        <v>103</v>
      </c>
      <c r="L2297" s="3">
        <f>VLOOKUP(H2297,ar_predmet!A:C,2,FALSE())</f>
        <v>6229</v>
      </c>
      <c r="M2297">
        <f>+VLOOKUP(G2297,tip_dogodka!$B$2:$C$10,2,0)</f>
        <v>3</v>
      </c>
      <c r="N2297">
        <f>+VLOOKUP(E2297,prostor!$F$1:$G$101,2,0)</f>
        <v>54</v>
      </c>
      <c r="O2297">
        <f t="shared" si="140"/>
        <v>150</v>
      </c>
      <c r="P2297">
        <f>VLOOKUP(O2297,mi2hh!A$2:B$4261,2,FALSE())</f>
        <v>3</v>
      </c>
      <c r="Q2297" t="str">
        <f t="shared" si="141"/>
        <v>Red</v>
      </c>
      <c r="R2297" t="str">
        <f t="shared" si="142"/>
        <v>UN</v>
      </c>
      <c r="S2297" s="24" t="s">
        <v>1209</v>
      </c>
      <c r="T2297" t="str">
        <f t="shared" si="143"/>
        <v/>
      </c>
      <c r="U2297">
        <f>VLOOKUP(S2297,ar_skupina!L$2:M$136,2,FALSE())</f>
        <v>66</v>
      </c>
    </row>
    <row r="2298" spans="1:21" ht="14.25" customHeight="1" x14ac:dyDescent="0.25">
      <c r="A2298">
        <v>2766</v>
      </c>
      <c r="B2298" s="9">
        <v>45217.53125</v>
      </c>
      <c r="C2298" s="9">
        <v>45217.635416666701</v>
      </c>
      <c r="D2298" t="s">
        <v>2045</v>
      </c>
      <c r="E2298" t="s">
        <v>16</v>
      </c>
      <c r="F2298" t="s">
        <v>2036</v>
      </c>
      <c r="G2298" t="s">
        <v>4</v>
      </c>
      <c r="H2298" t="s">
        <v>2039</v>
      </c>
      <c r="I2298" s="63" t="e">
        <f t="array" ref="I2298">_xlfn.IFS(#REF!="1",1,#REF!="2",2,#REF!="3",3,#REF!="1A",4,#REF!="1B",5,#REF!="2A",6,#REF!="2B",7,#REF!="3A",8,#REF!="3B",9,#REF!="4A",10,#REF!="","")</f>
        <v>#REF!</v>
      </c>
      <c r="J2298">
        <f>VLOOKUP(F2298,profesor!$G$2:$H$101,2,0)</f>
        <v>26</v>
      </c>
      <c r="K2298">
        <f>VLOOKUP(H2298,ar_predmet!A:C,3,0)</f>
        <v>103</v>
      </c>
      <c r="L2298" s="3">
        <f>VLOOKUP(H2298,ar_predmet!A:C,2,FALSE())</f>
        <v>6229</v>
      </c>
      <c r="M2298">
        <f>+VLOOKUP(G2298,tip_dogodka!$B$2:$C$10,2,0)</f>
        <v>3</v>
      </c>
      <c r="N2298">
        <f>+VLOOKUP(E2298,prostor!$F$1:$G$101,2,0)</f>
        <v>54</v>
      </c>
      <c r="O2298">
        <f t="shared" si="140"/>
        <v>150</v>
      </c>
      <c r="P2298">
        <f>VLOOKUP(O2298,mi2hh!A$2:B$4261,2,FALSE())</f>
        <v>3</v>
      </c>
      <c r="Q2298" t="str">
        <f t="shared" si="141"/>
        <v>Red</v>
      </c>
      <c r="R2298" t="str">
        <f t="shared" si="142"/>
        <v>UN</v>
      </c>
      <c r="S2298" s="24" t="s">
        <v>1209</v>
      </c>
      <c r="T2298" t="str">
        <f t="shared" si="143"/>
        <v/>
      </c>
      <c r="U2298">
        <f>VLOOKUP(S2298,ar_skupina!L$2:M$136,2,FALSE())</f>
        <v>66</v>
      </c>
    </row>
    <row r="2299" spans="1:21" ht="14.25" customHeight="1" x14ac:dyDescent="0.25">
      <c r="A2299">
        <v>2767</v>
      </c>
      <c r="B2299" s="9">
        <v>45246.489583333299</v>
      </c>
      <c r="C2299" s="9">
        <v>45246.59375</v>
      </c>
      <c r="D2299" t="s">
        <v>2040</v>
      </c>
      <c r="E2299" t="s">
        <v>16</v>
      </c>
      <c r="F2299" t="s">
        <v>2036</v>
      </c>
      <c r="G2299" t="s">
        <v>4</v>
      </c>
      <c r="H2299" t="s">
        <v>2037</v>
      </c>
      <c r="I2299" s="63" t="e">
        <f t="array" ref="I2299">_xlfn.IFS(#REF!="1",1,#REF!="2",2,#REF!="3",3,#REF!="1A",4,#REF!="1B",5,#REF!="2A",6,#REF!="2B",7,#REF!="3A",8,#REF!="3B",9,#REF!="4A",10,#REF!="","")</f>
        <v>#REF!</v>
      </c>
      <c r="J2299">
        <f>VLOOKUP(F2299,profesor!$G$2:$H$101,2,0)</f>
        <v>26</v>
      </c>
      <c r="K2299">
        <f>VLOOKUP(H2299,ar_predmet!A:C,3,0)</f>
        <v>54</v>
      </c>
      <c r="L2299" s="3">
        <f>VLOOKUP(H2299,ar_predmet!A:C,2,FALSE())</f>
        <v>5311</v>
      </c>
      <c r="M2299">
        <f>+VLOOKUP(G2299,tip_dogodka!$B$2:$C$10,2,0)</f>
        <v>3</v>
      </c>
      <c r="N2299">
        <f>+VLOOKUP(E2299,prostor!$F$1:$G$101,2,0)</f>
        <v>54</v>
      </c>
      <c r="O2299">
        <f t="shared" si="140"/>
        <v>150</v>
      </c>
      <c r="P2299">
        <f>VLOOKUP(O2299,mi2hh!A$2:B$4261,2,FALSE())</f>
        <v>3</v>
      </c>
      <c r="Q2299" t="str">
        <f t="shared" si="141"/>
        <v>Red</v>
      </c>
      <c r="R2299" t="str">
        <f t="shared" si="142"/>
        <v>VS</v>
      </c>
      <c r="S2299" s="24" t="s">
        <v>1181</v>
      </c>
      <c r="T2299" t="str">
        <f t="shared" si="143"/>
        <v/>
      </c>
      <c r="U2299">
        <f>VLOOKUP(S2299,ar_skupina!L$2:M$136,2,FALSE())</f>
        <v>41</v>
      </c>
    </row>
    <row r="2300" spans="1:21" ht="14.25" customHeight="1" x14ac:dyDescent="0.25">
      <c r="A2300">
        <v>2768</v>
      </c>
      <c r="B2300" s="9">
        <v>45201.53125</v>
      </c>
      <c r="C2300" s="9">
        <v>45201.635416666701</v>
      </c>
      <c r="D2300" t="s">
        <v>2046</v>
      </c>
      <c r="E2300">
        <v>303</v>
      </c>
      <c r="F2300" t="s">
        <v>2036</v>
      </c>
      <c r="G2300" t="s">
        <v>2</v>
      </c>
      <c r="H2300" t="s">
        <v>2039</v>
      </c>
      <c r="I2300" s="63" t="e">
        <f t="array" ref="I2300">_xlfn.IFS(#REF!="1",1,#REF!="2",2,#REF!="3",3,#REF!="1A",4,#REF!="1B",5,#REF!="2A",6,#REF!="2B",7,#REF!="3A",8,#REF!="3B",9,#REF!="4A",10,#REF!="","")</f>
        <v>#REF!</v>
      </c>
      <c r="J2300">
        <f>VLOOKUP(F2300,profesor!$G$2:$H$101,2,0)</f>
        <v>26</v>
      </c>
      <c r="K2300">
        <f>VLOOKUP(H2300,ar_predmet!A:C,3,0)</f>
        <v>103</v>
      </c>
      <c r="L2300" s="3">
        <f>VLOOKUP(H2300,ar_predmet!A:C,2,FALSE())</f>
        <v>6229</v>
      </c>
      <c r="M2300">
        <f>+VLOOKUP(G2300,tip_dogodka!$B$2:$C$10,2,0)</f>
        <v>1</v>
      </c>
      <c r="N2300">
        <f>+VLOOKUP(E2300,prostor!$F$1:$G$101,2,0)</f>
        <v>7</v>
      </c>
      <c r="O2300">
        <f t="shared" si="140"/>
        <v>150</v>
      </c>
      <c r="P2300">
        <f>VLOOKUP(O2300,mi2hh!A$2:B$4261,2,FALSE())</f>
        <v>3</v>
      </c>
      <c r="Q2300" t="str">
        <f t="shared" si="141"/>
        <v>Red</v>
      </c>
      <c r="R2300" t="str">
        <f t="shared" si="142"/>
        <v>UN</v>
      </c>
      <c r="S2300" s="24" t="s">
        <v>1209</v>
      </c>
      <c r="T2300" t="str">
        <f t="shared" si="143"/>
        <v/>
      </c>
      <c r="U2300">
        <f>VLOOKUP(S2300,ar_skupina!L$2:M$136,2,FALSE())</f>
        <v>66</v>
      </c>
    </row>
    <row r="2301" spans="1:21" ht="14.25" customHeight="1" x14ac:dyDescent="0.25">
      <c r="A2301">
        <v>2769</v>
      </c>
      <c r="B2301" s="9">
        <v>45429.53125</v>
      </c>
      <c r="C2301" s="9">
        <v>45429.635416666701</v>
      </c>
      <c r="D2301" t="s">
        <v>2047</v>
      </c>
      <c r="E2301" t="s">
        <v>16</v>
      </c>
      <c r="F2301" t="s">
        <v>2036</v>
      </c>
      <c r="G2301" t="s">
        <v>4</v>
      </c>
      <c r="H2301" t="s">
        <v>1496</v>
      </c>
      <c r="I2301" s="63" t="e">
        <f t="array" ref="I2301">_xlfn.IFS(#REF!="1",1,#REF!="2",2,#REF!="3",3,#REF!="1A",4,#REF!="1B",5,#REF!="2A",6,#REF!="2B",7,#REF!="3A",8,#REF!="3B",9,#REF!="4A",10,#REF!="","")</f>
        <v>#REF!</v>
      </c>
      <c r="J2301">
        <f>VLOOKUP(F2301,profesor!$G$2:$H$101,2,0)</f>
        <v>26</v>
      </c>
      <c r="K2301">
        <f>VLOOKUP(H2301,ar_predmet!A:C,3,0)</f>
        <v>157</v>
      </c>
      <c r="L2301" s="3">
        <f>VLOOKUP(H2301,ar_predmet!A:C,2,FALSE())</f>
        <v>7117</v>
      </c>
      <c r="M2301">
        <f>+VLOOKUP(G2301,tip_dogodka!$B$2:$C$10,2,0)</f>
        <v>3</v>
      </c>
      <c r="N2301">
        <f>+VLOOKUP(E2301,prostor!$F$1:$G$101,2,0)</f>
        <v>54</v>
      </c>
      <c r="O2301">
        <f t="shared" si="140"/>
        <v>150</v>
      </c>
      <c r="P2301">
        <f>VLOOKUP(O2301,mi2hh!A$2:B$4261,2,FALSE())</f>
        <v>3</v>
      </c>
      <c r="Q2301" t="str">
        <f t="shared" si="141"/>
        <v>Red</v>
      </c>
      <c r="R2301" t="str">
        <f t="shared" si="142"/>
        <v>MA</v>
      </c>
      <c r="S2301" s="24" t="s">
        <v>1225</v>
      </c>
      <c r="T2301" t="str">
        <f t="shared" si="143"/>
        <v/>
      </c>
      <c r="U2301">
        <f>VLOOKUP(S2301,ar_skupina!L$2:M$136,2,FALSE())</f>
        <v>81</v>
      </c>
    </row>
    <row r="2302" spans="1:21" ht="14.25" customHeight="1" x14ac:dyDescent="0.25">
      <c r="A2302">
        <v>2770</v>
      </c>
      <c r="B2302" s="9">
        <v>45397.416666666701</v>
      </c>
      <c r="C2302" s="9">
        <v>45397.520833333299</v>
      </c>
      <c r="D2302" t="s">
        <v>2044</v>
      </c>
      <c r="E2302">
        <v>301</v>
      </c>
      <c r="F2302" t="s">
        <v>2036</v>
      </c>
      <c r="G2302" t="s">
        <v>3</v>
      </c>
      <c r="H2302" t="s">
        <v>2042</v>
      </c>
      <c r="I2302" s="63" t="e">
        <f t="array" ref="I2302">_xlfn.IFS(#REF!="1",1,#REF!="2",2,#REF!="3",3,#REF!="1A",4,#REF!="1B",5,#REF!="2A",6,#REF!="2B",7,#REF!="3A",8,#REF!="3B",9,#REF!="4A",10,#REF!="","")</f>
        <v>#REF!</v>
      </c>
      <c r="J2302">
        <f>VLOOKUP(F2302,profesor!$G$2:$H$101,2,0)</f>
        <v>26</v>
      </c>
      <c r="K2302">
        <f>VLOOKUP(H2302,ar_predmet!A:C,3,0)</f>
        <v>81</v>
      </c>
      <c r="L2302" s="3">
        <f>VLOOKUP(H2302,ar_predmet!A:C,2,FALSE())</f>
        <v>6119</v>
      </c>
      <c r="M2302">
        <f>+VLOOKUP(G2302,tip_dogodka!$B$2:$C$10,2,0)</f>
        <v>2</v>
      </c>
      <c r="N2302">
        <f>+VLOOKUP(E2302,prostor!$F$1:$G$101,2,0)</f>
        <v>5</v>
      </c>
      <c r="O2302">
        <f t="shared" si="140"/>
        <v>150</v>
      </c>
      <c r="P2302">
        <f>VLOOKUP(O2302,mi2hh!A$2:B$4261,2,FALSE())</f>
        <v>3</v>
      </c>
      <c r="Q2302" t="str">
        <f t="shared" si="141"/>
        <v>Red</v>
      </c>
      <c r="R2302" t="str">
        <f t="shared" si="142"/>
        <v>UN</v>
      </c>
      <c r="S2302" s="24" t="s">
        <v>1196</v>
      </c>
      <c r="T2302" t="str">
        <f t="shared" si="143"/>
        <v/>
      </c>
      <c r="U2302">
        <f>VLOOKUP(S2302,ar_skupina!L$2:M$136,2,FALSE())</f>
        <v>53</v>
      </c>
    </row>
    <row r="2303" spans="1:21" ht="14.25" customHeight="1" x14ac:dyDescent="0.25">
      <c r="A2303">
        <v>2771</v>
      </c>
      <c r="B2303" s="9">
        <v>45391.416666666701</v>
      </c>
      <c r="C2303" s="9">
        <v>45391.520833333299</v>
      </c>
      <c r="D2303" t="s">
        <v>2048</v>
      </c>
      <c r="E2303" t="s">
        <v>16</v>
      </c>
      <c r="F2303" t="s">
        <v>2036</v>
      </c>
      <c r="G2303" t="s">
        <v>4</v>
      </c>
      <c r="H2303" t="s">
        <v>2042</v>
      </c>
      <c r="I2303" s="63" t="e">
        <f t="array" ref="I2303">_xlfn.IFS(#REF!="1",1,#REF!="2",2,#REF!="3",3,#REF!="1A",4,#REF!="1B",5,#REF!="2A",6,#REF!="2B",7,#REF!="3A",8,#REF!="3B",9,#REF!="4A",10,#REF!="","")</f>
        <v>#REF!</v>
      </c>
      <c r="J2303">
        <f>VLOOKUP(F2303,profesor!$G$2:$H$101,2,0)</f>
        <v>26</v>
      </c>
      <c r="K2303">
        <f>VLOOKUP(H2303,ar_predmet!A:C,3,0)</f>
        <v>81</v>
      </c>
      <c r="L2303" s="3">
        <f>VLOOKUP(H2303,ar_predmet!A:C,2,FALSE())</f>
        <v>6119</v>
      </c>
      <c r="M2303">
        <f>+VLOOKUP(G2303,tip_dogodka!$B$2:$C$10,2,0)</f>
        <v>3</v>
      </c>
      <c r="N2303">
        <f>+VLOOKUP(E2303,prostor!$F$1:$G$101,2,0)</f>
        <v>54</v>
      </c>
      <c r="O2303">
        <f t="shared" si="140"/>
        <v>150</v>
      </c>
      <c r="P2303">
        <f>VLOOKUP(O2303,mi2hh!A$2:B$4261,2,FALSE())</f>
        <v>3</v>
      </c>
      <c r="Q2303" t="str">
        <f t="shared" si="141"/>
        <v>Red</v>
      </c>
      <c r="R2303" t="str">
        <f t="shared" si="142"/>
        <v>UN</v>
      </c>
      <c r="S2303" s="24" t="s">
        <v>1196</v>
      </c>
      <c r="T2303" t="str">
        <f t="shared" si="143"/>
        <v/>
      </c>
      <c r="U2303">
        <f>VLOOKUP(S2303,ar_skupina!L$2:M$136,2,FALSE())</f>
        <v>53</v>
      </c>
    </row>
    <row r="2304" spans="1:21" ht="14.25" customHeight="1" x14ac:dyDescent="0.25">
      <c r="A2304">
        <v>2772</v>
      </c>
      <c r="B2304" s="9">
        <v>45261.489583333299</v>
      </c>
      <c r="C2304" s="9">
        <v>45261.59375</v>
      </c>
      <c r="D2304" t="s">
        <v>2049</v>
      </c>
      <c r="E2304">
        <v>302</v>
      </c>
      <c r="F2304" t="s">
        <v>2036</v>
      </c>
      <c r="G2304" t="s">
        <v>3</v>
      </c>
      <c r="H2304" t="s">
        <v>2037</v>
      </c>
      <c r="I2304" s="63" t="e">
        <f t="array" ref="I2304">_xlfn.IFS(#REF!="1",1,#REF!="2",2,#REF!="3",3,#REF!="1A",4,#REF!="1B",5,#REF!="2A",6,#REF!="2B",7,#REF!="3A",8,#REF!="3B",9,#REF!="4A",10,#REF!="","")</f>
        <v>#REF!</v>
      </c>
      <c r="J2304">
        <f>VLOOKUP(F2304,profesor!$G$2:$H$101,2,0)</f>
        <v>26</v>
      </c>
      <c r="K2304">
        <f>VLOOKUP(H2304,ar_predmet!A:C,3,0)</f>
        <v>54</v>
      </c>
      <c r="L2304" s="3">
        <f>VLOOKUP(H2304,ar_predmet!A:C,2,FALSE())</f>
        <v>5311</v>
      </c>
      <c r="M2304">
        <f>+VLOOKUP(G2304,tip_dogodka!$B$2:$C$10,2,0)</f>
        <v>2</v>
      </c>
      <c r="N2304">
        <f>+VLOOKUP(E2304,prostor!$F$1:$G$101,2,0)</f>
        <v>6</v>
      </c>
      <c r="O2304">
        <f t="shared" si="140"/>
        <v>150</v>
      </c>
      <c r="P2304">
        <f>VLOOKUP(O2304,mi2hh!A$2:B$4261,2,FALSE())</f>
        <v>3</v>
      </c>
      <c r="Q2304" t="str">
        <f t="shared" si="141"/>
        <v>Red</v>
      </c>
      <c r="R2304" t="str">
        <f t="shared" si="142"/>
        <v>VS</v>
      </c>
      <c r="S2304" s="24" t="s">
        <v>1181</v>
      </c>
      <c r="T2304" t="str">
        <f t="shared" si="143"/>
        <v/>
      </c>
      <c r="U2304">
        <f>VLOOKUP(S2304,ar_skupina!L$2:M$136,2,FALSE())</f>
        <v>41</v>
      </c>
    </row>
    <row r="2305" spans="1:21" ht="14.25" customHeight="1" x14ac:dyDescent="0.25">
      <c r="A2305">
        <v>2773</v>
      </c>
      <c r="B2305" s="9">
        <v>45225.53125</v>
      </c>
      <c r="C2305" s="9">
        <v>45225.635416666701</v>
      </c>
      <c r="D2305" t="s">
        <v>2050</v>
      </c>
      <c r="E2305" t="s">
        <v>16</v>
      </c>
      <c r="F2305" t="s">
        <v>2036</v>
      </c>
      <c r="G2305" t="s">
        <v>5</v>
      </c>
      <c r="H2305" t="s">
        <v>2039</v>
      </c>
      <c r="I2305" s="63" t="e">
        <f t="array" ref="I2305">_xlfn.IFS(#REF!="1",1,#REF!="2",2,#REF!="3",3,#REF!="1A",4,#REF!="1B",5,#REF!="2A",6,#REF!="2B",7,#REF!="3A",8,#REF!="3B",9,#REF!="4A",10,#REF!="","")</f>
        <v>#REF!</v>
      </c>
      <c r="J2305">
        <f>VLOOKUP(F2305,profesor!$G$2:$H$101,2,0)</f>
        <v>26</v>
      </c>
      <c r="K2305">
        <f>VLOOKUP(H2305,ar_predmet!A:C,3,0)</f>
        <v>103</v>
      </c>
      <c r="L2305" s="3">
        <f>VLOOKUP(H2305,ar_predmet!A:C,2,FALSE())</f>
        <v>6229</v>
      </c>
      <c r="M2305">
        <f>+VLOOKUP(G2305,tip_dogodka!$B$2:$C$10,2,0)</f>
        <v>4</v>
      </c>
      <c r="N2305">
        <f>+VLOOKUP(E2305,prostor!$F$1:$G$101,2,0)</f>
        <v>54</v>
      </c>
      <c r="O2305">
        <f t="shared" si="140"/>
        <v>150</v>
      </c>
      <c r="P2305">
        <f>VLOOKUP(O2305,mi2hh!A$2:B$4261,2,FALSE())</f>
        <v>3</v>
      </c>
      <c r="Q2305" t="str">
        <f t="shared" si="141"/>
        <v>Red</v>
      </c>
      <c r="R2305" t="str">
        <f t="shared" si="142"/>
        <v>UN</v>
      </c>
      <c r="S2305" s="24" t="s">
        <v>1209</v>
      </c>
      <c r="T2305" t="str">
        <f t="shared" si="143"/>
        <v/>
      </c>
      <c r="U2305">
        <f>VLOOKUP(S2305,ar_skupina!L$2:M$136,2,FALSE())</f>
        <v>66</v>
      </c>
    </row>
    <row r="2306" spans="1:21" ht="14.25" customHeight="1" x14ac:dyDescent="0.25">
      <c r="A2306">
        <v>2774</v>
      </c>
      <c r="B2306" s="9">
        <v>45251.489583333299</v>
      </c>
      <c r="C2306" s="9">
        <v>45251.59375</v>
      </c>
      <c r="D2306" t="s">
        <v>2035</v>
      </c>
      <c r="E2306">
        <v>307</v>
      </c>
      <c r="F2306" t="s">
        <v>2036</v>
      </c>
      <c r="G2306" t="s">
        <v>2</v>
      </c>
      <c r="H2306" t="s">
        <v>2037</v>
      </c>
      <c r="I2306" s="63" t="e">
        <f t="array" ref="I2306">_xlfn.IFS(#REF!="1",1,#REF!="2",2,#REF!="3",3,#REF!="1A",4,#REF!="1B",5,#REF!="2A",6,#REF!="2B",7,#REF!="3A",8,#REF!="3B",9,#REF!="4A",10,#REF!="","")</f>
        <v>#REF!</v>
      </c>
      <c r="J2306">
        <f>VLOOKUP(F2306,profesor!$G$2:$H$101,2,0)</f>
        <v>26</v>
      </c>
      <c r="K2306">
        <f>VLOOKUP(H2306,ar_predmet!A:C,3,0)</f>
        <v>54</v>
      </c>
      <c r="L2306" s="3">
        <f>VLOOKUP(H2306,ar_predmet!A:C,2,FALSE())</f>
        <v>5311</v>
      </c>
      <c r="M2306">
        <f>+VLOOKUP(G2306,tip_dogodka!$B$2:$C$10,2,0)</f>
        <v>1</v>
      </c>
      <c r="N2306">
        <f>+VLOOKUP(E2306,prostor!$F$1:$G$101,2,0)</f>
        <v>9</v>
      </c>
      <c r="O2306">
        <f t="shared" ref="O2306:O2369" si="144">+INT(TEXT(((C2306-B2306)*24*60),"000"))</f>
        <v>150</v>
      </c>
      <c r="P2306">
        <f>VLOOKUP(O2306,mi2hh!A$2:B$4261,2,FALSE())</f>
        <v>3</v>
      </c>
      <c r="Q2306" t="str">
        <f t="shared" ref="Q2306:Q2369" si="145">IF(ISNUMBER(FIND("Redni",D2306)),"Red", IF(ISNUMBER(FIND("Izredni",D2306)),"Izr"))</f>
        <v>Red</v>
      </c>
      <c r="R2306" t="str">
        <f t="shared" ref="R2306:R2369" si="146">IF(ISNUMBER(FIND("-VS-",D2306)),"VS", IF(ISNUMBER(FIND("-UNI-",D2306)),"UN",IF(ISNUMBER(FIND("-MAG-",D2306)),"MA",IF(ISNUMBER(FIND("-DR-",D2306)),"DO"))))</f>
        <v>VS</v>
      </c>
      <c r="S2306" s="24" t="s">
        <v>1181</v>
      </c>
      <c r="T2306" t="str">
        <f t="shared" ref="T2306:T2369" si="147">IF(ISNUMBER(FIND("1. skupina",D2306)),"1",IF(ISNUMBER(FIND("2. skupina",D2306)),"2",IF(ISNUMBER(FIND("3. skupina",D2306)),"3",IF(ISNUMBER(FIND("1.a skupina",D2306)),"1A",IF(ISNUMBER(FIND("1.b skupina",D2306)),"1B",IF(ISNUMBER(FIND("2.a skupina",D2306)),"2A",IF(ISNUMBER(FIND("2.b skupina",D2306)),"2B",IF(ISNUMBER(FIND("3.a skupina",D2306)),"3A",IF(ISNUMBER(FIND("3.b skupina",D2306)),"3B",IF(ISNUMBER(FIND("4.a skupina",D2306)),"4A",""))))))))))</f>
        <v/>
      </c>
      <c r="U2306">
        <f>VLOOKUP(S2306,ar_skupina!L$2:M$136,2,FALSE())</f>
        <v>41</v>
      </c>
    </row>
    <row r="2307" spans="1:21" ht="14.25" customHeight="1" x14ac:dyDescent="0.25">
      <c r="A2307">
        <v>2776</v>
      </c>
      <c r="B2307" s="9">
        <v>45422.53125</v>
      </c>
      <c r="C2307" s="9">
        <v>45422.635416666701</v>
      </c>
      <c r="D2307" t="s">
        <v>2047</v>
      </c>
      <c r="E2307" t="s">
        <v>16</v>
      </c>
      <c r="F2307" t="s">
        <v>2036</v>
      </c>
      <c r="G2307" t="s">
        <v>4</v>
      </c>
      <c r="H2307" t="s">
        <v>1496</v>
      </c>
      <c r="I2307" s="63" t="e">
        <f t="array" ref="I2307">_xlfn.IFS(#REF!="1",1,#REF!="2",2,#REF!="3",3,#REF!="1A",4,#REF!="1B",5,#REF!="2A",6,#REF!="2B",7,#REF!="3A",8,#REF!="3B",9,#REF!="4A",10,#REF!="","")</f>
        <v>#REF!</v>
      </c>
      <c r="J2307">
        <f>VLOOKUP(F2307,profesor!$G$2:$H$101,2,0)</f>
        <v>26</v>
      </c>
      <c r="K2307">
        <f>VLOOKUP(H2307,ar_predmet!A:C,3,0)</f>
        <v>157</v>
      </c>
      <c r="L2307" s="3">
        <f>VLOOKUP(H2307,ar_predmet!A:C,2,FALSE())</f>
        <v>7117</v>
      </c>
      <c r="M2307">
        <f>+VLOOKUP(G2307,tip_dogodka!$B$2:$C$10,2,0)</f>
        <v>3</v>
      </c>
      <c r="N2307">
        <f>+VLOOKUP(E2307,prostor!$F$1:$G$101,2,0)</f>
        <v>54</v>
      </c>
      <c r="O2307">
        <f t="shared" si="144"/>
        <v>150</v>
      </c>
      <c r="P2307">
        <f>VLOOKUP(O2307,mi2hh!A$2:B$4261,2,FALSE())</f>
        <v>3</v>
      </c>
      <c r="Q2307" t="str">
        <f t="shared" si="145"/>
        <v>Red</v>
      </c>
      <c r="R2307" t="str">
        <f t="shared" si="146"/>
        <v>MA</v>
      </c>
      <c r="S2307" s="24" t="s">
        <v>1225</v>
      </c>
      <c r="T2307" t="str">
        <f t="shared" si="147"/>
        <v/>
      </c>
      <c r="U2307">
        <f>VLOOKUP(S2307,ar_skupina!L$2:M$136,2,FALSE())</f>
        <v>81</v>
      </c>
    </row>
    <row r="2308" spans="1:21" ht="14.25" customHeight="1" x14ac:dyDescent="0.25">
      <c r="A2308">
        <v>2777</v>
      </c>
      <c r="B2308" s="9">
        <v>45399.416666666701</v>
      </c>
      <c r="C2308" s="9">
        <v>45399.520833333299</v>
      </c>
      <c r="D2308" t="s">
        <v>2044</v>
      </c>
      <c r="E2308">
        <v>301</v>
      </c>
      <c r="F2308" t="s">
        <v>2036</v>
      </c>
      <c r="G2308" t="s">
        <v>3</v>
      </c>
      <c r="H2308" t="s">
        <v>2042</v>
      </c>
      <c r="I2308" s="63" t="e">
        <f t="array" ref="I2308">_xlfn.IFS(#REF!="1",1,#REF!="2",2,#REF!="3",3,#REF!="1A",4,#REF!="1B",5,#REF!="2A",6,#REF!="2B",7,#REF!="3A",8,#REF!="3B",9,#REF!="4A",10,#REF!="","")</f>
        <v>#REF!</v>
      </c>
      <c r="J2308">
        <f>VLOOKUP(F2308,profesor!$G$2:$H$101,2,0)</f>
        <v>26</v>
      </c>
      <c r="K2308">
        <f>VLOOKUP(H2308,ar_predmet!A:C,3,0)</f>
        <v>81</v>
      </c>
      <c r="L2308" s="3">
        <f>VLOOKUP(H2308,ar_predmet!A:C,2,FALSE())</f>
        <v>6119</v>
      </c>
      <c r="M2308">
        <f>+VLOOKUP(G2308,tip_dogodka!$B$2:$C$10,2,0)</f>
        <v>2</v>
      </c>
      <c r="N2308">
        <f>+VLOOKUP(E2308,prostor!$F$1:$G$101,2,0)</f>
        <v>5</v>
      </c>
      <c r="O2308">
        <f t="shared" si="144"/>
        <v>150</v>
      </c>
      <c r="P2308">
        <f>VLOOKUP(O2308,mi2hh!A$2:B$4261,2,FALSE())</f>
        <v>3</v>
      </c>
      <c r="Q2308" t="str">
        <f t="shared" si="145"/>
        <v>Red</v>
      </c>
      <c r="R2308" t="str">
        <f t="shared" si="146"/>
        <v>UN</v>
      </c>
      <c r="S2308" s="24" t="s">
        <v>1196</v>
      </c>
      <c r="T2308" t="str">
        <f t="shared" si="147"/>
        <v/>
      </c>
      <c r="U2308">
        <f>VLOOKUP(S2308,ar_skupina!L$2:M$136,2,FALSE())</f>
        <v>53</v>
      </c>
    </row>
    <row r="2309" spans="1:21" ht="14.25" customHeight="1" x14ac:dyDescent="0.25">
      <c r="A2309">
        <v>2778</v>
      </c>
      <c r="B2309" s="9">
        <v>45358.489583333299</v>
      </c>
      <c r="C2309" s="9">
        <v>45358.59375</v>
      </c>
      <c r="D2309" t="s">
        <v>2051</v>
      </c>
      <c r="E2309" t="s">
        <v>16</v>
      </c>
      <c r="F2309" t="s">
        <v>2036</v>
      </c>
      <c r="G2309" t="s">
        <v>4</v>
      </c>
      <c r="H2309" t="s">
        <v>1513</v>
      </c>
      <c r="I2309" s="63" t="e">
        <f t="array" ref="I2309">_xlfn.IFS(#REF!="1",1,#REF!="2",2,#REF!="3",3,#REF!="1A",4,#REF!="1B",5,#REF!="2A",6,#REF!="2B",7,#REF!="3A",8,#REF!="3B",9,#REF!="4A",10,#REF!="","")</f>
        <v>#REF!</v>
      </c>
      <c r="J2309">
        <f>VLOOKUP(F2309,profesor!$G$2:$H$101,2,0)</f>
        <v>26</v>
      </c>
      <c r="K2309">
        <f>VLOOKUP(H2309,ar_predmet!A:C,3,0)</f>
        <v>187</v>
      </c>
      <c r="L2309" s="3">
        <f>VLOOKUP(H2309,ar_predmet!A:C,2,FALSE())</f>
        <v>7229</v>
      </c>
      <c r="M2309">
        <f>+VLOOKUP(G2309,tip_dogodka!$B$2:$C$10,2,0)</f>
        <v>3</v>
      </c>
      <c r="N2309">
        <f>+VLOOKUP(E2309,prostor!$F$1:$G$101,2,0)</f>
        <v>54</v>
      </c>
      <c r="O2309">
        <f t="shared" si="144"/>
        <v>150</v>
      </c>
      <c r="P2309">
        <f>VLOOKUP(O2309,mi2hh!A$2:B$4261,2,FALSE())</f>
        <v>3</v>
      </c>
      <c r="Q2309" t="str">
        <f t="shared" si="145"/>
        <v>Red</v>
      </c>
      <c r="R2309" t="str">
        <f t="shared" si="146"/>
        <v>MA</v>
      </c>
      <c r="S2309" s="24" t="s">
        <v>1230</v>
      </c>
      <c r="T2309" t="str">
        <f t="shared" si="147"/>
        <v/>
      </c>
      <c r="U2309">
        <f>VLOOKUP(S2309,ar_skupina!L$2:M$136,2,FALSE())</f>
        <v>86</v>
      </c>
    </row>
    <row r="2310" spans="1:21" ht="14.25" customHeight="1" x14ac:dyDescent="0.25">
      <c r="A2310">
        <v>2779</v>
      </c>
      <c r="B2310" s="9">
        <v>45247.489583333299</v>
      </c>
      <c r="C2310" s="9">
        <v>45247.59375</v>
      </c>
      <c r="D2310" t="s">
        <v>2040</v>
      </c>
      <c r="E2310" t="s">
        <v>16</v>
      </c>
      <c r="F2310" t="s">
        <v>2036</v>
      </c>
      <c r="G2310" t="s">
        <v>4</v>
      </c>
      <c r="H2310" t="s">
        <v>2037</v>
      </c>
      <c r="I2310" s="63" t="e">
        <f t="array" ref="I2310">_xlfn.IFS(#REF!="1",1,#REF!="2",2,#REF!="3",3,#REF!="1A",4,#REF!="1B",5,#REF!="2A",6,#REF!="2B",7,#REF!="3A",8,#REF!="3B",9,#REF!="4A",10,#REF!="","")</f>
        <v>#REF!</v>
      </c>
      <c r="J2310">
        <f>VLOOKUP(F2310,profesor!$G$2:$H$101,2,0)</f>
        <v>26</v>
      </c>
      <c r="K2310">
        <f>VLOOKUP(H2310,ar_predmet!A:C,3,0)</f>
        <v>54</v>
      </c>
      <c r="L2310" s="3">
        <f>VLOOKUP(H2310,ar_predmet!A:C,2,FALSE())</f>
        <v>5311</v>
      </c>
      <c r="M2310">
        <f>+VLOOKUP(G2310,tip_dogodka!$B$2:$C$10,2,0)</f>
        <v>3</v>
      </c>
      <c r="N2310">
        <f>+VLOOKUP(E2310,prostor!$F$1:$G$101,2,0)</f>
        <v>54</v>
      </c>
      <c r="O2310">
        <f t="shared" si="144"/>
        <v>150</v>
      </c>
      <c r="P2310">
        <f>VLOOKUP(O2310,mi2hh!A$2:B$4261,2,FALSE())</f>
        <v>3</v>
      </c>
      <c r="Q2310" t="str">
        <f t="shared" si="145"/>
        <v>Red</v>
      </c>
      <c r="R2310" t="str">
        <f t="shared" si="146"/>
        <v>VS</v>
      </c>
      <c r="S2310" s="24" t="s">
        <v>1181</v>
      </c>
      <c r="T2310" t="str">
        <f t="shared" si="147"/>
        <v/>
      </c>
      <c r="U2310">
        <f>VLOOKUP(S2310,ar_skupina!L$2:M$136,2,FALSE())</f>
        <v>41</v>
      </c>
    </row>
    <row r="2311" spans="1:21" ht="14.25" customHeight="1" x14ac:dyDescent="0.25">
      <c r="A2311">
        <v>2780</v>
      </c>
      <c r="B2311" s="9">
        <v>45267.489583333299</v>
      </c>
      <c r="C2311" s="9">
        <v>45267.59375</v>
      </c>
      <c r="D2311" t="s">
        <v>2049</v>
      </c>
      <c r="E2311">
        <v>303</v>
      </c>
      <c r="F2311" t="s">
        <v>2036</v>
      </c>
      <c r="G2311" t="s">
        <v>3</v>
      </c>
      <c r="H2311" t="s">
        <v>2037</v>
      </c>
      <c r="I2311" s="63" t="e">
        <f t="array" ref="I2311">_xlfn.IFS(#REF!="1",1,#REF!="2",2,#REF!="3",3,#REF!="1A",4,#REF!="1B",5,#REF!="2A",6,#REF!="2B",7,#REF!="3A",8,#REF!="3B",9,#REF!="4A",10,#REF!="","")</f>
        <v>#REF!</v>
      </c>
      <c r="J2311">
        <f>VLOOKUP(F2311,profesor!$G$2:$H$101,2,0)</f>
        <v>26</v>
      </c>
      <c r="K2311">
        <f>VLOOKUP(H2311,ar_predmet!A:C,3,0)</f>
        <v>54</v>
      </c>
      <c r="L2311" s="3">
        <f>VLOOKUP(H2311,ar_predmet!A:C,2,FALSE())</f>
        <v>5311</v>
      </c>
      <c r="M2311">
        <f>+VLOOKUP(G2311,tip_dogodka!$B$2:$C$10,2,0)</f>
        <v>2</v>
      </c>
      <c r="N2311">
        <f>+VLOOKUP(E2311,prostor!$F$1:$G$101,2,0)</f>
        <v>7</v>
      </c>
      <c r="O2311">
        <f t="shared" si="144"/>
        <v>150</v>
      </c>
      <c r="P2311">
        <f>VLOOKUP(O2311,mi2hh!A$2:B$4261,2,FALSE())</f>
        <v>3</v>
      </c>
      <c r="Q2311" t="str">
        <f t="shared" si="145"/>
        <v>Red</v>
      </c>
      <c r="R2311" t="str">
        <f t="shared" si="146"/>
        <v>VS</v>
      </c>
      <c r="S2311" s="24" t="s">
        <v>1181</v>
      </c>
      <c r="T2311" t="str">
        <f t="shared" si="147"/>
        <v/>
      </c>
      <c r="U2311">
        <f>VLOOKUP(S2311,ar_skupina!L$2:M$136,2,FALSE())</f>
        <v>41</v>
      </c>
    </row>
    <row r="2312" spans="1:21" ht="14.25" customHeight="1" x14ac:dyDescent="0.25">
      <c r="A2312">
        <v>2781</v>
      </c>
      <c r="B2312" s="9">
        <v>45280.375</v>
      </c>
      <c r="C2312" s="9">
        <v>45280.479166666701</v>
      </c>
      <c r="D2312" t="s">
        <v>2052</v>
      </c>
      <c r="E2312">
        <v>307</v>
      </c>
      <c r="F2312" t="s">
        <v>2036</v>
      </c>
      <c r="G2312" t="s">
        <v>2</v>
      </c>
      <c r="H2312" t="s">
        <v>2053</v>
      </c>
      <c r="I2312" s="63" t="e">
        <f t="array" ref="I2312">_xlfn.IFS(#REF!="1",1,#REF!="2",2,#REF!="3",3,#REF!="1A",4,#REF!="1B",5,#REF!="2A",6,#REF!="2B",7,#REF!="3A",8,#REF!="3B",9,#REF!="4A",10,#REF!="","")</f>
        <v>#REF!</v>
      </c>
      <c r="J2312">
        <f>VLOOKUP(F2312,profesor!$G$2:$H$101,2,0)</f>
        <v>26</v>
      </c>
      <c r="K2312">
        <f>VLOOKUP(H2312,ar_predmet!A:C,3,0)</f>
        <v>196</v>
      </c>
      <c r="L2312" s="3">
        <f>VLOOKUP(H2312,ar_predmet!A:C,2,FALSE())</f>
        <v>7239</v>
      </c>
      <c r="M2312">
        <f>+VLOOKUP(G2312,tip_dogodka!$B$2:$C$10,2,0)</f>
        <v>1</v>
      </c>
      <c r="N2312">
        <f>+VLOOKUP(E2312,prostor!$F$1:$G$101,2,0)</f>
        <v>9</v>
      </c>
      <c r="O2312">
        <f t="shared" si="144"/>
        <v>150</v>
      </c>
      <c r="P2312">
        <f>VLOOKUP(O2312,mi2hh!A$2:B$4261,2,FALSE())</f>
        <v>3</v>
      </c>
      <c r="Q2312" t="str">
        <f t="shared" si="145"/>
        <v>Red</v>
      </c>
      <c r="R2312" t="str">
        <f t="shared" si="146"/>
        <v>MA</v>
      </c>
      <c r="S2312" s="24" t="s">
        <v>1230</v>
      </c>
      <c r="T2312" t="str">
        <f t="shared" si="147"/>
        <v/>
      </c>
      <c r="U2312">
        <f>VLOOKUP(S2312,ar_skupina!L$2:M$136,2,FALSE())</f>
        <v>86</v>
      </c>
    </row>
    <row r="2313" spans="1:21" ht="14.25" customHeight="1" x14ac:dyDescent="0.25">
      <c r="A2313">
        <v>2782</v>
      </c>
      <c r="B2313" s="9">
        <v>45244.489583333299</v>
      </c>
      <c r="C2313" s="9">
        <v>45244.59375</v>
      </c>
      <c r="D2313" t="s">
        <v>2035</v>
      </c>
      <c r="E2313">
        <v>301</v>
      </c>
      <c r="F2313" t="s">
        <v>2036</v>
      </c>
      <c r="G2313" t="s">
        <v>2</v>
      </c>
      <c r="H2313" t="s">
        <v>2037</v>
      </c>
      <c r="I2313" s="63" t="e">
        <f t="array" ref="I2313">_xlfn.IFS(#REF!="1",1,#REF!="2",2,#REF!="3",3,#REF!="1A",4,#REF!="1B",5,#REF!="2A",6,#REF!="2B",7,#REF!="3A",8,#REF!="3B",9,#REF!="4A",10,#REF!="","")</f>
        <v>#REF!</v>
      </c>
      <c r="J2313">
        <f>VLOOKUP(F2313,profesor!$G$2:$H$101,2,0)</f>
        <v>26</v>
      </c>
      <c r="K2313">
        <f>VLOOKUP(H2313,ar_predmet!A:C,3,0)</f>
        <v>54</v>
      </c>
      <c r="L2313" s="3">
        <f>VLOOKUP(H2313,ar_predmet!A:C,2,FALSE())</f>
        <v>5311</v>
      </c>
      <c r="M2313">
        <f>+VLOOKUP(G2313,tip_dogodka!$B$2:$C$10,2,0)</f>
        <v>1</v>
      </c>
      <c r="N2313">
        <f>+VLOOKUP(E2313,prostor!$F$1:$G$101,2,0)</f>
        <v>5</v>
      </c>
      <c r="O2313">
        <f t="shared" si="144"/>
        <v>150</v>
      </c>
      <c r="P2313">
        <f>VLOOKUP(O2313,mi2hh!A$2:B$4261,2,FALSE())</f>
        <v>3</v>
      </c>
      <c r="Q2313" t="str">
        <f t="shared" si="145"/>
        <v>Red</v>
      </c>
      <c r="R2313" t="str">
        <f t="shared" si="146"/>
        <v>VS</v>
      </c>
      <c r="S2313" s="24" t="s">
        <v>1181</v>
      </c>
      <c r="T2313" t="str">
        <f t="shared" si="147"/>
        <v/>
      </c>
      <c r="U2313">
        <f>VLOOKUP(S2313,ar_skupina!L$2:M$136,2,FALSE())</f>
        <v>41</v>
      </c>
    </row>
    <row r="2314" spans="1:21" ht="14.25" customHeight="1" x14ac:dyDescent="0.25">
      <c r="A2314">
        <v>2783</v>
      </c>
      <c r="B2314" s="9">
        <v>45310.375</v>
      </c>
      <c r="C2314" s="9">
        <v>45310.479166666701</v>
      </c>
      <c r="D2314" t="s">
        <v>2054</v>
      </c>
      <c r="E2314" t="s">
        <v>16</v>
      </c>
      <c r="F2314" t="s">
        <v>2036</v>
      </c>
      <c r="G2314" t="s">
        <v>5</v>
      </c>
      <c r="H2314" t="s">
        <v>2053</v>
      </c>
      <c r="I2314" s="63" t="e">
        <f t="array" ref="I2314">_xlfn.IFS(#REF!="1",1,#REF!="2",2,#REF!="3",3,#REF!="1A",4,#REF!="1B",5,#REF!="2A",6,#REF!="2B",7,#REF!="3A",8,#REF!="3B",9,#REF!="4A",10,#REF!="","")</f>
        <v>#REF!</v>
      </c>
      <c r="J2314">
        <f>VLOOKUP(F2314,profesor!$G$2:$H$101,2,0)</f>
        <v>26</v>
      </c>
      <c r="K2314">
        <f>VLOOKUP(H2314,ar_predmet!A:C,3,0)</f>
        <v>196</v>
      </c>
      <c r="L2314" s="3">
        <f>VLOOKUP(H2314,ar_predmet!A:C,2,FALSE())</f>
        <v>7239</v>
      </c>
      <c r="M2314">
        <f>+VLOOKUP(G2314,tip_dogodka!$B$2:$C$10,2,0)</f>
        <v>4</v>
      </c>
      <c r="N2314">
        <f>+VLOOKUP(E2314,prostor!$F$1:$G$101,2,0)</f>
        <v>54</v>
      </c>
      <c r="O2314">
        <f t="shared" si="144"/>
        <v>150</v>
      </c>
      <c r="P2314">
        <f>VLOOKUP(O2314,mi2hh!A$2:B$4261,2,FALSE())</f>
        <v>3</v>
      </c>
      <c r="Q2314" t="str">
        <f t="shared" si="145"/>
        <v>Red</v>
      </c>
      <c r="R2314" t="str">
        <f t="shared" si="146"/>
        <v>MA</v>
      </c>
      <c r="S2314" s="24" t="s">
        <v>1230</v>
      </c>
      <c r="T2314" t="str">
        <f t="shared" si="147"/>
        <v/>
      </c>
      <c r="U2314">
        <f>VLOOKUP(S2314,ar_skupina!L$2:M$136,2,FALSE())</f>
        <v>86</v>
      </c>
    </row>
    <row r="2315" spans="1:21" ht="14.25" customHeight="1" x14ac:dyDescent="0.25">
      <c r="A2315">
        <v>2784</v>
      </c>
      <c r="B2315" s="9">
        <v>45394.416666666701</v>
      </c>
      <c r="C2315" s="9">
        <v>45394.520833333299</v>
      </c>
      <c r="D2315" t="s">
        <v>2041</v>
      </c>
      <c r="E2315" t="s">
        <v>16</v>
      </c>
      <c r="F2315" t="s">
        <v>2036</v>
      </c>
      <c r="G2315" t="s">
        <v>5</v>
      </c>
      <c r="H2315" t="s">
        <v>2042</v>
      </c>
      <c r="I2315" s="63" t="e">
        <f t="array" ref="I2315">_xlfn.IFS(#REF!="1",1,#REF!="2",2,#REF!="3",3,#REF!="1A",4,#REF!="1B",5,#REF!="2A",6,#REF!="2B",7,#REF!="3A",8,#REF!="3B",9,#REF!="4A",10,#REF!="","")</f>
        <v>#REF!</v>
      </c>
      <c r="J2315">
        <f>VLOOKUP(F2315,profesor!$G$2:$H$101,2,0)</f>
        <v>26</v>
      </c>
      <c r="K2315">
        <f>VLOOKUP(H2315,ar_predmet!A:C,3,0)</f>
        <v>81</v>
      </c>
      <c r="L2315" s="3">
        <f>VLOOKUP(H2315,ar_predmet!A:C,2,FALSE())</f>
        <v>6119</v>
      </c>
      <c r="M2315">
        <f>+VLOOKUP(G2315,tip_dogodka!$B$2:$C$10,2,0)</f>
        <v>4</v>
      </c>
      <c r="N2315">
        <f>+VLOOKUP(E2315,prostor!$F$1:$G$101,2,0)</f>
        <v>54</v>
      </c>
      <c r="O2315">
        <f t="shared" si="144"/>
        <v>150</v>
      </c>
      <c r="P2315">
        <f>VLOOKUP(O2315,mi2hh!A$2:B$4261,2,FALSE())</f>
        <v>3</v>
      </c>
      <c r="Q2315" t="str">
        <f t="shared" si="145"/>
        <v>Red</v>
      </c>
      <c r="R2315" t="str">
        <f t="shared" si="146"/>
        <v>UN</v>
      </c>
      <c r="S2315" s="24" t="s">
        <v>1196</v>
      </c>
      <c r="T2315" t="str">
        <f t="shared" si="147"/>
        <v/>
      </c>
      <c r="U2315">
        <f>VLOOKUP(S2315,ar_skupina!L$2:M$136,2,FALSE())</f>
        <v>53</v>
      </c>
    </row>
    <row r="2316" spans="1:21" ht="14.25" customHeight="1" x14ac:dyDescent="0.25">
      <c r="A2316">
        <v>2786</v>
      </c>
      <c r="B2316" s="9">
        <v>45303.375</v>
      </c>
      <c r="C2316" s="9">
        <v>45303.479166666701</v>
      </c>
      <c r="D2316" t="s">
        <v>2054</v>
      </c>
      <c r="E2316" t="s">
        <v>16</v>
      </c>
      <c r="F2316" t="s">
        <v>2036</v>
      </c>
      <c r="G2316" t="s">
        <v>5</v>
      </c>
      <c r="H2316" t="s">
        <v>2053</v>
      </c>
      <c r="I2316" s="63" t="e">
        <f t="array" ref="I2316">_xlfn.IFS(#REF!="1",1,#REF!="2",2,#REF!="3",3,#REF!="1A",4,#REF!="1B",5,#REF!="2A",6,#REF!="2B",7,#REF!="3A",8,#REF!="3B",9,#REF!="4A",10,#REF!="","")</f>
        <v>#REF!</v>
      </c>
      <c r="J2316">
        <f>VLOOKUP(F2316,profesor!$G$2:$H$101,2,0)</f>
        <v>26</v>
      </c>
      <c r="K2316">
        <f>VLOOKUP(H2316,ar_predmet!A:C,3,0)</f>
        <v>196</v>
      </c>
      <c r="L2316" s="3">
        <f>VLOOKUP(H2316,ar_predmet!A:C,2,FALSE())</f>
        <v>7239</v>
      </c>
      <c r="M2316">
        <f>+VLOOKUP(G2316,tip_dogodka!$B$2:$C$10,2,0)</f>
        <v>4</v>
      </c>
      <c r="N2316">
        <f>+VLOOKUP(E2316,prostor!$F$1:$G$101,2,0)</f>
        <v>54</v>
      </c>
      <c r="O2316">
        <f t="shared" si="144"/>
        <v>150</v>
      </c>
      <c r="P2316">
        <f>VLOOKUP(O2316,mi2hh!A$2:B$4261,2,FALSE())</f>
        <v>3</v>
      </c>
      <c r="Q2316" t="str">
        <f t="shared" si="145"/>
        <v>Red</v>
      </c>
      <c r="R2316" t="str">
        <f t="shared" si="146"/>
        <v>MA</v>
      </c>
      <c r="S2316" s="24" t="s">
        <v>1230</v>
      </c>
      <c r="T2316" t="str">
        <f t="shared" si="147"/>
        <v/>
      </c>
      <c r="U2316">
        <f>VLOOKUP(S2316,ar_skupina!L$2:M$136,2,FALSE())</f>
        <v>86</v>
      </c>
    </row>
    <row r="2317" spans="1:21" ht="14.25" customHeight="1" x14ac:dyDescent="0.25">
      <c r="A2317">
        <v>2787</v>
      </c>
      <c r="B2317" s="9">
        <v>45379.375</v>
      </c>
      <c r="C2317" s="9">
        <v>45379.479166666701</v>
      </c>
      <c r="D2317" t="s">
        <v>2048</v>
      </c>
      <c r="E2317" t="s">
        <v>16</v>
      </c>
      <c r="F2317" t="s">
        <v>2036</v>
      </c>
      <c r="G2317" t="s">
        <v>4</v>
      </c>
      <c r="H2317" t="s">
        <v>2042</v>
      </c>
      <c r="I2317" s="63" t="e">
        <f t="array" ref="I2317">_xlfn.IFS(#REF!="1",1,#REF!="2",2,#REF!="3",3,#REF!="1A",4,#REF!="1B",5,#REF!="2A",6,#REF!="2B",7,#REF!="3A",8,#REF!="3B",9,#REF!="4A",10,#REF!="","")</f>
        <v>#REF!</v>
      </c>
      <c r="J2317">
        <f>VLOOKUP(F2317,profesor!$G$2:$H$101,2,0)</f>
        <v>26</v>
      </c>
      <c r="K2317">
        <f>VLOOKUP(H2317,ar_predmet!A:C,3,0)</f>
        <v>81</v>
      </c>
      <c r="L2317" s="3">
        <f>VLOOKUP(H2317,ar_predmet!A:C,2,FALSE())</f>
        <v>6119</v>
      </c>
      <c r="M2317">
        <f>+VLOOKUP(G2317,tip_dogodka!$B$2:$C$10,2,0)</f>
        <v>3</v>
      </c>
      <c r="N2317">
        <f>+VLOOKUP(E2317,prostor!$F$1:$G$101,2,0)</f>
        <v>54</v>
      </c>
      <c r="O2317">
        <f t="shared" si="144"/>
        <v>150</v>
      </c>
      <c r="P2317">
        <f>VLOOKUP(O2317,mi2hh!A$2:B$4261,2,FALSE())</f>
        <v>3</v>
      </c>
      <c r="Q2317" t="str">
        <f t="shared" si="145"/>
        <v>Red</v>
      </c>
      <c r="R2317" t="str">
        <f t="shared" si="146"/>
        <v>UN</v>
      </c>
      <c r="S2317" s="24" t="s">
        <v>1196</v>
      </c>
      <c r="T2317" t="str">
        <f t="shared" si="147"/>
        <v/>
      </c>
      <c r="U2317">
        <f>VLOOKUP(S2317,ar_skupina!L$2:M$136,2,FALSE())</f>
        <v>53</v>
      </c>
    </row>
    <row r="2318" spans="1:21" ht="14.25" customHeight="1" x14ac:dyDescent="0.25">
      <c r="A2318">
        <v>2788</v>
      </c>
      <c r="B2318" s="9">
        <v>45313.375</v>
      </c>
      <c r="C2318" s="9">
        <v>45313.479166666701</v>
      </c>
      <c r="D2318" t="s">
        <v>2054</v>
      </c>
      <c r="E2318" t="s">
        <v>16</v>
      </c>
      <c r="F2318" t="s">
        <v>2036</v>
      </c>
      <c r="G2318" t="s">
        <v>5</v>
      </c>
      <c r="H2318" t="s">
        <v>2053</v>
      </c>
      <c r="I2318" s="63" t="e">
        <f t="array" ref="I2318">_xlfn.IFS(#REF!="1",1,#REF!="2",2,#REF!="3",3,#REF!="1A",4,#REF!="1B",5,#REF!="2A",6,#REF!="2B",7,#REF!="3A",8,#REF!="3B",9,#REF!="4A",10,#REF!="","")</f>
        <v>#REF!</v>
      </c>
      <c r="J2318">
        <f>VLOOKUP(F2318,profesor!$G$2:$H$101,2,0)</f>
        <v>26</v>
      </c>
      <c r="K2318">
        <f>VLOOKUP(H2318,ar_predmet!A:C,3,0)</f>
        <v>196</v>
      </c>
      <c r="L2318" s="3">
        <f>VLOOKUP(H2318,ar_predmet!A:C,2,FALSE())</f>
        <v>7239</v>
      </c>
      <c r="M2318">
        <f>+VLOOKUP(G2318,tip_dogodka!$B$2:$C$10,2,0)</f>
        <v>4</v>
      </c>
      <c r="N2318">
        <f>+VLOOKUP(E2318,prostor!$F$1:$G$101,2,0)</f>
        <v>54</v>
      </c>
      <c r="O2318">
        <f t="shared" si="144"/>
        <v>150</v>
      </c>
      <c r="P2318">
        <f>VLOOKUP(O2318,mi2hh!A$2:B$4261,2,FALSE())</f>
        <v>3</v>
      </c>
      <c r="Q2318" t="str">
        <f t="shared" si="145"/>
        <v>Red</v>
      </c>
      <c r="R2318" t="str">
        <f t="shared" si="146"/>
        <v>MA</v>
      </c>
      <c r="S2318" s="24" t="s">
        <v>1230</v>
      </c>
      <c r="T2318" t="str">
        <f t="shared" si="147"/>
        <v/>
      </c>
      <c r="U2318">
        <f>VLOOKUP(S2318,ar_skupina!L$2:M$136,2,FALSE())</f>
        <v>86</v>
      </c>
    </row>
    <row r="2319" spans="1:21" ht="14.25" customHeight="1" x14ac:dyDescent="0.25">
      <c r="A2319">
        <v>2789</v>
      </c>
      <c r="B2319" s="9">
        <v>45215.53125</v>
      </c>
      <c r="C2319" s="9">
        <v>45215.635416666701</v>
      </c>
      <c r="D2319" t="s">
        <v>2046</v>
      </c>
      <c r="E2319">
        <v>303</v>
      </c>
      <c r="F2319" t="s">
        <v>2036</v>
      </c>
      <c r="G2319" t="s">
        <v>2</v>
      </c>
      <c r="H2319" t="s">
        <v>2039</v>
      </c>
      <c r="I2319" s="63" t="e">
        <f t="array" ref="I2319">_xlfn.IFS(#REF!="1",1,#REF!="2",2,#REF!="3",3,#REF!="1A",4,#REF!="1B",5,#REF!="2A",6,#REF!="2B",7,#REF!="3A",8,#REF!="3B",9,#REF!="4A",10,#REF!="","")</f>
        <v>#REF!</v>
      </c>
      <c r="J2319">
        <f>VLOOKUP(F2319,profesor!$G$2:$H$101,2,0)</f>
        <v>26</v>
      </c>
      <c r="K2319">
        <f>VLOOKUP(H2319,ar_predmet!A:C,3,0)</f>
        <v>103</v>
      </c>
      <c r="L2319" s="3">
        <f>VLOOKUP(H2319,ar_predmet!A:C,2,FALSE())</f>
        <v>6229</v>
      </c>
      <c r="M2319">
        <f>+VLOOKUP(G2319,tip_dogodka!$B$2:$C$10,2,0)</f>
        <v>1</v>
      </c>
      <c r="N2319">
        <f>+VLOOKUP(E2319,prostor!$F$1:$G$101,2,0)</f>
        <v>7</v>
      </c>
      <c r="O2319">
        <f t="shared" si="144"/>
        <v>150</v>
      </c>
      <c r="P2319">
        <f>VLOOKUP(O2319,mi2hh!A$2:B$4261,2,FALSE())</f>
        <v>3</v>
      </c>
      <c r="Q2319" t="str">
        <f t="shared" si="145"/>
        <v>Red</v>
      </c>
      <c r="R2319" t="str">
        <f t="shared" si="146"/>
        <v>UN</v>
      </c>
      <c r="S2319" s="24" t="s">
        <v>1209</v>
      </c>
      <c r="T2319" t="str">
        <f t="shared" si="147"/>
        <v/>
      </c>
      <c r="U2319">
        <f>VLOOKUP(S2319,ar_skupina!L$2:M$136,2,FALSE())</f>
        <v>66</v>
      </c>
    </row>
    <row r="2320" spans="1:21" ht="14.25" customHeight="1" x14ac:dyDescent="0.25">
      <c r="A2320">
        <v>2790</v>
      </c>
      <c r="B2320" s="9">
        <v>45238.489583333299</v>
      </c>
      <c r="C2320" s="9">
        <v>45238.59375</v>
      </c>
      <c r="D2320" t="s">
        <v>2040</v>
      </c>
      <c r="E2320" t="s">
        <v>16</v>
      </c>
      <c r="F2320" t="s">
        <v>2036</v>
      </c>
      <c r="G2320" t="s">
        <v>4</v>
      </c>
      <c r="H2320" t="s">
        <v>2037</v>
      </c>
      <c r="I2320" s="63" t="e">
        <f t="array" ref="I2320">_xlfn.IFS(#REF!="1",1,#REF!="2",2,#REF!="3",3,#REF!="1A",4,#REF!="1B",5,#REF!="2A",6,#REF!="2B",7,#REF!="3A",8,#REF!="3B",9,#REF!="4A",10,#REF!="","")</f>
        <v>#REF!</v>
      </c>
      <c r="J2320">
        <f>VLOOKUP(F2320,profesor!$G$2:$H$101,2,0)</f>
        <v>26</v>
      </c>
      <c r="K2320">
        <f>VLOOKUP(H2320,ar_predmet!A:C,3,0)</f>
        <v>54</v>
      </c>
      <c r="L2320" s="3">
        <f>VLOOKUP(H2320,ar_predmet!A:C,2,FALSE())</f>
        <v>5311</v>
      </c>
      <c r="M2320">
        <f>+VLOOKUP(G2320,tip_dogodka!$B$2:$C$10,2,0)</f>
        <v>3</v>
      </c>
      <c r="N2320">
        <f>+VLOOKUP(E2320,prostor!$F$1:$G$101,2,0)</f>
        <v>54</v>
      </c>
      <c r="O2320">
        <f t="shared" si="144"/>
        <v>150</v>
      </c>
      <c r="P2320">
        <f>VLOOKUP(O2320,mi2hh!A$2:B$4261,2,FALSE())</f>
        <v>3</v>
      </c>
      <c r="Q2320" t="str">
        <f t="shared" si="145"/>
        <v>Red</v>
      </c>
      <c r="R2320" t="str">
        <f t="shared" si="146"/>
        <v>VS</v>
      </c>
      <c r="S2320" s="24" t="s">
        <v>1181</v>
      </c>
      <c r="T2320" t="str">
        <f t="shared" si="147"/>
        <v/>
      </c>
      <c r="U2320">
        <f>VLOOKUP(S2320,ar_skupina!L$2:M$136,2,FALSE())</f>
        <v>41</v>
      </c>
    </row>
    <row r="2321" spans="1:21" ht="14.25" customHeight="1" x14ac:dyDescent="0.25">
      <c r="A2321">
        <v>2791</v>
      </c>
      <c r="B2321" s="9">
        <v>45401.416666666701</v>
      </c>
      <c r="C2321" s="9">
        <v>45401.520833333299</v>
      </c>
      <c r="D2321" t="s">
        <v>2041</v>
      </c>
      <c r="E2321" t="s">
        <v>16</v>
      </c>
      <c r="F2321" t="s">
        <v>2036</v>
      </c>
      <c r="G2321" t="s">
        <v>5</v>
      </c>
      <c r="H2321" t="s">
        <v>2042</v>
      </c>
      <c r="I2321" s="63" t="e">
        <f t="array" ref="I2321">_xlfn.IFS(#REF!="1",1,#REF!="2",2,#REF!="3",3,#REF!="1A",4,#REF!="1B",5,#REF!="2A",6,#REF!="2B",7,#REF!="3A",8,#REF!="3B",9,#REF!="4A",10,#REF!="","")</f>
        <v>#REF!</v>
      </c>
      <c r="J2321">
        <f>VLOOKUP(F2321,profesor!$G$2:$H$101,2,0)</f>
        <v>26</v>
      </c>
      <c r="K2321">
        <f>VLOOKUP(H2321,ar_predmet!A:C,3,0)</f>
        <v>81</v>
      </c>
      <c r="L2321" s="3">
        <f>VLOOKUP(H2321,ar_predmet!A:C,2,FALSE())</f>
        <v>6119</v>
      </c>
      <c r="M2321">
        <f>+VLOOKUP(G2321,tip_dogodka!$B$2:$C$10,2,0)</f>
        <v>4</v>
      </c>
      <c r="N2321">
        <f>+VLOOKUP(E2321,prostor!$F$1:$G$101,2,0)</f>
        <v>54</v>
      </c>
      <c r="O2321">
        <f t="shared" si="144"/>
        <v>150</v>
      </c>
      <c r="P2321">
        <f>VLOOKUP(O2321,mi2hh!A$2:B$4261,2,FALSE())</f>
        <v>3</v>
      </c>
      <c r="Q2321" t="str">
        <f t="shared" si="145"/>
        <v>Red</v>
      </c>
      <c r="R2321" t="str">
        <f t="shared" si="146"/>
        <v>UN</v>
      </c>
      <c r="S2321" s="24" t="s">
        <v>1196</v>
      </c>
      <c r="T2321" t="str">
        <f t="shared" si="147"/>
        <v/>
      </c>
      <c r="U2321">
        <f>VLOOKUP(S2321,ar_skupina!L$2:M$136,2,FALSE())</f>
        <v>53</v>
      </c>
    </row>
    <row r="2322" spans="1:21" ht="14.25" customHeight="1" x14ac:dyDescent="0.25">
      <c r="A2322">
        <v>2792</v>
      </c>
      <c r="B2322" s="9">
        <v>45216.53125</v>
      </c>
      <c r="C2322" s="9">
        <v>45216.635416666701</v>
      </c>
      <c r="D2322" t="s">
        <v>2045</v>
      </c>
      <c r="E2322" t="s">
        <v>16</v>
      </c>
      <c r="F2322" t="s">
        <v>2036</v>
      </c>
      <c r="G2322" t="s">
        <v>4</v>
      </c>
      <c r="H2322" t="s">
        <v>2039</v>
      </c>
      <c r="I2322" s="63" t="e">
        <f t="array" ref="I2322">_xlfn.IFS(#REF!="1",1,#REF!="2",2,#REF!="3",3,#REF!="1A",4,#REF!="1B",5,#REF!="2A",6,#REF!="2B",7,#REF!="3A",8,#REF!="3B",9,#REF!="4A",10,#REF!="","")</f>
        <v>#REF!</v>
      </c>
      <c r="J2322">
        <f>VLOOKUP(F2322,profesor!$G$2:$H$101,2,0)</f>
        <v>26</v>
      </c>
      <c r="K2322">
        <f>VLOOKUP(H2322,ar_predmet!A:C,3,0)</f>
        <v>103</v>
      </c>
      <c r="L2322" s="3">
        <f>VLOOKUP(H2322,ar_predmet!A:C,2,FALSE())</f>
        <v>6229</v>
      </c>
      <c r="M2322">
        <f>+VLOOKUP(G2322,tip_dogodka!$B$2:$C$10,2,0)</f>
        <v>3</v>
      </c>
      <c r="N2322">
        <f>+VLOOKUP(E2322,prostor!$F$1:$G$101,2,0)</f>
        <v>54</v>
      </c>
      <c r="O2322">
        <f t="shared" si="144"/>
        <v>150</v>
      </c>
      <c r="P2322">
        <f>VLOOKUP(O2322,mi2hh!A$2:B$4261,2,FALSE())</f>
        <v>3</v>
      </c>
      <c r="Q2322" t="str">
        <f t="shared" si="145"/>
        <v>Red</v>
      </c>
      <c r="R2322" t="str">
        <f t="shared" si="146"/>
        <v>UN</v>
      </c>
      <c r="S2322" s="24" t="s">
        <v>1209</v>
      </c>
      <c r="T2322" t="str">
        <f t="shared" si="147"/>
        <v/>
      </c>
      <c r="U2322">
        <f>VLOOKUP(S2322,ar_skupina!L$2:M$136,2,FALSE())</f>
        <v>66</v>
      </c>
    </row>
    <row r="2323" spans="1:21" ht="14.25" customHeight="1" x14ac:dyDescent="0.25">
      <c r="A2323">
        <v>2795</v>
      </c>
      <c r="B2323" s="9">
        <v>45281.375</v>
      </c>
      <c r="C2323" s="9">
        <v>45281.479166666701</v>
      </c>
      <c r="D2323" t="s">
        <v>2052</v>
      </c>
      <c r="E2323">
        <v>307</v>
      </c>
      <c r="F2323" t="s">
        <v>2036</v>
      </c>
      <c r="G2323" t="s">
        <v>2</v>
      </c>
      <c r="H2323" t="s">
        <v>2053</v>
      </c>
      <c r="I2323" s="63" t="e">
        <f t="array" ref="I2323">_xlfn.IFS(#REF!="1",1,#REF!="2",2,#REF!="3",3,#REF!="1A",4,#REF!="1B",5,#REF!="2A",6,#REF!="2B",7,#REF!="3A",8,#REF!="3B",9,#REF!="4A",10,#REF!="","")</f>
        <v>#REF!</v>
      </c>
      <c r="J2323">
        <f>VLOOKUP(F2323,profesor!$G$2:$H$101,2,0)</f>
        <v>26</v>
      </c>
      <c r="K2323">
        <f>VLOOKUP(H2323,ar_predmet!A:C,3,0)</f>
        <v>196</v>
      </c>
      <c r="L2323" s="3">
        <f>VLOOKUP(H2323,ar_predmet!A:C,2,FALSE())</f>
        <v>7239</v>
      </c>
      <c r="M2323">
        <f>+VLOOKUP(G2323,tip_dogodka!$B$2:$C$10,2,0)</f>
        <v>1</v>
      </c>
      <c r="N2323">
        <f>+VLOOKUP(E2323,prostor!$F$1:$G$101,2,0)</f>
        <v>9</v>
      </c>
      <c r="O2323">
        <f t="shared" si="144"/>
        <v>150</v>
      </c>
      <c r="P2323">
        <f>VLOOKUP(O2323,mi2hh!A$2:B$4261,2,FALSE())</f>
        <v>3</v>
      </c>
      <c r="Q2323" t="str">
        <f t="shared" si="145"/>
        <v>Red</v>
      </c>
      <c r="R2323" t="str">
        <f t="shared" si="146"/>
        <v>MA</v>
      </c>
      <c r="S2323" s="24" t="s">
        <v>1230</v>
      </c>
      <c r="T2323" t="str">
        <f t="shared" si="147"/>
        <v/>
      </c>
      <c r="U2323">
        <f>VLOOKUP(S2323,ar_skupina!L$2:M$136,2,FALSE())</f>
        <v>86</v>
      </c>
    </row>
    <row r="2324" spans="1:21" ht="14.25" customHeight="1" x14ac:dyDescent="0.25">
      <c r="A2324">
        <v>2796</v>
      </c>
      <c r="B2324" s="9">
        <v>45261.635416666701</v>
      </c>
      <c r="C2324" s="9">
        <v>45261.739583333299</v>
      </c>
      <c r="D2324" t="s">
        <v>2043</v>
      </c>
      <c r="E2324" t="s">
        <v>16</v>
      </c>
      <c r="F2324" t="s">
        <v>2036</v>
      </c>
      <c r="G2324" t="s">
        <v>5</v>
      </c>
      <c r="H2324" t="s">
        <v>2037</v>
      </c>
      <c r="I2324" s="63" t="e">
        <f t="array" ref="I2324">_xlfn.IFS(#REF!="1",1,#REF!="2",2,#REF!="3",3,#REF!="1A",4,#REF!="1B",5,#REF!="2A",6,#REF!="2B",7,#REF!="3A",8,#REF!="3B",9,#REF!="4A",10,#REF!="","")</f>
        <v>#REF!</v>
      </c>
      <c r="J2324">
        <f>VLOOKUP(F2324,profesor!$G$2:$H$101,2,0)</f>
        <v>26</v>
      </c>
      <c r="K2324">
        <f>VLOOKUP(H2324,ar_predmet!A:C,3,0)</f>
        <v>54</v>
      </c>
      <c r="L2324" s="3">
        <f>VLOOKUP(H2324,ar_predmet!A:C,2,FALSE())</f>
        <v>5311</v>
      </c>
      <c r="M2324">
        <f>+VLOOKUP(G2324,tip_dogodka!$B$2:$C$10,2,0)</f>
        <v>4</v>
      </c>
      <c r="N2324">
        <f>+VLOOKUP(E2324,prostor!$F$1:$G$101,2,0)</f>
        <v>54</v>
      </c>
      <c r="O2324">
        <f t="shared" si="144"/>
        <v>150</v>
      </c>
      <c r="P2324">
        <f>VLOOKUP(O2324,mi2hh!A$2:B$4261,2,FALSE())</f>
        <v>3</v>
      </c>
      <c r="Q2324" t="str">
        <f t="shared" si="145"/>
        <v>Red</v>
      </c>
      <c r="R2324" t="str">
        <f t="shared" si="146"/>
        <v>VS</v>
      </c>
      <c r="S2324" s="24" t="s">
        <v>1181</v>
      </c>
      <c r="T2324" t="str">
        <f t="shared" si="147"/>
        <v/>
      </c>
      <c r="U2324">
        <f>VLOOKUP(S2324,ar_skupina!L$2:M$136,2,FALSE())</f>
        <v>41</v>
      </c>
    </row>
    <row r="2325" spans="1:21" ht="14.25" customHeight="1" x14ac:dyDescent="0.25">
      <c r="A2325">
        <v>2797</v>
      </c>
      <c r="B2325" s="9">
        <v>45250.489583333299</v>
      </c>
      <c r="C2325" s="9">
        <v>45250.59375</v>
      </c>
      <c r="D2325" t="s">
        <v>2040</v>
      </c>
      <c r="E2325" t="s">
        <v>16</v>
      </c>
      <c r="F2325" t="s">
        <v>2036</v>
      </c>
      <c r="G2325" t="s">
        <v>4</v>
      </c>
      <c r="H2325" t="s">
        <v>2037</v>
      </c>
      <c r="I2325" s="63" t="e">
        <f t="array" ref="I2325">_xlfn.IFS(#REF!="1",1,#REF!="2",2,#REF!="3",3,#REF!="1A",4,#REF!="1B",5,#REF!="2A",6,#REF!="2B",7,#REF!="3A",8,#REF!="3B",9,#REF!="4A",10,#REF!="","")</f>
        <v>#REF!</v>
      </c>
      <c r="J2325">
        <f>VLOOKUP(F2325,profesor!$G$2:$H$101,2,0)</f>
        <v>26</v>
      </c>
      <c r="K2325">
        <f>VLOOKUP(H2325,ar_predmet!A:C,3,0)</f>
        <v>54</v>
      </c>
      <c r="L2325" s="3">
        <f>VLOOKUP(H2325,ar_predmet!A:C,2,FALSE())</f>
        <v>5311</v>
      </c>
      <c r="M2325">
        <f>+VLOOKUP(G2325,tip_dogodka!$B$2:$C$10,2,0)</f>
        <v>3</v>
      </c>
      <c r="N2325">
        <f>+VLOOKUP(E2325,prostor!$F$1:$G$101,2,0)</f>
        <v>54</v>
      </c>
      <c r="O2325">
        <f t="shared" si="144"/>
        <v>150</v>
      </c>
      <c r="P2325">
        <f>VLOOKUP(O2325,mi2hh!A$2:B$4261,2,FALSE())</f>
        <v>3</v>
      </c>
      <c r="Q2325" t="str">
        <f t="shared" si="145"/>
        <v>Red</v>
      </c>
      <c r="R2325" t="str">
        <f t="shared" si="146"/>
        <v>VS</v>
      </c>
      <c r="S2325" s="24" t="s">
        <v>1181</v>
      </c>
      <c r="T2325" t="str">
        <f t="shared" si="147"/>
        <v/>
      </c>
      <c r="U2325">
        <f>VLOOKUP(S2325,ar_skupina!L$2:M$136,2,FALSE())</f>
        <v>41</v>
      </c>
    </row>
    <row r="2326" spans="1:21" ht="14.25" customHeight="1" x14ac:dyDescent="0.25">
      <c r="A2326">
        <v>2798</v>
      </c>
      <c r="B2326" s="9">
        <v>45264.489583333299</v>
      </c>
      <c r="C2326" s="9">
        <v>45264.59375</v>
      </c>
      <c r="D2326" t="s">
        <v>2049</v>
      </c>
      <c r="E2326">
        <v>307</v>
      </c>
      <c r="F2326" t="s">
        <v>2036</v>
      </c>
      <c r="G2326" t="s">
        <v>3</v>
      </c>
      <c r="H2326" t="s">
        <v>2037</v>
      </c>
      <c r="I2326" s="63" t="e">
        <f t="array" ref="I2326">_xlfn.IFS(#REF!="1",1,#REF!="2",2,#REF!="3",3,#REF!="1A",4,#REF!="1B",5,#REF!="2A",6,#REF!="2B",7,#REF!="3A",8,#REF!="3B",9,#REF!="4A",10,#REF!="","")</f>
        <v>#REF!</v>
      </c>
      <c r="J2326">
        <f>VLOOKUP(F2326,profesor!$G$2:$H$101,2,0)</f>
        <v>26</v>
      </c>
      <c r="K2326">
        <f>VLOOKUP(H2326,ar_predmet!A:C,3,0)</f>
        <v>54</v>
      </c>
      <c r="L2326" s="3">
        <f>VLOOKUP(H2326,ar_predmet!A:C,2,FALSE())</f>
        <v>5311</v>
      </c>
      <c r="M2326">
        <f>+VLOOKUP(G2326,tip_dogodka!$B$2:$C$10,2,0)</f>
        <v>2</v>
      </c>
      <c r="N2326">
        <f>+VLOOKUP(E2326,prostor!$F$1:$G$101,2,0)</f>
        <v>9</v>
      </c>
      <c r="O2326">
        <f t="shared" si="144"/>
        <v>150</v>
      </c>
      <c r="P2326">
        <f>VLOOKUP(O2326,mi2hh!A$2:B$4261,2,FALSE())</f>
        <v>3</v>
      </c>
      <c r="Q2326" t="str">
        <f t="shared" si="145"/>
        <v>Red</v>
      </c>
      <c r="R2326" t="str">
        <f t="shared" si="146"/>
        <v>VS</v>
      </c>
      <c r="S2326" s="24" t="s">
        <v>1181</v>
      </c>
      <c r="T2326" t="str">
        <f t="shared" si="147"/>
        <v/>
      </c>
      <c r="U2326">
        <f>VLOOKUP(S2326,ar_skupina!L$2:M$136,2,FALSE())</f>
        <v>41</v>
      </c>
    </row>
    <row r="2327" spans="1:21" ht="14.25" customHeight="1" x14ac:dyDescent="0.25">
      <c r="A2327">
        <v>2799</v>
      </c>
      <c r="B2327" s="9">
        <v>45385.416666666701</v>
      </c>
      <c r="C2327" s="9">
        <v>45385.520833333299</v>
      </c>
      <c r="D2327" t="s">
        <v>2055</v>
      </c>
      <c r="E2327">
        <v>301</v>
      </c>
      <c r="F2327" t="s">
        <v>2036</v>
      </c>
      <c r="G2327" t="s">
        <v>2</v>
      </c>
      <c r="H2327" t="s">
        <v>2042</v>
      </c>
      <c r="I2327" s="63" t="e">
        <f t="array" ref="I2327">_xlfn.IFS(#REF!="1",1,#REF!="2",2,#REF!="3",3,#REF!="1A",4,#REF!="1B",5,#REF!="2A",6,#REF!="2B",7,#REF!="3A",8,#REF!="3B",9,#REF!="4A",10,#REF!="","")</f>
        <v>#REF!</v>
      </c>
      <c r="J2327">
        <f>VLOOKUP(F2327,profesor!$G$2:$H$101,2,0)</f>
        <v>26</v>
      </c>
      <c r="K2327">
        <f>VLOOKUP(H2327,ar_predmet!A:C,3,0)</f>
        <v>81</v>
      </c>
      <c r="L2327" s="3">
        <f>VLOOKUP(H2327,ar_predmet!A:C,2,FALSE())</f>
        <v>6119</v>
      </c>
      <c r="M2327">
        <f>+VLOOKUP(G2327,tip_dogodka!$B$2:$C$10,2,0)</f>
        <v>1</v>
      </c>
      <c r="N2327">
        <f>+VLOOKUP(E2327,prostor!$F$1:$G$101,2,0)</f>
        <v>5</v>
      </c>
      <c r="O2327">
        <f t="shared" si="144"/>
        <v>150</v>
      </c>
      <c r="P2327">
        <f>VLOOKUP(O2327,mi2hh!A$2:B$4261,2,FALSE())</f>
        <v>3</v>
      </c>
      <c r="Q2327" t="str">
        <f t="shared" si="145"/>
        <v>Red</v>
      </c>
      <c r="R2327" t="str">
        <f t="shared" si="146"/>
        <v>UN</v>
      </c>
      <c r="S2327" s="24" t="s">
        <v>1196</v>
      </c>
      <c r="T2327" t="str">
        <f t="shared" si="147"/>
        <v/>
      </c>
      <c r="U2327">
        <f>VLOOKUP(S2327,ar_skupina!L$2:M$136,2,FALSE())</f>
        <v>53</v>
      </c>
    </row>
    <row r="2328" spans="1:21" ht="14.25" customHeight="1" x14ac:dyDescent="0.25">
      <c r="A2328">
        <v>2801</v>
      </c>
      <c r="B2328" s="9">
        <v>45314.375</v>
      </c>
      <c r="C2328" s="9">
        <v>45314.479166666701</v>
      </c>
      <c r="D2328" t="s">
        <v>2054</v>
      </c>
      <c r="E2328" t="s">
        <v>16</v>
      </c>
      <c r="F2328" t="s">
        <v>2036</v>
      </c>
      <c r="G2328" t="s">
        <v>5</v>
      </c>
      <c r="H2328" t="s">
        <v>2053</v>
      </c>
      <c r="I2328" s="63" t="e">
        <f t="array" ref="I2328">_xlfn.IFS(#REF!="1",1,#REF!="2",2,#REF!="3",3,#REF!="1A",4,#REF!="1B",5,#REF!="2A",6,#REF!="2B",7,#REF!="3A",8,#REF!="3B",9,#REF!="4A",10,#REF!="","")</f>
        <v>#REF!</v>
      </c>
      <c r="J2328">
        <f>VLOOKUP(F2328,profesor!$G$2:$H$101,2,0)</f>
        <v>26</v>
      </c>
      <c r="K2328">
        <f>VLOOKUP(H2328,ar_predmet!A:C,3,0)</f>
        <v>196</v>
      </c>
      <c r="L2328" s="3">
        <f>VLOOKUP(H2328,ar_predmet!A:C,2,FALSE())</f>
        <v>7239</v>
      </c>
      <c r="M2328">
        <f>+VLOOKUP(G2328,tip_dogodka!$B$2:$C$10,2,0)</f>
        <v>4</v>
      </c>
      <c r="N2328">
        <f>+VLOOKUP(E2328,prostor!$F$1:$G$101,2,0)</f>
        <v>54</v>
      </c>
      <c r="O2328">
        <f t="shared" si="144"/>
        <v>150</v>
      </c>
      <c r="P2328">
        <f>VLOOKUP(O2328,mi2hh!A$2:B$4261,2,FALSE())</f>
        <v>3</v>
      </c>
      <c r="Q2328" t="str">
        <f t="shared" si="145"/>
        <v>Red</v>
      </c>
      <c r="R2328" t="str">
        <f t="shared" si="146"/>
        <v>MA</v>
      </c>
      <c r="S2328" s="24" t="s">
        <v>1230</v>
      </c>
      <c r="T2328" t="str">
        <f t="shared" si="147"/>
        <v/>
      </c>
      <c r="U2328">
        <f>VLOOKUP(S2328,ar_skupina!L$2:M$136,2,FALSE())</f>
        <v>86</v>
      </c>
    </row>
    <row r="2329" spans="1:21" ht="14.25" customHeight="1" x14ac:dyDescent="0.25">
      <c r="A2329">
        <v>2802</v>
      </c>
      <c r="B2329" s="9">
        <v>45301.375</v>
      </c>
      <c r="C2329" s="9">
        <v>45301.479166666701</v>
      </c>
      <c r="D2329" t="s">
        <v>2056</v>
      </c>
      <c r="E2329" t="s">
        <v>16</v>
      </c>
      <c r="F2329" t="s">
        <v>2036</v>
      </c>
      <c r="G2329" t="s">
        <v>4</v>
      </c>
      <c r="H2329" t="s">
        <v>2053</v>
      </c>
      <c r="I2329" s="63" t="e">
        <f t="array" ref="I2329">_xlfn.IFS(#REF!="1",1,#REF!="2",2,#REF!="3",3,#REF!="1A",4,#REF!="1B",5,#REF!="2A",6,#REF!="2B",7,#REF!="3A",8,#REF!="3B",9,#REF!="4A",10,#REF!="","")</f>
        <v>#REF!</v>
      </c>
      <c r="J2329">
        <f>VLOOKUP(F2329,profesor!$G$2:$H$101,2,0)</f>
        <v>26</v>
      </c>
      <c r="K2329">
        <f>VLOOKUP(H2329,ar_predmet!A:C,3,0)</f>
        <v>196</v>
      </c>
      <c r="L2329" s="3">
        <f>VLOOKUP(H2329,ar_predmet!A:C,2,FALSE())</f>
        <v>7239</v>
      </c>
      <c r="M2329">
        <f>+VLOOKUP(G2329,tip_dogodka!$B$2:$C$10,2,0)</f>
        <v>3</v>
      </c>
      <c r="N2329">
        <f>+VLOOKUP(E2329,prostor!$F$1:$G$101,2,0)</f>
        <v>54</v>
      </c>
      <c r="O2329">
        <f t="shared" si="144"/>
        <v>150</v>
      </c>
      <c r="P2329">
        <f>VLOOKUP(O2329,mi2hh!A$2:B$4261,2,FALSE())</f>
        <v>3</v>
      </c>
      <c r="Q2329" t="str">
        <f t="shared" si="145"/>
        <v>Red</v>
      </c>
      <c r="R2329" t="str">
        <f t="shared" si="146"/>
        <v>MA</v>
      </c>
      <c r="S2329" s="24" t="s">
        <v>1230</v>
      </c>
      <c r="T2329" t="str">
        <f t="shared" si="147"/>
        <v/>
      </c>
      <c r="U2329">
        <f>VLOOKUP(S2329,ar_skupina!L$2:M$136,2,FALSE())</f>
        <v>86</v>
      </c>
    </row>
    <row r="2330" spans="1:21" ht="14.25" customHeight="1" x14ac:dyDescent="0.25">
      <c r="A2330">
        <v>2805</v>
      </c>
      <c r="B2330" s="9">
        <v>45274.75</v>
      </c>
      <c r="C2330" s="9">
        <v>45274.916666666701</v>
      </c>
      <c r="D2330" t="s">
        <v>2057</v>
      </c>
      <c r="E2330" t="s">
        <v>17</v>
      </c>
      <c r="F2330" t="s">
        <v>2036</v>
      </c>
      <c r="G2330" t="s">
        <v>8</v>
      </c>
      <c r="H2330" t="s">
        <v>2037</v>
      </c>
      <c r="I2330" s="63" t="e">
        <f t="array" ref="I2330">_xlfn.IFS(#REF!="1",1,#REF!="2",2,#REF!="3",3,#REF!="1A",4,#REF!="1B",5,#REF!="2A",6,#REF!="2B",7,#REF!="3A",8,#REF!="3B",9,#REF!="4A",10,#REF!="","")</f>
        <v>#REF!</v>
      </c>
      <c r="J2330">
        <f>VLOOKUP(F2330,profesor!$G$2:$H$101,2,0)</f>
        <v>26</v>
      </c>
      <c r="K2330">
        <f>VLOOKUP(H2330,ar_predmet!A:C,3,0)</f>
        <v>54</v>
      </c>
      <c r="L2330" s="3">
        <f>VLOOKUP(H2330,ar_predmet!A:C,2,FALSE())</f>
        <v>5311</v>
      </c>
      <c r="M2330">
        <f>+VLOOKUP(G2330,tip_dogodka!$B$2:$C$10,2,0)</f>
        <v>7</v>
      </c>
      <c r="N2330">
        <f>+VLOOKUP(E2330,prostor!$F$1:$G$101,2,0)</f>
        <v>55</v>
      </c>
      <c r="O2330">
        <f t="shared" si="144"/>
        <v>240</v>
      </c>
      <c r="P2330">
        <f>VLOOKUP(O2330,mi2hh!A$2:B$4261,2,FALSE())</f>
        <v>5</v>
      </c>
      <c r="Q2330" t="str">
        <f t="shared" si="145"/>
        <v>Izr</v>
      </c>
      <c r="R2330" t="str">
        <f t="shared" si="146"/>
        <v>VS</v>
      </c>
      <c r="S2330" s="24" t="s">
        <v>1254</v>
      </c>
      <c r="T2330" t="str">
        <f t="shared" si="147"/>
        <v/>
      </c>
      <c r="U2330">
        <f>VLOOKUP(S2330,ar_skupina!L$2:M$136,2,FALSE())</f>
        <v>107</v>
      </c>
    </row>
    <row r="2331" spans="1:21" ht="14.25" customHeight="1" x14ac:dyDescent="0.25">
      <c r="A2331">
        <v>2806</v>
      </c>
      <c r="B2331" s="9">
        <v>45237.635416666701</v>
      </c>
      <c r="C2331" s="9">
        <v>45237.739583333299</v>
      </c>
      <c r="D2331" t="s">
        <v>2040</v>
      </c>
      <c r="E2331" t="s">
        <v>16</v>
      </c>
      <c r="F2331" t="s">
        <v>2036</v>
      </c>
      <c r="G2331" t="s">
        <v>4</v>
      </c>
      <c r="H2331" t="s">
        <v>2037</v>
      </c>
      <c r="I2331" s="63" t="e">
        <f t="array" ref="I2331">_xlfn.IFS(#REF!="1",1,#REF!="2",2,#REF!="3",3,#REF!="1A",4,#REF!="1B",5,#REF!="2A",6,#REF!="2B",7,#REF!="3A",8,#REF!="3B",9,#REF!="4A",10,#REF!="","")</f>
        <v>#REF!</v>
      </c>
      <c r="J2331">
        <f>VLOOKUP(F2331,profesor!$G$2:$H$101,2,0)</f>
        <v>26</v>
      </c>
      <c r="K2331">
        <f>VLOOKUP(H2331,ar_predmet!A:C,3,0)</f>
        <v>54</v>
      </c>
      <c r="L2331" s="3">
        <f>VLOOKUP(H2331,ar_predmet!A:C,2,FALSE())</f>
        <v>5311</v>
      </c>
      <c r="M2331">
        <f>+VLOOKUP(G2331,tip_dogodka!$B$2:$C$10,2,0)</f>
        <v>3</v>
      </c>
      <c r="N2331">
        <f>+VLOOKUP(E2331,prostor!$F$1:$G$101,2,0)</f>
        <v>54</v>
      </c>
      <c r="O2331">
        <f t="shared" si="144"/>
        <v>150</v>
      </c>
      <c r="P2331">
        <f>VLOOKUP(O2331,mi2hh!A$2:B$4261,2,FALSE())</f>
        <v>3</v>
      </c>
      <c r="Q2331" t="str">
        <f t="shared" si="145"/>
        <v>Red</v>
      </c>
      <c r="R2331" t="str">
        <f t="shared" si="146"/>
        <v>VS</v>
      </c>
      <c r="S2331" s="24" t="s">
        <v>1181</v>
      </c>
      <c r="T2331" t="str">
        <f t="shared" si="147"/>
        <v/>
      </c>
      <c r="U2331">
        <f>VLOOKUP(S2331,ar_skupina!L$2:M$136,2,FALSE())</f>
        <v>41</v>
      </c>
    </row>
    <row r="2332" spans="1:21" ht="14.25" customHeight="1" x14ac:dyDescent="0.25">
      <c r="A2332">
        <v>2807</v>
      </c>
      <c r="B2332" s="9">
        <v>45203.53125</v>
      </c>
      <c r="C2332" s="9">
        <v>45203.635416666701</v>
      </c>
      <c r="D2332" t="s">
        <v>2046</v>
      </c>
      <c r="E2332">
        <v>303</v>
      </c>
      <c r="F2332" t="s">
        <v>2036</v>
      </c>
      <c r="G2332" t="s">
        <v>2</v>
      </c>
      <c r="H2332" t="s">
        <v>2039</v>
      </c>
      <c r="I2332" s="63" t="e">
        <f t="array" ref="I2332">_xlfn.IFS(#REF!="1",1,#REF!="2",2,#REF!="3",3,#REF!="1A",4,#REF!="1B",5,#REF!="2A",6,#REF!="2B",7,#REF!="3A",8,#REF!="3B",9,#REF!="4A",10,#REF!="","")</f>
        <v>#REF!</v>
      </c>
      <c r="J2332">
        <f>VLOOKUP(F2332,profesor!$G$2:$H$101,2,0)</f>
        <v>26</v>
      </c>
      <c r="K2332">
        <f>VLOOKUP(H2332,ar_predmet!A:C,3,0)</f>
        <v>103</v>
      </c>
      <c r="L2332" s="3">
        <f>VLOOKUP(H2332,ar_predmet!A:C,2,FALSE())</f>
        <v>6229</v>
      </c>
      <c r="M2332">
        <f>+VLOOKUP(G2332,tip_dogodka!$B$2:$C$10,2,0)</f>
        <v>1</v>
      </c>
      <c r="N2332">
        <f>+VLOOKUP(E2332,prostor!$F$1:$G$101,2,0)</f>
        <v>7</v>
      </c>
      <c r="O2332">
        <f t="shared" si="144"/>
        <v>150</v>
      </c>
      <c r="P2332">
        <f>VLOOKUP(O2332,mi2hh!A$2:B$4261,2,FALSE())</f>
        <v>3</v>
      </c>
      <c r="Q2332" t="str">
        <f t="shared" si="145"/>
        <v>Red</v>
      </c>
      <c r="R2332" t="str">
        <f t="shared" si="146"/>
        <v>UN</v>
      </c>
      <c r="S2332" s="24" t="s">
        <v>1209</v>
      </c>
      <c r="T2332" t="str">
        <f t="shared" si="147"/>
        <v/>
      </c>
      <c r="U2332">
        <f>VLOOKUP(S2332,ar_skupina!L$2:M$136,2,FALSE())</f>
        <v>66</v>
      </c>
    </row>
    <row r="2333" spans="1:21" ht="14.25" customHeight="1" x14ac:dyDescent="0.25">
      <c r="A2333">
        <v>2811</v>
      </c>
      <c r="B2333" s="9">
        <v>45400.416666666701</v>
      </c>
      <c r="C2333" s="9">
        <v>45400.520833333299</v>
      </c>
      <c r="D2333" t="s">
        <v>2041</v>
      </c>
      <c r="E2333" t="s">
        <v>16</v>
      </c>
      <c r="F2333" t="s">
        <v>2036</v>
      </c>
      <c r="G2333" t="s">
        <v>5</v>
      </c>
      <c r="H2333" t="s">
        <v>2042</v>
      </c>
      <c r="I2333" s="63" t="e">
        <f t="array" ref="I2333">_xlfn.IFS(#REF!="1",1,#REF!="2",2,#REF!="3",3,#REF!="1A",4,#REF!="1B",5,#REF!="2A",6,#REF!="2B",7,#REF!="3A",8,#REF!="3B",9,#REF!="4A",10,#REF!="","")</f>
        <v>#REF!</v>
      </c>
      <c r="J2333">
        <f>VLOOKUP(F2333,profesor!$G$2:$H$101,2,0)</f>
        <v>26</v>
      </c>
      <c r="K2333">
        <f>VLOOKUP(H2333,ar_predmet!A:C,3,0)</f>
        <v>81</v>
      </c>
      <c r="L2333" s="3">
        <f>VLOOKUP(H2333,ar_predmet!A:C,2,FALSE())</f>
        <v>6119</v>
      </c>
      <c r="M2333">
        <f>+VLOOKUP(G2333,tip_dogodka!$B$2:$C$10,2,0)</f>
        <v>4</v>
      </c>
      <c r="N2333">
        <f>+VLOOKUP(E2333,prostor!$F$1:$G$101,2,0)</f>
        <v>54</v>
      </c>
      <c r="O2333">
        <f t="shared" si="144"/>
        <v>150</v>
      </c>
      <c r="P2333">
        <f>VLOOKUP(O2333,mi2hh!A$2:B$4261,2,FALSE())</f>
        <v>3</v>
      </c>
      <c r="Q2333" t="str">
        <f t="shared" si="145"/>
        <v>Red</v>
      </c>
      <c r="R2333" t="str">
        <f t="shared" si="146"/>
        <v>UN</v>
      </c>
      <c r="S2333" s="24" t="s">
        <v>1196</v>
      </c>
      <c r="T2333" t="str">
        <f t="shared" si="147"/>
        <v/>
      </c>
      <c r="U2333">
        <f>VLOOKUP(S2333,ar_skupina!L$2:M$136,2,FALSE())</f>
        <v>53</v>
      </c>
    </row>
    <row r="2334" spans="1:21" ht="14.25" customHeight="1" x14ac:dyDescent="0.25">
      <c r="A2334">
        <v>2812</v>
      </c>
      <c r="B2334" s="9">
        <v>45386.416666666701</v>
      </c>
      <c r="C2334" s="9">
        <v>45386.520833333299</v>
      </c>
      <c r="D2334" t="s">
        <v>2048</v>
      </c>
      <c r="E2334" t="s">
        <v>16</v>
      </c>
      <c r="F2334" t="s">
        <v>2036</v>
      </c>
      <c r="G2334" t="s">
        <v>4</v>
      </c>
      <c r="H2334" t="s">
        <v>2042</v>
      </c>
      <c r="I2334" s="63" t="e">
        <f t="array" ref="I2334">_xlfn.IFS(#REF!="1",1,#REF!="2",2,#REF!="3",3,#REF!="1A",4,#REF!="1B",5,#REF!="2A",6,#REF!="2B",7,#REF!="3A",8,#REF!="3B",9,#REF!="4A",10,#REF!="","")</f>
        <v>#REF!</v>
      </c>
      <c r="J2334">
        <f>VLOOKUP(F2334,profesor!$G$2:$H$101,2,0)</f>
        <v>26</v>
      </c>
      <c r="K2334">
        <f>VLOOKUP(H2334,ar_predmet!A:C,3,0)</f>
        <v>81</v>
      </c>
      <c r="L2334" s="3">
        <f>VLOOKUP(H2334,ar_predmet!A:C,2,FALSE())</f>
        <v>6119</v>
      </c>
      <c r="M2334">
        <f>+VLOOKUP(G2334,tip_dogodka!$B$2:$C$10,2,0)</f>
        <v>3</v>
      </c>
      <c r="N2334">
        <f>+VLOOKUP(E2334,prostor!$F$1:$G$101,2,0)</f>
        <v>54</v>
      </c>
      <c r="O2334">
        <f t="shared" si="144"/>
        <v>150</v>
      </c>
      <c r="P2334">
        <f>VLOOKUP(O2334,mi2hh!A$2:B$4261,2,FALSE())</f>
        <v>3</v>
      </c>
      <c r="Q2334" t="str">
        <f t="shared" si="145"/>
        <v>Red</v>
      </c>
      <c r="R2334" t="str">
        <f t="shared" si="146"/>
        <v>UN</v>
      </c>
      <c r="S2334" s="24" t="s">
        <v>1196</v>
      </c>
      <c r="T2334" t="str">
        <f t="shared" si="147"/>
        <v/>
      </c>
      <c r="U2334">
        <f>VLOOKUP(S2334,ar_skupina!L$2:M$136,2,FALSE())</f>
        <v>53</v>
      </c>
    </row>
    <row r="2335" spans="1:21" ht="14.25" customHeight="1" x14ac:dyDescent="0.25">
      <c r="A2335">
        <v>2815</v>
      </c>
      <c r="B2335" s="9">
        <v>45348.75</v>
      </c>
      <c r="C2335" s="9">
        <v>45348.920138888898</v>
      </c>
      <c r="D2335" t="s">
        <v>2058</v>
      </c>
      <c r="E2335" t="s">
        <v>17</v>
      </c>
      <c r="F2335" t="s">
        <v>2036</v>
      </c>
      <c r="G2335" t="s">
        <v>9</v>
      </c>
      <c r="H2335" t="s">
        <v>2053</v>
      </c>
      <c r="I2335" s="63" t="e">
        <f t="array" ref="I2335">_xlfn.IFS(#REF!="1",1,#REF!="2",2,#REF!="3",3,#REF!="1A",4,#REF!="1B",5,#REF!="2A",6,#REF!="2B",7,#REF!="3A",8,#REF!="3B",9,#REF!="4A",10,#REF!="","")</f>
        <v>#REF!</v>
      </c>
      <c r="J2335">
        <f>VLOOKUP(F2335,profesor!$G$2:$H$101,2,0)</f>
        <v>26</v>
      </c>
      <c r="K2335">
        <f>VLOOKUP(H2335,ar_predmet!A:C,3,0)</f>
        <v>196</v>
      </c>
      <c r="L2335" s="3">
        <f>VLOOKUP(H2335,ar_predmet!A:C,2,FALSE())</f>
        <v>7239</v>
      </c>
      <c r="M2335">
        <f>+VLOOKUP(G2335,tip_dogodka!$B$2:$C$10,2,0)</f>
        <v>8</v>
      </c>
      <c r="N2335">
        <f>+VLOOKUP(E2335,prostor!$F$1:$G$101,2,0)</f>
        <v>55</v>
      </c>
      <c r="O2335">
        <f t="shared" si="144"/>
        <v>245</v>
      </c>
      <c r="P2335">
        <f>VLOOKUP(O2335,mi2hh!A$2:B$4261,2,FALSE())</f>
        <v>5</v>
      </c>
      <c r="Q2335" t="str">
        <f t="shared" si="145"/>
        <v>Izr</v>
      </c>
      <c r="R2335" t="str">
        <f t="shared" si="146"/>
        <v>MA</v>
      </c>
      <c r="S2335" s="24" t="s">
        <v>1272</v>
      </c>
      <c r="T2335" t="str">
        <f t="shared" si="147"/>
        <v/>
      </c>
      <c r="U2335">
        <f>VLOOKUP(S2335,ar_skupina!L$2:M$136,2,FALSE())</f>
        <v>123</v>
      </c>
    </row>
    <row r="2336" spans="1:21" ht="14.25" customHeight="1" x14ac:dyDescent="0.25">
      <c r="A2336">
        <v>2816</v>
      </c>
      <c r="B2336" s="9">
        <v>45223.53125</v>
      </c>
      <c r="C2336" s="9">
        <v>45223.635416666701</v>
      </c>
      <c r="D2336" t="s">
        <v>2050</v>
      </c>
      <c r="E2336" t="s">
        <v>16</v>
      </c>
      <c r="F2336" t="s">
        <v>2036</v>
      </c>
      <c r="G2336" t="s">
        <v>5</v>
      </c>
      <c r="H2336" t="s">
        <v>2039</v>
      </c>
      <c r="I2336" s="63" t="e">
        <f t="array" ref="I2336">_xlfn.IFS(#REF!="1",1,#REF!="2",2,#REF!="3",3,#REF!="1A",4,#REF!="1B",5,#REF!="2A",6,#REF!="2B",7,#REF!="3A",8,#REF!="3B",9,#REF!="4A",10,#REF!="","")</f>
        <v>#REF!</v>
      </c>
      <c r="J2336">
        <f>VLOOKUP(F2336,profesor!$G$2:$H$101,2,0)</f>
        <v>26</v>
      </c>
      <c r="K2336">
        <f>VLOOKUP(H2336,ar_predmet!A:C,3,0)</f>
        <v>103</v>
      </c>
      <c r="L2336" s="3">
        <f>VLOOKUP(H2336,ar_predmet!A:C,2,FALSE())</f>
        <v>6229</v>
      </c>
      <c r="M2336">
        <f>+VLOOKUP(G2336,tip_dogodka!$B$2:$C$10,2,0)</f>
        <v>4</v>
      </c>
      <c r="N2336">
        <f>+VLOOKUP(E2336,prostor!$F$1:$G$101,2,0)</f>
        <v>54</v>
      </c>
      <c r="O2336">
        <f t="shared" si="144"/>
        <v>150</v>
      </c>
      <c r="P2336">
        <f>VLOOKUP(O2336,mi2hh!A$2:B$4261,2,FALSE())</f>
        <v>3</v>
      </c>
      <c r="Q2336" t="str">
        <f t="shared" si="145"/>
        <v>Red</v>
      </c>
      <c r="R2336" t="str">
        <f t="shared" si="146"/>
        <v>UN</v>
      </c>
      <c r="S2336" s="24" t="s">
        <v>1209</v>
      </c>
      <c r="T2336" t="str">
        <f t="shared" si="147"/>
        <v/>
      </c>
      <c r="U2336">
        <f>VLOOKUP(S2336,ar_skupina!L$2:M$136,2,FALSE())</f>
        <v>66</v>
      </c>
    </row>
    <row r="2337" spans="1:21" ht="14.25" customHeight="1" x14ac:dyDescent="0.25">
      <c r="A2337">
        <v>2818</v>
      </c>
      <c r="B2337" s="9">
        <v>45433.53125</v>
      </c>
      <c r="C2337" s="9">
        <v>45433.635416666701</v>
      </c>
      <c r="D2337" t="s">
        <v>2047</v>
      </c>
      <c r="E2337" t="s">
        <v>16</v>
      </c>
      <c r="F2337" t="s">
        <v>2036</v>
      </c>
      <c r="G2337" t="s">
        <v>4</v>
      </c>
      <c r="H2337" t="s">
        <v>1496</v>
      </c>
      <c r="I2337" s="63" t="e">
        <f t="array" ref="I2337">_xlfn.IFS(#REF!="1",1,#REF!="2",2,#REF!="3",3,#REF!="1A",4,#REF!="1B",5,#REF!="2A",6,#REF!="2B",7,#REF!="3A",8,#REF!="3B",9,#REF!="4A",10,#REF!="","")</f>
        <v>#REF!</v>
      </c>
      <c r="J2337">
        <f>VLOOKUP(F2337,profesor!$G$2:$H$101,2,0)</f>
        <v>26</v>
      </c>
      <c r="K2337">
        <f>VLOOKUP(H2337,ar_predmet!A:C,3,0)</f>
        <v>157</v>
      </c>
      <c r="L2337" s="3">
        <f>VLOOKUP(H2337,ar_predmet!A:C,2,FALSE())</f>
        <v>7117</v>
      </c>
      <c r="M2337">
        <f>+VLOOKUP(G2337,tip_dogodka!$B$2:$C$10,2,0)</f>
        <v>3</v>
      </c>
      <c r="N2337">
        <f>+VLOOKUP(E2337,prostor!$F$1:$G$101,2,0)</f>
        <v>54</v>
      </c>
      <c r="O2337">
        <f t="shared" si="144"/>
        <v>150</v>
      </c>
      <c r="P2337">
        <f>VLOOKUP(O2337,mi2hh!A$2:B$4261,2,FALSE())</f>
        <v>3</v>
      </c>
      <c r="Q2337" t="str">
        <f t="shared" si="145"/>
        <v>Red</v>
      </c>
      <c r="R2337" t="str">
        <f t="shared" si="146"/>
        <v>MA</v>
      </c>
      <c r="S2337" s="24" t="s">
        <v>1225</v>
      </c>
      <c r="T2337" t="str">
        <f t="shared" si="147"/>
        <v/>
      </c>
      <c r="U2337">
        <f>VLOOKUP(S2337,ar_skupina!L$2:M$136,2,FALSE())</f>
        <v>81</v>
      </c>
    </row>
    <row r="2338" spans="1:21" ht="14.25" customHeight="1" x14ac:dyDescent="0.25">
      <c r="A2338">
        <v>2819</v>
      </c>
      <c r="B2338" s="9">
        <v>45376.375</v>
      </c>
      <c r="C2338" s="9">
        <v>45376.479166666701</v>
      </c>
      <c r="D2338" t="s">
        <v>2048</v>
      </c>
      <c r="E2338" t="s">
        <v>16</v>
      </c>
      <c r="F2338" t="s">
        <v>2036</v>
      </c>
      <c r="G2338" t="s">
        <v>4</v>
      </c>
      <c r="H2338" t="s">
        <v>2042</v>
      </c>
      <c r="I2338" s="63" t="e">
        <f t="array" ref="I2338">_xlfn.IFS(#REF!="1",1,#REF!="2",2,#REF!="3",3,#REF!="1A",4,#REF!="1B",5,#REF!="2A",6,#REF!="2B",7,#REF!="3A",8,#REF!="3B",9,#REF!="4A",10,#REF!="","")</f>
        <v>#REF!</v>
      </c>
      <c r="J2338">
        <f>VLOOKUP(F2338,profesor!$G$2:$H$101,2,0)</f>
        <v>26</v>
      </c>
      <c r="K2338">
        <f>VLOOKUP(H2338,ar_predmet!A:C,3,0)</f>
        <v>81</v>
      </c>
      <c r="L2338" s="3">
        <f>VLOOKUP(H2338,ar_predmet!A:C,2,FALSE())</f>
        <v>6119</v>
      </c>
      <c r="M2338">
        <f>+VLOOKUP(G2338,tip_dogodka!$B$2:$C$10,2,0)</f>
        <v>3</v>
      </c>
      <c r="N2338">
        <f>+VLOOKUP(E2338,prostor!$F$1:$G$101,2,0)</f>
        <v>54</v>
      </c>
      <c r="O2338">
        <f t="shared" si="144"/>
        <v>150</v>
      </c>
      <c r="P2338">
        <f>VLOOKUP(O2338,mi2hh!A$2:B$4261,2,FALSE())</f>
        <v>3</v>
      </c>
      <c r="Q2338" t="str">
        <f t="shared" si="145"/>
        <v>Red</v>
      </c>
      <c r="R2338" t="str">
        <f t="shared" si="146"/>
        <v>UN</v>
      </c>
      <c r="S2338" s="24" t="s">
        <v>1196</v>
      </c>
      <c r="T2338" t="str">
        <f t="shared" si="147"/>
        <v/>
      </c>
      <c r="U2338">
        <f>VLOOKUP(S2338,ar_skupina!L$2:M$136,2,FALSE())</f>
        <v>53</v>
      </c>
    </row>
    <row r="2339" spans="1:21" ht="14.25" customHeight="1" x14ac:dyDescent="0.25">
      <c r="A2339">
        <v>2820</v>
      </c>
      <c r="B2339" s="9">
        <v>45434.53125</v>
      </c>
      <c r="C2339" s="9">
        <v>45434.635416666701</v>
      </c>
      <c r="D2339" t="s">
        <v>2059</v>
      </c>
      <c r="E2339">
        <v>302</v>
      </c>
      <c r="F2339" t="s">
        <v>2036</v>
      </c>
      <c r="G2339" t="s">
        <v>2</v>
      </c>
      <c r="H2339" t="s">
        <v>1496</v>
      </c>
      <c r="I2339" s="63" t="e">
        <f t="array" ref="I2339">_xlfn.IFS(#REF!="1",1,#REF!="2",2,#REF!="3",3,#REF!="1A",4,#REF!="1B",5,#REF!="2A",6,#REF!="2B",7,#REF!="3A",8,#REF!="3B",9,#REF!="4A",10,#REF!="","")</f>
        <v>#REF!</v>
      </c>
      <c r="J2339">
        <f>VLOOKUP(F2339,profesor!$G$2:$H$101,2,0)</f>
        <v>26</v>
      </c>
      <c r="K2339">
        <f>VLOOKUP(H2339,ar_predmet!A:C,3,0)</f>
        <v>157</v>
      </c>
      <c r="L2339" s="3">
        <f>VLOOKUP(H2339,ar_predmet!A:C,2,FALSE())</f>
        <v>7117</v>
      </c>
      <c r="M2339">
        <f>+VLOOKUP(G2339,tip_dogodka!$B$2:$C$10,2,0)</f>
        <v>1</v>
      </c>
      <c r="N2339">
        <f>+VLOOKUP(E2339,prostor!$F$1:$G$101,2,0)</f>
        <v>6</v>
      </c>
      <c r="O2339">
        <f t="shared" si="144"/>
        <v>150</v>
      </c>
      <c r="P2339">
        <f>VLOOKUP(O2339,mi2hh!A$2:B$4261,2,FALSE())</f>
        <v>3</v>
      </c>
      <c r="Q2339" t="str">
        <f t="shared" si="145"/>
        <v>Red</v>
      </c>
      <c r="R2339" t="str">
        <f t="shared" si="146"/>
        <v>MA</v>
      </c>
      <c r="S2339" s="24" t="s">
        <v>1225</v>
      </c>
      <c r="T2339" t="str">
        <f t="shared" si="147"/>
        <v/>
      </c>
      <c r="U2339">
        <f>VLOOKUP(S2339,ar_skupina!L$2:M$136,2,FALSE())</f>
        <v>81</v>
      </c>
    </row>
    <row r="2340" spans="1:21" ht="14.25" customHeight="1" x14ac:dyDescent="0.25">
      <c r="A2340">
        <v>2822</v>
      </c>
      <c r="B2340" s="9">
        <v>45202.53125</v>
      </c>
      <c r="C2340" s="9">
        <v>45202.635416666701</v>
      </c>
      <c r="D2340" t="s">
        <v>2045</v>
      </c>
      <c r="E2340" t="s">
        <v>16</v>
      </c>
      <c r="F2340" t="s">
        <v>2036</v>
      </c>
      <c r="G2340" t="s">
        <v>4</v>
      </c>
      <c r="H2340" t="s">
        <v>2039</v>
      </c>
      <c r="I2340" s="63" t="e">
        <f t="array" ref="I2340">_xlfn.IFS(#REF!="1",1,#REF!="2",2,#REF!="3",3,#REF!="1A",4,#REF!="1B",5,#REF!="2A",6,#REF!="2B",7,#REF!="3A",8,#REF!="3B",9,#REF!="4A",10,#REF!="","")</f>
        <v>#REF!</v>
      </c>
      <c r="J2340">
        <f>VLOOKUP(F2340,profesor!$G$2:$H$101,2,0)</f>
        <v>26</v>
      </c>
      <c r="K2340">
        <f>VLOOKUP(H2340,ar_predmet!A:C,3,0)</f>
        <v>103</v>
      </c>
      <c r="L2340" s="3">
        <f>VLOOKUP(H2340,ar_predmet!A:C,2,FALSE())</f>
        <v>6229</v>
      </c>
      <c r="M2340">
        <f>+VLOOKUP(G2340,tip_dogodka!$B$2:$C$10,2,0)</f>
        <v>3</v>
      </c>
      <c r="N2340">
        <f>+VLOOKUP(E2340,prostor!$F$1:$G$101,2,0)</f>
        <v>54</v>
      </c>
      <c r="O2340">
        <f t="shared" si="144"/>
        <v>150</v>
      </c>
      <c r="P2340">
        <f>VLOOKUP(O2340,mi2hh!A$2:B$4261,2,FALSE())</f>
        <v>3</v>
      </c>
      <c r="Q2340" t="str">
        <f t="shared" si="145"/>
        <v>Red</v>
      </c>
      <c r="R2340" t="str">
        <f t="shared" si="146"/>
        <v>UN</v>
      </c>
      <c r="S2340" s="24" t="s">
        <v>1209</v>
      </c>
      <c r="T2340" t="str">
        <f t="shared" si="147"/>
        <v/>
      </c>
      <c r="U2340">
        <f>VLOOKUP(S2340,ar_skupina!L$2:M$136,2,FALSE())</f>
        <v>66</v>
      </c>
    </row>
    <row r="2341" spans="1:21" ht="14.25" customHeight="1" x14ac:dyDescent="0.25">
      <c r="A2341">
        <v>2823</v>
      </c>
      <c r="B2341" s="9">
        <v>45302.375</v>
      </c>
      <c r="C2341" s="9">
        <v>45302.479166666701</v>
      </c>
      <c r="D2341" t="s">
        <v>2060</v>
      </c>
      <c r="E2341">
        <v>307</v>
      </c>
      <c r="F2341" t="s">
        <v>2036</v>
      </c>
      <c r="G2341" t="s">
        <v>3</v>
      </c>
      <c r="H2341" t="s">
        <v>2053</v>
      </c>
      <c r="I2341" s="63" t="e">
        <f t="array" ref="I2341">_xlfn.IFS(#REF!="1",1,#REF!="2",2,#REF!="3",3,#REF!="1A",4,#REF!="1B",5,#REF!="2A",6,#REF!="2B",7,#REF!="3A",8,#REF!="3B",9,#REF!="4A",10,#REF!="","")</f>
        <v>#REF!</v>
      </c>
      <c r="J2341">
        <f>VLOOKUP(F2341,profesor!$G$2:$H$101,2,0)</f>
        <v>26</v>
      </c>
      <c r="K2341">
        <f>VLOOKUP(H2341,ar_predmet!A:C,3,0)</f>
        <v>196</v>
      </c>
      <c r="L2341" s="3">
        <f>VLOOKUP(H2341,ar_predmet!A:C,2,FALSE())</f>
        <v>7239</v>
      </c>
      <c r="M2341">
        <f>+VLOOKUP(G2341,tip_dogodka!$B$2:$C$10,2,0)</f>
        <v>2</v>
      </c>
      <c r="N2341">
        <f>+VLOOKUP(E2341,prostor!$F$1:$G$101,2,0)</f>
        <v>9</v>
      </c>
      <c r="O2341">
        <f t="shared" si="144"/>
        <v>150</v>
      </c>
      <c r="P2341">
        <f>VLOOKUP(O2341,mi2hh!A$2:B$4261,2,FALSE())</f>
        <v>3</v>
      </c>
      <c r="Q2341" t="str">
        <f t="shared" si="145"/>
        <v>Red</v>
      </c>
      <c r="R2341" t="str">
        <f t="shared" si="146"/>
        <v>MA</v>
      </c>
      <c r="S2341" s="24" t="s">
        <v>1230</v>
      </c>
      <c r="T2341" t="str">
        <f t="shared" si="147"/>
        <v/>
      </c>
      <c r="U2341">
        <f>VLOOKUP(S2341,ar_skupina!L$2:M$136,2,FALSE())</f>
        <v>86</v>
      </c>
    </row>
    <row r="2342" spans="1:21" ht="14.25" customHeight="1" x14ac:dyDescent="0.25">
      <c r="A2342">
        <v>2824</v>
      </c>
      <c r="B2342" s="9">
        <v>45258.489583333299</v>
      </c>
      <c r="C2342" s="9">
        <v>45258.59375</v>
      </c>
      <c r="D2342" t="s">
        <v>2049</v>
      </c>
      <c r="E2342">
        <v>401</v>
      </c>
      <c r="F2342" t="s">
        <v>2036</v>
      </c>
      <c r="G2342" t="s">
        <v>3</v>
      </c>
      <c r="H2342" t="s">
        <v>2037</v>
      </c>
      <c r="I2342" s="63" t="e">
        <f t="array" ref="I2342">_xlfn.IFS(#REF!="1",1,#REF!="2",2,#REF!="3",3,#REF!="1A",4,#REF!="1B",5,#REF!="2A",6,#REF!="2B",7,#REF!="3A",8,#REF!="3B",9,#REF!="4A",10,#REF!="","")</f>
        <v>#REF!</v>
      </c>
      <c r="J2342">
        <f>VLOOKUP(F2342,profesor!$G$2:$H$101,2,0)</f>
        <v>26</v>
      </c>
      <c r="K2342">
        <f>VLOOKUP(H2342,ar_predmet!A:C,3,0)</f>
        <v>54</v>
      </c>
      <c r="L2342" s="3">
        <f>VLOOKUP(H2342,ar_predmet!A:C,2,FALSE())</f>
        <v>5311</v>
      </c>
      <c r="M2342">
        <f>+VLOOKUP(G2342,tip_dogodka!$B$2:$C$10,2,0)</f>
        <v>2</v>
      </c>
      <c r="N2342">
        <f>+VLOOKUP(E2342,prostor!$F$1:$G$101,2,0)</f>
        <v>10</v>
      </c>
      <c r="O2342">
        <f t="shared" si="144"/>
        <v>150</v>
      </c>
      <c r="P2342">
        <f>VLOOKUP(O2342,mi2hh!A$2:B$4261,2,FALSE())</f>
        <v>3</v>
      </c>
      <c r="Q2342" t="str">
        <f t="shared" si="145"/>
        <v>Red</v>
      </c>
      <c r="R2342" t="str">
        <f t="shared" si="146"/>
        <v>VS</v>
      </c>
      <c r="S2342" s="24" t="s">
        <v>1181</v>
      </c>
      <c r="T2342" t="str">
        <f t="shared" si="147"/>
        <v/>
      </c>
      <c r="U2342">
        <f>VLOOKUP(S2342,ar_skupina!L$2:M$136,2,FALSE())</f>
        <v>41</v>
      </c>
    </row>
    <row r="2343" spans="1:21" ht="14.25" customHeight="1" x14ac:dyDescent="0.25">
      <c r="A2343">
        <v>2828</v>
      </c>
      <c r="B2343" s="9">
        <v>45404.416666666701</v>
      </c>
      <c r="C2343" s="9">
        <v>45404.520833333299</v>
      </c>
      <c r="D2343" t="s">
        <v>2041</v>
      </c>
      <c r="E2343" t="s">
        <v>16</v>
      </c>
      <c r="F2343" t="s">
        <v>2036</v>
      </c>
      <c r="G2343" t="s">
        <v>5</v>
      </c>
      <c r="H2343" t="s">
        <v>2042</v>
      </c>
      <c r="I2343" s="63" t="e">
        <f t="array" ref="I2343">_xlfn.IFS(#REF!="1",1,#REF!="2",2,#REF!="3",3,#REF!="1A",4,#REF!="1B",5,#REF!="2A",6,#REF!="2B",7,#REF!="3A",8,#REF!="3B",9,#REF!="4A",10,#REF!="","")</f>
        <v>#REF!</v>
      </c>
      <c r="J2343">
        <f>VLOOKUP(F2343,profesor!$G$2:$H$101,2,0)</f>
        <v>26</v>
      </c>
      <c r="K2343">
        <f>VLOOKUP(H2343,ar_predmet!A:C,3,0)</f>
        <v>81</v>
      </c>
      <c r="L2343" s="3">
        <f>VLOOKUP(H2343,ar_predmet!A:C,2,FALSE())</f>
        <v>6119</v>
      </c>
      <c r="M2343">
        <f>+VLOOKUP(G2343,tip_dogodka!$B$2:$C$10,2,0)</f>
        <v>4</v>
      </c>
      <c r="N2343">
        <f>+VLOOKUP(E2343,prostor!$F$1:$G$101,2,0)</f>
        <v>54</v>
      </c>
      <c r="O2343">
        <f t="shared" si="144"/>
        <v>150</v>
      </c>
      <c r="P2343">
        <f>VLOOKUP(O2343,mi2hh!A$2:B$4261,2,FALSE())</f>
        <v>3</v>
      </c>
      <c r="Q2343" t="str">
        <f t="shared" si="145"/>
        <v>Red</v>
      </c>
      <c r="R2343" t="str">
        <f t="shared" si="146"/>
        <v>UN</v>
      </c>
      <c r="S2343" s="24" t="s">
        <v>1196</v>
      </c>
      <c r="T2343" t="str">
        <f t="shared" si="147"/>
        <v/>
      </c>
      <c r="U2343">
        <f>VLOOKUP(S2343,ar_skupina!L$2:M$136,2,FALSE())</f>
        <v>53</v>
      </c>
    </row>
    <row r="2344" spans="1:21" ht="14.25" customHeight="1" x14ac:dyDescent="0.25">
      <c r="A2344">
        <v>2830</v>
      </c>
      <c r="B2344" s="9">
        <v>45420.53125</v>
      </c>
      <c r="C2344" s="9">
        <v>45420.635416666701</v>
      </c>
      <c r="D2344" t="s">
        <v>2059</v>
      </c>
      <c r="E2344">
        <v>302</v>
      </c>
      <c r="F2344" t="s">
        <v>2036</v>
      </c>
      <c r="G2344" t="s">
        <v>2</v>
      </c>
      <c r="H2344" t="s">
        <v>1496</v>
      </c>
      <c r="I2344" s="63" t="e">
        <f t="array" ref="I2344">_xlfn.IFS(#REF!="1",1,#REF!="2",2,#REF!="3",3,#REF!="1A",4,#REF!="1B",5,#REF!="2A",6,#REF!="2B",7,#REF!="3A",8,#REF!="3B",9,#REF!="4A",10,#REF!="","")</f>
        <v>#REF!</v>
      </c>
      <c r="J2344">
        <f>VLOOKUP(F2344,profesor!$G$2:$H$101,2,0)</f>
        <v>26</v>
      </c>
      <c r="K2344">
        <f>VLOOKUP(H2344,ar_predmet!A:C,3,0)</f>
        <v>157</v>
      </c>
      <c r="L2344" s="3">
        <f>VLOOKUP(H2344,ar_predmet!A:C,2,FALSE())</f>
        <v>7117</v>
      </c>
      <c r="M2344">
        <f>+VLOOKUP(G2344,tip_dogodka!$B$2:$C$10,2,0)</f>
        <v>1</v>
      </c>
      <c r="N2344">
        <f>+VLOOKUP(E2344,prostor!$F$1:$G$101,2,0)</f>
        <v>6</v>
      </c>
      <c r="O2344">
        <f t="shared" si="144"/>
        <v>150</v>
      </c>
      <c r="P2344">
        <f>VLOOKUP(O2344,mi2hh!A$2:B$4261,2,FALSE())</f>
        <v>3</v>
      </c>
      <c r="Q2344" t="str">
        <f t="shared" si="145"/>
        <v>Red</v>
      </c>
      <c r="R2344" t="str">
        <f t="shared" si="146"/>
        <v>MA</v>
      </c>
      <c r="S2344" s="24" t="s">
        <v>1225</v>
      </c>
      <c r="T2344" t="str">
        <f t="shared" si="147"/>
        <v/>
      </c>
      <c r="U2344">
        <f>VLOOKUP(S2344,ar_skupina!L$2:M$136,2,FALSE())</f>
        <v>81</v>
      </c>
    </row>
    <row r="2345" spans="1:21" ht="14.25" customHeight="1" x14ac:dyDescent="0.25">
      <c r="A2345">
        <v>2831</v>
      </c>
      <c r="B2345" s="9">
        <v>45205.53125</v>
      </c>
      <c r="C2345" s="9">
        <v>45205.635416666701</v>
      </c>
      <c r="D2345" t="s">
        <v>2045</v>
      </c>
      <c r="E2345" t="s">
        <v>16</v>
      </c>
      <c r="F2345" t="s">
        <v>2036</v>
      </c>
      <c r="G2345" t="s">
        <v>4</v>
      </c>
      <c r="H2345" t="s">
        <v>2039</v>
      </c>
      <c r="I2345" s="63" t="e">
        <f t="array" ref="I2345">_xlfn.IFS(#REF!="1",1,#REF!="2",2,#REF!="3",3,#REF!="1A",4,#REF!="1B",5,#REF!="2A",6,#REF!="2B",7,#REF!="3A",8,#REF!="3B",9,#REF!="4A",10,#REF!="","")</f>
        <v>#REF!</v>
      </c>
      <c r="J2345">
        <f>VLOOKUP(F2345,profesor!$G$2:$H$101,2,0)</f>
        <v>26</v>
      </c>
      <c r="K2345">
        <f>VLOOKUP(H2345,ar_predmet!A:C,3,0)</f>
        <v>103</v>
      </c>
      <c r="L2345" s="3">
        <f>VLOOKUP(H2345,ar_predmet!A:C,2,FALSE())</f>
        <v>6229</v>
      </c>
      <c r="M2345">
        <f>+VLOOKUP(G2345,tip_dogodka!$B$2:$C$10,2,0)</f>
        <v>3</v>
      </c>
      <c r="N2345">
        <f>+VLOOKUP(E2345,prostor!$F$1:$G$101,2,0)</f>
        <v>54</v>
      </c>
      <c r="O2345">
        <f t="shared" si="144"/>
        <v>150</v>
      </c>
      <c r="P2345">
        <f>VLOOKUP(O2345,mi2hh!A$2:B$4261,2,FALSE())</f>
        <v>3</v>
      </c>
      <c r="Q2345" t="str">
        <f t="shared" si="145"/>
        <v>Red</v>
      </c>
      <c r="R2345" t="str">
        <f t="shared" si="146"/>
        <v>UN</v>
      </c>
      <c r="S2345" s="24" t="s">
        <v>1209</v>
      </c>
      <c r="T2345" t="str">
        <f t="shared" si="147"/>
        <v/>
      </c>
      <c r="U2345">
        <f>VLOOKUP(S2345,ar_skupina!L$2:M$136,2,FALSE())</f>
        <v>66</v>
      </c>
    </row>
    <row r="2346" spans="1:21" ht="14.25" customHeight="1" x14ac:dyDescent="0.25">
      <c r="A2346">
        <v>2832</v>
      </c>
      <c r="B2346" s="9">
        <v>45425.53125</v>
      </c>
      <c r="C2346" s="9">
        <v>45425.635416666701</v>
      </c>
      <c r="D2346" t="s">
        <v>2059</v>
      </c>
      <c r="E2346">
        <v>302</v>
      </c>
      <c r="F2346" t="s">
        <v>2036</v>
      </c>
      <c r="G2346" t="s">
        <v>2</v>
      </c>
      <c r="H2346" t="s">
        <v>1496</v>
      </c>
      <c r="I2346" s="63" t="e">
        <f t="array" ref="I2346">_xlfn.IFS(#REF!="1",1,#REF!="2",2,#REF!="3",3,#REF!="1A",4,#REF!="1B",5,#REF!="2A",6,#REF!="2B",7,#REF!="3A",8,#REF!="3B",9,#REF!="4A",10,#REF!="","")</f>
        <v>#REF!</v>
      </c>
      <c r="J2346">
        <f>VLOOKUP(F2346,profesor!$G$2:$H$101,2,0)</f>
        <v>26</v>
      </c>
      <c r="K2346">
        <f>VLOOKUP(H2346,ar_predmet!A:C,3,0)</f>
        <v>157</v>
      </c>
      <c r="L2346" s="3">
        <f>VLOOKUP(H2346,ar_predmet!A:C,2,FALSE())</f>
        <v>7117</v>
      </c>
      <c r="M2346">
        <f>+VLOOKUP(G2346,tip_dogodka!$B$2:$C$10,2,0)</f>
        <v>1</v>
      </c>
      <c r="N2346">
        <f>+VLOOKUP(E2346,prostor!$F$1:$G$101,2,0)</f>
        <v>6</v>
      </c>
      <c r="O2346">
        <f t="shared" si="144"/>
        <v>150</v>
      </c>
      <c r="P2346">
        <f>VLOOKUP(O2346,mi2hh!A$2:B$4261,2,FALSE())</f>
        <v>3</v>
      </c>
      <c r="Q2346" t="str">
        <f t="shared" si="145"/>
        <v>Red</v>
      </c>
      <c r="R2346" t="str">
        <f t="shared" si="146"/>
        <v>MA</v>
      </c>
      <c r="S2346" s="24" t="s">
        <v>1225</v>
      </c>
      <c r="T2346" t="str">
        <f t="shared" si="147"/>
        <v/>
      </c>
      <c r="U2346">
        <f>VLOOKUP(S2346,ar_skupina!L$2:M$136,2,FALSE())</f>
        <v>81</v>
      </c>
    </row>
    <row r="2347" spans="1:21" ht="14.25" customHeight="1" x14ac:dyDescent="0.25">
      <c r="A2347">
        <v>2834</v>
      </c>
      <c r="B2347" s="9">
        <v>45355.75</v>
      </c>
      <c r="C2347" s="9">
        <v>45355.920138888898</v>
      </c>
      <c r="D2347" t="s">
        <v>2061</v>
      </c>
      <c r="E2347" t="s">
        <v>17</v>
      </c>
      <c r="F2347" t="s">
        <v>2036</v>
      </c>
      <c r="G2347" t="s">
        <v>8</v>
      </c>
      <c r="H2347" t="s">
        <v>2053</v>
      </c>
      <c r="I2347" s="63" t="e">
        <f t="array" ref="I2347">_xlfn.IFS(#REF!="1",1,#REF!="2",2,#REF!="3",3,#REF!="1A",4,#REF!="1B",5,#REF!="2A",6,#REF!="2B",7,#REF!="3A",8,#REF!="3B",9,#REF!="4A",10,#REF!="","")</f>
        <v>#REF!</v>
      </c>
      <c r="J2347">
        <f>VLOOKUP(F2347,profesor!$G$2:$H$101,2,0)</f>
        <v>26</v>
      </c>
      <c r="K2347">
        <f>VLOOKUP(H2347,ar_predmet!A:C,3,0)</f>
        <v>196</v>
      </c>
      <c r="L2347" s="3">
        <f>VLOOKUP(H2347,ar_predmet!A:C,2,FALSE())</f>
        <v>7239</v>
      </c>
      <c r="M2347">
        <f>+VLOOKUP(G2347,tip_dogodka!$B$2:$C$10,2,0)</f>
        <v>7</v>
      </c>
      <c r="N2347">
        <f>+VLOOKUP(E2347,prostor!$F$1:$G$101,2,0)</f>
        <v>55</v>
      </c>
      <c r="O2347">
        <f t="shared" si="144"/>
        <v>245</v>
      </c>
      <c r="P2347">
        <f>VLOOKUP(O2347,mi2hh!A$2:B$4261,2,FALSE())</f>
        <v>5</v>
      </c>
      <c r="Q2347" t="str">
        <f t="shared" si="145"/>
        <v>Izr</v>
      </c>
      <c r="R2347" t="str">
        <f t="shared" si="146"/>
        <v>MA</v>
      </c>
      <c r="S2347" s="24" t="s">
        <v>1272</v>
      </c>
      <c r="T2347" t="str">
        <f t="shared" si="147"/>
        <v/>
      </c>
      <c r="U2347">
        <f>VLOOKUP(S2347,ar_skupina!L$2:M$136,2,FALSE())</f>
        <v>123</v>
      </c>
    </row>
    <row r="2348" spans="1:21" ht="14.25" customHeight="1" x14ac:dyDescent="0.25">
      <c r="A2348">
        <v>2835</v>
      </c>
      <c r="B2348" s="9">
        <v>45378.375</v>
      </c>
      <c r="C2348" s="9">
        <v>45378.479166666701</v>
      </c>
      <c r="D2348" t="s">
        <v>2055</v>
      </c>
      <c r="E2348">
        <v>301</v>
      </c>
      <c r="F2348" t="s">
        <v>2036</v>
      </c>
      <c r="G2348" t="s">
        <v>2</v>
      </c>
      <c r="H2348" t="s">
        <v>2042</v>
      </c>
      <c r="I2348" s="63" t="e">
        <f t="array" ref="I2348">_xlfn.IFS(#REF!="1",1,#REF!="2",2,#REF!="3",3,#REF!="1A",4,#REF!="1B",5,#REF!="2A",6,#REF!="2B",7,#REF!="3A",8,#REF!="3B",9,#REF!="4A",10,#REF!="","")</f>
        <v>#REF!</v>
      </c>
      <c r="J2348">
        <f>VLOOKUP(F2348,profesor!$G$2:$H$101,2,0)</f>
        <v>26</v>
      </c>
      <c r="K2348">
        <f>VLOOKUP(H2348,ar_predmet!A:C,3,0)</f>
        <v>81</v>
      </c>
      <c r="L2348" s="3">
        <f>VLOOKUP(H2348,ar_predmet!A:C,2,FALSE())</f>
        <v>6119</v>
      </c>
      <c r="M2348">
        <f>+VLOOKUP(G2348,tip_dogodka!$B$2:$C$10,2,0)</f>
        <v>1</v>
      </c>
      <c r="N2348">
        <f>+VLOOKUP(E2348,prostor!$F$1:$G$101,2,0)</f>
        <v>5</v>
      </c>
      <c r="O2348">
        <f t="shared" si="144"/>
        <v>150</v>
      </c>
      <c r="P2348">
        <f>VLOOKUP(O2348,mi2hh!A$2:B$4261,2,FALSE())</f>
        <v>3</v>
      </c>
      <c r="Q2348" t="str">
        <f t="shared" si="145"/>
        <v>Red</v>
      </c>
      <c r="R2348" t="str">
        <f t="shared" si="146"/>
        <v>UN</v>
      </c>
      <c r="S2348" s="24" t="s">
        <v>1196</v>
      </c>
      <c r="T2348" t="str">
        <f t="shared" si="147"/>
        <v/>
      </c>
      <c r="U2348">
        <f>VLOOKUP(S2348,ar_skupina!L$2:M$136,2,FALSE())</f>
        <v>53</v>
      </c>
    </row>
    <row r="2349" spans="1:21" ht="14.25" customHeight="1" x14ac:dyDescent="0.25">
      <c r="A2349">
        <v>2836</v>
      </c>
      <c r="B2349" s="9">
        <v>45421.53125</v>
      </c>
      <c r="C2349" s="9">
        <v>45421.635416666701</v>
      </c>
      <c r="D2349" t="s">
        <v>2047</v>
      </c>
      <c r="E2349" t="s">
        <v>16</v>
      </c>
      <c r="F2349" t="s">
        <v>2036</v>
      </c>
      <c r="G2349" t="s">
        <v>4</v>
      </c>
      <c r="H2349" t="s">
        <v>1496</v>
      </c>
      <c r="I2349" s="63" t="e">
        <f t="array" ref="I2349">_xlfn.IFS(#REF!="1",1,#REF!="2",2,#REF!="3",3,#REF!="1A",4,#REF!="1B",5,#REF!="2A",6,#REF!="2B",7,#REF!="3A",8,#REF!="3B",9,#REF!="4A",10,#REF!="","")</f>
        <v>#REF!</v>
      </c>
      <c r="J2349">
        <f>VLOOKUP(F2349,profesor!$G$2:$H$101,2,0)</f>
        <v>26</v>
      </c>
      <c r="K2349">
        <f>VLOOKUP(H2349,ar_predmet!A:C,3,0)</f>
        <v>157</v>
      </c>
      <c r="L2349" s="3">
        <f>VLOOKUP(H2349,ar_predmet!A:C,2,FALSE())</f>
        <v>7117</v>
      </c>
      <c r="M2349">
        <f>+VLOOKUP(G2349,tip_dogodka!$B$2:$C$10,2,0)</f>
        <v>3</v>
      </c>
      <c r="N2349">
        <f>+VLOOKUP(E2349,prostor!$F$1:$G$101,2,0)</f>
        <v>54</v>
      </c>
      <c r="O2349">
        <f t="shared" si="144"/>
        <v>150</v>
      </c>
      <c r="P2349">
        <f>VLOOKUP(O2349,mi2hh!A$2:B$4261,2,FALSE())</f>
        <v>3</v>
      </c>
      <c r="Q2349" t="str">
        <f t="shared" si="145"/>
        <v>Red</v>
      </c>
      <c r="R2349" t="str">
        <f t="shared" si="146"/>
        <v>MA</v>
      </c>
      <c r="S2349" s="24" t="s">
        <v>1225</v>
      </c>
      <c r="T2349" t="str">
        <f t="shared" si="147"/>
        <v/>
      </c>
      <c r="U2349">
        <f>VLOOKUP(S2349,ar_skupina!L$2:M$136,2,FALSE())</f>
        <v>81</v>
      </c>
    </row>
    <row r="2350" spans="1:21" ht="14.25" customHeight="1" x14ac:dyDescent="0.25">
      <c r="A2350">
        <v>2838</v>
      </c>
      <c r="B2350" s="9">
        <v>45211.53125</v>
      </c>
      <c r="C2350" s="9">
        <v>45211.635416666701</v>
      </c>
      <c r="D2350" t="s">
        <v>2046</v>
      </c>
      <c r="E2350">
        <v>402</v>
      </c>
      <c r="F2350" t="s">
        <v>2036</v>
      </c>
      <c r="G2350" t="s">
        <v>2</v>
      </c>
      <c r="H2350" t="s">
        <v>2039</v>
      </c>
      <c r="I2350" s="63" t="e">
        <f t="array" ref="I2350">_xlfn.IFS(#REF!="1",1,#REF!="2",2,#REF!="3",3,#REF!="1A",4,#REF!="1B",5,#REF!="2A",6,#REF!="2B",7,#REF!="3A",8,#REF!="3B",9,#REF!="4A",10,#REF!="","")</f>
        <v>#REF!</v>
      </c>
      <c r="J2350">
        <f>VLOOKUP(F2350,profesor!$G$2:$H$101,2,0)</f>
        <v>26</v>
      </c>
      <c r="K2350">
        <f>VLOOKUP(H2350,ar_predmet!A:C,3,0)</f>
        <v>103</v>
      </c>
      <c r="L2350" s="3">
        <f>VLOOKUP(H2350,ar_predmet!A:C,2,FALSE())</f>
        <v>6229</v>
      </c>
      <c r="M2350">
        <f>+VLOOKUP(G2350,tip_dogodka!$B$2:$C$10,2,0)</f>
        <v>1</v>
      </c>
      <c r="N2350">
        <f>+VLOOKUP(E2350,prostor!$F$1:$G$101,2,0)</f>
        <v>11</v>
      </c>
      <c r="O2350">
        <f t="shared" si="144"/>
        <v>150</v>
      </c>
      <c r="P2350">
        <f>VLOOKUP(O2350,mi2hh!A$2:B$4261,2,FALSE())</f>
        <v>3</v>
      </c>
      <c r="Q2350" t="str">
        <f t="shared" si="145"/>
        <v>Red</v>
      </c>
      <c r="R2350" t="str">
        <f t="shared" si="146"/>
        <v>UN</v>
      </c>
      <c r="S2350" s="24" t="s">
        <v>1209</v>
      </c>
      <c r="T2350" t="str">
        <f t="shared" si="147"/>
        <v/>
      </c>
      <c r="U2350">
        <f>VLOOKUP(S2350,ar_skupina!L$2:M$136,2,FALSE())</f>
        <v>66</v>
      </c>
    </row>
    <row r="2351" spans="1:21" ht="14.25" customHeight="1" x14ac:dyDescent="0.25">
      <c r="A2351">
        <v>2840</v>
      </c>
      <c r="B2351" s="9">
        <v>45359.489583333299</v>
      </c>
      <c r="C2351" s="9">
        <v>45359.59375</v>
      </c>
      <c r="D2351" t="s">
        <v>2051</v>
      </c>
      <c r="E2351" t="s">
        <v>16</v>
      </c>
      <c r="F2351" t="s">
        <v>2036</v>
      </c>
      <c r="G2351" t="s">
        <v>4</v>
      </c>
      <c r="H2351" t="s">
        <v>1513</v>
      </c>
      <c r="I2351" s="63" t="e">
        <f t="array" ref="I2351">_xlfn.IFS(#REF!="1",1,#REF!="2",2,#REF!="3",3,#REF!="1A",4,#REF!="1B",5,#REF!="2A",6,#REF!="2B",7,#REF!="3A",8,#REF!="3B",9,#REF!="4A",10,#REF!="","")</f>
        <v>#REF!</v>
      </c>
      <c r="J2351">
        <f>VLOOKUP(F2351,profesor!$G$2:$H$101,2,0)</f>
        <v>26</v>
      </c>
      <c r="K2351">
        <f>VLOOKUP(H2351,ar_predmet!A:C,3,0)</f>
        <v>187</v>
      </c>
      <c r="L2351" s="3">
        <f>VLOOKUP(H2351,ar_predmet!A:C,2,FALSE())</f>
        <v>7229</v>
      </c>
      <c r="M2351">
        <f>+VLOOKUP(G2351,tip_dogodka!$B$2:$C$10,2,0)</f>
        <v>3</v>
      </c>
      <c r="N2351">
        <f>+VLOOKUP(E2351,prostor!$F$1:$G$101,2,0)</f>
        <v>54</v>
      </c>
      <c r="O2351">
        <f t="shared" si="144"/>
        <v>150</v>
      </c>
      <c r="P2351">
        <f>VLOOKUP(O2351,mi2hh!A$2:B$4261,2,FALSE())</f>
        <v>3</v>
      </c>
      <c r="Q2351" t="str">
        <f t="shared" si="145"/>
        <v>Red</v>
      </c>
      <c r="R2351" t="str">
        <f t="shared" si="146"/>
        <v>MA</v>
      </c>
      <c r="S2351" s="24" t="s">
        <v>1230</v>
      </c>
      <c r="T2351" t="str">
        <f t="shared" si="147"/>
        <v/>
      </c>
      <c r="U2351">
        <f>VLOOKUP(S2351,ar_skupina!L$2:M$136,2,FALSE())</f>
        <v>86</v>
      </c>
    </row>
    <row r="2352" spans="1:21" ht="14.25" customHeight="1" x14ac:dyDescent="0.25">
      <c r="A2352">
        <v>2844</v>
      </c>
      <c r="B2352" s="9">
        <v>45299.375</v>
      </c>
      <c r="C2352" s="9">
        <v>45299.479166666701</v>
      </c>
      <c r="D2352" t="s">
        <v>2056</v>
      </c>
      <c r="E2352" t="s">
        <v>16</v>
      </c>
      <c r="F2352" t="s">
        <v>2036</v>
      </c>
      <c r="G2352" t="s">
        <v>4</v>
      </c>
      <c r="H2352" t="s">
        <v>2053</v>
      </c>
      <c r="I2352" s="63" t="e">
        <f t="array" ref="I2352">_xlfn.IFS(#REF!="1",1,#REF!="2",2,#REF!="3",3,#REF!="1A",4,#REF!="1B",5,#REF!="2A",6,#REF!="2B",7,#REF!="3A",8,#REF!="3B",9,#REF!="4A",10,#REF!="","")</f>
        <v>#REF!</v>
      </c>
      <c r="J2352">
        <f>VLOOKUP(F2352,profesor!$G$2:$H$101,2,0)</f>
        <v>26</v>
      </c>
      <c r="K2352">
        <f>VLOOKUP(H2352,ar_predmet!A:C,3,0)</f>
        <v>196</v>
      </c>
      <c r="L2352" s="3">
        <f>VLOOKUP(H2352,ar_predmet!A:C,2,FALSE())</f>
        <v>7239</v>
      </c>
      <c r="M2352">
        <f>+VLOOKUP(G2352,tip_dogodka!$B$2:$C$10,2,0)</f>
        <v>3</v>
      </c>
      <c r="N2352">
        <f>+VLOOKUP(E2352,prostor!$F$1:$G$101,2,0)</f>
        <v>54</v>
      </c>
      <c r="O2352">
        <f t="shared" si="144"/>
        <v>150</v>
      </c>
      <c r="P2352">
        <f>VLOOKUP(O2352,mi2hh!A$2:B$4261,2,FALSE())</f>
        <v>3</v>
      </c>
      <c r="Q2352" t="str">
        <f t="shared" si="145"/>
        <v>Red</v>
      </c>
      <c r="R2352" t="str">
        <f t="shared" si="146"/>
        <v>MA</v>
      </c>
      <c r="S2352" s="24" t="s">
        <v>1230</v>
      </c>
      <c r="T2352" t="str">
        <f t="shared" si="147"/>
        <v/>
      </c>
      <c r="U2352">
        <f>VLOOKUP(S2352,ar_skupina!L$2:M$136,2,FALSE())</f>
        <v>86</v>
      </c>
    </row>
    <row r="2353" spans="1:21" ht="14.25" customHeight="1" x14ac:dyDescent="0.25">
      <c r="A2353">
        <v>2846</v>
      </c>
      <c r="B2353" s="9">
        <v>45392.416666666701</v>
      </c>
      <c r="C2353" s="9">
        <v>45392.520833333299</v>
      </c>
      <c r="D2353" t="s">
        <v>2048</v>
      </c>
      <c r="E2353" t="s">
        <v>16</v>
      </c>
      <c r="F2353" t="s">
        <v>2036</v>
      </c>
      <c r="G2353" t="s">
        <v>4</v>
      </c>
      <c r="H2353" t="s">
        <v>2042</v>
      </c>
      <c r="I2353" s="63" t="e">
        <f t="array" ref="I2353">_xlfn.IFS(#REF!="1",1,#REF!="2",2,#REF!="3",3,#REF!="1A",4,#REF!="1B",5,#REF!="2A",6,#REF!="2B",7,#REF!="3A",8,#REF!="3B",9,#REF!="4A",10,#REF!="","")</f>
        <v>#REF!</v>
      </c>
      <c r="J2353">
        <f>VLOOKUP(F2353,profesor!$G$2:$H$101,2,0)</f>
        <v>26</v>
      </c>
      <c r="K2353">
        <f>VLOOKUP(H2353,ar_predmet!A:C,3,0)</f>
        <v>81</v>
      </c>
      <c r="L2353" s="3">
        <f>VLOOKUP(H2353,ar_predmet!A:C,2,FALSE())</f>
        <v>6119</v>
      </c>
      <c r="M2353">
        <f>+VLOOKUP(G2353,tip_dogodka!$B$2:$C$10,2,0)</f>
        <v>3</v>
      </c>
      <c r="N2353">
        <f>+VLOOKUP(E2353,prostor!$F$1:$G$101,2,0)</f>
        <v>54</v>
      </c>
      <c r="O2353">
        <f t="shared" si="144"/>
        <v>150</v>
      </c>
      <c r="P2353">
        <f>VLOOKUP(O2353,mi2hh!A$2:B$4261,2,FALSE())</f>
        <v>3</v>
      </c>
      <c r="Q2353" t="str">
        <f t="shared" si="145"/>
        <v>Red</v>
      </c>
      <c r="R2353" t="str">
        <f t="shared" si="146"/>
        <v>UN</v>
      </c>
      <c r="S2353" s="24" t="s">
        <v>1196</v>
      </c>
      <c r="T2353" t="str">
        <f t="shared" si="147"/>
        <v/>
      </c>
      <c r="U2353">
        <f>VLOOKUP(S2353,ar_skupina!L$2:M$136,2,FALSE())</f>
        <v>53</v>
      </c>
    </row>
    <row r="2354" spans="1:21" ht="14.25" customHeight="1" x14ac:dyDescent="0.25">
      <c r="A2354">
        <v>2848</v>
      </c>
      <c r="B2354" s="9">
        <v>45370.375</v>
      </c>
      <c r="C2354" s="9">
        <v>45370.479166666701</v>
      </c>
      <c r="D2354" t="s">
        <v>2048</v>
      </c>
      <c r="E2354" t="s">
        <v>16</v>
      </c>
      <c r="F2354" t="s">
        <v>2036</v>
      </c>
      <c r="G2354" t="s">
        <v>4</v>
      </c>
      <c r="H2354" t="s">
        <v>2042</v>
      </c>
      <c r="I2354" s="63" t="e">
        <f t="array" ref="I2354">_xlfn.IFS(#REF!="1",1,#REF!="2",2,#REF!="3",3,#REF!="1A",4,#REF!="1B",5,#REF!="2A",6,#REF!="2B",7,#REF!="3A",8,#REF!="3B",9,#REF!="4A",10,#REF!="","")</f>
        <v>#REF!</v>
      </c>
      <c r="J2354">
        <f>VLOOKUP(F2354,profesor!$G$2:$H$101,2,0)</f>
        <v>26</v>
      </c>
      <c r="K2354">
        <f>VLOOKUP(H2354,ar_predmet!A:C,3,0)</f>
        <v>81</v>
      </c>
      <c r="L2354" s="3">
        <f>VLOOKUP(H2354,ar_predmet!A:C,2,FALSE())</f>
        <v>6119</v>
      </c>
      <c r="M2354">
        <f>+VLOOKUP(G2354,tip_dogodka!$B$2:$C$10,2,0)</f>
        <v>3</v>
      </c>
      <c r="N2354">
        <f>+VLOOKUP(E2354,prostor!$F$1:$G$101,2,0)</f>
        <v>54</v>
      </c>
      <c r="O2354">
        <f t="shared" si="144"/>
        <v>150</v>
      </c>
      <c r="P2354">
        <f>VLOOKUP(O2354,mi2hh!A$2:B$4261,2,FALSE())</f>
        <v>3</v>
      </c>
      <c r="Q2354" t="str">
        <f t="shared" si="145"/>
        <v>Red</v>
      </c>
      <c r="R2354" t="str">
        <f t="shared" si="146"/>
        <v>UN</v>
      </c>
      <c r="S2354" s="24" t="s">
        <v>1196</v>
      </c>
      <c r="T2354" t="str">
        <f t="shared" si="147"/>
        <v/>
      </c>
      <c r="U2354">
        <f>VLOOKUP(S2354,ar_skupina!L$2:M$136,2,FALSE())</f>
        <v>53</v>
      </c>
    </row>
    <row r="2355" spans="1:21" ht="14.25" customHeight="1" x14ac:dyDescent="0.25">
      <c r="A2355">
        <v>2849</v>
      </c>
      <c r="B2355" s="9">
        <v>45428.53125</v>
      </c>
      <c r="C2355" s="9">
        <v>45428.635416666701</v>
      </c>
      <c r="D2355" t="s">
        <v>2059</v>
      </c>
      <c r="E2355">
        <v>302</v>
      </c>
      <c r="F2355" t="s">
        <v>2036</v>
      </c>
      <c r="G2355" t="s">
        <v>2</v>
      </c>
      <c r="H2355" t="s">
        <v>1496</v>
      </c>
      <c r="I2355" s="63" t="e">
        <f t="array" ref="I2355">_xlfn.IFS(#REF!="1",1,#REF!="2",2,#REF!="3",3,#REF!="1A",4,#REF!="1B",5,#REF!="2A",6,#REF!="2B",7,#REF!="3A",8,#REF!="3B",9,#REF!="4A",10,#REF!="","")</f>
        <v>#REF!</v>
      </c>
      <c r="J2355">
        <f>VLOOKUP(F2355,profesor!$G$2:$H$101,2,0)</f>
        <v>26</v>
      </c>
      <c r="K2355">
        <f>VLOOKUP(H2355,ar_predmet!A:C,3,0)</f>
        <v>157</v>
      </c>
      <c r="L2355" s="3">
        <f>VLOOKUP(H2355,ar_predmet!A:C,2,FALSE())</f>
        <v>7117</v>
      </c>
      <c r="M2355">
        <f>+VLOOKUP(G2355,tip_dogodka!$B$2:$C$10,2,0)</f>
        <v>1</v>
      </c>
      <c r="N2355">
        <f>+VLOOKUP(E2355,prostor!$F$1:$G$101,2,0)</f>
        <v>6</v>
      </c>
      <c r="O2355">
        <f t="shared" si="144"/>
        <v>150</v>
      </c>
      <c r="P2355">
        <f>VLOOKUP(O2355,mi2hh!A$2:B$4261,2,FALSE())</f>
        <v>3</v>
      </c>
      <c r="Q2355" t="str">
        <f t="shared" si="145"/>
        <v>Red</v>
      </c>
      <c r="R2355" t="str">
        <f t="shared" si="146"/>
        <v>MA</v>
      </c>
      <c r="S2355" s="24" t="s">
        <v>1225</v>
      </c>
      <c r="T2355" t="str">
        <f t="shared" si="147"/>
        <v/>
      </c>
      <c r="U2355">
        <f>VLOOKUP(S2355,ar_skupina!L$2:M$136,2,FALSE())</f>
        <v>81</v>
      </c>
    </row>
    <row r="2356" spans="1:21" ht="14.25" customHeight="1" x14ac:dyDescent="0.25">
      <c r="A2356">
        <v>2850</v>
      </c>
      <c r="B2356" s="9">
        <v>45432.53125</v>
      </c>
      <c r="C2356" s="9">
        <v>45432.635416666701</v>
      </c>
      <c r="D2356" t="s">
        <v>2059</v>
      </c>
      <c r="E2356">
        <v>302</v>
      </c>
      <c r="F2356" t="s">
        <v>2036</v>
      </c>
      <c r="G2356" t="s">
        <v>2</v>
      </c>
      <c r="H2356" t="s">
        <v>1496</v>
      </c>
      <c r="I2356" s="63" t="e">
        <f t="array" ref="I2356">_xlfn.IFS(#REF!="1",1,#REF!="2",2,#REF!="3",3,#REF!="1A",4,#REF!="1B",5,#REF!="2A",6,#REF!="2B",7,#REF!="3A",8,#REF!="3B",9,#REF!="4A",10,#REF!="","")</f>
        <v>#REF!</v>
      </c>
      <c r="J2356">
        <f>VLOOKUP(F2356,profesor!$G$2:$H$101,2,0)</f>
        <v>26</v>
      </c>
      <c r="K2356">
        <f>VLOOKUP(H2356,ar_predmet!A:C,3,0)</f>
        <v>157</v>
      </c>
      <c r="L2356" s="3">
        <f>VLOOKUP(H2356,ar_predmet!A:C,2,FALSE())</f>
        <v>7117</v>
      </c>
      <c r="M2356">
        <f>+VLOOKUP(G2356,tip_dogodka!$B$2:$C$10,2,0)</f>
        <v>1</v>
      </c>
      <c r="N2356">
        <f>+VLOOKUP(E2356,prostor!$F$1:$G$101,2,0)</f>
        <v>6</v>
      </c>
      <c r="O2356">
        <f t="shared" si="144"/>
        <v>150</v>
      </c>
      <c r="P2356">
        <f>VLOOKUP(O2356,mi2hh!A$2:B$4261,2,FALSE())</f>
        <v>3</v>
      </c>
      <c r="Q2356" t="str">
        <f t="shared" si="145"/>
        <v>Red</v>
      </c>
      <c r="R2356" t="str">
        <f t="shared" si="146"/>
        <v>MA</v>
      </c>
      <c r="S2356" s="24" t="s">
        <v>1225</v>
      </c>
      <c r="T2356" t="str">
        <f t="shared" si="147"/>
        <v/>
      </c>
      <c r="U2356">
        <f>VLOOKUP(S2356,ar_skupina!L$2:M$136,2,FALSE())</f>
        <v>81</v>
      </c>
    </row>
    <row r="2357" spans="1:21" ht="14.25" customHeight="1" x14ac:dyDescent="0.25">
      <c r="A2357">
        <v>2852</v>
      </c>
      <c r="B2357" s="9">
        <v>45351.489583333299</v>
      </c>
      <c r="C2357" s="9">
        <v>45351.59375</v>
      </c>
      <c r="D2357" t="s">
        <v>2062</v>
      </c>
      <c r="E2357">
        <v>401</v>
      </c>
      <c r="F2357" t="s">
        <v>2036</v>
      </c>
      <c r="G2357" t="s">
        <v>2</v>
      </c>
      <c r="H2357" t="s">
        <v>1513</v>
      </c>
      <c r="I2357" s="63" t="e">
        <f t="array" ref="I2357">_xlfn.IFS(#REF!="1",1,#REF!="2",2,#REF!="3",3,#REF!="1A",4,#REF!="1B",5,#REF!="2A",6,#REF!="2B",7,#REF!="3A",8,#REF!="3B",9,#REF!="4A",10,#REF!="","")</f>
        <v>#REF!</v>
      </c>
      <c r="J2357">
        <f>VLOOKUP(F2357,profesor!$G$2:$H$101,2,0)</f>
        <v>26</v>
      </c>
      <c r="K2357">
        <f>VLOOKUP(H2357,ar_predmet!A:C,3,0)</f>
        <v>187</v>
      </c>
      <c r="L2357" s="3">
        <f>VLOOKUP(H2357,ar_predmet!A:C,2,FALSE())</f>
        <v>7229</v>
      </c>
      <c r="M2357">
        <f>+VLOOKUP(G2357,tip_dogodka!$B$2:$C$10,2,0)</f>
        <v>1</v>
      </c>
      <c r="N2357">
        <f>+VLOOKUP(E2357,prostor!$F$1:$G$101,2,0)</f>
        <v>10</v>
      </c>
      <c r="O2357">
        <f t="shared" si="144"/>
        <v>150</v>
      </c>
      <c r="P2357">
        <f>VLOOKUP(O2357,mi2hh!A$2:B$4261,2,FALSE())</f>
        <v>3</v>
      </c>
      <c r="Q2357" t="str">
        <f t="shared" si="145"/>
        <v>Red</v>
      </c>
      <c r="R2357" t="str">
        <f t="shared" si="146"/>
        <v>MA</v>
      </c>
      <c r="S2357" s="24" t="s">
        <v>1230</v>
      </c>
      <c r="T2357" t="str">
        <f t="shared" si="147"/>
        <v/>
      </c>
      <c r="U2357">
        <f>VLOOKUP(S2357,ar_skupina!L$2:M$136,2,FALSE())</f>
        <v>86</v>
      </c>
    </row>
    <row r="2358" spans="1:21" ht="14.25" customHeight="1" x14ac:dyDescent="0.25">
      <c r="A2358">
        <v>2854</v>
      </c>
      <c r="B2358" s="9">
        <v>45259.489583333299</v>
      </c>
      <c r="C2358" s="9">
        <v>45259.59375</v>
      </c>
      <c r="D2358" t="s">
        <v>2043</v>
      </c>
      <c r="E2358" t="s">
        <v>16</v>
      </c>
      <c r="F2358" t="s">
        <v>2036</v>
      </c>
      <c r="G2358" t="s">
        <v>5</v>
      </c>
      <c r="H2358" t="s">
        <v>2037</v>
      </c>
      <c r="I2358" s="63" t="e">
        <f t="array" ref="I2358">_xlfn.IFS(#REF!="1",1,#REF!="2",2,#REF!="3",3,#REF!="1A",4,#REF!="1B",5,#REF!="2A",6,#REF!="2B",7,#REF!="3A",8,#REF!="3B",9,#REF!="4A",10,#REF!="","")</f>
        <v>#REF!</v>
      </c>
      <c r="J2358">
        <f>VLOOKUP(F2358,profesor!$G$2:$H$101,2,0)</f>
        <v>26</v>
      </c>
      <c r="K2358">
        <f>VLOOKUP(H2358,ar_predmet!A:C,3,0)</f>
        <v>54</v>
      </c>
      <c r="L2358" s="3">
        <f>VLOOKUP(H2358,ar_predmet!A:C,2,FALSE())</f>
        <v>5311</v>
      </c>
      <c r="M2358">
        <f>+VLOOKUP(G2358,tip_dogodka!$B$2:$C$10,2,0)</f>
        <v>4</v>
      </c>
      <c r="N2358">
        <f>+VLOOKUP(E2358,prostor!$F$1:$G$101,2,0)</f>
        <v>54</v>
      </c>
      <c r="O2358">
        <f t="shared" si="144"/>
        <v>150</v>
      </c>
      <c r="P2358">
        <f>VLOOKUP(O2358,mi2hh!A$2:B$4261,2,FALSE())</f>
        <v>3</v>
      </c>
      <c r="Q2358" t="str">
        <f t="shared" si="145"/>
        <v>Red</v>
      </c>
      <c r="R2358" t="str">
        <f t="shared" si="146"/>
        <v>VS</v>
      </c>
      <c r="S2358" s="24" t="s">
        <v>1181</v>
      </c>
      <c r="T2358" t="str">
        <f t="shared" si="147"/>
        <v/>
      </c>
      <c r="U2358">
        <f>VLOOKUP(S2358,ar_skupina!L$2:M$136,2,FALSE())</f>
        <v>41</v>
      </c>
    </row>
    <row r="2359" spans="1:21" ht="14.25" customHeight="1" x14ac:dyDescent="0.25">
      <c r="A2359">
        <v>2855</v>
      </c>
      <c r="B2359" s="9">
        <v>45208.53125</v>
      </c>
      <c r="C2359" s="9">
        <v>45208.635416666701</v>
      </c>
      <c r="D2359" t="s">
        <v>2046</v>
      </c>
      <c r="E2359">
        <v>303</v>
      </c>
      <c r="F2359" t="s">
        <v>2036</v>
      </c>
      <c r="G2359" t="s">
        <v>2</v>
      </c>
      <c r="H2359" t="s">
        <v>2039</v>
      </c>
      <c r="I2359" s="63" t="e">
        <f t="array" ref="I2359">_xlfn.IFS(#REF!="1",1,#REF!="2",2,#REF!="3",3,#REF!="1A",4,#REF!="1B",5,#REF!="2A",6,#REF!="2B",7,#REF!="3A",8,#REF!="3B",9,#REF!="4A",10,#REF!="","")</f>
        <v>#REF!</v>
      </c>
      <c r="J2359">
        <f>VLOOKUP(F2359,profesor!$G$2:$H$101,2,0)</f>
        <v>26</v>
      </c>
      <c r="K2359">
        <f>VLOOKUP(H2359,ar_predmet!A:C,3,0)</f>
        <v>103</v>
      </c>
      <c r="L2359" s="3">
        <f>VLOOKUP(H2359,ar_predmet!A:C,2,FALSE())</f>
        <v>6229</v>
      </c>
      <c r="M2359">
        <f>+VLOOKUP(G2359,tip_dogodka!$B$2:$C$10,2,0)</f>
        <v>1</v>
      </c>
      <c r="N2359">
        <f>+VLOOKUP(E2359,prostor!$F$1:$G$101,2,0)</f>
        <v>7</v>
      </c>
      <c r="O2359">
        <f t="shared" si="144"/>
        <v>150</v>
      </c>
      <c r="P2359">
        <f>VLOOKUP(O2359,mi2hh!A$2:B$4261,2,FALSE())</f>
        <v>3</v>
      </c>
      <c r="Q2359" t="str">
        <f t="shared" si="145"/>
        <v>Red</v>
      </c>
      <c r="R2359" t="str">
        <f t="shared" si="146"/>
        <v>UN</v>
      </c>
      <c r="S2359" s="24" t="s">
        <v>1209</v>
      </c>
      <c r="T2359" t="str">
        <f t="shared" si="147"/>
        <v/>
      </c>
      <c r="U2359">
        <f>VLOOKUP(S2359,ar_skupina!L$2:M$136,2,FALSE())</f>
        <v>66</v>
      </c>
    </row>
    <row r="2360" spans="1:21" ht="14.25" customHeight="1" x14ac:dyDescent="0.25">
      <c r="A2360">
        <v>2856</v>
      </c>
      <c r="B2360" s="9">
        <v>45226.53125</v>
      </c>
      <c r="C2360" s="9">
        <v>45226.635416666701</v>
      </c>
      <c r="D2360" t="s">
        <v>2050</v>
      </c>
      <c r="E2360" t="s">
        <v>16</v>
      </c>
      <c r="F2360" t="s">
        <v>2036</v>
      </c>
      <c r="G2360" t="s">
        <v>5</v>
      </c>
      <c r="H2360" t="s">
        <v>2039</v>
      </c>
      <c r="I2360" s="63" t="e">
        <f t="array" ref="I2360">_xlfn.IFS(#REF!="1",1,#REF!="2",2,#REF!="3",3,#REF!="1A",4,#REF!="1B",5,#REF!="2A",6,#REF!="2B",7,#REF!="3A",8,#REF!="3B",9,#REF!="4A",10,#REF!="","")</f>
        <v>#REF!</v>
      </c>
      <c r="J2360">
        <f>VLOOKUP(F2360,profesor!$G$2:$H$101,2,0)</f>
        <v>26</v>
      </c>
      <c r="K2360">
        <f>VLOOKUP(H2360,ar_predmet!A:C,3,0)</f>
        <v>103</v>
      </c>
      <c r="L2360" s="3">
        <f>VLOOKUP(H2360,ar_predmet!A:C,2,FALSE())</f>
        <v>6229</v>
      </c>
      <c r="M2360">
        <f>+VLOOKUP(G2360,tip_dogodka!$B$2:$C$10,2,0)</f>
        <v>4</v>
      </c>
      <c r="N2360">
        <f>+VLOOKUP(E2360,prostor!$F$1:$G$101,2,0)</f>
        <v>54</v>
      </c>
      <c r="O2360">
        <f t="shared" si="144"/>
        <v>150</v>
      </c>
      <c r="P2360">
        <f>VLOOKUP(O2360,mi2hh!A$2:B$4261,2,FALSE())</f>
        <v>3</v>
      </c>
      <c r="Q2360" t="str">
        <f t="shared" si="145"/>
        <v>Red</v>
      </c>
      <c r="R2360" t="str">
        <f t="shared" si="146"/>
        <v>UN</v>
      </c>
      <c r="S2360" s="24" t="s">
        <v>1209</v>
      </c>
      <c r="T2360" t="str">
        <f t="shared" si="147"/>
        <v/>
      </c>
      <c r="U2360">
        <f>VLOOKUP(S2360,ar_skupina!L$2:M$136,2,FALSE())</f>
        <v>66</v>
      </c>
    </row>
    <row r="2361" spans="1:21" ht="14.25" customHeight="1" x14ac:dyDescent="0.25">
      <c r="A2361">
        <v>2857</v>
      </c>
      <c r="B2361" s="9">
        <v>45212.53125</v>
      </c>
      <c r="C2361" s="9">
        <v>45212.635416666701</v>
      </c>
      <c r="D2361" t="s">
        <v>2045</v>
      </c>
      <c r="E2361" t="s">
        <v>16</v>
      </c>
      <c r="F2361" t="s">
        <v>2036</v>
      </c>
      <c r="G2361" t="s">
        <v>4</v>
      </c>
      <c r="H2361" t="s">
        <v>2039</v>
      </c>
      <c r="I2361" s="63" t="e">
        <f t="array" ref="I2361">_xlfn.IFS(#REF!="1",1,#REF!="2",2,#REF!="3",3,#REF!="1A",4,#REF!="1B",5,#REF!="2A",6,#REF!="2B",7,#REF!="3A",8,#REF!="3B",9,#REF!="4A",10,#REF!="","")</f>
        <v>#REF!</v>
      </c>
      <c r="J2361">
        <f>VLOOKUP(F2361,profesor!$G$2:$H$101,2,0)</f>
        <v>26</v>
      </c>
      <c r="K2361">
        <f>VLOOKUP(H2361,ar_predmet!A:C,3,0)</f>
        <v>103</v>
      </c>
      <c r="L2361" s="3">
        <f>VLOOKUP(H2361,ar_predmet!A:C,2,FALSE())</f>
        <v>6229</v>
      </c>
      <c r="M2361">
        <f>+VLOOKUP(G2361,tip_dogodka!$B$2:$C$10,2,0)</f>
        <v>3</v>
      </c>
      <c r="N2361">
        <f>+VLOOKUP(E2361,prostor!$F$1:$G$101,2,0)</f>
        <v>54</v>
      </c>
      <c r="O2361">
        <f t="shared" si="144"/>
        <v>150</v>
      </c>
      <c r="P2361">
        <f>VLOOKUP(O2361,mi2hh!A$2:B$4261,2,FALSE())</f>
        <v>3</v>
      </c>
      <c r="Q2361" t="str">
        <f t="shared" si="145"/>
        <v>Red</v>
      </c>
      <c r="R2361" t="str">
        <f t="shared" si="146"/>
        <v>UN</v>
      </c>
      <c r="S2361" s="24" t="s">
        <v>1209</v>
      </c>
      <c r="T2361" t="str">
        <f t="shared" si="147"/>
        <v/>
      </c>
      <c r="U2361">
        <f>VLOOKUP(S2361,ar_skupina!L$2:M$136,2,FALSE())</f>
        <v>66</v>
      </c>
    </row>
    <row r="2362" spans="1:21" ht="14.25" customHeight="1" x14ac:dyDescent="0.25">
      <c r="A2362">
        <v>2858</v>
      </c>
      <c r="B2362" s="9">
        <v>45427.53125</v>
      </c>
      <c r="C2362" s="9">
        <v>45427.635416666701</v>
      </c>
      <c r="D2362" t="s">
        <v>2047</v>
      </c>
      <c r="E2362" t="s">
        <v>16</v>
      </c>
      <c r="F2362" t="s">
        <v>2036</v>
      </c>
      <c r="G2362" t="s">
        <v>4</v>
      </c>
      <c r="H2362" t="s">
        <v>1496</v>
      </c>
      <c r="I2362" s="63" t="e">
        <f t="array" ref="I2362">_xlfn.IFS(#REF!="1",1,#REF!="2",2,#REF!="3",3,#REF!="1A",4,#REF!="1B",5,#REF!="2A",6,#REF!="2B",7,#REF!="3A",8,#REF!="3B",9,#REF!="4A",10,#REF!="","")</f>
        <v>#REF!</v>
      </c>
      <c r="J2362">
        <f>VLOOKUP(F2362,profesor!$G$2:$H$101,2,0)</f>
        <v>26</v>
      </c>
      <c r="K2362">
        <f>VLOOKUP(H2362,ar_predmet!A:C,3,0)</f>
        <v>157</v>
      </c>
      <c r="L2362" s="3">
        <f>VLOOKUP(H2362,ar_predmet!A:C,2,FALSE())</f>
        <v>7117</v>
      </c>
      <c r="M2362">
        <f>+VLOOKUP(G2362,tip_dogodka!$B$2:$C$10,2,0)</f>
        <v>3</v>
      </c>
      <c r="N2362">
        <f>+VLOOKUP(E2362,prostor!$F$1:$G$101,2,0)</f>
        <v>54</v>
      </c>
      <c r="O2362">
        <f t="shared" si="144"/>
        <v>150</v>
      </c>
      <c r="P2362">
        <f>VLOOKUP(O2362,mi2hh!A$2:B$4261,2,FALSE())</f>
        <v>3</v>
      </c>
      <c r="Q2362" t="str">
        <f t="shared" si="145"/>
        <v>Red</v>
      </c>
      <c r="R2362" t="str">
        <f t="shared" si="146"/>
        <v>MA</v>
      </c>
      <c r="S2362" s="24" t="s">
        <v>1225</v>
      </c>
      <c r="T2362" t="str">
        <f t="shared" si="147"/>
        <v/>
      </c>
      <c r="U2362">
        <f>VLOOKUP(S2362,ar_skupina!L$2:M$136,2,FALSE())</f>
        <v>81</v>
      </c>
    </row>
    <row r="2363" spans="1:21" ht="14.25" customHeight="1" x14ac:dyDescent="0.25">
      <c r="A2363">
        <v>2859</v>
      </c>
      <c r="B2363" s="9">
        <v>45300.375</v>
      </c>
      <c r="C2363" s="9">
        <v>45300.479166666701</v>
      </c>
      <c r="D2363" t="s">
        <v>2056</v>
      </c>
      <c r="E2363" t="s">
        <v>16</v>
      </c>
      <c r="F2363" t="s">
        <v>2036</v>
      </c>
      <c r="G2363" t="s">
        <v>4</v>
      </c>
      <c r="H2363" t="s">
        <v>2053</v>
      </c>
      <c r="I2363" s="63" t="e">
        <f t="array" ref="I2363">_xlfn.IFS(#REF!="1",1,#REF!="2",2,#REF!="3",3,#REF!="1A",4,#REF!="1B",5,#REF!="2A",6,#REF!="2B",7,#REF!="3A",8,#REF!="3B",9,#REF!="4A",10,#REF!="","")</f>
        <v>#REF!</v>
      </c>
      <c r="J2363">
        <f>VLOOKUP(F2363,profesor!$G$2:$H$101,2,0)</f>
        <v>26</v>
      </c>
      <c r="K2363">
        <f>VLOOKUP(H2363,ar_predmet!A:C,3,0)</f>
        <v>196</v>
      </c>
      <c r="L2363" s="3">
        <f>VLOOKUP(H2363,ar_predmet!A:C,2,FALSE())</f>
        <v>7239</v>
      </c>
      <c r="M2363">
        <f>+VLOOKUP(G2363,tip_dogodka!$B$2:$C$10,2,0)</f>
        <v>3</v>
      </c>
      <c r="N2363">
        <f>+VLOOKUP(E2363,prostor!$F$1:$G$101,2,0)</f>
        <v>54</v>
      </c>
      <c r="O2363">
        <f t="shared" si="144"/>
        <v>150</v>
      </c>
      <c r="P2363">
        <f>VLOOKUP(O2363,mi2hh!A$2:B$4261,2,FALSE())</f>
        <v>3</v>
      </c>
      <c r="Q2363" t="str">
        <f t="shared" si="145"/>
        <v>Red</v>
      </c>
      <c r="R2363" t="str">
        <f t="shared" si="146"/>
        <v>MA</v>
      </c>
      <c r="S2363" s="24" t="s">
        <v>1230</v>
      </c>
      <c r="T2363" t="str">
        <f t="shared" si="147"/>
        <v/>
      </c>
      <c r="U2363">
        <f>VLOOKUP(S2363,ar_skupina!L$2:M$136,2,FALSE())</f>
        <v>86</v>
      </c>
    </row>
    <row r="2364" spans="1:21" ht="14.25" customHeight="1" x14ac:dyDescent="0.25">
      <c r="A2364">
        <v>2860</v>
      </c>
      <c r="B2364" s="9">
        <v>45209.53125</v>
      </c>
      <c r="C2364" s="9">
        <v>45209.635416666701</v>
      </c>
      <c r="D2364" t="s">
        <v>2045</v>
      </c>
      <c r="E2364" t="s">
        <v>16</v>
      </c>
      <c r="F2364" t="s">
        <v>2036</v>
      </c>
      <c r="G2364" t="s">
        <v>4</v>
      </c>
      <c r="H2364" t="s">
        <v>2039</v>
      </c>
      <c r="I2364" s="63" t="e">
        <f t="array" ref="I2364">_xlfn.IFS(#REF!="1",1,#REF!="2",2,#REF!="3",3,#REF!="1A",4,#REF!="1B",5,#REF!="2A",6,#REF!="2B",7,#REF!="3A",8,#REF!="3B",9,#REF!="4A",10,#REF!="","")</f>
        <v>#REF!</v>
      </c>
      <c r="J2364">
        <f>VLOOKUP(F2364,profesor!$G$2:$H$101,2,0)</f>
        <v>26</v>
      </c>
      <c r="K2364">
        <f>VLOOKUP(H2364,ar_predmet!A:C,3,0)</f>
        <v>103</v>
      </c>
      <c r="L2364" s="3">
        <f>VLOOKUP(H2364,ar_predmet!A:C,2,FALSE())</f>
        <v>6229</v>
      </c>
      <c r="M2364">
        <f>+VLOOKUP(G2364,tip_dogodka!$B$2:$C$10,2,0)</f>
        <v>3</v>
      </c>
      <c r="N2364">
        <f>+VLOOKUP(E2364,prostor!$F$1:$G$101,2,0)</f>
        <v>54</v>
      </c>
      <c r="O2364">
        <f t="shared" si="144"/>
        <v>150</v>
      </c>
      <c r="P2364">
        <f>VLOOKUP(O2364,mi2hh!A$2:B$4261,2,FALSE())</f>
        <v>3</v>
      </c>
      <c r="Q2364" t="str">
        <f t="shared" si="145"/>
        <v>Red</v>
      </c>
      <c r="R2364" t="str">
        <f t="shared" si="146"/>
        <v>UN</v>
      </c>
      <c r="S2364" s="24" t="s">
        <v>1209</v>
      </c>
      <c r="T2364" t="str">
        <f t="shared" si="147"/>
        <v/>
      </c>
      <c r="U2364">
        <f>VLOOKUP(S2364,ar_skupina!L$2:M$136,2,FALSE())</f>
        <v>66</v>
      </c>
    </row>
    <row r="2365" spans="1:21" ht="14.25" customHeight="1" x14ac:dyDescent="0.25">
      <c r="A2365">
        <v>2861</v>
      </c>
      <c r="B2365" s="9">
        <v>45364.489583333299</v>
      </c>
      <c r="C2365" s="9">
        <v>45364.59375</v>
      </c>
      <c r="D2365" t="s">
        <v>1518</v>
      </c>
      <c r="E2365" t="s">
        <v>16</v>
      </c>
      <c r="F2365" t="s">
        <v>2036</v>
      </c>
      <c r="G2365" t="s">
        <v>5</v>
      </c>
      <c r="H2365" t="s">
        <v>1513</v>
      </c>
      <c r="I2365" s="63" t="e">
        <f t="array" ref="I2365">_xlfn.IFS(#REF!="1",1,#REF!="2",2,#REF!="3",3,#REF!="1A",4,#REF!="1B",5,#REF!="2A",6,#REF!="2B",7,#REF!="3A",8,#REF!="3B",9,#REF!="4A",10,#REF!="","")</f>
        <v>#REF!</v>
      </c>
      <c r="J2365">
        <f>VLOOKUP(F2365,profesor!$G$2:$H$101,2,0)</f>
        <v>26</v>
      </c>
      <c r="K2365">
        <f>VLOOKUP(H2365,ar_predmet!A:C,3,0)</f>
        <v>187</v>
      </c>
      <c r="L2365" s="3">
        <f>VLOOKUP(H2365,ar_predmet!A:C,2,FALSE())</f>
        <v>7229</v>
      </c>
      <c r="M2365">
        <f>+VLOOKUP(G2365,tip_dogodka!$B$2:$C$10,2,0)</f>
        <v>4</v>
      </c>
      <c r="N2365">
        <f>+VLOOKUP(E2365,prostor!$F$1:$G$101,2,0)</f>
        <v>54</v>
      </c>
      <c r="O2365">
        <f t="shared" si="144"/>
        <v>150</v>
      </c>
      <c r="P2365">
        <f>VLOOKUP(O2365,mi2hh!A$2:B$4261,2,FALSE())</f>
        <v>3</v>
      </c>
      <c r="Q2365" t="str">
        <f t="shared" si="145"/>
        <v>Red</v>
      </c>
      <c r="R2365" t="str">
        <f t="shared" si="146"/>
        <v>MA</v>
      </c>
      <c r="S2365" s="24" t="s">
        <v>1230</v>
      </c>
      <c r="T2365" t="str">
        <f t="shared" si="147"/>
        <v/>
      </c>
      <c r="U2365">
        <f>VLOOKUP(S2365,ar_skupina!L$2:M$136,2,FALSE())</f>
        <v>86</v>
      </c>
    </row>
    <row r="2366" spans="1:21" ht="14.25" customHeight="1" x14ac:dyDescent="0.25">
      <c r="A2366">
        <v>2862</v>
      </c>
      <c r="B2366" s="9">
        <v>45384.416666666701</v>
      </c>
      <c r="C2366" s="9">
        <v>45384.520833333299</v>
      </c>
      <c r="D2366" t="s">
        <v>2055</v>
      </c>
      <c r="E2366">
        <v>302</v>
      </c>
      <c r="F2366" t="s">
        <v>2036</v>
      </c>
      <c r="G2366" t="s">
        <v>2</v>
      </c>
      <c r="H2366" t="s">
        <v>2042</v>
      </c>
      <c r="I2366" s="63" t="e">
        <f t="array" ref="I2366">_xlfn.IFS(#REF!="1",1,#REF!="2",2,#REF!="3",3,#REF!="1A",4,#REF!="1B",5,#REF!="2A",6,#REF!="2B",7,#REF!="3A",8,#REF!="3B",9,#REF!="4A",10,#REF!="","")</f>
        <v>#REF!</v>
      </c>
      <c r="J2366">
        <f>VLOOKUP(F2366,profesor!$G$2:$H$101,2,0)</f>
        <v>26</v>
      </c>
      <c r="K2366">
        <f>VLOOKUP(H2366,ar_predmet!A:C,3,0)</f>
        <v>81</v>
      </c>
      <c r="L2366" s="3">
        <f>VLOOKUP(H2366,ar_predmet!A:C,2,FALSE())</f>
        <v>6119</v>
      </c>
      <c r="M2366">
        <f>+VLOOKUP(G2366,tip_dogodka!$B$2:$C$10,2,0)</f>
        <v>1</v>
      </c>
      <c r="N2366">
        <f>+VLOOKUP(E2366,prostor!$F$1:$G$101,2,0)</f>
        <v>6</v>
      </c>
      <c r="O2366">
        <f t="shared" si="144"/>
        <v>150</v>
      </c>
      <c r="P2366">
        <f>VLOOKUP(O2366,mi2hh!A$2:B$4261,2,FALSE())</f>
        <v>3</v>
      </c>
      <c r="Q2366" t="str">
        <f t="shared" si="145"/>
        <v>Red</v>
      </c>
      <c r="R2366" t="str">
        <f t="shared" si="146"/>
        <v>UN</v>
      </c>
      <c r="S2366" s="24" t="s">
        <v>1196</v>
      </c>
      <c r="T2366" t="str">
        <f t="shared" si="147"/>
        <v/>
      </c>
      <c r="U2366">
        <f>VLOOKUP(S2366,ar_skupina!L$2:M$136,2,FALSE())</f>
        <v>53</v>
      </c>
    </row>
    <row r="2367" spans="1:21" ht="14.25" customHeight="1" x14ac:dyDescent="0.25">
      <c r="A2367">
        <v>2863</v>
      </c>
      <c r="B2367" s="9">
        <v>45232.489583333299</v>
      </c>
      <c r="C2367" s="9">
        <v>45232.59375</v>
      </c>
      <c r="D2367" t="s">
        <v>2038</v>
      </c>
      <c r="E2367">
        <v>303</v>
      </c>
      <c r="F2367" t="s">
        <v>2036</v>
      </c>
      <c r="G2367" t="s">
        <v>3</v>
      </c>
      <c r="H2367" t="s">
        <v>2039</v>
      </c>
      <c r="I2367" s="63" t="e">
        <f t="array" ref="I2367">_xlfn.IFS(#REF!="1",1,#REF!="2",2,#REF!="3",3,#REF!="1A",4,#REF!="1B",5,#REF!="2A",6,#REF!="2B",7,#REF!="3A",8,#REF!="3B",9,#REF!="4A",10,#REF!="","")</f>
        <v>#REF!</v>
      </c>
      <c r="J2367">
        <f>VLOOKUP(F2367,profesor!$G$2:$H$101,2,0)</f>
        <v>26</v>
      </c>
      <c r="K2367">
        <f>VLOOKUP(H2367,ar_predmet!A:C,3,0)</f>
        <v>103</v>
      </c>
      <c r="L2367" s="3">
        <f>VLOOKUP(H2367,ar_predmet!A:C,2,FALSE())</f>
        <v>6229</v>
      </c>
      <c r="M2367">
        <f>+VLOOKUP(G2367,tip_dogodka!$B$2:$C$10,2,0)</f>
        <v>2</v>
      </c>
      <c r="N2367">
        <f>+VLOOKUP(E2367,prostor!$F$1:$G$101,2,0)</f>
        <v>7</v>
      </c>
      <c r="O2367">
        <f t="shared" si="144"/>
        <v>150</v>
      </c>
      <c r="P2367">
        <f>VLOOKUP(O2367,mi2hh!A$2:B$4261,2,FALSE())</f>
        <v>3</v>
      </c>
      <c r="Q2367" t="str">
        <f t="shared" si="145"/>
        <v>Red</v>
      </c>
      <c r="R2367" t="str">
        <f t="shared" si="146"/>
        <v>UN</v>
      </c>
      <c r="S2367" s="24" t="s">
        <v>1209</v>
      </c>
      <c r="T2367" t="str">
        <f t="shared" si="147"/>
        <v/>
      </c>
      <c r="U2367">
        <f>VLOOKUP(S2367,ar_skupina!L$2:M$136,2,FALSE())</f>
        <v>66</v>
      </c>
    </row>
    <row r="2368" spans="1:21" ht="14.25" customHeight="1" x14ac:dyDescent="0.25">
      <c r="A2368">
        <v>2864</v>
      </c>
      <c r="B2368" s="9">
        <v>45239.489583333299</v>
      </c>
      <c r="C2368" s="9">
        <v>45239.59375</v>
      </c>
      <c r="D2368" t="s">
        <v>2035</v>
      </c>
      <c r="E2368">
        <v>301</v>
      </c>
      <c r="F2368" t="s">
        <v>2036</v>
      </c>
      <c r="G2368" t="s">
        <v>2</v>
      </c>
      <c r="H2368" t="s">
        <v>2037</v>
      </c>
      <c r="I2368" s="63" t="e">
        <f t="array" ref="I2368">_xlfn.IFS(#REF!="1",1,#REF!="2",2,#REF!="3",3,#REF!="1A",4,#REF!="1B",5,#REF!="2A",6,#REF!="2B",7,#REF!="3A",8,#REF!="3B",9,#REF!="4A",10,#REF!="","")</f>
        <v>#REF!</v>
      </c>
      <c r="J2368">
        <f>VLOOKUP(F2368,profesor!$G$2:$H$101,2,0)</f>
        <v>26</v>
      </c>
      <c r="K2368">
        <f>VLOOKUP(H2368,ar_predmet!A:C,3,0)</f>
        <v>54</v>
      </c>
      <c r="L2368" s="3">
        <f>VLOOKUP(H2368,ar_predmet!A:C,2,FALSE())</f>
        <v>5311</v>
      </c>
      <c r="M2368">
        <f>+VLOOKUP(G2368,tip_dogodka!$B$2:$C$10,2,0)</f>
        <v>1</v>
      </c>
      <c r="N2368">
        <f>+VLOOKUP(E2368,prostor!$F$1:$G$101,2,0)</f>
        <v>5</v>
      </c>
      <c r="O2368">
        <f t="shared" si="144"/>
        <v>150</v>
      </c>
      <c r="P2368">
        <f>VLOOKUP(O2368,mi2hh!A$2:B$4261,2,FALSE())</f>
        <v>3</v>
      </c>
      <c r="Q2368" t="str">
        <f t="shared" si="145"/>
        <v>Red</v>
      </c>
      <c r="R2368" t="str">
        <f t="shared" si="146"/>
        <v>VS</v>
      </c>
      <c r="S2368" s="24" t="s">
        <v>1181</v>
      </c>
      <c r="T2368" t="str">
        <f t="shared" si="147"/>
        <v/>
      </c>
      <c r="U2368">
        <f>VLOOKUP(S2368,ar_skupina!L$2:M$136,2,FALSE())</f>
        <v>41</v>
      </c>
    </row>
    <row r="2369" spans="1:21" ht="14.25" customHeight="1" x14ac:dyDescent="0.25">
      <c r="A2369">
        <v>2865</v>
      </c>
      <c r="B2369" s="9">
        <v>45254.375</v>
      </c>
      <c r="C2369" s="9">
        <v>45254.479166666701</v>
      </c>
      <c r="D2369" t="s">
        <v>2056</v>
      </c>
      <c r="E2369" t="s">
        <v>16</v>
      </c>
      <c r="F2369" t="s">
        <v>2036</v>
      </c>
      <c r="G2369" t="s">
        <v>4</v>
      </c>
      <c r="H2369" t="s">
        <v>2053</v>
      </c>
      <c r="I2369" s="63" t="e">
        <f t="array" ref="I2369">_xlfn.IFS(#REF!="1",1,#REF!="2",2,#REF!="3",3,#REF!="1A",4,#REF!="1B",5,#REF!="2A",6,#REF!="2B",7,#REF!="3A",8,#REF!="3B",9,#REF!="4A",10,#REF!="","")</f>
        <v>#REF!</v>
      </c>
      <c r="J2369">
        <f>VLOOKUP(F2369,profesor!$G$2:$H$101,2,0)</f>
        <v>26</v>
      </c>
      <c r="K2369">
        <f>VLOOKUP(H2369,ar_predmet!A:C,3,0)</f>
        <v>196</v>
      </c>
      <c r="L2369" s="3">
        <f>VLOOKUP(H2369,ar_predmet!A:C,2,FALSE())</f>
        <v>7239</v>
      </c>
      <c r="M2369">
        <f>+VLOOKUP(G2369,tip_dogodka!$B$2:$C$10,2,0)</f>
        <v>3</v>
      </c>
      <c r="N2369">
        <f>+VLOOKUP(E2369,prostor!$F$1:$G$101,2,0)</f>
        <v>54</v>
      </c>
      <c r="O2369">
        <f t="shared" si="144"/>
        <v>150</v>
      </c>
      <c r="P2369">
        <f>VLOOKUP(O2369,mi2hh!A$2:B$4261,2,FALSE())</f>
        <v>3</v>
      </c>
      <c r="Q2369" t="str">
        <f t="shared" si="145"/>
        <v>Red</v>
      </c>
      <c r="R2369" t="str">
        <f t="shared" si="146"/>
        <v>MA</v>
      </c>
      <c r="S2369" s="24" t="s">
        <v>1230</v>
      </c>
      <c r="T2369" t="str">
        <f t="shared" si="147"/>
        <v/>
      </c>
      <c r="U2369">
        <f>VLOOKUP(S2369,ar_skupina!L$2:M$136,2,FALSE())</f>
        <v>86</v>
      </c>
    </row>
    <row r="2370" spans="1:21" ht="14.25" customHeight="1" x14ac:dyDescent="0.25">
      <c r="A2370">
        <v>2866</v>
      </c>
      <c r="B2370" s="9">
        <v>45240.489583333299</v>
      </c>
      <c r="C2370" s="9">
        <v>45240.59375</v>
      </c>
      <c r="D2370" t="s">
        <v>2035</v>
      </c>
      <c r="E2370">
        <v>301</v>
      </c>
      <c r="F2370" t="s">
        <v>2036</v>
      </c>
      <c r="G2370" t="s">
        <v>2</v>
      </c>
      <c r="H2370" t="s">
        <v>2037</v>
      </c>
      <c r="I2370" s="63" t="e">
        <f t="array" ref="I2370">_xlfn.IFS(#REF!="1",1,#REF!="2",2,#REF!="3",3,#REF!="1A",4,#REF!="1B",5,#REF!="2A",6,#REF!="2B",7,#REF!="3A",8,#REF!="3B",9,#REF!="4A",10,#REF!="","")</f>
        <v>#REF!</v>
      </c>
      <c r="J2370">
        <f>VLOOKUP(F2370,profesor!$G$2:$H$101,2,0)</f>
        <v>26</v>
      </c>
      <c r="K2370">
        <f>VLOOKUP(H2370,ar_predmet!A:C,3,0)</f>
        <v>54</v>
      </c>
      <c r="L2370" s="3">
        <f>VLOOKUP(H2370,ar_predmet!A:C,2,FALSE())</f>
        <v>5311</v>
      </c>
      <c r="M2370">
        <f>+VLOOKUP(G2370,tip_dogodka!$B$2:$C$10,2,0)</f>
        <v>1</v>
      </c>
      <c r="N2370">
        <f>+VLOOKUP(E2370,prostor!$F$1:$G$101,2,0)</f>
        <v>5</v>
      </c>
      <c r="O2370">
        <f t="shared" ref="O2370:O2433" si="148">+INT(TEXT(((C2370-B2370)*24*60),"000"))</f>
        <v>150</v>
      </c>
      <c r="P2370">
        <f>VLOOKUP(O2370,mi2hh!A$2:B$4261,2,FALSE())</f>
        <v>3</v>
      </c>
      <c r="Q2370" t="str">
        <f t="shared" ref="Q2370:Q2433" si="149">IF(ISNUMBER(FIND("Redni",D2370)),"Red", IF(ISNUMBER(FIND("Izredni",D2370)),"Izr"))</f>
        <v>Red</v>
      </c>
      <c r="R2370" t="str">
        <f t="shared" ref="R2370:R2433" si="150">IF(ISNUMBER(FIND("-VS-",D2370)),"VS", IF(ISNUMBER(FIND("-UNI-",D2370)),"UN",IF(ISNUMBER(FIND("-MAG-",D2370)),"MA",IF(ISNUMBER(FIND("-DR-",D2370)),"DO"))))</f>
        <v>VS</v>
      </c>
      <c r="S2370" s="24" t="s">
        <v>1181</v>
      </c>
      <c r="T2370" t="str">
        <f t="shared" ref="T2370:T2433" si="151">IF(ISNUMBER(FIND("1. skupina",D2370)),"1",IF(ISNUMBER(FIND("2. skupina",D2370)),"2",IF(ISNUMBER(FIND("3. skupina",D2370)),"3",IF(ISNUMBER(FIND("1.a skupina",D2370)),"1A",IF(ISNUMBER(FIND("1.b skupina",D2370)),"1B",IF(ISNUMBER(FIND("2.a skupina",D2370)),"2A",IF(ISNUMBER(FIND("2.b skupina",D2370)),"2B",IF(ISNUMBER(FIND("3.a skupina",D2370)),"3A",IF(ISNUMBER(FIND("3.b skupina",D2370)),"3B",IF(ISNUMBER(FIND("4.a skupina",D2370)),"4A",""))))))))))</f>
        <v/>
      </c>
      <c r="U2370">
        <f>VLOOKUP(S2370,ar_skupina!L$2:M$136,2,FALSE())</f>
        <v>41</v>
      </c>
    </row>
    <row r="2371" spans="1:21" ht="14.25" customHeight="1" x14ac:dyDescent="0.25">
      <c r="A2371">
        <v>2867</v>
      </c>
      <c r="B2371" s="9">
        <v>45393.416666666701</v>
      </c>
      <c r="C2371" s="9">
        <v>45393.520833333299</v>
      </c>
      <c r="D2371" t="s">
        <v>2044</v>
      </c>
      <c r="E2371">
        <v>301</v>
      </c>
      <c r="F2371" t="s">
        <v>2036</v>
      </c>
      <c r="G2371" t="s">
        <v>3</v>
      </c>
      <c r="H2371" t="s">
        <v>2042</v>
      </c>
      <c r="I2371" s="63" t="e">
        <f t="array" ref="I2371">_xlfn.IFS(#REF!="1",1,#REF!="2",2,#REF!="3",3,#REF!="1A",4,#REF!="1B",5,#REF!="2A",6,#REF!="2B",7,#REF!="3A",8,#REF!="3B",9,#REF!="4A",10,#REF!="","")</f>
        <v>#REF!</v>
      </c>
      <c r="J2371">
        <f>VLOOKUP(F2371,profesor!$G$2:$H$101,2,0)</f>
        <v>26</v>
      </c>
      <c r="K2371">
        <f>VLOOKUP(H2371,ar_predmet!A:C,3,0)</f>
        <v>81</v>
      </c>
      <c r="L2371" s="3">
        <f>VLOOKUP(H2371,ar_predmet!A:C,2,FALSE())</f>
        <v>6119</v>
      </c>
      <c r="M2371">
        <f>+VLOOKUP(G2371,tip_dogodka!$B$2:$C$10,2,0)</f>
        <v>2</v>
      </c>
      <c r="N2371">
        <f>+VLOOKUP(E2371,prostor!$F$1:$G$101,2,0)</f>
        <v>5</v>
      </c>
      <c r="O2371">
        <f t="shared" si="148"/>
        <v>150</v>
      </c>
      <c r="P2371">
        <f>VLOOKUP(O2371,mi2hh!A$2:B$4261,2,FALSE())</f>
        <v>3</v>
      </c>
      <c r="Q2371" t="str">
        <f t="shared" si="149"/>
        <v>Red</v>
      </c>
      <c r="R2371" t="str">
        <f t="shared" si="150"/>
        <v>UN</v>
      </c>
      <c r="S2371" s="24" t="s">
        <v>1196</v>
      </c>
      <c r="T2371" t="str">
        <f t="shared" si="151"/>
        <v/>
      </c>
      <c r="U2371">
        <f>VLOOKUP(S2371,ar_skupina!L$2:M$136,2,FALSE())</f>
        <v>53</v>
      </c>
    </row>
    <row r="2372" spans="1:21" ht="14.25" customHeight="1" x14ac:dyDescent="0.25">
      <c r="A2372">
        <v>2868</v>
      </c>
      <c r="B2372" s="9">
        <v>45308.375</v>
      </c>
      <c r="C2372" s="9">
        <v>45308.479166666701</v>
      </c>
      <c r="D2372" t="s">
        <v>2060</v>
      </c>
      <c r="E2372">
        <v>306</v>
      </c>
      <c r="F2372" t="s">
        <v>2036</v>
      </c>
      <c r="G2372" t="s">
        <v>3</v>
      </c>
      <c r="H2372" t="s">
        <v>2053</v>
      </c>
      <c r="I2372" s="63" t="e">
        <f t="array" ref="I2372">_xlfn.IFS(#REF!="1",1,#REF!="2",2,#REF!="3",3,#REF!="1A",4,#REF!="1B",5,#REF!="2A",6,#REF!="2B",7,#REF!="3A",8,#REF!="3B",9,#REF!="4A",10,#REF!="","")</f>
        <v>#REF!</v>
      </c>
      <c r="J2372">
        <f>VLOOKUP(F2372,profesor!$G$2:$H$101,2,0)</f>
        <v>26</v>
      </c>
      <c r="K2372">
        <f>VLOOKUP(H2372,ar_predmet!A:C,3,0)</f>
        <v>196</v>
      </c>
      <c r="L2372" s="3">
        <f>VLOOKUP(H2372,ar_predmet!A:C,2,FALSE())</f>
        <v>7239</v>
      </c>
      <c r="M2372">
        <f>+VLOOKUP(G2372,tip_dogodka!$B$2:$C$10,2,0)</f>
        <v>2</v>
      </c>
      <c r="N2372">
        <f>+VLOOKUP(E2372,prostor!$F$1:$G$101,2,0)</f>
        <v>8</v>
      </c>
      <c r="O2372">
        <f t="shared" si="148"/>
        <v>150</v>
      </c>
      <c r="P2372">
        <f>VLOOKUP(O2372,mi2hh!A$2:B$4261,2,FALSE())</f>
        <v>3</v>
      </c>
      <c r="Q2372" t="str">
        <f t="shared" si="149"/>
        <v>Red</v>
      </c>
      <c r="R2372" t="str">
        <f t="shared" si="150"/>
        <v>MA</v>
      </c>
      <c r="S2372" s="24" t="s">
        <v>1230</v>
      </c>
      <c r="T2372" t="str">
        <f t="shared" si="151"/>
        <v/>
      </c>
      <c r="U2372">
        <f>VLOOKUP(S2372,ar_skupina!L$2:M$136,2,FALSE())</f>
        <v>86</v>
      </c>
    </row>
    <row r="2373" spans="1:21" ht="14.25" customHeight="1" x14ac:dyDescent="0.25">
      <c r="A2373">
        <v>2869</v>
      </c>
      <c r="B2373" s="9">
        <v>45418.53125</v>
      </c>
      <c r="C2373" s="9">
        <v>45418.635416666701</v>
      </c>
      <c r="D2373" t="s">
        <v>2059</v>
      </c>
      <c r="E2373">
        <v>302</v>
      </c>
      <c r="F2373" t="s">
        <v>2036</v>
      </c>
      <c r="G2373" t="s">
        <v>2</v>
      </c>
      <c r="H2373" t="s">
        <v>1496</v>
      </c>
      <c r="I2373" s="63" t="e">
        <f t="array" ref="I2373">_xlfn.IFS(#REF!="1",1,#REF!="2",2,#REF!="3",3,#REF!="1A",4,#REF!="1B",5,#REF!="2A",6,#REF!="2B",7,#REF!="3A",8,#REF!="3B",9,#REF!="4A",10,#REF!="","")</f>
        <v>#REF!</v>
      </c>
      <c r="J2373">
        <f>VLOOKUP(F2373,profesor!$G$2:$H$101,2,0)</f>
        <v>26</v>
      </c>
      <c r="K2373">
        <f>VLOOKUP(H2373,ar_predmet!A:C,3,0)</f>
        <v>157</v>
      </c>
      <c r="L2373" s="3">
        <f>VLOOKUP(H2373,ar_predmet!A:C,2,FALSE())</f>
        <v>7117</v>
      </c>
      <c r="M2373">
        <f>+VLOOKUP(G2373,tip_dogodka!$B$2:$C$10,2,0)</f>
        <v>1</v>
      </c>
      <c r="N2373">
        <f>+VLOOKUP(E2373,prostor!$F$1:$G$101,2,0)</f>
        <v>6</v>
      </c>
      <c r="O2373">
        <f t="shared" si="148"/>
        <v>150</v>
      </c>
      <c r="P2373">
        <f>VLOOKUP(O2373,mi2hh!A$2:B$4261,2,FALSE())</f>
        <v>3</v>
      </c>
      <c r="Q2373" t="str">
        <f t="shared" si="149"/>
        <v>Red</v>
      </c>
      <c r="R2373" t="str">
        <f t="shared" si="150"/>
        <v>MA</v>
      </c>
      <c r="S2373" s="24" t="s">
        <v>1225</v>
      </c>
      <c r="T2373" t="str">
        <f t="shared" si="151"/>
        <v/>
      </c>
      <c r="U2373">
        <f>VLOOKUP(S2373,ar_skupina!L$2:M$136,2,FALSE())</f>
        <v>81</v>
      </c>
    </row>
    <row r="2374" spans="1:21" ht="14.25" customHeight="1" x14ac:dyDescent="0.25">
      <c r="A2374">
        <v>2870</v>
      </c>
      <c r="B2374" s="9">
        <v>45266.489583333299</v>
      </c>
      <c r="C2374" s="9">
        <v>45266.59375</v>
      </c>
      <c r="D2374" t="s">
        <v>2043</v>
      </c>
      <c r="E2374" t="s">
        <v>16</v>
      </c>
      <c r="F2374" t="s">
        <v>2036</v>
      </c>
      <c r="G2374" t="s">
        <v>5</v>
      </c>
      <c r="H2374" t="s">
        <v>2037</v>
      </c>
      <c r="I2374" s="63" t="e">
        <f t="array" ref="I2374">_xlfn.IFS(#REF!="1",1,#REF!="2",2,#REF!="3",3,#REF!="1A",4,#REF!="1B",5,#REF!="2A",6,#REF!="2B",7,#REF!="3A",8,#REF!="3B",9,#REF!="4A",10,#REF!="","")</f>
        <v>#REF!</v>
      </c>
      <c r="J2374">
        <f>VLOOKUP(F2374,profesor!$G$2:$H$101,2,0)</f>
        <v>26</v>
      </c>
      <c r="K2374">
        <f>VLOOKUP(H2374,ar_predmet!A:C,3,0)</f>
        <v>54</v>
      </c>
      <c r="L2374" s="3">
        <f>VLOOKUP(H2374,ar_predmet!A:C,2,FALSE())</f>
        <v>5311</v>
      </c>
      <c r="M2374">
        <f>+VLOOKUP(G2374,tip_dogodka!$B$2:$C$10,2,0)</f>
        <v>4</v>
      </c>
      <c r="N2374">
        <f>+VLOOKUP(E2374,prostor!$F$1:$G$101,2,0)</f>
        <v>54</v>
      </c>
      <c r="O2374">
        <f t="shared" si="148"/>
        <v>150</v>
      </c>
      <c r="P2374">
        <f>VLOOKUP(O2374,mi2hh!A$2:B$4261,2,FALSE())</f>
        <v>3</v>
      </c>
      <c r="Q2374" t="str">
        <f t="shared" si="149"/>
        <v>Red</v>
      </c>
      <c r="R2374" t="str">
        <f t="shared" si="150"/>
        <v>VS</v>
      </c>
      <c r="S2374" s="24" t="s">
        <v>1181</v>
      </c>
      <c r="T2374" t="str">
        <f t="shared" si="151"/>
        <v/>
      </c>
      <c r="U2374">
        <f>VLOOKUP(S2374,ar_skupina!L$2:M$136,2,FALSE())</f>
        <v>41</v>
      </c>
    </row>
    <row r="2375" spans="1:21" ht="14.25" customHeight="1" x14ac:dyDescent="0.25">
      <c r="A2375">
        <v>2871</v>
      </c>
      <c r="B2375" s="9">
        <v>45350.489583333299</v>
      </c>
      <c r="C2375" s="9">
        <v>45350.59375</v>
      </c>
      <c r="D2375" t="s">
        <v>2062</v>
      </c>
      <c r="E2375">
        <v>5</v>
      </c>
      <c r="F2375" t="s">
        <v>2036</v>
      </c>
      <c r="G2375" t="s">
        <v>2</v>
      </c>
      <c r="H2375" t="s">
        <v>1513</v>
      </c>
      <c r="I2375" s="63" t="e">
        <f t="array" ref="I2375">_xlfn.IFS(#REF!="1",1,#REF!="2",2,#REF!="3",3,#REF!="1A",4,#REF!="1B",5,#REF!="2A",6,#REF!="2B",7,#REF!="3A",8,#REF!="3B",9,#REF!="4A",10,#REF!="","")</f>
        <v>#REF!</v>
      </c>
      <c r="J2375">
        <f>VLOOKUP(F2375,profesor!$G$2:$H$101,2,0)</f>
        <v>26</v>
      </c>
      <c r="K2375">
        <f>VLOOKUP(H2375,ar_predmet!A:C,3,0)</f>
        <v>187</v>
      </c>
      <c r="L2375" s="3">
        <f>VLOOKUP(H2375,ar_predmet!A:C,2,FALSE())</f>
        <v>7229</v>
      </c>
      <c r="M2375">
        <f>+VLOOKUP(G2375,tip_dogodka!$B$2:$C$10,2,0)</f>
        <v>1</v>
      </c>
      <c r="N2375">
        <f>+VLOOKUP(E2375,prostor!$F$1:$G$101,2,0)</f>
        <v>1</v>
      </c>
      <c r="O2375">
        <f t="shared" si="148"/>
        <v>150</v>
      </c>
      <c r="P2375">
        <f>VLOOKUP(O2375,mi2hh!A$2:B$4261,2,FALSE())</f>
        <v>3</v>
      </c>
      <c r="Q2375" t="str">
        <f t="shared" si="149"/>
        <v>Red</v>
      </c>
      <c r="R2375" t="str">
        <f t="shared" si="150"/>
        <v>MA</v>
      </c>
      <c r="S2375" s="24" t="s">
        <v>1230</v>
      </c>
      <c r="T2375" t="str">
        <f t="shared" si="151"/>
        <v/>
      </c>
      <c r="U2375">
        <f>VLOOKUP(S2375,ar_skupina!L$2:M$136,2,FALSE())</f>
        <v>86</v>
      </c>
    </row>
    <row r="2376" spans="1:21" ht="14.25" customHeight="1" x14ac:dyDescent="0.25">
      <c r="A2376">
        <v>2872</v>
      </c>
      <c r="B2376" s="9">
        <v>45252.375</v>
      </c>
      <c r="C2376" s="9">
        <v>45252.479166666701</v>
      </c>
      <c r="D2376" t="s">
        <v>2052</v>
      </c>
      <c r="E2376">
        <v>307</v>
      </c>
      <c r="F2376" t="s">
        <v>2036</v>
      </c>
      <c r="G2376" t="s">
        <v>2</v>
      </c>
      <c r="H2376" t="s">
        <v>2053</v>
      </c>
      <c r="I2376" s="63" t="e">
        <f t="array" ref="I2376">_xlfn.IFS(#REF!="1",1,#REF!="2",2,#REF!="3",3,#REF!="1A",4,#REF!="1B",5,#REF!="2A",6,#REF!="2B",7,#REF!="3A",8,#REF!="3B",9,#REF!="4A",10,#REF!="","")</f>
        <v>#REF!</v>
      </c>
      <c r="J2376">
        <f>VLOOKUP(F2376,profesor!$G$2:$H$101,2,0)</f>
        <v>26</v>
      </c>
      <c r="K2376">
        <f>VLOOKUP(H2376,ar_predmet!A:C,3,0)</f>
        <v>196</v>
      </c>
      <c r="L2376" s="3">
        <f>VLOOKUP(H2376,ar_predmet!A:C,2,FALSE())</f>
        <v>7239</v>
      </c>
      <c r="M2376">
        <f>+VLOOKUP(G2376,tip_dogodka!$B$2:$C$10,2,0)</f>
        <v>1</v>
      </c>
      <c r="N2376">
        <f>+VLOOKUP(E2376,prostor!$F$1:$G$101,2,0)</f>
        <v>9</v>
      </c>
      <c r="O2376">
        <f t="shared" si="148"/>
        <v>150</v>
      </c>
      <c r="P2376">
        <f>VLOOKUP(O2376,mi2hh!A$2:B$4261,2,FALSE())</f>
        <v>3</v>
      </c>
      <c r="Q2376" t="str">
        <f t="shared" si="149"/>
        <v>Red</v>
      </c>
      <c r="R2376" t="str">
        <f t="shared" si="150"/>
        <v>MA</v>
      </c>
      <c r="S2376" s="24" t="s">
        <v>1230</v>
      </c>
      <c r="T2376" t="str">
        <f t="shared" si="151"/>
        <v/>
      </c>
      <c r="U2376">
        <f>VLOOKUP(S2376,ar_skupina!L$2:M$136,2,FALSE())</f>
        <v>86</v>
      </c>
    </row>
    <row r="2377" spans="1:21" ht="14.25" customHeight="1" x14ac:dyDescent="0.25">
      <c r="A2377">
        <v>2873</v>
      </c>
      <c r="B2377" s="9">
        <v>45377.375</v>
      </c>
      <c r="C2377" s="9">
        <v>45377.479166666701</v>
      </c>
      <c r="D2377" t="s">
        <v>2055</v>
      </c>
      <c r="E2377">
        <v>301</v>
      </c>
      <c r="F2377" t="s">
        <v>2036</v>
      </c>
      <c r="G2377" t="s">
        <v>2</v>
      </c>
      <c r="H2377" t="s">
        <v>2042</v>
      </c>
      <c r="I2377" s="63" t="e">
        <f t="array" ref="I2377">_xlfn.IFS(#REF!="1",1,#REF!="2",2,#REF!="3",3,#REF!="1A",4,#REF!="1B",5,#REF!="2A",6,#REF!="2B",7,#REF!="3A",8,#REF!="3B",9,#REF!="4A",10,#REF!="","")</f>
        <v>#REF!</v>
      </c>
      <c r="J2377">
        <f>VLOOKUP(F2377,profesor!$G$2:$H$101,2,0)</f>
        <v>26</v>
      </c>
      <c r="K2377">
        <f>VLOOKUP(H2377,ar_predmet!A:C,3,0)</f>
        <v>81</v>
      </c>
      <c r="L2377" s="3">
        <f>VLOOKUP(H2377,ar_predmet!A:C,2,FALSE())</f>
        <v>6119</v>
      </c>
      <c r="M2377">
        <f>+VLOOKUP(G2377,tip_dogodka!$B$2:$C$10,2,0)</f>
        <v>1</v>
      </c>
      <c r="N2377">
        <f>+VLOOKUP(E2377,prostor!$F$1:$G$101,2,0)</f>
        <v>5</v>
      </c>
      <c r="O2377">
        <f t="shared" si="148"/>
        <v>150</v>
      </c>
      <c r="P2377">
        <f>VLOOKUP(O2377,mi2hh!A$2:B$4261,2,FALSE())</f>
        <v>3</v>
      </c>
      <c r="Q2377" t="str">
        <f t="shared" si="149"/>
        <v>Red</v>
      </c>
      <c r="R2377" t="str">
        <f t="shared" si="150"/>
        <v>UN</v>
      </c>
      <c r="S2377" s="24" t="s">
        <v>1196</v>
      </c>
      <c r="T2377" t="str">
        <f t="shared" si="151"/>
        <v/>
      </c>
      <c r="U2377">
        <f>VLOOKUP(S2377,ar_skupina!L$2:M$136,2,FALSE())</f>
        <v>53</v>
      </c>
    </row>
    <row r="2378" spans="1:21" ht="14.25" customHeight="1" x14ac:dyDescent="0.25">
      <c r="A2378">
        <v>2875</v>
      </c>
      <c r="B2378" s="9">
        <v>45271.75</v>
      </c>
      <c r="C2378" s="9">
        <v>45271.916666666701</v>
      </c>
      <c r="D2378" t="s">
        <v>2063</v>
      </c>
      <c r="E2378" t="s">
        <v>17</v>
      </c>
      <c r="F2378" t="s">
        <v>2036</v>
      </c>
      <c r="G2378" t="s">
        <v>10</v>
      </c>
      <c r="H2378" t="s">
        <v>2037</v>
      </c>
      <c r="I2378" s="63" t="e">
        <f t="array" ref="I2378">_xlfn.IFS(#REF!="1",1,#REF!="2",2,#REF!="3",3,#REF!="1A",4,#REF!="1B",5,#REF!="2A",6,#REF!="2B",7,#REF!="3A",8,#REF!="3B",9,#REF!="4A",10,#REF!="","")</f>
        <v>#REF!</v>
      </c>
      <c r="J2378">
        <f>VLOOKUP(F2378,profesor!$G$2:$H$101,2,0)</f>
        <v>26</v>
      </c>
      <c r="K2378">
        <f>VLOOKUP(H2378,ar_predmet!A:C,3,0)</f>
        <v>54</v>
      </c>
      <c r="L2378" s="3">
        <f>VLOOKUP(H2378,ar_predmet!A:C,2,FALSE())</f>
        <v>5311</v>
      </c>
      <c r="M2378">
        <f>+VLOOKUP(G2378,tip_dogodka!$B$2:$C$10,2,0)</f>
        <v>9</v>
      </c>
      <c r="N2378">
        <f>+VLOOKUP(E2378,prostor!$F$1:$G$101,2,0)</f>
        <v>55</v>
      </c>
      <c r="O2378">
        <f t="shared" si="148"/>
        <v>240</v>
      </c>
      <c r="P2378">
        <f>VLOOKUP(O2378,mi2hh!A$2:B$4261,2,FALSE())</f>
        <v>5</v>
      </c>
      <c r="Q2378" t="str">
        <f t="shared" si="149"/>
        <v>Izr</v>
      </c>
      <c r="R2378" t="str">
        <f t="shared" si="150"/>
        <v>VS</v>
      </c>
      <c r="S2378" s="24" t="s">
        <v>1254</v>
      </c>
      <c r="T2378" t="str">
        <f t="shared" si="151"/>
        <v/>
      </c>
      <c r="U2378">
        <f>VLOOKUP(S2378,ar_skupina!L$2:M$136,2,FALSE())</f>
        <v>107</v>
      </c>
    </row>
    <row r="2379" spans="1:21" ht="14.25" customHeight="1" x14ac:dyDescent="0.25">
      <c r="A2379">
        <v>2876</v>
      </c>
      <c r="B2379" s="9">
        <v>45257.375</v>
      </c>
      <c r="C2379" s="9">
        <v>45257.479166666701</v>
      </c>
      <c r="D2379" t="s">
        <v>2056</v>
      </c>
      <c r="E2379" t="s">
        <v>16</v>
      </c>
      <c r="F2379" t="s">
        <v>2036</v>
      </c>
      <c r="G2379" t="s">
        <v>4</v>
      </c>
      <c r="H2379" t="s">
        <v>2053</v>
      </c>
      <c r="I2379" s="63" t="e">
        <f t="array" ref="I2379">_xlfn.IFS(#REF!="1",1,#REF!="2",2,#REF!="3",3,#REF!="1A",4,#REF!="1B",5,#REF!="2A",6,#REF!="2B",7,#REF!="3A",8,#REF!="3B",9,#REF!="4A",10,#REF!="","")</f>
        <v>#REF!</v>
      </c>
      <c r="J2379">
        <f>VLOOKUP(F2379,profesor!$G$2:$H$101,2,0)</f>
        <v>26</v>
      </c>
      <c r="K2379">
        <f>VLOOKUP(H2379,ar_predmet!A:C,3,0)</f>
        <v>196</v>
      </c>
      <c r="L2379" s="3">
        <f>VLOOKUP(H2379,ar_predmet!A:C,2,FALSE())</f>
        <v>7239</v>
      </c>
      <c r="M2379">
        <f>+VLOOKUP(G2379,tip_dogodka!$B$2:$C$10,2,0)</f>
        <v>3</v>
      </c>
      <c r="N2379">
        <f>+VLOOKUP(E2379,prostor!$F$1:$G$101,2,0)</f>
        <v>54</v>
      </c>
      <c r="O2379">
        <f t="shared" si="148"/>
        <v>150</v>
      </c>
      <c r="P2379">
        <f>VLOOKUP(O2379,mi2hh!A$2:B$4261,2,FALSE())</f>
        <v>3</v>
      </c>
      <c r="Q2379" t="str">
        <f t="shared" si="149"/>
        <v>Red</v>
      </c>
      <c r="R2379" t="str">
        <f t="shared" si="150"/>
        <v>MA</v>
      </c>
      <c r="S2379" s="24" t="s">
        <v>1230</v>
      </c>
      <c r="T2379" t="str">
        <f t="shared" si="151"/>
        <v/>
      </c>
      <c r="U2379">
        <f>VLOOKUP(S2379,ar_skupina!L$2:M$136,2,FALSE())</f>
        <v>86</v>
      </c>
    </row>
    <row r="2380" spans="1:21" ht="14.25" customHeight="1" x14ac:dyDescent="0.25">
      <c r="A2380">
        <v>2877</v>
      </c>
      <c r="B2380" s="9">
        <v>45224.53125</v>
      </c>
      <c r="C2380" s="9">
        <v>45224.635416666701</v>
      </c>
      <c r="D2380" t="s">
        <v>2050</v>
      </c>
      <c r="E2380" t="s">
        <v>16</v>
      </c>
      <c r="F2380" t="s">
        <v>2036</v>
      </c>
      <c r="G2380" t="s">
        <v>5</v>
      </c>
      <c r="H2380" t="s">
        <v>2039</v>
      </c>
      <c r="I2380" s="63" t="e">
        <f t="array" ref="I2380">_xlfn.IFS(#REF!="1",1,#REF!="2",2,#REF!="3",3,#REF!="1A",4,#REF!="1B",5,#REF!="2A",6,#REF!="2B",7,#REF!="3A",8,#REF!="3B",9,#REF!="4A",10,#REF!="","")</f>
        <v>#REF!</v>
      </c>
      <c r="J2380">
        <f>VLOOKUP(F2380,profesor!$G$2:$H$101,2,0)</f>
        <v>26</v>
      </c>
      <c r="K2380">
        <f>VLOOKUP(H2380,ar_predmet!A:C,3,0)</f>
        <v>103</v>
      </c>
      <c r="L2380" s="3">
        <f>VLOOKUP(H2380,ar_predmet!A:C,2,FALSE())</f>
        <v>6229</v>
      </c>
      <c r="M2380">
        <f>+VLOOKUP(G2380,tip_dogodka!$B$2:$C$10,2,0)</f>
        <v>4</v>
      </c>
      <c r="N2380">
        <f>+VLOOKUP(E2380,prostor!$F$1:$G$101,2,0)</f>
        <v>54</v>
      </c>
      <c r="O2380">
        <f t="shared" si="148"/>
        <v>150</v>
      </c>
      <c r="P2380">
        <f>VLOOKUP(O2380,mi2hh!A$2:B$4261,2,FALSE())</f>
        <v>3</v>
      </c>
      <c r="Q2380" t="str">
        <f t="shared" si="149"/>
        <v>Red</v>
      </c>
      <c r="R2380" t="str">
        <f t="shared" si="150"/>
        <v>UN</v>
      </c>
      <c r="S2380" s="24" t="s">
        <v>1209</v>
      </c>
      <c r="T2380" t="str">
        <f t="shared" si="151"/>
        <v/>
      </c>
      <c r="U2380">
        <f>VLOOKUP(S2380,ar_skupina!L$2:M$136,2,FALSE())</f>
        <v>66</v>
      </c>
    </row>
    <row r="2381" spans="1:21" ht="14.25" customHeight="1" x14ac:dyDescent="0.25">
      <c r="A2381">
        <v>2878</v>
      </c>
      <c r="B2381" s="9">
        <v>45245.489583333299</v>
      </c>
      <c r="C2381" s="9">
        <v>45245.59375</v>
      </c>
      <c r="D2381" t="s">
        <v>2040</v>
      </c>
      <c r="E2381" t="s">
        <v>16</v>
      </c>
      <c r="F2381" t="s">
        <v>2036</v>
      </c>
      <c r="G2381" t="s">
        <v>4</v>
      </c>
      <c r="H2381" t="s">
        <v>2037</v>
      </c>
      <c r="I2381" s="63" t="e">
        <f t="array" ref="I2381">_xlfn.IFS(#REF!="1",1,#REF!="2",2,#REF!="3",3,#REF!="1A",4,#REF!="1B",5,#REF!="2A",6,#REF!="2B",7,#REF!="3A",8,#REF!="3B",9,#REF!="4A",10,#REF!="","")</f>
        <v>#REF!</v>
      </c>
      <c r="J2381">
        <f>VLOOKUP(F2381,profesor!$G$2:$H$101,2,0)</f>
        <v>26</v>
      </c>
      <c r="K2381">
        <f>VLOOKUP(H2381,ar_predmet!A:C,3,0)</f>
        <v>54</v>
      </c>
      <c r="L2381" s="3">
        <f>VLOOKUP(H2381,ar_predmet!A:C,2,FALSE())</f>
        <v>5311</v>
      </c>
      <c r="M2381">
        <f>+VLOOKUP(G2381,tip_dogodka!$B$2:$C$10,2,0)</f>
        <v>3</v>
      </c>
      <c r="N2381">
        <f>+VLOOKUP(E2381,prostor!$F$1:$G$101,2,0)</f>
        <v>54</v>
      </c>
      <c r="O2381">
        <f t="shared" si="148"/>
        <v>150</v>
      </c>
      <c r="P2381">
        <f>VLOOKUP(O2381,mi2hh!A$2:B$4261,2,FALSE())</f>
        <v>3</v>
      </c>
      <c r="Q2381" t="str">
        <f t="shared" si="149"/>
        <v>Red</v>
      </c>
      <c r="R2381" t="str">
        <f t="shared" si="150"/>
        <v>VS</v>
      </c>
      <c r="S2381" s="24" t="s">
        <v>1181</v>
      </c>
      <c r="T2381" t="str">
        <f t="shared" si="151"/>
        <v/>
      </c>
      <c r="U2381">
        <f>VLOOKUP(S2381,ar_skupina!L$2:M$136,2,FALSE())</f>
        <v>41</v>
      </c>
    </row>
    <row r="2382" spans="1:21" ht="14.25" customHeight="1" x14ac:dyDescent="0.25">
      <c r="A2382">
        <v>2879</v>
      </c>
      <c r="B2382" s="9">
        <v>45295.375</v>
      </c>
      <c r="C2382" s="9">
        <v>45295.479166666701</v>
      </c>
      <c r="D2382" t="s">
        <v>2052</v>
      </c>
      <c r="E2382">
        <v>307</v>
      </c>
      <c r="F2382" t="s">
        <v>2036</v>
      </c>
      <c r="G2382" t="s">
        <v>2</v>
      </c>
      <c r="H2382" t="s">
        <v>2053</v>
      </c>
      <c r="I2382" s="63" t="e">
        <f t="array" ref="I2382">_xlfn.IFS(#REF!="1",1,#REF!="2",2,#REF!="3",3,#REF!="1A",4,#REF!="1B",5,#REF!="2A",6,#REF!="2B",7,#REF!="3A",8,#REF!="3B",9,#REF!="4A",10,#REF!="","")</f>
        <v>#REF!</v>
      </c>
      <c r="J2382">
        <f>VLOOKUP(F2382,profesor!$G$2:$H$101,2,0)</f>
        <v>26</v>
      </c>
      <c r="K2382">
        <f>VLOOKUP(H2382,ar_predmet!A:C,3,0)</f>
        <v>196</v>
      </c>
      <c r="L2382" s="3">
        <f>VLOOKUP(H2382,ar_predmet!A:C,2,FALSE())</f>
        <v>7239</v>
      </c>
      <c r="M2382">
        <f>+VLOOKUP(G2382,tip_dogodka!$B$2:$C$10,2,0)</f>
        <v>1</v>
      </c>
      <c r="N2382">
        <f>+VLOOKUP(E2382,prostor!$F$1:$G$101,2,0)</f>
        <v>9</v>
      </c>
      <c r="O2382">
        <f t="shared" si="148"/>
        <v>150</v>
      </c>
      <c r="P2382">
        <f>VLOOKUP(O2382,mi2hh!A$2:B$4261,2,FALSE())</f>
        <v>3</v>
      </c>
      <c r="Q2382" t="str">
        <f t="shared" si="149"/>
        <v>Red</v>
      </c>
      <c r="R2382" t="str">
        <f t="shared" si="150"/>
        <v>MA</v>
      </c>
      <c r="S2382" s="24" t="s">
        <v>1230</v>
      </c>
      <c r="T2382" t="str">
        <f t="shared" si="151"/>
        <v/>
      </c>
      <c r="U2382">
        <f>VLOOKUP(S2382,ar_skupina!L$2:M$136,2,FALSE())</f>
        <v>86</v>
      </c>
    </row>
    <row r="2383" spans="1:21" ht="14.25" customHeight="1" x14ac:dyDescent="0.25">
      <c r="A2383">
        <v>2880</v>
      </c>
      <c r="B2383" s="9">
        <v>45391.677083333299</v>
      </c>
      <c r="C2383" s="9">
        <v>45391.78125</v>
      </c>
      <c r="D2383" t="s">
        <v>2064</v>
      </c>
      <c r="E2383">
        <v>302</v>
      </c>
      <c r="F2383" t="s">
        <v>2036</v>
      </c>
      <c r="G2383" t="s">
        <v>8</v>
      </c>
      <c r="H2383" t="s">
        <v>2042</v>
      </c>
      <c r="I2383" s="63" t="e">
        <f t="array" ref="I2383">_xlfn.IFS(#REF!="1",1,#REF!="2",2,#REF!="3",3,#REF!="1A",4,#REF!="1B",5,#REF!="2A",6,#REF!="2B",7,#REF!="3A",8,#REF!="3B",9,#REF!="4A",10,#REF!="","")</f>
        <v>#REF!</v>
      </c>
      <c r="J2383">
        <f>VLOOKUP(F2383,profesor!$G$2:$H$101,2,0)</f>
        <v>26</v>
      </c>
      <c r="K2383">
        <f>VLOOKUP(H2383,ar_predmet!A:C,3,0)</f>
        <v>81</v>
      </c>
      <c r="L2383" s="3">
        <f>VLOOKUP(H2383,ar_predmet!A:C,2,FALSE())</f>
        <v>6119</v>
      </c>
      <c r="M2383">
        <f>+VLOOKUP(G2383,tip_dogodka!$B$2:$C$10,2,0)</f>
        <v>7</v>
      </c>
      <c r="N2383">
        <f>+VLOOKUP(E2383,prostor!$F$1:$G$101,2,0)</f>
        <v>6</v>
      </c>
      <c r="O2383">
        <f t="shared" si="148"/>
        <v>150</v>
      </c>
      <c r="P2383">
        <f>VLOOKUP(O2383,mi2hh!A$2:B$4261,2,FALSE())</f>
        <v>3</v>
      </c>
      <c r="Q2383" t="str">
        <f t="shared" si="149"/>
        <v>Red</v>
      </c>
      <c r="R2383" t="str">
        <f t="shared" si="150"/>
        <v>UN</v>
      </c>
      <c r="S2383" s="24" t="s">
        <v>1196</v>
      </c>
      <c r="T2383" t="str">
        <f t="shared" si="151"/>
        <v/>
      </c>
      <c r="U2383">
        <f>VLOOKUP(S2383,ar_skupina!L$2:M$136,2,FALSE())</f>
        <v>53</v>
      </c>
    </row>
    <row r="2384" spans="1:21" ht="14.25" customHeight="1" x14ac:dyDescent="0.25">
      <c r="A2384">
        <v>2881</v>
      </c>
      <c r="B2384" s="9">
        <v>45435.791666666701</v>
      </c>
      <c r="C2384" s="9">
        <v>45435.961805555598</v>
      </c>
      <c r="D2384" t="s">
        <v>2065</v>
      </c>
      <c r="E2384" t="s">
        <v>17</v>
      </c>
      <c r="F2384" t="s">
        <v>2036</v>
      </c>
      <c r="G2384" t="s">
        <v>9</v>
      </c>
      <c r="H2384" t="s">
        <v>1496</v>
      </c>
      <c r="I2384" s="63" t="e">
        <f t="array" ref="I2384">_xlfn.IFS(#REF!="1",1,#REF!="2",2,#REF!="3",3,#REF!="1A",4,#REF!="1B",5,#REF!="2A",6,#REF!="2B",7,#REF!="3A",8,#REF!="3B",9,#REF!="4A",10,#REF!="","")</f>
        <v>#REF!</v>
      </c>
      <c r="J2384">
        <f>VLOOKUP(F2384,profesor!$G$2:$H$101,2,0)</f>
        <v>26</v>
      </c>
      <c r="K2384">
        <f>VLOOKUP(H2384,ar_predmet!A:C,3,0)</f>
        <v>157</v>
      </c>
      <c r="L2384" s="3">
        <f>VLOOKUP(H2384,ar_predmet!A:C,2,FALSE())</f>
        <v>7117</v>
      </c>
      <c r="M2384">
        <f>+VLOOKUP(G2384,tip_dogodka!$B$2:$C$10,2,0)</f>
        <v>8</v>
      </c>
      <c r="N2384">
        <f>+VLOOKUP(E2384,prostor!$F$1:$G$101,2,0)</f>
        <v>55</v>
      </c>
      <c r="O2384">
        <f t="shared" si="148"/>
        <v>245</v>
      </c>
      <c r="P2384">
        <f>VLOOKUP(O2384,mi2hh!A$2:B$4261,2,FALSE())</f>
        <v>5</v>
      </c>
      <c r="Q2384" t="str">
        <f t="shared" si="149"/>
        <v>Izr</v>
      </c>
      <c r="R2384" t="str">
        <f t="shared" si="150"/>
        <v>MA</v>
      </c>
      <c r="S2384" s="24" t="s">
        <v>1266</v>
      </c>
      <c r="T2384" t="str">
        <f t="shared" si="151"/>
        <v/>
      </c>
      <c r="U2384">
        <f>VLOOKUP(S2384,ar_skupina!L$2:M$136,2,FALSE())</f>
        <v>117</v>
      </c>
    </row>
    <row r="2385" spans="1:21" ht="14.25" customHeight="1" x14ac:dyDescent="0.25">
      <c r="A2385">
        <v>2883</v>
      </c>
      <c r="B2385" s="9">
        <v>45387.416666666701</v>
      </c>
      <c r="C2385" s="9">
        <v>45387.520833333299</v>
      </c>
      <c r="D2385" t="s">
        <v>2055</v>
      </c>
      <c r="E2385">
        <v>301</v>
      </c>
      <c r="F2385" t="s">
        <v>2036</v>
      </c>
      <c r="G2385" t="s">
        <v>2</v>
      </c>
      <c r="H2385" t="s">
        <v>2042</v>
      </c>
      <c r="I2385" s="63" t="e">
        <f t="array" ref="I2385">_xlfn.IFS(#REF!="1",1,#REF!="2",2,#REF!="3",3,#REF!="1A",4,#REF!="1B",5,#REF!="2A",6,#REF!="2B",7,#REF!="3A",8,#REF!="3B",9,#REF!="4A",10,#REF!="","")</f>
        <v>#REF!</v>
      </c>
      <c r="J2385">
        <f>VLOOKUP(F2385,profesor!$G$2:$H$101,2,0)</f>
        <v>26</v>
      </c>
      <c r="K2385">
        <f>VLOOKUP(H2385,ar_predmet!A:C,3,0)</f>
        <v>81</v>
      </c>
      <c r="L2385" s="3">
        <f>VLOOKUP(H2385,ar_predmet!A:C,2,FALSE())</f>
        <v>6119</v>
      </c>
      <c r="M2385">
        <f>+VLOOKUP(G2385,tip_dogodka!$B$2:$C$10,2,0)</f>
        <v>1</v>
      </c>
      <c r="N2385">
        <f>+VLOOKUP(E2385,prostor!$F$1:$G$101,2,0)</f>
        <v>5</v>
      </c>
      <c r="O2385">
        <f t="shared" si="148"/>
        <v>150</v>
      </c>
      <c r="P2385">
        <f>VLOOKUP(O2385,mi2hh!A$2:B$4261,2,FALSE())</f>
        <v>3</v>
      </c>
      <c r="Q2385" t="str">
        <f t="shared" si="149"/>
        <v>Red</v>
      </c>
      <c r="R2385" t="str">
        <f t="shared" si="150"/>
        <v>UN</v>
      </c>
      <c r="S2385" s="24" t="s">
        <v>1196</v>
      </c>
      <c r="T2385" t="str">
        <f t="shared" si="151"/>
        <v/>
      </c>
      <c r="U2385">
        <f>VLOOKUP(S2385,ar_skupina!L$2:M$136,2,FALSE())</f>
        <v>53</v>
      </c>
    </row>
    <row r="2386" spans="1:21" ht="14.25" customHeight="1" x14ac:dyDescent="0.25">
      <c r="A2386">
        <v>2885</v>
      </c>
      <c r="B2386" s="9">
        <v>45307.375</v>
      </c>
      <c r="C2386" s="9">
        <v>45307.479166666701</v>
      </c>
      <c r="D2386" t="s">
        <v>2060</v>
      </c>
      <c r="E2386">
        <v>307</v>
      </c>
      <c r="F2386" t="s">
        <v>2036</v>
      </c>
      <c r="G2386" t="s">
        <v>3</v>
      </c>
      <c r="H2386" t="s">
        <v>2053</v>
      </c>
      <c r="I2386" s="63" t="e">
        <f t="array" ref="I2386">_xlfn.IFS(#REF!="1",1,#REF!="2",2,#REF!="3",3,#REF!="1A",4,#REF!="1B",5,#REF!="2A",6,#REF!="2B",7,#REF!="3A",8,#REF!="3B",9,#REF!="4A",10,#REF!="","")</f>
        <v>#REF!</v>
      </c>
      <c r="J2386">
        <f>VLOOKUP(F2386,profesor!$G$2:$H$101,2,0)</f>
        <v>26</v>
      </c>
      <c r="K2386">
        <f>VLOOKUP(H2386,ar_predmet!A:C,3,0)</f>
        <v>196</v>
      </c>
      <c r="L2386" s="3">
        <f>VLOOKUP(H2386,ar_predmet!A:C,2,FALSE())</f>
        <v>7239</v>
      </c>
      <c r="M2386">
        <f>+VLOOKUP(G2386,tip_dogodka!$B$2:$C$10,2,0)</f>
        <v>2</v>
      </c>
      <c r="N2386">
        <f>+VLOOKUP(E2386,prostor!$F$1:$G$101,2,0)</f>
        <v>9</v>
      </c>
      <c r="O2386">
        <f t="shared" si="148"/>
        <v>150</v>
      </c>
      <c r="P2386">
        <f>VLOOKUP(O2386,mi2hh!A$2:B$4261,2,FALSE())</f>
        <v>3</v>
      </c>
      <c r="Q2386" t="str">
        <f t="shared" si="149"/>
        <v>Red</v>
      </c>
      <c r="R2386" t="str">
        <f t="shared" si="150"/>
        <v>MA</v>
      </c>
      <c r="S2386" s="24" t="s">
        <v>1230</v>
      </c>
      <c r="T2386" t="str">
        <f t="shared" si="151"/>
        <v/>
      </c>
      <c r="U2386">
        <f>VLOOKUP(S2386,ar_skupina!L$2:M$136,2,FALSE())</f>
        <v>86</v>
      </c>
    </row>
    <row r="2387" spans="1:21" ht="14.25" customHeight="1" x14ac:dyDescent="0.25">
      <c r="A2387">
        <v>2888</v>
      </c>
      <c r="B2387" s="9">
        <v>45380.375</v>
      </c>
      <c r="C2387" s="9">
        <v>45380.479166666701</v>
      </c>
      <c r="D2387" t="s">
        <v>2055</v>
      </c>
      <c r="E2387">
        <v>301</v>
      </c>
      <c r="F2387" t="s">
        <v>2036</v>
      </c>
      <c r="G2387" t="s">
        <v>2</v>
      </c>
      <c r="H2387" t="s">
        <v>2042</v>
      </c>
      <c r="I2387" s="63" t="e">
        <f t="array" ref="I2387">_xlfn.IFS(#REF!="1",1,#REF!="2",2,#REF!="3",3,#REF!="1A",4,#REF!="1B",5,#REF!="2A",6,#REF!="2B",7,#REF!="3A",8,#REF!="3B",9,#REF!="4A",10,#REF!="","")</f>
        <v>#REF!</v>
      </c>
      <c r="J2387">
        <f>VLOOKUP(F2387,profesor!$G$2:$H$101,2,0)</f>
        <v>26</v>
      </c>
      <c r="K2387">
        <f>VLOOKUP(H2387,ar_predmet!A:C,3,0)</f>
        <v>81</v>
      </c>
      <c r="L2387" s="3">
        <f>VLOOKUP(H2387,ar_predmet!A:C,2,FALSE())</f>
        <v>6119</v>
      </c>
      <c r="M2387">
        <f>+VLOOKUP(G2387,tip_dogodka!$B$2:$C$10,2,0)</f>
        <v>1</v>
      </c>
      <c r="N2387">
        <f>+VLOOKUP(E2387,prostor!$F$1:$G$101,2,0)</f>
        <v>5</v>
      </c>
      <c r="O2387">
        <f t="shared" si="148"/>
        <v>150</v>
      </c>
      <c r="P2387">
        <f>VLOOKUP(O2387,mi2hh!A$2:B$4261,2,FALSE())</f>
        <v>3</v>
      </c>
      <c r="Q2387" t="str">
        <f t="shared" si="149"/>
        <v>Red</v>
      </c>
      <c r="R2387" t="str">
        <f t="shared" si="150"/>
        <v>UN</v>
      </c>
      <c r="S2387" s="24" t="s">
        <v>1196</v>
      </c>
      <c r="T2387" t="str">
        <f t="shared" si="151"/>
        <v/>
      </c>
      <c r="U2387">
        <f>VLOOKUP(S2387,ar_skupina!L$2:M$136,2,FALSE())</f>
        <v>53</v>
      </c>
    </row>
    <row r="2388" spans="1:21" ht="14.25" customHeight="1" x14ac:dyDescent="0.25">
      <c r="A2388">
        <v>2891</v>
      </c>
      <c r="B2388" s="9">
        <v>45370.635416666701</v>
      </c>
      <c r="C2388" s="9">
        <v>45370.739583333299</v>
      </c>
      <c r="D2388" t="s">
        <v>2066</v>
      </c>
      <c r="E2388">
        <v>303</v>
      </c>
      <c r="F2388" t="s">
        <v>2036</v>
      </c>
      <c r="G2388" t="s">
        <v>7</v>
      </c>
      <c r="H2388" t="s">
        <v>2042</v>
      </c>
      <c r="I2388" s="63" t="e">
        <f t="array" ref="I2388">_xlfn.IFS(#REF!="1",1,#REF!="2",2,#REF!="3",3,#REF!="1A",4,#REF!="1B",5,#REF!="2A",6,#REF!="2B",7,#REF!="3A",8,#REF!="3B",9,#REF!="4A",10,#REF!="","")</f>
        <v>#REF!</v>
      </c>
      <c r="J2388">
        <f>VLOOKUP(F2388,profesor!$G$2:$H$101,2,0)</f>
        <v>26</v>
      </c>
      <c r="K2388">
        <f>VLOOKUP(H2388,ar_predmet!A:C,3,0)</f>
        <v>81</v>
      </c>
      <c r="L2388" s="3">
        <f>VLOOKUP(H2388,ar_predmet!A:C,2,FALSE())</f>
        <v>6119</v>
      </c>
      <c r="M2388">
        <f>+VLOOKUP(G2388,tip_dogodka!$B$2:$C$10,2,0)</f>
        <v>6</v>
      </c>
      <c r="N2388">
        <f>+VLOOKUP(E2388,prostor!$F$1:$G$101,2,0)</f>
        <v>7</v>
      </c>
      <c r="O2388">
        <f t="shared" si="148"/>
        <v>150</v>
      </c>
      <c r="P2388">
        <f>VLOOKUP(O2388,mi2hh!A$2:B$4261,2,FALSE())</f>
        <v>3</v>
      </c>
      <c r="Q2388" t="str">
        <f t="shared" si="149"/>
        <v>Red</v>
      </c>
      <c r="R2388" t="str">
        <f t="shared" si="150"/>
        <v>UN</v>
      </c>
      <c r="S2388" s="24" t="s">
        <v>1196</v>
      </c>
      <c r="T2388" t="str">
        <f t="shared" si="151"/>
        <v/>
      </c>
      <c r="U2388">
        <f>VLOOKUP(S2388,ar_skupina!L$2:M$136,2,FALSE())</f>
        <v>53</v>
      </c>
    </row>
    <row r="2389" spans="1:21" ht="14.25" customHeight="1" x14ac:dyDescent="0.25">
      <c r="A2389">
        <v>2892</v>
      </c>
      <c r="B2389" s="9">
        <v>45296.375</v>
      </c>
      <c r="C2389" s="9">
        <v>45296.479166666701</v>
      </c>
      <c r="D2389" t="s">
        <v>2056</v>
      </c>
      <c r="E2389" t="s">
        <v>16</v>
      </c>
      <c r="F2389" t="s">
        <v>2036</v>
      </c>
      <c r="G2389" t="s">
        <v>4</v>
      </c>
      <c r="H2389" t="s">
        <v>2053</v>
      </c>
      <c r="I2389" s="63" t="e">
        <f t="array" ref="I2389">_xlfn.IFS(#REF!="1",1,#REF!="2",2,#REF!="3",3,#REF!="1A",4,#REF!="1B",5,#REF!="2A",6,#REF!="2B",7,#REF!="3A",8,#REF!="3B",9,#REF!="4A",10,#REF!="","")</f>
        <v>#REF!</v>
      </c>
      <c r="J2389">
        <f>VLOOKUP(F2389,profesor!$G$2:$H$101,2,0)</f>
        <v>26</v>
      </c>
      <c r="K2389">
        <f>VLOOKUP(H2389,ar_predmet!A:C,3,0)</f>
        <v>196</v>
      </c>
      <c r="L2389" s="3">
        <f>VLOOKUP(H2389,ar_predmet!A:C,2,FALSE())</f>
        <v>7239</v>
      </c>
      <c r="M2389">
        <f>+VLOOKUP(G2389,tip_dogodka!$B$2:$C$10,2,0)</f>
        <v>3</v>
      </c>
      <c r="N2389">
        <f>+VLOOKUP(E2389,prostor!$F$1:$G$101,2,0)</f>
        <v>54</v>
      </c>
      <c r="O2389">
        <f t="shared" si="148"/>
        <v>150</v>
      </c>
      <c r="P2389">
        <f>VLOOKUP(O2389,mi2hh!A$2:B$4261,2,FALSE())</f>
        <v>3</v>
      </c>
      <c r="Q2389" t="str">
        <f t="shared" si="149"/>
        <v>Red</v>
      </c>
      <c r="R2389" t="str">
        <f t="shared" si="150"/>
        <v>MA</v>
      </c>
      <c r="S2389" s="24" t="s">
        <v>1230</v>
      </c>
      <c r="T2389" t="str">
        <f t="shared" si="151"/>
        <v/>
      </c>
      <c r="U2389">
        <f>VLOOKUP(S2389,ar_skupina!L$2:M$136,2,FALSE())</f>
        <v>86</v>
      </c>
    </row>
    <row r="2390" spans="1:21" ht="14.25" customHeight="1" x14ac:dyDescent="0.25">
      <c r="A2390">
        <v>2893</v>
      </c>
      <c r="B2390" s="9">
        <v>45222.53125</v>
      </c>
      <c r="C2390" s="9">
        <v>45222.635416666701</v>
      </c>
      <c r="D2390" t="s">
        <v>2038</v>
      </c>
      <c r="E2390">
        <v>401</v>
      </c>
      <c r="F2390" t="s">
        <v>2036</v>
      </c>
      <c r="G2390" t="s">
        <v>3</v>
      </c>
      <c r="H2390" t="s">
        <v>2039</v>
      </c>
      <c r="I2390" s="63" t="e">
        <f t="array" ref="I2390">_xlfn.IFS(#REF!="1",1,#REF!="2",2,#REF!="3",3,#REF!="1A",4,#REF!="1B",5,#REF!="2A",6,#REF!="2B",7,#REF!="3A",8,#REF!="3B",9,#REF!="4A",10,#REF!="","")</f>
        <v>#REF!</v>
      </c>
      <c r="J2390">
        <f>VLOOKUP(F2390,profesor!$G$2:$H$101,2,0)</f>
        <v>26</v>
      </c>
      <c r="K2390">
        <f>VLOOKUP(H2390,ar_predmet!A:C,3,0)</f>
        <v>103</v>
      </c>
      <c r="L2390" s="3">
        <f>VLOOKUP(H2390,ar_predmet!A:C,2,FALSE())</f>
        <v>6229</v>
      </c>
      <c r="M2390">
        <f>+VLOOKUP(G2390,tip_dogodka!$B$2:$C$10,2,0)</f>
        <v>2</v>
      </c>
      <c r="N2390">
        <f>+VLOOKUP(E2390,prostor!$F$1:$G$101,2,0)</f>
        <v>10</v>
      </c>
      <c r="O2390">
        <f t="shared" si="148"/>
        <v>150</v>
      </c>
      <c r="P2390">
        <f>VLOOKUP(O2390,mi2hh!A$2:B$4261,2,FALSE())</f>
        <v>3</v>
      </c>
      <c r="Q2390" t="str">
        <f t="shared" si="149"/>
        <v>Red</v>
      </c>
      <c r="R2390" t="str">
        <f t="shared" si="150"/>
        <v>UN</v>
      </c>
      <c r="S2390" s="24" t="s">
        <v>1209</v>
      </c>
      <c r="T2390" t="str">
        <f t="shared" si="151"/>
        <v/>
      </c>
      <c r="U2390">
        <f>VLOOKUP(S2390,ar_skupina!L$2:M$136,2,FALSE())</f>
        <v>66</v>
      </c>
    </row>
    <row r="2391" spans="1:21" ht="14.25" customHeight="1" x14ac:dyDescent="0.25">
      <c r="A2391">
        <v>2895</v>
      </c>
      <c r="B2391" s="9">
        <v>45218.53125</v>
      </c>
      <c r="C2391" s="9">
        <v>45218.635416666701</v>
      </c>
      <c r="D2391" t="s">
        <v>2038</v>
      </c>
      <c r="E2391">
        <v>303</v>
      </c>
      <c r="F2391" t="s">
        <v>2036</v>
      </c>
      <c r="G2391" t="s">
        <v>3</v>
      </c>
      <c r="H2391" t="s">
        <v>2039</v>
      </c>
      <c r="I2391" s="63" t="e">
        <f t="array" ref="I2391">_xlfn.IFS(#REF!="1",1,#REF!="2",2,#REF!="3",3,#REF!="1A",4,#REF!="1B",5,#REF!="2A",6,#REF!="2B",7,#REF!="3A",8,#REF!="3B",9,#REF!="4A",10,#REF!="","")</f>
        <v>#REF!</v>
      </c>
      <c r="J2391">
        <f>VLOOKUP(F2391,profesor!$G$2:$H$101,2,0)</f>
        <v>26</v>
      </c>
      <c r="K2391">
        <f>VLOOKUP(H2391,ar_predmet!A:C,3,0)</f>
        <v>103</v>
      </c>
      <c r="L2391" s="3">
        <f>VLOOKUP(H2391,ar_predmet!A:C,2,FALSE())</f>
        <v>6229</v>
      </c>
      <c r="M2391">
        <f>+VLOOKUP(G2391,tip_dogodka!$B$2:$C$10,2,0)</f>
        <v>2</v>
      </c>
      <c r="N2391">
        <f>+VLOOKUP(E2391,prostor!$F$1:$G$101,2,0)</f>
        <v>7</v>
      </c>
      <c r="O2391">
        <f t="shared" si="148"/>
        <v>150</v>
      </c>
      <c r="P2391">
        <f>VLOOKUP(O2391,mi2hh!A$2:B$4261,2,FALSE())</f>
        <v>3</v>
      </c>
      <c r="Q2391" t="str">
        <f t="shared" si="149"/>
        <v>Red</v>
      </c>
      <c r="R2391" t="str">
        <f t="shared" si="150"/>
        <v>UN</v>
      </c>
      <c r="S2391" s="24" t="s">
        <v>1209</v>
      </c>
      <c r="T2391" t="str">
        <f t="shared" si="151"/>
        <v/>
      </c>
      <c r="U2391">
        <f>VLOOKUP(S2391,ar_skupina!L$2:M$136,2,FALSE())</f>
        <v>66</v>
      </c>
    </row>
    <row r="2392" spans="1:21" ht="14.25" customHeight="1" x14ac:dyDescent="0.25">
      <c r="A2392">
        <v>2897</v>
      </c>
      <c r="B2392" s="9">
        <v>45253.375</v>
      </c>
      <c r="C2392" s="9">
        <v>45253.479166666701</v>
      </c>
      <c r="D2392" t="s">
        <v>2052</v>
      </c>
      <c r="E2392">
        <v>402</v>
      </c>
      <c r="F2392" t="s">
        <v>2036</v>
      </c>
      <c r="G2392" t="s">
        <v>2</v>
      </c>
      <c r="H2392" t="s">
        <v>2053</v>
      </c>
      <c r="I2392" s="63" t="e">
        <f t="array" ref="I2392">_xlfn.IFS(#REF!="1",1,#REF!="2",2,#REF!="3",3,#REF!="1A",4,#REF!="1B",5,#REF!="2A",6,#REF!="2B",7,#REF!="3A",8,#REF!="3B",9,#REF!="4A",10,#REF!="","")</f>
        <v>#REF!</v>
      </c>
      <c r="J2392">
        <f>VLOOKUP(F2392,profesor!$G$2:$H$101,2,0)</f>
        <v>26</v>
      </c>
      <c r="K2392">
        <f>VLOOKUP(H2392,ar_predmet!A:C,3,0)</f>
        <v>196</v>
      </c>
      <c r="L2392" s="3">
        <f>VLOOKUP(H2392,ar_predmet!A:C,2,FALSE())</f>
        <v>7239</v>
      </c>
      <c r="M2392">
        <f>+VLOOKUP(G2392,tip_dogodka!$B$2:$C$10,2,0)</f>
        <v>1</v>
      </c>
      <c r="N2392">
        <f>+VLOOKUP(E2392,prostor!$F$1:$G$101,2,0)</f>
        <v>11</v>
      </c>
      <c r="O2392">
        <f t="shared" si="148"/>
        <v>150</v>
      </c>
      <c r="P2392">
        <f>VLOOKUP(O2392,mi2hh!A$2:B$4261,2,FALSE())</f>
        <v>3</v>
      </c>
      <c r="Q2392" t="str">
        <f t="shared" si="149"/>
        <v>Red</v>
      </c>
      <c r="R2392" t="str">
        <f t="shared" si="150"/>
        <v>MA</v>
      </c>
      <c r="S2392" s="24" t="s">
        <v>1230</v>
      </c>
      <c r="T2392" t="str">
        <f t="shared" si="151"/>
        <v/>
      </c>
      <c r="U2392">
        <f>VLOOKUP(S2392,ar_skupina!L$2:M$136,2,FALSE())</f>
        <v>86</v>
      </c>
    </row>
    <row r="2393" spans="1:21" ht="14.25" customHeight="1" x14ac:dyDescent="0.25">
      <c r="A2393">
        <v>2898</v>
      </c>
      <c r="B2393" s="9">
        <v>45294.375</v>
      </c>
      <c r="C2393" s="9">
        <v>45294.479166666701</v>
      </c>
      <c r="D2393" t="s">
        <v>2052</v>
      </c>
      <c r="E2393">
        <v>307</v>
      </c>
      <c r="F2393" t="s">
        <v>2036</v>
      </c>
      <c r="G2393" t="s">
        <v>2</v>
      </c>
      <c r="H2393" t="s">
        <v>2053</v>
      </c>
      <c r="I2393" s="63" t="e">
        <f t="array" ref="I2393">_xlfn.IFS(#REF!="1",1,#REF!="2",2,#REF!="3",3,#REF!="1A",4,#REF!="1B",5,#REF!="2A",6,#REF!="2B",7,#REF!="3A",8,#REF!="3B",9,#REF!="4A",10,#REF!="","")</f>
        <v>#REF!</v>
      </c>
      <c r="J2393">
        <f>VLOOKUP(F2393,profesor!$G$2:$H$101,2,0)</f>
        <v>26</v>
      </c>
      <c r="K2393">
        <f>VLOOKUP(H2393,ar_predmet!A:C,3,0)</f>
        <v>196</v>
      </c>
      <c r="L2393" s="3">
        <f>VLOOKUP(H2393,ar_predmet!A:C,2,FALSE())</f>
        <v>7239</v>
      </c>
      <c r="M2393">
        <f>+VLOOKUP(G2393,tip_dogodka!$B$2:$C$10,2,0)</f>
        <v>1</v>
      </c>
      <c r="N2393">
        <f>+VLOOKUP(E2393,prostor!$F$1:$G$101,2,0)</f>
        <v>9</v>
      </c>
      <c r="O2393">
        <f t="shared" si="148"/>
        <v>150</v>
      </c>
      <c r="P2393">
        <f>VLOOKUP(O2393,mi2hh!A$2:B$4261,2,FALSE())</f>
        <v>3</v>
      </c>
      <c r="Q2393" t="str">
        <f t="shared" si="149"/>
        <v>Red</v>
      </c>
      <c r="R2393" t="str">
        <f t="shared" si="150"/>
        <v>MA</v>
      </c>
      <c r="S2393" s="24" t="s">
        <v>1230</v>
      </c>
      <c r="T2393" t="str">
        <f t="shared" si="151"/>
        <v/>
      </c>
      <c r="U2393">
        <f>VLOOKUP(S2393,ar_skupina!L$2:M$136,2,FALSE())</f>
        <v>86</v>
      </c>
    </row>
    <row r="2394" spans="1:21" ht="14.25" customHeight="1" x14ac:dyDescent="0.25">
      <c r="A2394">
        <v>2899</v>
      </c>
      <c r="B2394" s="9">
        <v>45236.489583333299</v>
      </c>
      <c r="C2394" s="9">
        <v>45236.59375</v>
      </c>
      <c r="D2394" t="s">
        <v>2035</v>
      </c>
      <c r="E2394">
        <v>403</v>
      </c>
      <c r="F2394" t="s">
        <v>2036</v>
      </c>
      <c r="G2394" t="s">
        <v>2</v>
      </c>
      <c r="H2394" t="s">
        <v>2037</v>
      </c>
      <c r="I2394" s="63" t="e">
        <f t="array" ref="I2394">_xlfn.IFS(#REF!="1",1,#REF!="2",2,#REF!="3",3,#REF!="1A",4,#REF!="1B",5,#REF!="2A",6,#REF!="2B",7,#REF!="3A",8,#REF!="3B",9,#REF!="4A",10,#REF!="","")</f>
        <v>#REF!</v>
      </c>
      <c r="J2394">
        <f>VLOOKUP(F2394,profesor!$G$2:$H$101,2,0)</f>
        <v>26</v>
      </c>
      <c r="K2394">
        <f>VLOOKUP(H2394,ar_predmet!A:C,3,0)</f>
        <v>54</v>
      </c>
      <c r="L2394" s="3">
        <f>VLOOKUP(H2394,ar_predmet!A:C,2,FALSE())</f>
        <v>5311</v>
      </c>
      <c r="M2394">
        <f>+VLOOKUP(G2394,tip_dogodka!$B$2:$C$10,2,0)</f>
        <v>1</v>
      </c>
      <c r="N2394">
        <f>+VLOOKUP(E2394,prostor!$F$1:$G$101,2,0)</f>
        <v>12</v>
      </c>
      <c r="O2394">
        <f t="shared" si="148"/>
        <v>150</v>
      </c>
      <c r="P2394">
        <f>VLOOKUP(O2394,mi2hh!A$2:B$4261,2,FALSE())</f>
        <v>3</v>
      </c>
      <c r="Q2394" t="str">
        <f t="shared" si="149"/>
        <v>Red</v>
      </c>
      <c r="R2394" t="str">
        <f t="shared" si="150"/>
        <v>VS</v>
      </c>
      <c r="S2394" s="24" t="s">
        <v>1181</v>
      </c>
      <c r="T2394" t="str">
        <f t="shared" si="151"/>
        <v/>
      </c>
      <c r="U2394">
        <f>VLOOKUP(S2394,ar_skupina!L$2:M$136,2,FALSE())</f>
        <v>41</v>
      </c>
    </row>
    <row r="2395" spans="1:21" ht="14.25" customHeight="1" x14ac:dyDescent="0.25">
      <c r="A2395">
        <v>2902</v>
      </c>
      <c r="B2395" s="9">
        <v>45369.375</v>
      </c>
      <c r="C2395" s="9">
        <v>45369.479166666701</v>
      </c>
      <c r="D2395" t="s">
        <v>2055</v>
      </c>
      <c r="E2395">
        <v>301</v>
      </c>
      <c r="F2395" t="s">
        <v>2036</v>
      </c>
      <c r="G2395" t="s">
        <v>2</v>
      </c>
      <c r="H2395" t="s">
        <v>2042</v>
      </c>
      <c r="I2395" s="63" t="e">
        <f t="array" ref="I2395">_xlfn.IFS(#REF!="1",1,#REF!="2",2,#REF!="3",3,#REF!="1A",4,#REF!="1B",5,#REF!="2A",6,#REF!="2B",7,#REF!="3A",8,#REF!="3B",9,#REF!="4A",10,#REF!="","")</f>
        <v>#REF!</v>
      </c>
      <c r="J2395">
        <f>VLOOKUP(F2395,profesor!$G$2:$H$101,2,0)</f>
        <v>26</v>
      </c>
      <c r="K2395">
        <f>VLOOKUP(H2395,ar_predmet!A:C,3,0)</f>
        <v>81</v>
      </c>
      <c r="L2395" s="3">
        <f>VLOOKUP(H2395,ar_predmet!A:C,2,FALSE())</f>
        <v>6119</v>
      </c>
      <c r="M2395">
        <f>+VLOOKUP(G2395,tip_dogodka!$B$2:$C$10,2,0)</f>
        <v>1</v>
      </c>
      <c r="N2395">
        <f>+VLOOKUP(E2395,prostor!$F$1:$G$101,2,0)</f>
        <v>5</v>
      </c>
      <c r="O2395">
        <f t="shared" si="148"/>
        <v>150</v>
      </c>
      <c r="P2395">
        <f>VLOOKUP(O2395,mi2hh!A$2:B$4261,2,FALSE())</f>
        <v>3</v>
      </c>
      <c r="Q2395" t="str">
        <f t="shared" si="149"/>
        <v>Red</v>
      </c>
      <c r="R2395" t="str">
        <f t="shared" si="150"/>
        <v>UN</v>
      </c>
      <c r="S2395" s="24" t="s">
        <v>1196</v>
      </c>
      <c r="T2395" t="str">
        <f t="shared" si="151"/>
        <v/>
      </c>
      <c r="U2395">
        <f>VLOOKUP(S2395,ar_skupina!L$2:M$136,2,FALSE())</f>
        <v>53</v>
      </c>
    </row>
    <row r="2396" spans="1:21" ht="14.25" customHeight="1" x14ac:dyDescent="0.25">
      <c r="A2396">
        <v>2903</v>
      </c>
      <c r="B2396" s="9">
        <v>45419.53125</v>
      </c>
      <c r="C2396" s="9">
        <v>45419.635416666701</v>
      </c>
      <c r="D2396" t="s">
        <v>2047</v>
      </c>
      <c r="E2396" t="s">
        <v>16</v>
      </c>
      <c r="F2396" t="s">
        <v>2036</v>
      </c>
      <c r="G2396" t="s">
        <v>4</v>
      </c>
      <c r="H2396" t="s">
        <v>1496</v>
      </c>
      <c r="I2396" s="63" t="e">
        <f t="array" ref="I2396">_xlfn.IFS(#REF!="1",1,#REF!="2",2,#REF!="3",3,#REF!="1A",4,#REF!="1B",5,#REF!="2A",6,#REF!="2B",7,#REF!="3A",8,#REF!="3B",9,#REF!="4A",10,#REF!="","")</f>
        <v>#REF!</v>
      </c>
      <c r="J2396">
        <f>VLOOKUP(F2396,profesor!$G$2:$H$101,2,0)</f>
        <v>26</v>
      </c>
      <c r="K2396">
        <f>VLOOKUP(H2396,ar_predmet!A:C,3,0)</f>
        <v>157</v>
      </c>
      <c r="L2396" s="3">
        <f>VLOOKUP(H2396,ar_predmet!A:C,2,FALSE())</f>
        <v>7117</v>
      </c>
      <c r="M2396">
        <f>+VLOOKUP(G2396,tip_dogodka!$B$2:$C$10,2,0)</f>
        <v>3</v>
      </c>
      <c r="N2396">
        <f>+VLOOKUP(E2396,prostor!$F$1:$G$101,2,0)</f>
        <v>54</v>
      </c>
      <c r="O2396">
        <f t="shared" si="148"/>
        <v>150</v>
      </c>
      <c r="P2396">
        <f>VLOOKUP(O2396,mi2hh!A$2:B$4261,2,FALSE())</f>
        <v>3</v>
      </c>
      <c r="Q2396" t="str">
        <f t="shared" si="149"/>
        <v>Red</v>
      </c>
      <c r="R2396" t="str">
        <f t="shared" si="150"/>
        <v>MA</v>
      </c>
      <c r="S2396" s="24" t="s">
        <v>1225</v>
      </c>
      <c r="T2396" t="str">
        <f t="shared" si="151"/>
        <v/>
      </c>
      <c r="U2396">
        <f>VLOOKUP(S2396,ar_skupina!L$2:M$136,2,FALSE())</f>
        <v>81</v>
      </c>
    </row>
    <row r="2397" spans="1:21" ht="14.25" customHeight="1" x14ac:dyDescent="0.25">
      <c r="A2397">
        <v>2904</v>
      </c>
      <c r="B2397" s="9">
        <v>45204.53125</v>
      </c>
      <c r="C2397" s="9">
        <v>45204.635416666701</v>
      </c>
      <c r="D2397" t="s">
        <v>2046</v>
      </c>
      <c r="E2397">
        <v>303</v>
      </c>
      <c r="F2397" t="s">
        <v>2036</v>
      </c>
      <c r="G2397" t="s">
        <v>2</v>
      </c>
      <c r="H2397" t="s">
        <v>2039</v>
      </c>
      <c r="I2397" s="63" t="e">
        <f t="array" ref="I2397">_xlfn.IFS(#REF!="1",1,#REF!="2",2,#REF!="3",3,#REF!="1A",4,#REF!="1B",5,#REF!="2A",6,#REF!="2B",7,#REF!="3A",8,#REF!="3B",9,#REF!="4A",10,#REF!="","")</f>
        <v>#REF!</v>
      </c>
      <c r="J2397">
        <f>VLOOKUP(F2397,profesor!$G$2:$H$101,2,0)</f>
        <v>26</v>
      </c>
      <c r="K2397">
        <f>VLOOKUP(H2397,ar_predmet!A:C,3,0)</f>
        <v>103</v>
      </c>
      <c r="L2397" s="3">
        <f>VLOOKUP(H2397,ar_predmet!A:C,2,FALSE())</f>
        <v>6229</v>
      </c>
      <c r="M2397">
        <f>+VLOOKUP(G2397,tip_dogodka!$B$2:$C$10,2,0)</f>
        <v>1</v>
      </c>
      <c r="N2397">
        <f>+VLOOKUP(E2397,prostor!$F$1:$G$101,2,0)</f>
        <v>7</v>
      </c>
      <c r="O2397">
        <f t="shared" si="148"/>
        <v>150</v>
      </c>
      <c r="P2397">
        <f>VLOOKUP(O2397,mi2hh!A$2:B$4261,2,FALSE())</f>
        <v>3</v>
      </c>
      <c r="Q2397" t="str">
        <f t="shared" si="149"/>
        <v>Red</v>
      </c>
      <c r="R2397" t="str">
        <f t="shared" si="150"/>
        <v>UN</v>
      </c>
      <c r="S2397" s="24" t="s">
        <v>1209</v>
      </c>
      <c r="T2397" t="str">
        <f t="shared" si="151"/>
        <v/>
      </c>
      <c r="U2397">
        <f>VLOOKUP(S2397,ar_skupina!L$2:M$136,2,FALSE())</f>
        <v>66</v>
      </c>
    </row>
    <row r="2398" spans="1:21" ht="14.25" customHeight="1" x14ac:dyDescent="0.25">
      <c r="A2398">
        <v>2905</v>
      </c>
      <c r="B2398" s="9">
        <v>45309.375</v>
      </c>
      <c r="C2398" s="9">
        <v>45309.479166666701</v>
      </c>
      <c r="D2398" t="s">
        <v>2060</v>
      </c>
      <c r="E2398">
        <v>307</v>
      </c>
      <c r="F2398" t="s">
        <v>2036</v>
      </c>
      <c r="G2398" t="s">
        <v>3</v>
      </c>
      <c r="H2398" t="s">
        <v>2053</v>
      </c>
      <c r="I2398" s="63" t="e">
        <f t="array" ref="I2398">_xlfn.IFS(#REF!="1",1,#REF!="2",2,#REF!="3",3,#REF!="1A",4,#REF!="1B",5,#REF!="2A",6,#REF!="2B",7,#REF!="3A",8,#REF!="3B",9,#REF!="4A",10,#REF!="","")</f>
        <v>#REF!</v>
      </c>
      <c r="J2398">
        <f>VLOOKUP(F2398,profesor!$G$2:$H$101,2,0)</f>
        <v>26</v>
      </c>
      <c r="K2398">
        <f>VLOOKUP(H2398,ar_predmet!A:C,3,0)</f>
        <v>196</v>
      </c>
      <c r="L2398" s="3">
        <f>VLOOKUP(H2398,ar_predmet!A:C,2,FALSE())</f>
        <v>7239</v>
      </c>
      <c r="M2398">
        <f>+VLOOKUP(G2398,tip_dogodka!$B$2:$C$10,2,0)</f>
        <v>2</v>
      </c>
      <c r="N2398">
        <f>+VLOOKUP(E2398,prostor!$F$1:$G$101,2,0)</f>
        <v>9</v>
      </c>
      <c r="O2398">
        <f t="shared" si="148"/>
        <v>150</v>
      </c>
      <c r="P2398">
        <f>VLOOKUP(O2398,mi2hh!A$2:B$4261,2,FALSE())</f>
        <v>3</v>
      </c>
      <c r="Q2398" t="str">
        <f t="shared" si="149"/>
        <v>Red</v>
      </c>
      <c r="R2398" t="str">
        <f t="shared" si="150"/>
        <v>MA</v>
      </c>
      <c r="S2398" s="24" t="s">
        <v>1230</v>
      </c>
      <c r="T2398" t="str">
        <f t="shared" si="151"/>
        <v/>
      </c>
      <c r="U2398">
        <f>VLOOKUP(S2398,ar_skupina!L$2:M$136,2,FALSE())</f>
        <v>86</v>
      </c>
    </row>
    <row r="2399" spans="1:21" ht="14.25" customHeight="1" x14ac:dyDescent="0.25">
      <c r="A2399">
        <v>2906</v>
      </c>
      <c r="B2399" s="9">
        <v>45390.416666666701</v>
      </c>
      <c r="C2399" s="9">
        <v>45390.520833333299</v>
      </c>
      <c r="D2399" t="s">
        <v>2048</v>
      </c>
      <c r="E2399" t="s">
        <v>16</v>
      </c>
      <c r="F2399" t="s">
        <v>2036</v>
      </c>
      <c r="G2399" t="s">
        <v>4</v>
      </c>
      <c r="H2399" t="s">
        <v>2042</v>
      </c>
      <c r="I2399" s="63" t="e">
        <f t="array" ref="I2399">_xlfn.IFS(#REF!="1",1,#REF!="2",2,#REF!="3",3,#REF!="1A",4,#REF!="1B",5,#REF!="2A",6,#REF!="2B",7,#REF!="3A",8,#REF!="3B",9,#REF!="4A",10,#REF!="","")</f>
        <v>#REF!</v>
      </c>
      <c r="J2399">
        <f>VLOOKUP(F2399,profesor!$G$2:$H$101,2,0)</f>
        <v>26</v>
      </c>
      <c r="K2399">
        <f>VLOOKUP(H2399,ar_predmet!A:C,3,0)</f>
        <v>81</v>
      </c>
      <c r="L2399" s="3">
        <f>VLOOKUP(H2399,ar_predmet!A:C,2,FALSE())</f>
        <v>6119</v>
      </c>
      <c r="M2399">
        <f>+VLOOKUP(G2399,tip_dogodka!$B$2:$C$10,2,0)</f>
        <v>3</v>
      </c>
      <c r="N2399">
        <f>+VLOOKUP(E2399,prostor!$F$1:$G$101,2,0)</f>
        <v>54</v>
      </c>
      <c r="O2399">
        <f t="shared" si="148"/>
        <v>150</v>
      </c>
      <c r="P2399">
        <f>VLOOKUP(O2399,mi2hh!A$2:B$4261,2,FALSE())</f>
        <v>3</v>
      </c>
      <c r="Q2399" t="str">
        <f t="shared" si="149"/>
        <v>Red</v>
      </c>
      <c r="R2399" t="str">
        <f t="shared" si="150"/>
        <v>UN</v>
      </c>
      <c r="S2399" s="24" t="s">
        <v>1196</v>
      </c>
      <c r="T2399" t="str">
        <f t="shared" si="151"/>
        <v/>
      </c>
      <c r="U2399">
        <f>VLOOKUP(S2399,ar_skupina!L$2:M$136,2,FALSE())</f>
        <v>53</v>
      </c>
    </row>
    <row r="2400" spans="1:21" ht="14.25" customHeight="1" x14ac:dyDescent="0.25">
      <c r="A2400">
        <v>2908</v>
      </c>
      <c r="B2400" s="9">
        <v>45400.677083333299</v>
      </c>
      <c r="C2400" s="9">
        <v>45400.78125</v>
      </c>
      <c r="D2400" t="s">
        <v>1507</v>
      </c>
      <c r="E2400" t="s">
        <v>16</v>
      </c>
      <c r="F2400" t="s">
        <v>2067</v>
      </c>
      <c r="G2400" t="s">
        <v>5</v>
      </c>
      <c r="H2400" t="s">
        <v>1500</v>
      </c>
      <c r="I2400" s="63" t="e">
        <f t="array" ref="I2400">_xlfn.IFS(#REF!="1",1,#REF!="2",2,#REF!="3",3,#REF!="1A",4,#REF!="1B",5,#REF!="2A",6,#REF!="2B",7,#REF!="3A",8,#REF!="3B",9,#REF!="4A",10,#REF!="","")</f>
        <v>#REF!</v>
      </c>
      <c r="J2400">
        <f>VLOOKUP(F2400,profesor!$G$2:$H$101,2,0)</f>
        <v>27</v>
      </c>
      <c r="K2400">
        <f>VLOOKUP(H2400,ar_predmet!A:C,3,0)</f>
        <v>150</v>
      </c>
      <c r="L2400" s="3">
        <f>VLOOKUP(H2400,ar_predmet!A:C,2,FALSE())</f>
        <v>7109</v>
      </c>
      <c r="M2400">
        <f>+VLOOKUP(G2400,tip_dogodka!$B$2:$C$10,2,0)</f>
        <v>4</v>
      </c>
      <c r="N2400">
        <f>+VLOOKUP(E2400,prostor!$F$1:$G$101,2,0)</f>
        <v>54</v>
      </c>
      <c r="O2400">
        <f t="shared" si="148"/>
        <v>150</v>
      </c>
      <c r="P2400">
        <f>VLOOKUP(O2400,mi2hh!A$2:B$4261,2,FALSE())</f>
        <v>3</v>
      </c>
      <c r="Q2400" t="str">
        <f t="shared" si="149"/>
        <v>Red</v>
      </c>
      <c r="R2400" t="str">
        <f t="shared" si="150"/>
        <v>MA</v>
      </c>
      <c r="S2400" s="24" t="s">
        <v>1225</v>
      </c>
      <c r="T2400" t="str">
        <f t="shared" si="151"/>
        <v/>
      </c>
      <c r="U2400">
        <f>VLOOKUP(S2400,ar_skupina!L$2:M$136,2,FALSE())</f>
        <v>81</v>
      </c>
    </row>
    <row r="2401" spans="1:21" ht="14.25" customHeight="1" x14ac:dyDescent="0.25">
      <c r="A2401">
        <v>2909</v>
      </c>
      <c r="B2401" s="9">
        <v>45215.791666666701</v>
      </c>
      <c r="C2401" s="9">
        <v>45215.961805555598</v>
      </c>
      <c r="D2401" t="s">
        <v>2068</v>
      </c>
      <c r="E2401" t="s">
        <v>17</v>
      </c>
      <c r="F2401" t="s">
        <v>2067</v>
      </c>
      <c r="G2401" t="s">
        <v>2</v>
      </c>
      <c r="H2401" t="s">
        <v>2069</v>
      </c>
      <c r="I2401" s="63" t="e">
        <f t="array" ref="I2401">_xlfn.IFS(#REF!="1",1,#REF!="2",2,#REF!="3",3,#REF!="1A",4,#REF!="1B",5,#REF!="2A",6,#REF!="2B",7,#REF!="3A",8,#REF!="3B",9,#REF!="4A",10,#REF!="","")</f>
        <v>#REF!</v>
      </c>
      <c r="J2401">
        <f>VLOOKUP(F2401,profesor!$G$2:$H$101,2,0)</f>
        <v>27</v>
      </c>
      <c r="K2401">
        <f>VLOOKUP(H2401,ar_predmet!A:C,3,0)</f>
        <v>249</v>
      </c>
      <c r="L2401" s="3" t="str">
        <f>VLOOKUP(H2401,ar_predmet!A:C,2,FALSE())</f>
        <v>S209</v>
      </c>
      <c r="M2401">
        <f>+VLOOKUP(G2401,tip_dogodka!$B$2:$C$10,2,0)</f>
        <v>1</v>
      </c>
      <c r="N2401">
        <f>+VLOOKUP(E2401,prostor!$F$1:$G$101,2,0)</f>
        <v>55</v>
      </c>
      <c r="O2401">
        <f t="shared" si="148"/>
        <v>245</v>
      </c>
      <c r="P2401">
        <f>VLOOKUP(O2401,mi2hh!A$2:B$4261,2,FALSE())</f>
        <v>5</v>
      </c>
      <c r="Q2401" t="str">
        <f t="shared" si="149"/>
        <v>Izr</v>
      </c>
      <c r="R2401" t="str">
        <f t="shared" si="150"/>
        <v>VS</v>
      </c>
      <c r="S2401" s="24" t="s">
        <v>1246</v>
      </c>
      <c r="T2401" t="str">
        <f t="shared" si="151"/>
        <v/>
      </c>
      <c r="U2401">
        <f>VLOOKUP(S2401,ar_skupina!L$2:M$136,2,FALSE())</f>
        <v>100</v>
      </c>
    </row>
    <row r="2402" spans="1:21" ht="14.25" customHeight="1" x14ac:dyDescent="0.25">
      <c r="A2402">
        <v>2912</v>
      </c>
      <c r="B2402" s="9">
        <v>45401.677083333299</v>
      </c>
      <c r="C2402" s="9">
        <v>45401.78125</v>
      </c>
      <c r="D2402" t="s">
        <v>1507</v>
      </c>
      <c r="E2402" t="s">
        <v>16</v>
      </c>
      <c r="F2402" t="s">
        <v>2067</v>
      </c>
      <c r="G2402" t="s">
        <v>5</v>
      </c>
      <c r="H2402" t="s">
        <v>1500</v>
      </c>
      <c r="I2402" s="63" t="e">
        <f t="array" ref="I2402">_xlfn.IFS(#REF!="1",1,#REF!="2",2,#REF!="3",3,#REF!="1A",4,#REF!="1B",5,#REF!="2A",6,#REF!="2B",7,#REF!="3A",8,#REF!="3B",9,#REF!="4A",10,#REF!="","")</f>
        <v>#REF!</v>
      </c>
      <c r="J2402">
        <f>VLOOKUP(F2402,profesor!$G$2:$H$101,2,0)</f>
        <v>27</v>
      </c>
      <c r="K2402">
        <f>VLOOKUP(H2402,ar_predmet!A:C,3,0)</f>
        <v>150</v>
      </c>
      <c r="L2402" s="3">
        <f>VLOOKUP(H2402,ar_predmet!A:C,2,FALSE())</f>
        <v>7109</v>
      </c>
      <c r="M2402">
        <f>+VLOOKUP(G2402,tip_dogodka!$B$2:$C$10,2,0)</f>
        <v>4</v>
      </c>
      <c r="N2402">
        <f>+VLOOKUP(E2402,prostor!$F$1:$G$101,2,0)</f>
        <v>54</v>
      </c>
      <c r="O2402">
        <f t="shared" si="148"/>
        <v>150</v>
      </c>
      <c r="P2402">
        <f>VLOOKUP(O2402,mi2hh!A$2:B$4261,2,FALSE())</f>
        <v>3</v>
      </c>
      <c r="Q2402" t="str">
        <f t="shared" si="149"/>
        <v>Red</v>
      </c>
      <c r="R2402" t="str">
        <f t="shared" si="150"/>
        <v>MA</v>
      </c>
      <c r="S2402" s="24" t="s">
        <v>1225</v>
      </c>
      <c r="T2402" t="str">
        <f t="shared" si="151"/>
        <v/>
      </c>
      <c r="U2402">
        <f>VLOOKUP(S2402,ar_skupina!L$2:M$136,2,FALSE())</f>
        <v>81</v>
      </c>
    </row>
    <row r="2403" spans="1:21" ht="14.25" customHeight="1" x14ac:dyDescent="0.25">
      <c r="A2403">
        <v>2913</v>
      </c>
      <c r="B2403" s="9">
        <v>45204.791666666701</v>
      </c>
      <c r="C2403" s="9">
        <v>45204.961805555598</v>
      </c>
      <c r="D2403" t="s">
        <v>2070</v>
      </c>
      <c r="E2403" t="s">
        <v>16</v>
      </c>
      <c r="F2403" t="s">
        <v>2067</v>
      </c>
      <c r="G2403" t="s">
        <v>4</v>
      </c>
      <c r="H2403" t="s">
        <v>2069</v>
      </c>
      <c r="I2403" s="63" t="e">
        <f t="array" ref="I2403">_xlfn.IFS(#REF!="1",1,#REF!="2",2,#REF!="3",3,#REF!="1A",4,#REF!="1B",5,#REF!="2A",6,#REF!="2B",7,#REF!="3A",8,#REF!="3B",9,#REF!="4A",10,#REF!="","")</f>
        <v>#REF!</v>
      </c>
      <c r="J2403">
        <f>VLOOKUP(F2403,profesor!$G$2:$H$101,2,0)</f>
        <v>27</v>
      </c>
      <c r="K2403">
        <f>VLOOKUP(H2403,ar_predmet!A:C,3,0)</f>
        <v>249</v>
      </c>
      <c r="L2403" s="3" t="str">
        <f>VLOOKUP(H2403,ar_predmet!A:C,2,FALSE())</f>
        <v>S209</v>
      </c>
      <c r="M2403">
        <f>+VLOOKUP(G2403,tip_dogodka!$B$2:$C$10,2,0)</f>
        <v>3</v>
      </c>
      <c r="N2403">
        <f>+VLOOKUP(E2403,prostor!$F$1:$G$101,2,0)</f>
        <v>54</v>
      </c>
      <c r="O2403">
        <f t="shared" si="148"/>
        <v>245</v>
      </c>
      <c r="P2403">
        <f>VLOOKUP(O2403,mi2hh!A$2:B$4261,2,FALSE())</f>
        <v>5</v>
      </c>
      <c r="Q2403" t="str">
        <f t="shared" si="149"/>
        <v>Izr</v>
      </c>
      <c r="R2403" t="str">
        <f t="shared" si="150"/>
        <v>VS</v>
      </c>
      <c r="S2403" s="24" t="s">
        <v>1246</v>
      </c>
      <c r="T2403" t="str">
        <f t="shared" si="151"/>
        <v/>
      </c>
      <c r="U2403">
        <f>VLOOKUP(S2403,ar_skupina!L$2:M$136,2,FALSE())</f>
        <v>100</v>
      </c>
    </row>
    <row r="2404" spans="1:21" ht="14.25" customHeight="1" x14ac:dyDescent="0.25">
      <c r="A2404">
        <v>2916</v>
      </c>
      <c r="B2404" s="9">
        <v>45401.677083333299</v>
      </c>
      <c r="C2404" s="9">
        <v>45401.78125</v>
      </c>
      <c r="D2404" t="s">
        <v>1507</v>
      </c>
      <c r="E2404" t="s">
        <v>16</v>
      </c>
      <c r="F2404" t="s">
        <v>2067</v>
      </c>
      <c r="G2404" t="s">
        <v>5</v>
      </c>
      <c r="H2404" t="s">
        <v>1500</v>
      </c>
      <c r="I2404" s="63" t="e">
        <f t="array" ref="I2404">_xlfn.IFS(#REF!="1",1,#REF!="2",2,#REF!="3",3,#REF!="1A",4,#REF!="1B",5,#REF!="2A",6,#REF!="2B",7,#REF!="3A",8,#REF!="3B",9,#REF!="4A",10,#REF!="","")</f>
        <v>#REF!</v>
      </c>
      <c r="J2404">
        <f>VLOOKUP(F2404,profesor!$G$2:$H$101,2,0)</f>
        <v>27</v>
      </c>
      <c r="K2404">
        <f>VLOOKUP(H2404,ar_predmet!A:C,3,0)</f>
        <v>150</v>
      </c>
      <c r="L2404" s="3">
        <f>VLOOKUP(H2404,ar_predmet!A:C,2,FALSE())</f>
        <v>7109</v>
      </c>
      <c r="M2404">
        <f>+VLOOKUP(G2404,tip_dogodka!$B$2:$C$10,2,0)</f>
        <v>4</v>
      </c>
      <c r="N2404">
        <f>+VLOOKUP(E2404,prostor!$F$1:$G$101,2,0)</f>
        <v>54</v>
      </c>
      <c r="O2404">
        <f t="shared" si="148"/>
        <v>150</v>
      </c>
      <c r="P2404">
        <f>VLOOKUP(O2404,mi2hh!A$2:B$4261,2,FALSE())</f>
        <v>3</v>
      </c>
      <c r="Q2404" t="str">
        <f t="shared" si="149"/>
        <v>Red</v>
      </c>
      <c r="R2404" t="str">
        <f t="shared" si="150"/>
        <v>MA</v>
      </c>
      <c r="S2404" s="24" t="s">
        <v>1225</v>
      </c>
      <c r="T2404" t="str">
        <f t="shared" si="151"/>
        <v/>
      </c>
      <c r="U2404">
        <f>VLOOKUP(S2404,ar_skupina!L$2:M$136,2,FALSE())</f>
        <v>81</v>
      </c>
    </row>
    <row r="2405" spans="1:21" ht="14.25" customHeight="1" x14ac:dyDescent="0.25">
      <c r="A2405">
        <v>2917</v>
      </c>
      <c r="B2405" s="9">
        <v>45366.708333333299</v>
      </c>
      <c r="C2405" s="9">
        <v>45366.885416666701</v>
      </c>
      <c r="D2405" t="s">
        <v>1525</v>
      </c>
      <c r="E2405" t="s">
        <v>17</v>
      </c>
      <c r="F2405" t="s">
        <v>2067</v>
      </c>
      <c r="G2405" t="s">
        <v>2</v>
      </c>
      <c r="H2405" t="s">
        <v>1526</v>
      </c>
      <c r="I2405" s="63" t="e">
        <f t="array" ref="I2405">_xlfn.IFS(#REF!="1",1,#REF!="2",2,#REF!="3",3,#REF!="1A",4,#REF!="1B",5,#REF!="2A",6,#REF!="2B",7,#REF!="3A",8,#REF!="3B",9,#REF!="4A",10,#REF!="","")</f>
        <v>#REF!</v>
      </c>
      <c r="J2405">
        <f>VLOOKUP(F2405,profesor!$G$2:$H$101,2,0)</f>
        <v>27</v>
      </c>
      <c r="K2405">
        <f>VLOOKUP(H2405,ar_predmet!A:C,3,0)</f>
        <v>299</v>
      </c>
      <c r="L2405" s="3">
        <f>VLOOKUP(H2405,ar_predmet!A:C,2,FALSE())</f>
        <v>4136</v>
      </c>
      <c r="M2405">
        <f>+VLOOKUP(G2405,tip_dogodka!$B$2:$C$10,2,0)</f>
        <v>1</v>
      </c>
      <c r="N2405">
        <f>+VLOOKUP(E2405,prostor!$F$1:$G$101,2,0)</f>
        <v>55</v>
      </c>
      <c r="O2405">
        <f t="shared" si="148"/>
        <v>255</v>
      </c>
      <c r="P2405">
        <f>VLOOKUP(O2405,mi2hh!A$2:B$4261,2,FALSE())</f>
        <v>5</v>
      </c>
      <c r="Q2405" t="str">
        <f t="shared" si="149"/>
        <v>Izr</v>
      </c>
      <c r="R2405" t="str">
        <f t="shared" si="150"/>
        <v>DO</v>
      </c>
      <c r="S2405" s="24" t="s">
        <v>1281</v>
      </c>
      <c r="T2405" t="str">
        <f t="shared" si="151"/>
        <v/>
      </c>
      <c r="U2405">
        <f>VLOOKUP(S2405,ar_skupina!L$2:M$136,2,FALSE())</f>
        <v>131</v>
      </c>
    </row>
    <row r="2406" spans="1:21" ht="14.25" customHeight="1" x14ac:dyDescent="0.25">
      <c r="A2406">
        <v>2918</v>
      </c>
      <c r="B2406" s="9">
        <v>45351.75</v>
      </c>
      <c r="C2406" s="9">
        <v>45351.920138888898</v>
      </c>
      <c r="D2406" t="s">
        <v>2071</v>
      </c>
      <c r="E2406" t="s">
        <v>17</v>
      </c>
      <c r="F2406" t="s">
        <v>2067</v>
      </c>
      <c r="G2406" t="s">
        <v>10</v>
      </c>
      <c r="H2406" t="s">
        <v>2072</v>
      </c>
      <c r="I2406" s="63" t="e">
        <f t="array" ref="I2406">_xlfn.IFS(#REF!="1",1,#REF!="2",2,#REF!="3",3,#REF!="1A",4,#REF!="1B",5,#REF!="2A",6,#REF!="2B",7,#REF!="3A",8,#REF!="3B",9,#REF!="4A",10,#REF!="","")</f>
        <v>#REF!</v>
      </c>
      <c r="J2406">
        <f>VLOOKUP(F2406,profesor!$G$2:$H$101,2,0)</f>
        <v>27</v>
      </c>
      <c r="K2406">
        <f>VLOOKUP(H2406,ar_predmet!A:C,3,0)</f>
        <v>268</v>
      </c>
      <c r="L2406" s="3" t="str">
        <f>VLOOKUP(H2406,ar_predmet!A:C,2,FALSE())</f>
        <v>KM108</v>
      </c>
      <c r="M2406">
        <f>+VLOOKUP(G2406,tip_dogodka!$B$2:$C$10,2,0)</f>
        <v>9</v>
      </c>
      <c r="N2406">
        <f>+VLOOKUP(E2406,prostor!$F$1:$G$101,2,0)</f>
        <v>55</v>
      </c>
      <c r="O2406">
        <f t="shared" si="148"/>
        <v>245</v>
      </c>
      <c r="P2406">
        <f>VLOOKUP(O2406,mi2hh!A$2:B$4261,2,FALSE())</f>
        <v>5</v>
      </c>
      <c r="Q2406" t="str">
        <f t="shared" si="149"/>
        <v>Izr</v>
      </c>
      <c r="R2406" t="str">
        <f t="shared" si="150"/>
        <v>VS</v>
      </c>
      <c r="S2406" s="24" t="s">
        <v>1240</v>
      </c>
      <c r="T2406" t="str">
        <f t="shared" si="151"/>
        <v/>
      </c>
      <c r="U2406">
        <f>VLOOKUP(S2406,ar_skupina!L$2:M$136,2,FALSE())</f>
        <v>94</v>
      </c>
    </row>
    <row r="2407" spans="1:21" ht="14.25" customHeight="1" x14ac:dyDescent="0.25">
      <c r="A2407">
        <v>2920</v>
      </c>
      <c r="B2407" s="9">
        <v>45299.75</v>
      </c>
      <c r="C2407" s="9">
        <v>45299.916666666701</v>
      </c>
      <c r="D2407" t="s">
        <v>2073</v>
      </c>
      <c r="E2407" t="s">
        <v>17</v>
      </c>
      <c r="F2407" t="s">
        <v>2067</v>
      </c>
      <c r="G2407" t="s">
        <v>10</v>
      </c>
      <c r="H2407" t="s">
        <v>2074</v>
      </c>
      <c r="I2407" s="63" t="e">
        <f t="array" ref="I2407">_xlfn.IFS(#REF!="1",1,#REF!="2",2,#REF!="3",3,#REF!="1A",4,#REF!="1B",5,#REF!="2A",6,#REF!="2B",7,#REF!="3A",8,#REF!="3B",9,#REF!="4A",10,#REF!="","")</f>
        <v>#REF!</v>
      </c>
      <c r="J2407">
        <f>VLOOKUP(F2407,profesor!$G$2:$H$101,2,0)</f>
        <v>27</v>
      </c>
      <c r="K2407">
        <f>VLOOKUP(H2407,ar_predmet!A:C,3,0)</f>
        <v>160</v>
      </c>
      <c r="L2407" s="3">
        <f>VLOOKUP(H2407,ar_predmet!A:C,2,FALSE())</f>
        <v>7120</v>
      </c>
      <c r="M2407">
        <f>+VLOOKUP(G2407,tip_dogodka!$B$2:$C$10,2,0)</f>
        <v>9</v>
      </c>
      <c r="N2407">
        <f>+VLOOKUP(E2407,prostor!$F$1:$G$101,2,0)</f>
        <v>55</v>
      </c>
      <c r="O2407">
        <f t="shared" si="148"/>
        <v>240</v>
      </c>
      <c r="P2407">
        <f>VLOOKUP(O2407,mi2hh!A$2:B$4261,2,FALSE())</f>
        <v>5</v>
      </c>
      <c r="Q2407" t="str">
        <f t="shared" si="149"/>
        <v>Izr</v>
      </c>
      <c r="R2407" t="str">
        <f t="shared" si="150"/>
        <v>VS</v>
      </c>
      <c r="S2407" s="24" t="s">
        <v>1256</v>
      </c>
      <c r="T2407" t="str">
        <f t="shared" si="151"/>
        <v/>
      </c>
      <c r="U2407">
        <f>VLOOKUP(S2407,ar_skupina!L$2:M$136,2,FALSE())</f>
        <v>109</v>
      </c>
    </row>
    <row r="2408" spans="1:21" ht="14.25" customHeight="1" x14ac:dyDescent="0.25">
      <c r="A2408">
        <v>2921</v>
      </c>
      <c r="B2408" s="9">
        <v>45380.489583333299</v>
      </c>
      <c r="C2408" s="9">
        <v>45380.59375</v>
      </c>
      <c r="D2408" t="s">
        <v>2075</v>
      </c>
      <c r="E2408" t="s">
        <v>16</v>
      </c>
      <c r="F2408" t="s">
        <v>2067</v>
      </c>
      <c r="G2408" t="s">
        <v>4</v>
      </c>
      <c r="H2408" t="s">
        <v>1500</v>
      </c>
      <c r="I2408" s="63" t="e">
        <f t="array" ref="I2408">_xlfn.IFS(#REF!="1",1,#REF!="2",2,#REF!="3",3,#REF!="1A",4,#REF!="1B",5,#REF!="2A",6,#REF!="2B",7,#REF!="3A",8,#REF!="3B",9,#REF!="4A",10,#REF!="","")</f>
        <v>#REF!</v>
      </c>
      <c r="J2408">
        <f>VLOOKUP(F2408,profesor!$G$2:$H$101,2,0)</f>
        <v>27</v>
      </c>
      <c r="K2408">
        <f>VLOOKUP(H2408,ar_predmet!A:C,3,0)</f>
        <v>150</v>
      </c>
      <c r="L2408" s="3">
        <f>VLOOKUP(H2408,ar_predmet!A:C,2,FALSE())</f>
        <v>7109</v>
      </c>
      <c r="M2408">
        <f>+VLOOKUP(G2408,tip_dogodka!$B$2:$C$10,2,0)</f>
        <v>3</v>
      </c>
      <c r="N2408">
        <f>+VLOOKUP(E2408,prostor!$F$1:$G$101,2,0)</f>
        <v>54</v>
      </c>
      <c r="O2408">
        <f t="shared" si="148"/>
        <v>150</v>
      </c>
      <c r="P2408">
        <f>VLOOKUP(O2408,mi2hh!A$2:B$4261,2,FALSE())</f>
        <v>3</v>
      </c>
      <c r="Q2408" t="str">
        <f t="shared" si="149"/>
        <v>Red</v>
      </c>
      <c r="R2408" t="str">
        <f t="shared" si="150"/>
        <v>MA</v>
      </c>
      <c r="S2408" s="24" t="s">
        <v>1225</v>
      </c>
      <c r="T2408" t="str">
        <f t="shared" si="151"/>
        <v/>
      </c>
      <c r="U2408">
        <f>VLOOKUP(S2408,ar_skupina!L$2:M$136,2,FALSE())</f>
        <v>81</v>
      </c>
    </row>
    <row r="2409" spans="1:21" ht="14.25" customHeight="1" x14ac:dyDescent="0.25">
      <c r="A2409">
        <v>2922</v>
      </c>
      <c r="B2409" s="9">
        <v>45357.75</v>
      </c>
      <c r="C2409" s="9">
        <v>45357.854166666701</v>
      </c>
      <c r="D2409" t="s">
        <v>2076</v>
      </c>
      <c r="E2409" t="s">
        <v>17</v>
      </c>
      <c r="F2409" t="s">
        <v>2067</v>
      </c>
      <c r="G2409" t="s">
        <v>2</v>
      </c>
      <c r="H2409" t="s">
        <v>2077</v>
      </c>
      <c r="I2409" s="63" t="e">
        <f t="array" ref="I2409">_xlfn.IFS(#REF!="1",1,#REF!="2",2,#REF!="3",3,#REF!="1A",4,#REF!="1B",5,#REF!="2A",6,#REF!="2B",7,#REF!="3A",8,#REF!="3B",9,#REF!="4A",10,#REF!="","")</f>
        <v>#REF!</v>
      </c>
      <c r="J2409">
        <f>VLOOKUP(F2409,profesor!$G$2:$H$101,2,0)</f>
        <v>27</v>
      </c>
      <c r="K2409">
        <f>VLOOKUP(H2409,ar_predmet!A:C,3,0)</f>
        <v>254</v>
      </c>
      <c r="L2409" s="3" t="str">
        <f>VLOOKUP(H2409,ar_predmet!A:C,2,FALSE())</f>
        <v>S302</v>
      </c>
      <c r="M2409">
        <f>+VLOOKUP(G2409,tip_dogodka!$B$2:$C$10,2,0)</f>
        <v>1</v>
      </c>
      <c r="N2409">
        <f>+VLOOKUP(E2409,prostor!$F$1:$G$101,2,0)</f>
        <v>55</v>
      </c>
      <c r="O2409">
        <f t="shared" si="148"/>
        <v>150</v>
      </c>
      <c r="P2409">
        <f>VLOOKUP(O2409,mi2hh!A$2:B$4261,2,FALSE())</f>
        <v>3</v>
      </c>
      <c r="Q2409" t="str">
        <f t="shared" si="149"/>
        <v>Izr</v>
      </c>
      <c r="R2409" t="str">
        <f t="shared" si="150"/>
        <v>VS</v>
      </c>
      <c r="S2409" s="24" t="s">
        <v>1255</v>
      </c>
      <c r="T2409" t="str">
        <f t="shared" si="151"/>
        <v/>
      </c>
      <c r="U2409">
        <f>VLOOKUP(S2409,ar_skupina!L$2:M$136,2,FALSE())</f>
        <v>108</v>
      </c>
    </row>
    <row r="2410" spans="1:21" ht="14.25" customHeight="1" x14ac:dyDescent="0.25">
      <c r="A2410">
        <v>2923</v>
      </c>
      <c r="B2410" s="9">
        <v>45399.53125</v>
      </c>
      <c r="C2410" s="9">
        <v>45399.635416666701</v>
      </c>
      <c r="D2410" t="s">
        <v>1507</v>
      </c>
      <c r="E2410" t="s">
        <v>16</v>
      </c>
      <c r="F2410" t="s">
        <v>2067</v>
      </c>
      <c r="G2410" t="s">
        <v>5</v>
      </c>
      <c r="H2410" t="s">
        <v>1500</v>
      </c>
      <c r="I2410" s="63" t="e">
        <f t="array" ref="I2410">_xlfn.IFS(#REF!="1",1,#REF!="2",2,#REF!="3",3,#REF!="1A",4,#REF!="1B",5,#REF!="2A",6,#REF!="2B",7,#REF!="3A",8,#REF!="3B",9,#REF!="4A",10,#REF!="","")</f>
        <v>#REF!</v>
      </c>
      <c r="J2410">
        <f>VLOOKUP(F2410,profesor!$G$2:$H$101,2,0)</f>
        <v>27</v>
      </c>
      <c r="K2410">
        <f>VLOOKUP(H2410,ar_predmet!A:C,3,0)</f>
        <v>150</v>
      </c>
      <c r="L2410" s="3">
        <f>VLOOKUP(H2410,ar_predmet!A:C,2,FALSE())</f>
        <v>7109</v>
      </c>
      <c r="M2410">
        <f>+VLOOKUP(G2410,tip_dogodka!$B$2:$C$10,2,0)</f>
        <v>4</v>
      </c>
      <c r="N2410">
        <f>+VLOOKUP(E2410,prostor!$F$1:$G$101,2,0)</f>
        <v>54</v>
      </c>
      <c r="O2410">
        <f t="shared" si="148"/>
        <v>150</v>
      </c>
      <c r="P2410">
        <f>VLOOKUP(O2410,mi2hh!A$2:B$4261,2,FALSE())</f>
        <v>3</v>
      </c>
      <c r="Q2410" t="str">
        <f t="shared" si="149"/>
        <v>Red</v>
      </c>
      <c r="R2410" t="str">
        <f t="shared" si="150"/>
        <v>MA</v>
      </c>
      <c r="S2410" s="24" t="s">
        <v>1225</v>
      </c>
      <c r="T2410" t="str">
        <f t="shared" si="151"/>
        <v/>
      </c>
      <c r="U2410">
        <f>VLOOKUP(S2410,ar_skupina!L$2:M$136,2,FALSE())</f>
        <v>81</v>
      </c>
    </row>
    <row r="2411" spans="1:21" ht="14.25" customHeight="1" x14ac:dyDescent="0.25">
      <c r="A2411">
        <v>2929</v>
      </c>
      <c r="B2411" s="9">
        <v>45219.791666666701</v>
      </c>
      <c r="C2411" s="9">
        <v>45219.961805555598</v>
      </c>
      <c r="D2411" t="s">
        <v>2068</v>
      </c>
      <c r="E2411" t="s">
        <v>17</v>
      </c>
      <c r="F2411" t="s">
        <v>2067</v>
      </c>
      <c r="G2411" t="s">
        <v>2</v>
      </c>
      <c r="H2411" t="s">
        <v>2069</v>
      </c>
      <c r="I2411" s="63" t="e">
        <f t="array" ref="I2411">_xlfn.IFS(#REF!="1",1,#REF!="2",2,#REF!="3",3,#REF!="1A",4,#REF!="1B",5,#REF!="2A",6,#REF!="2B",7,#REF!="3A",8,#REF!="3B",9,#REF!="4A",10,#REF!="","")</f>
        <v>#REF!</v>
      </c>
      <c r="J2411">
        <f>VLOOKUP(F2411,profesor!$G$2:$H$101,2,0)</f>
        <v>27</v>
      </c>
      <c r="K2411">
        <f>VLOOKUP(H2411,ar_predmet!A:C,3,0)</f>
        <v>249</v>
      </c>
      <c r="L2411" s="3" t="str">
        <f>VLOOKUP(H2411,ar_predmet!A:C,2,FALSE())</f>
        <v>S209</v>
      </c>
      <c r="M2411">
        <f>+VLOOKUP(G2411,tip_dogodka!$B$2:$C$10,2,0)</f>
        <v>1</v>
      </c>
      <c r="N2411">
        <f>+VLOOKUP(E2411,prostor!$F$1:$G$101,2,0)</f>
        <v>55</v>
      </c>
      <c r="O2411">
        <f t="shared" si="148"/>
        <v>245</v>
      </c>
      <c r="P2411">
        <f>VLOOKUP(O2411,mi2hh!A$2:B$4261,2,FALSE())</f>
        <v>5</v>
      </c>
      <c r="Q2411" t="str">
        <f t="shared" si="149"/>
        <v>Izr</v>
      </c>
      <c r="R2411" t="str">
        <f t="shared" si="150"/>
        <v>VS</v>
      </c>
      <c r="S2411" s="24" t="s">
        <v>1246</v>
      </c>
      <c r="T2411" t="str">
        <f t="shared" si="151"/>
        <v/>
      </c>
      <c r="U2411">
        <f>VLOOKUP(S2411,ar_skupina!L$2:M$136,2,FALSE())</f>
        <v>100</v>
      </c>
    </row>
    <row r="2412" spans="1:21" ht="14.25" customHeight="1" x14ac:dyDescent="0.25">
      <c r="A2412">
        <v>2930</v>
      </c>
      <c r="B2412" s="9">
        <v>45295.75</v>
      </c>
      <c r="C2412" s="9">
        <v>45295.916666666701</v>
      </c>
      <c r="D2412" t="s">
        <v>2078</v>
      </c>
      <c r="E2412" t="s">
        <v>17</v>
      </c>
      <c r="F2412" t="s">
        <v>2067</v>
      </c>
      <c r="G2412" t="s">
        <v>10</v>
      </c>
      <c r="H2412" t="s">
        <v>2079</v>
      </c>
      <c r="I2412" s="63" t="e">
        <f t="array" ref="I2412">_xlfn.IFS(#REF!="1",1,#REF!="2",2,#REF!="3",3,#REF!="1A",4,#REF!="1B",5,#REF!="2A",6,#REF!="2B",7,#REF!="3A",8,#REF!="3B",9,#REF!="4A",10,#REF!="","")</f>
        <v>#REF!</v>
      </c>
      <c r="J2412">
        <f>VLOOKUP(F2412,profesor!$G$2:$H$101,2,0)</f>
        <v>27</v>
      </c>
      <c r="K2412">
        <f>VLOOKUP(H2412,ar_predmet!A:C,3,0)</f>
        <v>270</v>
      </c>
      <c r="L2412" s="3" t="str">
        <f>VLOOKUP(H2412,ar_predmet!A:C,2,FALSE())</f>
        <v>KM201</v>
      </c>
      <c r="M2412">
        <f>+VLOOKUP(G2412,tip_dogodka!$B$2:$C$10,2,0)</f>
        <v>9</v>
      </c>
      <c r="N2412">
        <f>+VLOOKUP(E2412,prostor!$F$1:$G$101,2,0)</f>
        <v>55</v>
      </c>
      <c r="O2412">
        <f t="shared" si="148"/>
        <v>240</v>
      </c>
      <c r="P2412">
        <f>VLOOKUP(O2412,mi2hh!A$2:B$4261,2,FALSE())</f>
        <v>5</v>
      </c>
      <c r="Q2412" t="str">
        <f t="shared" si="149"/>
        <v>Izr</v>
      </c>
      <c r="R2412" t="str">
        <f t="shared" si="150"/>
        <v>VS</v>
      </c>
      <c r="S2412" s="24" t="s">
        <v>1247</v>
      </c>
      <c r="T2412" t="str">
        <f t="shared" si="151"/>
        <v/>
      </c>
      <c r="U2412">
        <f>VLOOKUP(S2412,ar_skupina!L$2:M$136,2,FALSE())</f>
        <v>101</v>
      </c>
    </row>
    <row r="2413" spans="1:21" ht="14.25" customHeight="1" x14ac:dyDescent="0.25">
      <c r="A2413">
        <v>2932</v>
      </c>
      <c r="B2413" s="9">
        <v>45217.677083333299</v>
      </c>
      <c r="C2413" s="9">
        <v>45217.78125</v>
      </c>
      <c r="D2413" t="s">
        <v>2080</v>
      </c>
      <c r="E2413" t="s">
        <v>16</v>
      </c>
      <c r="F2413" t="s">
        <v>2067</v>
      </c>
      <c r="G2413" t="s">
        <v>4</v>
      </c>
      <c r="H2413" t="s">
        <v>2081</v>
      </c>
      <c r="I2413" s="63" t="e">
        <f t="array" ref="I2413">_xlfn.IFS(#REF!="1",1,#REF!="2",2,#REF!="3",3,#REF!="1A",4,#REF!="1B",5,#REF!="2A",6,#REF!="2B",7,#REF!="3A",8,#REF!="3B",9,#REF!="4A",10,#REF!="","")</f>
        <v>#REF!</v>
      </c>
      <c r="J2413">
        <f>VLOOKUP(F2413,profesor!$G$2:$H$101,2,0)</f>
        <v>27</v>
      </c>
      <c r="K2413">
        <f>VLOOKUP(H2413,ar_predmet!A:C,3,0)</f>
        <v>97</v>
      </c>
      <c r="L2413" s="3">
        <f>VLOOKUP(H2413,ar_predmet!A:C,2,FALSE())</f>
        <v>6223</v>
      </c>
      <c r="M2413">
        <f>+VLOOKUP(G2413,tip_dogodka!$B$2:$C$10,2,0)</f>
        <v>3</v>
      </c>
      <c r="N2413">
        <f>+VLOOKUP(E2413,prostor!$F$1:$G$101,2,0)</f>
        <v>54</v>
      </c>
      <c r="O2413">
        <f t="shared" si="148"/>
        <v>150</v>
      </c>
      <c r="P2413">
        <f>VLOOKUP(O2413,mi2hh!A$2:B$4261,2,FALSE())</f>
        <v>3</v>
      </c>
      <c r="Q2413" t="str">
        <f t="shared" si="149"/>
        <v>Red</v>
      </c>
      <c r="R2413" t="str">
        <f t="shared" si="150"/>
        <v>UN</v>
      </c>
      <c r="S2413" s="24" t="s">
        <v>1204</v>
      </c>
      <c r="T2413" t="str">
        <f t="shared" si="151"/>
        <v/>
      </c>
      <c r="U2413">
        <f>VLOOKUP(S2413,ar_skupina!L$2:M$136,2,FALSE())</f>
        <v>55</v>
      </c>
    </row>
    <row r="2414" spans="1:21" ht="14.25" customHeight="1" x14ac:dyDescent="0.25">
      <c r="A2414">
        <v>2933</v>
      </c>
      <c r="B2414" s="9">
        <v>45393.791666666701</v>
      </c>
      <c r="C2414" s="9">
        <v>45393.895833333299</v>
      </c>
      <c r="D2414" t="s">
        <v>2082</v>
      </c>
      <c r="E2414" t="s">
        <v>16</v>
      </c>
      <c r="F2414" t="s">
        <v>2067</v>
      </c>
      <c r="G2414" t="s">
        <v>4</v>
      </c>
      <c r="H2414" t="s">
        <v>2083</v>
      </c>
      <c r="I2414" s="63" t="e">
        <f t="array" ref="I2414">_xlfn.IFS(#REF!="1",1,#REF!="2",2,#REF!="3",3,#REF!="1A",4,#REF!="1B",5,#REF!="2A",6,#REF!="2B",7,#REF!="3A",8,#REF!="3B",9,#REF!="4A",10,#REF!="","")</f>
        <v>#REF!</v>
      </c>
      <c r="J2414">
        <f>VLOOKUP(F2414,profesor!$G$2:$H$101,2,0)</f>
        <v>27</v>
      </c>
      <c r="K2414">
        <f>VLOOKUP(H2414,ar_predmet!A:C,3,0)</f>
        <v>255</v>
      </c>
      <c r="L2414" s="3" t="str">
        <f>VLOOKUP(H2414,ar_predmet!A:C,2,FALSE())</f>
        <v>S303</v>
      </c>
      <c r="M2414">
        <f>+VLOOKUP(G2414,tip_dogodka!$B$2:$C$10,2,0)</f>
        <v>3</v>
      </c>
      <c r="N2414">
        <f>+VLOOKUP(E2414,prostor!$F$1:$G$101,2,0)</f>
        <v>54</v>
      </c>
      <c r="O2414">
        <f t="shared" si="148"/>
        <v>150</v>
      </c>
      <c r="P2414">
        <f>VLOOKUP(O2414,mi2hh!A$2:B$4261,2,FALSE())</f>
        <v>3</v>
      </c>
      <c r="Q2414" t="str">
        <f t="shared" si="149"/>
        <v>Izr</v>
      </c>
      <c r="R2414" t="str">
        <f t="shared" si="150"/>
        <v>VS</v>
      </c>
      <c r="S2414" s="24" t="s">
        <v>1255</v>
      </c>
      <c r="T2414" t="str">
        <f t="shared" si="151"/>
        <v/>
      </c>
      <c r="U2414">
        <f>VLOOKUP(S2414,ar_skupina!L$2:M$136,2,FALSE())</f>
        <v>108</v>
      </c>
    </row>
    <row r="2415" spans="1:21" ht="14.25" customHeight="1" x14ac:dyDescent="0.25">
      <c r="A2415">
        <v>2934</v>
      </c>
      <c r="B2415" s="9">
        <v>45204.677083333299</v>
      </c>
      <c r="C2415" s="9">
        <v>45204.78125</v>
      </c>
      <c r="D2415" t="s">
        <v>2080</v>
      </c>
      <c r="E2415" t="s">
        <v>16</v>
      </c>
      <c r="F2415" t="s">
        <v>2067</v>
      </c>
      <c r="G2415" t="s">
        <v>4</v>
      </c>
      <c r="H2415" t="s">
        <v>2081</v>
      </c>
      <c r="I2415" s="63" t="e">
        <f t="array" ref="I2415">_xlfn.IFS(#REF!="1",1,#REF!="2",2,#REF!="3",3,#REF!="1A",4,#REF!="1B",5,#REF!="2A",6,#REF!="2B",7,#REF!="3A",8,#REF!="3B",9,#REF!="4A",10,#REF!="","")</f>
        <v>#REF!</v>
      </c>
      <c r="J2415">
        <f>VLOOKUP(F2415,profesor!$G$2:$H$101,2,0)</f>
        <v>27</v>
      </c>
      <c r="K2415">
        <f>VLOOKUP(H2415,ar_predmet!A:C,3,0)</f>
        <v>97</v>
      </c>
      <c r="L2415" s="3">
        <f>VLOOKUP(H2415,ar_predmet!A:C,2,FALSE())</f>
        <v>6223</v>
      </c>
      <c r="M2415">
        <f>+VLOOKUP(G2415,tip_dogodka!$B$2:$C$10,2,0)</f>
        <v>3</v>
      </c>
      <c r="N2415">
        <f>+VLOOKUP(E2415,prostor!$F$1:$G$101,2,0)</f>
        <v>54</v>
      </c>
      <c r="O2415">
        <f t="shared" si="148"/>
        <v>150</v>
      </c>
      <c r="P2415">
        <f>VLOOKUP(O2415,mi2hh!A$2:B$4261,2,FALSE())</f>
        <v>3</v>
      </c>
      <c r="Q2415" t="str">
        <f t="shared" si="149"/>
        <v>Red</v>
      </c>
      <c r="R2415" t="str">
        <f t="shared" si="150"/>
        <v>UN</v>
      </c>
      <c r="S2415" s="24" t="s">
        <v>1204</v>
      </c>
      <c r="T2415" t="str">
        <f t="shared" si="151"/>
        <v/>
      </c>
      <c r="U2415">
        <f>VLOOKUP(S2415,ar_skupina!L$2:M$136,2,FALSE())</f>
        <v>55</v>
      </c>
    </row>
    <row r="2416" spans="1:21" ht="14.25" customHeight="1" x14ac:dyDescent="0.25">
      <c r="A2416">
        <v>2935</v>
      </c>
      <c r="B2416" s="9">
        <v>45209.791666666701</v>
      </c>
      <c r="C2416" s="9">
        <v>45209.961805555598</v>
      </c>
      <c r="D2416" t="s">
        <v>2068</v>
      </c>
      <c r="E2416" t="s">
        <v>17</v>
      </c>
      <c r="F2416" t="s">
        <v>2067</v>
      </c>
      <c r="G2416" t="s">
        <v>2</v>
      </c>
      <c r="H2416" t="s">
        <v>2069</v>
      </c>
      <c r="I2416" s="63" t="e">
        <f t="array" ref="I2416">_xlfn.IFS(#REF!="1",1,#REF!="2",2,#REF!="3",3,#REF!="1A",4,#REF!="1B",5,#REF!="2A",6,#REF!="2B",7,#REF!="3A",8,#REF!="3B",9,#REF!="4A",10,#REF!="","")</f>
        <v>#REF!</v>
      </c>
      <c r="J2416">
        <f>VLOOKUP(F2416,profesor!$G$2:$H$101,2,0)</f>
        <v>27</v>
      </c>
      <c r="K2416">
        <f>VLOOKUP(H2416,ar_predmet!A:C,3,0)</f>
        <v>249</v>
      </c>
      <c r="L2416" s="3" t="str">
        <f>VLOOKUP(H2416,ar_predmet!A:C,2,FALSE())</f>
        <v>S209</v>
      </c>
      <c r="M2416">
        <f>+VLOOKUP(G2416,tip_dogodka!$B$2:$C$10,2,0)</f>
        <v>1</v>
      </c>
      <c r="N2416">
        <f>+VLOOKUP(E2416,prostor!$F$1:$G$101,2,0)</f>
        <v>55</v>
      </c>
      <c r="O2416">
        <f t="shared" si="148"/>
        <v>245</v>
      </c>
      <c r="P2416">
        <f>VLOOKUP(O2416,mi2hh!A$2:B$4261,2,FALSE())</f>
        <v>5</v>
      </c>
      <c r="Q2416" t="str">
        <f t="shared" si="149"/>
        <v>Izr</v>
      </c>
      <c r="R2416" t="str">
        <f t="shared" si="150"/>
        <v>VS</v>
      </c>
      <c r="S2416" s="24" t="s">
        <v>1246</v>
      </c>
      <c r="T2416" t="str">
        <f t="shared" si="151"/>
        <v/>
      </c>
      <c r="U2416">
        <f>VLOOKUP(S2416,ar_skupina!L$2:M$136,2,FALSE())</f>
        <v>100</v>
      </c>
    </row>
    <row r="2417" spans="1:21" ht="14.25" customHeight="1" x14ac:dyDescent="0.25">
      <c r="A2417">
        <v>2936</v>
      </c>
      <c r="B2417" s="9">
        <v>45384.791666666701</v>
      </c>
      <c r="C2417" s="9">
        <v>45384.895833333299</v>
      </c>
      <c r="D2417" t="s">
        <v>2075</v>
      </c>
      <c r="E2417" t="s">
        <v>16</v>
      </c>
      <c r="F2417" t="s">
        <v>2067</v>
      </c>
      <c r="G2417" t="s">
        <v>4</v>
      </c>
      <c r="H2417" t="s">
        <v>1500</v>
      </c>
      <c r="I2417" s="63" t="e">
        <f t="array" ref="I2417">_xlfn.IFS(#REF!="1",1,#REF!="2",2,#REF!="3",3,#REF!="1A",4,#REF!="1B",5,#REF!="2A",6,#REF!="2B",7,#REF!="3A",8,#REF!="3B",9,#REF!="4A",10,#REF!="","")</f>
        <v>#REF!</v>
      </c>
      <c r="J2417">
        <f>VLOOKUP(F2417,profesor!$G$2:$H$101,2,0)</f>
        <v>27</v>
      </c>
      <c r="K2417">
        <f>VLOOKUP(H2417,ar_predmet!A:C,3,0)</f>
        <v>150</v>
      </c>
      <c r="L2417" s="3">
        <f>VLOOKUP(H2417,ar_predmet!A:C,2,FALSE())</f>
        <v>7109</v>
      </c>
      <c r="M2417">
        <f>+VLOOKUP(G2417,tip_dogodka!$B$2:$C$10,2,0)</f>
        <v>3</v>
      </c>
      <c r="N2417">
        <f>+VLOOKUP(E2417,prostor!$F$1:$G$101,2,0)</f>
        <v>54</v>
      </c>
      <c r="O2417">
        <f t="shared" si="148"/>
        <v>150</v>
      </c>
      <c r="P2417">
        <f>VLOOKUP(O2417,mi2hh!A$2:B$4261,2,FALSE())</f>
        <v>3</v>
      </c>
      <c r="Q2417" t="str">
        <f t="shared" si="149"/>
        <v>Red</v>
      </c>
      <c r="R2417" t="str">
        <f t="shared" si="150"/>
        <v>MA</v>
      </c>
      <c r="S2417" s="24" t="s">
        <v>1225</v>
      </c>
      <c r="T2417" t="str">
        <f t="shared" si="151"/>
        <v/>
      </c>
      <c r="U2417">
        <f>VLOOKUP(S2417,ar_skupina!L$2:M$136,2,FALSE())</f>
        <v>81</v>
      </c>
    </row>
    <row r="2418" spans="1:21" ht="14.25" customHeight="1" x14ac:dyDescent="0.25">
      <c r="A2418">
        <v>2937</v>
      </c>
      <c r="B2418" s="9">
        <v>45369.489583333299</v>
      </c>
      <c r="C2418" s="9">
        <v>45369.59375</v>
      </c>
      <c r="D2418" t="s">
        <v>2084</v>
      </c>
      <c r="E2418">
        <v>302</v>
      </c>
      <c r="F2418" t="s">
        <v>2067</v>
      </c>
      <c r="G2418" t="s">
        <v>2</v>
      </c>
      <c r="H2418" t="s">
        <v>1500</v>
      </c>
      <c r="I2418" s="63" t="e">
        <f t="array" ref="I2418">_xlfn.IFS(#REF!="1",1,#REF!="2",2,#REF!="3",3,#REF!="1A",4,#REF!="1B",5,#REF!="2A",6,#REF!="2B",7,#REF!="3A",8,#REF!="3B",9,#REF!="4A",10,#REF!="","")</f>
        <v>#REF!</v>
      </c>
      <c r="J2418">
        <f>VLOOKUP(F2418,profesor!$G$2:$H$101,2,0)</f>
        <v>27</v>
      </c>
      <c r="K2418">
        <f>VLOOKUP(H2418,ar_predmet!A:C,3,0)</f>
        <v>150</v>
      </c>
      <c r="L2418" s="3">
        <f>VLOOKUP(H2418,ar_predmet!A:C,2,FALSE())</f>
        <v>7109</v>
      </c>
      <c r="M2418">
        <f>+VLOOKUP(G2418,tip_dogodka!$B$2:$C$10,2,0)</f>
        <v>1</v>
      </c>
      <c r="N2418">
        <f>+VLOOKUP(E2418,prostor!$F$1:$G$101,2,0)</f>
        <v>6</v>
      </c>
      <c r="O2418">
        <f t="shared" si="148"/>
        <v>150</v>
      </c>
      <c r="P2418">
        <f>VLOOKUP(O2418,mi2hh!A$2:B$4261,2,FALSE())</f>
        <v>3</v>
      </c>
      <c r="Q2418" t="str">
        <f t="shared" si="149"/>
        <v>Red</v>
      </c>
      <c r="R2418" t="str">
        <f t="shared" si="150"/>
        <v>MA</v>
      </c>
      <c r="S2418" s="24" t="s">
        <v>1225</v>
      </c>
      <c r="T2418" t="str">
        <f t="shared" si="151"/>
        <v/>
      </c>
      <c r="U2418">
        <f>VLOOKUP(S2418,ar_skupina!L$2:M$136,2,FALSE())</f>
        <v>81</v>
      </c>
    </row>
    <row r="2419" spans="1:21" ht="14.25" customHeight="1" x14ac:dyDescent="0.25">
      <c r="A2419">
        <v>2938</v>
      </c>
      <c r="B2419" s="9">
        <v>45219.677083333299</v>
      </c>
      <c r="C2419" s="9">
        <v>45219.78125</v>
      </c>
      <c r="D2419" t="s">
        <v>2080</v>
      </c>
      <c r="E2419" t="s">
        <v>16</v>
      </c>
      <c r="F2419" t="s">
        <v>2067</v>
      </c>
      <c r="G2419" t="s">
        <v>4</v>
      </c>
      <c r="H2419" t="s">
        <v>2081</v>
      </c>
      <c r="I2419" s="63" t="e">
        <f t="array" ref="I2419">_xlfn.IFS(#REF!="1",1,#REF!="2",2,#REF!="3",3,#REF!="1A",4,#REF!="1B",5,#REF!="2A",6,#REF!="2B",7,#REF!="3A",8,#REF!="3B",9,#REF!="4A",10,#REF!="","")</f>
        <v>#REF!</v>
      </c>
      <c r="J2419">
        <f>VLOOKUP(F2419,profesor!$G$2:$H$101,2,0)</f>
        <v>27</v>
      </c>
      <c r="K2419">
        <f>VLOOKUP(H2419,ar_predmet!A:C,3,0)</f>
        <v>97</v>
      </c>
      <c r="L2419" s="3">
        <f>VLOOKUP(H2419,ar_predmet!A:C,2,FALSE())</f>
        <v>6223</v>
      </c>
      <c r="M2419">
        <f>+VLOOKUP(G2419,tip_dogodka!$B$2:$C$10,2,0)</f>
        <v>3</v>
      </c>
      <c r="N2419">
        <f>+VLOOKUP(E2419,prostor!$F$1:$G$101,2,0)</f>
        <v>54</v>
      </c>
      <c r="O2419">
        <f t="shared" si="148"/>
        <v>150</v>
      </c>
      <c r="P2419">
        <f>VLOOKUP(O2419,mi2hh!A$2:B$4261,2,FALSE())</f>
        <v>3</v>
      </c>
      <c r="Q2419" t="str">
        <f t="shared" si="149"/>
        <v>Red</v>
      </c>
      <c r="R2419" t="str">
        <f t="shared" si="150"/>
        <v>UN</v>
      </c>
      <c r="S2419" s="24" t="s">
        <v>1204</v>
      </c>
      <c r="T2419" t="str">
        <f t="shared" si="151"/>
        <v/>
      </c>
      <c r="U2419">
        <f>VLOOKUP(S2419,ar_skupina!L$2:M$136,2,FALSE())</f>
        <v>55</v>
      </c>
    </row>
    <row r="2420" spans="1:21" ht="14.25" customHeight="1" x14ac:dyDescent="0.25">
      <c r="A2420">
        <v>2939</v>
      </c>
      <c r="B2420" s="9">
        <v>45351.604166666701</v>
      </c>
      <c r="C2420" s="9">
        <v>45351.739583333299</v>
      </c>
      <c r="D2420" t="s">
        <v>2085</v>
      </c>
      <c r="E2420" t="s">
        <v>16</v>
      </c>
      <c r="F2420" t="s">
        <v>2067</v>
      </c>
      <c r="G2420" t="s">
        <v>4</v>
      </c>
      <c r="H2420" t="s">
        <v>2077</v>
      </c>
      <c r="I2420" s="63" t="e">
        <f t="array" ref="I2420">_xlfn.IFS(#REF!="1",1,#REF!="2",2,#REF!="3",3,#REF!="1A",4,#REF!="1B",5,#REF!="2A",6,#REF!="2B",7,#REF!="3A",8,#REF!="3B",9,#REF!="4A",10,#REF!="","")</f>
        <v>#REF!</v>
      </c>
      <c r="J2420">
        <f>VLOOKUP(F2420,profesor!$G$2:$H$101,2,0)</f>
        <v>27</v>
      </c>
      <c r="K2420">
        <f>VLOOKUP(H2420,ar_predmet!A:C,3,0)</f>
        <v>254</v>
      </c>
      <c r="L2420" s="3" t="str">
        <f>VLOOKUP(H2420,ar_predmet!A:C,2,FALSE())</f>
        <v>S302</v>
      </c>
      <c r="M2420">
        <f>+VLOOKUP(G2420,tip_dogodka!$B$2:$C$10,2,0)</f>
        <v>3</v>
      </c>
      <c r="N2420">
        <f>+VLOOKUP(E2420,prostor!$F$1:$G$101,2,0)</f>
        <v>54</v>
      </c>
      <c r="O2420">
        <f t="shared" si="148"/>
        <v>195</v>
      </c>
      <c r="P2420">
        <f>VLOOKUP(O2420,mi2hh!A$2:B$4261,2,FALSE())</f>
        <v>4</v>
      </c>
      <c r="Q2420" t="str">
        <f t="shared" si="149"/>
        <v>Izr</v>
      </c>
      <c r="R2420" t="str">
        <f t="shared" si="150"/>
        <v>VS</v>
      </c>
      <c r="S2420" s="24" t="s">
        <v>1255</v>
      </c>
      <c r="T2420" t="str">
        <f t="shared" si="151"/>
        <v/>
      </c>
      <c r="U2420">
        <f>VLOOKUP(S2420,ar_skupina!L$2:M$136,2,FALSE())</f>
        <v>108</v>
      </c>
    </row>
    <row r="2421" spans="1:21" ht="14.25" customHeight="1" x14ac:dyDescent="0.25">
      <c r="A2421">
        <v>2940</v>
      </c>
      <c r="B2421" s="9">
        <v>45390.53125</v>
      </c>
      <c r="C2421" s="9">
        <v>45390.635416666701</v>
      </c>
      <c r="D2421" t="s">
        <v>2084</v>
      </c>
      <c r="E2421">
        <v>5</v>
      </c>
      <c r="F2421" t="s">
        <v>2067</v>
      </c>
      <c r="G2421" t="s">
        <v>2</v>
      </c>
      <c r="H2421" t="s">
        <v>1500</v>
      </c>
      <c r="I2421" s="63" t="e">
        <f t="array" ref="I2421">_xlfn.IFS(#REF!="1",1,#REF!="2",2,#REF!="3",3,#REF!="1A",4,#REF!="1B",5,#REF!="2A",6,#REF!="2B",7,#REF!="3A",8,#REF!="3B",9,#REF!="4A",10,#REF!="","")</f>
        <v>#REF!</v>
      </c>
      <c r="J2421">
        <f>VLOOKUP(F2421,profesor!$G$2:$H$101,2,0)</f>
        <v>27</v>
      </c>
      <c r="K2421">
        <f>VLOOKUP(H2421,ar_predmet!A:C,3,0)</f>
        <v>150</v>
      </c>
      <c r="L2421" s="3">
        <f>VLOOKUP(H2421,ar_predmet!A:C,2,FALSE())</f>
        <v>7109</v>
      </c>
      <c r="M2421">
        <f>+VLOOKUP(G2421,tip_dogodka!$B$2:$C$10,2,0)</f>
        <v>1</v>
      </c>
      <c r="N2421">
        <f>+VLOOKUP(E2421,prostor!$F$1:$G$101,2,0)</f>
        <v>1</v>
      </c>
      <c r="O2421">
        <f t="shared" si="148"/>
        <v>150</v>
      </c>
      <c r="P2421">
        <f>VLOOKUP(O2421,mi2hh!A$2:B$4261,2,FALSE())</f>
        <v>3</v>
      </c>
      <c r="Q2421" t="str">
        <f t="shared" si="149"/>
        <v>Red</v>
      </c>
      <c r="R2421" t="str">
        <f t="shared" si="150"/>
        <v>MA</v>
      </c>
      <c r="S2421" s="24" t="s">
        <v>1225</v>
      </c>
      <c r="T2421" t="str">
        <f t="shared" si="151"/>
        <v/>
      </c>
      <c r="U2421">
        <f>VLOOKUP(S2421,ar_skupina!L$2:M$136,2,FALSE())</f>
        <v>81</v>
      </c>
    </row>
    <row r="2422" spans="1:21" ht="14.25" customHeight="1" x14ac:dyDescent="0.25">
      <c r="A2422">
        <v>2941</v>
      </c>
      <c r="B2422" s="9">
        <v>45210.791666666701</v>
      </c>
      <c r="C2422" s="9">
        <v>45210.961805555598</v>
      </c>
      <c r="D2422" t="s">
        <v>2070</v>
      </c>
      <c r="E2422" t="s">
        <v>16</v>
      </c>
      <c r="F2422" t="s">
        <v>2067</v>
      </c>
      <c r="G2422" t="s">
        <v>4</v>
      </c>
      <c r="H2422" t="s">
        <v>2069</v>
      </c>
      <c r="I2422" s="63" t="e">
        <f t="array" ref="I2422">_xlfn.IFS(#REF!="1",1,#REF!="2",2,#REF!="3",3,#REF!="1A",4,#REF!="1B",5,#REF!="2A",6,#REF!="2B",7,#REF!="3A",8,#REF!="3B",9,#REF!="4A",10,#REF!="","")</f>
        <v>#REF!</v>
      </c>
      <c r="J2422">
        <f>VLOOKUP(F2422,profesor!$G$2:$H$101,2,0)</f>
        <v>27</v>
      </c>
      <c r="K2422">
        <f>VLOOKUP(H2422,ar_predmet!A:C,3,0)</f>
        <v>249</v>
      </c>
      <c r="L2422" s="3" t="str">
        <f>VLOOKUP(H2422,ar_predmet!A:C,2,FALSE())</f>
        <v>S209</v>
      </c>
      <c r="M2422">
        <f>+VLOOKUP(G2422,tip_dogodka!$B$2:$C$10,2,0)</f>
        <v>3</v>
      </c>
      <c r="N2422">
        <f>+VLOOKUP(E2422,prostor!$F$1:$G$101,2,0)</f>
        <v>54</v>
      </c>
      <c r="O2422">
        <f t="shared" si="148"/>
        <v>245</v>
      </c>
      <c r="P2422">
        <f>VLOOKUP(O2422,mi2hh!A$2:B$4261,2,FALSE())</f>
        <v>5</v>
      </c>
      <c r="Q2422" t="str">
        <f t="shared" si="149"/>
        <v>Izr</v>
      </c>
      <c r="R2422" t="str">
        <f t="shared" si="150"/>
        <v>VS</v>
      </c>
      <c r="S2422" s="24" t="s">
        <v>1246</v>
      </c>
      <c r="T2422" t="str">
        <f t="shared" si="151"/>
        <v/>
      </c>
      <c r="U2422">
        <f>VLOOKUP(S2422,ar_skupina!L$2:M$136,2,FALSE())</f>
        <v>100</v>
      </c>
    </row>
    <row r="2423" spans="1:21" ht="14.25" customHeight="1" x14ac:dyDescent="0.25">
      <c r="A2423">
        <v>2942</v>
      </c>
      <c r="B2423" s="9">
        <v>45391.791666666701</v>
      </c>
      <c r="C2423" s="9">
        <v>45391.961805555598</v>
      </c>
      <c r="D2423" t="s">
        <v>2086</v>
      </c>
      <c r="E2423" t="s">
        <v>17</v>
      </c>
      <c r="F2423" t="s">
        <v>2067</v>
      </c>
      <c r="G2423" t="s">
        <v>8</v>
      </c>
      <c r="H2423" t="s">
        <v>1500</v>
      </c>
      <c r="I2423" s="63" t="e">
        <f t="array" ref="I2423">_xlfn.IFS(#REF!="1",1,#REF!="2",2,#REF!="3",3,#REF!="1A",4,#REF!="1B",5,#REF!="2A",6,#REF!="2B",7,#REF!="3A",8,#REF!="3B",9,#REF!="4A",10,#REF!="","")</f>
        <v>#REF!</v>
      </c>
      <c r="J2423">
        <f>VLOOKUP(F2423,profesor!$G$2:$H$101,2,0)</f>
        <v>27</v>
      </c>
      <c r="K2423">
        <f>VLOOKUP(H2423,ar_predmet!A:C,3,0)</f>
        <v>150</v>
      </c>
      <c r="L2423" s="3">
        <f>VLOOKUP(H2423,ar_predmet!A:C,2,FALSE())</f>
        <v>7109</v>
      </c>
      <c r="M2423">
        <f>+VLOOKUP(G2423,tip_dogodka!$B$2:$C$10,2,0)</f>
        <v>7</v>
      </c>
      <c r="N2423">
        <f>+VLOOKUP(E2423,prostor!$F$1:$G$101,2,0)</f>
        <v>55</v>
      </c>
      <c r="O2423">
        <f t="shared" si="148"/>
        <v>245</v>
      </c>
      <c r="P2423">
        <f>VLOOKUP(O2423,mi2hh!A$2:B$4261,2,FALSE())</f>
        <v>5</v>
      </c>
      <c r="Q2423" t="str">
        <f t="shared" si="149"/>
        <v>Izr</v>
      </c>
      <c r="R2423" t="str">
        <f t="shared" si="150"/>
        <v>MA</v>
      </c>
      <c r="S2423" s="24" t="s">
        <v>1266</v>
      </c>
      <c r="T2423" t="str">
        <f t="shared" si="151"/>
        <v/>
      </c>
      <c r="U2423">
        <f>VLOOKUP(S2423,ar_skupina!L$2:M$136,2,FALSE())</f>
        <v>117</v>
      </c>
    </row>
    <row r="2424" spans="1:21" ht="14.25" customHeight="1" x14ac:dyDescent="0.25">
      <c r="A2424">
        <v>2943</v>
      </c>
      <c r="B2424" s="9">
        <v>45385.791666666701</v>
      </c>
      <c r="C2424" s="9">
        <v>45385.961805555598</v>
      </c>
      <c r="D2424" t="s">
        <v>2087</v>
      </c>
      <c r="E2424" t="s">
        <v>17</v>
      </c>
      <c r="F2424" t="s">
        <v>2067</v>
      </c>
      <c r="G2424" t="s">
        <v>9</v>
      </c>
      <c r="H2424" t="s">
        <v>1500</v>
      </c>
      <c r="I2424" s="63" t="e">
        <f t="array" ref="I2424">_xlfn.IFS(#REF!="1",1,#REF!="2",2,#REF!="3",3,#REF!="1A",4,#REF!="1B",5,#REF!="2A",6,#REF!="2B",7,#REF!="3A",8,#REF!="3B",9,#REF!="4A",10,#REF!="","")</f>
        <v>#REF!</v>
      </c>
      <c r="J2424">
        <f>VLOOKUP(F2424,profesor!$G$2:$H$101,2,0)</f>
        <v>27</v>
      </c>
      <c r="K2424">
        <f>VLOOKUP(H2424,ar_predmet!A:C,3,0)</f>
        <v>150</v>
      </c>
      <c r="L2424" s="3">
        <f>VLOOKUP(H2424,ar_predmet!A:C,2,FALSE())</f>
        <v>7109</v>
      </c>
      <c r="M2424">
        <f>+VLOOKUP(G2424,tip_dogodka!$B$2:$C$10,2,0)</f>
        <v>8</v>
      </c>
      <c r="N2424">
        <f>+VLOOKUP(E2424,prostor!$F$1:$G$101,2,0)</f>
        <v>55</v>
      </c>
      <c r="O2424">
        <f t="shared" si="148"/>
        <v>245</v>
      </c>
      <c r="P2424">
        <f>VLOOKUP(O2424,mi2hh!A$2:B$4261,2,FALSE())</f>
        <v>5</v>
      </c>
      <c r="Q2424" t="str">
        <f t="shared" si="149"/>
        <v>Izr</v>
      </c>
      <c r="R2424" t="str">
        <f t="shared" si="150"/>
        <v>MA</v>
      </c>
      <c r="S2424" s="24" t="s">
        <v>1266</v>
      </c>
      <c r="T2424" t="str">
        <f t="shared" si="151"/>
        <v/>
      </c>
      <c r="U2424">
        <f>VLOOKUP(S2424,ar_skupina!L$2:M$136,2,FALSE())</f>
        <v>117</v>
      </c>
    </row>
    <row r="2425" spans="1:21" ht="14.25" customHeight="1" x14ac:dyDescent="0.25">
      <c r="A2425">
        <v>2944</v>
      </c>
      <c r="B2425" s="9">
        <v>45215.677083333299</v>
      </c>
      <c r="C2425" s="9">
        <v>45215.78125</v>
      </c>
      <c r="D2425" t="s">
        <v>2080</v>
      </c>
      <c r="E2425" t="s">
        <v>16</v>
      </c>
      <c r="F2425" t="s">
        <v>2067</v>
      </c>
      <c r="G2425" t="s">
        <v>4</v>
      </c>
      <c r="H2425" t="s">
        <v>2081</v>
      </c>
      <c r="I2425" s="63" t="e">
        <f t="array" ref="I2425">_xlfn.IFS(#REF!="1",1,#REF!="2",2,#REF!="3",3,#REF!="1A",4,#REF!="1B",5,#REF!="2A",6,#REF!="2B",7,#REF!="3A",8,#REF!="3B",9,#REF!="4A",10,#REF!="","")</f>
        <v>#REF!</v>
      </c>
      <c r="J2425">
        <f>VLOOKUP(F2425,profesor!$G$2:$H$101,2,0)</f>
        <v>27</v>
      </c>
      <c r="K2425">
        <f>VLOOKUP(H2425,ar_predmet!A:C,3,0)</f>
        <v>97</v>
      </c>
      <c r="L2425" s="3">
        <f>VLOOKUP(H2425,ar_predmet!A:C,2,FALSE())</f>
        <v>6223</v>
      </c>
      <c r="M2425">
        <f>+VLOOKUP(G2425,tip_dogodka!$B$2:$C$10,2,0)</f>
        <v>3</v>
      </c>
      <c r="N2425">
        <f>+VLOOKUP(E2425,prostor!$F$1:$G$101,2,0)</f>
        <v>54</v>
      </c>
      <c r="O2425">
        <f t="shared" si="148"/>
        <v>150</v>
      </c>
      <c r="P2425">
        <f>VLOOKUP(O2425,mi2hh!A$2:B$4261,2,FALSE())</f>
        <v>3</v>
      </c>
      <c r="Q2425" t="str">
        <f t="shared" si="149"/>
        <v>Red</v>
      </c>
      <c r="R2425" t="str">
        <f t="shared" si="150"/>
        <v>UN</v>
      </c>
      <c r="S2425" s="24" t="s">
        <v>1204</v>
      </c>
      <c r="T2425" t="str">
        <f t="shared" si="151"/>
        <v/>
      </c>
      <c r="U2425">
        <f>VLOOKUP(S2425,ar_skupina!L$2:M$136,2,FALSE())</f>
        <v>55</v>
      </c>
    </row>
    <row r="2426" spans="1:21" ht="14.25" customHeight="1" x14ac:dyDescent="0.25">
      <c r="A2426">
        <v>2946</v>
      </c>
      <c r="B2426" s="9">
        <v>45201.791666666701</v>
      </c>
      <c r="C2426" s="9">
        <v>45201.961805555598</v>
      </c>
      <c r="D2426" t="s">
        <v>2068</v>
      </c>
      <c r="E2426">
        <v>306</v>
      </c>
      <c r="F2426" t="s">
        <v>2067</v>
      </c>
      <c r="G2426" t="s">
        <v>2</v>
      </c>
      <c r="H2426" t="s">
        <v>2069</v>
      </c>
      <c r="I2426" s="63" t="e">
        <f t="array" ref="I2426">_xlfn.IFS(#REF!="1",1,#REF!="2",2,#REF!="3",3,#REF!="1A",4,#REF!="1B",5,#REF!="2A",6,#REF!="2B",7,#REF!="3A",8,#REF!="3B",9,#REF!="4A",10,#REF!="","")</f>
        <v>#REF!</v>
      </c>
      <c r="J2426">
        <f>VLOOKUP(F2426,profesor!$G$2:$H$101,2,0)</f>
        <v>27</v>
      </c>
      <c r="K2426">
        <f>VLOOKUP(H2426,ar_predmet!A:C,3,0)</f>
        <v>249</v>
      </c>
      <c r="L2426" s="3" t="str">
        <f>VLOOKUP(H2426,ar_predmet!A:C,2,FALSE())</f>
        <v>S209</v>
      </c>
      <c r="M2426">
        <f>+VLOOKUP(G2426,tip_dogodka!$B$2:$C$10,2,0)</f>
        <v>1</v>
      </c>
      <c r="N2426">
        <f>+VLOOKUP(E2426,prostor!$F$1:$G$101,2,0)</f>
        <v>8</v>
      </c>
      <c r="O2426">
        <f t="shared" si="148"/>
        <v>245</v>
      </c>
      <c r="P2426">
        <f>VLOOKUP(O2426,mi2hh!A$2:B$4261,2,FALSE())</f>
        <v>5</v>
      </c>
      <c r="Q2426" t="str">
        <f t="shared" si="149"/>
        <v>Izr</v>
      </c>
      <c r="R2426" t="str">
        <f t="shared" si="150"/>
        <v>VS</v>
      </c>
      <c r="S2426" s="24" t="s">
        <v>1246</v>
      </c>
      <c r="T2426" t="str">
        <f t="shared" si="151"/>
        <v/>
      </c>
      <c r="U2426">
        <f>VLOOKUP(S2426,ar_skupina!L$2:M$136,2,FALSE())</f>
        <v>100</v>
      </c>
    </row>
    <row r="2427" spans="1:21" ht="14.25" customHeight="1" x14ac:dyDescent="0.25">
      <c r="A2427">
        <v>2949</v>
      </c>
      <c r="B2427" s="9">
        <v>45355.75</v>
      </c>
      <c r="C2427" s="9">
        <v>45355.854166666701</v>
      </c>
      <c r="D2427" t="s">
        <v>2076</v>
      </c>
      <c r="E2427" t="s">
        <v>17</v>
      </c>
      <c r="F2427" t="s">
        <v>2067</v>
      </c>
      <c r="G2427" t="s">
        <v>2</v>
      </c>
      <c r="H2427" t="s">
        <v>2077</v>
      </c>
      <c r="I2427" s="63" t="e">
        <f t="array" ref="I2427">_xlfn.IFS(#REF!="1",1,#REF!="2",2,#REF!="3",3,#REF!="1A",4,#REF!="1B",5,#REF!="2A",6,#REF!="2B",7,#REF!="3A",8,#REF!="3B",9,#REF!="4A",10,#REF!="","")</f>
        <v>#REF!</v>
      </c>
      <c r="J2427">
        <f>VLOOKUP(F2427,profesor!$G$2:$H$101,2,0)</f>
        <v>27</v>
      </c>
      <c r="K2427">
        <f>VLOOKUP(H2427,ar_predmet!A:C,3,0)</f>
        <v>254</v>
      </c>
      <c r="L2427" s="3" t="str">
        <f>VLOOKUP(H2427,ar_predmet!A:C,2,FALSE())</f>
        <v>S302</v>
      </c>
      <c r="M2427">
        <f>+VLOOKUP(G2427,tip_dogodka!$B$2:$C$10,2,0)</f>
        <v>1</v>
      </c>
      <c r="N2427">
        <f>+VLOOKUP(E2427,prostor!$F$1:$G$101,2,0)</f>
        <v>55</v>
      </c>
      <c r="O2427">
        <f t="shared" si="148"/>
        <v>150</v>
      </c>
      <c r="P2427">
        <f>VLOOKUP(O2427,mi2hh!A$2:B$4261,2,FALSE())</f>
        <v>3</v>
      </c>
      <c r="Q2427" t="str">
        <f t="shared" si="149"/>
        <v>Izr</v>
      </c>
      <c r="R2427" t="str">
        <f t="shared" si="150"/>
        <v>VS</v>
      </c>
      <c r="S2427" s="24" t="s">
        <v>1255</v>
      </c>
      <c r="T2427" t="str">
        <f t="shared" si="151"/>
        <v/>
      </c>
      <c r="U2427">
        <f>VLOOKUP(S2427,ar_skupina!L$2:M$136,2,FALSE())</f>
        <v>108</v>
      </c>
    </row>
    <row r="2428" spans="1:21" ht="14.25" customHeight="1" x14ac:dyDescent="0.25">
      <c r="A2428">
        <v>2951</v>
      </c>
      <c r="B2428" s="9">
        <v>45379.489583333299</v>
      </c>
      <c r="C2428" s="9">
        <v>45379.59375</v>
      </c>
      <c r="D2428" t="s">
        <v>2075</v>
      </c>
      <c r="E2428" t="s">
        <v>16</v>
      </c>
      <c r="F2428" t="s">
        <v>2067</v>
      </c>
      <c r="G2428" t="s">
        <v>4</v>
      </c>
      <c r="H2428" t="s">
        <v>1500</v>
      </c>
      <c r="I2428" s="63" t="e">
        <f t="array" ref="I2428">_xlfn.IFS(#REF!="1",1,#REF!="2",2,#REF!="3",3,#REF!="1A",4,#REF!="1B",5,#REF!="2A",6,#REF!="2B",7,#REF!="3A",8,#REF!="3B",9,#REF!="4A",10,#REF!="","")</f>
        <v>#REF!</v>
      </c>
      <c r="J2428">
        <f>VLOOKUP(F2428,profesor!$G$2:$H$101,2,0)</f>
        <v>27</v>
      </c>
      <c r="K2428">
        <f>VLOOKUP(H2428,ar_predmet!A:C,3,0)</f>
        <v>150</v>
      </c>
      <c r="L2428" s="3">
        <f>VLOOKUP(H2428,ar_predmet!A:C,2,FALSE())</f>
        <v>7109</v>
      </c>
      <c r="M2428">
        <f>+VLOOKUP(G2428,tip_dogodka!$B$2:$C$10,2,0)</f>
        <v>3</v>
      </c>
      <c r="N2428">
        <f>+VLOOKUP(E2428,prostor!$F$1:$G$101,2,0)</f>
        <v>54</v>
      </c>
      <c r="O2428">
        <f t="shared" si="148"/>
        <v>150</v>
      </c>
      <c r="P2428">
        <f>VLOOKUP(O2428,mi2hh!A$2:B$4261,2,FALSE())</f>
        <v>3</v>
      </c>
      <c r="Q2428" t="str">
        <f t="shared" si="149"/>
        <v>Red</v>
      </c>
      <c r="R2428" t="str">
        <f t="shared" si="150"/>
        <v>MA</v>
      </c>
      <c r="S2428" s="24" t="s">
        <v>1225</v>
      </c>
      <c r="T2428" t="str">
        <f t="shared" si="151"/>
        <v/>
      </c>
      <c r="U2428">
        <f>VLOOKUP(S2428,ar_skupina!L$2:M$136,2,FALSE())</f>
        <v>81</v>
      </c>
    </row>
    <row r="2429" spans="1:21" ht="14.25" customHeight="1" x14ac:dyDescent="0.25">
      <c r="A2429">
        <v>2952</v>
      </c>
      <c r="B2429" s="9">
        <v>45380.489583333299</v>
      </c>
      <c r="C2429" s="9">
        <v>45380.59375</v>
      </c>
      <c r="D2429" t="s">
        <v>2075</v>
      </c>
      <c r="E2429" t="s">
        <v>16</v>
      </c>
      <c r="F2429" t="s">
        <v>2067</v>
      </c>
      <c r="G2429" t="s">
        <v>4</v>
      </c>
      <c r="H2429" t="s">
        <v>1500</v>
      </c>
      <c r="I2429" s="63" t="e">
        <f t="array" ref="I2429">_xlfn.IFS(#REF!="1",1,#REF!="2",2,#REF!="3",3,#REF!="1A",4,#REF!="1B",5,#REF!="2A",6,#REF!="2B",7,#REF!="3A",8,#REF!="3B",9,#REF!="4A",10,#REF!="","")</f>
        <v>#REF!</v>
      </c>
      <c r="J2429">
        <f>VLOOKUP(F2429,profesor!$G$2:$H$101,2,0)</f>
        <v>27</v>
      </c>
      <c r="K2429">
        <f>VLOOKUP(H2429,ar_predmet!A:C,3,0)</f>
        <v>150</v>
      </c>
      <c r="L2429" s="3">
        <f>VLOOKUP(H2429,ar_predmet!A:C,2,FALSE())</f>
        <v>7109</v>
      </c>
      <c r="M2429">
        <f>+VLOOKUP(G2429,tip_dogodka!$B$2:$C$10,2,0)</f>
        <v>3</v>
      </c>
      <c r="N2429">
        <f>+VLOOKUP(E2429,prostor!$F$1:$G$101,2,0)</f>
        <v>54</v>
      </c>
      <c r="O2429">
        <f t="shared" si="148"/>
        <v>150</v>
      </c>
      <c r="P2429">
        <f>VLOOKUP(O2429,mi2hh!A$2:B$4261,2,FALSE())</f>
        <v>3</v>
      </c>
      <c r="Q2429" t="str">
        <f t="shared" si="149"/>
        <v>Red</v>
      </c>
      <c r="R2429" t="str">
        <f t="shared" si="150"/>
        <v>MA</v>
      </c>
      <c r="S2429" s="24" t="s">
        <v>1225</v>
      </c>
      <c r="T2429" t="str">
        <f t="shared" si="151"/>
        <v/>
      </c>
      <c r="U2429">
        <f>VLOOKUP(S2429,ar_skupina!L$2:M$136,2,FALSE())</f>
        <v>81</v>
      </c>
    </row>
    <row r="2430" spans="1:21" ht="14.25" customHeight="1" x14ac:dyDescent="0.25">
      <c r="A2430">
        <v>2953</v>
      </c>
      <c r="B2430" s="9">
        <v>45260.75</v>
      </c>
      <c r="C2430" s="9">
        <v>45260.916666666701</v>
      </c>
      <c r="D2430" t="s">
        <v>2088</v>
      </c>
      <c r="E2430" t="s">
        <v>17</v>
      </c>
      <c r="F2430" t="s">
        <v>2067</v>
      </c>
      <c r="G2430" t="s">
        <v>8</v>
      </c>
      <c r="H2430" t="s">
        <v>2089</v>
      </c>
      <c r="I2430" s="63" t="e">
        <f t="array" ref="I2430">_xlfn.IFS(#REF!="1",1,#REF!="2",2,#REF!="3",3,#REF!="1A",4,#REF!="1B",5,#REF!="2A",6,#REF!="2B",7,#REF!="3A",8,#REF!="3B",9,#REF!="4A",10,#REF!="","")</f>
        <v>#REF!</v>
      </c>
      <c r="J2430">
        <f>VLOOKUP(F2430,profesor!$G$2:$H$101,2,0)</f>
        <v>27</v>
      </c>
      <c r="K2430">
        <f>VLOOKUP(H2430,ar_predmet!A:C,3,0)</f>
        <v>283</v>
      </c>
      <c r="L2430" s="3" t="str">
        <f>VLOOKUP(H2430,ar_predmet!A:C,2,FALSE())</f>
        <v>KM304</v>
      </c>
      <c r="M2430">
        <f>+VLOOKUP(G2430,tip_dogodka!$B$2:$C$10,2,0)</f>
        <v>7</v>
      </c>
      <c r="N2430">
        <f>+VLOOKUP(E2430,prostor!$F$1:$G$101,2,0)</f>
        <v>55</v>
      </c>
      <c r="O2430">
        <f t="shared" si="148"/>
        <v>240</v>
      </c>
      <c r="P2430">
        <f>VLOOKUP(O2430,mi2hh!A$2:B$4261,2,FALSE())</f>
        <v>5</v>
      </c>
      <c r="Q2430" t="str">
        <f t="shared" si="149"/>
        <v>Izr</v>
      </c>
      <c r="R2430" t="str">
        <f t="shared" si="150"/>
        <v>VS</v>
      </c>
      <c r="S2430" s="24" t="s">
        <v>1256</v>
      </c>
      <c r="T2430" t="str">
        <f t="shared" si="151"/>
        <v/>
      </c>
      <c r="U2430">
        <f>VLOOKUP(S2430,ar_skupina!L$2:M$136,2,FALSE())</f>
        <v>109</v>
      </c>
    </row>
    <row r="2431" spans="1:21" ht="14.25" customHeight="1" x14ac:dyDescent="0.25">
      <c r="A2431">
        <v>2954</v>
      </c>
      <c r="B2431" s="9">
        <v>45385.53125</v>
      </c>
      <c r="C2431" s="9">
        <v>45385.635416666701</v>
      </c>
      <c r="D2431" t="s">
        <v>2084</v>
      </c>
      <c r="E2431">
        <v>302</v>
      </c>
      <c r="F2431" t="s">
        <v>2067</v>
      </c>
      <c r="G2431" t="s">
        <v>2</v>
      </c>
      <c r="H2431" t="s">
        <v>1500</v>
      </c>
      <c r="I2431" s="63" t="e">
        <f t="array" ref="I2431">_xlfn.IFS(#REF!="1",1,#REF!="2",2,#REF!="3",3,#REF!="1A",4,#REF!="1B",5,#REF!="2A",6,#REF!="2B",7,#REF!="3A",8,#REF!="3B",9,#REF!="4A",10,#REF!="","")</f>
        <v>#REF!</v>
      </c>
      <c r="J2431">
        <f>VLOOKUP(F2431,profesor!$G$2:$H$101,2,0)</f>
        <v>27</v>
      </c>
      <c r="K2431">
        <f>VLOOKUP(H2431,ar_predmet!A:C,3,0)</f>
        <v>150</v>
      </c>
      <c r="L2431" s="3">
        <f>VLOOKUP(H2431,ar_predmet!A:C,2,FALSE())</f>
        <v>7109</v>
      </c>
      <c r="M2431">
        <f>+VLOOKUP(G2431,tip_dogodka!$B$2:$C$10,2,0)</f>
        <v>1</v>
      </c>
      <c r="N2431">
        <f>+VLOOKUP(E2431,prostor!$F$1:$G$101,2,0)</f>
        <v>6</v>
      </c>
      <c r="O2431">
        <f t="shared" si="148"/>
        <v>150</v>
      </c>
      <c r="P2431">
        <f>VLOOKUP(O2431,mi2hh!A$2:B$4261,2,FALSE())</f>
        <v>3</v>
      </c>
      <c r="Q2431" t="str">
        <f t="shared" si="149"/>
        <v>Red</v>
      </c>
      <c r="R2431" t="str">
        <f t="shared" si="150"/>
        <v>MA</v>
      </c>
      <c r="S2431" s="24" t="s">
        <v>1225</v>
      </c>
      <c r="T2431" t="str">
        <f t="shared" si="151"/>
        <v/>
      </c>
      <c r="U2431">
        <f>VLOOKUP(S2431,ar_skupina!L$2:M$136,2,FALSE())</f>
        <v>81</v>
      </c>
    </row>
    <row r="2432" spans="1:21" ht="14.25" customHeight="1" x14ac:dyDescent="0.25">
      <c r="A2432">
        <v>2956</v>
      </c>
      <c r="B2432" s="9">
        <v>45386.53125</v>
      </c>
      <c r="C2432" s="9">
        <v>45386.635416666701</v>
      </c>
      <c r="D2432" t="s">
        <v>2075</v>
      </c>
      <c r="E2432" t="s">
        <v>16</v>
      </c>
      <c r="F2432" t="s">
        <v>2067</v>
      </c>
      <c r="G2432" t="s">
        <v>4</v>
      </c>
      <c r="H2432" t="s">
        <v>1500</v>
      </c>
      <c r="I2432" s="63" t="e">
        <f t="array" ref="I2432">_xlfn.IFS(#REF!="1",1,#REF!="2",2,#REF!="3",3,#REF!="1A",4,#REF!="1B",5,#REF!="2A",6,#REF!="2B",7,#REF!="3A",8,#REF!="3B",9,#REF!="4A",10,#REF!="","")</f>
        <v>#REF!</v>
      </c>
      <c r="J2432">
        <f>VLOOKUP(F2432,profesor!$G$2:$H$101,2,0)</f>
        <v>27</v>
      </c>
      <c r="K2432">
        <f>VLOOKUP(H2432,ar_predmet!A:C,3,0)</f>
        <v>150</v>
      </c>
      <c r="L2432" s="3">
        <f>VLOOKUP(H2432,ar_predmet!A:C,2,FALSE())</f>
        <v>7109</v>
      </c>
      <c r="M2432">
        <f>+VLOOKUP(G2432,tip_dogodka!$B$2:$C$10,2,0)</f>
        <v>3</v>
      </c>
      <c r="N2432">
        <f>+VLOOKUP(E2432,prostor!$F$1:$G$101,2,0)</f>
        <v>54</v>
      </c>
      <c r="O2432">
        <f t="shared" si="148"/>
        <v>150</v>
      </c>
      <c r="P2432">
        <f>VLOOKUP(O2432,mi2hh!A$2:B$4261,2,FALSE())</f>
        <v>3</v>
      </c>
      <c r="Q2432" t="str">
        <f t="shared" si="149"/>
        <v>Red</v>
      </c>
      <c r="R2432" t="str">
        <f t="shared" si="150"/>
        <v>MA</v>
      </c>
      <c r="S2432" s="24" t="s">
        <v>1225</v>
      </c>
      <c r="T2432" t="str">
        <f t="shared" si="151"/>
        <v/>
      </c>
      <c r="U2432">
        <f>VLOOKUP(S2432,ar_skupina!L$2:M$136,2,FALSE())</f>
        <v>81</v>
      </c>
    </row>
    <row r="2433" spans="1:21" ht="14.25" customHeight="1" x14ac:dyDescent="0.25">
      <c r="A2433">
        <v>2957</v>
      </c>
      <c r="B2433" s="9">
        <v>45385.53125</v>
      </c>
      <c r="C2433" s="9">
        <v>45385.635416666701</v>
      </c>
      <c r="D2433" t="s">
        <v>2084</v>
      </c>
      <c r="E2433">
        <v>302</v>
      </c>
      <c r="F2433" t="s">
        <v>2067</v>
      </c>
      <c r="G2433" t="s">
        <v>2</v>
      </c>
      <c r="H2433" t="s">
        <v>1500</v>
      </c>
      <c r="I2433" s="63" t="e">
        <f t="array" ref="I2433">_xlfn.IFS(#REF!="1",1,#REF!="2",2,#REF!="3",3,#REF!="1A",4,#REF!="1B",5,#REF!="2A",6,#REF!="2B",7,#REF!="3A",8,#REF!="3B",9,#REF!="4A",10,#REF!="","")</f>
        <v>#REF!</v>
      </c>
      <c r="J2433">
        <f>VLOOKUP(F2433,profesor!$G$2:$H$101,2,0)</f>
        <v>27</v>
      </c>
      <c r="K2433">
        <f>VLOOKUP(H2433,ar_predmet!A:C,3,0)</f>
        <v>150</v>
      </c>
      <c r="L2433" s="3">
        <f>VLOOKUP(H2433,ar_predmet!A:C,2,FALSE())</f>
        <v>7109</v>
      </c>
      <c r="M2433">
        <f>+VLOOKUP(G2433,tip_dogodka!$B$2:$C$10,2,0)</f>
        <v>1</v>
      </c>
      <c r="N2433">
        <f>+VLOOKUP(E2433,prostor!$F$1:$G$101,2,0)</f>
        <v>6</v>
      </c>
      <c r="O2433">
        <f t="shared" si="148"/>
        <v>150</v>
      </c>
      <c r="P2433">
        <f>VLOOKUP(O2433,mi2hh!A$2:B$4261,2,FALSE())</f>
        <v>3</v>
      </c>
      <c r="Q2433" t="str">
        <f t="shared" si="149"/>
        <v>Red</v>
      </c>
      <c r="R2433" t="str">
        <f t="shared" si="150"/>
        <v>MA</v>
      </c>
      <c r="S2433" s="24" t="s">
        <v>1225</v>
      </c>
      <c r="T2433" t="str">
        <f t="shared" si="151"/>
        <v/>
      </c>
      <c r="U2433">
        <f>VLOOKUP(S2433,ar_skupina!L$2:M$136,2,FALSE())</f>
        <v>81</v>
      </c>
    </row>
    <row r="2434" spans="1:21" ht="14.25" customHeight="1" x14ac:dyDescent="0.25">
      <c r="A2434">
        <v>2958</v>
      </c>
      <c r="B2434" s="9">
        <v>45390.791666666701</v>
      </c>
      <c r="C2434" s="9">
        <v>45390.927083333299</v>
      </c>
      <c r="D2434" t="s">
        <v>2090</v>
      </c>
      <c r="E2434">
        <v>303</v>
      </c>
      <c r="F2434" t="s">
        <v>2067</v>
      </c>
      <c r="G2434" t="s">
        <v>2</v>
      </c>
      <c r="H2434" t="s">
        <v>2083</v>
      </c>
      <c r="I2434" s="63" t="e">
        <f t="array" ref="I2434">_xlfn.IFS(#REF!="1",1,#REF!="2",2,#REF!="3",3,#REF!="1A",4,#REF!="1B",5,#REF!="2A",6,#REF!="2B",7,#REF!="3A",8,#REF!="3B",9,#REF!="4A",10,#REF!="","")</f>
        <v>#REF!</v>
      </c>
      <c r="J2434">
        <f>VLOOKUP(F2434,profesor!$G$2:$H$101,2,0)</f>
        <v>27</v>
      </c>
      <c r="K2434">
        <f>VLOOKUP(H2434,ar_predmet!A:C,3,0)</f>
        <v>255</v>
      </c>
      <c r="L2434" s="3" t="str">
        <f>VLOOKUP(H2434,ar_predmet!A:C,2,FALSE())</f>
        <v>S303</v>
      </c>
      <c r="M2434">
        <f>+VLOOKUP(G2434,tip_dogodka!$B$2:$C$10,2,0)</f>
        <v>1</v>
      </c>
      <c r="N2434">
        <f>+VLOOKUP(E2434,prostor!$F$1:$G$101,2,0)</f>
        <v>7</v>
      </c>
      <c r="O2434">
        <f t="shared" ref="O2434:O2497" si="152">+INT(TEXT(((C2434-B2434)*24*60),"000"))</f>
        <v>195</v>
      </c>
      <c r="P2434">
        <f>VLOOKUP(O2434,mi2hh!A$2:B$4261,2,FALSE())</f>
        <v>4</v>
      </c>
      <c r="Q2434" t="str">
        <f t="shared" ref="Q2434:Q2497" si="153">IF(ISNUMBER(FIND("Redni",D2434)),"Red", IF(ISNUMBER(FIND("Izredni",D2434)),"Izr"))</f>
        <v>Izr</v>
      </c>
      <c r="R2434" t="str">
        <f t="shared" ref="R2434:R2497" si="154">IF(ISNUMBER(FIND("-VS-",D2434)),"VS", IF(ISNUMBER(FIND("-UNI-",D2434)),"UN",IF(ISNUMBER(FIND("-MAG-",D2434)),"MA",IF(ISNUMBER(FIND("-DR-",D2434)),"DO"))))</f>
        <v>VS</v>
      </c>
      <c r="S2434" s="24" t="s">
        <v>1255</v>
      </c>
      <c r="T2434" t="str">
        <f t="shared" ref="T2434:T2497" si="155">IF(ISNUMBER(FIND("1. skupina",D2434)),"1",IF(ISNUMBER(FIND("2. skupina",D2434)),"2",IF(ISNUMBER(FIND("3. skupina",D2434)),"3",IF(ISNUMBER(FIND("1.a skupina",D2434)),"1A",IF(ISNUMBER(FIND("1.b skupina",D2434)),"1B",IF(ISNUMBER(FIND("2.a skupina",D2434)),"2A",IF(ISNUMBER(FIND("2.b skupina",D2434)),"2B",IF(ISNUMBER(FIND("3.a skupina",D2434)),"3A",IF(ISNUMBER(FIND("3.b skupina",D2434)),"3B",IF(ISNUMBER(FIND("4.a skupina",D2434)),"4A",""))))))))))</f>
        <v/>
      </c>
      <c r="U2434">
        <f>VLOOKUP(S2434,ar_skupina!L$2:M$136,2,FALSE())</f>
        <v>108</v>
      </c>
    </row>
    <row r="2435" spans="1:21" ht="14.25" customHeight="1" x14ac:dyDescent="0.25">
      <c r="A2435">
        <v>2960</v>
      </c>
      <c r="B2435" s="9">
        <v>45350.75</v>
      </c>
      <c r="C2435" s="9">
        <v>45350.854166666701</v>
      </c>
      <c r="D2435" t="s">
        <v>2076</v>
      </c>
      <c r="E2435" t="s">
        <v>17</v>
      </c>
      <c r="F2435" t="s">
        <v>2067</v>
      </c>
      <c r="G2435" t="s">
        <v>2</v>
      </c>
      <c r="H2435" t="s">
        <v>2077</v>
      </c>
      <c r="I2435" s="63" t="e">
        <f t="array" ref="I2435">_xlfn.IFS(#REF!="1",1,#REF!="2",2,#REF!="3",3,#REF!="1A",4,#REF!="1B",5,#REF!="2A",6,#REF!="2B",7,#REF!="3A",8,#REF!="3B",9,#REF!="4A",10,#REF!="","")</f>
        <v>#REF!</v>
      </c>
      <c r="J2435">
        <f>VLOOKUP(F2435,profesor!$G$2:$H$101,2,0)</f>
        <v>27</v>
      </c>
      <c r="K2435">
        <f>VLOOKUP(H2435,ar_predmet!A:C,3,0)</f>
        <v>254</v>
      </c>
      <c r="L2435" s="3" t="str">
        <f>VLOOKUP(H2435,ar_predmet!A:C,2,FALSE())</f>
        <v>S302</v>
      </c>
      <c r="M2435">
        <f>+VLOOKUP(G2435,tip_dogodka!$B$2:$C$10,2,0)</f>
        <v>1</v>
      </c>
      <c r="N2435">
        <f>+VLOOKUP(E2435,prostor!$F$1:$G$101,2,0)</f>
        <v>55</v>
      </c>
      <c r="O2435">
        <f t="shared" si="152"/>
        <v>150</v>
      </c>
      <c r="P2435">
        <f>VLOOKUP(O2435,mi2hh!A$2:B$4261,2,FALSE())</f>
        <v>3</v>
      </c>
      <c r="Q2435" t="str">
        <f t="shared" si="153"/>
        <v>Izr</v>
      </c>
      <c r="R2435" t="str">
        <f t="shared" si="154"/>
        <v>VS</v>
      </c>
      <c r="S2435" s="24" t="s">
        <v>1255</v>
      </c>
      <c r="T2435" t="str">
        <f t="shared" si="155"/>
        <v/>
      </c>
      <c r="U2435">
        <f>VLOOKUP(S2435,ar_skupina!L$2:M$136,2,FALSE())</f>
        <v>108</v>
      </c>
    </row>
    <row r="2436" spans="1:21" ht="14.25" customHeight="1" x14ac:dyDescent="0.25">
      <c r="A2436">
        <v>2962</v>
      </c>
      <c r="B2436" s="9">
        <v>45378.75</v>
      </c>
      <c r="C2436" s="9">
        <v>45378.854166666701</v>
      </c>
      <c r="D2436" t="s">
        <v>2091</v>
      </c>
      <c r="E2436" t="s">
        <v>16</v>
      </c>
      <c r="F2436" t="s">
        <v>2067</v>
      </c>
      <c r="G2436" t="s">
        <v>5</v>
      </c>
      <c r="H2436" t="s">
        <v>2077</v>
      </c>
      <c r="I2436" s="63" t="e">
        <f t="array" ref="I2436">_xlfn.IFS(#REF!="1",1,#REF!="2",2,#REF!="3",3,#REF!="1A",4,#REF!="1B",5,#REF!="2A",6,#REF!="2B",7,#REF!="3A",8,#REF!="3B",9,#REF!="4A",10,#REF!="","")</f>
        <v>#REF!</v>
      </c>
      <c r="J2436">
        <f>VLOOKUP(F2436,profesor!$G$2:$H$101,2,0)</f>
        <v>27</v>
      </c>
      <c r="K2436">
        <f>VLOOKUP(H2436,ar_predmet!A:C,3,0)</f>
        <v>254</v>
      </c>
      <c r="L2436" s="3" t="str">
        <f>VLOOKUP(H2436,ar_predmet!A:C,2,FALSE())</f>
        <v>S302</v>
      </c>
      <c r="M2436">
        <f>+VLOOKUP(G2436,tip_dogodka!$B$2:$C$10,2,0)</f>
        <v>4</v>
      </c>
      <c r="N2436">
        <f>+VLOOKUP(E2436,prostor!$F$1:$G$101,2,0)</f>
        <v>54</v>
      </c>
      <c r="O2436">
        <f t="shared" si="152"/>
        <v>150</v>
      </c>
      <c r="P2436">
        <f>VLOOKUP(O2436,mi2hh!A$2:B$4261,2,FALSE())</f>
        <v>3</v>
      </c>
      <c r="Q2436" t="str">
        <f t="shared" si="153"/>
        <v>Izr</v>
      </c>
      <c r="R2436" t="str">
        <f t="shared" si="154"/>
        <v>VS</v>
      </c>
      <c r="S2436" s="24" t="s">
        <v>1255</v>
      </c>
      <c r="T2436" t="str">
        <f t="shared" si="155"/>
        <v/>
      </c>
      <c r="U2436">
        <f>VLOOKUP(S2436,ar_skupina!L$2:M$136,2,FALSE())</f>
        <v>108</v>
      </c>
    </row>
    <row r="2437" spans="1:21" ht="14.25" customHeight="1" x14ac:dyDescent="0.25">
      <c r="A2437">
        <v>2963</v>
      </c>
      <c r="B2437" s="9">
        <v>45218.677083333299</v>
      </c>
      <c r="C2437" s="9">
        <v>45218.78125</v>
      </c>
      <c r="D2437" t="s">
        <v>2092</v>
      </c>
      <c r="E2437">
        <v>307</v>
      </c>
      <c r="F2437" t="s">
        <v>2067</v>
      </c>
      <c r="G2437" t="s">
        <v>2</v>
      </c>
      <c r="H2437" t="s">
        <v>2081</v>
      </c>
      <c r="I2437" s="63" t="e">
        <f t="array" ref="I2437">_xlfn.IFS(#REF!="1",1,#REF!="2",2,#REF!="3",3,#REF!="1A",4,#REF!="1B",5,#REF!="2A",6,#REF!="2B",7,#REF!="3A",8,#REF!="3B",9,#REF!="4A",10,#REF!="","")</f>
        <v>#REF!</v>
      </c>
      <c r="J2437">
        <f>VLOOKUP(F2437,profesor!$G$2:$H$101,2,0)</f>
        <v>27</v>
      </c>
      <c r="K2437">
        <f>VLOOKUP(H2437,ar_predmet!A:C,3,0)</f>
        <v>97</v>
      </c>
      <c r="L2437" s="3">
        <f>VLOOKUP(H2437,ar_predmet!A:C,2,FALSE())</f>
        <v>6223</v>
      </c>
      <c r="M2437">
        <f>+VLOOKUP(G2437,tip_dogodka!$B$2:$C$10,2,0)</f>
        <v>1</v>
      </c>
      <c r="N2437">
        <f>+VLOOKUP(E2437,prostor!$F$1:$G$101,2,0)</f>
        <v>9</v>
      </c>
      <c r="O2437">
        <f t="shared" si="152"/>
        <v>150</v>
      </c>
      <c r="P2437">
        <f>VLOOKUP(O2437,mi2hh!A$2:B$4261,2,FALSE())</f>
        <v>3</v>
      </c>
      <c r="Q2437" t="str">
        <f t="shared" si="153"/>
        <v>Red</v>
      </c>
      <c r="R2437" t="str">
        <f t="shared" si="154"/>
        <v>UN</v>
      </c>
      <c r="S2437" s="24" t="s">
        <v>1204</v>
      </c>
      <c r="T2437" t="str">
        <f t="shared" si="155"/>
        <v/>
      </c>
      <c r="U2437">
        <f>VLOOKUP(S2437,ar_skupina!L$2:M$136,2,FALSE())</f>
        <v>55</v>
      </c>
    </row>
    <row r="2438" spans="1:21" ht="14.25" customHeight="1" x14ac:dyDescent="0.25">
      <c r="A2438">
        <v>2964</v>
      </c>
      <c r="B2438" s="9">
        <v>45359.75</v>
      </c>
      <c r="C2438" s="9">
        <v>45359.920138888898</v>
      </c>
      <c r="D2438" t="s">
        <v>2085</v>
      </c>
      <c r="E2438" t="s">
        <v>16</v>
      </c>
      <c r="F2438" t="s">
        <v>2067</v>
      </c>
      <c r="G2438" t="s">
        <v>4</v>
      </c>
      <c r="H2438" t="s">
        <v>2077</v>
      </c>
      <c r="I2438" s="63" t="e">
        <f t="array" ref="I2438">_xlfn.IFS(#REF!="1",1,#REF!="2",2,#REF!="3",3,#REF!="1A",4,#REF!="1B",5,#REF!="2A",6,#REF!="2B",7,#REF!="3A",8,#REF!="3B",9,#REF!="4A",10,#REF!="","")</f>
        <v>#REF!</v>
      </c>
      <c r="J2438">
        <f>VLOOKUP(F2438,profesor!$G$2:$H$101,2,0)</f>
        <v>27</v>
      </c>
      <c r="K2438">
        <f>VLOOKUP(H2438,ar_predmet!A:C,3,0)</f>
        <v>254</v>
      </c>
      <c r="L2438" s="3" t="str">
        <f>VLOOKUP(H2438,ar_predmet!A:C,2,FALSE())</f>
        <v>S302</v>
      </c>
      <c r="M2438">
        <f>+VLOOKUP(G2438,tip_dogodka!$B$2:$C$10,2,0)</f>
        <v>3</v>
      </c>
      <c r="N2438">
        <f>+VLOOKUP(E2438,prostor!$F$1:$G$101,2,0)</f>
        <v>54</v>
      </c>
      <c r="O2438">
        <f t="shared" si="152"/>
        <v>245</v>
      </c>
      <c r="P2438">
        <f>VLOOKUP(O2438,mi2hh!A$2:B$4261,2,FALSE())</f>
        <v>5</v>
      </c>
      <c r="Q2438" t="str">
        <f t="shared" si="153"/>
        <v>Izr</v>
      </c>
      <c r="R2438" t="str">
        <f t="shared" si="154"/>
        <v>VS</v>
      </c>
      <c r="S2438" s="24" t="s">
        <v>1255</v>
      </c>
      <c r="T2438" t="str">
        <f t="shared" si="155"/>
        <v/>
      </c>
      <c r="U2438">
        <f>VLOOKUP(S2438,ar_skupina!L$2:M$136,2,FALSE())</f>
        <v>108</v>
      </c>
    </row>
    <row r="2439" spans="1:21" ht="14.25" customHeight="1" x14ac:dyDescent="0.25">
      <c r="A2439">
        <v>2965</v>
      </c>
      <c r="B2439" s="9">
        <v>45384.791666666701</v>
      </c>
      <c r="C2439" s="9">
        <v>45384.895833333299</v>
      </c>
      <c r="D2439" t="s">
        <v>2075</v>
      </c>
      <c r="E2439" t="s">
        <v>16</v>
      </c>
      <c r="F2439" t="s">
        <v>2067</v>
      </c>
      <c r="G2439" t="s">
        <v>4</v>
      </c>
      <c r="H2439" t="s">
        <v>1500</v>
      </c>
      <c r="I2439" s="63" t="e">
        <f t="array" ref="I2439">_xlfn.IFS(#REF!="1",1,#REF!="2",2,#REF!="3",3,#REF!="1A",4,#REF!="1B",5,#REF!="2A",6,#REF!="2B",7,#REF!="3A",8,#REF!="3B",9,#REF!="4A",10,#REF!="","")</f>
        <v>#REF!</v>
      </c>
      <c r="J2439">
        <f>VLOOKUP(F2439,profesor!$G$2:$H$101,2,0)</f>
        <v>27</v>
      </c>
      <c r="K2439">
        <f>VLOOKUP(H2439,ar_predmet!A:C,3,0)</f>
        <v>150</v>
      </c>
      <c r="L2439" s="3">
        <f>VLOOKUP(H2439,ar_predmet!A:C,2,FALSE())</f>
        <v>7109</v>
      </c>
      <c r="M2439">
        <f>+VLOOKUP(G2439,tip_dogodka!$B$2:$C$10,2,0)</f>
        <v>3</v>
      </c>
      <c r="N2439">
        <f>+VLOOKUP(E2439,prostor!$F$1:$G$101,2,0)</f>
        <v>54</v>
      </c>
      <c r="O2439">
        <f t="shared" si="152"/>
        <v>150</v>
      </c>
      <c r="P2439">
        <f>VLOOKUP(O2439,mi2hh!A$2:B$4261,2,FALSE())</f>
        <v>3</v>
      </c>
      <c r="Q2439" t="str">
        <f t="shared" si="153"/>
        <v>Red</v>
      </c>
      <c r="R2439" t="str">
        <f t="shared" si="154"/>
        <v>MA</v>
      </c>
      <c r="S2439" s="24" t="s">
        <v>1225</v>
      </c>
      <c r="T2439" t="str">
        <f t="shared" si="155"/>
        <v/>
      </c>
      <c r="U2439">
        <f>VLOOKUP(S2439,ar_skupina!L$2:M$136,2,FALSE())</f>
        <v>81</v>
      </c>
    </row>
    <row r="2440" spans="1:21" ht="14.25" customHeight="1" x14ac:dyDescent="0.25">
      <c r="A2440">
        <v>2966</v>
      </c>
      <c r="B2440" s="9">
        <v>45224.677083333299</v>
      </c>
      <c r="C2440" s="9">
        <v>45224.78125</v>
      </c>
      <c r="D2440" t="s">
        <v>2080</v>
      </c>
      <c r="E2440" t="s">
        <v>16</v>
      </c>
      <c r="F2440" t="s">
        <v>2067</v>
      </c>
      <c r="G2440" t="s">
        <v>4</v>
      </c>
      <c r="H2440" t="s">
        <v>2081</v>
      </c>
      <c r="I2440" s="63" t="e">
        <f t="array" ref="I2440">_xlfn.IFS(#REF!="1",1,#REF!="2",2,#REF!="3",3,#REF!="1A",4,#REF!="1B",5,#REF!="2A",6,#REF!="2B",7,#REF!="3A",8,#REF!="3B",9,#REF!="4A",10,#REF!="","")</f>
        <v>#REF!</v>
      </c>
      <c r="J2440">
        <f>VLOOKUP(F2440,profesor!$G$2:$H$101,2,0)</f>
        <v>27</v>
      </c>
      <c r="K2440">
        <f>VLOOKUP(H2440,ar_predmet!A:C,3,0)</f>
        <v>97</v>
      </c>
      <c r="L2440" s="3">
        <f>VLOOKUP(H2440,ar_predmet!A:C,2,FALSE())</f>
        <v>6223</v>
      </c>
      <c r="M2440">
        <f>+VLOOKUP(G2440,tip_dogodka!$B$2:$C$10,2,0)</f>
        <v>3</v>
      </c>
      <c r="N2440">
        <f>+VLOOKUP(E2440,prostor!$F$1:$G$101,2,0)</f>
        <v>54</v>
      </c>
      <c r="O2440">
        <f t="shared" si="152"/>
        <v>150</v>
      </c>
      <c r="P2440">
        <f>VLOOKUP(O2440,mi2hh!A$2:B$4261,2,FALSE())</f>
        <v>3</v>
      </c>
      <c r="Q2440" t="str">
        <f t="shared" si="153"/>
        <v>Red</v>
      </c>
      <c r="R2440" t="str">
        <f t="shared" si="154"/>
        <v>UN</v>
      </c>
      <c r="S2440" s="24" t="s">
        <v>1204</v>
      </c>
      <c r="T2440" t="str">
        <f t="shared" si="155"/>
        <v/>
      </c>
      <c r="U2440">
        <f>VLOOKUP(S2440,ar_skupina!L$2:M$136,2,FALSE())</f>
        <v>55</v>
      </c>
    </row>
    <row r="2441" spans="1:21" ht="14.25" customHeight="1" x14ac:dyDescent="0.25">
      <c r="A2441">
        <v>2967</v>
      </c>
      <c r="B2441" s="9">
        <v>45376.489583333299</v>
      </c>
      <c r="C2441" s="9">
        <v>45376.59375</v>
      </c>
      <c r="D2441" t="s">
        <v>2084</v>
      </c>
      <c r="E2441">
        <v>302</v>
      </c>
      <c r="F2441" t="s">
        <v>2067</v>
      </c>
      <c r="G2441" t="s">
        <v>2</v>
      </c>
      <c r="H2441" t="s">
        <v>1500</v>
      </c>
      <c r="I2441" s="63" t="e">
        <f t="array" ref="I2441">_xlfn.IFS(#REF!="1",1,#REF!="2",2,#REF!="3",3,#REF!="1A",4,#REF!="1B",5,#REF!="2A",6,#REF!="2B",7,#REF!="3A",8,#REF!="3B",9,#REF!="4A",10,#REF!="","")</f>
        <v>#REF!</v>
      </c>
      <c r="J2441">
        <f>VLOOKUP(F2441,profesor!$G$2:$H$101,2,0)</f>
        <v>27</v>
      </c>
      <c r="K2441">
        <f>VLOOKUP(H2441,ar_predmet!A:C,3,0)</f>
        <v>150</v>
      </c>
      <c r="L2441" s="3">
        <f>VLOOKUP(H2441,ar_predmet!A:C,2,FALSE())</f>
        <v>7109</v>
      </c>
      <c r="M2441">
        <f>+VLOOKUP(G2441,tip_dogodka!$B$2:$C$10,2,0)</f>
        <v>1</v>
      </c>
      <c r="N2441">
        <f>+VLOOKUP(E2441,prostor!$F$1:$G$101,2,0)</f>
        <v>6</v>
      </c>
      <c r="O2441">
        <f t="shared" si="152"/>
        <v>150</v>
      </c>
      <c r="P2441">
        <f>VLOOKUP(O2441,mi2hh!A$2:B$4261,2,FALSE())</f>
        <v>3</v>
      </c>
      <c r="Q2441" t="str">
        <f t="shared" si="153"/>
        <v>Red</v>
      </c>
      <c r="R2441" t="str">
        <f t="shared" si="154"/>
        <v>MA</v>
      </c>
      <c r="S2441" s="24" t="s">
        <v>1225</v>
      </c>
      <c r="T2441" t="str">
        <f t="shared" si="155"/>
        <v/>
      </c>
      <c r="U2441">
        <f>VLOOKUP(S2441,ar_skupina!L$2:M$136,2,FALSE())</f>
        <v>81</v>
      </c>
    </row>
    <row r="2442" spans="1:21" ht="14.25" customHeight="1" x14ac:dyDescent="0.25">
      <c r="A2442">
        <v>2968</v>
      </c>
      <c r="B2442" s="9">
        <v>45236.375</v>
      </c>
      <c r="C2442" s="9">
        <v>45236.545138888898</v>
      </c>
      <c r="D2442" t="s">
        <v>2093</v>
      </c>
      <c r="E2442">
        <v>15</v>
      </c>
      <c r="F2442" t="s">
        <v>2067</v>
      </c>
      <c r="G2442" t="s">
        <v>9</v>
      </c>
      <c r="H2442" t="s">
        <v>1509</v>
      </c>
      <c r="I2442" s="63" t="e">
        <f t="array" ref="I2442">_xlfn.IFS(#REF!="1",1,#REF!="2",2,#REF!="3",3,#REF!="1A",4,#REF!="1B",5,#REF!="2A",6,#REF!="2B",7,#REF!="3A",8,#REF!="3B",9,#REF!="4A",10,#REF!="","")</f>
        <v>#REF!</v>
      </c>
      <c r="J2442">
        <f>VLOOKUP(F2442,profesor!$G$2:$H$101,2,0)</f>
        <v>27</v>
      </c>
      <c r="K2442">
        <f>VLOOKUP(H2442,ar_predmet!A:C,3,0)</f>
        <v>192</v>
      </c>
      <c r="L2442" s="3">
        <f>VLOOKUP(H2442,ar_predmet!A:C,2,FALSE())</f>
        <v>7235</v>
      </c>
      <c r="M2442">
        <f>+VLOOKUP(G2442,tip_dogodka!$B$2:$C$10,2,0)</f>
        <v>8</v>
      </c>
      <c r="N2442">
        <f>+VLOOKUP(E2442,prostor!$F$1:$G$101,2,0)</f>
        <v>2</v>
      </c>
      <c r="O2442">
        <f t="shared" si="152"/>
        <v>245</v>
      </c>
      <c r="P2442">
        <f>VLOOKUP(O2442,mi2hh!A$2:B$4261,2,FALSE())</f>
        <v>5</v>
      </c>
      <c r="Q2442" t="str">
        <f t="shared" si="153"/>
        <v>Red</v>
      </c>
      <c r="R2442" t="str">
        <f t="shared" si="154"/>
        <v>MA</v>
      </c>
      <c r="S2442" s="24" t="s">
        <v>1229</v>
      </c>
      <c r="T2442" t="str">
        <f t="shared" si="155"/>
        <v/>
      </c>
      <c r="U2442">
        <f>VLOOKUP(S2442,ar_skupina!L$2:M$136,2,FALSE())</f>
        <v>85</v>
      </c>
    </row>
    <row r="2443" spans="1:21" ht="14.25" customHeight="1" x14ac:dyDescent="0.25">
      <c r="A2443">
        <v>2969</v>
      </c>
      <c r="B2443" s="9">
        <v>45399.791666666701</v>
      </c>
      <c r="C2443" s="9">
        <v>45399.927083333299</v>
      </c>
      <c r="D2443" t="s">
        <v>2090</v>
      </c>
      <c r="E2443" t="s">
        <v>17</v>
      </c>
      <c r="F2443" t="s">
        <v>2067</v>
      </c>
      <c r="G2443" t="s">
        <v>2</v>
      </c>
      <c r="H2443" t="s">
        <v>2083</v>
      </c>
      <c r="I2443" s="63" t="e">
        <f t="array" ref="I2443">_xlfn.IFS(#REF!="1",1,#REF!="2",2,#REF!="3",3,#REF!="1A",4,#REF!="1B",5,#REF!="2A",6,#REF!="2B",7,#REF!="3A",8,#REF!="3B",9,#REF!="4A",10,#REF!="","")</f>
        <v>#REF!</v>
      </c>
      <c r="J2443">
        <f>VLOOKUP(F2443,profesor!$G$2:$H$101,2,0)</f>
        <v>27</v>
      </c>
      <c r="K2443">
        <f>VLOOKUP(H2443,ar_predmet!A:C,3,0)</f>
        <v>255</v>
      </c>
      <c r="L2443" s="3" t="str">
        <f>VLOOKUP(H2443,ar_predmet!A:C,2,FALSE())</f>
        <v>S303</v>
      </c>
      <c r="M2443">
        <f>+VLOOKUP(G2443,tip_dogodka!$B$2:$C$10,2,0)</f>
        <v>1</v>
      </c>
      <c r="N2443">
        <f>+VLOOKUP(E2443,prostor!$F$1:$G$101,2,0)</f>
        <v>55</v>
      </c>
      <c r="O2443">
        <f t="shared" si="152"/>
        <v>195</v>
      </c>
      <c r="P2443">
        <f>VLOOKUP(O2443,mi2hh!A$2:B$4261,2,FALSE())</f>
        <v>4</v>
      </c>
      <c r="Q2443" t="str">
        <f t="shared" si="153"/>
        <v>Izr</v>
      </c>
      <c r="R2443" t="str">
        <f t="shared" si="154"/>
        <v>VS</v>
      </c>
      <c r="S2443" s="24" t="s">
        <v>1255</v>
      </c>
      <c r="T2443" t="str">
        <f t="shared" si="155"/>
        <v/>
      </c>
      <c r="U2443">
        <f>VLOOKUP(S2443,ar_skupina!L$2:M$136,2,FALSE())</f>
        <v>108</v>
      </c>
    </row>
    <row r="2444" spans="1:21" ht="14.25" customHeight="1" x14ac:dyDescent="0.25">
      <c r="A2444">
        <v>2970</v>
      </c>
      <c r="B2444" s="9">
        <v>45226.677083333299</v>
      </c>
      <c r="C2444" s="9">
        <v>45226.78125</v>
      </c>
      <c r="D2444" t="s">
        <v>2080</v>
      </c>
      <c r="E2444" t="s">
        <v>16</v>
      </c>
      <c r="F2444" t="s">
        <v>2067</v>
      </c>
      <c r="G2444" t="s">
        <v>4</v>
      </c>
      <c r="H2444" t="s">
        <v>2081</v>
      </c>
      <c r="I2444" s="63" t="e">
        <f t="array" ref="I2444">_xlfn.IFS(#REF!="1",1,#REF!="2",2,#REF!="3",3,#REF!="1A",4,#REF!="1B",5,#REF!="2A",6,#REF!="2B",7,#REF!="3A",8,#REF!="3B",9,#REF!="4A",10,#REF!="","")</f>
        <v>#REF!</v>
      </c>
      <c r="J2444">
        <f>VLOOKUP(F2444,profesor!$G$2:$H$101,2,0)</f>
        <v>27</v>
      </c>
      <c r="K2444">
        <f>VLOOKUP(H2444,ar_predmet!A:C,3,0)</f>
        <v>97</v>
      </c>
      <c r="L2444" s="3">
        <f>VLOOKUP(H2444,ar_predmet!A:C,2,FALSE())</f>
        <v>6223</v>
      </c>
      <c r="M2444">
        <f>+VLOOKUP(G2444,tip_dogodka!$B$2:$C$10,2,0)</f>
        <v>3</v>
      </c>
      <c r="N2444">
        <f>+VLOOKUP(E2444,prostor!$F$1:$G$101,2,0)</f>
        <v>54</v>
      </c>
      <c r="O2444">
        <f t="shared" si="152"/>
        <v>150</v>
      </c>
      <c r="P2444">
        <f>VLOOKUP(O2444,mi2hh!A$2:B$4261,2,FALSE())</f>
        <v>3</v>
      </c>
      <c r="Q2444" t="str">
        <f t="shared" si="153"/>
        <v>Red</v>
      </c>
      <c r="R2444" t="str">
        <f t="shared" si="154"/>
        <v>UN</v>
      </c>
      <c r="S2444" s="24" t="s">
        <v>1204</v>
      </c>
      <c r="T2444" t="str">
        <f t="shared" si="155"/>
        <v/>
      </c>
      <c r="U2444">
        <f>VLOOKUP(S2444,ar_skupina!L$2:M$136,2,FALSE())</f>
        <v>55</v>
      </c>
    </row>
    <row r="2445" spans="1:21" ht="14.25" customHeight="1" x14ac:dyDescent="0.25">
      <c r="A2445">
        <v>2971</v>
      </c>
      <c r="B2445" s="9">
        <v>45399.53125</v>
      </c>
      <c r="C2445" s="9">
        <v>45399.635416666701</v>
      </c>
      <c r="D2445" t="s">
        <v>1507</v>
      </c>
      <c r="E2445" t="s">
        <v>16</v>
      </c>
      <c r="F2445" t="s">
        <v>2067</v>
      </c>
      <c r="G2445" t="s">
        <v>5</v>
      </c>
      <c r="H2445" t="s">
        <v>1500</v>
      </c>
      <c r="I2445" s="63" t="e">
        <f t="array" ref="I2445">_xlfn.IFS(#REF!="1",1,#REF!="2",2,#REF!="3",3,#REF!="1A",4,#REF!="1B",5,#REF!="2A",6,#REF!="2B",7,#REF!="3A",8,#REF!="3B",9,#REF!="4A",10,#REF!="","")</f>
        <v>#REF!</v>
      </c>
      <c r="J2445">
        <f>VLOOKUP(F2445,profesor!$G$2:$H$101,2,0)</f>
        <v>27</v>
      </c>
      <c r="K2445">
        <f>VLOOKUP(H2445,ar_predmet!A:C,3,0)</f>
        <v>150</v>
      </c>
      <c r="L2445" s="3">
        <f>VLOOKUP(H2445,ar_predmet!A:C,2,FALSE())</f>
        <v>7109</v>
      </c>
      <c r="M2445">
        <f>+VLOOKUP(G2445,tip_dogodka!$B$2:$C$10,2,0)</f>
        <v>4</v>
      </c>
      <c r="N2445">
        <f>+VLOOKUP(E2445,prostor!$F$1:$G$101,2,0)</f>
        <v>54</v>
      </c>
      <c r="O2445">
        <f t="shared" si="152"/>
        <v>150</v>
      </c>
      <c r="P2445">
        <f>VLOOKUP(O2445,mi2hh!A$2:B$4261,2,FALSE())</f>
        <v>3</v>
      </c>
      <c r="Q2445" t="str">
        <f t="shared" si="153"/>
        <v>Red</v>
      </c>
      <c r="R2445" t="str">
        <f t="shared" si="154"/>
        <v>MA</v>
      </c>
      <c r="S2445" s="24" t="s">
        <v>1225</v>
      </c>
      <c r="T2445" t="str">
        <f t="shared" si="155"/>
        <v/>
      </c>
      <c r="U2445">
        <f>VLOOKUP(S2445,ar_skupina!L$2:M$136,2,FALSE())</f>
        <v>81</v>
      </c>
    </row>
    <row r="2446" spans="1:21" ht="14.25" customHeight="1" x14ac:dyDescent="0.25">
      <c r="A2446">
        <v>2972</v>
      </c>
      <c r="B2446" s="9">
        <v>45370.75</v>
      </c>
      <c r="C2446" s="9">
        <v>45370.854166666701</v>
      </c>
      <c r="D2446" t="s">
        <v>2075</v>
      </c>
      <c r="E2446" t="s">
        <v>16</v>
      </c>
      <c r="F2446" t="s">
        <v>2067</v>
      </c>
      <c r="G2446" t="s">
        <v>4</v>
      </c>
      <c r="H2446" t="s">
        <v>1500</v>
      </c>
      <c r="I2446" s="63" t="e">
        <f t="array" ref="I2446">_xlfn.IFS(#REF!="1",1,#REF!="2",2,#REF!="3",3,#REF!="1A",4,#REF!="1B",5,#REF!="2A",6,#REF!="2B",7,#REF!="3A",8,#REF!="3B",9,#REF!="4A",10,#REF!="","")</f>
        <v>#REF!</v>
      </c>
      <c r="J2446">
        <f>VLOOKUP(F2446,profesor!$G$2:$H$101,2,0)</f>
        <v>27</v>
      </c>
      <c r="K2446">
        <f>VLOOKUP(H2446,ar_predmet!A:C,3,0)</f>
        <v>150</v>
      </c>
      <c r="L2446" s="3">
        <f>VLOOKUP(H2446,ar_predmet!A:C,2,FALSE())</f>
        <v>7109</v>
      </c>
      <c r="M2446">
        <f>+VLOOKUP(G2446,tip_dogodka!$B$2:$C$10,2,0)</f>
        <v>3</v>
      </c>
      <c r="N2446">
        <f>+VLOOKUP(E2446,prostor!$F$1:$G$101,2,0)</f>
        <v>54</v>
      </c>
      <c r="O2446">
        <f t="shared" si="152"/>
        <v>150</v>
      </c>
      <c r="P2446">
        <f>VLOOKUP(O2446,mi2hh!A$2:B$4261,2,FALSE())</f>
        <v>3</v>
      </c>
      <c r="Q2446" t="str">
        <f t="shared" si="153"/>
        <v>Red</v>
      </c>
      <c r="R2446" t="str">
        <f t="shared" si="154"/>
        <v>MA</v>
      </c>
      <c r="S2446" s="24" t="s">
        <v>1225</v>
      </c>
      <c r="T2446" t="str">
        <f t="shared" si="155"/>
        <v/>
      </c>
      <c r="U2446">
        <f>VLOOKUP(S2446,ar_skupina!L$2:M$136,2,FALSE())</f>
        <v>81</v>
      </c>
    </row>
    <row r="2447" spans="1:21" ht="14.25" customHeight="1" x14ac:dyDescent="0.25">
      <c r="A2447">
        <v>2973</v>
      </c>
      <c r="B2447" s="9">
        <v>45380.708333333299</v>
      </c>
      <c r="C2447" s="9">
        <v>45380.885416666701</v>
      </c>
      <c r="D2447" t="s">
        <v>1525</v>
      </c>
      <c r="E2447" t="s">
        <v>17</v>
      </c>
      <c r="F2447" t="s">
        <v>2067</v>
      </c>
      <c r="G2447" t="s">
        <v>2</v>
      </c>
      <c r="H2447" t="s">
        <v>1526</v>
      </c>
      <c r="I2447" s="63" t="e">
        <f t="array" ref="I2447">_xlfn.IFS(#REF!="1",1,#REF!="2",2,#REF!="3",3,#REF!="1A",4,#REF!="1B",5,#REF!="2A",6,#REF!="2B",7,#REF!="3A",8,#REF!="3B",9,#REF!="4A",10,#REF!="","")</f>
        <v>#REF!</v>
      </c>
      <c r="J2447">
        <f>VLOOKUP(F2447,profesor!$G$2:$H$101,2,0)</f>
        <v>27</v>
      </c>
      <c r="K2447">
        <f>VLOOKUP(H2447,ar_predmet!A:C,3,0)</f>
        <v>299</v>
      </c>
      <c r="L2447" s="3">
        <f>VLOOKUP(H2447,ar_predmet!A:C,2,FALSE())</f>
        <v>4136</v>
      </c>
      <c r="M2447">
        <f>+VLOOKUP(G2447,tip_dogodka!$B$2:$C$10,2,0)</f>
        <v>1</v>
      </c>
      <c r="N2447">
        <f>+VLOOKUP(E2447,prostor!$F$1:$G$101,2,0)</f>
        <v>55</v>
      </c>
      <c r="O2447">
        <f t="shared" si="152"/>
        <v>255</v>
      </c>
      <c r="P2447">
        <f>VLOOKUP(O2447,mi2hh!A$2:B$4261,2,FALSE())</f>
        <v>5</v>
      </c>
      <c r="Q2447" t="str">
        <f t="shared" si="153"/>
        <v>Izr</v>
      </c>
      <c r="R2447" t="str">
        <f t="shared" si="154"/>
        <v>DO</v>
      </c>
      <c r="S2447" s="24" t="s">
        <v>1281</v>
      </c>
      <c r="T2447" t="str">
        <f t="shared" si="155"/>
        <v/>
      </c>
      <c r="U2447">
        <f>VLOOKUP(S2447,ar_skupina!L$2:M$136,2,FALSE())</f>
        <v>131</v>
      </c>
    </row>
    <row r="2448" spans="1:21" ht="14.25" customHeight="1" x14ac:dyDescent="0.25">
      <c r="A2448">
        <v>2974</v>
      </c>
      <c r="B2448" s="9">
        <v>45212.791666666701</v>
      </c>
      <c r="C2448" s="9">
        <v>45212.961805555598</v>
      </c>
      <c r="D2448" t="s">
        <v>2070</v>
      </c>
      <c r="E2448" t="s">
        <v>16</v>
      </c>
      <c r="F2448" t="s">
        <v>2067</v>
      </c>
      <c r="G2448" t="s">
        <v>4</v>
      </c>
      <c r="H2448" t="s">
        <v>2069</v>
      </c>
      <c r="I2448" s="63" t="e">
        <f t="array" ref="I2448">_xlfn.IFS(#REF!="1",1,#REF!="2",2,#REF!="3",3,#REF!="1A",4,#REF!="1B",5,#REF!="2A",6,#REF!="2B",7,#REF!="3A",8,#REF!="3B",9,#REF!="4A",10,#REF!="","")</f>
        <v>#REF!</v>
      </c>
      <c r="J2448">
        <f>VLOOKUP(F2448,profesor!$G$2:$H$101,2,0)</f>
        <v>27</v>
      </c>
      <c r="K2448">
        <f>VLOOKUP(H2448,ar_predmet!A:C,3,0)</f>
        <v>249</v>
      </c>
      <c r="L2448" s="3" t="str">
        <f>VLOOKUP(H2448,ar_predmet!A:C,2,FALSE())</f>
        <v>S209</v>
      </c>
      <c r="M2448">
        <f>+VLOOKUP(G2448,tip_dogodka!$B$2:$C$10,2,0)</f>
        <v>3</v>
      </c>
      <c r="N2448">
        <f>+VLOOKUP(E2448,prostor!$F$1:$G$101,2,0)</f>
        <v>54</v>
      </c>
      <c r="O2448">
        <f t="shared" si="152"/>
        <v>245</v>
      </c>
      <c r="P2448">
        <f>VLOOKUP(O2448,mi2hh!A$2:B$4261,2,FALSE())</f>
        <v>5</v>
      </c>
      <c r="Q2448" t="str">
        <f t="shared" si="153"/>
        <v>Izr</v>
      </c>
      <c r="R2448" t="str">
        <f t="shared" si="154"/>
        <v>VS</v>
      </c>
      <c r="S2448" s="24" t="s">
        <v>1246</v>
      </c>
      <c r="T2448" t="str">
        <f t="shared" si="155"/>
        <v/>
      </c>
      <c r="U2448">
        <f>VLOOKUP(S2448,ar_skupina!L$2:M$136,2,FALSE())</f>
        <v>100</v>
      </c>
    </row>
    <row r="2449" spans="1:21" ht="14.25" customHeight="1" x14ac:dyDescent="0.25">
      <c r="A2449">
        <v>2975</v>
      </c>
      <c r="B2449" s="9">
        <v>45222.677083333299</v>
      </c>
      <c r="C2449" s="9">
        <v>45222.78125</v>
      </c>
      <c r="D2449" t="s">
        <v>2080</v>
      </c>
      <c r="E2449" t="s">
        <v>16</v>
      </c>
      <c r="F2449" t="s">
        <v>2067</v>
      </c>
      <c r="G2449" t="s">
        <v>4</v>
      </c>
      <c r="H2449" t="s">
        <v>2081</v>
      </c>
      <c r="I2449" s="63" t="e">
        <f t="array" ref="I2449">_xlfn.IFS(#REF!="1",1,#REF!="2",2,#REF!="3",3,#REF!="1A",4,#REF!="1B",5,#REF!="2A",6,#REF!="2B",7,#REF!="3A",8,#REF!="3B",9,#REF!="4A",10,#REF!="","")</f>
        <v>#REF!</v>
      </c>
      <c r="J2449">
        <f>VLOOKUP(F2449,profesor!$G$2:$H$101,2,0)</f>
        <v>27</v>
      </c>
      <c r="K2449">
        <f>VLOOKUP(H2449,ar_predmet!A:C,3,0)</f>
        <v>97</v>
      </c>
      <c r="L2449" s="3">
        <f>VLOOKUP(H2449,ar_predmet!A:C,2,FALSE())</f>
        <v>6223</v>
      </c>
      <c r="M2449">
        <f>+VLOOKUP(G2449,tip_dogodka!$B$2:$C$10,2,0)</f>
        <v>3</v>
      </c>
      <c r="N2449">
        <f>+VLOOKUP(E2449,prostor!$F$1:$G$101,2,0)</f>
        <v>54</v>
      </c>
      <c r="O2449">
        <f t="shared" si="152"/>
        <v>150</v>
      </c>
      <c r="P2449">
        <f>VLOOKUP(O2449,mi2hh!A$2:B$4261,2,FALSE())</f>
        <v>3</v>
      </c>
      <c r="Q2449" t="str">
        <f t="shared" si="153"/>
        <v>Red</v>
      </c>
      <c r="R2449" t="str">
        <f t="shared" si="154"/>
        <v>UN</v>
      </c>
      <c r="S2449" s="24" t="s">
        <v>1204</v>
      </c>
      <c r="T2449" t="str">
        <f t="shared" si="155"/>
        <v/>
      </c>
      <c r="U2449">
        <f>VLOOKUP(S2449,ar_skupina!L$2:M$136,2,FALSE())</f>
        <v>55</v>
      </c>
    </row>
    <row r="2450" spans="1:21" ht="14.25" customHeight="1" x14ac:dyDescent="0.25">
      <c r="A2450">
        <v>2976</v>
      </c>
      <c r="B2450" s="9">
        <v>45365.75</v>
      </c>
      <c r="C2450" s="9">
        <v>45365.920138888898</v>
      </c>
      <c r="D2450" t="s">
        <v>2094</v>
      </c>
      <c r="E2450">
        <v>303</v>
      </c>
      <c r="F2450" t="s">
        <v>2067</v>
      </c>
      <c r="G2450" t="s">
        <v>3</v>
      </c>
      <c r="H2450" t="s">
        <v>2077</v>
      </c>
      <c r="I2450" s="63" t="e">
        <f t="array" ref="I2450">_xlfn.IFS(#REF!="1",1,#REF!="2",2,#REF!="3",3,#REF!="1A",4,#REF!="1B",5,#REF!="2A",6,#REF!="2B",7,#REF!="3A",8,#REF!="3B",9,#REF!="4A",10,#REF!="","")</f>
        <v>#REF!</v>
      </c>
      <c r="J2450">
        <f>VLOOKUP(F2450,profesor!$G$2:$H$101,2,0)</f>
        <v>27</v>
      </c>
      <c r="K2450">
        <f>VLOOKUP(H2450,ar_predmet!A:C,3,0)</f>
        <v>254</v>
      </c>
      <c r="L2450" s="3" t="str">
        <f>VLOOKUP(H2450,ar_predmet!A:C,2,FALSE())</f>
        <v>S302</v>
      </c>
      <c r="M2450">
        <f>+VLOOKUP(G2450,tip_dogodka!$B$2:$C$10,2,0)</f>
        <v>2</v>
      </c>
      <c r="N2450">
        <f>+VLOOKUP(E2450,prostor!$F$1:$G$101,2,0)</f>
        <v>7</v>
      </c>
      <c r="O2450">
        <f t="shared" si="152"/>
        <v>245</v>
      </c>
      <c r="P2450">
        <f>VLOOKUP(O2450,mi2hh!A$2:B$4261,2,FALSE())</f>
        <v>5</v>
      </c>
      <c r="Q2450" t="str">
        <f t="shared" si="153"/>
        <v>Izr</v>
      </c>
      <c r="R2450" t="str">
        <f t="shared" si="154"/>
        <v>VS</v>
      </c>
      <c r="S2450" s="24" t="s">
        <v>1255</v>
      </c>
      <c r="T2450" t="str">
        <f t="shared" si="155"/>
        <v/>
      </c>
      <c r="U2450">
        <f>VLOOKUP(S2450,ar_skupina!L$2:M$136,2,FALSE())</f>
        <v>108</v>
      </c>
    </row>
    <row r="2451" spans="1:21" ht="14.25" customHeight="1" x14ac:dyDescent="0.25">
      <c r="A2451">
        <v>2977</v>
      </c>
      <c r="B2451" s="9">
        <v>45377.75</v>
      </c>
      <c r="C2451" s="9">
        <v>45377.885416666701</v>
      </c>
      <c r="D2451" t="s">
        <v>2094</v>
      </c>
      <c r="E2451" t="s">
        <v>17</v>
      </c>
      <c r="F2451" t="s">
        <v>2067</v>
      </c>
      <c r="G2451" t="s">
        <v>3</v>
      </c>
      <c r="H2451" t="s">
        <v>2077</v>
      </c>
      <c r="I2451" s="63" t="e">
        <f t="array" ref="I2451">_xlfn.IFS(#REF!="1",1,#REF!="2",2,#REF!="3",3,#REF!="1A",4,#REF!="1B",5,#REF!="2A",6,#REF!="2B",7,#REF!="3A",8,#REF!="3B",9,#REF!="4A",10,#REF!="","")</f>
        <v>#REF!</v>
      </c>
      <c r="J2451">
        <f>VLOOKUP(F2451,profesor!$G$2:$H$101,2,0)</f>
        <v>27</v>
      </c>
      <c r="K2451">
        <f>VLOOKUP(H2451,ar_predmet!A:C,3,0)</f>
        <v>254</v>
      </c>
      <c r="L2451" s="3" t="str">
        <f>VLOOKUP(H2451,ar_predmet!A:C,2,FALSE())</f>
        <v>S302</v>
      </c>
      <c r="M2451">
        <f>+VLOOKUP(G2451,tip_dogodka!$B$2:$C$10,2,0)</f>
        <v>2</v>
      </c>
      <c r="N2451">
        <f>+VLOOKUP(E2451,prostor!$F$1:$G$101,2,0)</f>
        <v>55</v>
      </c>
      <c r="O2451">
        <f t="shared" si="152"/>
        <v>195</v>
      </c>
      <c r="P2451">
        <f>VLOOKUP(O2451,mi2hh!A$2:B$4261,2,FALSE())</f>
        <v>4</v>
      </c>
      <c r="Q2451" t="str">
        <f t="shared" si="153"/>
        <v>Izr</v>
      </c>
      <c r="R2451" t="str">
        <f t="shared" si="154"/>
        <v>VS</v>
      </c>
      <c r="S2451" s="24" t="s">
        <v>1255</v>
      </c>
      <c r="T2451" t="str">
        <f t="shared" si="155"/>
        <v/>
      </c>
      <c r="U2451">
        <f>VLOOKUP(S2451,ar_skupina!L$2:M$136,2,FALSE())</f>
        <v>108</v>
      </c>
    </row>
    <row r="2452" spans="1:21" ht="14.25" customHeight="1" x14ac:dyDescent="0.25">
      <c r="A2452">
        <v>2978</v>
      </c>
      <c r="B2452" s="9">
        <v>45217.791666666701</v>
      </c>
      <c r="C2452" s="9">
        <v>45217.961805555598</v>
      </c>
      <c r="D2452" t="s">
        <v>2070</v>
      </c>
      <c r="E2452" t="s">
        <v>16</v>
      </c>
      <c r="F2452" t="s">
        <v>2067</v>
      </c>
      <c r="G2452" t="s">
        <v>4</v>
      </c>
      <c r="H2452" t="s">
        <v>2069</v>
      </c>
      <c r="I2452" s="63" t="e">
        <f t="array" ref="I2452">_xlfn.IFS(#REF!="1",1,#REF!="2",2,#REF!="3",3,#REF!="1A",4,#REF!="1B",5,#REF!="2A",6,#REF!="2B",7,#REF!="3A",8,#REF!="3B",9,#REF!="4A",10,#REF!="","")</f>
        <v>#REF!</v>
      </c>
      <c r="J2452">
        <f>VLOOKUP(F2452,profesor!$G$2:$H$101,2,0)</f>
        <v>27</v>
      </c>
      <c r="K2452">
        <f>VLOOKUP(H2452,ar_predmet!A:C,3,0)</f>
        <v>249</v>
      </c>
      <c r="L2452" s="3" t="str">
        <f>VLOOKUP(H2452,ar_predmet!A:C,2,FALSE())</f>
        <v>S209</v>
      </c>
      <c r="M2452">
        <f>+VLOOKUP(G2452,tip_dogodka!$B$2:$C$10,2,0)</f>
        <v>3</v>
      </c>
      <c r="N2452">
        <f>+VLOOKUP(E2452,prostor!$F$1:$G$101,2,0)</f>
        <v>54</v>
      </c>
      <c r="O2452">
        <f t="shared" si="152"/>
        <v>245</v>
      </c>
      <c r="P2452">
        <f>VLOOKUP(O2452,mi2hh!A$2:B$4261,2,FALSE())</f>
        <v>5</v>
      </c>
      <c r="Q2452" t="str">
        <f t="shared" si="153"/>
        <v>Izr</v>
      </c>
      <c r="R2452" t="str">
        <f t="shared" si="154"/>
        <v>VS</v>
      </c>
      <c r="S2452" s="24" t="s">
        <v>1246</v>
      </c>
      <c r="T2452" t="str">
        <f t="shared" si="155"/>
        <v/>
      </c>
      <c r="U2452">
        <f>VLOOKUP(S2452,ar_skupina!L$2:M$136,2,FALSE())</f>
        <v>100</v>
      </c>
    </row>
    <row r="2453" spans="1:21" ht="14.25" customHeight="1" x14ac:dyDescent="0.25">
      <c r="A2453">
        <v>2981</v>
      </c>
      <c r="B2453" s="9">
        <v>45201.677083333299</v>
      </c>
      <c r="C2453" s="9">
        <v>45201.78125</v>
      </c>
      <c r="D2453" t="s">
        <v>2092</v>
      </c>
      <c r="E2453">
        <v>306</v>
      </c>
      <c r="F2453" t="s">
        <v>2067</v>
      </c>
      <c r="G2453" t="s">
        <v>2</v>
      </c>
      <c r="H2453" t="s">
        <v>2081</v>
      </c>
      <c r="I2453" s="63" t="e">
        <f t="array" ref="I2453">_xlfn.IFS(#REF!="1",1,#REF!="2",2,#REF!="3",3,#REF!="1A",4,#REF!="1B",5,#REF!="2A",6,#REF!="2B",7,#REF!="3A",8,#REF!="3B",9,#REF!="4A",10,#REF!="","")</f>
        <v>#REF!</v>
      </c>
      <c r="J2453">
        <f>VLOOKUP(F2453,profesor!$G$2:$H$101,2,0)</f>
        <v>27</v>
      </c>
      <c r="K2453">
        <f>VLOOKUP(H2453,ar_predmet!A:C,3,0)</f>
        <v>97</v>
      </c>
      <c r="L2453" s="3">
        <f>VLOOKUP(H2453,ar_predmet!A:C,2,FALSE())</f>
        <v>6223</v>
      </c>
      <c r="M2453">
        <f>+VLOOKUP(G2453,tip_dogodka!$B$2:$C$10,2,0)</f>
        <v>1</v>
      </c>
      <c r="N2453">
        <f>+VLOOKUP(E2453,prostor!$F$1:$G$101,2,0)</f>
        <v>8</v>
      </c>
      <c r="O2453">
        <f t="shared" si="152"/>
        <v>150</v>
      </c>
      <c r="P2453">
        <f>VLOOKUP(O2453,mi2hh!A$2:B$4261,2,FALSE())</f>
        <v>3</v>
      </c>
      <c r="Q2453" t="str">
        <f t="shared" si="153"/>
        <v>Red</v>
      </c>
      <c r="R2453" t="str">
        <f t="shared" si="154"/>
        <v>UN</v>
      </c>
      <c r="S2453" s="24" t="s">
        <v>1204</v>
      </c>
      <c r="T2453" t="str">
        <f t="shared" si="155"/>
        <v/>
      </c>
      <c r="U2453">
        <f>VLOOKUP(S2453,ar_skupina!L$2:M$136,2,FALSE())</f>
        <v>55</v>
      </c>
    </row>
    <row r="2454" spans="1:21" ht="14.25" customHeight="1" x14ac:dyDescent="0.25">
      <c r="A2454">
        <v>2983</v>
      </c>
      <c r="B2454" s="9">
        <v>45386.53125</v>
      </c>
      <c r="C2454" s="9">
        <v>45386.635416666701</v>
      </c>
      <c r="D2454" t="s">
        <v>2075</v>
      </c>
      <c r="E2454" t="s">
        <v>16</v>
      </c>
      <c r="F2454" t="s">
        <v>2067</v>
      </c>
      <c r="G2454" t="s">
        <v>4</v>
      </c>
      <c r="H2454" t="s">
        <v>1500</v>
      </c>
      <c r="I2454" s="63" t="e">
        <f t="array" ref="I2454">_xlfn.IFS(#REF!="1",1,#REF!="2",2,#REF!="3",3,#REF!="1A",4,#REF!="1B",5,#REF!="2A",6,#REF!="2B",7,#REF!="3A",8,#REF!="3B",9,#REF!="4A",10,#REF!="","")</f>
        <v>#REF!</v>
      </c>
      <c r="J2454">
        <f>VLOOKUP(F2454,profesor!$G$2:$H$101,2,0)</f>
        <v>27</v>
      </c>
      <c r="K2454">
        <f>VLOOKUP(H2454,ar_predmet!A:C,3,0)</f>
        <v>150</v>
      </c>
      <c r="L2454" s="3">
        <f>VLOOKUP(H2454,ar_predmet!A:C,2,FALSE())</f>
        <v>7109</v>
      </c>
      <c r="M2454">
        <f>+VLOOKUP(G2454,tip_dogodka!$B$2:$C$10,2,0)</f>
        <v>3</v>
      </c>
      <c r="N2454">
        <f>+VLOOKUP(E2454,prostor!$F$1:$G$101,2,0)</f>
        <v>54</v>
      </c>
      <c r="O2454">
        <f t="shared" si="152"/>
        <v>150</v>
      </c>
      <c r="P2454">
        <f>VLOOKUP(O2454,mi2hh!A$2:B$4261,2,FALSE())</f>
        <v>3</v>
      </c>
      <c r="Q2454" t="str">
        <f t="shared" si="153"/>
        <v>Red</v>
      </c>
      <c r="R2454" t="str">
        <f t="shared" si="154"/>
        <v>MA</v>
      </c>
      <c r="S2454" s="24" t="s">
        <v>1225</v>
      </c>
      <c r="T2454" t="str">
        <f t="shared" si="155"/>
        <v/>
      </c>
      <c r="U2454">
        <f>VLOOKUP(S2454,ar_skupina!L$2:M$136,2,FALSE())</f>
        <v>81</v>
      </c>
    </row>
    <row r="2455" spans="1:21" ht="14.25" customHeight="1" x14ac:dyDescent="0.25">
      <c r="A2455">
        <v>2984</v>
      </c>
      <c r="B2455" s="9">
        <v>45378.489583333299</v>
      </c>
      <c r="C2455" s="9">
        <v>45378.59375</v>
      </c>
      <c r="D2455" t="s">
        <v>2084</v>
      </c>
      <c r="E2455">
        <v>302</v>
      </c>
      <c r="F2455" t="s">
        <v>2067</v>
      </c>
      <c r="G2455" t="s">
        <v>2</v>
      </c>
      <c r="H2455" t="s">
        <v>1500</v>
      </c>
      <c r="I2455" s="63" t="e">
        <f t="array" ref="I2455">_xlfn.IFS(#REF!="1",1,#REF!="2",2,#REF!="3",3,#REF!="1A",4,#REF!="1B",5,#REF!="2A",6,#REF!="2B",7,#REF!="3A",8,#REF!="3B",9,#REF!="4A",10,#REF!="","")</f>
        <v>#REF!</v>
      </c>
      <c r="J2455">
        <f>VLOOKUP(F2455,profesor!$G$2:$H$101,2,0)</f>
        <v>27</v>
      </c>
      <c r="K2455">
        <f>VLOOKUP(H2455,ar_predmet!A:C,3,0)</f>
        <v>150</v>
      </c>
      <c r="L2455" s="3">
        <f>VLOOKUP(H2455,ar_predmet!A:C,2,FALSE())</f>
        <v>7109</v>
      </c>
      <c r="M2455">
        <f>+VLOOKUP(G2455,tip_dogodka!$B$2:$C$10,2,0)</f>
        <v>1</v>
      </c>
      <c r="N2455">
        <f>+VLOOKUP(E2455,prostor!$F$1:$G$101,2,0)</f>
        <v>6</v>
      </c>
      <c r="O2455">
        <f t="shared" si="152"/>
        <v>150</v>
      </c>
      <c r="P2455">
        <f>VLOOKUP(O2455,mi2hh!A$2:B$4261,2,FALSE())</f>
        <v>3</v>
      </c>
      <c r="Q2455" t="str">
        <f t="shared" si="153"/>
        <v>Red</v>
      </c>
      <c r="R2455" t="str">
        <f t="shared" si="154"/>
        <v>MA</v>
      </c>
      <c r="S2455" s="24" t="s">
        <v>1225</v>
      </c>
      <c r="T2455" t="str">
        <f t="shared" si="155"/>
        <v/>
      </c>
      <c r="U2455">
        <f>VLOOKUP(S2455,ar_skupina!L$2:M$136,2,FALSE())</f>
        <v>81</v>
      </c>
    </row>
    <row r="2456" spans="1:21" ht="14.25" customHeight="1" x14ac:dyDescent="0.25">
      <c r="A2456">
        <v>2985</v>
      </c>
      <c r="B2456" s="9">
        <v>45301.75</v>
      </c>
      <c r="C2456" s="9">
        <v>45301.916666666701</v>
      </c>
      <c r="D2456" t="s">
        <v>2095</v>
      </c>
      <c r="E2456" t="s">
        <v>17</v>
      </c>
      <c r="F2456" t="s">
        <v>2067</v>
      </c>
      <c r="G2456" t="s">
        <v>8</v>
      </c>
      <c r="H2456" t="s">
        <v>2079</v>
      </c>
      <c r="I2456" s="63" t="e">
        <f t="array" ref="I2456">_xlfn.IFS(#REF!="1",1,#REF!="2",2,#REF!="3",3,#REF!="1A",4,#REF!="1B",5,#REF!="2A",6,#REF!="2B",7,#REF!="3A",8,#REF!="3B",9,#REF!="4A",10,#REF!="","")</f>
        <v>#REF!</v>
      </c>
      <c r="J2456">
        <f>VLOOKUP(F2456,profesor!$G$2:$H$101,2,0)</f>
        <v>27</v>
      </c>
      <c r="K2456">
        <f>VLOOKUP(H2456,ar_predmet!A:C,3,0)</f>
        <v>270</v>
      </c>
      <c r="L2456" s="3" t="str">
        <f>VLOOKUP(H2456,ar_predmet!A:C,2,FALSE())</f>
        <v>KM201</v>
      </c>
      <c r="M2456">
        <f>+VLOOKUP(G2456,tip_dogodka!$B$2:$C$10,2,0)</f>
        <v>7</v>
      </c>
      <c r="N2456">
        <f>+VLOOKUP(E2456,prostor!$F$1:$G$101,2,0)</f>
        <v>55</v>
      </c>
      <c r="O2456">
        <f t="shared" si="152"/>
        <v>240</v>
      </c>
      <c r="P2456">
        <f>VLOOKUP(O2456,mi2hh!A$2:B$4261,2,FALSE())</f>
        <v>5</v>
      </c>
      <c r="Q2456" t="str">
        <f t="shared" si="153"/>
        <v>Izr</v>
      </c>
      <c r="R2456" t="str">
        <f t="shared" si="154"/>
        <v>VS</v>
      </c>
      <c r="S2456" s="24" t="s">
        <v>1247</v>
      </c>
      <c r="T2456" t="str">
        <f t="shared" si="155"/>
        <v/>
      </c>
      <c r="U2456">
        <f>VLOOKUP(S2456,ar_skupina!L$2:M$136,2,FALSE())</f>
        <v>101</v>
      </c>
    </row>
    <row r="2457" spans="1:21" ht="14.25" customHeight="1" x14ac:dyDescent="0.25">
      <c r="A2457">
        <v>2986</v>
      </c>
      <c r="B2457" s="9">
        <v>45348.75</v>
      </c>
      <c r="C2457" s="9">
        <v>45348.854166666701</v>
      </c>
      <c r="D2457" t="s">
        <v>2076</v>
      </c>
      <c r="E2457">
        <v>303</v>
      </c>
      <c r="F2457" t="s">
        <v>2067</v>
      </c>
      <c r="G2457" t="s">
        <v>2</v>
      </c>
      <c r="H2457" t="s">
        <v>2077</v>
      </c>
      <c r="I2457" s="63" t="e">
        <f t="array" ref="I2457">_xlfn.IFS(#REF!="1",1,#REF!="2",2,#REF!="3",3,#REF!="1A",4,#REF!="1B",5,#REF!="2A",6,#REF!="2B",7,#REF!="3A",8,#REF!="3B",9,#REF!="4A",10,#REF!="","")</f>
        <v>#REF!</v>
      </c>
      <c r="J2457">
        <f>VLOOKUP(F2457,profesor!$G$2:$H$101,2,0)</f>
        <v>27</v>
      </c>
      <c r="K2457">
        <f>VLOOKUP(H2457,ar_predmet!A:C,3,0)</f>
        <v>254</v>
      </c>
      <c r="L2457" s="3" t="str">
        <f>VLOOKUP(H2457,ar_predmet!A:C,2,FALSE())</f>
        <v>S302</v>
      </c>
      <c r="M2457">
        <f>+VLOOKUP(G2457,tip_dogodka!$B$2:$C$10,2,0)</f>
        <v>1</v>
      </c>
      <c r="N2457">
        <f>+VLOOKUP(E2457,prostor!$F$1:$G$101,2,0)</f>
        <v>7</v>
      </c>
      <c r="O2457">
        <f t="shared" si="152"/>
        <v>150</v>
      </c>
      <c r="P2457">
        <f>VLOOKUP(O2457,mi2hh!A$2:B$4261,2,FALSE())</f>
        <v>3</v>
      </c>
      <c r="Q2457" t="str">
        <f t="shared" si="153"/>
        <v>Izr</v>
      </c>
      <c r="R2457" t="str">
        <f t="shared" si="154"/>
        <v>VS</v>
      </c>
      <c r="S2457" s="24" t="s">
        <v>1255</v>
      </c>
      <c r="T2457" t="str">
        <f t="shared" si="155"/>
        <v/>
      </c>
      <c r="U2457">
        <f>VLOOKUP(S2457,ar_skupina!L$2:M$136,2,FALSE())</f>
        <v>108</v>
      </c>
    </row>
    <row r="2458" spans="1:21" ht="14.25" customHeight="1" x14ac:dyDescent="0.25">
      <c r="A2458">
        <v>2988</v>
      </c>
      <c r="B2458" s="9">
        <v>45400.677083333299</v>
      </c>
      <c r="C2458" s="9">
        <v>45400.78125</v>
      </c>
      <c r="D2458" t="s">
        <v>1507</v>
      </c>
      <c r="E2458" t="s">
        <v>16</v>
      </c>
      <c r="F2458" t="s">
        <v>2067</v>
      </c>
      <c r="G2458" t="s">
        <v>5</v>
      </c>
      <c r="H2458" t="s">
        <v>1500</v>
      </c>
      <c r="I2458" s="63" t="e">
        <f t="array" ref="I2458">_xlfn.IFS(#REF!="1",1,#REF!="2",2,#REF!="3",3,#REF!="1A",4,#REF!="1B",5,#REF!="2A",6,#REF!="2B",7,#REF!="3A",8,#REF!="3B",9,#REF!="4A",10,#REF!="","")</f>
        <v>#REF!</v>
      </c>
      <c r="J2458">
        <f>VLOOKUP(F2458,profesor!$G$2:$H$101,2,0)</f>
        <v>27</v>
      </c>
      <c r="K2458">
        <f>VLOOKUP(H2458,ar_predmet!A:C,3,0)</f>
        <v>150</v>
      </c>
      <c r="L2458" s="3">
        <f>VLOOKUP(H2458,ar_predmet!A:C,2,FALSE())</f>
        <v>7109</v>
      </c>
      <c r="M2458">
        <f>+VLOOKUP(G2458,tip_dogodka!$B$2:$C$10,2,0)</f>
        <v>4</v>
      </c>
      <c r="N2458">
        <f>+VLOOKUP(E2458,prostor!$F$1:$G$101,2,0)</f>
        <v>54</v>
      </c>
      <c r="O2458">
        <f t="shared" si="152"/>
        <v>150</v>
      </c>
      <c r="P2458">
        <f>VLOOKUP(O2458,mi2hh!A$2:B$4261,2,FALSE())</f>
        <v>3</v>
      </c>
      <c r="Q2458" t="str">
        <f t="shared" si="153"/>
        <v>Red</v>
      </c>
      <c r="R2458" t="str">
        <f t="shared" si="154"/>
        <v>MA</v>
      </c>
      <c r="S2458" s="24" t="s">
        <v>1225</v>
      </c>
      <c r="T2458" t="str">
        <f t="shared" si="155"/>
        <v/>
      </c>
      <c r="U2458">
        <f>VLOOKUP(S2458,ar_skupina!L$2:M$136,2,FALSE())</f>
        <v>81</v>
      </c>
    </row>
    <row r="2459" spans="1:21" ht="14.25" customHeight="1" x14ac:dyDescent="0.25">
      <c r="A2459">
        <v>2989</v>
      </c>
      <c r="B2459" s="9">
        <v>45379.708333333299</v>
      </c>
      <c r="C2459" s="9">
        <v>45379.885416666701</v>
      </c>
      <c r="D2459" t="s">
        <v>2096</v>
      </c>
      <c r="E2459" t="s">
        <v>17</v>
      </c>
      <c r="F2459" t="s">
        <v>2067</v>
      </c>
      <c r="G2459" t="s">
        <v>2</v>
      </c>
      <c r="H2459" t="s">
        <v>2097</v>
      </c>
      <c r="I2459" s="63" t="e">
        <f t="array" ref="I2459">_xlfn.IFS(#REF!="1",1,#REF!="2",2,#REF!="3",3,#REF!="1A",4,#REF!="1B",5,#REF!="2A",6,#REF!="2B",7,#REF!="3A",8,#REF!="3B",9,#REF!="4A",10,#REF!="","")</f>
        <v>#REF!</v>
      </c>
      <c r="J2459">
        <f>VLOOKUP(F2459,profesor!$G$2:$H$101,2,0)</f>
        <v>27</v>
      </c>
      <c r="K2459">
        <f>VLOOKUP(H2459,ar_predmet!A:C,3,0)</f>
        <v>319</v>
      </c>
      <c r="L2459" s="3">
        <f>VLOOKUP(H2459,ar_predmet!A:C,2,FALSE())</f>
        <v>4246</v>
      </c>
      <c r="M2459">
        <f>+VLOOKUP(G2459,tip_dogodka!$B$2:$C$10,2,0)</f>
        <v>1</v>
      </c>
      <c r="N2459">
        <f>+VLOOKUP(E2459,prostor!$F$1:$G$101,2,0)</f>
        <v>55</v>
      </c>
      <c r="O2459">
        <f t="shared" si="152"/>
        <v>255</v>
      </c>
      <c r="P2459">
        <f>VLOOKUP(O2459,mi2hh!A$2:B$4261,2,FALSE())</f>
        <v>5</v>
      </c>
      <c r="Q2459" t="str">
        <f t="shared" si="153"/>
        <v>Izr</v>
      </c>
      <c r="R2459" t="str">
        <f t="shared" si="154"/>
        <v>DO</v>
      </c>
      <c r="S2459" s="24" t="s">
        <v>1282</v>
      </c>
      <c r="T2459" t="str">
        <f t="shared" si="155"/>
        <v/>
      </c>
      <c r="U2459">
        <f>VLOOKUP(S2459,ar_skupina!L$2:M$136,2,FALSE())</f>
        <v>132</v>
      </c>
    </row>
    <row r="2460" spans="1:21" ht="14.25" customHeight="1" x14ac:dyDescent="0.25">
      <c r="A2460">
        <v>2990</v>
      </c>
      <c r="B2460" s="9">
        <v>45225.677083333299</v>
      </c>
      <c r="C2460" s="9">
        <v>45225.78125</v>
      </c>
      <c r="D2460" t="s">
        <v>2092</v>
      </c>
      <c r="E2460">
        <v>301</v>
      </c>
      <c r="F2460" t="s">
        <v>2067</v>
      </c>
      <c r="G2460" t="s">
        <v>2</v>
      </c>
      <c r="H2460" t="s">
        <v>2081</v>
      </c>
      <c r="I2460" s="63" t="e">
        <f t="array" ref="I2460">_xlfn.IFS(#REF!="1",1,#REF!="2",2,#REF!="3",3,#REF!="1A",4,#REF!="1B",5,#REF!="2A",6,#REF!="2B",7,#REF!="3A",8,#REF!="3B",9,#REF!="4A",10,#REF!="","")</f>
        <v>#REF!</v>
      </c>
      <c r="J2460">
        <f>VLOOKUP(F2460,profesor!$G$2:$H$101,2,0)</f>
        <v>27</v>
      </c>
      <c r="K2460">
        <f>VLOOKUP(H2460,ar_predmet!A:C,3,0)</f>
        <v>97</v>
      </c>
      <c r="L2460" s="3">
        <f>VLOOKUP(H2460,ar_predmet!A:C,2,FALSE())</f>
        <v>6223</v>
      </c>
      <c r="M2460">
        <f>+VLOOKUP(G2460,tip_dogodka!$B$2:$C$10,2,0)</f>
        <v>1</v>
      </c>
      <c r="N2460">
        <f>+VLOOKUP(E2460,prostor!$F$1:$G$101,2,0)</f>
        <v>5</v>
      </c>
      <c r="O2460">
        <f t="shared" si="152"/>
        <v>150</v>
      </c>
      <c r="P2460">
        <f>VLOOKUP(O2460,mi2hh!A$2:B$4261,2,FALSE())</f>
        <v>3</v>
      </c>
      <c r="Q2460" t="str">
        <f t="shared" si="153"/>
        <v>Red</v>
      </c>
      <c r="R2460" t="str">
        <f t="shared" si="154"/>
        <v>UN</v>
      </c>
      <c r="S2460" s="24" t="s">
        <v>1204</v>
      </c>
      <c r="T2460" t="str">
        <f t="shared" si="155"/>
        <v/>
      </c>
      <c r="U2460">
        <f>VLOOKUP(S2460,ar_skupina!L$2:M$136,2,FALSE())</f>
        <v>55</v>
      </c>
    </row>
    <row r="2461" spans="1:21" ht="14.25" customHeight="1" x14ac:dyDescent="0.25">
      <c r="A2461">
        <v>2991</v>
      </c>
      <c r="B2461" s="9">
        <v>45257.75</v>
      </c>
      <c r="C2461" s="9">
        <v>45257.920138888898</v>
      </c>
      <c r="D2461" t="s">
        <v>2098</v>
      </c>
      <c r="E2461" t="s">
        <v>17</v>
      </c>
      <c r="F2461" t="s">
        <v>2067</v>
      </c>
      <c r="G2461" t="s">
        <v>10</v>
      </c>
      <c r="H2461" t="s">
        <v>2099</v>
      </c>
      <c r="I2461" s="63" t="e">
        <f t="array" ref="I2461">_xlfn.IFS(#REF!="1",1,#REF!="2",2,#REF!="3",3,#REF!="1A",4,#REF!="1B",5,#REF!="2A",6,#REF!="2B",7,#REF!="3A",8,#REF!="3B",9,#REF!="4A",10,#REF!="","")</f>
        <v>#REF!</v>
      </c>
      <c r="J2461">
        <f>VLOOKUP(F2461,profesor!$G$2:$H$101,2,0)</f>
        <v>27</v>
      </c>
      <c r="K2461">
        <f>VLOOKUP(H2461,ar_predmet!A:C,3,0)</f>
        <v>261</v>
      </c>
      <c r="L2461" s="3" t="str">
        <f>VLOOKUP(H2461,ar_predmet!A:C,2,FALSE())</f>
        <v>KM101</v>
      </c>
      <c r="M2461">
        <f>+VLOOKUP(G2461,tip_dogodka!$B$2:$C$10,2,0)</f>
        <v>9</v>
      </c>
      <c r="N2461">
        <f>+VLOOKUP(E2461,prostor!$F$1:$G$101,2,0)</f>
        <v>55</v>
      </c>
      <c r="O2461">
        <f t="shared" si="152"/>
        <v>245</v>
      </c>
      <c r="P2461">
        <f>VLOOKUP(O2461,mi2hh!A$2:B$4261,2,FALSE())</f>
        <v>5</v>
      </c>
      <c r="Q2461" t="str">
        <f t="shared" si="153"/>
        <v>Izr</v>
      </c>
      <c r="R2461" t="str">
        <f t="shared" si="154"/>
        <v>VS</v>
      </c>
      <c r="S2461" s="24" t="s">
        <v>1240</v>
      </c>
      <c r="T2461" t="str">
        <f t="shared" si="155"/>
        <v/>
      </c>
      <c r="U2461">
        <f>VLOOKUP(S2461,ar_skupina!L$2:M$136,2,FALSE())</f>
        <v>94</v>
      </c>
    </row>
    <row r="2462" spans="1:21" ht="14.25" customHeight="1" x14ac:dyDescent="0.25">
      <c r="A2462">
        <v>2992</v>
      </c>
      <c r="B2462" s="9">
        <v>45428.791666666701</v>
      </c>
      <c r="C2462" s="9">
        <v>45428.961805555598</v>
      </c>
      <c r="D2462" t="s">
        <v>2100</v>
      </c>
      <c r="E2462" t="s">
        <v>17</v>
      </c>
      <c r="F2462" t="s">
        <v>2067</v>
      </c>
      <c r="G2462" t="s">
        <v>10</v>
      </c>
      <c r="H2462" t="s">
        <v>2101</v>
      </c>
      <c r="I2462" s="63" t="e">
        <f t="array" ref="I2462">_xlfn.IFS(#REF!="1",1,#REF!="2",2,#REF!="3",3,#REF!="1A",4,#REF!="1B",5,#REF!="2A",6,#REF!="2B",7,#REF!="3A",8,#REF!="3B",9,#REF!="4A",10,#REF!="","")</f>
        <v>#REF!</v>
      </c>
      <c r="J2462">
        <f>VLOOKUP(F2462,profesor!$G$2:$H$101,2,0)</f>
        <v>27</v>
      </c>
      <c r="K2462">
        <f>VLOOKUP(H2462,ar_predmet!A:C,3,0)</f>
        <v>278</v>
      </c>
      <c r="L2462" s="3" t="str">
        <f>VLOOKUP(H2462,ar_predmet!A:C,2,FALSE())</f>
        <v>KM209</v>
      </c>
      <c r="M2462">
        <f>+VLOOKUP(G2462,tip_dogodka!$B$2:$C$10,2,0)</f>
        <v>9</v>
      </c>
      <c r="N2462">
        <f>+VLOOKUP(E2462,prostor!$F$1:$G$101,2,0)</f>
        <v>55</v>
      </c>
      <c r="O2462">
        <f t="shared" si="152"/>
        <v>245</v>
      </c>
      <c r="P2462">
        <f>VLOOKUP(O2462,mi2hh!A$2:B$4261,2,FALSE())</f>
        <v>5</v>
      </c>
      <c r="Q2462" t="str">
        <f t="shared" si="153"/>
        <v>Izr</v>
      </c>
      <c r="R2462" t="str">
        <f t="shared" si="154"/>
        <v>VS</v>
      </c>
      <c r="S2462" s="24" t="s">
        <v>1247</v>
      </c>
      <c r="T2462" t="str">
        <f t="shared" si="155"/>
        <v/>
      </c>
      <c r="U2462">
        <f>VLOOKUP(S2462,ar_skupina!L$2:M$136,2,FALSE())</f>
        <v>101</v>
      </c>
    </row>
    <row r="2463" spans="1:21" ht="14.25" customHeight="1" x14ac:dyDescent="0.25">
      <c r="A2463">
        <v>2993</v>
      </c>
      <c r="B2463" s="9">
        <v>45208.791666666701</v>
      </c>
      <c r="C2463" s="9">
        <v>45208.961805555598</v>
      </c>
      <c r="D2463" t="s">
        <v>2068</v>
      </c>
      <c r="E2463" t="s">
        <v>17</v>
      </c>
      <c r="F2463" t="s">
        <v>2067</v>
      </c>
      <c r="G2463" t="s">
        <v>2</v>
      </c>
      <c r="H2463" t="s">
        <v>2069</v>
      </c>
      <c r="I2463" s="63" t="e">
        <f t="array" ref="I2463">_xlfn.IFS(#REF!="1",1,#REF!="2",2,#REF!="3",3,#REF!="1A",4,#REF!="1B",5,#REF!="2A",6,#REF!="2B",7,#REF!="3A",8,#REF!="3B",9,#REF!="4A",10,#REF!="","")</f>
        <v>#REF!</v>
      </c>
      <c r="J2463">
        <f>VLOOKUP(F2463,profesor!$G$2:$H$101,2,0)</f>
        <v>27</v>
      </c>
      <c r="K2463">
        <f>VLOOKUP(H2463,ar_predmet!A:C,3,0)</f>
        <v>249</v>
      </c>
      <c r="L2463" s="3" t="str">
        <f>VLOOKUP(H2463,ar_predmet!A:C,2,FALSE())</f>
        <v>S209</v>
      </c>
      <c r="M2463">
        <f>+VLOOKUP(G2463,tip_dogodka!$B$2:$C$10,2,0)</f>
        <v>1</v>
      </c>
      <c r="N2463">
        <f>+VLOOKUP(E2463,prostor!$F$1:$G$101,2,0)</f>
        <v>55</v>
      </c>
      <c r="O2463">
        <f t="shared" si="152"/>
        <v>245</v>
      </c>
      <c r="P2463">
        <f>VLOOKUP(O2463,mi2hh!A$2:B$4261,2,FALSE())</f>
        <v>5</v>
      </c>
      <c r="Q2463" t="str">
        <f t="shared" si="153"/>
        <v>Izr</v>
      </c>
      <c r="R2463" t="str">
        <f t="shared" si="154"/>
        <v>VS</v>
      </c>
      <c r="S2463" s="24" t="s">
        <v>1246</v>
      </c>
      <c r="T2463" t="str">
        <f t="shared" si="155"/>
        <v/>
      </c>
      <c r="U2463">
        <f>VLOOKUP(S2463,ar_skupina!L$2:M$136,2,FALSE())</f>
        <v>100</v>
      </c>
    </row>
    <row r="2464" spans="1:21" ht="14.25" customHeight="1" x14ac:dyDescent="0.25">
      <c r="A2464">
        <v>2994</v>
      </c>
      <c r="B2464" s="9">
        <v>45203.677083333299</v>
      </c>
      <c r="C2464" s="9">
        <v>45203.78125</v>
      </c>
      <c r="D2464" t="s">
        <v>2080</v>
      </c>
      <c r="E2464" t="s">
        <v>16</v>
      </c>
      <c r="F2464" t="s">
        <v>2067</v>
      </c>
      <c r="G2464" t="s">
        <v>4</v>
      </c>
      <c r="H2464" t="s">
        <v>2081</v>
      </c>
      <c r="I2464" s="63" t="e">
        <f t="array" ref="I2464">_xlfn.IFS(#REF!="1",1,#REF!="2",2,#REF!="3",3,#REF!="1A",4,#REF!="1B",5,#REF!="2A",6,#REF!="2B",7,#REF!="3A",8,#REF!="3B",9,#REF!="4A",10,#REF!="","")</f>
        <v>#REF!</v>
      </c>
      <c r="J2464">
        <f>VLOOKUP(F2464,profesor!$G$2:$H$101,2,0)</f>
        <v>27</v>
      </c>
      <c r="K2464">
        <f>VLOOKUP(H2464,ar_predmet!A:C,3,0)</f>
        <v>97</v>
      </c>
      <c r="L2464" s="3">
        <f>VLOOKUP(H2464,ar_predmet!A:C,2,FALSE())</f>
        <v>6223</v>
      </c>
      <c r="M2464">
        <f>+VLOOKUP(G2464,tip_dogodka!$B$2:$C$10,2,0)</f>
        <v>3</v>
      </c>
      <c r="N2464">
        <f>+VLOOKUP(E2464,prostor!$F$1:$G$101,2,0)</f>
        <v>54</v>
      </c>
      <c r="O2464">
        <f t="shared" si="152"/>
        <v>150</v>
      </c>
      <c r="P2464">
        <f>VLOOKUP(O2464,mi2hh!A$2:B$4261,2,FALSE())</f>
        <v>3</v>
      </c>
      <c r="Q2464" t="str">
        <f t="shared" si="153"/>
        <v>Red</v>
      </c>
      <c r="R2464" t="str">
        <f t="shared" si="154"/>
        <v>UN</v>
      </c>
      <c r="S2464" s="24" t="s">
        <v>1204</v>
      </c>
      <c r="T2464" t="str">
        <f t="shared" si="155"/>
        <v/>
      </c>
      <c r="U2464">
        <f>VLOOKUP(S2464,ar_skupina!L$2:M$136,2,FALSE())</f>
        <v>55</v>
      </c>
    </row>
    <row r="2465" spans="1:21" ht="14.25" customHeight="1" x14ac:dyDescent="0.25">
      <c r="A2465">
        <v>2995</v>
      </c>
      <c r="B2465" s="9">
        <v>45211.791666666701</v>
      </c>
      <c r="C2465" s="9">
        <v>45211.961805555598</v>
      </c>
      <c r="D2465" t="s">
        <v>2068</v>
      </c>
      <c r="E2465" t="s">
        <v>17</v>
      </c>
      <c r="F2465" t="s">
        <v>2067</v>
      </c>
      <c r="G2465" t="s">
        <v>2</v>
      </c>
      <c r="H2465" t="s">
        <v>2069</v>
      </c>
      <c r="I2465" s="63" t="e">
        <f t="array" ref="I2465">_xlfn.IFS(#REF!="1",1,#REF!="2",2,#REF!="3",3,#REF!="1A",4,#REF!="1B",5,#REF!="2A",6,#REF!="2B",7,#REF!="3A",8,#REF!="3B",9,#REF!="4A",10,#REF!="","")</f>
        <v>#REF!</v>
      </c>
      <c r="J2465">
        <f>VLOOKUP(F2465,profesor!$G$2:$H$101,2,0)</f>
        <v>27</v>
      </c>
      <c r="K2465">
        <f>VLOOKUP(H2465,ar_predmet!A:C,3,0)</f>
        <v>249</v>
      </c>
      <c r="L2465" s="3" t="str">
        <f>VLOOKUP(H2465,ar_predmet!A:C,2,FALSE())</f>
        <v>S209</v>
      </c>
      <c r="M2465">
        <f>+VLOOKUP(G2465,tip_dogodka!$B$2:$C$10,2,0)</f>
        <v>1</v>
      </c>
      <c r="N2465">
        <f>+VLOOKUP(E2465,prostor!$F$1:$G$101,2,0)</f>
        <v>55</v>
      </c>
      <c r="O2465">
        <f t="shared" si="152"/>
        <v>245</v>
      </c>
      <c r="P2465">
        <f>VLOOKUP(O2465,mi2hh!A$2:B$4261,2,FALSE())</f>
        <v>5</v>
      </c>
      <c r="Q2465" t="str">
        <f t="shared" si="153"/>
        <v>Izr</v>
      </c>
      <c r="R2465" t="str">
        <f t="shared" si="154"/>
        <v>VS</v>
      </c>
      <c r="S2465" s="24" t="s">
        <v>1246</v>
      </c>
      <c r="T2465" t="str">
        <f t="shared" si="155"/>
        <v/>
      </c>
      <c r="U2465">
        <f>VLOOKUP(S2465,ar_skupina!L$2:M$136,2,FALSE())</f>
        <v>100</v>
      </c>
    </row>
    <row r="2466" spans="1:21" ht="14.25" customHeight="1" x14ac:dyDescent="0.25">
      <c r="A2466">
        <v>2997</v>
      </c>
      <c r="B2466" s="9">
        <v>45397.791666666701</v>
      </c>
      <c r="C2466" s="9">
        <v>45397.927083333299</v>
      </c>
      <c r="D2466" t="s">
        <v>2090</v>
      </c>
      <c r="E2466" t="s">
        <v>17</v>
      </c>
      <c r="F2466" t="s">
        <v>2067</v>
      </c>
      <c r="G2466" t="s">
        <v>2</v>
      </c>
      <c r="H2466" t="s">
        <v>2083</v>
      </c>
      <c r="I2466" s="63" t="e">
        <f t="array" ref="I2466">_xlfn.IFS(#REF!="1",1,#REF!="2",2,#REF!="3",3,#REF!="1A",4,#REF!="1B",5,#REF!="2A",6,#REF!="2B",7,#REF!="3A",8,#REF!="3B",9,#REF!="4A",10,#REF!="","")</f>
        <v>#REF!</v>
      </c>
      <c r="J2466">
        <f>VLOOKUP(F2466,profesor!$G$2:$H$101,2,0)</f>
        <v>27</v>
      </c>
      <c r="K2466">
        <f>VLOOKUP(H2466,ar_predmet!A:C,3,0)</f>
        <v>255</v>
      </c>
      <c r="L2466" s="3" t="str">
        <f>VLOOKUP(H2466,ar_predmet!A:C,2,FALSE())</f>
        <v>S303</v>
      </c>
      <c r="M2466">
        <f>+VLOOKUP(G2466,tip_dogodka!$B$2:$C$10,2,0)</f>
        <v>1</v>
      </c>
      <c r="N2466">
        <f>+VLOOKUP(E2466,prostor!$F$1:$G$101,2,0)</f>
        <v>55</v>
      </c>
      <c r="O2466">
        <f t="shared" si="152"/>
        <v>195</v>
      </c>
      <c r="P2466">
        <f>VLOOKUP(O2466,mi2hh!A$2:B$4261,2,FALSE())</f>
        <v>4</v>
      </c>
      <c r="Q2466" t="str">
        <f t="shared" si="153"/>
        <v>Izr</v>
      </c>
      <c r="R2466" t="str">
        <f t="shared" si="154"/>
        <v>VS</v>
      </c>
      <c r="S2466" s="24" t="s">
        <v>1255</v>
      </c>
      <c r="T2466" t="str">
        <f t="shared" si="155"/>
        <v/>
      </c>
      <c r="U2466">
        <f>VLOOKUP(S2466,ar_skupina!L$2:M$136,2,FALSE())</f>
        <v>108</v>
      </c>
    </row>
    <row r="2467" spans="1:21" ht="14.25" customHeight="1" x14ac:dyDescent="0.25">
      <c r="A2467">
        <v>2998</v>
      </c>
      <c r="B2467" s="9">
        <v>45222.791666666701</v>
      </c>
      <c r="C2467" s="9">
        <v>45222.961805555598</v>
      </c>
      <c r="D2467" t="s">
        <v>2070</v>
      </c>
      <c r="E2467" t="s">
        <v>16</v>
      </c>
      <c r="F2467" t="s">
        <v>2067</v>
      </c>
      <c r="G2467" t="s">
        <v>4</v>
      </c>
      <c r="H2467" t="s">
        <v>2069</v>
      </c>
      <c r="I2467" s="63" t="e">
        <f t="array" ref="I2467">_xlfn.IFS(#REF!="1",1,#REF!="2",2,#REF!="3",3,#REF!="1A",4,#REF!="1B",5,#REF!="2A",6,#REF!="2B",7,#REF!="3A",8,#REF!="3B",9,#REF!="4A",10,#REF!="","")</f>
        <v>#REF!</v>
      </c>
      <c r="J2467">
        <f>VLOOKUP(F2467,profesor!$G$2:$H$101,2,0)</f>
        <v>27</v>
      </c>
      <c r="K2467">
        <f>VLOOKUP(H2467,ar_predmet!A:C,3,0)</f>
        <v>249</v>
      </c>
      <c r="L2467" s="3" t="str">
        <f>VLOOKUP(H2467,ar_predmet!A:C,2,FALSE())</f>
        <v>S209</v>
      </c>
      <c r="M2467">
        <f>+VLOOKUP(G2467,tip_dogodka!$B$2:$C$10,2,0)</f>
        <v>3</v>
      </c>
      <c r="N2467">
        <f>+VLOOKUP(E2467,prostor!$F$1:$G$101,2,0)</f>
        <v>54</v>
      </c>
      <c r="O2467">
        <f t="shared" si="152"/>
        <v>245</v>
      </c>
      <c r="P2467">
        <f>VLOOKUP(O2467,mi2hh!A$2:B$4261,2,FALSE())</f>
        <v>5</v>
      </c>
      <c r="Q2467" t="str">
        <f t="shared" si="153"/>
        <v>Izr</v>
      </c>
      <c r="R2467" t="str">
        <f t="shared" si="154"/>
        <v>VS</v>
      </c>
      <c r="S2467" s="24" t="s">
        <v>1246</v>
      </c>
      <c r="T2467" t="str">
        <f t="shared" si="155"/>
        <v/>
      </c>
      <c r="U2467">
        <f>VLOOKUP(S2467,ar_skupina!L$2:M$136,2,FALSE())</f>
        <v>100</v>
      </c>
    </row>
    <row r="2468" spans="1:21" ht="14.25" customHeight="1" x14ac:dyDescent="0.25">
      <c r="A2468">
        <v>2999</v>
      </c>
      <c r="B2468" s="9">
        <v>45210.677083333299</v>
      </c>
      <c r="C2468" s="9">
        <v>45210.78125</v>
      </c>
      <c r="D2468" t="s">
        <v>2092</v>
      </c>
      <c r="E2468">
        <v>307</v>
      </c>
      <c r="F2468" t="s">
        <v>2067</v>
      </c>
      <c r="G2468" t="s">
        <v>2</v>
      </c>
      <c r="H2468" t="s">
        <v>2081</v>
      </c>
      <c r="I2468" s="63" t="e">
        <f t="array" ref="I2468">_xlfn.IFS(#REF!="1",1,#REF!="2",2,#REF!="3",3,#REF!="1A",4,#REF!="1B",5,#REF!="2A",6,#REF!="2B",7,#REF!="3A",8,#REF!="3B",9,#REF!="4A",10,#REF!="","")</f>
        <v>#REF!</v>
      </c>
      <c r="J2468">
        <f>VLOOKUP(F2468,profesor!$G$2:$H$101,2,0)</f>
        <v>27</v>
      </c>
      <c r="K2468">
        <f>VLOOKUP(H2468,ar_predmet!A:C,3,0)</f>
        <v>97</v>
      </c>
      <c r="L2468" s="3">
        <f>VLOOKUP(H2468,ar_predmet!A:C,2,FALSE())</f>
        <v>6223</v>
      </c>
      <c r="M2468">
        <f>+VLOOKUP(G2468,tip_dogodka!$B$2:$C$10,2,0)</f>
        <v>1</v>
      </c>
      <c r="N2468">
        <f>+VLOOKUP(E2468,prostor!$F$1:$G$101,2,0)</f>
        <v>9</v>
      </c>
      <c r="O2468">
        <f t="shared" si="152"/>
        <v>150</v>
      </c>
      <c r="P2468">
        <f>VLOOKUP(O2468,mi2hh!A$2:B$4261,2,FALSE())</f>
        <v>3</v>
      </c>
      <c r="Q2468" t="str">
        <f t="shared" si="153"/>
        <v>Red</v>
      </c>
      <c r="R2468" t="str">
        <f t="shared" si="154"/>
        <v>UN</v>
      </c>
      <c r="S2468" s="24" t="s">
        <v>1204</v>
      </c>
      <c r="T2468" t="str">
        <f t="shared" si="155"/>
        <v/>
      </c>
      <c r="U2468">
        <f>VLOOKUP(S2468,ar_skupina!L$2:M$136,2,FALSE())</f>
        <v>55</v>
      </c>
    </row>
    <row r="2469" spans="1:21" ht="14.25" customHeight="1" x14ac:dyDescent="0.25">
      <c r="A2469">
        <v>3000</v>
      </c>
      <c r="B2469" s="9">
        <v>45370.75</v>
      </c>
      <c r="C2469" s="9">
        <v>45370.854166666701</v>
      </c>
      <c r="D2469" t="s">
        <v>2075</v>
      </c>
      <c r="E2469" t="s">
        <v>16</v>
      </c>
      <c r="F2469" t="s">
        <v>2067</v>
      </c>
      <c r="G2469" t="s">
        <v>4</v>
      </c>
      <c r="H2469" t="s">
        <v>1500</v>
      </c>
      <c r="I2469" s="63" t="e">
        <f t="array" ref="I2469">_xlfn.IFS(#REF!="1",1,#REF!="2",2,#REF!="3",3,#REF!="1A",4,#REF!="1B",5,#REF!="2A",6,#REF!="2B",7,#REF!="3A",8,#REF!="3B",9,#REF!="4A",10,#REF!="","")</f>
        <v>#REF!</v>
      </c>
      <c r="J2469">
        <f>VLOOKUP(F2469,profesor!$G$2:$H$101,2,0)</f>
        <v>27</v>
      </c>
      <c r="K2469">
        <f>VLOOKUP(H2469,ar_predmet!A:C,3,0)</f>
        <v>150</v>
      </c>
      <c r="L2469" s="3">
        <f>VLOOKUP(H2469,ar_predmet!A:C,2,FALSE())</f>
        <v>7109</v>
      </c>
      <c r="M2469">
        <f>+VLOOKUP(G2469,tip_dogodka!$B$2:$C$10,2,0)</f>
        <v>3</v>
      </c>
      <c r="N2469">
        <f>+VLOOKUP(E2469,prostor!$F$1:$G$101,2,0)</f>
        <v>54</v>
      </c>
      <c r="O2469">
        <f t="shared" si="152"/>
        <v>150</v>
      </c>
      <c r="P2469">
        <f>VLOOKUP(O2469,mi2hh!A$2:B$4261,2,FALSE())</f>
        <v>3</v>
      </c>
      <c r="Q2469" t="str">
        <f t="shared" si="153"/>
        <v>Red</v>
      </c>
      <c r="R2469" t="str">
        <f t="shared" si="154"/>
        <v>MA</v>
      </c>
      <c r="S2469" s="24" t="s">
        <v>1225</v>
      </c>
      <c r="T2469" t="str">
        <f t="shared" si="155"/>
        <v/>
      </c>
      <c r="U2469">
        <f>VLOOKUP(S2469,ar_skupina!L$2:M$136,2,FALSE())</f>
        <v>81</v>
      </c>
    </row>
    <row r="2470" spans="1:21" ht="14.25" customHeight="1" x14ac:dyDescent="0.25">
      <c r="A2470">
        <v>3001</v>
      </c>
      <c r="B2470" s="9">
        <v>45392.53125</v>
      </c>
      <c r="C2470" s="9">
        <v>45392.635416666701</v>
      </c>
      <c r="D2470" t="s">
        <v>2084</v>
      </c>
      <c r="E2470">
        <v>302</v>
      </c>
      <c r="F2470" t="s">
        <v>2067</v>
      </c>
      <c r="G2470" t="s">
        <v>2</v>
      </c>
      <c r="H2470" t="s">
        <v>1500</v>
      </c>
      <c r="I2470" s="63" t="e">
        <f t="array" ref="I2470">_xlfn.IFS(#REF!="1",1,#REF!="2",2,#REF!="3",3,#REF!="1A",4,#REF!="1B",5,#REF!="2A",6,#REF!="2B",7,#REF!="3A",8,#REF!="3B",9,#REF!="4A",10,#REF!="","")</f>
        <v>#REF!</v>
      </c>
      <c r="J2470">
        <f>VLOOKUP(F2470,profesor!$G$2:$H$101,2,0)</f>
        <v>27</v>
      </c>
      <c r="K2470">
        <f>VLOOKUP(H2470,ar_predmet!A:C,3,0)</f>
        <v>150</v>
      </c>
      <c r="L2470" s="3">
        <f>VLOOKUP(H2470,ar_predmet!A:C,2,FALSE())</f>
        <v>7109</v>
      </c>
      <c r="M2470">
        <f>+VLOOKUP(G2470,tip_dogodka!$B$2:$C$10,2,0)</f>
        <v>1</v>
      </c>
      <c r="N2470">
        <f>+VLOOKUP(E2470,prostor!$F$1:$G$101,2,0)</f>
        <v>6</v>
      </c>
      <c r="O2470">
        <f t="shared" si="152"/>
        <v>150</v>
      </c>
      <c r="P2470">
        <f>VLOOKUP(O2470,mi2hh!A$2:B$4261,2,FALSE())</f>
        <v>3</v>
      </c>
      <c r="Q2470" t="str">
        <f t="shared" si="153"/>
        <v>Red</v>
      </c>
      <c r="R2470" t="str">
        <f t="shared" si="154"/>
        <v>MA</v>
      </c>
      <c r="S2470" s="24" t="s">
        <v>1225</v>
      </c>
      <c r="T2470" t="str">
        <f t="shared" si="155"/>
        <v/>
      </c>
      <c r="U2470">
        <f>VLOOKUP(S2470,ar_skupina!L$2:M$136,2,FALSE())</f>
        <v>81</v>
      </c>
    </row>
    <row r="2471" spans="1:21" ht="14.25" customHeight="1" x14ac:dyDescent="0.25">
      <c r="A2471">
        <v>3002</v>
      </c>
      <c r="B2471" s="9">
        <v>45390.53125</v>
      </c>
      <c r="C2471" s="9">
        <v>45390.635416666701</v>
      </c>
      <c r="D2471" t="s">
        <v>2084</v>
      </c>
      <c r="E2471">
        <v>5</v>
      </c>
      <c r="F2471" t="s">
        <v>2067</v>
      </c>
      <c r="G2471" t="s">
        <v>2</v>
      </c>
      <c r="H2471" t="s">
        <v>1500</v>
      </c>
      <c r="I2471" s="63" t="e">
        <f t="array" ref="I2471">_xlfn.IFS(#REF!="1",1,#REF!="2",2,#REF!="3",3,#REF!="1A",4,#REF!="1B",5,#REF!="2A",6,#REF!="2B",7,#REF!="3A",8,#REF!="3B",9,#REF!="4A",10,#REF!="","")</f>
        <v>#REF!</v>
      </c>
      <c r="J2471">
        <f>VLOOKUP(F2471,profesor!$G$2:$H$101,2,0)</f>
        <v>27</v>
      </c>
      <c r="K2471">
        <f>VLOOKUP(H2471,ar_predmet!A:C,3,0)</f>
        <v>150</v>
      </c>
      <c r="L2471" s="3">
        <f>VLOOKUP(H2471,ar_predmet!A:C,2,FALSE())</f>
        <v>7109</v>
      </c>
      <c r="M2471">
        <f>+VLOOKUP(G2471,tip_dogodka!$B$2:$C$10,2,0)</f>
        <v>1</v>
      </c>
      <c r="N2471">
        <f>+VLOOKUP(E2471,prostor!$F$1:$G$101,2,0)</f>
        <v>1</v>
      </c>
      <c r="O2471">
        <f t="shared" si="152"/>
        <v>150</v>
      </c>
      <c r="P2471">
        <f>VLOOKUP(O2471,mi2hh!A$2:B$4261,2,FALSE())</f>
        <v>3</v>
      </c>
      <c r="Q2471" t="str">
        <f t="shared" si="153"/>
        <v>Red</v>
      </c>
      <c r="R2471" t="str">
        <f t="shared" si="154"/>
        <v>MA</v>
      </c>
      <c r="S2471" s="24" t="s">
        <v>1225</v>
      </c>
      <c r="T2471" t="str">
        <f t="shared" si="155"/>
        <v/>
      </c>
      <c r="U2471">
        <f>VLOOKUP(S2471,ar_skupina!L$2:M$136,2,FALSE())</f>
        <v>81</v>
      </c>
    </row>
    <row r="2472" spans="1:21" ht="14.25" customHeight="1" x14ac:dyDescent="0.25">
      <c r="A2472">
        <v>3003</v>
      </c>
      <c r="B2472" s="9">
        <v>45208.677083333299</v>
      </c>
      <c r="C2472" s="9">
        <v>45208.78125</v>
      </c>
      <c r="D2472" t="s">
        <v>2092</v>
      </c>
      <c r="E2472">
        <v>307</v>
      </c>
      <c r="F2472" t="s">
        <v>2067</v>
      </c>
      <c r="G2472" t="s">
        <v>2</v>
      </c>
      <c r="H2472" t="s">
        <v>2081</v>
      </c>
      <c r="I2472" s="63" t="e">
        <f t="array" ref="I2472">_xlfn.IFS(#REF!="1",1,#REF!="2",2,#REF!="3",3,#REF!="1A",4,#REF!="1B",5,#REF!="2A",6,#REF!="2B",7,#REF!="3A",8,#REF!="3B",9,#REF!="4A",10,#REF!="","")</f>
        <v>#REF!</v>
      </c>
      <c r="J2472">
        <f>VLOOKUP(F2472,profesor!$G$2:$H$101,2,0)</f>
        <v>27</v>
      </c>
      <c r="K2472">
        <f>VLOOKUP(H2472,ar_predmet!A:C,3,0)</f>
        <v>97</v>
      </c>
      <c r="L2472" s="3">
        <f>VLOOKUP(H2472,ar_predmet!A:C,2,FALSE())</f>
        <v>6223</v>
      </c>
      <c r="M2472">
        <f>+VLOOKUP(G2472,tip_dogodka!$B$2:$C$10,2,0)</f>
        <v>1</v>
      </c>
      <c r="N2472">
        <f>+VLOOKUP(E2472,prostor!$F$1:$G$101,2,0)</f>
        <v>9</v>
      </c>
      <c r="O2472">
        <f t="shared" si="152"/>
        <v>150</v>
      </c>
      <c r="P2472">
        <f>VLOOKUP(O2472,mi2hh!A$2:B$4261,2,FALSE())</f>
        <v>3</v>
      </c>
      <c r="Q2472" t="str">
        <f t="shared" si="153"/>
        <v>Red</v>
      </c>
      <c r="R2472" t="str">
        <f t="shared" si="154"/>
        <v>UN</v>
      </c>
      <c r="S2472" s="24" t="s">
        <v>1204</v>
      </c>
      <c r="T2472" t="str">
        <f t="shared" si="155"/>
        <v/>
      </c>
      <c r="U2472">
        <f>VLOOKUP(S2472,ar_skupina!L$2:M$136,2,FALSE())</f>
        <v>55</v>
      </c>
    </row>
    <row r="2473" spans="1:21" ht="14.25" customHeight="1" x14ac:dyDescent="0.25">
      <c r="A2473">
        <v>3004</v>
      </c>
      <c r="B2473" s="9">
        <v>45379.489583333299</v>
      </c>
      <c r="C2473" s="9">
        <v>45379.59375</v>
      </c>
      <c r="D2473" t="s">
        <v>2075</v>
      </c>
      <c r="E2473" t="s">
        <v>16</v>
      </c>
      <c r="F2473" t="s">
        <v>2067</v>
      </c>
      <c r="G2473" t="s">
        <v>4</v>
      </c>
      <c r="H2473" t="s">
        <v>1500</v>
      </c>
      <c r="I2473" s="63" t="e">
        <f t="array" ref="I2473">_xlfn.IFS(#REF!="1",1,#REF!="2",2,#REF!="3",3,#REF!="1A",4,#REF!="1B",5,#REF!="2A",6,#REF!="2B",7,#REF!="3A",8,#REF!="3B",9,#REF!="4A",10,#REF!="","")</f>
        <v>#REF!</v>
      </c>
      <c r="J2473">
        <f>VLOOKUP(F2473,profesor!$G$2:$H$101,2,0)</f>
        <v>27</v>
      </c>
      <c r="K2473">
        <f>VLOOKUP(H2473,ar_predmet!A:C,3,0)</f>
        <v>150</v>
      </c>
      <c r="L2473" s="3">
        <f>VLOOKUP(H2473,ar_predmet!A:C,2,FALSE())</f>
        <v>7109</v>
      </c>
      <c r="M2473">
        <f>+VLOOKUP(G2473,tip_dogodka!$B$2:$C$10,2,0)</f>
        <v>3</v>
      </c>
      <c r="N2473">
        <f>+VLOOKUP(E2473,prostor!$F$1:$G$101,2,0)</f>
        <v>54</v>
      </c>
      <c r="O2473">
        <f t="shared" si="152"/>
        <v>150</v>
      </c>
      <c r="P2473">
        <f>VLOOKUP(O2473,mi2hh!A$2:B$4261,2,FALSE())</f>
        <v>3</v>
      </c>
      <c r="Q2473" t="str">
        <f t="shared" si="153"/>
        <v>Red</v>
      </c>
      <c r="R2473" t="str">
        <f t="shared" si="154"/>
        <v>MA</v>
      </c>
      <c r="S2473" s="24" t="s">
        <v>1225</v>
      </c>
      <c r="T2473" t="str">
        <f t="shared" si="155"/>
        <v/>
      </c>
      <c r="U2473">
        <f>VLOOKUP(S2473,ar_skupina!L$2:M$136,2,FALSE())</f>
        <v>81</v>
      </c>
    </row>
    <row r="2474" spans="1:21" ht="14.25" customHeight="1" x14ac:dyDescent="0.25">
      <c r="A2474">
        <v>3006</v>
      </c>
      <c r="B2474" s="9">
        <v>45376.489583333299</v>
      </c>
      <c r="C2474" s="9">
        <v>45376.59375</v>
      </c>
      <c r="D2474" t="s">
        <v>2084</v>
      </c>
      <c r="E2474">
        <v>302</v>
      </c>
      <c r="F2474" t="s">
        <v>2067</v>
      </c>
      <c r="G2474" t="s">
        <v>2</v>
      </c>
      <c r="H2474" t="s">
        <v>1500</v>
      </c>
      <c r="I2474" s="63" t="e">
        <f t="array" ref="I2474">_xlfn.IFS(#REF!="1",1,#REF!="2",2,#REF!="3",3,#REF!="1A",4,#REF!="1B",5,#REF!="2A",6,#REF!="2B",7,#REF!="3A",8,#REF!="3B",9,#REF!="4A",10,#REF!="","")</f>
        <v>#REF!</v>
      </c>
      <c r="J2474">
        <f>VLOOKUP(F2474,profesor!$G$2:$H$101,2,0)</f>
        <v>27</v>
      </c>
      <c r="K2474">
        <f>VLOOKUP(H2474,ar_predmet!A:C,3,0)</f>
        <v>150</v>
      </c>
      <c r="L2474" s="3">
        <f>VLOOKUP(H2474,ar_predmet!A:C,2,FALSE())</f>
        <v>7109</v>
      </c>
      <c r="M2474">
        <f>+VLOOKUP(G2474,tip_dogodka!$B$2:$C$10,2,0)</f>
        <v>1</v>
      </c>
      <c r="N2474">
        <f>+VLOOKUP(E2474,prostor!$F$1:$G$101,2,0)</f>
        <v>6</v>
      </c>
      <c r="O2474">
        <f t="shared" si="152"/>
        <v>150</v>
      </c>
      <c r="P2474">
        <f>VLOOKUP(O2474,mi2hh!A$2:B$4261,2,FALSE())</f>
        <v>3</v>
      </c>
      <c r="Q2474" t="str">
        <f t="shared" si="153"/>
        <v>Red</v>
      </c>
      <c r="R2474" t="str">
        <f t="shared" si="154"/>
        <v>MA</v>
      </c>
      <c r="S2474" s="24" t="s">
        <v>1225</v>
      </c>
      <c r="T2474" t="str">
        <f t="shared" si="155"/>
        <v/>
      </c>
      <c r="U2474">
        <f>VLOOKUP(S2474,ar_skupina!L$2:M$136,2,FALSE())</f>
        <v>81</v>
      </c>
    </row>
    <row r="2475" spans="1:21" ht="14.25" customHeight="1" x14ac:dyDescent="0.25">
      <c r="A2475">
        <v>3007</v>
      </c>
      <c r="B2475" s="9">
        <v>45394.791666666701</v>
      </c>
      <c r="C2475" s="9">
        <v>45394.895833333299</v>
      </c>
      <c r="D2475" t="s">
        <v>2082</v>
      </c>
      <c r="E2475" t="s">
        <v>16</v>
      </c>
      <c r="F2475" t="s">
        <v>2067</v>
      </c>
      <c r="G2475" t="s">
        <v>4</v>
      </c>
      <c r="H2475" t="s">
        <v>2083</v>
      </c>
      <c r="I2475" s="63" t="e">
        <f t="array" ref="I2475">_xlfn.IFS(#REF!="1",1,#REF!="2",2,#REF!="3",3,#REF!="1A",4,#REF!="1B",5,#REF!="2A",6,#REF!="2B",7,#REF!="3A",8,#REF!="3B",9,#REF!="4A",10,#REF!="","")</f>
        <v>#REF!</v>
      </c>
      <c r="J2475">
        <f>VLOOKUP(F2475,profesor!$G$2:$H$101,2,0)</f>
        <v>27</v>
      </c>
      <c r="K2475">
        <f>VLOOKUP(H2475,ar_predmet!A:C,3,0)</f>
        <v>255</v>
      </c>
      <c r="L2475" s="3" t="str">
        <f>VLOOKUP(H2475,ar_predmet!A:C,2,FALSE())</f>
        <v>S303</v>
      </c>
      <c r="M2475">
        <f>+VLOOKUP(G2475,tip_dogodka!$B$2:$C$10,2,0)</f>
        <v>3</v>
      </c>
      <c r="N2475">
        <f>+VLOOKUP(E2475,prostor!$F$1:$G$101,2,0)</f>
        <v>54</v>
      </c>
      <c r="O2475">
        <f t="shared" si="152"/>
        <v>150</v>
      </c>
      <c r="P2475">
        <f>VLOOKUP(O2475,mi2hh!A$2:B$4261,2,FALSE())</f>
        <v>3</v>
      </c>
      <c r="Q2475" t="str">
        <f t="shared" si="153"/>
        <v>Izr</v>
      </c>
      <c r="R2475" t="str">
        <f t="shared" si="154"/>
        <v>VS</v>
      </c>
      <c r="S2475" s="24" t="s">
        <v>1255</v>
      </c>
      <c r="T2475" t="str">
        <f t="shared" si="155"/>
        <v/>
      </c>
      <c r="U2475">
        <f>VLOOKUP(S2475,ar_skupina!L$2:M$136,2,FALSE())</f>
        <v>108</v>
      </c>
    </row>
    <row r="2476" spans="1:21" ht="14.25" customHeight="1" x14ac:dyDescent="0.25">
      <c r="A2476">
        <v>3008</v>
      </c>
      <c r="B2476" s="9">
        <v>45400.791666666701</v>
      </c>
      <c r="C2476" s="9">
        <v>45400.895833333299</v>
      </c>
      <c r="D2476" t="s">
        <v>2082</v>
      </c>
      <c r="E2476" t="s">
        <v>16</v>
      </c>
      <c r="F2476" t="s">
        <v>2067</v>
      </c>
      <c r="G2476" t="s">
        <v>4</v>
      </c>
      <c r="H2476" t="s">
        <v>2083</v>
      </c>
      <c r="I2476" s="63" t="e">
        <f t="array" ref="I2476">_xlfn.IFS(#REF!="1",1,#REF!="2",2,#REF!="3",3,#REF!="1A",4,#REF!="1B",5,#REF!="2A",6,#REF!="2B",7,#REF!="3A",8,#REF!="3B",9,#REF!="4A",10,#REF!="","")</f>
        <v>#REF!</v>
      </c>
      <c r="J2476">
        <f>VLOOKUP(F2476,profesor!$G$2:$H$101,2,0)</f>
        <v>27</v>
      </c>
      <c r="K2476">
        <f>VLOOKUP(H2476,ar_predmet!A:C,3,0)</f>
        <v>255</v>
      </c>
      <c r="L2476" s="3" t="str">
        <f>VLOOKUP(H2476,ar_predmet!A:C,2,FALSE())</f>
        <v>S303</v>
      </c>
      <c r="M2476">
        <f>+VLOOKUP(G2476,tip_dogodka!$B$2:$C$10,2,0)</f>
        <v>3</v>
      </c>
      <c r="N2476">
        <f>+VLOOKUP(E2476,prostor!$F$1:$G$101,2,0)</f>
        <v>54</v>
      </c>
      <c r="O2476">
        <f t="shared" si="152"/>
        <v>150</v>
      </c>
      <c r="P2476">
        <f>VLOOKUP(O2476,mi2hh!A$2:B$4261,2,FALSE())</f>
        <v>3</v>
      </c>
      <c r="Q2476" t="str">
        <f t="shared" si="153"/>
        <v>Izr</v>
      </c>
      <c r="R2476" t="str">
        <f t="shared" si="154"/>
        <v>VS</v>
      </c>
      <c r="S2476" s="24" t="s">
        <v>1255</v>
      </c>
      <c r="T2476" t="str">
        <f t="shared" si="155"/>
        <v/>
      </c>
      <c r="U2476">
        <f>VLOOKUP(S2476,ar_skupina!L$2:M$136,2,FALSE())</f>
        <v>108</v>
      </c>
    </row>
    <row r="2477" spans="1:21" ht="14.25" customHeight="1" x14ac:dyDescent="0.25">
      <c r="A2477">
        <v>3010</v>
      </c>
      <c r="B2477" s="9">
        <v>45387.53125</v>
      </c>
      <c r="C2477" s="9">
        <v>45387.635416666701</v>
      </c>
      <c r="D2477" t="s">
        <v>2075</v>
      </c>
      <c r="E2477" t="s">
        <v>16</v>
      </c>
      <c r="F2477" t="s">
        <v>2067</v>
      </c>
      <c r="G2477" t="s">
        <v>4</v>
      </c>
      <c r="H2477" t="s">
        <v>1500</v>
      </c>
      <c r="I2477" s="63" t="e">
        <f t="array" ref="I2477">_xlfn.IFS(#REF!="1",1,#REF!="2",2,#REF!="3",3,#REF!="1A",4,#REF!="1B",5,#REF!="2A",6,#REF!="2B",7,#REF!="3A",8,#REF!="3B",9,#REF!="4A",10,#REF!="","")</f>
        <v>#REF!</v>
      </c>
      <c r="J2477">
        <f>VLOOKUP(F2477,profesor!$G$2:$H$101,2,0)</f>
        <v>27</v>
      </c>
      <c r="K2477">
        <f>VLOOKUP(H2477,ar_predmet!A:C,3,0)</f>
        <v>150</v>
      </c>
      <c r="L2477" s="3">
        <f>VLOOKUP(H2477,ar_predmet!A:C,2,FALSE())</f>
        <v>7109</v>
      </c>
      <c r="M2477">
        <f>+VLOOKUP(G2477,tip_dogodka!$B$2:$C$10,2,0)</f>
        <v>3</v>
      </c>
      <c r="N2477">
        <f>+VLOOKUP(E2477,prostor!$F$1:$G$101,2,0)</f>
        <v>54</v>
      </c>
      <c r="O2477">
        <f t="shared" si="152"/>
        <v>150</v>
      </c>
      <c r="P2477">
        <f>VLOOKUP(O2477,mi2hh!A$2:B$4261,2,FALSE())</f>
        <v>3</v>
      </c>
      <c r="Q2477" t="str">
        <f t="shared" si="153"/>
        <v>Red</v>
      </c>
      <c r="R2477" t="str">
        <f t="shared" si="154"/>
        <v>MA</v>
      </c>
      <c r="S2477" s="24" t="s">
        <v>1225</v>
      </c>
      <c r="T2477" t="str">
        <f t="shared" si="155"/>
        <v/>
      </c>
      <c r="U2477">
        <f>VLOOKUP(S2477,ar_skupina!L$2:M$136,2,FALSE())</f>
        <v>81</v>
      </c>
    </row>
    <row r="2478" spans="1:21" ht="14.25" customHeight="1" x14ac:dyDescent="0.25">
      <c r="A2478">
        <v>3011</v>
      </c>
      <c r="B2478" s="9">
        <v>45205.677083333299</v>
      </c>
      <c r="C2478" s="9">
        <v>45205.78125</v>
      </c>
      <c r="D2478" t="s">
        <v>2080</v>
      </c>
      <c r="E2478" t="s">
        <v>16</v>
      </c>
      <c r="F2478" t="s">
        <v>2067</v>
      </c>
      <c r="G2478" t="s">
        <v>4</v>
      </c>
      <c r="H2478" t="s">
        <v>2081</v>
      </c>
      <c r="I2478" s="63" t="e">
        <f t="array" ref="I2478">_xlfn.IFS(#REF!="1",1,#REF!="2",2,#REF!="3",3,#REF!="1A",4,#REF!="1B",5,#REF!="2A",6,#REF!="2B",7,#REF!="3A",8,#REF!="3B",9,#REF!="4A",10,#REF!="","")</f>
        <v>#REF!</v>
      </c>
      <c r="J2478">
        <f>VLOOKUP(F2478,profesor!$G$2:$H$101,2,0)</f>
        <v>27</v>
      </c>
      <c r="K2478">
        <f>VLOOKUP(H2478,ar_predmet!A:C,3,0)</f>
        <v>97</v>
      </c>
      <c r="L2478" s="3">
        <f>VLOOKUP(H2478,ar_predmet!A:C,2,FALSE())</f>
        <v>6223</v>
      </c>
      <c r="M2478">
        <f>+VLOOKUP(G2478,tip_dogodka!$B$2:$C$10,2,0)</f>
        <v>3</v>
      </c>
      <c r="N2478">
        <f>+VLOOKUP(E2478,prostor!$F$1:$G$101,2,0)</f>
        <v>54</v>
      </c>
      <c r="O2478">
        <f t="shared" si="152"/>
        <v>150</v>
      </c>
      <c r="P2478">
        <f>VLOOKUP(O2478,mi2hh!A$2:B$4261,2,FALSE())</f>
        <v>3</v>
      </c>
      <c r="Q2478" t="str">
        <f t="shared" si="153"/>
        <v>Red</v>
      </c>
      <c r="R2478" t="str">
        <f t="shared" si="154"/>
        <v>UN</v>
      </c>
      <c r="S2478" s="24" t="s">
        <v>1204</v>
      </c>
      <c r="T2478" t="str">
        <f t="shared" si="155"/>
        <v/>
      </c>
      <c r="U2478">
        <f>VLOOKUP(S2478,ar_skupina!L$2:M$136,2,FALSE())</f>
        <v>55</v>
      </c>
    </row>
    <row r="2479" spans="1:21" ht="14.25" customHeight="1" x14ac:dyDescent="0.25">
      <c r="A2479">
        <v>3012</v>
      </c>
      <c r="B2479" s="9">
        <v>45369.75</v>
      </c>
      <c r="C2479" s="9">
        <v>45369.854166666701</v>
      </c>
      <c r="D2479" t="s">
        <v>2091</v>
      </c>
      <c r="E2479" t="s">
        <v>16</v>
      </c>
      <c r="F2479" t="s">
        <v>2067</v>
      </c>
      <c r="G2479" t="s">
        <v>5</v>
      </c>
      <c r="H2479" t="s">
        <v>2077</v>
      </c>
      <c r="I2479" s="63" t="e">
        <f t="array" ref="I2479">_xlfn.IFS(#REF!="1",1,#REF!="2",2,#REF!="3",3,#REF!="1A",4,#REF!="1B",5,#REF!="2A",6,#REF!="2B",7,#REF!="3A",8,#REF!="3B",9,#REF!="4A",10,#REF!="","")</f>
        <v>#REF!</v>
      </c>
      <c r="J2479">
        <f>VLOOKUP(F2479,profesor!$G$2:$H$101,2,0)</f>
        <v>27</v>
      </c>
      <c r="K2479">
        <f>VLOOKUP(H2479,ar_predmet!A:C,3,0)</f>
        <v>254</v>
      </c>
      <c r="L2479" s="3" t="str">
        <f>VLOOKUP(H2479,ar_predmet!A:C,2,FALSE())</f>
        <v>S302</v>
      </c>
      <c r="M2479">
        <f>+VLOOKUP(G2479,tip_dogodka!$B$2:$C$10,2,0)</f>
        <v>4</v>
      </c>
      <c r="N2479">
        <f>+VLOOKUP(E2479,prostor!$F$1:$G$101,2,0)</f>
        <v>54</v>
      </c>
      <c r="O2479">
        <f t="shared" si="152"/>
        <v>150</v>
      </c>
      <c r="P2479">
        <f>VLOOKUP(O2479,mi2hh!A$2:B$4261,2,FALSE())</f>
        <v>3</v>
      </c>
      <c r="Q2479" t="str">
        <f t="shared" si="153"/>
        <v>Izr</v>
      </c>
      <c r="R2479" t="str">
        <f t="shared" si="154"/>
        <v>VS</v>
      </c>
      <c r="S2479" s="24" t="s">
        <v>1255</v>
      </c>
      <c r="T2479" t="str">
        <f t="shared" si="155"/>
        <v/>
      </c>
      <c r="U2479">
        <f>VLOOKUP(S2479,ar_skupina!L$2:M$136,2,FALSE())</f>
        <v>108</v>
      </c>
    </row>
    <row r="2480" spans="1:21" ht="14.25" customHeight="1" x14ac:dyDescent="0.25">
      <c r="A2480">
        <v>3016</v>
      </c>
      <c r="B2480" s="9">
        <v>45212.677083333299</v>
      </c>
      <c r="C2480" s="9">
        <v>45212.78125</v>
      </c>
      <c r="D2480" t="s">
        <v>2080</v>
      </c>
      <c r="E2480" t="s">
        <v>16</v>
      </c>
      <c r="F2480" t="s">
        <v>2067</v>
      </c>
      <c r="G2480" t="s">
        <v>4</v>
      </c>
      <c r="H2480" t="s">
        <v>2081</v>
      </c>
      <c r="I2480" s="63" t="e">
        <f t="array" ref="I2480">_xlfn.IFS(#REF!="1",1,#REF!="2",2,#REF!="3",3,#REF!="1A",4,#REF!="1B",5,#REF!="2A",6,#REF!="2B",7,#REF!="3A",8,#REF!="3B",9,#REF!="4A",10,#REF!="","")</f>
        <v>#REF!</v>
      </c>
      <c r="J2480">
        <f>VLOOKUP(F2480,profesor!$G$2:$H$101,2,0)</f>
        <v>27</v>
      </c>
      <c r="K2480">
        <f>VLOOKUP(H2480,ar_predmet!A:C,3,0)</f>
        <v>97</v>
      </c>
      <c r="L2480" s="3">
        <f>VLOOKUP(H2480,ar_predmet!A:C,2,FALSE())</f>
        <v>6223</v>
      </c>
      <c r="M2480">
        <f>+VLOOKUP(G2480,tip_dogodka!$B$2:$C$10,2,0)</f>
        <v>3</v>
      </c>
      <c r="N2480">
        <f>+VLOOKUP(E2480,prostor!$F$1:$G$101,2,0)</f>
        <v>54</v>
      </c>
      <c r="O2480">
        <f t="shared" si="152"/>
        <v>150</v>
      </c>
      <c r="P2480">
        <f>VLOOKUP(O2480,mi2hh!A$2:B$4261,2,FALSE())</f>
        <v>3</v>
      </c>
      <c r="Q2480" t="str">
        <f t="shared" si="153"/>
        <v>Red</v>
      </c>
      <c r="R2480" t="str">
        <f t="shared" si="154"/>
        <v>UN</v>
      </c>
      <c r="S2480" s="24" t="s">
        <v>1204</v>
      </c>
      <c r="T2480" t="str">
        <f t="shared" si="155"/>
        <v/>
      </c>
      <c r="U2480">
        <f>VLOOKUP(S2480,ar_skupina!L$2:M$136,2,FALSE())</f>
        <v>55</v>
      </c>
    </row>
    <row r="2481" spans="1:21" ht="14.25" customHeight="1" x14ac:dyDescent="0.25">
      <c r="A2481">
        <v>3017</v>
      </c>
      <c r="B2481" s="9">
        <v>45432.791666666701</v>
      </c>
      <c r="C2481" s="9">
        <v>45432.961805555598</v>
      </c>
      <c r="D2481" t="s">
        <v>2102</v>
      </c>
      <c r="E2481" t="s">
        <v>17</v>
      </c>
      <c r="F2481" t="s">
        <v>2067</v>
      </c>
      <c r="G2481" t="s">
        <v>8</v>
      </c>
      <c r="H2481" t="s">
        <v>2101</v>
      </c>
      <c r="I2481" s="63" t="e">
        <f t="array" ref="I2481">_xlfn.IFS(#REF!="1",1,#REF!="2",2,#REF!="3",3,#REF!="1A",4,#REF!="1B",5,#REF!="2A",6,#REF!="2B",7,#REF!="3A",8,#REF!="3B",9,#REF!="4A",10,#REF!="","")</f>
        <v>#REF!</v>
      </c>
      <c r="J2481">
        <f>VLOOKUP(F2481,profesor!$G$2:$H$101,2,0)</f>
        <v>27</v>
      </c>
      <c r="K2481">
        <f>VLOOKUP(H2481,ar_predmet!A:C,3,0)</f>
        <v>278</v>
      </c>
      <c r="L2481" s="3" t="str">
        <f>VLOOKUP(H2481,ar_predmet!A:C,2,FALSE())</f>
        <v>KM209</v>
      </c>
      <c r="M2481">
        <f>+VLOOKUP(G2481,tip_dogodka!$B$2:$C$10,2,0)</f>
        <v>7</v>
      </c>
      <c r="N2481">
        <f>+VLOOKUP(E2481,prostor!$F$1:$G$101,2,0)</f>
        <v>55</v>
      </c>
      <c r="O2481">
        <f t="shared" si="152"/>
        <v>245</v>
      </c>
      <c r="P2481">
        <f>VLOOKUP(O2481,mi2hh!A$2:B$4261,2,FALSE())</f>
        <v>5</v>
      </c>
      <c r="Q2481" t="str">
        <f t="shared" si="153"/>
        <v>Izr</v>
      </c>
      <c r="R2481" t="str">
        <f t="shared" si="154"/>
        <v>VS</v>
      </c>
      <c r="S2481" s="24" t="s">
        <v>1247</v>
      </c>
      <c r="T2481" t="str">
        <f t="shared" si="155"/>
        <v/>
      </c>
      <c r="U2481">
        <f>VLOOKUP(S2481,ar_skupina!L$2:M$136,2,FALSE())</f>
        <v>101</v>
      </c>
    </row>
    <row r="2482" spans="1:21" ht="14.25" customHeight="1" x14ac:dyDescent="0.25">
      <c r="A2482">
        <v>3019</v>
      </c>
      <c r="B2482" s="9">
        <v>45392.53125</v>
      </c>
      <c r="C2482" s="9">
        <v>45392.635416666701</v>
      </c>
      <c r="D2482" t="s">
        <v>2084</v>
      </c>
      <c r="E2482">
        <v>302</v>
      </c>
      <c r="F2482" t="s">
        <v>2067</v>
      </c>
      <c r="G2482" t="s">
        <v>2</v>
      </c>
      <c r="H2482" t="s">
        <v>1500</v>
      </c>
      <c r="I2482" s="63" t="e">
        <f t="array" ref="I2482">_xlfn.IFS(#REF!="1",1,#REF!="2",2,#REF!="3",3,#REF!="1A",4,#REF!="1B",5,#REF!="2A",6,#REF!="2B",7,#REF!="3A",8,#REF!="3B",9,#REF!="4A",10,#REF!="","")</f>
        <v>#REF!</v>
      </c>
      <c r="J2482">
        <f>VLOOKUP(F2482,profesor!$G$2:$H$101,2,0)</f>
        <v>27</v>
      </c>
      <c r="K2482">
        <f>VLOOKUP(H2482,ar_predmet!A:C,3,0)</f>
        <v>150</v>
      </c>
      <c r="L2482" s="3">
        <f>VLOOKUP(H2482,ar_predmet!A:C,2,FALSE())</f>
        <v>7109</v>
      </c>
      <c r="M2482">
        <f>+VLOOKUP(G2482,tip_dogodka!$B$2:$C$10,2,0)</f>
        <v>1</v>
      </c>
      <c r="N2482">
        <f>+VLOOKUP(E2482,prostor!$F$1:$G$101,2,0)</f>
        <v>6</v>
      </c>
      <c r="O2482">
        <f t="shared" si="152"/>
        <v>150</v>
      </c>
      <c r="P2482">
        <f>VLOOKUP(O2482,mi2hh!A$2:B$4261,2,FALSE())</f>
        <v>3</v>
      </c>
      <c r="Q2482" t="str">
        <f t="shared" si="153"/>
        <v>Red</v>
      </c>
      <c r="R2482" t="str">
        <f t="shared" si="154"/>
        <v>MA</v>
      </c>
      <c r="S2482" s="24" t="s">
        <v>1225</v>
      </c>
      <c r="T2482" t="str">
        <f t="shared" si="155"/>
        <v/>
      </c>
      <c r="U2482">
        <f>VLOOKUP(S2482,ar_skupina!L$2:M$136,2,FALSE())</f>
        <v>81</v>
      </c>
    </row>
    <row r="2483" spans="1:21" ht="14.25" customHeight="1" x14ac:dyDescent="0.25">
      <c r="A2483">
        <v>3020</v>
      </c>
      <c r="B2483" s="9">
        <v>45267.75</v>
      </c>
      <c r="C2483" s="9">
        <v>45267.916666666701</v>
      </c>
      <c r="D2483" t="s">
        <v>2103</v>
      </c>
      <c r="E2483" t="s">
        <v>17</v>
      </c>
      <c r="F2483" t="s">
        <v>2067</v>
      </c>
      <c r="G2483" t="s">
        <v>10</v>
      </c>
      <c r="H2483" t="s">
        <v>2104</v>
      </c>
      <c r="I2483" s="63" t="e">
        <f t="array" ref="I2483">_xlfn.IFS(#REF!="1",1,#REF!="2",2,#REF!="3",3,#REF!="1A",4,#REF!="1B",5,#REF!="2A",6,#REF!="2B",7,#REF!="3A",8,#REF!="3B",9,#REF!="4A",10,#REF!="","")</f>
        <v>#REF!</v>
      </c>
      <c r="J2483">
        <f>VLOOKUP(F2483,profesor!$G$2:$H$101,2,0)</f>
        <v>27</v>
      </c>
      <c r="K2483">
        <f>VLOOKUP(H2483,ar_predmet!A:C,3,0)</f>
        <v>273</v>
      </c>
      <c r="L2483" s="3" t="str">
        <f>VLOOKUP(H2483,ar_predmet!A:C,2,FALSE())</f>
        <v>KM204</v>
      </c>
      <c r="M2483">
        <f>+VLOOKUP(G2483,tip_dogodka!$B$2:$C$10,2,0)</f>
        <v>9</v>
      </c>
      <c r="N2483">
        <f>+VLOOKUP(E2483,prostor!$F$1:$G$101,2,0)</f>
        <v>55</v>
      </c>
      <c r="O2483">
        <f t="shared" si="152"/>
        <v>240</v>
      </c>
      <c r="P2483">
        <f>VLOOKUP(O2483,mi2hh!A$2:B$4261,2,FALSE())</f>
        <v>5</v>
      </c>
      <c r="Q2483" t="str">
        <f t="shared" si="153"/>
        <v>Izr</v>
      </c>
      <c r="R2483" t="str">
        <f t="shared" si="154"/>
        <v>VS</v>
      </c>
      <c r="S2483" s="24" t="s">
        <v>1247</v>
      </c>
      <c r="T2483" t="str">
        <f t="shared" si="155"/>
        <v/>
      </c>
      <c r="U2483">
        <f>VLOOKUP(S2483,ar_skupina!L$2:M$136,2,FALSE())</f>
        <v>101</v>
      </c>
    </row>
    <row r="2484" spans="1:21" ht="14.25" customHeight="1" x14ac:dyDescent="0.25">
      <c r="A2484">
        <v>3022</v>
      </c>
      <c r="B2484" s="9">
        <v>45232.635416666701</v>
      </c>
      <c r="C2484" s="9">
        <v>45232.739583333299</v>
      </c>
      <c r="D2484" t="s">
        <v>2092</v>
      </c>
      <c r="E2484">
        <v>301</v>
      </c>
      <c r="F2484" t="s">
        <v>2067</v>
      </c>
      <c r="G2484" t="s">
        <v>2</v>
      </c>
      <c r="H2484" t="s">
        <v>2081</v>
      </c>
      <c r="I2484" s="63" t="e">
        <f t="array" ref="I2484">_xlfn.IFS(#REF!="1",1,#REF!="2",2,#REF!="3",3,#REF!="1A",4,#REF!="1B",5,#REF!="2A",6,#REF!="2B",7,#REF!="3A",8,#REF!="3B",9,#REF!="4A",10,#REF!="","")</f>
        <v>#REF!</v>
      </c>
      <c r="J2484">
        <f>VLOOKUP(F2484,profesor!$G$2:$H$101,2,0)</f>
        <v>27</v>
      </c>
      <c r="K2484">
        <f>VLOOKUP(H2484,ar_predmet!A:C,3,0)</f>
        <v>97</v>
      </c>
      <c r="L2484" s="3">
        <f>VLOOKUP(H2484,ar_predmet!A:C,2,FALSE())</f>
        <v>6223</v>
      </c>
      <c r="M2484">
        <f>+VLOOKUP(G2484,tip_dogodka!$B$2:$C$10,2,0)</f>
        <v>1</v>
      </c>
      <c r="N2484">
        <f>+VLOOKUP(E2484,prostor!$F$1:$G$101,2,0)</f>
        <v>5</v>
      </c>
      <c r="O2484">
        <f t="shared" si="152"/>
        <v>150</v>
      </c>
      <c r="P2484">
        <f>VLOOKUP(O2484,mi2hh!A$2:B$4261,2,FALSE())</f>
        <v>3</v>
      </c>
      <c r="Q2484" t="str">
        <f t="shared" si="153"/>
        <v>Red</v>
      </c>
      <c r="R2484" t="str">
        <f t="shared" si="154"/>
        <v>UN</v>
      </c>
      <c r="S2484" s="24" t="s">
        <v>1204</v>
      </c>
      <c r="T2484" t="str">
        <f t="shared" si="155"/>
        <v/>
      </c>
      <c r="U2484">
        <f>VLOOKUP(S2484,ar_skupina!L$2:M$136,2,FALSE())</f>
        <v>55</v>
      </c>
    </row>
    <row r="2485" spans="1:21" ht="14.25" customHeight="1" x14ac:dyDescent="0.25">
      <c r="A2485">
        <v>3023</v>
      </c>
      <c r="B2485" s="9">
        <v>45378.489583333299</v>
      </c>
      <c r="C2485" s="9">
        <v>45378.59375</v>
      </c>
      <c r="D2485" t="s">
        <v>2084</v>
      </c>
      <c r="E2485">
        <v>302</v>
      </c>
      <c r="F2485" t="s">
        <v>2067</v>
      </c>
      <c r="G2485" t="s">
        <v>2</v>
      </c>
      <c r="H2485" t="s">
        <v>1500</v>
      </c>
      <c r="I2485" s="63" t="e">
        <f t="array" ref="I2485">_xlfn.IFS(#REF!="1",1,#REF!="2",2,#REF!="3",3,#REF!="1A",4,#REF!="1B",5,#REF!="2A",6,#REF!="2B",7,#REF!="3A",8,#REF!="3B",9,#REF!="4A",10,#REF!="","")</f>
        <v>#REF!</v>
      </c>
      <c r="J2485">
        <f>VLOOKUP(F2485,profesor!$G$2:$H$101,2,0)</f>
        <v>27</v>
      </c>
      <c r="K2485">
        <f>VLOOKUP(H2485,ar_predmet!A:C,3,0)</f>
        <v>150</v>
      </c>
      <c r="L2485" s="3">
        <f>VLOOKUP(H2485,ar_predmet!A:C,2,FALSE())</f>
        <v>7109</v>
      </c>
      <c r="M2485">
        <f>+VLOOKUP(G2485,tip_dogodka!$B$2:$C$10,2,0)</f>
        <v>1</v>
      </c>
      <c r="N2485">
        <f>+VLOOKUP(E2485,prostor!$F$1:$G$101,2,0)</f>
        <v>6</v>
      </c>
      <c r="O2485">
        <f t="shared" si="152"/>
        <v>150</v>
      </c>
      <c r="P2485">
        <f>VLOOKUP(O2485,mi2hh!A$2:B$4261,2,FALSE())</f>
        <v>3</v>
      </c>
      <c r="Q2485" t="str">
        <f t="shared" si="153"/>
        <v>Red</v>
      </c>
      <c r="R2485" t="str">
        <f t="shared" si="154"/>
        <v>MA</v>
      </c>
      <c r="S2485" s="24" t="s">
        <v>1225</v>
      </c>
      <c r="T2485" t="str">
        <f t="shared" si="155"/>
        <v/>
      </c>
      <c r="U2485">
        <f>VLOOKUP(S2485,ar_skupina!L$2:M$136,2,FALSE())</f>
        <v>81</v>
      </c>
    </row>
    <row r="2486" spans="1:21" ht="14.25" customHeight="1" x14ac:dyDescent="0.25">
      <c r="A2486">
        <v>3024</v>
      </c>
      <c r="B2486" s="9">
        <v>45218.791666666701</v>
      </c>
      <c r="C2486" s="9">
        <v>45218.958333333299</v>
      </c>
      <c r="D2486" t="s">
        <v>2105</v>
      </c>
      <c r="E2486" t="s">
        <v>17</v>
      </c>
      <c r="F2486" t="s">
        <v>2067</v>
      </c>
      <c r="G2486" t="s">
        <v>10</v>
      </c>
      <c r="H2486" t="s">
        <v>2106</v>
      </c>
      <c r="I2486" s="63" t="e">
        <f t="array" ref="I2486">_xlfn.IFS(#REF!="1",1,#REF!="2",2,#REF!="3",3,#REF!="1A",4,#REF!="1B",5,#REF!="2A",6,#REF!="2B",7,#REF!="3A",8,#REF!="3B",9,#REF!="4A",10,#REF!="","")</f>
        <v>#REF!</v>
      </c>
      <c r="J2486">
        <f>VLOOKUP(F2486,profesor!$G$2:$H$101,2,0)</f>
        <v>27</v>
      </c>
      <c r="K2486">
        <f>VLOOKUP(H2486,ar_predmet!A:C,3,0)</f>
        <v>272</v>
      </c>
      <c r="L2486" s="3" t="str">
        <f>VLOOKUP(H2486,ar_predmet!A:C,2,FALSE())</f>
        <v>KM203</v>
      </c>
      <c r="M2486">
        <f>+VLOOKUP(G2486,tip_dogodka!$B$2:$C$10,2,0)</f>
        <v>9</v>
      </c>
      <c r="N2486">
        <f>+VLOOKUP(E2486,prostor!$F$1:$G$101,2,0)</f>
        <v>55</v>
      </c>
      <c r="O2486">
        <f t="shared" si="152"/>
        <v>240</v>
      </c>
      <c r="P2486">
        <f>VLOOKUP(O2486,mi2hh!A$2:B$4261,2,FALSE())</f>
        <v>5</v>
      </c>
      <c r="Q2486" t="str">
        <f t="shared" si="153"/>
        <v>Izr</v>
      </c>
      <c r="R2486" t="str">
        <f t="shared" si="154"/>
        <v>VS</v>
      </c>
      <c r="S2486" s="24" t="s">
        <v>1247</v>
      </c>
      <c r="T2486" t="str">
        <f t="shared" si="155"/>
        <v/>
      </c>
      <c r="U2486">
        <f>VLOOKUP(S2486,ar_skupina!L$2:M$136,2,FALSE())</f>
        <v>101</v>
      </c>
    </row>
    <row r="2487" spans="1:21" ht="14.25" customHeight="1" x14ac:dyDescent="0.25">
      <c r="A2487">
        <v>3025</v>
      </c>
      <c r="B2487" s="9">
        <v>45387.53125</v>
      </c>
      <c r="C2487" s="9">
        <v>45387.635416666701</v>
      </c>
      <c r="D2487" t="s">
        <v>2075</v>
      </c>
      <c r="E2487" t="s">
        <v>16</v>
      </c>
      <c r="F2487" t="s">
        <v>2067</v>
      </c>
      <c r="G2487" t="s">
        <v>4</v>
      </c>
      <c r="H2487" t="s">
        <v>1500</v>
      </c>
      <c r="I2487" s="63" t="e">
        <f t="array" ref="I2487">_xlfn.IFS(#REF!="1",1,#REF!="2",2,#REF!="3",3,#REF!="1A",4,#REF!="1B",5,#REF!="2A",6,#REF!="2B",7,#REF!="3A",8,#REF!="3B",9,#REF!="4A",10,#REF!="","")</f>
        <v>#REF!</v>
      </c>
      <c r="J2487">
        <f>VLOOKUP(F2487,profesor!$G$2:$H$101,2,0)</f>
        <v>27</v>
      </c>
      <c r="K2487">
        <f>VLOOKUP(H2487,ar_predmet!A:C,3,0)</f>
        <v>150</v>
      </c>
      <c r="L2487" s="3">
        <f>VLOOKUP(H2487,ar_predmet!A:C,2,FALSE())</f>
        <v>7109</v>
      </c>
      <c r="M2487">
        <f>+VLOOKUP(G2487,tip_dogodka!$B$2:$C$10,2,0)</f>
        <v>3</v>
      </c>
      <c r="N2487">
        <f>+VLOOKUP(E2487,prostor!$F$1:$G$101,2,0)</f>
        <v>54</v>
      </c>
      <c r="O2487">
        <f t="shared" si="152"/>
        <v>150</v>
      </c>
      <c r="P2487">
        <f>VLOOKUP(O2487,mi2hh!A$2:B$4261,2,FALSE())</f>
        <v>3</v>
      </c>
      <c r="Q2487" t="str">
        <f t="shared" si="153"/>
        <v>Red</v>
      </c>
      <c r="R2487" t="str">
        <f t="shared" si="154"/>
        <v>MA</v>
      </c>
      <c r="S2487" s="24" t="s">
        <v>1225</v>
      </c>
      <c r="T2487" t="str">
        <f t="shared" si="155"/>
        <v/>
      </c>
      <c r="U2487">
        <f>VLOOKUP(S2487,ar_skupina!L$2:M$136,2,FALSE())</f>
        <v>81</v>
      </c>
    </row>
    <row r="2488" spans="1:21" ht="14.25" customHeight="1" x14ac:dyDescent="0.25">
      <c r="A2488">
        <v>3026</v>
      </c>
      <c r="B2488" s="9">
        <v>45205.791666666701</v>
      </c>
      <c r="C2488" s="9">
        <v>45205.961805555598</v>
      </c>
      <c r="D2488" t="s">
        <v>2070</v>
      </c>
      <c r="E2488" t="s">
        <v>16</v>
      </c>
      <c r="F2488" t="s">
        <v>2067</v>
      </c>
      <c r="G2488" t="s">
        <v>4</v>
      </c>
      <c r="H2488" t="s">
        <v>2069</v>
      </c>
      <c r="I2488" s="63" t="e">
        <f t="array" ref="I2488">_xlfn.IFS(#REF!="1",1,#REF!="2",2,#REF!="3",3,#REF!="1A",4,#REF!="1B",5,#REF!="2A",6,#REF!="2B",7,#REF!="3A",8,#REF!="3B",9,#REF!="4A",10,#REF!="","")</f>
        <v>#REF!</v>
      </c>
      <c r="J2488">
        <f>VLOOKUP(F2488,profesor!$G$2:$H$101,2,0)</f>
        <v>27</v>
      </c>
      <c r="K2488">
        <f>VLOOKUP(H2488,ar_predmet!A:C,3,0)</f>
        <v>249</v>
      </c>
      <c r="L2488" s="3" t="str">
        <f>VLOOKUP(H2488,ar_predmet!A:C,2,FALSE())</f>
        <v>S209</v>
      </c>
      <c r="M2488">
        <f>+VLOOKUP(G2488,tip_dogodka!$B$2:$C$10,2,0)</f>
        <v>3</v>
      </c>
      <c r="N2488">
        <f>+VLOOKUP(E2488,prostor!$F$1:$G$101,2,0)</f>
        <v>54</v>
      </c>
      <c r="O2488">
        <f t="shared" si="152"/>
        <v>245</v>
      </c>
      <c r="P2488">
        <f>VLOOKUP(O2488,mi2hh!A$2:B$4261,2,FALSE())</f>
        <v>5</v>
      </c>
      <c r="Q2488" t="str">
        <f t="shared" si="153"/>
        <v>Izr</v>
      </c>
      <c r="R2488" t="str">
        <f t="shared" si="154"/>
        <v>VS</v>
      </c>
      <c r="S2488" s="24" t="s">
        <v>1246</v>
      </c>
      <c r="T2488" t="str">
        <f t="shared" si="155"/>
        <v/>
      </c>
      <c r="U2488">
        <f>VLOOKUP(S2488,ar_skupina!L$2:M$136,2,FALSE())</f>
        <v>100</v>
      </c>
    </row>
    <row r="2489" spans="1:21" ht="14.25" customHeight="1" x14ac:dyDescent="0.25">
      <c r="A2489">
        <v>3028</v>
      </c>
      <c r="B2489" s="9">
        <v>45364.708333333299</v>
      </c>
      <c r="C2489" s="9">
        <v>45364.885416666701</v>
      </c>
      <c r="D2489" t="s">
        <v>2096</v>
      </c>
      <c r="E2489" t="s">
        <v>17</v>
      </c>
      <c r="F2489" t="s">
        <v>2067</v>
      </c>
      <c r="G2489" t="s">
        <v>2</v>
      </c>
      <c r="H2489" t="s">
        <v>2097</v>
      </c>
      <c r="I2489" s="63" t="e">
        <f t="array" ref="I2489">_xlfn.IFS(#REF!="1",1,#REF!="2",2,#REF!="3",3,#REF!="1A",4,#REF!="1B",5,#REF!="2A",6,#REF!="2B",7,#REF!="3A",8,#REF!="3B",9,#REF!="4A",10,#REF!="","")</f>
        <v>#REF!</v>
      </c>
      <c r="J2489">
        <f>VLOOKUP(F2489,profesor!$G$2:$H$101,2,0)</f>
        <v>27</v>
      </c>
      <c r="K2489">
        <f>VLOOKUP(H2489,ar_predmet!A:C,3,0)</f>
        <v>319</v>
      </c>
      <c r="L2489" s="3">
        <f>VLOOKUP(H2489,ar_predmet!A:C,2,FALSE())</f>
        <v>4246</v>
      </c>
      <c r="M2489">
        <f>+VLOOKUP(G2489,tip_dogodka!$B$2:$C$10,2,0)</f>
        <v>1</v>
      </c>
      <c r="N2489">
        <f>+VLOOKUP(E2489,prostor!$F$1:$G$101,2,0)</f>
        <v>55</v>
      </c>
      <c r="O2489">
        <f t="shared" si="152"/>
        <v>255</v>
      </c>
      <c r="P2489">
        <f>VLOOKUP(O2489,mi2hh!A$2:B$4261,2,FALSE())</f>
        <v>5</v>
      </c>
      <c r="Q2489" t="str">
        <f t="shared" si="153"/>
        <v>Izr</v>
      </c>
      <c r="R2489" t="str">
        <f t="shared" si="154"/>
        <v>DO</v>
      </c>
      <c r="S2489" s="24" t="s">
        <v>1282</v>
      </c>
      <c r="T2489" t="str">
        <f t="shared" si="155"/>
        <v/>
      </c>
      <c r="U2489">
        <f>VLOOKUP(S2489,ar_skupina!L$2:M$136,2,FALSE())</f>
        <v>132</v>
      </c>
    </row>
    <row r="2490" spans="1:21" ht="14.25" customHeight="1" x14ac:dyDescent="0.25">
      <c r="A2490">
        <v>3029</v>
      </c>
      <c r="B2490" s="9">
        <v>45369.489583333299</v>
      </c>
      <c r="C2490" s="9">
        <v>45369.59375</v>
      </c>
      <c r="D2490" t="s">
        <v>2084</v>
      </c>
      <c r="E2490">
        <v>302</v>
      </c>
      <c r="F2490" t="s">
        <v>2067</v>
      </c>
      <c r="G2490" t="s">
        <v>2</v>
      </c>
      <c r="H2490" t="s">
        <v>1500</v>
      </c>
      <c r="I2490" s="63" t="e">
        <f t="array" ref="I2490">_xlfn.IFS(#REF!="1",1,#REF!="2",2,#REF!="3",3,#REF!="1A",4,#REF!="1B",5,#REF!="2A",6,#REF!="2B",7,#REF!="3A",8,#REF!="3B",9,#REF!="4A",10,#REF!="","")</f>
        <v>#REF!</v>
      </c>
      <c r="J2490">
        <f>VLOOKUP(F2490,profesor!$G$2:$H$101,2,0)</f>
        <v>27</v>
      </c>
      <c r="K2490">
        <f>VLOOKUP(H2490,ar_predmet!A:C,3,0)</f>
        <v>150</v>
      </c>
      <c r="L2490" s="3">
        <f>VLOOKUP(H2490,ar_predmet!A:C,2,FALSE())</f>
        <v>7109</v>
      </c>
      <c r="M2490">
        <f>+VLOOKUP(G2490,tip_dogodka!$B$2:$C$10,2,0)</f>
        <v>1</v>
      </c>
      <c r="N2490">
        <f>+VLOOKUP(E2490,prostor!$F$1:$G$101,2,0)</f>
        <v>6</v>
      </c>
      <c r="O2490">
        <f t="shared" si="152"/>
        <v>150</v>
      </c>
      <c r="P2490">
        <f>VLOOKUP(O2490,mi2hh!A$2:B$4261,2,FALSE())</f>
        <v>3</v>
      </c>
      <c r="Q2490" t="str">
        <f t="shared" si="153"/>
        <v>Red</v>
      </c>
      <c r="R2490" t="str">
        <f t="shared" si="154"/>
        <v>MA</v>
      </c>
      <c r="S2490" s="24" t="s">
        <v>1225</v>
      </c>
      <c r="T2490" t="str">
        <f t="shared" si="155"/>
        <v/>
      </c>
      <c r="U2490">
        <f>VLOOKUP(S2490,ar_skupina!L$2:M$136,2,FALSE())</f>
        <v>81</v>
      </c>
    </row>
    <row r="2491" spans="1:21" ht="14.25" customHeight="1" x14ac:dyDescent="0.25">
      <c r="A2491">
        <v>3030</v>
      </c>
      <c r="B2491" s="9">
        <v>45211.677083333299</v>
      </c>
      <c r="C2491" s="9">
        <v>45211.78125</v>
      </c>
      <c r="D2491" t="s">
        <v>2092</v>
      </c>
      <c r="E2491">
        <v>301</v>
      </c>
      <c r="F2491" t="s">
        <v>2067</v>
      </c>
      <c r="G2491" t="s">
        <v>2</v>
      </c>
      <c r="H2491" t="s">
        <v>2081</v>
      </c>
      <c r="I2491" s="63" t="e">
        <f t="array" ref="I2491">_xlfn.IFS(#REF!="1",1,#REF!="2",2,#REF!="3",3,#REF!="1A",4,#REF!="1B",5,#REF!="2A",6,#REF!="2B",7,#REF!="3A",8,#REF!="3B",9,#REF!="4A",10,#REF!="","")</f>
        <v>#REF!</v>
      </c>
      <c r="J2491">
        <f>VLOOKUP(F2491,profesor!$G$2:$H$101,2,0)</f>
        <v>27</v>
      </c>
      <c r="K2491">
        <f>VLOOKUP(H2491,ar_predmet!A:C,3,0)</f>
        <v>97</v>
      </c>
      <c r="L2491" s="3">
        <f>VLOOKUP(H2491,ar_predmet!A:C,2,FALSE())</f>
        <v>6223</v>
      </c>
      <c r="M2491">
        <f>+VLOOKUP(G2491,tip_dogodka!$B$2:$C$10,2,0)</f>
        <v>1</v>
      </c>
      <c r="N2491">
        <f>+VLOOKUP(E2491,prostor!$F$1:$G$101,2,0)</f>
        <v>5</v>
      </c>
      <c r="O2491">
        <f t="shared" si="152"/>
        <v>150</v>
      </c>
      <c r="P2491">
        <f>VLOOKUP(O2491,mi2hh!A$2:B$4261,2,FALSE())</f>
        <v>3</v>
      </c>
      <c r="Q2491" t="str">
        <f t="shared" si="153"/>
        <v>Red</v>
      </c>
      <c r="R2491" t="str">
        <f t="shared" si="154"/>
        <v>UN</v>
      </c>
      <c r="S2491" s="24" t="s">
        <v>1204</v>
      </c>
      <c r="T2491" t="str">
        <f t="shared" si="155"/>
        <v/>
      </c>
      <c r="U2491">
        <f>VLOOKUP(S2491,ar_skupina!L$2:M$136,2,FALSE())</f>
        <v>55</v>
      </c>
    </row>
    <row r="2492" spans="1:21" ht="14.25" customHeight="1" x14ac:dyDescent="0.25">
      <c r="A2492">
        <v>3032</v>
      </c>
      <c r="B2492" s="9">
        <v>45369.75</v>
      </c>
      <c r="C2492" s="9">
        <v>45369.885416666701</v>
      </c>
      <c r="D2492" t="s">
        <v>2107</v>
      </c>
      <c r="E2492" t="s">
        <v>17</v>
      </c>
      <c r="F2492" t="s">
        <v>2108</v>
      </c>
      <c r="G2492" t="s">
        <v>3</v>
      </c>
      <c r="H2492" t="s">
        <v>2033</v>
      </c>
      <c r="I2492" s="63" t="e">
        <f t="array" ref="I2492">_xlfn.IFS(#REF!="1",1,#REF!="2",2,#REF!="3",3,#REF!="1A",4,#REF!="1B",5,#REF!="2A",6,#REF!="2B",7,#REF!="3A",8,#REF!="3B",9,#REF!="4A",10,#REF!="","")</f>
        <v>#REF!</v>
      </c>
      <c r="J2492">
        <f>VLOOKUP(F2492,profesor!$G$2:$H$101,2,0)</f>
        <v>55</v>
      </c>
      <c r="K2492">
        <f>VLOOKUP(H2492,ar_predmet!A:C,3,0)</f>
        <v>245</v>
      </c>
      <c r="L2492" s="3" t="str">
        <f>VLOOKUP(H2492,ar_predmet!A:C,2,FALSE())</f>
        <v>S205</v>
      </c>
      <c r="M2492">
        <f>+VLOOKUP(G2492,tip_dogodka!$B$2:$C$10,2,0)</f>
        <v>2</v>
      </c>
      <c r="N2492">
        <f>+VLOOKUP(E2492,prostor!$F$1:$G$101,2,0)</f>
        <v>55</v>
      </c>
      <c r="O2492">
        <f t="shared" si="152"/>
        <v>195</v>
      </c>
      <c r="P2492">
        <f>VLOOKUP(O2492,mi2hh!A$2:B$4261,2,FALSE())</f>
        <v>4</v>
      </c>
      <c r="Q2492" t="str">
        <f t="shared" si="153"/>
        <v>Izr</v>
      </c>
      <c r="R2492" t="str">
        <f t="shared" si="154"/>
        <v>VS</v>
      </c>
      <c r="S2492" s="24" t="s">
        <v>1246</v>
      </c>
      <c r="T2492" t="str">
        <f t="shared" si="155"/>
        <v/>
      </c>
      <c r="U2492">
        <f>VLOOKUP(S2492,ar_skupina!L$2:M$136,2,FALSE())</f>
        <v>100</v>
      </c>
    </row>
    <row r="2493" spans="1:21" ht="14.25" customHeight="1" x14ac:dyDescent="0.25">
      <c r="A2493">
        <v>3033</v>
      </c>
      <c r="B2493" s="9">
        <v>45254.75</v>
      </c>
      <c r="C2493" s="9">
        <v>45254.920138888898</v>
      </c>
      <c r="D2493" t="s">
        <v>2109</v>
      </c>
      <c r="E2493" t="s">
        <v>16</v>
      </c>
      <c r="F2493" t="s">
        <v>2108</v>
      </c>
      <c r="G2493" t="s">
        <v>5</v>
      </c>
      <c r="H2493" t="s">
        <v>645</v>
      </c>
      <c r="I2493" s="63" t="e">
        <f t="array" ref="I2493">_xlfn.IFS(#REF!="1",1,#REF!="2",2,#REF!="3",3,#REF!="1A",4,#REF!="1B",5,#REF!="2A",6,#REF!="2B",7,#REF!="3A",8,#REF!="3B",9,#REF!="4A",10,#REF!="","")</f>
        <v>#REF!</v>
      </c>
      <c r="J2493">
        <f>VLOOKUP(F2493,profesor!$G$2:$H$101,2,0)</f>
        <v>55</v>
      </c>
      <c r="K2493">
        <f>VLOOKUP(H2493,ar_predmet!A:C,3,0)</f>
        <v>237</v>
      </c>
      <c r="L2493" s="3" t="str">
        <f>VLOOKUP(H2493,ar_predmet!A:C,2,FALSE())</f>
        <v>S103</v>
      </c>
      <c r="M2493">
        <f>+VLOOKUP(G2493,tip_dogodka!$B$2:$C$10,2,0)</f>
        <v>4</v>
      </c>
      <c r="N2493">
        <f>+VLOOKUP(E2493,prostor!$F$1:$G$101,2,0)</f>
        <v>54</v>
      </c>
      <c r="O2493">
        <f t="shared" si="152"/>
        <v>245</v>
      </c>
      <c r="P2493">
        <f>VLOOKUP(O2493,mi2hh!A$2:B$4261,2,FALSE())</f>
        <v>5</v>
      </c>
      <c r="Q2493" t="str">
        <f t="shared" si="153"/>
        <v>Izr</v>
      </c>
      <c r="R2493" t="str">
        <f t="shared" si="154"/>
        <v>VS</v>
      </c>
      <c r="S2493" s="24" t="s">
        <v>1239</v>
      </c>
      <c r="T2493" t="str">
        <f t="shared" si="155"/>
        <v/>
      </c>
      <c r="U2493">
        <f>VLOOKUP(S2493,ar_skupina!L$2:M$136,2,FALSE())</f>
        <v>93</v>
      </c>
    </row>
    <row r="2494" spans="1:21" ht="14.25" customHeight="1" x14ac:dyDescent="0.25">
      <c r="A2494">
        <v>3034</v>
      </c>
      <c r="B2494" s="9">
        <v>45365.75</v>
      </c>
      <c r="C2494" s="9">
        <v>45365.885416666701</v>
      </c>
      <c r="D2494" t="s">
        <v>2107</v>
      </c>
      <c r="E2494" t="s">
        <v>17</v>
      </c>
      <c r="F2494" t="s">
        <v>2108</v>
      </c>
      <c r="G2494" t="s">
        <v>3</v>
      </c>
      <c r="H2494" t="s">
        <v>2033</v>
      </c>
      <c r="I2494" s="63" t="e">
        <f t="array" ref="I2494">_xlfn.IFS(#REF!="1",1,#REF!="2",2,#REF!="3",3,#REF!="1A",4,#REF!="1B",5,#REF!="2A",6,#REF!="2B",7,#REF!="3A",8,#REF!="3B",9,#REF!="4A",10,#REF!="","")</f>
        <v>#REF!</v>
      </c>
      <c r="J2494">
        <f>VLOOKUP(F2494,profesor!$G$2:$H$101,2,0)</f>
        <v>55</v>
      </c>
      <c r="K2494">
        <f>VLOOKUP(H2494,ar_predmet!A:C,3,0)</f>
        <v>245</v>
      </c>
      <c r="L2494" s="3" t="str">
        <f>VLOOKUP(H2494,ar_predmet!A:C,2,FALSE())</f>
        <v>S205</v>
      </c>
      <c r="M2494">
        <f>+VLOOKUP(G2494,tip_dogodka!$B$2:$C$10,2,0)</f>
        <v>2</v>
      </c>
      <c r="N2494">
        <f>+VLOOKUP(E2494,prostor!$F$1:$G$101,2,0)</f>
        <v>55</v>
      </c>
      <c r="O2494">
        <f t="shared" si="152"/>
        <v>195</v>
      </c>
      <c r="P2494">
        <f>VLOOKUP(O2494,mi2hh!A$2:B$4261,2,FALSE())</f>
        <v>4</v>
      </c>
      <c r="Q2494" t="str">
        <f t="shared" si="153"/>
        <v>Izr</v>
      </c>
      <c r="R2494" t="str">
        <f t="shared" si="154"/>
        <v>VS</v>
      </c>
      <c r="S2494" s="24" t="s">
        <v>1246</v>
      </c>
      <c r="T2494" t="str">
        <f t="shared" si="155"/>
        <v/>
      </c>
      <c r="U2494">
        <f>VLOOKUP(S2494,ar_skupina!L$2:M$136,2,FALSE())</f>
        <v>100</v>
      </c>
    </row>
    <row r="2495" spans="1:21" ht="14.25" customHeight="1" x14ac:dyDescent="0.25">
      <c r="A2495">
        <v>3035</v>
      </c>
      <c r="B2495" s="9">
        <v>45366.506944444402</v>
      </c>
      <c r="C2495" s="9">
        <v>45366.75</v>
      </c>
      <c r="D2495" t="s">
        <v>2110</v>
      </c>
      <c r="E2495" t="s">
        <v>16</v>
      </c>
      <c r="F2495" t="s">
        <v>2108</v>
      </c>
      <c r="G2495" t="s">
        <v>5</v>
      </c>
      <c r="H2495" t="s">
        <v>2033</v>
      </c>
      <c r="I2495" s="63" t="e">
        <f t="array" ref="I2495">_xlfn.IFS(#REF!="1",1,#REF!="2",2,#REF!="3",3,#REF!="1A",4,#REF!="1B",5,#REF!="2A",6,#REF!="2B",7,#REF!="3A",8,#REF!="3B",9,#REF!="4A",10,#REF!="","")</f>
        <v>#REF!</v>
      </c>
      <c r="J2495">
        <f>VLOOKUP(F2495,profesor!$G$2:$H$101,2,0)</f>
        <v>55</v>
      </c>
      <c r="K2495">
        <f>VLOOKUP(H2495,ar_predmet!A:C,3,0)</f>
        <v>245</v>
      </c>
      <c r="L2495" s="3" t="str">
        <f>VLOOKUP(H2495,ar_predmet!A:C,2,FALSE())</f>
        <v>S205</v>
      </c>
      <c r="M2495">
        <f>+VLOOKUP(G2495,tip_dogodka!$B$2:$C$10,2,0)</f>
        <v>4</v>
      </c>
      <c r="N2495">
        <f>+VLOOKUP(E2495,prostor!$F$1:$G$101,2,0)</f>
        <v>54</v>
      </c>
      <c r="O2495">
        <f t="shared" si="152"/>
        <v>350</v>
      </c>
      <c r="P2495">
        <f>VLOOKUP(O2495,mi2hh!A$2:B$4261,2,FALSE())</f>
        <v>7</v>
      </c>
      <c r="Q2495" t="str">
        <f t="shared" si="153"/>
        <v>Izr</v>
      </c>
      <c r="R2495" t="str">
        <f t="shared" si="154"/>
        <v>VS</v>
      </c>
      <c r="S2495" s="24" t="s">
        <v>1246</v>
      </c>
      <c r="T2495" t="str">
        <f t="shared" si="155"/>
        <v/>
      </c>
      <c r="U2495">
        <f>VLOOKUP(S2495,ar_skupina!L$2:M$136,2,FALSE())</f>
        <v>100</v>
      </c>
    </row>
    <row r="2496" spans="1:21" ht="14.25" customHeight="1" x14ac:dyDescent="0.25">
      <c r="A2496">
        <v>3036</v>
      </c>
      <c r="B2496" s="9">
        <v>45251.708333333299</v>
      </c>
      <c r="C2496" s="9">
        <v>45251.916666666701</v>
      </c>
      <c r="D2496" t="s">
        <v>2109</v>
      </c>
      <c r="E2496" t="s">
        <v>16</v>
      </c>
      <c r="F2496" t="s">
        <v>2108</v>
      </c>
      <c r="G2496" t="s">
        <v>5</v>
      </c>
      <c r="H2496" t="s">
        <v>645</v>
      </c>
      <c r="I2496" s="63" t="e">
        <f t="array" ref="I2496">_xlfn.IFS(#REF!="1",1,#REF!="2",2,#REF!="3",3,#REF!="1A",4,#REF!="1B",5,#REF!="2A",6,#REF!="2B",7,#REF!="3A",8,#REF!="3B",9,#REF!="4A",10,#REF!="","")</f>
        <v>#REF!</v>
      </c>
      <c r="J2496">
        <f>VLOOKUP(F2496,profesor!$G$2:$H$101,2,0)</f>
        <v>55</v>
      </c>
      <c r="K2496">
        <f>VLOOKUP(H2496,ar_predmet!A:C,3,0)</f>
        <v>237</v>
      </c>
      <c r="L2496" s="3" t="str">
        <f>VLOOKUP(H2496,ar_predmet!A:C,2,FALSE())</f>
        <v>S103</v>
      </c>
      <c r="M2496">
        <f>+VLOOKUP(G2496,tip_dogodka!$B$2:$C$10,2,0)</f>
        <v>4</v>
      </c>
      <c r="N2496">
        <f>+VLOOKUP(E2496,prostor!$F$1:$G$101,2,0)</f>
        <v>54</v>
      </c>
      <c r="O2496">
        <f t="shared" si="152"/>
        <v>300</v>
      </c>
      <c r="P2496">
        <f>VLOOKUP(O2496,mi2hh!A$2:B$4261,2,FALSE())</f>
        <v>6</v>
      </c>
      <c r="Q2496" t="str">
        <f t="shared" si="153"/>
        <v>Izr</v>
      </c>
      <c r="R2496" t="str">
        <f t="shared" si="154"/>
        <v>VS</v>
      </c>
      <c r="S2496" s="24" t="s">
        <v>1239</v>
      </c>
      <c r="T2496" t="str">
        <f t="shared" si="155"/>
        <v/>
      </c>
      <c r="U2496">
        <f>VLOOKUP(S2496,ar_skupina!L$2:M$136,2,FALSE())</f>
        <v>93</v>
      </c>
    </row>
    <row r="2497" spans="1:21" ht="14.25" customHeight="1" x14ac:dyDescent="0.25">
      <c r="A2497">
        <v>3037</v>
      </c>
      <c r="B2497" s="9">
        <v>45250.75</v>
      </c>
      <c r="C2497" s="9">
        <v>45250.854166666701</v>
      </c>
      <c r="D2497" t="s">
        <v>2111</v>
      </c>
      <c r="E2497">
        <v>307</v>
      </c>
      <c r="F2497" t="s">
        <v>2108</v>
      </c>
      <c r="G2497" t="s">
        <v>3</v>
      </c>
      <c r="H2497" t="s">
        <v>645</v>
      </c>
      <c r="I2497" s="63" t="e">
        <f t="array" ref="I2497">_xlfn.IFS(#REF!="1",1,#REF!="2",2,#REF!="3",3,#REF!="1A",4,#REF!="1B",5,#REF!="2A",6,#REF!="2B",7,#REF!="3A",8,#REF!="3B",9,#REF!="4A",10,#REF!="","")</f>
        <v>#REF!</v>
      </c>
      <c r="J2497">
        <f>VLOOKUP(F2497,profesor!$G$2:$H$101,2,0)</f>
        <v>55</v>
      </c>
      <c r="K2497">
        <f>VLOOKUP(H2497,ar_predmet!A:C,3,0)</f>
        <v>237</v>
      </c>
      <c r="L2497" s="3" t="str">
        <f>VLOOKUP(H2497,ar_predmet!A:C,2,FALSE())</f>
        <v>S103</v>
      </c>
      <c r="M2497">
        <f>+VLOOKUP(G2497,tip_dogodka!$B$2:$C$10,2,0)</f>
        <v>2</v>
      </c>
      <c r="N2497">
        <f>+VLOOKUP(E2497,prostor!$F$1:$G$101,2,0)</f>
        <v>9</v>
      </c>
      <c r="O2497">
        <f t="shared" si="152"/>
        <v>150</v>
      </c>
      <c r="P2497">
        <f>VLOOKUP(O2497,mi2hh!A$2:B$4261,2,FALSE())</f>
        <v>3</v>
      </c>
      <c r="Q2497" t="str">
        <f t="shared" si="153"/>
        <v>Izr</v>
      </c>
      <c r="R2497" t="str">
        <f t="shared" si="154"/>
        <v>VS</v>
      </c>
      <c r="S2497" s="24" t="s">
        <v>1239</v>
      </c>
      <c r="T2497" t="str">
        <f t="shared" si="155"/>
        <v/>
      </c>
      <c r="U2497">
        <f>VLOOKUP(S2497,ar_skupina!L$2:M$136,2,FALSE())</f>
        <v>93</v>
      </c>
    </row>
    <row r="2498" spans="1:21" ht="14.25" customHeight="1" x14ac:dyDescent="0.25">
      <c r="A2498">
        <v>3038</v>
      </c>
      <c r="B2498" s="9">
        <v>45257.75</v>
      </c>
      <c r="C2498" s="9">
        <v>45257.854166666701</v>
      </c>
      <c r="D2498" t="s">
        <v>2111</v>
      </c>
      <c r="E2498" t="s">
        <v>17</v>
      </c>
      <c r="F2498" t="s">
        <v>2108</v>
      </c>
      <c r="G2498" t="s">
        <v>3</v>
      </c>
      <c r="H2498" t="s">
        <v>645</v>
      </c>
      <c r="I2498" s="63" t="e">
        <f t="array" ref="I2498">_xlfn.IFS(#REF!="1",1,#REF!="2",2,#REF!="3",3,#REF!="1A",4,#REF!="1B",5,#REF!="2A",6,#REF!="2B",7,#REF!="3A",8,#REF!="3B",9,#REF!="4A",10,#REF!="","")</f>
        <v>#REF!</v>
      </c>
      <c r="J2498">
        <f>VLOOKUP(F2498,profesor!$G$2:$H$101,2,0)</f>
        <v>55</v>
      </c>
      <c r="K2498">
        <f>VLOOKUP(H2498,ar_predmet!A:C,3,0)</f>
        <v>237</v>
      </c>
      <c r="L2498" s="3" t="str">
        <f>VLOOKUP(H2498,ar_predmet!A:C,2,FALSE())</f>
        <v>S103</v>
      </c>
      <c r="M2498">
        <f>+VLOOKUP(G2498,tip_dogodka!$B$2:$C$10,2,0)</f>
        <v>2</v>
      </c>
      <c r="N2498">
        <f>+VLOOKUP(E2498,prostor!$F$1:$G$101,2,0)</f>
        <v>55</v>
      </c>
      <c r="O2498">
        <f t="shared" ref="O2498:O2561" si="156">+INT(TEXT(((C2498-B2498)*24*60),"000"))</f>
        <v>150</v>
      </c>
      <c r="P2498">
        <f>VLOOKUP(O2498,mi2hh!A$2:B$4261,2,FALSE())</f>
        <v>3</v>
      </c>
      <c r="Q2498" t="str">
        <f t="shared" ref="Q2498:Q2561" si="157">IF(ISNUMBER(FIND("Redni",D2498)),"Red", IF(ISNUMBER(FIND("Izredni",D2498)),"Izr"))</f>
        <v>Izr</v>
      </c>
      <c r="R2498" t="str">
        <f t="shared" ref="R2498:R2561" si="158">IF(ISNUMBER(FIND("-VS-",D2498)),"VS", IF(ISNUMBER(FIND("-UNI-",D2498)),"UN",IF(ISNUMBER(FIND("-MAG-",D2498)),"MA",IF(ISNUMBER(FIND("-DR-",D2498)),"DO"))))</f>
        <v>VS</v>
      </c>
      <c r="S2498" s="24" t="s">
        <v>1239</v>
      </c>
      <c r="T2498" t="str">
        <f t="shared" ref="T2498:T2561" si="159">IF(ISNUMBER(FIND("1. skupina",D2498)),"1",IF(ISNUMBER(FIND("2. skupina",D2498)),"2",IF(ISNUMBER(FIND("3. skupina",D2498)),"3",IF(ISNUMBER(FIND("1.a skupina",D2498)),"1A",IF(ISNUMBER(FIND("1.b skupina",D2498)),"1B",IF(ISNUMBER(FIND("2.a skupina",D2498)),"2A",IF(ISNUMBER(FIND("2.b skupina",D2498)),"2B",IF(ISNUMBER(FIND("3.a skupina",D2498)),"3A",IF(ISNUMBER(FIND("3.b skupina",D2498)),"3B",IF(ISNUMBER(FIND("4.a skupina",D2498)),"4A",""))))))))))</f>
        <v/>
      </c>
      <c r="U2498">
        <f>VLOOKUP(S2498,ar_skupina!L$2:M$136,2,FALSE())</f>
        <v>93</v>
      </c>
    </row>
    <row r="2499" spans="1:21" ht="14.25" customHeight="1" x14ac:dyDescent="0.25">
      <c r="A2499">
        <v>3039</v>
      </c>
      <c r="B2499" s="9">
        <v>45364.506944444402</v>
      </c>
      <c r="C2499" s="9">
        <v>45364.75</v>
      </c>
      <c r="D2499" t="s">
        <v>2110</v>
      </c>
      <c r="E2499" t="s">
        <v>16</v>
      </c>
      <c r="F2499" t="s">
        <v>2108</v>
      </c>
      <c r="G2499" t="s">
        <v>5</v>
      </c>
      <c r="H2499" t="s">
        <v>2033</v>
      </c>
      <c r="I2499" s="63" t="e">
        <f t="array" ref="I2499">_xlfn.IFS(#REF!="1",1,#REF!="2",2,#REF!="3",3,#REF!="1A",4,#REF!="1B",5,#REF!="2A",6,#REF!="2B",7,#REF!="3A",8,#REF!="3B",9,#REF!="4A",10,#REF!="","")</f>
        <v>#REF!</v>
      </c>
      <c r="J2499">
        <f>VLOOKUP(F2499,profesor!$G$2:$H$101,2,0)</f>
        <v>55</v>
      </c>
      <c r="K2499">
        <f>VLOOKUP(H2499,ar_predmet!A:C,3,0)</f>
        <v>245</v>
      </c>
      <c r="L2499" s="3" t="str">
        <f>VLOOKUP(H2499,ar_predmet!A:C,2,FALSE())</f>
        <v>S205</v>
      </c>
      <c r="M2499">
        <f>+VLOOKUP(G2499,tip_dogodka!$B$2:$C$10,2,0)</f>
        <v>4</v>
      </c>
      <c r="N2499">
        <f>+VLOOKUP(E2499,prostor!$F$1:$G$101,2,0)</f>
        <v>54</v>
      </c>
      <c r="O2499">
        <f t="shared" si="156"/>
        <v>350</v>
      </c>
      <c r="P2499">
        <f>VLOOKUP(O2499,mi2hh!A$2:B$4261,2,FALSE())</f>
        <v>7</v>
      </c>
      <c r="Q2499" t="str">
        <f t="shared" si="157"/>
        <v>Izr</v>
      </c>
      <c r="R2499" t="str">
        <f t="shared" si="158"/>
        <v>VS</v>
      </c>
      <c r="S2499" s="24" t="s">
        <v>1246</v>
      </c>
      <c r="T2499" t="str">
        <f t="shared" si="159"/>
        <v/>
      </c>
      <c r="U2499">
        <f>VLOOKUP(S2499,ar_skupina!L$2:M$136,2,FALSE())</f>
        <v>100</v>
      </c>
    </row>
    <row r="2500" spans="1:21" ht="14.25" customHeight="1" x14ac:dyDescent="0.25">
      <c r="A2500">
        <v>3040</v>
      </c>
      <c r="B2500" s="9">
        <v>45252.75</v>
      </c>
      <c r="C2500" s="9">
        <v>45252.920138888898</v>
      </c>
      <c r="D2500" t="s">
        <v>2109</v>
      </c>
      <c r="E2500" t="s">
        <v>16</v>
      </c>
      <c r="F2500" t="s">
        <v>2108</v>
      </c>
      <c r="G2500" t="s">
        <v>5</v>
      </c>
      <c r="H2500" t="s">
        <v>645</v>
      </c>
      <c r="I2500" s="63" t="e">
        <f t="array" ref="I2500">_xlfn.IFS(#REF!="1",1,#REF!="2",2,#REF!="3",3,#REF!="1A",4,#REF!="1B",5,#REF!="2A",6,#REF!="2B",7,#REF!="3A",8,#REF!="3B",9,#REF!="4A",10,#REF!="","")</f>
        <v>#REF!</v>
      </c>
      <c r="J2500">
        <f>VLOOKUP(F2500,profesor!$G$2:$H$101,2,0)</f>
        <v>55</v>
      </c>
      <c r="K2500">
        <f>VLOOKUP(H2500,ar_predmet!A:C,3,0)</f>
        <v>237</v>
      </c>
      <c r="L2500" s="3" t="str">
        <f>VLOOKUP(H2500,ar_predmet!A:C,2,FALSE())</f>
        <v>S103</v>
      </c>
      <c r="M2500">
        <f>+VLOOKUP(G2500,tip_dogodka!$B$2:$C$10,2,0)</f>
        <v>4</v>
      </c>
      <c r="N2500">
        <f>+VLOOKUP(E2500,prostor!$F$1:$G$101,2,0)</f>
        <v>54</v>
      </c>
      <c r="O2500">
        <f t="shared" si="156"/>
        <v>245</v>
      </c>
      <c r="P2500">
        <f>VLOOKUP(O2500,mi2hh!A$2:B$4261,2,FALSE())</f>
        <v>5</v>
      </c>
      <c r="Q2500" t="str">
        <f t="shared" si="157"/>
        <v>Izr</v>
      </c>
      <c r="R2500" t="str">
        <f t="shared" si="158"/>
        <v>VS</v>
      </c>
      <c r="S2500" s="24" t="s">
        <v>1239</v>
      </c>
      <c r="T2500" t="str">
        <f t="shared" si="159"/>
        <v/>
      </c>
      <c r="U2500">
        <f>VLOOKUP(S2500,ar_skupina!L$2:M$136,2,FALSE())</f>
        <v>93</v>
      </c>
    </row>
    <row r="2501" spans="1:21" ht="14.25" customHeight="1" x14ac:dyDescent="0.25">
      <c r="A2501">
        <v>3041</v>
      </c>
      <c r="B2501" s="9">
        <v>45363.75</v>
      </c>
      <c r="C2501" s="9">
        <v>45363.920138888898</v>
      </c>
      <c r="D2501" t="s">
        <v>2107</v>
      </c>
      <c r="E2501">
        <v>307</v>
      </c>
      <c r="F2501" t="s">
        <v>2108</v>
      </c>
      <c r="G2501" t="s">
        <v>3</v>
      </c>
      <c r="H2501" t="s">
        <v>2033</v>
      </c>
      <c r="I2501" s="63" t="e">
        <f t="array" ref="I2501">_xlfn.IFS(#REF!="1",1,#REF!="2",2,#REF!="3",3,#REF!="1A",4,#REF!="1B",5,#REF!="2A",6,#REF!="2B",7,#REF!="3A",8,#REF!="3B",9,#REF!="4A",10,#REF!="","")</f>
        <v>#REF!</v>
      </c>
      <c r="J2501">
        <f>VLOOKUP(F2501,profesor!$G$2:$H$101,2,0)</f>
        <v>55</v>
      </c>
      <c r="K2501">
        <f>VLOOKUP(H2501,ar_predmet!A:C,3,0)</f>
        <v>245</v>
      </c>
      <c r="L2501" s="3" t="str">
        <f>VLOOKUP(H2501,ar_predmet!A:C,2,FALSE())</f>
        <v>S205</v>
      </c>
      <c r="M2501">
        <f>+VLOOKUP(G2501,tip_dogodka!$B$2:$C$10,2,0)</f>
        <v>2</v>
      </c>
      <c r="N2501">
        <f>+VLOOKUP(E2501,prostor!$F$1:$G$101,2,0)</f>
        <v>9</v>
      </c>
      <c r="O2501">
        <f t="shared" si="156"/>
        <v>245</v>
      </c>
      <c r="P2501">
        <f>VLOOKUP(O2501,mi2hh!A$2:B$4261,2,FALSE())</f>
        <v>5</v>
      </c>
      <c r="Q2501" t="str">
        <f t="shared" si="157"/>
        <v>Izr</v>
      </c>
      <c r="R2501" t="str">
        <f t="shared" si="158"/>
        <v>VS</v>
      </c>
      <c r="S2501" s="24" t="s">
        <v>1246</v>
      </c>
      <c r="T2501" t="str">
        <f t="shared" si="159"/>
        <v/>
      </c>
      <c r="U2501">
        <f>VLOOKUP(S2501,ar_skupina!L$2:M$136,2,FALSE())</f>
        <v>100</v>
      </c>
    </row>
    <row r="2502" spans="1:21" ht="14.25" customHeight="1" x14ac:dyDescent="0.25">
      <c r="A2502">
        <v>3042</v>
      </c>
      <c r="B2502" s="9">
        <v>45371.75</v>
      </c>
      <c r="C2502" s="9">
        <v>45371.885416666701</v>
      </c>
      <c r="D2502" t="s">
        <v>2107</v>
      </c>
      <c r="E2502" t="s">
        <v>17</v>
      </c>
      <c r="F2502" t="s">
        <v>2108</v>
      </c>
      <c r="G2502" t="s">
        <v>3</v>
      </c>
      <c r="H2502" t="s">
        <v>2033</v>
      </c>
      <c r="I2502" s="63" t="e">
        <f t="array" ref="I2502">_xlfn.IFS(#REF!="1",1,#REF!="2",2,#REF!="3",3,#REF!="1A",4,#REF!="1B",5,#REF!="2A",6,#REF!="2B",7,#REF!="3A",8,#REF!="3B",9,#REF!="4A",10,#REF!="","")</f>
        <v>#REF!</v>
      </c>
      <c r="J2502">
        <f>VLOOKUP(F2502,profesor!$G$2:$H$101,2,0)</f>
        <v>55</v>
      </c>
      <c r="K2502">
        <f>VLOOKUP(H2502,ar_predmet!A:C,3,0)</f>
        <v>245</v>
      </c>
      <c r="L2502" s="3" t="str">
        <f>VLOOKUP(H2502,ar_predmet!A:C,2,FALSE())</f>
        <v>S205</v>
      </c>
      <c r="M2502">
        <f>+VLOOKUP(G2502,tip_dogodka!$B$2:$C$10,2,0)</f>
        <v>2</v>
      </c>
      <c r="N2502">
        <f>+VLOOKUP(E2502,prostor!$F$1:$G$101,2,0)</f>
        <v>55</v>
      </c>
      <c r="O2502">
        <f t="shared" si="156"/>
        <v>195</v>
      </c>
      <c r="P2502">
        <f>VLOOKUP(O2502,mi2hh!A$2:B$4261,2,FALSE())</f>
        <v>4</v>
      </c>
      <c r="Q2502" t="str">
        <f t="shared" si="157"/>
        <v>Izr</v>
      </c>
      <c r="R2502" t="str">
        <f t="shared" si="158"/>
        <v>VS</v>
      </c>
      <c r="S2502" s="24" t="s">
        <v>1246</v>
      </c>
      <c r="T2502" t="str">
        <f t="shared" si="159"/>
        <v/>
      </c>
      <c r="U2502">
        <f>VLOOKUP(S2502,ar_skupina!L$2:M$136,2,FALSE())</f>
        <v>100</v>
      </c>
    </row>
    <row r="2503" spans="1:21" ht="14.25" customHeight="1" x14ac:dyDescent="0.25">
      <c r="A2503">
        <v>3043</v>
      </c>
      <c r="B2503" s="9">
        <v>45370.506944444402</v>
      </c>
      <c r="C2503" s="9">
        <v>45370.75</v>
      </c>
      <c r="D2503" t="s">
        <v>2110</v>
      </c>
      <c r="E2503" t="s">
        <v>16</v>
      </c>
      <c r="F2503" t="s">
        <v>2108</v>
      </c>
      <c r="G2503" t="s">
        <v>5</v>
      </c>
      <c r="H2503" t="s">
        <v>2033</v>
      </c>
      <c r="I2503" s="63" t="e">
        <f t="array" ref="I2503">_xlfn.IFS(#REF!="1",1,#REF!="2",2,#REF!="3",3,#REF!="1A",4,#REF!="1B",5,#REF!="2A",6,#REF!="2B",7,#REF!="3A",8,#REF!="3B",9,#REF!="4A",10,#REF!="","")</f>
        <v>#REF!</v>
      </c>
      <c r="J2503">
        <f>VLOOKUP(F2503,profesor!$G$2:$H$101,2,0)</f>
        <v>55</v>
      </c>
      <c r="K2503">
        <f>VLOOKUP(H2503,ar_predmet!A:C,3,0)</f>
        <v>245</v>
      </c>
      <c r="L2503" s="3" t="str">
        <f>VLOOKUP(H2503,ar_predmet!A:C,2,FALSE())</f>
        <v>S205</v>
      </c>
      <c r="M2503">
        <f>+VLOOKUP(G2503,tip_dogodka!$B$2:$C$10,2,0)</f>
        <v>4</v>
      </c>
      <c r="N2503">
        <f>+VLOOKUP(E2503,prostor!$F$1:$G$101,2,0)</f>
        <v>54</v>
      </c>
      <c r="O2503">
        <f t="shared" si="156"/>
        <v>350</v>
      </c>
      <c r="P2503">
        <f>VLOOKUP(O2503,mi2hh!A$2:B$4261,2,FALSE())</f>
        <v>7</v>
      </c>
      <c r="Q2503" t="str">
        <f t="shared" si="157"/>
        <v>Izr</v>
      </c>
      <c r="R2503" t="str">
        <f t="shared" si="158"/>
        <v>VS</v>
      </c>
      <c r="S2503" s="24" t="s">
        <v>1246</v>
      </c>
      <c r="T2503" t="str">
        <f t="shared" si="159"/>
        <v/>
      </c>
      <c r="U2503">
        <f>VLOOKUP(S2503,ar_skupina!L$2:M$136,2,FALSE())</f>
        <v>100</v>
      </c>
    </row>
    <row r="2504" spans="1:21" ht="14.25" customHeight="1" x14ac:dyDescent="0.25">
      <c r="A2504">
        <v>3044</v>
      </c>
      <c r="B2504" s="9">
        <v>45378.75</v>
      </c>
      <c r="C2504" s="9">
        <v>45378.885416666701</v>
      </c>
      <c r="D2504" t="s">
        <v>2107</v>
      </c>
      <c r="E2504" t="s">
        <v>17</v>
      </c>
      <c r="F2504" t="s">
        <v>2108</v>
      </c>
      <c r="G2504" t="s">
        <v>3</v>
      </c>
      <c r="H2504" t="s">
        <v>2033</v>
      </c>
      <c r="I2504" s="63" t="e">
        <f t="array" ref="I2504">_xlfn.IFS(#REF!="1",1,#REF!="2",2,#REF!="3",3,#REF!="1A",4,#REF!="1B",5,#REF!="2A",6,#REF!="2B",7,#REF!="3A",8,#REF!="3B",9,#REF!="4A",10,#REF!="","")</f>
        <v>#REF!</v>
      </c>
      <c r="J2504">
        <f>VLOOKUP(F2504,profesor!$G$2:$H$101,2,0)</f>
        <v>55</v>
      </c>
      <c r="K2504">
        <f>VLOOKUP(H2504,ar_predmet!A:C,3,0)</f>
        <v>245</v>
      </c>
      <c r="L2504" s="3" t="str">
        <f>VLOOKUP(H2504,ar_predmet!A:C,2,FALSE())</f>
        <v>S205</v>
      </c>
      <c r="M2504">
        <f>+VLOOKUP(G2504,tip_dogodka!$B$2:$C$10,2,0)</f>
        <v>2</v>
      </c>
      <c r="N2504">
        <f>+VLOOKUP(E2504,prostor!$F$1:$G$101,2,0)</f>
        <v>55</v>
      </c>
      <c r="O2504">
        <f t="shared" si="156"/>
        <v>195</v>
      </c>
      <c r="P2504">
        <f>VLOOKUP(O2504,mi2hh!A$2:B$4261,2,FALSE())</f>
        <v>4</v>
      </c>
      <c r="Q2504" t="str">
        <f t="shared" si="157"/>
        <v>Izr</v>
      </c>
      <c r="R2504" t="str">
        <f t="shared" si="158"/>
        <v>VS</v>
      </c>
      <c r="S2504" s="24" t="s">
        <v>1246</v>
      </c>
      <c r="T2504" t="str">
        <f t="shared" si="159"/>
        <v/>
      </c>
      <c r="U2504">
        <f>VLOOKUP(S2504,ar_skupina!L$2:M$136,2,FALSE())</f>
        <v>100</v>
      </c>
    </row>
    <row r="2505" spans="1:21" ht="14.25" customHeight="1" x14ac:dyDescent="0.25">
      <c r="A2505">
        <v>3045</v>
      </c>
      <c r="B2505" s="9">
        <v>45253.75</v>
      </c>
      <c r="C2505" s="9">
        <v>45253.920138888898</v>
      </c>
      <c r="D2505" t="s">
        <v>2109</v>
      </c>
      <c r="E2505" t="s">
        <v>16</v>
      </c>
      <c r="F2505" t="s">
        <v>2108</v>
      </c>
      <c r="G2505" t="s">
        <v>5</v>
      </c>
      <c r="H2505" t="s">
        <v>645</v>
      </c>
      <c r="I2505" s="63" t="e">
        <f t="array" ref="I2505">_xlfn.IFS(#REF!="1",1,#REF!="2",2,#REF!="3",3,#REF!="1A",4,#REF!="1B",5,#REF!="2A",6,#REF!="2B",7,#REF!="3A",8,#REF!="3B",9,#REF!="4A",10,#REF!="","")</f>
        <v>#REF!</v>
      </c>
      <c r="J2505">
        <f>VLOOKUP(F2505,profesor!$G$2:$H$101,2,0)</f>
        <v>55</v>
      </c>
      <c r="K2505">
        <f>VLOOKUP(H2505,ar_predmet!A:C,3,0)</f>
        <v>237</v>
      </c>
      <c r="L2505" s="3" t="str">
        <f>VLOOKUP(H2505,ar_predmet!A:C,2,FALSE())</f>
        <v>S103</v>
      </c>
      <c r="M2505">
        <f>+VLOOKUP(G2505,tip_dogodka!$B$2:$C$10,2,0)</f>
        <v>4</v>
      </c>
      <c r="N2505">
        <f>+VLOOKUP(E2505,prostor!$F$1:$G$101,2,0)</f>
        <v>54</v>
      </c>
      <c r="O2505">
        <f t="shared" si="156"/>
        <v>245</v>
      </c>
      <c r="P2505">
        <f>VLOOKUP(O2505,mi2hh!A$2:B$4261,2,FALSE())</f>
        <v>5</v>
      </c>
      <c r="Q2505" t="str">
        <f t="shared" si="157"/>
        <v>Izr</v>
      </c>
      <c r="R2505" t="str">
        <f t="shared" si="158"/>
        <v>VS</v>
      </c>
      <c r="S2505" s="24" t="s">
        <v>1239</v>
      </c>
      <c r="T2505" t="str">
        <f t="shared" si="159"/>
        <v/>
      </c>
      <c r="U2505">
        <f>VLOOKUP(S2505,ar_skupina!L$2:M$136,2,FALSE())</f>
        <v>93</v>
      </c>
    </row>
    <row r="2506" spans="1:21" ht="14.25" customHeight="1" x14ac:dyDescent="0.25">
      <c r="A2506">
        <v>3046</v>
      </c>
      <c r="B2506" s="9">
        <v>45369.489583333299</v>
      </c>
      <c r="C2506" s="9">
        <v>45369.59375</v>
      </c>
      <c r="D2506" t="s">
        <v>2112</v>
      </c>
      <c r="E2506">
        <v>307</v>
      </c>
      <c r="F2506" t="s">
        <v>2113</v>
      </c>
      <c r="G2506" t="s">
        <v>2</v>
      </c>
      <c r="H2506" t="s">
        <v>1444</v>
      </c>
      <c r="I2506" s="63" t="e">
        <f t="array" ref="I2506">_xlfn.IFS(#REF!="1",1,#REF!="2",2,#REF!="3",3,#REF!="1A",4,#REF!="1B",5,#REF!="2A",6,#REF!="2B",7,#REF!="3A",8,#REF!="3B",9,#REF!="4A",10,#REF!="","")</f>
        <v>#REF!</v>
      </c>
      <c r="J2506">
        <f>VLOOKUP(F2506,profesor!$G$2:$H$101,2,0)</f>
        <v>28</v>
      </c>
      <c r="K2506">
        <f>VLOOKUP(H2506,ar_predmet!A:C,3,0)</f>
        <v>88</v>
      </c>
      <c r="L2506" s="3">
        <f>VLOOKUP(H2506,ar_predmet!A:C,2,FALSE())</f>
        <v>6205</v>
      </c>
      <c r="M2506">
        <f>+VLOOKUP(G2506,tip_dogodka!$B$2:$C$10,2,0)</f>
        <v>1</v>
      </c>
      <c r="N2506">
        <f>+VLOOKUP(E2506,prostor!$F$1:$G$101,2,0)</f>
        <v>9</v>
      </c>
      <c r="O2506">
        <f t="shared" si="156"/>
        <v>150</v>
      </c>
      <c r="P2506">
        <f>VLOOKUP(O2506,mi2hh!A$2:B$4261,2,FALSE())</f>
        <v>3</v>
      </c>
      <c r="Q2506" t="str">
        <f t="shared" si="157"/>
        <v>Red</v>
      </c>
      <c r="R2506" t="str">
        <f t="shared" si="158"/>
        <v>UN</v>
      </c>
      <c r="S2506" s="24" t="s">
        <v>1207</v>
      </c>
      <c r="T2506" t="str">
        <f t="shared" si="159"/>
        <v/>
      </c>
      <c r="U2506">
        <f>VLOOKUP(S2506,ar_skupina!L$2:M$136,2,FALSE())</f>
        <v>64</v>
      </c>
    </row>
    <row r="2507" spans="1:21" ht="14.25" customHeight="1" x14ac:dyDescent="0.25">
      <c r="A2507">
        <v>3047</v>
      </c>
      <c r="B2507" s="9">
        <v>45245.489583333299</v>
      </c>
      <c r="C2507" s="9">
        <v>45245.59375</v>
      </c>
      <c r="D2507" t="s">
        <v>2114</v>
      </c>
      <c r="E2507">
        <v>303</v>
      </c>
      <c r="F2507" t="s">
        <v>2113</v>
      </c>
      <c r="G2507" t="s">
        <v>2</v>
      </c>
      <c r="H2507" t="s">
        <v>2115</v>
      </c>
      <c r="I2507" s="63" t="e">
        <f t="array" ref="I2507">_xlfn.IFS(#REF!="1",1,#REF!="2",2,#REF!="3",3,#REF!="1A",4,#REF!="1B",5,#REF!="2A",6,#REF!="2B",7,#REF!="3A",8,#REF!="3B",9,#REF!="4A",10,#REF!="","")</f>
        <v>#REF!</v>
      </c>
      <c r="J2507">
        <f>VLOOKUP(F2507,profesor!$G$2:$H$101,2,0)</f>
        <v>28</v>
      </c>
      <c r="K2507">
        <f>VLOOKUP(H2507,ar_predmet!A:C,3,0)</f>
        <v>135</v>
      </c>
      <c r="L2507" s="3">
        <f>VLOOKUP(H2507,ar_predmet!A:C,2,FALSE())</f>
        <v>6329</v>
      </c>
      <c r="M2507">
        <f>+VLOOKUP(G2507,tip_dogodka!$B$2:$C$10,2,0)</f>
        <v>1</v>
      </c>
      <c r="N2507">
        <f>+VLOOKUP(E2507,prostor!$F$1:$G$101,2,0)</f>
        <v>7</v>
      </c>
      <c r="O2507">
        <f t="shared" si="156"/>
        <v>150</v>
      </c>
      <c r="P2507">
        <f>VLOOKUP(O2507,mi2hh!A$2:B$4261,2,FALSE())</f>
        <v>3</v>
      </c>
      <c r="Q2507" t="str">
        <f t="shared" si="157"/>
        <v>Red</v>
      </c>
      <c r="R2507" t="str">
        <f t="shared" si="158"/>
        <v>UN</v>
      </c>
      <c r="S2507" s="24" t="s">
        <v>1217</v>
      </c>
      <c r="T2507" t="str">
        <f t="shared" si="159"/>
        <v/>
      </c>
      <c r="U2507">
        <f>VLOOKUP(S2507,ar_skupina!L$2:M$136,2,FALSE())</f>
        <v>74</v>
      </c>
    </row>
    <row r="2508" spans="1:21" ht="14.25" customHeight="1" x14ac:dyDescent="0.25">
      <c r="A2508">
        <v>3049</v>
      </c>
      <c r="B2508" s="9">
        <v>45250.489583333299</v>
      </c>
      <c r="C2508" s="9">
        <v>45250.59375</v>
      </c>
      <c r="D2508" t="s">
        <v>2116</v>
      </c>
      <c r="E2508" t="s">
        <v>16</v>
      </c>
      <c r="F2508" t="s">
        <v>2113</v>
      </c>
      <c r="G2508" t="s">
        <v>4</v>
      </c>
      <c r="H2508" t="s">
        <v>2115</v>
      </c>
      <c r="I2508" s="63" t="e">
        <f t="array" ref="I2508">_xlfn.IFS(#REF!="1",1,#REF!="2",2,#REF!="3",3,#REF!="1A",4,#REF!="1B",5,#REF!="2A",6,#REF!="2B",7,#REF!="3A",8,#REF!="3B",9,#REF!="4A",10,#REF!="","")</f>
        <v>#REF!</v>
      </c>
      <c r="J2508">
        <f>VLOOKUP(F2508,profesor!$G$2:$H$101,2,0)</f>
        <v>28</v>
      </c>
      <c r="K2508">
        <f>VLOOKUP(H2508,ar_predmet!A:C,3,0)</f>
        <v>135</v>
      </c>
      <c r="L2508" s="3">
        <f>VLOOKUP(H2508,ar_predmet!A:C,2,FALSE())</f>
        <v>6329</v>
      </c>
      <c r="M2508">
        <f>+VLOOKUP(G2508,tip_dogodka!$B$2:$C$10,2,0)</f>
        <v>3</v>
      </c>
      <c r="N2508">
        <f>+VLOOKUP(E2508,prostor!$F$1:$G$101,2,0)</f>
        <v>54</v>
      </c>
      <c r="O2508">
        <f t="shared" si="156"/>
        <v>150</v>
      </c>
      <c r="P2508">
        <f>VLOOKUP(O2508,mi2hh!A$2:B$4261,2,FALSE())</f>
        <v>3</v>
      </c>
      <c r="Q2508" t="str">
        <f t="shared" si="157"/>
        <v>Red</v>
      </c>
      <c r="R2508" t="str">
        <f t="shared" si="158"/>
        <v>UN</v>
      </c>
      <c r="S2508" s="24" t="s">
        <v>1217</v>
      </c>
      <c r="T2508" t="str">
        <f t="shared" si="159"/>
        <v/>
      </c>
      <c r="U2508">
        <f>VLOOKUP(S2508,ar_skupina!L$2:M$136,2,FALSE())</f>
        <v>74</v>
      </c>
    </row>
    <row r="2509" spans="1:21" ht="14.25" customHeight="1" x14ac:dyDescent="0.25">
      <c r="A2509">
        <v>3050</v>
      </c>
      <c r="B2509" s="9">
        <v>45246.375</v>
      </c>
      <c r="C2509" s="9">
        <v>45246.479166666701</v>
      </c>
      <c r="D2509" t="s">
        <v>2116</v>
      </c>
      <c r="E2509" t="s">
        <v>16</v>
      </c>
      <c r="F2509" t="s">
        <v>2113</v>
      </c>
      <c r="G2509" t="s">
        <v>4</v>
      </c>
      <c r="H2509" t="s">
        <v>2115</v>
      </c>
      <c r="I2509" s="63" t="e">
        <f t="array" ref="I2509">_xlfn.IFS(#REF!="1",1,#REF!="2",2,#REF!="3",3,#REF!="1A",4,#REF!="1B",5,#REF!="2A",6,#REF!="2B",7,#REF!="3A",8,#REF!="3B",9,#REF!="4A",10,#REF!="","")</f>
        <v>#REF!</v>
      </c>
      <c r="J2509">
        <f>VLOOKUP(F2509,profesor!$G$2:$H$101,2,0)</f>
        <v>28</v>
      </c>
      <c r="K2509">
        <f>VLOOKUP(H2509,ar_predmet!A:C,3,0)</f>
        <v>135</v>
      </c>
      <c r="L2509" s="3">
        <f>VLOOKUP(H2509,ar_predmet!A:C,2,FALSE())</f>
        <v>6329</v>
      </c>
      <c r="M2509">
        <f>+VLOOKUP(G2509,tip_dogodka!$B$2:$C$10,2,0)</f>
        <v>3</v>
      </c>
      <c r="N2509">
        <f>+VLOOKUP(E2509,prostor!$F$1:$G$101,2,0)</f>
        <v>54</v>
      </c>
      <c r="O2509">
        <f t="shared" si="156"/>
        <v>150</v>
      </c>
      <c r="P2509">
        <f>VLOOKUP(O2509,mi2hh!A$2:B$4261,2,FALSE())</f>
        <v>3</v>
      </c>
      <c r="Q2509" t="str">
        <f t="shared" si="157"/>
        <v>Red</v>
      </c>
      <c r="R2509" t="str">
        <f t="shared" si="158"/>
        <v>UN</v>
      </c>
      <c r="S2509" s="24" t="s">
        <v>1217</v>
      </c>
      <c r="T2509" t="str">
        <f t="shared" si="159"/>
        <v/>
      </c>
      <c r="U2509">
        <f>VLOOKUP(S2509,ar_skupina!L$2:M$136,2,FALSE())</f>
        <v>74</v>
      </c>
    </row>
    <row r="2510" spans="1:21" ht="14.25" customHeight="1" x14ac:dyDescent="0.25">
      <c r="A2510">
        <v>3053</v>
      </c>
      <c r="B2510" s="9">
        <v>45387.53125</v>
      </c>
      <c r="C2510" s="9">
        <v>45387.635416666701</v>
      </c>
      <c r="D2510" t="s">
        <v>2117</v>
      </c>
      <c r="E2510" t="s">
        <v>17</v>
      </c>
      <c r="F2510" t="s">
        <v>2113</v>
      </c>
      <c r="G2510" t="s">
        <v>2</v>
      </c>
      <c r="H2510" t="s">
        <v>1454</v>
      </c>
      <c r="I2510" s="63" t="e">
        <f t="array" ref="I2510">_xlfn.IFS(#REF!="1",1,#REF!="2",2,#REF!="3",3,#REF!="1A",4,#REF!="1B",5,#REF!="2A",6,#REF!="2B",7,#REF!="3A",8,#REF!="3B",9,#REF!="4A",10,#REF!="","")</f>
        <v>#REF!</v>
      </c>
      <c r="J2510">
        <f>VLOOKUP(F2510,profesor!$G$2:$H$101,2,0)</f>
        <v>28</v>
      </c>
      <c r="K2510">
        <f>VLOOKUP(H2510,ar_predmet!A:C,3,0)</f>
        <v>171</v>
      </c>
      <c r="L2510" s="3">
        <f>VLOOKUP(H2510,ar_predmet!A:C,2,FALSE())</f>
        <v>7130</v>
      </c>
      <c r="M2510">
        <f>+VLOOKUP(G2510,tip_dogodka!$B$2:$C$10,2,0)</f>
        <v>1</v>
      </c>
      <c r="N2510">
        <f>+VLOOKUP(E2510,prostor!$F$1:$G$101,2,0)</f>
        <v>55</v>
      </c>
      <c r="O2510">
        <f t="shared" si="156"/>
        <v>150</v>
      </c>
      <c r="P2510">
        <f>VLOOKUP(O2510,mi2hh!A$2:B$4261,2,FALSE())</f>
        <v>3</v>
      </c>
      <c r="Q2510" t="str">
        <f t="shared" si="157"/>
        <v>Red</v>
      </c>
      <c r="R2510" t="str">
        <f t="shared" si="158"/>
        <v>MA</v>
      </c>
      <c r="S2510" s="24" t="s">
        <v>1223</v>
      </c>
      <c r="T2510" t="str">
        <f t="shared" si="159"/>
        <v/>
      </c>
      <c r="U2510">
        <f>VLOOKUP(S2510,ar_skupina!L$2:M$136,2,FALSE())</f>
        <v>79</v>
      </c>
    </row>
    <row r="2511" spans="1:21" ht="14.25" customHeight="1" x14ac:dyDescent="0.25">
      <c r="A2511">
        <v>3054</v>
      </c>
      <c r="B2511" s="9">
        <v>45365.489583333299</v>
      </c>
      <c r="C2511" s="9">
        <v>45365.59375</v>
      </c>
      <c r="D2511" t="s">
        <v>2118</v>
      </c>
      <c r="E2511" t="s">
        <v>16</v>
      </c>
      <c r="F2511" t="s">
        <v>2113</v>
      </c>
      <c r="G2511" t="s">
        <v>4</v>
      </c>
      <c r="H2511" t="s">
        <v>1444</v>
      </c>
      <c r="I2511" s="63" t="e">
        <f t="array" ref="I2511">_xlfn.IFS(#REF!="1",1,#REF!="2",2,#REF!="3",3,#REF!="1A",4,#REF!="1B",5,#REF!="2A",6,#REF!="2B",7,#REF!="3A",8,#REF!="3B",9,#REF!="4A",10,#REF!="","")</f>
        <v>#REF!</v>
      </c>
      <c r="J2511">
        <f>VLOOKUP(F2511,profesor!$G$2:$H$101,2,0)</f>
        <v>28</v>
      </c>
      <c r="K2511">
        <f>VLOOKUP(H2511,ar_predmet!A:C,3,0)</f>
        <v>88</v>
      </c>
      <c r="L2511" s="3">
        <f>VLOOKUP(H2511,ar_predmet!A:C,2,FALSE())</f>
        <v>6205</v>
      </c>
      <c r="M2511">
        <f>+VLOOKUP(G2511,tip_dogodka!$B$2:$C$10,2,0)</f>
        <v>3</v>
      </c>
      <c r="N2511">
        <f>+VLOOKUP(E2511,prostor!$F$1:$G$101,2,0)</f>
        <v>54</v>
      </c>
      <c r="O2511">
        <f t="shared" si="156"/>
        <v>150</v>
      </c>
      <c r="P2511">
        <f>VLOOKUP(O2511,mi2hh!A$2:B$4261,2,FALSE())</f>
        <v>3</v>
      </c>
      <c r="Q2511" t="str">
        <f t="shared" si="157"/>
        <v>Red</v>
      </c>
      <c r="R2511" t="str">
        <f t="shared" si="158"/>
        <v>UN</v>
      </c>
      <c r="S2511" s="24" t="s">
        <v>1207</v>
      </c>
      <c r="T2511" t="str">
        <f t="shared" si="159"/>
        <v/>
      </c>
      <c r="U2511">
        <f>VLOOKUP(S2511,ar_skupina!L$2:M$136,2,FALSE())</f>
        <v>64</v>
      </c>
    </row>
    <row r="2512" spans="1:21" ht="14.25" customHeight="1" x14ac:dyDescent="0.25">
      <c r="A2512">
        <v>3056</v>
      </c>
      <c r="B2512" s="9">
        <v>45387.53125</v>
      </c>
      <c r="C2512" s="9">
        <v>45387.635416666701</v>
      </c>
      <c r="D2512" t="s">
        <v>2119</v>
      </c>
      <c r="E2512" t="s">
        <v>17</v>
      </c>
      <c r="F2512" t="s">
        <v>2113</v>
      </c>
      <c r="G2512" t="s">
        <v>2</v>
      </c>
      <c r="H2512" t="s">
        <v>1045</v>
      </c>
      <c r="I2512" s="63" t="e">
        <f t="array" ref="I2512">_xlfn.IFS(#REF!="1",1,#REF!="2",2,#REF!="3",3,#REF!="1A",4,#REF!="1B",5,#REF!="2A",6,#REF!="2B",7,#REF!="3A",8,#REF!="3B",9,#REF!="4A",10,#REF!="","")</f>
        <v>#REF!</v>
      </c>
      <c r="J2512">
        <f>VLOOKUP(F2512,profesor!$G$2:$H$101,2,0)</f>
        <v>28</v>
      </c>
      <c r="K2512">
        <f>VLOOKUP(H2512,ar_predmet!A:C,3,0)</f>
        <v>332</v>
      </c>
      <c r="L2512" s="3" t="str">
        <f>VLOOKUP(H2512,ar_predmet!A:C,2,FALSE())</f>
        <v>NA001</v>
      </c>
      <c r="M2512">
        <f>+VLOOKUP(G2512,tip_dogodka!$B$2:$C$10,2,0)</f>
        <v>1</v>
      </c>
      <c r="N2512">
        <f>+VLOOKUP(E2512,prostor!$F$1:$G$101,2,0)</f>
        <v>55</v>
      </c>
      <c r="O2512">
        <f t="shared" si="156"/>
        <v>150</v>
      </c>
      <c r="P2512">
        <f>VLOOKUP(O2512,mi2hh!A$2:B$4261,2,FALSE())</f>
        <v>3</v>
      </c>
      <c r="Q2512" t="str">
        <f t="shared" si="157"/>
        <v>Red</v>
      </c>
      <c r="R2512" t="str">
        <f t="shared" si="158"/>
        <v>MA</v>
      </c>
      <c r="S2512" s="24" t="s">
        <v>1228</v>
      </c>
      <c r="T2512" t="str">
        <f t="shared" si="159"/>
        <v/>
      </c>
      <c r="U2512">
        <f>VLOOKUP(S2512,ar_skupina!L$2:M$136,2,FALSE())</f>
        <v>84</v>
      </c>
    </row>
    <row r="2513" spans="1:21" ht="14.25" customHeight="1" x14ac:dyDescent="0.25">
      <c r="A2513">
        <v>3057</v>
      </c>
      <c r="B2513" s="9">
        <v>45355.489583333299</v>
      </c>
      <c r="C2513" s="9">
        <v>45355.59375</v>
      </c>
      <c r="D2513" t="s">
        <v>2118</v>
      </c>
      <c r="E2513" t="s">
        <v>16</v>
      </c>
      <c r="F2513" t="s">
        <v>2113</v>
      </c>
      <c r="G2513" t="s">
        <v>4</v>
      </c>
      <c r="H2513" t="s">
        <v>1444</v>
      </c>
      <c r="I2513" s="63" t="e">
        <f t="array" ref="I2513">_xlfn.IFS(#REF!="1",1,#REF!="2",2,#REF!="3",3,#REF!="1A",4,#REF!="1B",5,#REF!="2A",6,#REF!="2B",7,#REF!="3A",8,#REF!="3B",9,#REF!="4A",10,#REF!="","")</f>
        <v>#REF!</v>
      </c>
      <c r="J2513">
        <f>VLOOKUP(F2513,profesor!$G$2:$H$101,2,0)</f>
        <v>28</v>
      </c>
      <c r="K2513">
        <f>VLOOKUP(H2513,ar_predmet!A:C,3,0)</f>
        <v>88</v>
      </c>
      <c r="L2513" s="3">
        <f>VLOOKUP(H2513,ar_predmet!A:C,2,FALSE())</f>
        <v>6205</v>
      </c>
      <c r="M2513">
        <f>+VLOOKUP(G2513,tip_dogodka!$B$2:$C$10,2,0)</f>
        <v>3</v>
      </c>
      <c r="N2513">
        <f>+VLOOKUP(E2513,prostor!$F$1:$G$101,2,0)</f>
        <v>54</v>
      </c>
      <c r="O2513">
        <f t="shared" si="156"/>
        <v>150</v>
      </c>
      <c r="P2513">
        <f>VLOOKUP(O2513,mi2hh!A$2:B$4261,2,FALSE())</f>
        <v>3</v>
      </c>
      <c r="Q2513" t="str">
        <f t="shared" si="157"/>
        <v>Red</v>
      </c>
      <c r="R2513" t="str">
        <f t="shared" si="158"/>
        <v>UN</v>
      </c>
      <c r="S2513" s="24" t="s">
        <v>1207</v>
      </c>
      <c r="T2513" t="str">
        <f t="shared" si="159"/>
        <v/>
      </c>
      <c r="U2513">
        <f>VLOOKUP(S2513,ar_skupina!L$2:M$136,2,FALSE())</f>
        <v>64</v>
      </c>
    </row>
    <row r="2514" spans="1:21" ht="14.25" customHeight="1" x14ac:dyDescent="0.25">
      <c r="A2514">
        <v>3059</v>
      </c>
      <c r="B2514" s="9">
        <v>45314.489583333299</v>
      </c>
      <c r="C2514" s="9">
        <v>45314.59375</v>
      </c>
      <c r="D2514" t="s">
        <v>1361</v>
      </c>
      <c r="E2514">
        <v>302</v>
      </c>
      <c r="F2514" t="s">
        <v>2113</v>
      </c>
      <c r="G2514" t="s">
        <v>2</v>
      </c>
      <c r="H2514" t="s">
        <v>1362</v>
      </c>
      <c r="I2514" s="63" t="e">
        <f t="array" ref="I2514">_xlfn.IFS(#REF!="1",1,#REF!="2",2,#REF!="3",3,#REF!="1A",4,#REF!="1B",5,#REF!="2A",6,#REF!="2B",7,#REF!="3A",8,#REF!="3B",9,#REF!="4A",10,#REF!="","")</f>
        <v>#REF!</v>
      </c>
      <c r="J2514">
        <f>VLOOKUP(F2514,profesor!$G$2:$H$101,2,0)</f>
        <v>28</v>
      </c>
      <c r="K2514">
        <f>VLOOKUP(H2514,ar_predmet!A:C,3,0)</f>
        <v>57</v>
      </c>
      <c r="L2514" s="3">
        <f>VLOOKUP(H2514,ar_predmet!A:C,2,FALSE())</f>
        <v>5314</v>
      </c>
      <c r="M2514">
        <f>+VLOOKUP(G2514,tip_dogodka!$B$2:$C$10,2,0)</f>
        <v>1</v>
      </c>
      <c r="N2514">
        <f>+VLOOKUP(E2514,prostor!$F$1:$G$101,2,0)</f>
        <v>6</v>
      </c>
      <c r="O2514">
        <f t="shared" si="156"/>
        <v>150</v>
      </c>
      <c r="P2514">
        <f>VLOOKUP(O2514,mi2hh!A$2:B$4261,2,FALSE())</f>
        <v>3</v>
      </c>
      <c r="Q2514" t="str">
        <f t="shared" si="157"/>
        <v>Red</v>
      </c>
      <c r="R2514" t="str">
        <f t="shared" si="158"/>
        <v>UN</v>
      </c>
      <c r="S2514" s="24" t="s">
        <v>1210</v>
      </c>
      <c r="T2514" t="str">
        <f t="shared" si="159"/>
        <v/>
      </c>
      <c r="U2514">
        <f>VLOOKUP(S2514,ar_skupina!L$2:M$136,2,FALSE())</f>
        <v>56</v>
      </c>
    </row>
    <row r="2515" spans="1:21" ht="14.25" customHeight="1" x14ac:dyDescent="0.25">
      <c r="A2515">
        <v>3060</v>
      </c>
      <c r="B2515" s="9">
        <v>45254.75</v>
      </c>
      <c r="C2515" s="9">
        <v>45254.854166666701</v>
      </c>
      <c r="D2515" t="s">
        <v>2120</v>
      </c>
      <c r="E2515" t="s">
        <v>16</v>
      </c>
      <c r="F2515" t="s">
        <v>2113</v>
      </c>
      <c r="G2515" t="s">
        <v>4</v>
      </c>
      <c r="H2515" t="s">
        <v>1778</v>
      </c>
      <c r="I2515" s="63" t="e">
        <f t="array" ref="I2515">_xlfn.IFS(#REF!="1",1,#REF!="2",2,#REF!="3",3,#REF!="1A",4,#REF!="1B",5,#REF!="2A",6,#REF!="2B",7,#REF!="3A",8,#REF!="3B",9,#REF!="4A",10,#REF!="","")</f>
        <v>#REF!</v>
      </c>
      <c r="J2515">
        <f>VLOOKUP(F2515,profesor!$G$2:$H$101,2,0)</f>
        <v>28</v>
      </c>
      <c r="K2515">
        <f>VLOOKUP(H2515,ar_predmet!A:C,3,0)</f>
        <v>198</v>
      </c>
      <c r="L2515" s="3">
        <f>VLOOKUP(H2515,ar_predmet!A:C,2,FALSE())</f>
        <v>7241</v>
      </c>
      <c r="M2515">
        <f>+VLOOKUP(G2515,tip_dogodka!$B$2:$C$10,2,0)</f>
        <v>3</v>
      </c>
      <c r="N2515">
        <f>+VLOOKUP(E2515,prostor!$F$1:$G$101,2,0)</f>
        <v>54</v>
      </c>
      <c r="O2515">
        <f t="shared" si="156"/>
        <v>150</v>
      </c>
      <c r="P2515">
        <f>VLOOKUP(O2515,mi2hh!A$2:B$4261,2,FALSE())</f>
        <v>3</v>
      </c>
      <c r="Q2515" t="str">
        <f t="shared" si="157"/>
        <v>Red</v>
      </c>
      <c r="R2515" t="str">
        <f t="shared" si="158"/>
        <v>MA</v>
      </c>
      <c r="S2515" s="24" t="s">
        <v>1228</v>
      </c>
      <c r="T2515" t="str">
        <f t="shared" si="159"/>
        <v/>
      </c>
      <c r="U2515">
        <f>VLOOKUP(S2515,ar_skupina!L$2:M$136,2,FALSE())</f>
        <v>84</v>
      </c>
    </row>
    <row r="2516" spans="1:21" ht="14.25" customHeight="1" x14ac:dyDescent="0.25">
      <c r="A2516">
        <v>3061</v>
      </c>
      <c r="B2516" s="9">
        <v>45352.489583333299</v>
      </c>
      <c r="C2516" s="9">
        <v>45352.59375</v>
      </c>
      <c r="D2516" t="s">
        <v>2112</v>
      </c>
      <c r="E2516">
        <v>301</v>
      </c>
      <c r="F2516" t="s">
        <v>2113</v>
      </c>
      <c r="G2516" t="s">
        <v>2</v>
      </c>
      <c r="H2516" t="s">
        <v>1444</v>
      </c>
      <c r="I2516" s="63" t="e">
        <f t="array" ref="I2516">_xlfn.IFS(#REF!="1",1,#REF!="2",2,#REF!="3",3,#REF!="1A",4,#REF!="1B",5,#REF!="2A",6,#REF!="2B",7,#REF!="3A",8,#REF!="3B",9,#REF!="4A",10,#REF!="","")</f>
        <v>#REF!</v>
      </c>
      <c r="J2516">
        <f>VLOOKUP(F2516,profesor!$G$2:$H$101,2,0)</f>
        <v>28</v>
      </c>
      <c r="K2516">
        <f>VLOOKUP(H2516,ar_predmet!A:C,3,0)</f>
        <v>88</v>
      </c>
      <c r="L2516" s="3">
        <f>VLOOKUP(H2516,ar_predmet!A:C,2,FALSE())</f>
        <v>6205</v>
      </c>
      <c r="M2516">
        <f>+VLOOKUP(G2516,tip_dogodka!$B$2:$C$10,2,0)</f>
        <v>1</v>
      </c>
      <c r="N2516">
        <f>+VLOOKUP(E2516,prostor!$F$1:$G$101,2,0)</f>
        <v>5</v>
      </c>
      <c r="O2516">
        <f t="shared" si="156"/>
        <v>150</v>
      </c>
      <c r="P2516">
        <f>VLOOKUP(O2516,mi2hh!A$2:B$4261,2,FALSE())</f>
        <v>3</v>
      </c>
      <c r="Q2516" t="str">
        <f t="shared" si="157"/>
        <v>Red</v>
      </c>
      <c r="R2516" t="str">
        <f t="shared" si="158"/>
        <v>UN</v>
      </c>
      <c r="S2516" s="24" t="s">
        <v>1207</v>
      </c>
      <c r="T2516" t="str">
        <f t="shared" si="159"/>
        <v/>
      </c>
      <c r="U2516">
        <f>VLOOKUP(S2516,ar_skupina!L$2:M$136,2,FALSE())</f>
        <v>64</v>
      </c>
    </row>
    <row r="2517" spans="1:21" ht="14.25" customHeight="1" x14ac:dyDescent="0.25">
      <c r="A2517">
        <v>3062</v>
      </c>
      <c r="B2517" s="9">
        <v>45268.375</v>
      </c>
      <c r="C2517" s="9">
        <v>45268.479166666701</v>
      </c>
      <c r="D2517" t="s">
        <v>2121</v>
      </c>
      <c r="E2517" t="s">
        <v>17</v>
      </c>
      <c r="F2517" t="s">
        <v>2113</v>
      </c>
      <c r="G2517" t="s">
        <v>2</v>
      </c>
      <c r="H2517" t="s">
        <v>1778</v>
      </c>
      <c r="I2517" s="63" t="e">
        <f t="array" ref="I2517">_xlfn.IFS(#REF!="1",1,#REF!="2",2,#REF!="3",3,#REF!="1A",4,#REF!="1B",5,#REF!="2A",6,#REF!="2B",7,#REF!="3A",8,#REF!="3B",9,#REF!="4A",10,#REF!="","")</f>
        <v>#REF!</v>
      </c>
      <c r="J2517">
        <f>VLOOKUP(F2517,profesor!$G$2:$H$101,2,0)</f>
        <v>28</v>
      </c>
      <c r="K2517">
        <f>VLOOKUP(H2517,ar_predmet!A:C,3,0)</f>
        <v>198</v>
      </c>
      <c r="L2517" s="3">
        <f>VLOOKUP(H2517,ar_predmet!A:C,2,FALSE())</f>
        <v>7241</v>
      </c>
      <c r="M2517">
        <f>+VLOOKUP(G2517,tip_dogodka!$B$2:$C$10,2,0)</f>
        <v>1</v>
      </c>
      <c r="N2517">
        <f>+VLOOKUP(E2517,prostor!$F$1:$G$101,2,0)</f>
        <v>55</v>
      </c>
      <c r="O2517">
        <f t="shared" si="156"/>
        <v>150</v>
      </c>
      <c r="P2517">
        <f>VLOOKUP(O2517,mi2hh!A$2:B$4261,2,FALSE())</f>
        <v>3</v>
      </c>
      <c r="Q2517" t="str">
        <f t="shared" si="157"/>
        <v>Red</v>
      </c>
      <c r="R2517" t="str">
        <f t="shared" si="158"/>
        <v>MA</v>
      </c>
      <c r="S2517" s="24" t="s">
        <v>1228</v>
      </c>
      <c r="T2517" t="str">
        <f t="shared" si="159"/>
        <v/>
      </c>
      <c r="U2517">
        <f>VLOOKUP(S2517,ar_skupina!L$2:M$136,2,FALSE())</f>
        <v>84</v>
      </c>
    </row>
    <row r="2518" spans="1:21" ht="14.25" customHeight="1" x14ac:dyDescent="0.25">
      <c r="A2518">
        <v>3063</v>
      </c>
      <c r="B2518" s="9">
        <v>45363.375</v>
      </c>
      <c r="C2518" s="9">
        <v>45363.479166666701</v>
      </c>
      <c r="D2518" t="s">
        <v>2118</v>
      </c>
      <c r="E2518" t="s">
        <v>16</v>
      </c>
      <c r="F2518" t="s">
        <v>2113</v>
      </c>
      <c r="G2518" t="s">
        <v>4</v>
      </c>
      <c r="H2518" t="s">
        <v>1444</v>
      </c>
      <c r="I2518" s="63" t="e">
        <f t="array" ref="I2518">_xlfn.IFS(#REF!="1",1,#REF!="2",2,#REF!="3",3,#REF!="1A",4,#REF!="1B",5,#REF!="2A",6,#REF!="2B",7,#REF!="3A",8,#REF!="3B",9,#REF!="4A",10,#REF!="","")</f>
        <v>#REF!</v>
      </c>
      <c r="J2518">
        <f>VLOOKUP(F2518,profesor!$G$2:$H$101,2,0)</f>
        <v>28</v>
      </c>
      <c r="K2518">
        <f>VLOOKUP(H2518,ar_predmet!A:C,3,0)</f>
        <v>88</v>
      </c>
      <c r="L2518" s="3">
        <f>VLOOKUP(H2518,ar_predmet!A:C,2,FALSE())</f>
        <v>6205</v>
      </c>
      <c r="M2518">
        <f>+VLOOKUP(G2518,tip_dogodka!$B$2:$C$10,2,0)</f>
        <v>3</v>
      </c>
      <c r="N2518">
        <f>+VLOOKUP(E2518,prostor!$F$1:$G$101,2,0)</f>
        <v>54</v>
      </c>
      <c r="O2518">
        <f t="shared" si="156"/>
        <v>150</v>
      </c>
      <c r="P2518">
        <f>VLOOKUP(O2518,mi2hh!A$2:B$4261,2,FALSE())</f>
        <v>3</v>
      </c>
      <c r="Q2518" t="str">
        <f t="shared" si="157"/>
        <v>Red</v>
      </c>
      <c r="R2518" t="str">
        <f t="shared" si="158"/>
        <v>UN</v>
      </c>
      <c r="S2518" s="24" t="s">
        <v>1207</v>
      </c>
      <c r="T2518" t="str">
        <f t="shared" si="159"/>
        <v/>
      </c>
      <c r="U2518">
        <f>VLOOKUP(S2518,ar_skupina!L$2:M$136,2,FALSE())</f>
        <v>64</v>
      </c>
    </row>
    <row r="2519" spans="1:21" ht="14.25" customHeight="1" x14ac:dyDescent="0.25">
      <c r="A2519">
        <v>3064</v>
      </c>
      <c r="B2519" s="9">
        <v>45384.791666666701</v>
      </c>
      <c r="C2519" s="9">
        <v>45384.961805555598</v>
      </c>
      <c r="D2519" t="s">
        <v>2122</v>
      </c>
      <c r="E2519" t="s">
        <v>17</v>
      </c>
      <c r="F2519" t="s">
        <v>2113</v>
      </c>
      <c r="G2519" t="s">
        <v>9</v>
      </c>
      <c r="H2519" t="s">
        <v>1045</v>
      </c>
      <c r="I2519" s="63" t="e">
        <f t="array" ref="I2519">_xlfn.IFS(#REF!="1",1,#REF!="2",2,#REF!="3",3,#REF!="1A",4,#REF!="1B",5,#REF!="2A",6,#REF!="2B",7,#REF!="3A",8,#REF!="3B",9,#REF!="4A",10,#REF!="","")</f>
        <v>#REF!</v>
      </c>
      <c r="J2519">
        <f>VLOOKUP(F2519,profesor!$G$2:$H$101,2,0)</f>
        <v>28</v>
      </c>
      <c r="K2519">
        <f>VLOOKUP(H2519,ar_predmet!A:C,3,0)</f>
        <v>332</v>
      </c>
      <c r="L2519" s="3" t="str">
        <f>VLOOKUP(H2519,ar_predmet!A:C,2,FALSE())</f>
        <v>NA001</v>
      </c>
      <c r="M2519">
        <f>+VLOOKUP(G2519,tip_dogodka!$B$2:$C$10,2,0)</f>
        <v>8</v>
      </c>
      <c r="N2519">
        <f>+VLOOKUP(E2519,prostor!$F$1:$G$101,2,0)</f>
        <v>55</v>
      </c>
      <c r="O2519">
        <f t="shared" si="156"/>
        <v>245</v>
      </c>
      <c r="P2519">
        <f>VLOOKUP(O2519,mi2hh!A$2:B$4261,2,FALSE())</f>
        <v>5</v>
      </c>
      <c r="Q2519" t="str">
        <f t="shared" si="157"/>
        <v>Izr</v>
      </c>
      <c r="R2519" t="str">
        <f t="shared" si="158"/>
        <v>MA</v>
      </c>
      <c r="S2519" s="24" t="s">
        <v>1270</v>
      </c>
      <c r="T2519" t="str">
        <f t="shared" si="159"/>
        <v/>
      </c>
      <c r="U2519">
        <f>VLOOKUP(S2519,ar_skupina!L$2:M$136,2,FALSE())</f>
        <v>121</v>
      </c>
    </row>
    <row r="2520" spans="1:21" ht="14.25" customHeight="1" x14ac:dyDescent="0.25">
      <c r="A2520">
        <v>3065</v>
      </c>
      <c r="B2520" s="9">
        <v>45390.53125</v>
      </c>
      <c r="C2520" s="9">
        <v>45390.635416666701</v>
      </c>
      <c r="D2520" t="s">
        <v>2119</v>
      </c>
      <c r="E2520">
        <v>303</v>
      </c>
      <c r="F2520" t="s">
        <v>2113</v>
      </c>
      <c r="G2520" t="s">
        <v>2</v>
      </c>
      <c r="H2520" t="s">
        <v>1045</v>
      </c>
      <c r="I2520" s="63" t="e">
        <f t="array" ref="I2520">_xlfn.IFS(#REF!="1",1,#REF!="2",2,#REF!="3",3,#REF!="1A",4,#REF!="1B",5,#REF!="2A",6,#REF!="2B",7,#REF!="3A",8,#REF!="3B",9,#REF!="4A",10,#REF!="","")</f>
        <v>#REF!</v>
      </c>
      <c r="J2520">
        <f>VLOOKUP(F2520,profesor!$G$2:$H$101,2,0)</f>
        <v>28</v>
      </c>
      <c r="K2520">
        <f>VLOOKUP(H2520,ar_predmet!A:C,3,0)</f>
        <v>332</v>
      </c>
      <c r="L2520" s="3" t="str">
        <f>VLOOKUP(H2520,ar_predmet!A:C,2,FALSE())</f>
        <v>NA001</v>
      </c>
      <c r="M2520">
        <f>+VLOOKUP(G2520,tip_dogodka!$B$2:$C$10,2,0)</f>
        <v>1</v>
      </c>
      <c r="N2520">
        <f>+VLOOKUP(E2520,prostor!$F$1:$G$101,2,0)</f>
        <v>7</v>
      </c>
      <c r="O2520">
        <f t="shared" si="156"/>
        <v>150</v>
      </c>
      <c r="P2520">
        <f>VLOOKUP(O2520,mi2hh!A$2:B$4261,2,FALSE())</f>
        <v>3</v>
      </c>
      <c r="Q2520" t="str">
        <f t="shared" si="157"/>
        <v>Red</v>
      </c>
      <c r="R2520" t="str">
        <f t="shared" si="158"/>
        <v>MA</v>
      </c>
      <c r="S2520" s="24" t="s">
        <v>1228</v>
      </c>
      <c r="T2520" t="str">
        <f t="shared" si="159"/>
        <v/>
      </c>
      <c r="U2520">
        <f>VLOOKUP(S2520,ar_skupina!L$2:M$136,2,FALSE())</f>
        <v>84</v>
      </c>
    </row>
    <row r="2521" spans="1:21" ht="14.25" customHeight="1" x14ac:dyDescent="0.25">
      <c r="A2521">
        <v>3066</v>
      </c>
      <c r="B2521" s="9">
        <v>45390.53125</v>
      </c>
      <c r="C2521" s="9">
        <v>45390.635416666701</v>
      </c>
      <c r="D2521" t="s">
        <v>2117</v>
      </c>
      <c r="E2521">
        <v>303</v>
      </c>
      <c r="F2521" t="s">
        <v>2113</v>
      </c>
      <c r="G2521" t="s">
        <v>2</v>
      </c>
      <c r="H2521" t="s">
        <v>1454</v>
      </c>
      <c r="I2521" s="63" t="e">
        <f t="array" ref="I2521">_xlfn.IFS(#REF!="1",1,#REF!="2",2,#REF!="3",3,#REF!="1A",4,#REF!="1B",5,#REF!="2A",6,#REF!="2B",7,#REF!="3A",8,#REF!="3B",9,#REF!="4A",10,#REF!="","")</f>
        <v>#REF!</v>
      </c>
      <c r="J2521">
        <f>VLOOKUP(F2521,profesor!$G$2:$H$101,2,0)</f>
        <v>28</v>
      </c>
      <c r="K2521">
        <f>VLOOKUP(H2521,ar_predmet!A:C,3,0)</f>
        <v>171</v>
      </c>
      <c r="L2521" s="3">
        <f>VLOOKUP(H2521,ar_predmet!A:C,2,FALSE())</f>
        <v>7130</v>
      </c>
      <c r="M2521">
        <f>+VLOOKUP(G2521,tip_dogodka!$B$2:$C$10,2,0)</f>
        <v>1</v>
      </c>
      <c r="N2521">
        <f>+VLOOKUP(E2521,prostor!$F$1:$G$101,2,0)</f>
        <v>7</v>
      </c>
      <c r="O2521">
        <f t="shared" si="156"/>
        <v>150</v>
      </c>
      <c r="P2521">
        <f>VLOOKUP(O2521,mi2hh!A$2:B$4261,2,FALSE())</f>
        <v>3</v>
      </c>
      <c r="Q2521" t="str">
        <f t="shared" si="157"/>
        <v>Red</v>
      </c>
      <c r="R2521" t="str">
        <f t="shared" si="158"/>
        <v>MA</v>
      </c>
      <c r="S2521" s="24" t="s">
        <v>1223</v>
      </c>
      <c r="T2521" t="str">
        <f t="shared" si="159"/>
        <v/>
      </c>
      <c r="U2521">
        <f>VLOOKUP(S2521,ar_skupina!L$2:M$136,2,FALSE())</f>
        <v>79</v>
      </c>
    </row>
    <row r="2522" spans="1:21" ht="14.25" customHeight="1" x14ac:dyDescent="0.25">
      <c r="A2522">
        <v>3067</v>
      </c>
      <c r="B2522" s="9">
        <v>45266.375</v>
      </c>
      <c r="C2522" s="9">
        <v>45266.479166666701</v>
      </c>
      <c r="D2522" t="s">
        <v>2120</v>
      </c>
      <c r="E2522">
        <v>301</v>
      </c>
      <c r="F2522" t="s">
        <v>2113</v>
      </c>
      <c r="G2522" t="s">
        <v>4</v>
      </c>
      <c r="H2522" t="s">
        <v>1778</v>
      </c>
      <c r="I2522" s="63" t="e">
        <f t="array" ref="I2522">_xlfn.IFS(#REF!="1",1,#REF!="2",2,#REF!="3",3,#REF!="1A",4,#REF!="1B",5,#REF!="2A",6,#REF!="2B",7,#REF!="3A",8,#REF!="3B",9,#REF!="4A",10,#REF!="","")</f>
        <v>#REF!</v>
      </c>
      <c r="J2522">
        <f>VLOOKUP(F2522,profesor!$G$2:$H$101,2,0)</f>
        <v>28</v>
      </c>
      <c r="K2522">
        <f>VLOOKUP(H2522,ar_predmet!A:C,3,0)</f>
        <v>198</v>
      </c>
      <c r="L2522" s="3">
        <f>VLOOKUP(H2522,ar_predmet!A:C,2,FALSE())</f>
        <v>7241</v>
      </c>
      <c r="M2522">
        <f>+VLOOKUP(G2522,tip_dogodka!$B$2:$C$10,2,0)</f>
        <v>3</v>
      </c>
      <c r="N2522">
        <f>+VLOOKUP(E2522,prostor!$F$1:$G$101,2,0)</f>
        <v>5</v>
      </c>
      <c r="O2522">
        <f t="shared" si="156"/>
        <v>150</v>
      </c>
      <c r="P2522">
        <f>VLOOKUP(O2522,mi2hh!A$2:B$4261,2,FALSE())</f>
        <v>3</v>
      </c>
      <c r="Q2522" t="str">
        <f t="shared" si="157"/>
        <v>Red</v>
      </c>
      <c r="R2522" t="str">
        <f t="shared" si="158"/>
        <v>MA</v>
      </c>
      <c r="S2522" s="24" t="s">
        <v>1228</v>
      </c>
      <c r="T2522" t="str">
        <f t="shared" si="159"/>
        <v/>
      </c>
      <c r="U2522">
        <f>VLOOKUP(S2522,ar_skupina!L$2:M$136,2,FALSE())</f>
        <v>84</v>
      </c>
    </row>
    <row r="2523" spans="1:21" ht="14.25" customHeight="1" x14ac:dyDescent="0.25">
      <c r="A2523">
        <v>3068</v>
      </c>
      <c r="B2523" s="9">
        <v>45254.416666666701</v>
      </c>
      <c r="C2523" s="9">
        <v>45254.59375</v>
      </c>
      <c r="D2523" t="s">
        <v>2123</v>
      </c>
      <c r="E2523" t="s">
        <v>16</v>
      </c>
      <c r="F2523" t="s">
        <v>2113</v>
      </c>
      <c r="G2523" t="s">
        <v>4</v>
      </c>
      <c r="H2523" t="s">
        <v>2124</v>
      </c>
      <c r="I2523" s="63" t="e">
        <f t="array" ref="I2523">_xlfn.IFS(#REF!="1",1,#REF!="2",2,#REF!="3",3,#REF!="1A",4,#REF!="1B",5,#REF!="2A",6,#REF!="2B",7,#REF!="3A",8,#REF!="3B",9,#REF!="4A",10,#REF!="","")</f>
        <v>#REF!</v>
      </c>
      <c r="J2523">
        <f>VLOOKUP(F2523,profesor!$G$2:$H$101,2,0)</f>
        <v>28</v>
      </c>
      <c r="K2523">
        <f>VLOOKUP(H2523,ar_predmet!A:C,3,0)</f>
        <v>56</v>
      </c>
      <c r="L2523" s="3">
        <f>VLOOKUP(H2523,ar_predmet!A:C,2,FALSE())</f>
        <v>5313</v>
      </c>
      <c r="M2523">
        <f>+VLOOKUP(G2523,tip_dogodka!$B$2:$C$10,2,0)</f>
        <v>3</v>
      </c>
      <c r="N2523">
        <f>+VLOOKUP(E2523,prostor!$F$1:$G$101,2,0)</f>
        <v>54</v>
      </c>
      <c r="O2523">
        <f t="shared" si="156"/>
        <v>255</v>
      </c>
      <c r="P2523">
        <f>VLOOKUP(O2523,mi2hh!A$2:B$4261,2,FALSE())</f>
        <v>5</v>
      </c>
      <c r="Q2523" t="str">
        <f t="shared" si="157"/>
        <v>Red</v>
      </c>
      <c r="R2523" t="str">
        <f t="shared" si="158"/>
        <v>VS</v>
      </c>
      <c r="S2523" s="24" t="s">
        <v>1176</v>
      </c>
      <c r="T2523" t="str">
        <f t="shared" si="159"/>
        <v/>
      </c>
      <c r="U2523">
        <f>VLOOKUP(S2523,ar_skupina!L$2:M$136,2,FALSE())</f>
        <v>7</v>
      </c>
    </row>
    <row r="2524" spans="1:21" ht="14.25" customHeight="1" x14ac:dyDescent="0.25">
      <c r="A2524">
        <v>3069</v>
      </c>
      <c r="B2524" s="9">
        <v>45378.489583333299</v>
      </c>
      <c r="C2524" s="9">
        <v>45378.59375</v>
      </c>
      <c r="D2524" t="s">
        <v>2117</v>
      </c>
      <c r="E2524">
        <v>307</v>
      </c>
      <c r="F2524" t="s">
        <v>2113</v>
      </c>
      <c r="G2524" t="s">
        <v>2</v>
      </c>
      <c r="H2524" t="s">
        <v>1454</v>
      </c>
      <c r="I2524" s="63" t="e">
        <f t="array" ref="I2524">_xlfn.IFS(#REF!="1",1,#REF!="2",2,#REF!="3",3,#REF!="1A",4,#REF!="1B",5,#REF!="2A",6,#REF!="2B",7,#REF!="3A",8,#REF!="3B",9,#REF!="4A",10,#REF!="","")</f>
        <v>#REF!</v>
      </c>
      <c r="J2524">
        <f>VLOOKUP(F2524,profesor!$G$2:$H$101,2,0)</f>
        <v>28</v>
      </c>
      <c r="K2524">
        <f>VLOOKUP(H2524,ar_predmet!A:C,3,0)</f>
        <v>171</v>
      </c>
      <c r="L2524" s="3">
        <f>VLOOKUP(H2524,ar_predmet!A:C,2,FALSE())</f>
        <v>7130</v>
      </c>
      <c r="M2524">
        <f>+VLOOKUP(G2524,tip_dogodka!$B$2:$C$10,2,0)</f>
        <v>1</v>
      </c>
      <c r="N2524">
        <f>+VLOOKUP(E2524,prostor!$F$1:$G$101,2,0)</f>
        <v>9</v>
      </c>
      <c r="O2524">
        <f t="shared" si="156"/>
        <v>150</v>
      </c>
      <c r="P2524">
        <f>VLOOKUP(O2524,mi2hh!A$2:B$4261,2,FALSE())</f>
        <v>3</v>
      </c>
      <c r="Q2524" t="str">
        <f t="shared" si="157"/>
        <v>Red</v>
      </c>
      <c r="R2524" t="str">
        <f t="shared" si="158"/>
        <v>MA</v>
      </c>
      <c r="S2524" s="24" t="s">
        <v>1223</v>
      </c>
      <c r="T2524" t="str">
        <f t="shared" si="159"/>
        <v/>
      </c>
      <c r="U2524">
        <f>VLOOKUP(S2524,ar_skupina!L$2:M$136,2,FALSE())</f>
        <v>79</v>
      </c>
    </row>
    <row r="2525" spans="1:21" ht="14.25" customHeight="1" x14ac:dyDescent="0.25">
      <c r="A2525">
        <v>3070</v>
      </c>
      <c r="B2525" s="9">
        <v>45243.489583333299</v>
      </c>
      <c r="C2525" s="9">
        <v>45243.59375</v>
      </c>
      <c r="D2525" t="s">
        <v>2114</v>
      </c>
      <c r="E2525">
        <v>301</v>
      </c>
      <c r="F2525" t="s">
        <v>2113</v>
      </c>
      <c r="G2525" t="s">
        <v>2</v>
      </c>
      <c r="H2525" t="s">
        <v>2115</v>
      </c>
      <c r="I2525" s="63" t="e">
        <f t="array" ref="I2525">_xlfn.IFS(#REF!="1",1,#REF!="2",2,#REF!="3",3,#REF!="1A",4,#REF!="1B",5,#REF!="2A",6,#REF!="2B",7,#REF!="3A",8,#REF!="3B",9,#REF!="4A",10,#REF!="","")</f>
        <v>#REF!</v>
      </c>
      <c r="J2525">
        <f>VLOOKUP(F2525,profesor!$G$2:$H$101,2,0)</f>
        <v>28</v>
      </c>
      <c r="K2525">
        <f>VLOOKUP(H2525,ar_predmet!A:C,3,0)</f>
        <v>135</v>
      </c>
      <c r="L2525" s="3">
        <f>VLOOKUP(H2525,ar_predmet!A:C,2,FALSE())</f>
        <v>6329</v>
      </c>
      <c r="M2525">
        <f>+VLOOKUP(G2525,tip_dogodka!$B$2:$C$10,2,0)</f>
        <v>1</v>
      </c>
      <c r="N2525">
        <f>+VLOOKUP(E2525,prostor!$F$1:$G$101,2,0)</f>
        <v>5</v>
      </c>
      <c r="O2525">
        <f t="shared" si="156"/>
        <v>150</v>
      </c>
      <c r="P2525">
        <f>VLOOKUP(O2525,mi2hh!A$2:B$4261,2,FALSE())</f>
        <v>3</v>
      </c>
      <c r="Q2525" t="str">
        <f t="shared" si="157"/>
        <v>Red</v>
      </c>
      <c r="R2525" t="str">
        <f t="shared" si="158"/>
        <v>UN</v>
      </c>
      <c r="S2525" s="24" t="s">
        <v>1217</v>
      </c>
      <c r="T2525" t="str">
        <f t="shared" si="159"/>
        <v/>
      </c>
      <c r="U2525">
        <f>VLOOKUP(S2525,ar_skupina!L$2:M$136,2,FALSE())</f>
        <v>74</v>
      </c>
    </row>
    <row r="2526" spans="1:21" ht="14.25" customHeight="1" x14ac:dyDescent="0.25">
      <c r="A2526">
        <v>3071</v>
      </c>
      <c r="B2526" s="9">
        <v>45216.53125</v>
      </c>
      <c r="C2526" s="9">
        <v>45216.635416666701</v>
      </c>
      <c r="D2526" t="s">
        <v>2125</v>
      </c>
      <c r="E2526">
        <v>302</v>
      </c>
      <c r="F2526" t="s">
        <v>2113</v>
      </c>
      <c r="G2526" t="s">
        <v>2</v>
      </c>
      <c r="H2526" t="s">
        <v>1869</v>
      </c>
      <c r="I2526" s="63" t="e">
        <f t="array" ref="I2526">_xlfn.IFS(#REF!="1",1,#REF!="2",2,#REF!="3",3,#REF!="1A",4,#REF!="1B",5,#REF!="2A",6,#REF!="2B",7,#REF!="3A",8,#REF!="3B",9,#REF!="4A",10,#REF!="","")</f>
        <v>#REF!</v>
      </c>
      <c r="J2526">
        <f>VLOOKUP(F2526,profesor!$G$2:$H$101,2,0)</f>
        <v>28</v>
      </c>
      <c r="K2526">
        <f>VLOOKUP(H2526,ar_predmet!A:C,3,0)</f>
        <v>106</v>
      </c>
      <c r="L2526" s="3">
        <f>VLOOKUP(H2526,ar_predmet!A:C,2,FALSE())</f>
        <v>6231</v>
      </c>
      <c r="M2526">
        <f>+VLOOKUP(G2526,tip_dogodka!$B$2:$C$10,2,0)</f>
        <v>1</v>
      </c>
      <c r="N2526">
        <f>+VLOOKUP(E2526,prostor!$F$1:$G$101,2,0)</f>
        <v>6</v>
      </c>
      <c r="O2526">
        <f t="shared" si="156"/>
        <v>150</v>
      </c>
      <c r="P2526">
        <f>VLOOKUP(O2526,mi2hh!A$2:B$4261,2,FALSE())</f>
        <v>3</v>
      </c>
      <c r="Q2526" t="str">
        <f t="shared" si="157"/>
        <v>Red</v>
      </c>
      <c r="R2526" t="str">
        <f t="shared" si="158"/>
        <v>UN</v>
      </c>
      <c r="S2526" s="24" t="s">
        <v>1207</v>
      </c>
      <c r="T2526" t="str">
        <f t="shared" si="159"/>
        <v/>
      </c>
      <c r="U2526">
        <f>VLOOKUP(S2526,ar_skupina!L$2:M$136,2,FALSE())</f>
        <v>64</v>
      </c>
    </row>
    <row r="2527" spans="1:21" ht="14.25" customHeight="1" x14ac:dyDescent="0.25">
      <c r="A2527">
        <v>3072</v>
      </c>
      <c r="B2527" s="9">
        <v>45264.375</v>
      </c>
      <c r="C2527" s="9">
        <v>45264.479166666701</v>
      </c>
      <c r="D2527" t="s">
        <v>2120</v>
      </c>
      <c r="E2527" t="s">
        <v>16</v>
      </c>
      <c r="F2527" t="s">
        <v>2113</v>
      </c>
      <c r="G2527" t="s">
        <v>4</v>
      </c>
      <c r="H2527" t="s">
        <v>1778</v>
      </c>
      <c r="I2527" s="63" t="e">
        <f t="array" ref="I2527">_xlfn.IFS(#REF!="1",1,#REF!="2",2,#REF!="3",3,#REF!="1A",4,#REF!="1B",5,#REF!="2A",6,#REF!="2B",7,#REF!="3A",8,#REF!="3B",9,#REF!="4A",10,#REF!="","")</f>
        <v>#REF!</v>
      </c>
      <c r="J2527">
        <f>VLOOKUP(F2527,profesor!$G$2:$H$101,2,0)</f>
        <v>28</v>
      </c>
      <c r="K2527">
        <f>VLOOKUP(H2527,ar_predmet!A:C,3,0)</f>
        <v>198</v>
      </c>
      <c r="L2527" s="3">
        <f>VLOOKUP(H2527,ar_predmet!A:C,2,FALSE())</f>
        <v>7241</v>
      </c>
      <c r="M2527">
        <f>+VLOOKUP(G2527,tip_dogodka!$B$2:$C$10,2,0)</f>
        <v>3</v>
      </c>
      <c r="N2527">
        <f>+VLOOKUP(E2527,prostor!$F$1:$G$101,2,0)</f>
        <v>54</v>
      </c>
      <c r="O2527">
        <f t="shared" si="156"/>
        <v>150</v>
      </c>
      <c r="P2527">
        <f>VLOOKUP(O2527,mi2hh!A$2:B$4261,2,FALSE())</f>
        <v>3</v>
      </c>
      <c r="Q2527" t="str">
        <f t="shared" si="157"/>
        <v>Red</v>
      </c>
      <c r="R2527" t="str">
        <f t="shared" si="158"/>
        <v>MA</v>
      </c>
      <c r="S2527" s="24" t="s">
        <v>1228</v>
      </c>
      <c r="T2527" t="str">
        <f t="shared" si="159"/>
        <v/>
      </c>
      <c r="U2527">
        <f>VLOOKUP(S2527,ar_skupina!L$2:M$136,2,FALSE())</f>
        <v>84</v>
      </c>
    </row>
    <row r="2528" spans="1:21" ht="14.25" customHeight="1" x14ac:dyDescent="0.25">
      <c r="A2528">
        <v>3073</v>
      </c>
      <c r="B2528" s="9">
        <v>45387.791666666701</v>
      </c>
      <c r="C2528" s="9">
        <v>45387.895833333299</v>
      </c>
      <c r="D2528" t="s">
        <v>2126</v>
      </c>
      <c r="E2528" t="s">
        <v>16</v>
      </c>
      <c r="F2528" t="s">
        <v>2113</v>
      </c>
      <c r="G2528" t="s">
        <v>4</v>
      </c>
      <c r="H2528" t="s">
        <v>1454</v>
      </c>
      <c r="I2528" s="63" t="e">
        <f t="array" ref="I2528">_xlfn.IFS(#REF!="1",1,#REF!="2",2,#REF!="3",3,#REF!="1A",4,#REF!="1B",5,#REF!="2A",6,#REF!="2B",7,#REF!="3A",8,#REF!="3B",9,#REF!="4A",10,#REF!="","")</f>
        <v>#REF!</v>
      </c>
      <c r="J2528">
        <f>VLOOKUP(F2528,profesor!$G$2:$H$101,2,0)</f>
        <v>28</v>
      </c>
      <c r="K2528">
        <f>VLOOKUP(H2528,ar_predmet!A:C,3,0)</f>
        <v>171</v>
      </c>
      <c r="L2528" s="3">
        <f>VLOOKUP(H2528,ar_predmet!A:C,2,FALSE())</f>
        <v>7130</v>
      </c>
      <c r="M2528">
        <f>+VLOOKUP(G2528,tip_dogodka!$B$2:$C$10,2,0)</f>
        <v>3</v>
      </c>
      <c r="N2528">
        <f>+VLOOKUP(E2528,prostor!$F$1:$G$101,2,0)</f>
        <v>54</v>
      </c>
      <c r="O2528">
        <f t="shared" si="156"/>
        <v>150</v>
      </c>
      <c r="P2528">
        <f>VLOOKUP(O2528,mi2hh!A$2:B$4261,2,FALSE())</f>
        <v>3</v>
      </c>
      <c r="Q2528" t="str">
        <f t="shared" si="157"/>
        <v>Red</v>
      </c>
      <c r="R2528" t="str">
        <f t="shared" si="158"/>
        <v>MA</v>
      </c>
      <c r="S2528" s="24" t="s">
        <v>1223</v>
      </c>
      <c r="T2528" t="str">
        <f t="shared" si="159"/>
        <v/>
      </c>
      <c r="U2528">
        <f>VLOOKUP(S2528,ar_skupina!L$2:M$136,2,FALSE())</f>
        <v>79</v>
      </c>
    </row>
    <row r="2529" spans="1:21" ht="14.25" customHeight="1" x14ac:dyDescent="0.25">
      <c r="A2529">
        <v>3074</v>
      </c>
      <c r="B2529" s="9">
        <v>45258.375</v>
      </c>
      <c r="C2529" s="9">
        <v>45258.479166666701</v>
      </c>
      <c r="D2529" t="s">
        <v>1393</v>
      </c>
      <c r="E2529">
        <v>301</v>
      </c>
      <c r="F2529" t="s">
        <v>2113</v>
      </c>
      <c r="G2529" t="s">
        <v>2</v>
      </c>
      <c r="H2529" t="s">
        <v>1362</v>
      </c>
      <c r="I2529" s="63" t="e">
        <f t="array" ref="I2529">_xlfn.IFS(#REF!="1",1,#REF!="2",2,#REF!="3",3,#REF!="1A",4,#REF!="1B",5,#REF!="2A",6,#REF!="2B",7,#REF!="3A",8,#REF!="3B",9,#REF!="4A",10,#REF!="","")</f>
        <v>#REF!</v>
      </c>
      <c r="J2529">
        <f>VLOOKUP(F2529,profesor!$G$2:$H$101,2,0)</f>
        <v>28</v>
      </c>
      <c r="K2529">
        <f>VLOOKUP(H2529,ar_predmet!A:C,3,0)</f>
        <v>57</v>
      </c>
      <c r="L2529" s="3">
        <f>VLOOKUP(H2529,ar_predmet!A:C,2,FALSE())</f>
        <v>5314</v>
      </c>
      <c r="M2529">
        <f>+VLOOKUP(G2529,tip_dogodka!$B$2:$C$10,2,0)</f>
        <v>1</v>
      </c>
      <c r="N2529">
        <f>+VLOOKUP(E2529,prostor!$F$1:$G$101,2,0)</f>
        <v>5</v>
      </c>
      <c r="O2529">
        <f t="shared" si="156"/>
        <v>150</v>
      </c>
      <c r="P2529">
        <f>VLOOKUP(O2529,mi2hh!A$2:B$4261,2,FALSE())</f>
        <v>3</v>
      </c>
      <c r="Q2529" t="str">
        <f t="shared" si="157"/>
        <v>Red</v>
      </c>
      <c r="R2529" t="str">
        <f t="shared" si="158"/>
        <v>VS</v>
      </c>
      <c r="S2529" s="24" t="s">
        <v>1176</v>
      </c>
      <c r="T2529" t="str">
        <f t="shared" si="159"/>
        <v/>
      </c>
      <c r="U2529">
        <f>VLOOKUP(S2529,ar_skupina!L$2:M$136,2,FALSE())</f>
        <v>7</v>
      </c>
    </row>
    <row r="2530" spans="1:21" ht="14.25" customHeight="1" x14ac:dyDescent="0.25">
      <c r="A2530">
        <v>3076</v>
      </c>
      <c r="B2530" s="9">
        <v>45391.53125</v>
      </c>
      <c r="C2530" s="9">
        <v>45391.635416666701</v>
      </c>
      <c r="D2530" t="s">
        <v>2117</v>
      </c>
      <c r="E2530" t="s">
        <v>17</v>
      </c>
      <c r="F2530" t="s">
        <v>2113</v>
      </c>
      <c r="G2530" t="s">
        <v>2</v>
      </c>
      <c r="H2530" t="s">
        <v>1454</v>
      </c>
      <c r="I2530" s="63" t="e">
        <f t="array" ref="I2530">_xlfn.IFS(#REF!="1",1,#REF!="2",2,#REF!="3",3,#REF!="1A",4,#REF!="1B",5,#REF!="2A",6,#REF!="2B",7,#REF!="3A",8,#REF!="3B",9,#REF!="4A",10,#REF!="","")</f>
        <v>#REF!</v>
      </c>
      <c r="J2530">
        <f>VLOOKUP(F2530,profesor!$G$2:$H$101,2,0)</f>
        <v>28</v>
      </c>
      <c r="K2530">
        <f>VLOOKUP(H2530,ar_predmet!A:C,3,0)</f>
        <v>171</v>
      </c>
      <c r="L2530" s="3">
        <f>VLOOKUP(H2530,ar_predmet!A:C,2,FALSE())</f>
        <v>7130</v>
      </c>
      <c r="M2530">
        <f>+VLOOKUP(G2530,tip_dogodka!$B$2:$C$10,2,0)</f>
        <v>1</v>
      </c>
      <c r="N2530">
        <f>+VLOOKUP(E2530,prostor!$F$1:$G$101,2,0)</f>
        <v>55</v>
      </c>
      <c r="O2530">
        <f t="shared" si="156"/>
        <v>150</v>
      </c>
      <c r="P2530">
        <f>VLOOKUP(O2530,mi2hh!A$2:B$4261,2,FALSE())</f>
        <v>3</v>
      </c>
      <c r="Q2530" t="str">
        <f t="shared" si="157"/>
        <v>Red</v>
      </c>
      <c r="R2530" t="str">
        <f t="shared" si="158"/>
        <v>MA</v>
      </c>
      <c r="S2530" s="24" t="s">
        <v>1223</v>
      </c>
      <c r="T2530" t="str">
        <f t="shared" si="159"/>
        <v/>
      </c>
      <c r="U2530">
        <f>VLOOKUP(S2530,ar_skupina!L$2:M$136,2,FALSE())</f>
        <v>79</v>
      </c>
    </row>
    <row r="2531" spans="1:21" ht="14.25" customHeight="1" x14ac:dyDescent="0.25">
      <c r="A2531">
        <v>3077</v>
      </c>
      <c r="B2531" s="9">
        <v>45399.416666666701</v>
      </c>
      <c r="C2531" s="9">
        <v>45399.520833333299</v>
      </c>
      <c r="D2531" t="s">
        <v>2127</v>
      </c>
      <c r="E2531" t="s">
        <v>16</v>
      </c>
      <c r="F2531" t="s">
        <v>2113</v>
      </c>
      <c r="G2531" t="s">
        <v>4</v>
      </c>
      <c r="H2531" t="s">
        <v>1045</v>
      </c>
      <c r="I2531" s="63" t="e">
        <f t="array" ref="I2531">_xlfn.IFS(#REF!="1",1,#REF!="2",2,#REF!="3",3,#REF!="1A",4,#REF!="1B",5,#REF!="2A",6,#REF!="2B",7,#REF!="3A",8,#REF!="3B",9,#REF!="4A",10,#REF!="","")</f>
        <v>#REF!</v>
      </c>
      <c r="J2531">
        <f>VLOOKUP(F2531,profesor!$G$2:$H$101,2,0)</f>
        <v>28</v>
      </c>
      <c r="K2531">
        <f>VLOOKUP(H2531,ar_predmet!A:C,3,0)</f>
        <v>332</v>
      </c>
      <c r="L2531" s="3" t="str">
        <f>VLOOKUP(H2531,ar_predmet!A:C,2,FALSE())</f>
        <v>NA001</v>
      </c>
      <c r="M2531">
        <f>+VLOOKUP(G2531,tip_dogodka!$B$2:$C$10,2,0)</f>
        <v>3</v>
      </c>
      <c r="N2531">
        <f>+VLOOKUP(E2531,prostor!$F$1:$G$101,2,0)</f>
        <v>54</v>
      </c>
      <c r="O2531">
        <f t="shared" si="156"/>
        <v>150</v>
      </c>
      <c r="P2531">
        <f>VLOOKUP(O2531,mi2hh!A$2:B$4261,2,FALSE())</f>
        <v>3</v>
      </c>
      <c r="Q2531" t="str">
        <f t="shared" si="157"/>
        <v>Red</v>
      </c>
      <c r="R2531" t="str">
        <f t="shared" si="158"/>
        <v>MA</v>
      </c>
      <c r="S2531" s="24" t="s">
        <v>1228</v>
      </c>
      <c r="T2531" t="str">
        <f t="shared" si="159"/>
        <v/>
      </c>
      <c r="U2531">
        <f>VLOOKUP(S2531,ar_skupina!L$2:M$136,2,FALSE())</f>
        <v>84</v>
      </c>
    </row>
    <row r="2532" spans="1:21" ht="14.25" customHeight="1" x14ac:dyDescent="0.25">
      <c r="A2532">
        <v>3078</v>
      </c>
      <c r="B2532" s="9">
        <v>45261.375</v>
      </c>
      <c r="C2532" s="9">
        <v>45261.479166666701</v>
      </c>
      <c r="D2532" t="s">
        <v>2121</v>
      </c>
      <c r="E2532" t="s">
        <v>17</v>
      </c>
      <c r="F2532" t="s">
        <v>2113</v>
      </c>
      <c r="G2532" t="s">
        <v>2</v>
      </c>
      <c r="H2532" t="s">
        <v>1778</v>
      </c>
      <c r="I2532" s="63" t="e">
        <f t="array" ref="I2532">_xlfn.IFS(#REF!="1",1,#REF!="2",2,#REF!="3",3,#REF!="1A",4,#REF!="1B",5,#REF!="2A",6,#REF!="2B",7,#REF!="3A",8,#REF!="3B",9,#REF!="4A",10,#REF!="","")</f>
        <v>#REF!</v>
      </c>
      <c r="J2532">
        <f>VLOOKUP(F2532,profesor!$G$2:$H$101,2,0)</f>
        <v>28</v>
      </c>
      <c r="K2532">
        <f>VLOOKUP(H2532,ar_predmet!A:C,3,0)</f>
        <v>198</v>
      </c>
      <c r="L2532" s="3">
        <f>VLOOKUP(H2532,ar_predmet!A:C,2,FALSE())</f>
        <v>7241</v>
      </c>
      <c r="M2532">
        <f>+VLOOKUP(G2532,tip_dogodka!$B$2:$C$10,2,0)</f>
        <v>1</v>
      </c>
      <c r="N2532">
        <f>+VLOOKUP(E2532,prostor!$F$1:$G$101,2,0)</f>
        <v>55</v>
      </c>
      <c r="O2532">
        <f t="shared" si="156"/>
        <v>150</v>
      </c>
      <c r="P2532">
        <f>VLOOKUP(O2532,mi2hh!A$2:B$4261,2,FALSE())</f>
        <v>3</v>
      </c>
      <c r="Q2532" t="str">
        <f t="shared" si="157"/>
        <v>Red</v>
      </c>
      <c r="R2532" t="str">
        <f t="shared" si="158"/>
        <v>MA</v>
      </c>
      <c r="S2532" s="24" t="s">
        <v>1228</v>
      </c>
      <c r="T2532" t="str">
        <f t="shared" si="159"/>
        <v/>
      </c>
      <c r="U2532">
        <f>VLOOKUP(S2532,ar_skupina!L$2:M$136,2,FALSE())</f>
        <v>84</v>
      </c>
    </row>
    <row r="2533" spans="1:21" ht="14.25" customHeight="1" x14ac:dyDescent="0.25">
      <c r="A2533">
        <v>3079</v>
      </c>
      <c r="B2533" s="9">
        <v>45224.791666666701</v>
      </c>
      <c r="C2533" s="9">
        <v>45224.958333333299</v>
      </c>
      <c r="D2533" t="s">
        <v>2128</v>
      </c>
      <c r="E2533" t="s">
        <v>16</v>
      </c>
      <c r="F2533" t="s">
        <v>2113</v>
      </c>
      <c r="G2533" t="s">
        <v>4</v>
      </c>
      <c r="H2533" t="s">
        <v>2124</v>
      </c>
      <c r="I2533" s="63" t="e">
        <f t="array" ref="I2533">_xlfn.IFS(#REF!="1",1,#REF!="2",2,#REF!="3",3,#REF!="1A",4,#REF!="1B",5,#REF!="2A",6,#REF!="2B",7,#REF!="3A",8,#REF!="3B",9,#REF!="4A",10,#REF!="","")</f>
        <v>#REF!</v>
      </c>
      <c r="J2533">
        <f>VLOOKUP(F2533,profesor!$G$2:$H$101,2,0)</f>
        <v>28</v>
      </c>
      <c r="K2533">
        <f>VLOOKUP(H2533,ar_predmet!A:C,3,0)</f>
        <v>56</v>
      </c>
      <c r="L2533" s="3">
        <f>VLOOKUP(H2533,ar_predmet!A:C,2,FALSE())</f>
        <v>5313</v>
      </c>
      <c r="M2533">
        <f>+VLOOKUP(G2533,tip_dogodka!$B$2:$C$10,2,0)</f>
        <v>3</v>
      </c>
      <c r="N2533">
        <f>+VLOOKUP(E2533,prostor!$F$1:$G$101,2,0)</f>
        <v>54</v>
      </c>
      <c r="O2533">
        <f t="shared" si="156"/>
        <v>240</v>
      </c>
      <c r="P2533">
        <f>VLOOKUP(O2533,mi2hh!A$2:B$4261,2,FALSE())</f>
        <v>5</v>
      </c>
      <c r="Q2533" t="str">
        <f t="shared" si="157"/>
        <v>Izr</v>
      </c>
      <c r="R2533" t="str">
        <f t="shared" si="158"/>
        <v>VS</v>
      </c>
      <c r="S2533" s="24" t="s">
        <v>1257</v>
      </c>
      <c r="T2533" t="str">
        <f t="shared" si="159"/>
        <v/>
      </c>
      <c r="U2533">
        <f>VLOOKUP(S2533,ar_skupina!L$2:M$136,2,FALSE())</f>
        <v>105</v>
      </c>
    </row>
    <row r="2534" spans="1:21" ht="14.25" customHeight="1" x14ac:dyDescent="0.25">
      <c r="A2534">
        <v>3080</v>
      </c>
      <c r="B2534" s="9">
        <v>45215.53125</v>
      </c>
      <c r="C2534" s="9">
        <v>45215.635416666701</v>
      </c>
      <c r="D2534" t="s">
        <v>2125</v>
      </c>
      <c r="E2534">
        <v>302</v>
      </c>
      <c r="F2534" t="s">
        <v>2113</v>
      </c>
      <c r="G2534" t="s">
        <v>2</v>
      </c>
      <c r="H2534" t="s">
        <v>1869</v>
      </c>
      <c r="I2534" s="63" t="e">
        <f t="array" ref="I2534">_xlfn.IFS(#REF!="1",1,#REF!="2",2,#REF!="3",3,#REF!="1A",4,#REF!="1B",5,#REF!="2A",6,#REF!="2B",7,#REF!="3A",8,#REF!="3B",9,#REF!="4A",10,#REF!="","")</f>
        <v>#REF!</v>
      </c>
      <c r="J2534">
        <f>VLOOKUP(F2534,profesor!$G$2:$H$101,2,0)</f>
        <v>28</v>
      </c>
      <c r="K2534">
        <f>VLOOKUP(H2534,ar_predmet!A:C,3,0)</f>
        <v>106</v>
      </c>
      <c r="L2534" s="3">
        <f>VLOOKUP(H2534,ar_predmet!A:C,2,FALSE())</f>
        <v>6231</v>
      </c>
      <c r="M2534">
        <f>+VLOOKUP(G2534,tip_dogodka!$B$2:$C$10,2,0)</f>
        <v>1</v>
      </c>
      <c r="N2534">
        <f>+VLOOKUP(E2534,prostor!$F$1:$G$101,2,0)</f>
        <v>6</v>
      </c>
      <c r="O2534">
        <f t="shared" si="156"/>
        <v>150</v>
      </c>
      <c r="P2534">
        <f>VLOOKUP(O2534,mi2hh!A$2:B$4261,2,FALSE())</f>
        <v>3</v>
      </c>
      <c r="Q2534" t="str">
        <f t="shared" si="157"/>
        <v>Red</v>
      </c>
      <c r="R2534" t="str">
        <f t="shared" si="158"/>
        <v>UN</v>
      </c>
      <c r="S2534" s="24" t="s">
        <v>1207</v>
      </c>
      <c r="T2534" t="str">
        <f t="shared" si="159"/>
        <v/>
      </c>
      <c r="U2534">
        <f>VLOOKUP(S2534,ar_skupina!L$2:M$136,2,FALSE())</f>
        <v>64</v>
      </c>
    </row>
    <row r="2535" spans="1:21" ht="14.25" customHeight="1" x14ac:dyDescent="0.25">
      <c r="A2535">
        <v>3083</v>
      </c>
      <c r="B2535" s="9">
        <v>45252.489583333299</v>
      </c>
      <c r="C2535" s="9">
        <v>45252.59375</v>
      </c>
      <c r="D2535" t="s">
        <v>2114</v>
      </c>
      <c r="E2535">
        <v>303</v>
      </c>
      <c r="F2535" t="s">
        <v>2113</v>
      </c>
      <c r="G2535" t="s">
        <v>2</v>
      </c>
      <c r="H2535" t="s">
        <v>2115</v>
      </c>
      <c r="I2535" s="63" t="e">
        <f t="array" ref="I2535">_xlfn.IFS(#REF!="1",1,#REF!="2",2,#REF!="3",3,#REF!="1A",4,#REF!="1B",5,#REF!="2A",6,#REF!="2B",7,#REF!="3A",8,#REF!="3B",9,#REF!="4A",10,#REF!="","")</f>
        <v>#REF!</v>
      </c>
      <c r="J2535">
        <f>VLOOKUP(F2535,profesor!$G$2:$H$101,2,0)</f>
        <v>28</v>
      </c>
      <c r="K2535">
        <f>VLOOKUP(H2535,ar_predmet!A:C,3,0)</f>
        <v>135</v>
      </c>
      <c r="L2535" s="3">
        <f>VLOOKUP(H2535,ar_predmet!A:C,2,FALSE())</f>
        <v>6329</v>
      </c>
      <c r="M2535">
        <f>+VLOOKUP(G2535,tip_dogodka!$B$2:$C$10,2,0)</f>
        <v>1</v>
      </c>
      <c r="N2535">
        <f>+VLOOKUP(E2535,prostor!$F$1:$G$101,2,0)</f>
        <v>7</v>
      </c>
      <c r="O2535">
        <f t="shared" si="156"/>
        <v>150</v>
      </c>
      <c r="P2535">
        <f>VLOOKUP(O2535,mi2hh!A$2:B$4261,2,FALSE())</f>
        <v>3</v>
      </c>
      <c r="Q2535" t="str">
        <f t="shared" si="157"/>
        <v>Red</v>
      </c>
      <c r="R2535" t="str">
        <f t="shared" si="158"/>
        <v>UN</v>
      </c>
      <c r="S2535" s="24" t="s">
        <v>1217</v>
      </c>
      <c r="T2535" t="str">
        <f t="shared" si="159"/>
        <v/>
      </c>
      <c r="U2535">
        <f>VLOOKUP(S2535,ar_skupina!L$2:M$136,2,FALSE())</f>
        <v>74</v>
      </c>
    </row>
    <row r="2536" spans="1:21" ht="14.25" customHeight="1" x14ac:dyDescent="0.25">
      <c r="A2536">
        <v>3084</v>
      </c>
      <c r="B2536" s="9">
        <v>45359.489583333299</v>
      </c>
      <c r="C2536" s="9">
        <v>45359.59375</v>
      </c>
      <c r="D2536" t="s">
        <v>2118</v>
      </c>
      <c r="E2536" t="s">
        <v>16</v>
      </c>
      <c r="F2536" t="s">
        <v>2113</v>
      </c>
      <c r="G2536" t="s">
        <v>4</v>
      </c>
      <c r="H2536" t="s">
        <v>1444</v>
      </c>
      <c r="I2536" s="63" t="e">
        <f t="array" ref="I2536">_xlfn.IFS(#REF!="1",1,#REF!="2",2,#REF!="3",3,#REF!="1A",4,#REF!="1B",5,#REF!="2A",6,#REF!="2B",7,#REF!="3A",8,#REF!="3B",9,#REF!="4A",10,#REF!="","")</f>
        <v>#REF!</v>
      </c>
      <c r="J2536">
        <f>VLOOKUP(F2536,profesor!$G$2:$H$101,2,0)</f>
        <v>28</v>
      </c>
      <c r="K2536">
        <f>VLOOKUP(H2536,ar_predmet!A:C,3,0)</f>
        <v>88</v>
      </c>
      <c r="L2536" s="3">
        <f>VLOOKUP(H2536,ar_predmet!A:C,2,FALSE())</f>
        <v>6205</v>
      </c>
      <c r="M2536">
        <f>+VLOOKUP(G2536,tip_dogodka!$B$2:$C$10,2,0)</f>
        <v>3</v>
      </c>
      <c r="N2536">
        <f>+VLOOKUP(E2536,prostor!$F$1:$G$101,2,0)</f>
        <v>54</v>
      </c>
      <c r="O2536">
        <f t="shared" si="156"/>
        <v>150</v>
      </c>
      <c r="P2536">
        <f>VLOOKUP(O2536,mi2hh!A$2:B$4261,2,FALSE())</f>
        <v>3</v>
      </c>
      <c r="Q2536" t="str">
        <f t="shared" si="157"/>
        <v>Red</v>
      </c>
      <c r="R2536" t="str">
        <f t="shared" si="158"/>
        <v>UN</v>
      </c>
      <c r="S2536" s="24" t="s">
        <v>1207</v>
      </c>
      <c r="T2536" t="str">
        <f t="shared" si="159"/>
        <v/>
      </c>
      <c r="U2536">
        <f>VLOOKUP(S2536,ar_skupina!L$2:M$136,2,FALSE())</f>
        <v>64</v>
      </c>
    </row>
    <row r="2537" spans="1:21" ht="14.25" customHeight="1" x14ac:dyDescent="0.25">
      <c r="A2537">
        <v>3086</v>
      </c>
      <c r="B2537" s="9">
        <v>45210.53125</v>
      </c>
      <c r="C2537" s="9">
        <v>45210.635416666701</v>
      </c>
      <c r="D2537" t="s">
        <v>2129</v>
      </c>
      <c r="E2537" t="s">
        <v>16</v>
      </c>
      <c r="F2537" t="s">
        <v>2113</v>
      </c>
      <c r="G2537" t="s">
        <v>4</v>
      </c>
      <c r="H2537" t="s">
        <v>1869</v>
      </c>
      <c r="I2537" s="63" t="e">
        <f t="array" ref="I2537">_xlfn.IFS(#REF!="1",1,#REF!="2",2,#REF!="3",3,#REF!="1A",4,#REF!="1B",5,#REF!="2A",6,#REF!="2B",7,#REF!="3A",8,#REF!="3B",9,#REF!="4A",10,#REF!="","")</f>
        <v>#REF!</v>
      </c>
      <c r="J2537">
        <f>VLOOKUP(F2537,profesor!$G$2:$H$101,2,0)</f>
        <v>28</v>
      </c>
      <c r="K2537">
        <f>VLOOKUP(H2537,ar_predmet!A:C,3,0)</f>
        <v>106</v>
      </c>
      <c r="L2537" s="3">
        <f>VLOOKUP(H2537,ar_predmet!A:C,2,FALSE())</f>
        <v>6231</v>
      </c>
      <c r="M2537">
        <f>+VLOOKUP(G2537,tip_dogodka!$B$2:$C$10,2,0)</f>
        <v>3</v>
      </c>
      <c r="N2537">
        <f>+VLOOKUP(E2537,prostor!$F$1:$G$101,2,0)</f>
        <v>54</v>
      </c>
      <c r="O2537">
        <f t="shared" si="156"/>
        <v>150</v>
      </c>
      <c r="P2537">
        <f>VLOOKUP(O2537,mi2hh!A$2:B$4261,2,FALSE())</f>
        <v>3</v>
      </c>
      <c r="Q2537" t="str">
        <f t="shared" si="157"/>
        <v>Red</v>
      </c>
      <c r="R2537" t="str">
        <f t="shared" si="158"/>
        <v>UN</v>
      </c>
      <c r="S2537" s="24" t="s">
        <v>1207</v>
      </c>
      <c r="T2537" t="str">
        <f t="shared" si="159"/>
        <v/>
      </c>
      <c r="U2537">
        <f>VLOOKUP(S2537,ar_skupina!L$2:M$136,2,FALSE())</f>
        <v>64</v>
      </c>
    </row>
    <row r="2538" spans="1:21" ht="14.25" customHeight="1" x14ac:dyDescent="0.25">
      <c r="A2538">
        <v>3087</v>
      </c>
      <c r="B2538" s="9">
        <v>45205.53125</v>
      </c>
      <c r="C2538" s="9">
        <v>45205.635416666701</v>
      </c>
      <c r="D2538" t="s">
        <v>2125</v>
      </c>
      <c r="E2538">
        <v>302</v>
      </c>
      <c r="F2538" t="s">
        <v>2113</v>
      </c>
      <c r="G2538" t="s">
        <v>2</v>
      </c>
      <c r="H2538" t="s">
        <v>1869</v>
      </c>
      <c r="I2538" s="63" t="e">
        <f t="array" ref="I2538">_xlfn.IFS(#REF!="1",1,#REF!="2",2,#REF!="3",3,#REF!="1A",4,#REF!="1B",5,#REF!="2A",6,#REF!="2B",7,#REF!="3A",8,#REF!="3B",9,#REF!="4A",10,#REF!="","")</f>
        <v>#REF!</v>
      </c>
      <c r="J2538">
        <f>VLOOKUP(F2538,profesor!$G$2:$H$101,2,0)</f>
        <v>28</v>
      </c>
      <c r="K2538">
        <f>VLOOKUP(H2538,ar_predmet!A:C,3,0)</f>
        <v>106</v>
      </c>
      <c r="L2538" s="3">
        <f>VLOOKUP(H2538,ar_predmet!A:C,2,FALSE())</f>
        <v>6231</v>
      </c>
      <c r="M2538">
        <f>+VLOOKUP(G2538,tip_dogodka!$B$2:$C$10,2,0)</f>
        <v>1</v>
      </c>
      <c r="N2538">
        <f>+VLOOKUP(E2538,prostor!$F$1:$G$101,2,0)</f>
        <v>6</v>
      </c>
      <c r="O2538">
        <f t="shared" si="156"/>
        <v>150</v>
      </c>
      <c r="P2538">
        <f>VLOOKUP(O2538,mi2hh!A$2:B$4261,2,FALSE())</f>
        <v>3</v>
      </c>
      <c r="Q2538" t="str">
        <f t="shared" si="157"/>
        <v>Red</v>
      </c>
      <c r="R2538" t="str">
        <f t="shared" si="158"/>
        <v>UN</v>
      </c>
      <c r="S2538" s="24" t="s">
        <v>1207</v>
      </c>
      <c r="T2538" t="str">
        <f t="shared" si="159"/>
        <v/>
      </c>
      <c r="U2538">
        <f>VLOOKUP(S2538,ar_skupina!L$2:M$136,2,FALSE())</f>
        <v>64</v>
      </c>
    </row>
    <row r="2539" spans="1:21" ht="14.25" customHeight="1" x14ac:dyDescent="0.25">
      <c r="A2539">
        <v>3088</v>
      </c>
      <c r="B2539" s="9">
        <v>45267.375</v>
      </c>
      <c r="C2539" s="9">
        <v>45267.479166666701</v>
      </c>
      <c r="D2539" t="s">
        <v>2120</v>
      </c>
      <c r="E2539" t="s">
        <v>16</v>
      </c>
      <c r="F2539" t="s">
        <v>2113</v>
      </c>
      <c r="G2539" t="s">
        <v>4</v>
      </c>
      <c r="H2539" t="s">
        <v>1778</v>
      </c>
      <c r="I2539" s="63" t="e">
        <f t="array" ref="I2539">_xlfn.IFS(#REF!="1",1,#REF!="2",2,#REF!="3",3,#REF!="1A",4,#REF!="1B",5,#REF!="2A",6,#REF!="2B",7,#REF!="3A",8,#REF!="3B",9,#REF!="4A",10,#REF!="","")</f>
        <v>#REF!</v>
      </c>
      <c r="J2539">
        <f>VLOOKUP(F2539,profesor!$G$2:$H$101,2,0)</f>
        <v>28</v>
      </c>
      <c r="K2539">
        <f>VLOOKUP(H2539,ar_predmet!A:C,3,0)</f>
        <v>198</v>
      </c>
      <c r="L2539" s="3">
        <f>VLOOKUP(H2539,ar_predmet!A:C,2,FALSE())</f>
        <v>7241</v>
      </c>
      <c r="M2539">
        <f>+VLOOKUP(G2539,tip_dogodka!$B$2:$C$10,2,0)</f>
        <v>3</v>
      </c>
      <c r="N2539">
        <f>+VLOOKUP(E2539,prostor!$F$1:$G$101,2,0)</f>
        <v>54</v>
      </c>
      <c r="O2539">
        <f t="shared" si="156"/>
        <v>150</v>
      </c>
      <c r="P2539">
        <f>VLOOKUP(O2539,mi2hh!A$2:B$4261,2,FALSE())</f>
        <v>3</v>
      </c>
      <c r="Q2539" t="str">
        <f t="shared" si="157"/>
        <v>Red</v>
      </c>
      <c r="R2539" t="str">
        <f t="shared" si="158"/>
        <v>MA</v>
      </c>
      <c r="S2539" s="24" t="s">
        <v>1228</v>
      </c>
      <c r="T2539" t="str">
        <f t="shared" si="159"/>
        <v/>
      </c>
      <c r="U2539">
        <f>VLOOKUP(S2539,ar_skupina!L$2:M$136,2,FALSE())</f>
        <v>84</v>
      </c>
    </row>
    <row r="2540" spans="1:21" ht="14.25" customHeight="1" x14ac:dyDescent="0.25">
      <c r="A2540">
        <v>3089</v>
      </c>
      <c r="B2540" s="9">
        <v>45366.489583333299</v>
      </c>
      <c r="C2540" s="9">
        <v>45366.59375</v>
      </c>
      <c r="D2540" t="s">
        <v>2118</v>
      </c>
      <c r="E2540" t="s">
        <v>16</v>
      </c>
      <c r="F2540" t="s">
        <v>2113</v>
      </c>
      <c r="G2540" t="s">
        <v>4</v>
      </c>
      <c r="H2540" t="s">
        <v>1444</v>
      </c>
      <c r="I2540" s="63" t="e">
        <f t="array" ref="I2540">_xlfn.IFS(#REF!="1",1,#REF!="2",2,#REF!="3",3,#REF!="1A",4,#REF!="1B",5,#REF!="2A",6,#REF!="2B",7,#REF!="3A",8,#REF!="3B",9,#REF!="4A",10,#REF!="","")</f>
        <v>#REF!</v>
      </c>
      <c r="J2540">
        <f>VLOOKUP(F2540,profesor!$G$2:$H$101,2,0)</f>
        <v>28</v>
      </c>
      <c r="K2540">
        <f>VLOOKUP(H2540,ar_predmet!A:C,3,0)</f>
        <v>88</v>
      </c>
      <c r="L2540" s="3">
        <f>VLOOKUP(H2540,ar_predmet!A:C,2,FALSE())</f>
        <v>6205</v>
      </c>
      <c r="M2540">
        <f>+VLOOKUP(G2540,tip_dogodka!$B$2:$C$10,2,0)</f>
        <v>3</v>
      </c>
      <c r="N2540">
        <f>+VLOOKUP(E2540,prostor!$F$1:$G$101,2,0)</f>
        <v>54</v>
      </c>
      <c r="O2540">
        <f t="shared" si="156"/>
        <v>150</v>
      </c>
      <c r="P2540">
        <f>VLOOKUP(O2540,mi2hh!A$2:B$4261,2,FALSE())</f>
        <v>3</v>
      </c>
      <c r="Q2540" t="str">
        <f t="shared" si="157"/>
        <v>Red</v>
      </c>
      <c r="R2540" t="str">
        <f t="shared" si="158"/>
        <v>UN</v>
      </c>
      <c r="S2540" s="24" t="s">
        <v>1207</v>
      </c>
      <c r="T2540" t="str">
        <f t="shared" si="159"/>
        <v/>
      </c>
      <c r="U2540">
        <f>VLOOKUP(S2540,ar_skupina!L$2:M$136,2,FALSE())</f>
        <v>64</v>
      </c>
    </row>
    <row r="2541" spans="1:21" ht="14.25" customHeight="1" x14ac:dyDescent="0.25">
      <c r="A2541">
        <v>3091</v>
      </c>
      <c r="B2541" s="9">
        <v>45379.489583333299</v>
      </c>
      <c r="C2541" s="9">
        <v>45379.59375</v>
      </c>
      <c r="D2541" t="s">
        <v>2127</v>
      </c>
      <c r="E2541" t="s">
        <v>16</v>
      </c>
      <c r="F2541" t="s">
        <v>2113</v>
      </c>
      <c r="G2541" t="s">
        <v>4</v>
      </c>
      <c r="H2541" t="s">
        <v>1045</v>
      </c>
      <c r="I2541" s="63" t="e">
        <f t="array" ref="I2541">_xlfn.IFS(#REF!="1",1,#REF!="2",2,#REF!="3",3,#REF!="1A",4,#REF!="1B",5,#REF!="2A",6,#REF!="2B",7,#REF!="3A",8,#REF!="3B",9,#REF!="4A",10,#REF!="","")</f>
        <v>#REF!</v>
      </c>
      <c r="J2541">
        <f>VLOOKUP(F2541,profesor!$G$2:$H$101,2,0)</f>
        <v>28</v>
      </c>
      <c r="K2541">
        <f>VLOOKUP(H2541,ar_predmet!A:C,3,0)</f>
        <v>332</v>
      </c>
      <c r="L2541" s="3" t="str">
        <f>VLOOKUP(H2541,ar_predmet!A:C,2,FALSE())</f>
        <v>NA001</v>
      </c>
      <c r="M2541">
        <f>+VLOOKUP(G2541,tip_dogodka!$B$2:$C$10,2,0)</f>
        <v>3</v>
      </c>
      <c r="N2541">
        <f>+VLOOKUP(E2541,prostor!$F$1:$G$101,2,0)</f>
        <v>54</v>
      </c>
      <c r="O2541">
        <f t="shared" si="156"/>
        <v>150</v>
      </c>
      <c r="P2541">
        <f>VLOOKUP(O2541,mi2hh!A$2:B$4261,2,FALSE())</f>
        <v>3</v>
      </c>
      <c r="Q2541" t="str">
        <f t="shared" si="157"/>
        <v>Red</v>
      </c>
      <c r="R2541" t="str">
        <f t="shared" si="158"/>
        <v>MA</v>
      </c>
      <c r="S2541" s="24" t="s">
        <v>1228</v>
      </c>
      <c r="T2541" t="str">
        <f t="shared" si="159"/>
        <v/>
      </c>
      <c r="U2541">
        <f>VLOOKUP(S2541,ar_skupina!L$2:M$136,2,FALSE())</f>
        <v>84</v>
      </c>
    </row>
    <row r="2542" spans="1:21" ht="14.25" customHeight="1" x14ac:dyDescent="0.25">
      <c r="A2542">
        <v>3092</v>
      </c>
      <c r="B2542" s="9">
        <v>45202.53125</v>
      </c>
      <c r="C2542" s="9">
        <v>45202.635416666701</v>
      </c>
      <c r="D2542" t="s">
        <v>2125</v>
      </c>
      <c r="E2542">
        <v>302</v>
      </c>
      <c r="F2542" t="s">
        <v>2113</v>
      </c>
      <c r="G2542" t="s">
        <v>2</v>
      </c>
      <c r="H2542" t="s">
        <v>1869</v>
      </c>
      <c r="I2542" s="63" t="e">
        <f t="array" ref="I2542">_xlfn.IFS(#REF!="1",1,#REF!="2",2,#REF!="3",3,#REF!="1A",4,#REF!="1B",5,#REF!="2A",6,#REF!="2B",7,#REF!="3A",8,#REF!="3B",9,#REF!="4A",10,#REF!="","")</f>
        <v>#REF!</v>
      </c>
      <c r="J2542">
        <f>VLOOKUP(F2542,profesor!$G$2:$H$101,2,0)</f>
        <v>28</v>
      </c>
      <c r="K2542">
        <f>VLOOKUP(H2542,ar_predmet!A:C,3,0)</f>
        <v>106</v>
      </c>
      <c r="L2542" s="3">
        <f>VLOOKUP(H2542,ar_predmet!A:C,2,FALSE())</f>
        <v>6231</v>
      </c>
      <c r="M2542">
        <f>+VLOOKUP(G2542,tip_dogodka!$B$2:$C$10,2,0)</f>
        <v>1</v>
      </c>
      <c r="N2542">
        <f>+VLOOKUP(E2542,prostor!$F$1:$G$101,2,0)</f>
        <v>6</v>
      </c>
      <c r="O2542">
        <f t="shared" si="156"/>
        <v>150</v>
      </c>
      <c r="P2542">
        <f>VLOOKUP(O2542,mi2hh!A$2:B$4261,2,FALSE())</f>
        <v>3</v>
      </c>
      <c r="Q2542" t="str">
        <f t="shared" si="157"/>
        <v>Red</v>
      </c>
      <c r="R2542" t="str">
        <f t="shared" si="158"/>
        <v>UN</v>
      </c>
      <c r="S2542" s="24" t="s">
        <v>1207</v>
      </c>
      <c r="T2542" t="str">
        <f t="shared" si="159"/>
        <v/>
      </c>
      <c r="U2542">
        <f>VLOOKUP(S2542,ar_skupina!L$2:M$136,2,FALSE())</f>
        <v>64</v>
      </c>
    </row>
    <row r="2543" spans="1:21" ht="14.25" customHeight="1" x14ac:dyDescent="0.25">
      <c r="A2543">
        <v>3093</v>
      </c>
      <c r="B2543" s="9">
        <v>45251.375</v>
      </c>
      <c r="C2543" s="9">
        <v>45251.479166666701</v>
      </c>
      <c r="D2543" t="s">
        <v>2120</v>
      </c>
      <c r="E2543" t="s">
        <v>16</v>
      </c>
      <c r="F2543" t="s">
        <v>2113</v>
      </c>
      <c r="G2543" t="s">
        <v>4</v>
      </c>
      <c r="H2543" t="s">
        <v>1778</v>
      </c>
      <c r="I2543" s="63" t="e">
        <f t="array" ref="I2543">_xlfn.IFS(#REF!="1",1,#REF!="2",2,#REF!="3",3,#REF!="1A",4,#REF!="1B",5,#REF!="2A",6,#REF!="2B",7,#REF!="3A",8,#REF!="3B",9,#REF!="4A",10,#REF!="","")</f>
        <v>#REF!</v>
      </c>
      <c r="J2543">
        <f>VLOOKUP(F2543,profesor!$G$2:$H$101,2,0)</f>
        <v>28</v>
      </c>
      <c r="K2543">
        <f>VLOOKUP(H2543,ar_predmet!A:C,3,0)</f>
        <v>198</v>
      </c>
      <c r="L2543" s="3">
        <f>VLOOKUP(H2543,ar_predmet!A:C,2,FALSE())</f>
        <v>7241</v>
      </c>
      <c r="M2543">
        <f>+VLOOKUP(G2543,tip_dogodka!$B$2:$C$10,2,0)</f>
        <v>3</v>
      </c>
      <c r="N2543">
        <f>+VLOOKUP(E2543,prostor!$F$1:$G$101,2,0)</f>
        <v>54</v>
      </c>
      <c r="O2543">
        <f t="shared" si="156"/>
        <v>150</v>
      </c>
      <c r="P2543">
        <f>VLOOKUP(O2543,mi2hh!A$2:B$4261,2,FALSE())</f>
        <v>3</v>
      </c>
      <c r="Q2543" t="str">
        <f t="shared" si="157"/>
        <v>Red</v>
      </c>
      <c r="R2543" t="str">
        <f t="shared" si="158"/>
        <v>MA</v>
      </c>
      <c r="S2543" s="24" t="s">
        <v>1228</v>
      </c>
      <c r="T2543" t="str">
        <f t="shared" si="159"/>
        <v/>
      </c>
      <c r="U2543">
        <f>VLOOKUP(S2543,ar_skupina!L$2:M$136,2,FALSE())</f>
        <v>84</v>
      </c>
    </row>
    <row r="2544" spans="1:21" ht="14.25" customHeight="1" x14ac:dyDescent="0.25">
      <c r="A2544">
        <v>3094</v>
      </c>
      <c r="B2544" s="9">
        <v>45208.53125</v>
      </c>
      <c r="C2544" s="9">
        <v>45208.635416666701</v>
      </c>
      <c r="D2544" t="s">
        <v>2125</v>
      </c>
      <c r="E2544">
        <v>302</v>
      </c>
      <c r="F2544" t="s">
        <v>2113</v>
      </c>
      <c r="G2544" t="s">
        <v>2</v>
      </c>
      <c r="H2544" t="s">
        <v>1869</v>
      </c>
      <c r="I2544" s="63" t="e">
        <f t="array" ref="I2544">_xlfn.IFS(#REF!="1",1,#REF!="2",2,#REF!="3",3,#REF!="1A",4,#REF!="1B",5,#REF!="2A",6,#REF!="2B",7,#REF!="3A",8,#REF!="3B",9,#REF!="4A",10,#REF!="","")</f>
        <v>#REF!</v>
      </c>
      <c r="J2544">
        <f>VLOOKUP(F2544,profesor!$G$2:$H$101,2,0)</f>
        <v>28</v>
      </c>
      <c r="K2544">
        <f>VLOOKUP(H2544,ar_predmet!A:C,3,0)</f>
        <v>106</v>
      </c>
      <c r="L2544" s="3">
        <f>VLOOKUP(H2544,ar_predmet!A:C,2,FALSE())</f>
        <v>6231</v>
      </c>
      <c r="M2544">
        <f>+VLOOKUP(G2544,tip_dogodka!$B$2:$C$10,2,0)</f>
        <v>1</v>
      </c>
      <c r="N2544">
        <f>+VLOOKUP(E2544,prostor!$F$1:$G$101,2,0)</f>
        <v>6</v>
      </c>
      <c r="O2544">
        <f t="shared" si="156"/>
        <v>150</v>
      </c>
      <c r="P2544">
        <f>VLOOKUP(O2544,mi2hh!A$2:B$4261,2,FALSE())</f>
        <v>3</v>
      </c>
      <c r="Q2544" t="str">
        <f t="shared" si="157"/>
        <v>Red</v>
      </c>
      <c r="R2544" t="str">
        <f t="shared" si="158"/>
        <v>UN</v>
      </c>
      <c r="S2544" s="24" t="s">
        <v>1207</v>
      </c>
      <c r="T2544" t="str">
        <f t="shared" si="159"/>
        <v/>
      </c>
      <c r="U2544">
        <f>VLOOKUP(S2544,ar_skupina!L$2:M$136,2,FALSE())</f>
        <v>64</v>
      </c>
    </row>
    <row r="2545" spans="1:21" ht="14.25" customHeight="1" x14ac:dyDescent="0.25">
      <c r="A2545">
        <v>3095</v>
      </c>
      <c r="B2545" s="9">
        <v>45244.375</v>
      </c>
      <c r="C2545" s="9">
        <v>45244.479166666701</v>
      </c>
      <c r="D2545" t="s">
        <v>2121</v>
      </c>
      <c r="E2545">
        <v>306</v>
      </c>
      <c r="F2545" t="s">
        <v>2113</v>
      </c>
      <c r="G2545" t="s">
        <v>2</v>
      </c>
      <c r="H2545" t="s">
        <v>1778</v>
      </c>
      <c r="I2545" s="63" t="e">
        <f t="array" ref="I2545">_xlfn.IFS(#REF!="1",1,#REF!="2",2,#REF!="3",3,#REF!="1A",4,#REF!="1B",5,#REF!="2A",6,#REF!="2B",7,#REF!="3A",8,#REF!="3B",9,#REF!="4A",10,#REF!="","")</f>
        <v>#REF!</v>
      </c>
      <c r="J2545">
        <f>VLOOKUP(F2545,profesor!$G$2:$H$101,2,0)</f>
        <v>28</v>
      </c>
      <c r="K2545">
        <f>VLOOKUP(H2545,ar_predmet!A:C,3,0)</f>
        <v>198</v>
      </c>
      <c r="L2545" s="3">
        <f>VLOOKUP(H2545,ar_predmet!A:C,2,FALSE())</f>
        <v>7241</v>
      </c>
      <c r="M2545">
        <f>+VLOOKUP(G2545,tip_dogodka!$B$2:$C$10,2,0)</f>
        <v>1</v>
      </c>
      <c r="N2545">
        <f>+VLOOKUP(E2545,prostor!$F$1:$G$101,2,0)</f>
        <v>8</v>
      </c>
      <c r="O2545">
        <f t="shared" si="156"/>
        <v>150</v>
      </c>
      <c r="P2545">
        <f>VLOOKUP(O2545,mi2hh!A$2:B$4261,2,FALSE())</f>
        <v>3</v>
      </c>
      <c r="Q2545" t="str">
        <f t="shared" si="157"/>
        <v>Red</v>
      </c>
      <c r="R2545" t="str">
        <f t="shared" si="158"/>
        <v>MA</v>
      </c>
      <c r="S2545" s="24" t="s">
        <v>1228</v>
      </c>
      <c r="T2545" t="str">
        <f t="shared" si="159"/>
        <v/>
      </c>
      <c r="U2545">
        <f>VLOOKUP(S2545,ar_skupina!L$2:M$136,2,FALSE())</f>
        <v>84</v>
      </c>
    </row>
    <row r="2546" spans="1:21" ht="14.25" customHeight="1" x14ac:dyDescent="0.25">
      <c r="A2546">
        <v>3096</v>
      </c>
      <c r="B2546" s="9">
        <v>45257.375</v>
      </c>
      <c r="C2546" s="9">
        <v>45257.479166666701</v>
      </c>
      <c r="D2546" t="s">
        <v>1393</v>
      </c>
      <c r="E2546">
        <v>301</v>
      </c>
      <c r="F2546" t="s">
        <v>2113</v>
      </c>
      <c r="G2546" t="s">
        <v>2</v>
      </c>
      <c r="H2546" t="s">
        <v>1362</v>
      </c>
      <c r="I2546" s="63" t="e">
        <f t="array" ref="I2546">_xlfn.IFS(#REF!="1",1,#REF!="2",2,#REF!="3",3,#REF!="1A",4,#REF!="1B",5,#REF!="2A",6,#REF!="2B",7,#REF!="3A",8,#REF!="3B",9,#REF!="4A",10,#REF!="","")</f>
        <v>#REF!</v>
      </c>
      <c r="J2546">
        <f>VLOOKUP(F2546,profesor!$G$2:$H$101,2,0)</f>
        <v>28</v>
      </c>
      <c r="K2546">
        <f>VLOOKUP(H2546,ar_predmet!A:C,3,0)</f>
        <v>57</v>
      </c>
      <c r="L2546" s="3">
        <f>VLOOKUP(H2546,ar_predmet!A:C,2,FALSE())</f>
        <v>5314</v>
      </c>
      <c r="M2546">
        <f>+VLOOKUP(G2546,tip_dogodka!$B$2:$C$10,2,0)</f>
        <v>1</v>
      </c>
      <c r="N2546">
        <f>+VLOOKUP(E2546,prostor!$F$1:$G$101,2,0)</f>
        <v>5</v>
      </c>
      <c r="O2546">
        <f t="shared" si="156"/>
        <v>150</v>
      </c>
      <c r="P2546">
        <f>VLOOKUP(O2546,mi2hh!A$2:B$4261,2,FALSE())</f>
        <v>3</v>
      </c>
      <c r="Q2546" t="str">
        <f t="shared" si="157"/>
        <v>Red</v>
      </c>
      <c r="R2546" t="str">
        <f t="shared" si="158"/>
        <v>VS</v>
      </c>
      <c r="S2546" s="24" t="s">
        <v>1176</v>
      </c>
      <c r="T2546" t="str">
        <f t="shared" si="159"/>
        <v/>
      </c>
      <c r="U2546">
        <f>VLOOKUP(S2546,ar_skupina!L$2:M$136,2,FALSE())</f>
        <v>7</v>
      </c>
    </row>
    <row r="2547" spans="1:21" ht="14.25" customHeight="1" x14ac:dyDescent="0.25">
      <c r="A2547">
        <v>3097</v>
      </c>
      <c r="B2547" s="9">
        <v>45351.489583333299</v>
      </c>
      <c r="C2547" s="9">
        <v>45351.59375</v>
      </c>
      <c r="D2547" t="s">
        <v>2112</v>
      </c>
      <c r="E2547">
        <v>306</v>
      </c>
      <c r="F2547" t="s">
        <v>2113</v>
      </c>
      <c r="G2547" t="s">
        <v>2</v>
      </c>
      <c r="H2547" t="s">
        <v>1444</v>
      </c>
      <c r="I2547" s="63" t="e">
        <f t="array" ref="I2547">_xlfn.IFS(#REF!="1",1,#REF!="2",2,#REF!="3",3,#REF!="1A",4,#REF!="1B",5,#REF!="2A",6,#REF!="2B",7,#REF!="3A",8,#REF!="3B",9,#REF!="4A",10,#REF!="","")</f>
        <v>#REF!</v>
      </c>
      <c r="J2547">
        <f>VLOOKUP(F2547,profesor!$G$2:$H$101,2,0)</f>
        <v>28</v>
      </c>
      <c r="K2547">
        <f>VLOOKUP(H2547,ar_predmet!A:C,3,0)</f>
        <v>88</v>
      </c>
      <c r="L2547" s="3">
        <f>VLOOKUP(H2547,ar_predmet!A:C,2,FALSE())</f>
        <v>6205</v>
      </c>
      <c r="M2547">
        <f>+VLOOKUP(G2547,tip_dogodka!$B$2:$C$10,2,0)</f>
        <v>1</v>
      </c>
      <c r="N2547">
        <f>+VLOOKUP(E2547,prostor!$F$1:$G$101,2,0)</f>
        <v>8</v>
      </c>
      <c r="O2547">
        <f t="shared" si="156"/>
        <v>150</v>
      </c>
      <c r="P2547">
        <f>VLOOKUP(O2547,mi2hh!A$2:B$4261,2,FALSE())</f>
        <v>3</v>
      </c>
      <c r="Q2547" t="str">
        <f t="shared" si="157"/>
        <v>Red</v>
      </c>
      <c r="R2547" t="str">
        <f t="shared" si="158"/>
        <v>UN</v>
      </c>
      <c r="S2547" s="24" t="s">
        <v>1207</v>
      </c>
      <c r="T2547" t="str">
        <f t="shared" si="159"/>
        <v/>
      </c>
      <c r="U2547">
        <f>VLOOKUP(S2547,ar_skupina!L$2:M$136,2,FALSE())</f>
        <v>64</v>
      </c>
    </row>
    <row r="2548" spans="1:21" ht="14.25" customHeight="1" x14ac:dyDescent="0.25">
      <c r="A2548">
        <v>3098</v>
      </c>
      <c r="B2548" s="9">
        <v>45391.791666666701</v>
      </c>
      <c r="C2548" s="9">
        <v>45391.895833333299</v>
      </c>
      <c r="D2548" t="s">
        <v>2126</v>
      </c>
      <c r="E2548" t="s">
        <v>16</v>
      </c>
      <c r="F2548" t="s">
        <v>2113</v>
      </c>
      <c r="G2548" t="s">
        <v>4</v>
      </c>
      <c r="H2548" t="s">
        <v>1454</v>
      </c>
      <c r="I2548" s="63" t="e">
        <f t="array" ref="I2548">_xlfn.IFS(#REF!="1",1,#REF!="2",2,#REF!="3",3,#REF!="1A",4,#REF!="1B",5,#REF!="2A",6,#REF!="2B",7,#REF!="3A",8,#REF!="3B",9,#REF!="4A",10,#REF!="","")</f>
        <v>#REF!</v>
      </c>
      <c r="J2548">
        <f>VLOOKUP(F2548,profesor!$G$2:$H$101,2,0)</f>
        <v>28</v>
      </c>
      <c r="K2548">
        <f>VLOOKUP(H2548,ar_predmet!A:C,3,0)</f>
        <v>171</v>
      </c>
      <c r="L2548" s="3">
        <f>VLOOKUP(H2548,ar_predmet!A:C,2,FALSE())</f>
        <v>7130</v>
      </c>
      <c r="M2548">
        <f>+VLOOKUP(G2548,tip_dogodka!$B$2:$C$10,2,0)</f>
        <v>3</v>
      </c>
      <c r="N2548">
        <f>+VLOOKUP(E2548,prostor!$F$1:$G$101,2,0)</f>
        <v>54</v>
      </c>
      <c r="O2548">
        <f t="shared" si="156"/>
        <v>150</v>
      </c>
      <c r="P2548">
        <f>VLOOKUP(O2548,mi2hh!A$2:B$4261,2,FALSE())</f>
        <v>3</v>
      </c>
      <c r="Q2548" t="str">
        <f t="shared" si="157"/>
        <v>Red</v>
      </c>
      <c r="R2548" t="str">
        <f t="shared" si="158"/>
        <v>MA</v>
      </c>
      <c r="S2548" s="24" t="s">
        <v>1223</v>
      </c>
      <c r="T2548" t="str">
        <f t="shared" si="159"/>
        <v/>
      </c>
      <c r="U2548">
        <f>VLOOKUP(S2548,ar_skupina!L$2:M$136,2,FALSE())</f>
        <v>79</v>
      </c>
    </row>
    <row r="2549" spans="1:21" ht="14.25" customHeight="1" x14ac:dyDescent="0.25">
      <c r="A2549">
        <v>3100</v>
      </c>
      <c r="B2549" s="9">
        <v>45364.489583333299</v>
      </c>
      <c r="C2549" s="9">
        <v>45364.59375</v>
      </c>
      <c r="D2549" t="s">
        <v>2112</v>
      </c>
      <c r="E2549">
        <v>302</v>
      </c>
      <c r="F2549" t="s">
        <v>2113</v>
      </c>
      <c r="G2549" t="s">
        <v>2</v>
      </c>
      <c r="H2549" t="s">
        <v>1444</v>
      </c>
      <c r="I2549" s="63" t="e">
        <f t="array" ref="I2549">_xlfn.IFS(#REF!="1",1,#REF!="2",2,#REF!="3",3,#REF!="1A",4,#REF!="1B",5,#REF!="2A",6,#REF!="2B",7,#REF!="3A",8,#REF!="3B",9,#REF!="4A",10,#REF!="","")</f>
        <v>#REF!</v>
      </c>
      <c r="J2549">
        <f>VLOOKUP(F2549,profesor!$G$2:$H$101,2,0)</f>
        <v>28</v>
      </c>
      <c r="K2549">
        <f>VLOOKUP(H2549,ar_predmet!A:C,3,0)</f>
        <v>88</v>
      </c>
      <c r="L2549" s="3">
        <f>VLOOKUP(H2549,ar_predmet!A:C,2,FALSE())</f>
        <v>6205</v>
      </c>
      <c r="M2549">
        <f>+VLOOKUP(G2549,tip_dogodka!$B$2:$C$10,2,0)</f>
        <v>1</v>
      </c>
      <c r="N2549">
        <f>+VLOOKUP(E2549,prostor!$F$1:$G$101,2,0)</f>
        <v>6</v>
      </c>
      <c r="O2549">
        <f t="shared" si="156"/>
        <v>150</v>
      </c>
      <c r="P2549">
        <f>VLOOKUP(O2549,mi2hh!A$2:B$4261,2,FALSE())</f>
        <v>3</v>
      </c>
      <c r="Q2549" t="str">
        <f t="shared" si="157"/>
        <v>Red</v>
      </c>
      <c r="R2549" t="str">
        <f t="shared" si="158"/>
        <v>UN</v>
      </c>
      <c r="S2549" s="24" t="s">
        <v>1207</v>
      </c>
      <c r="T2549" t="str">
        <f t="shared" si="159"/>
        <v/>
      </c>
      <c r="U2549">
        <f>VLOOKUP(S2549,ar_skupina!L$2:M$136,2,FALSE())</f>
        <v>64</v>
      </c>
    </row>
    <row r="2550" spans="1:21" ht="14.25" customHeight="1" x14ac:dyDescent="0.25">
      <c r="A2550">
        <v>3101</v>
      </c>
      <c r="B2550" s="9">
        <v>45356.489583333299</v>
      </c>
      <c r="C2550" s="9">
        <v>45356.59375</v>
      </c>
      <c r="D2550" t="s">
        <v>2112</v>
      </c>
      <c r="E2550">
        <v>306</v>
      </c>
      <c r="F2550" t="s">
        <v>2113</v>
      </c>
      <c r="G2550" t="s">
        <v>2</v>
      </c>
      <c r="H2550" t="s">
        <v>1444</v>
      </c>
      <c r="I2550" s="63" t="e">
        <f t="array" ref="I2550">_xlfn.IFS(#REF!="1",1,#REF!="2",2,#REF!="3",3,#REF!="1A",4,#REF!="1B",5,#REF!="2A",6,#REF!="2B",7,#REF!="3A",8,#REF!="3B",9,#REF!="4A",10,#REF!="","")</f>
        <v>#REF!</v>
      </c>
      <c r="J2550">
        <f>VLOOKUP(F2550,profesor!$G$2:$H$101,2,0)</f>
        <v>28</v>
      </c>
      <c r="K2550">
        <f>VLOOKUP(H2550,ar_predmet!A:C,3,0)</f>
        <v>88</v>
      </c>
      <c r="L2550" s="3">
        <f>VLOOKUP(H2550,ar_predmet!A:C,2,FALSE())</f>
        <v>6205</v>
      </c>
      <c r="M2550">
        <f>+VLOOKUP(G2550,tip_dogodka!$B$2:$C$10,2,0)</f>
        <v>1</v>
      </c>
      <c r="N2550">
        <f>+VLOOKUP(E2550,prostor!$F$1:$G$101,2,0)</f>
        <v>8</v>
      </c>
      <c r="O2550">
        <f t="shared" si="156"/>
        <v>150</v>
      </c>
      <c r="P2550">
        <f>VLOOKUP(O2550,mi2hh!A$2:B$4261,2,FALSE())</f>
        <v>3</v>
      </c>
      <c r="Q2550" t="str">
        <f t="shared" si="157"/>
        <v>Red</v>
      </c>
      <c r="R2550" t="str">
        <f t="shared" si="158"/>
        <v>UN</v>
      </c>
      <c r="S2550" s="24" t="s">
        <v>1207</v>
      </c>
      <c r="T2550" t="str">
        <f t="shared" si="159"/>
        <v/>
      </c>
      <c r="U2550">
        <f>VLOOKUP(S2550,ar_skupina!L$2:M$136,2,FALSE())</f>
        <v>64</v>
      </c>
    </row>
    <row r="2551" spans="1:21" ht="14.25" customHeight="1" x14ac:dyDescent="0.25">
      <c r="A2551">
        <v>3102</v>
      </c>
      <c r="B2551" s="9">
        <v>45391.791666666701</v>
      </c>
      <c r="C2551" s="9">
        <v>45391.895833333299</v>
      </c>
      <c r="D2551" t="s">
        <v>2127</v>
      </c>
      <c r="E2551" t="s">
        <v>16</v>
      </c>
      <c r="F2551" t="s">
        <v>2113</v>
      </c>
      <c r="G2551" t="s">
        <v>4</v>
      </c>
      <c r="H2551" t="s">
        <v>1045</v>
      </c>
      <c r="I2551" s="63" t="e">
        <f t="array" ref="I2551">_xlfn.IFS(#REF!="1",1,#REF!="2",2,#REF!="3",3,#REF!="1A",4,#REF!="1B",5,#REF!="2A",6,#REF!="2B",7,#REF!="3A",8,#REF!="3B",9,#REF!="4A",10,#REF!="","")</f>
        <v>#REF!</v>
      </c>
      <c r="J2551">
        <f>VLOOKUP(F2551,profesor!$G$2:$H$101,2,0)</f>
        <v>28</v>
      </c>
      <c r="K2551">
        <f>VLOOKUP(H2551,ar_predmet!A:C,3,0)</f>
        <v>332</v>
      </c>
      <c r="L2551" s="3" t="str">
        <f>VLOOKUP(H2551,ar_predmet!A:C,2,FALSE())</f>
        <v>NA001</v>
      </c>
      <c r="M2551">
        <f>+VLOOKUP(G2551,tip_dogodka!$B$2:$C$10,2,0)</f>
        <v>3</v>
      </c>
      <c r="N2551">
        <f>+VLOOKUP(E2551,prostor!$F$1:$G$101,2,0)</f>
        <v>54</v>
      </c>
      <c r="O2551">
        <f t="shared" si="156"/>
        <v>150</v>
      </c>
      <c r="P2551">
        <f>VLOOKUP(O2551,mi2hh!A$2:B$4261,2,FALSE())</f>
        <v>3</v>
      </c>
      <c r="Q2551" t="str">
        <f t="shared" si="157"/>
        <v>Red</v>
      </c>
      <c r="R2551" t="str">
        <f t="shared" si="158"/>
        <v>MA</v>
      </c>
      <c r="S2551" s="24" t="s">
        <v>1228</v>
      </c>
      <c r="T2551" t="str">
        <f t="shared" si="159"/>
        <v/>
      </c>
      <c r="U2551">
        <f>VLOOKUP(S2551,ar_skupina!L$2:M$136,2,FALSE())</f>
        <v>84</v>
      </c>
    </row>
    <row r="2552" spans="1:21" ht="14.25" customHeight="1" x14ac:dyDescent="0.25">
      <c r="A2552">
        <v>3103</v>
      </c>
      <c r="B2552" s="9">
        <v>45380.489583333299</v>
      </c>
      <c r="C2552" s="9">
        <v>45380.59375</v>
      </c>
      <c r="D2552" t="s">
        <v>2127</v>
      </c>
      <c r="E2552" t="s">
        <v>16</v>
      </c>
      <c r="F2552" t="s">
        <v>2113</v>
      </c>
      <c r="G2552" t="s">
        <v>4</v>
      </c>
      <c r="H2552" t="s">
        <v>1045</v>
      </c>
      <c r="I2552" s="63" t="e">
        <f t="array" ref="I2552">_xlfn.IFS(#REF!="1",1,#REF!="2",2,#REF!="3",3,#REF!="1A",4,#REF!="1B",5,#REF!="2A",6,#REF!="2B",7,#REF!="3A",8,#REF!="3B",9,#REF!="4A",10,#REF!="","")</f>
        <v>#REF!</v>
      </c>
      <c r="J2552">
        <f>VLOOKUP(F2552,profesor!$G$2:$H$101,2,0)</f>
        <v>28</v>
      </c>
      <c r="K2552">
        <f>VLOOKUP(H2552,ar_predmet!A:C,3,0)</f>
        <v>332</v>
      </c>
      <c r="L2552" s="3" t="str">
        <f>VLOOKUP(H2552,ar_predmet!A:C,2,FALSE())</f>
        <v>NA001</v>
      </c>
      <c r="M2552">
        <f>+VLOOKUP(G2552,tip_dogodka!$B$2:$C$10,2,0)</f>
        <v>3</v>
      </c>
      <c r="N2552">
        <f>+VLOOKUP(E2552,prostor!$F$1:$G$101,2,0)</f>
        <v>54</v>
      </c>
      <c r="O2552">
        <f t="shared" si="156"/>
        <v>150</v>
      </c>
      <c r="P2552">
        <f>VLOOKUP(O2552,mi2hh!A$2:B$4261,2,FALSE())</f>
        <v>3</v>
      </c>
      <c r="Q2552" t="str">
        <f t="shared" si="157"/>
        <v>Red</v>
      </c>
      <c r="R2552" t="str">
        <f t="shared" si="158"/>
        <v>MA</v>
      </c>
      <c r="S2552" s="24" t="s">
        <v>1228</v>
      </c>
      <c r="T2552" t="str">
        <f t="shared" si="159"/>
        <v/>
      </c>
      <c r="U2552">
        <f>VLOOKUP(S2552,ar_skupina!L$2:M$136,2,FALSE())</f>
        <v>84</v>
      </c>
    </row>
    <row r="2553" spans="1:21" ht="14.25" customHeight="1" x14ac:dyDescent="0.25">
      <c r="A2553">
        <v>3104</v>
      </c>
      <c r="B2553" s="9">
        <v>45259.375</v>
      </c>
      <c r="C2553" s="9">
        <v>45259.479166666701</v>
      </c>
      <c r="D2553" t="s">
        <v>2121</v>
      </c>
      <c r="E2553">
        <v>306</v>
      </c>
      <c r="F2553" t="s">
        <v>2113</v>
      </c>
      <c r="G2553" t="s">
        <v>2</v>
      </c>
      <c r="H2553" t="s">
        <v>1778</v>
      </c>
      <c r="I2553" s="63" t="e">
        <f t="array" ref="I2553">_xlfn.IFS(#REF!="1",1,#REF!="2",2,#REF!="3",3,#REF!="1A",4,#REF!="1B",5,#REF!="2A",6,#REF!="2B",7,#REF!="3A",8,#REF!="3B",9,#REF!="4A",10,#REF!="","")</f>
        <v>#REF!</v>
      </c>
      <c r="J2553">
        <f>VLOOKUP(F2553,profesor!$G$2:$H$101,2,0)</f>
        <v>28</v>
      </c>
      <c r="K2553">
        <f>VLOOKUP(H2553,ar_predmet!A:C,3,0)</f>
        <v>198</v>
      </c>
      <c r="L2553" s="3">
        <f>VLOOKUP(H2553,ar_predmet!A:C,2,FALSE())</f>
        <v>7241</v>
      </c>
      <c r="M2553">
        <f>+VLOOKUP(G2553,tip_dogodka!$B$2:$C$10,2,0)</f>
        <v>1</v>
      </c>
      <c r="N2553">
        <f>+VLOOKUP(E2553,prostor!$F$1:$G$101,2,0)</f>
        <v>8</v>
      </c>
      <c r="O2553">
        <f t="shared" si="156"/>
        <v>150</v>
      </c>
      <c r="P2553">
        <f>VLOOKUP(O2553,mi2hh!A$2:B$4261,2,FALSE())</f>
        <v>3</v>
      </c>
      <c r="Q2553" t="str">
        <f t="shared" si="157"/>
        <v>Red</v>
      </c>
      <c r="R2553" t="str">
        <f t="shared" si="158"/>
        <v>MA</v>
      </c>
      <c r="S2553" s="24" t="s">
        <v>1228</v>
      </c>
      <c r="T2553" t="str">
        <f t="shared" si="159"/>
        <v/>
      </c>
      <c r="U2553">
        <f>VLOOKUP(S2553,ar_skupina!L$2:M$136,2,FALSE())</f>
        <v>84</v>
      </c>
    </row>
    <row r="2554" spans="1:21" ht="14.25" customHeight="1" x14ac:dyDescent="0.25">
      <c r="A2554">
        <v>3106</v>
      </c>
      <c r="B2554" s="9">
        <v>45250.75</v>
      </c>
      <c r="C2554" s="9">
        <v>45250.916666666701</v>
      </c>
      <c r="D2554" t="s">
        <v>2130</v>
      </c>
      <c r="E2554" t="s">
        <v>17</v>
      </c>
      <c r="F2554" t="s">
        <v>2113</v>
      </c>
      <c r="G2554" t="s">
        <v>9</v>
      </c>
      <c r="H2554" t="s">
        <v>1778</v>
      </c>
      <c r="I2554" s="63" t="e">
        <f t="array" ref="I2554">_xlfn.IFS(#REF!="1",1,#REF!="2",2,#REF!="3",3,#REF!="1A",4,#REF!="1B",5,#REF!="2A",6,#REF!="2B",7,#REF!="3A",8,#REF!="3B",9,#REF!="4A",10,#REF!="","")</f>
        <v>#REF!</v>
      </c>
      <c r="J2554">
        <f>VLOOKUP(F2554,profesor!$G$2:$H$101,2,0)</f>
        <v>28</v>
      </c>
      <c r="K2554">
        <f>VLOOKUP(H2554,ar_predmet!A:C,3,0)</f>
        <v>198</v>
      </c>
      <c r="L2554" s="3">
        <f>VLOOKUP(H2554,ar_predmet!A:C,2,FALSE())</f>
        <v>7241</v>
      </c>
      <c r="M2554">
        <f>+VLOOKUP(G2554,tip_dogodka!$B$2:$C$10,2,0)</f>
        <v>8</v>
      </c>
      <c r="N2554">
        <f>+VLOOKUP(E2554,prostor!$F$1:$G$101,2,0)</f>
        <v>55</v>
      </c>
      <c r="O2554">
        <f t="shared" si="156"/>
        <v>240</v>
      </c>
      <c r="P2554">
        <f>VLOOKUP(O2554,mi2hh!A$2:B$4261,2,FALSE())</f>
        <v>5</v>
      </c>
      <c r="Q2554" t="str">
        <f t="shared" si="157"/>
        <v>Izr</v>
      </c>
      <c r="R2554" t="str">
        <f t="shared" si="158"/>
        <v>MA</v>
      </c>
      <c r="S2554" s="24" t="s">
        <v>1270</v>
      </c>
      <c r="T2554" t="str">
        <f t="shared" si="159"/>
        <v/>
      </c>
      <c r="U2554">
        <f>VLOOKUP(S2554,ar_skupina!L$2:M$136,2,FALSE())</f>
        <v>121</v>
      </c>
    </row>
    <row r="2555" spans="1:21" ht="14.25" customHeight="1" x14ac:dyDescent="0.25">
      <c r="A2555">
        <v>3107</v>
      </c>
      <c r="B2555" s="9">
        <v>45216.677083333299</v>
      </c>
      <c r="C2555" s="9">
        <v>45216.78125</v>
      </c>
      <c r="D2555" t="s">
        <v>2129</v>
      </c>
      <c r="E2555" t="s">
        <v>16</v>
      </c>
      <c r="F2555" t="s">
        <v>2113</v>
      </c>
      <c r="G2555" t="s">
        <v>4</v>
      </c>
      <c r="H2555" t="s">
        <v>1869</v>
      </c>
      <c r="I2555" s="63" t="e">
        <f t="array" ref="I2555">_xlfn.IFS(#REF!="1",1,#REF!="2",2,#REF!="3",3,#REF!="1A",4,#REF!="1B",5,#REF!="2A",6,#REF!="2B",7,#REF!="3A",8,#REF!="3B",9,#REF!="4A",10,#REF!="","")</f>
        <v>#REF!</v>
      </c>
      <c r="J2555">
        <f>VLOOKUP(F2555,profesor!$G$2:$H$101,2,0)</f>
        <v>28</v>
      </c>
      <c r="K2555">
        <f>VLOOKUP(H2555,ar_predmet!A:C,3,0)</f>
        <v>106</v>
      </c>
      <c r="L2555" s="3">
        <f>VLOOKUP(H2555,ar_predmet!A:C,2,FALSE())</f>
        <v>6231</v>
      </c>
      <c r="M2555">
        <f>+VLOOKUP(G2555,tip_dogodka!$B$2:$C$10,2,0)</f>
        <v>3</v>
      </c>
      <c r="N2555">
        <f>+VLOOKUP(E2555,prostor!$F$1:$G$101,2,0)</f>
        <v>54</v>
      </c>
      <c r="O2555">
        <f t="shared" si="156"/>
        <v>150</v>
      </c>
      <c r="P2555">
        <f>VLOOKUP(O2555,mi2hh!A$2:B$4261,2,FALSE())</f>
        <v>3</v>
      </c>
      <c r="Q2555" t="str">
        <f t="shared" si="157"/>
        <v>Red</v>
      </c>
      <c r="R2555" t="str">
        <f t="shared" si="158"/>
        <v>UN</v>
      </c>
      <c r="S2555" s="24" t="s">
        <v>1207</v>
      </c>
      <c r="T2555" t="str">
        <f t="shared" si="159"/>
        <v/>
      </c>
      <c r="U2555">
        <f>VLOOKUP(S2555,ar_skupina!L$2:M$136,2,FALSE())</f>
        <v>64</v>
      </c>
    </row>
    <row r="2556" spans="1:21" ht="14.25" customHeight="1" x14ac:dyDescent="0.25">
      <c r="A2556">
        <v>3108</v>
      </c>
      <c r="B2556" s="9">
        <v>45272.375</v>
      </c>
      <c r="C2556" s="9">
        <v>45272.479166666701</v>
      </c>
      <c r="D2556" t="s">
        <v>1361</v>
      </c>
      <c r="E2556">
        <v>5</v>
      </c>
      <c r="F2556" t="s">
        <v>2113</v>
      </c>
      <c r="G2556" t="s">
        <v>2</v>
      </c>
      <c r="H2556" t="s">
        <v>1362</v>
      </c>
      <c r="I2556" s="63" t="e">
        <f t="array" ref="I2556">_xlfn.IFS(#REF!="1",1,#REF!="2",2,#REF!="3",3,#REF!="1A",4,#REF!="1B",5,#REF!="2A",6,#REF!="2B",7,#REF!="3A",8,#REF!="3B",9,#REF!="4A",10,#REF!="","")</f>
        <v>#REF!</v>
      </c>
      <c r="J2556">
        <f>VLOOKUP(F2556,profesor!$G$2:$H$101,2,0)</f>
        <v>28</v>
      </c>
      <c r="K2556">
        <f>VLOOKUP(H2556,ar_predmet!A:C,3,0)</f>
        <v>57</v>
      </c>
      <c r="L2556" s="3">
        <f>VLOOKUP(H2556,ar_predmet!A:C,2,FALSE())</f>
        <v>5314</v>
      </c>
      <c r="M2556">
        <f>+VLOOKUP(G2556,tip_dogodka!$B$2:$C$10,2,0)</f>
        <v>1</v>
      </c>
      <c r="N2556">
        <f>+VLOOKUP(E2556,prostor!$F$1:$G$101,2,0)</f>
        <v>1</v>
      </c>
      <c r="O2556">
        <f t="shared" si="156"/>
        <v>150</v>
      </c>
      <c r="P2556">
        <f>VLOOKUP(O2556,mi2hh!A$2:B$4261,2,FALSE())</f>
        <v>3</v>
      </c>
      <c r="Q2556" t="str">
        <f t="shared" si="157"/>
        <v>Red</v>
      </c>
      <c r="R2556" t="str">
        <f t="shared" si="158"/>
        <v>UN</v>
      </c>
      <c r="S2556" s="24" t="s">
        <v>1210</v>
      </c>
      <c r="T2556" t="str">
        <f t="shared" si="159"/>
        <v/>
      </c>
      <c r="U2556">
        <f>VLOOKUP(S2556,ar_skupina!L$2:M$136,2,FALSE())</f>
        <v>56</v>
      </c>
    </row>
    <row r="2557" spans="1:21" ht="14.25" customHeight="1" x14ac:dyDescent="0.25">
      <c r="A2557">
        <v>3109</v>
      </c>
      <c r="B2557" s="9">
        <v>45209.53125</v>
      </c>
      <c r="C2557" s="9">
        <v>45209.635416666701</v>
      </c>
      <c r="D2557" t="s">
        <v>2125</v>
      </c>
      <c r="E2557">
        <v>302</v>
      </c>
      <c r="F2557" t="s">
        <v>2113</v>
      </c>
      <c r="G2557" t="s">
        <v>2</v>
      </c>
      <c r="H2557" t="s">
        <v>1869</v>
      </c>
      <c r="I2557" s="63" t="e">
        <f t="array" ref="I2557">_xlfn.IFS(#REF!="1",1,#REF!="2",2,#REF!="3",3,#REF!="1A",4,#REF!="1B",5,#REF!="2A",6,#REF!="2B",7,#REF!="3A",8,#REF!="3B",9,#REF!="4A",10,#REF!="","")</f>
        <v>#REF!</v>
      </c>
      <c r="J2557">
        <f>VLOOKUP(F2557,profesor!$G$2:$H$101,2,0)</f>
        <v>28</v>
      </c>
      <c r="K2557">
        <f>VLOOKUP(H2557,ar_predmet!A:C,3,0)</f>
        <v>106</v>
      </c>
      <c r="L2557" s="3">
        <f>VLOOKUP(H2557,ar_predmet!A:C,2,FALSE())</f>
        <v>6231</v>
      </c>
      <c r="M2557">
        <f>+VLOOKUP(G2557,tip_dogodka!$B$2:$C$10,2,0)</f>
        <v>1</v>
      </c>
      <c r="N2557">
        <f>+VLOOKUP(E2557,prostor!$F$1:$G$101,2,0)</f>
        <v>6</v>
      </c>
      <c r="O2557">
        <f t="shared" si="156"/>
        <v>150</v>
      </c>
      <c r="P2557">
        <f>VLOOKUP(O2557,mi2hh!A$2:B$4261,2,FALSE())</f>
        <v>3</v>
      </c>
      <c r="Q2557" t="str">
        <f t="shared" si="157"/>
        <v>Red</v>
      </c>
      <c r="R2557" t="str">
        <f t="shared" si="158"/>
        <v>UN</v>
      </c>
      <c r="S2557" s="24" t="s">
        <v>1207</v>
      </c>
      <c r="T2557" t="str">
        <f t="shared" si="159"/>
        <v/>
      </c>
      <c r="U2557">
        <f>VLOOKUP(S2557,ar_skupina!L$2:M$136,2,FALSE())</f>
        <v>64</v>
      </c>
    </row>
    <row r="2558" spans="1:21" ht="14.25" customHeight="1" x14ac:dyDescent="0.25">
      <c r="A2558">
        <v>3110</v>
      </c>
      <c r="B2558" s="9">
        <v>45363.489583333299</v>
      </c>
      <c r="C2558" s="9">
        <v>45363.59375</v>
      </c>
      <c r="D2558" t="s">
        <v>2112</v>
      </c>
      <c r="E2558">
        <v>302</v>
      </c>
      <c r="F2558" t="s">
        <v>2113</v>
      </c>
      <c r="G2558" t="s">
        <v>2</v>
      </c>
      <c r="H2558" t="s">
        <v>1444</v>
      </c>
      <c r="I2558" s="63" t="e">
        <f t="array" ref="I2558">_xlfn.IFS(#REF!="1",1,#REF!="2",2,#REF!="3",3,#REF!="1A",4,#REF!="1B",5,#REF!="2A",6,#REF!="2B",7,#REF!="3A",8,#REF!="3B",9,#REF!="4A",10,#REF!="","")</f>
        <v>#REF!</v>
      </c>
      <c r="J2558">
        <f>VLOOKUP(F2558,profesor!$G$2:$H$101,2,0)</f>
        <v>28</v>
      </c>
      <c r="K2558">
        <f>VLOOKUP(H2558,ar_predmet!A:C,3,0)</f>
        <v>88</v>
      </c>
      <c r="L2558" s="3">
        <f>VLOOKUP(H2558,ar_predmet!A:C,2,FALSE())</f>
        <v>6205</v>
      </c>
      <c r="M2558">
        <f>+VLOOKUP(G2558,tip_dogodka!$B$2:$C$10,2,0)</f>
        <v>1</v>
      </c>
      <c r="N2558">
        <f>+VLOOKUP(E2558,prostor!$F$1:$G$101,2,0)</f>
        <v>6</v>
      </c>
      <c r="O2558">
        <f t="shared" si="156"/>
        <v>150</v>
      </c>
      <c r="P2558">
        <f>VLOOKUP(O2558,mi2hh!A$2:B$4261,2,FALSE())</f>
        <v>3</v>
      </c>
      <c r="Q2558" t="str">
        <f t="shared" si="157"/>
        <v>Red</v>
      </c>
      <c r="R2558" t="str">
        <f t="shared" si="158"/>
        <v>UN</v>
      </c>
      <c r="S2558" s="24" t="s">
        <v>1207</v>
      </c>
      <c r="T2558" t="str">
        <f t="shared" si="159"/>
        <v/>
      </c>
      <c r="U2558">
        <f>VLOOKUP(S2558,ar_skupina!L$2:M$136,2,FALSE())</f>
        <v>64</v>
      </c>
    </row>
    <row r="2559" spans="1:21" ht="14.25" customHeight="1" x14ac:dyDescent="0.25">
      <c r="A2559">
        <v>3111</v>
      </c>
      <c r="B2559" s="9">
        <v>45400.416666666701</v>
      </c>
      <c r="C2559" s="9">
        <v>45400.520833333299</v>
      </c>
      <c r="D2559" t="s">
        <v>2119</v>
      </c>
      <c r="E2559">
        <v>303</v>
      </c>
      <c r="F2559" t="s">
        <v>2113</v>
      </c>
      <c r="G2559" t="s">
        <v>2</v>
      </c>
      <c r="H2559" t="s">
        <v>1045</v>
      </c>
      <c r="I2559" s="63" t="e">
        <f t="array" ref="I2559">_xlfn.IFS(#REF!="1",1,#REF!="2",2,#REF!="3",3,#REF!="1A",4,#REF!="1B",5,#REF!="2A",6,#REF!="2B",7,#REF!="3A",8,#REF!="3B",9,#REF!="4A",10,#REF!="","")</f>
        <v>#REF!</v>
      </c>
      <c r="J2559">
        <f>VLOOKUP(F2559,profesor!$G$2:$H$101,2,0)</f>
        <v>28</v>
      </c>
      <c r="K2559">
        <f>VLOOKUP(H2559,ar_predmet!A:C,3,0)</f>
        <v>332</v>
      </c>
      <c r="L2559" s="3" t="str">
        <f>VLOOKUP(H2559,ar_predmet!A:C,2,FALSE())</f>
        <v>NA001</v>
      </c>
      <c r="M2559">
        <f>+VLOOKUP(G2559,tip_dogodka!$B$2:$C$10,2,0)</f>
        <v>1</v>
      </c>
      <c r="N2559">
        <f>+VLOOKUP(E2559,prostor!$F$1:$G$101,2,0)</f>
        <v>7</v>
      </c>
      <c r="O2559">
        <f t="shared" si="156"/>
        <v>150</v>
      </c>
      <c r="P2559">
        <f>VLOOKUP(O2559,mi2hh!A$2:B$4261,2,FALSE())</f>
        <v>3</v>
      </c>
      <c r="Q2559" t="str">
        <f t="shared" si="157"/>
        <v>Red</v>
      </c>
      <c r="R2559" t="str">
        <f t="shared" si="158"/>
        <v>MA</v>
      </c>
      <c r="S2559" s="24" t="s">
        <v>1228</v>
      </c>
      <c r="T2559" t="str">
        <f t="shared" si="159"/>
        <v/>
      </c>
      <c r="U2559">
        <f>VLOOKUP(S2559,ar_skupina!L$2:M$136,2,FALSE())</f>
        <v>84</v>
      </c>
    </row>
    <row r="2560" spans="1:21" ht="14.25" customHeight="1" x14ac:dyDescent="0.25">
      <c r="A2560">
        <v>3113</v>
      </c>
      <c r="B2560" s="9">
        <v>45253.375</v>
      </c>
      <c r="C2560" s="9">
        <v>45253.479166666701</v>
      </c>
      <c r="D2560" t="s">
        <v>2121</v>
      </c>
      <c r="E2560">
        <v>306</v>
      </c>
      <c r="F2560" t="s">
        <v>2113</v>
      </c>
      <c r="G2560" t="s">
        <v>2</v>
      </c>
      <c r="H2560" t="s">
        <v>1778</v>
      </c>
      <c r="I2560" s="63" t="e">
        <f t="array" ref="I2560">_xlfn.IFS(#REF!="1",1,#REF!="2",2,#REF!="3",3,#REF!="1A",4,#REF!="1B",5,#REF!="2A",6,#REF!="2B",7,#REF!="3A",8,#REF!="3B",9,#REF!="4A",10,#REF!="","")</f>
        <v>#REF!</v>
      </c>
      <c r="J2560">
        <f>VLOOKUP(F2560,profesor!$G$2:$H$101,2,0)</f>
        <v>28</v>
      </c>
      <c r="K2560">
        <f>VLOOKUP(H2560,ar_predmet!A:C,3,0)</f>
        <v>198</v>
      </c>
      <c r="L2560" s="3">
        <f>VLOOKUP(H2560,ar_predmet!A:C,2,FALSE())</f>
        <v>7241</v>
      </c>
      <c r="M2560">
        <f>+VLOOKUP(G2560,tip_dogodka!$B$2:$C$10,2,0)</f>
        <v>1</v>
      </c>
      <c r="N2560">
        <f>+VLOOKUP(E2560,prostor!$F$1:$G$101,2,0)</f>
        <v>8</v>
      </c>
      <c r="O2560">
        <f t="shared" si="156"/>
        <v>150</v>
      </c>
      <c r="P2560">
        <f>VLOOKUP(O2560,mi2hh!A$2:B$4261,2,FALSE())</f>
        <v>3</v>
      </c>
      <c r="Q2560" t="str">
        <f t="shared" si="157"/>
        <v>Red</v>
      </c>
      <c r="R2560" t="str">
        <f t="shared" si="158"/>
        <v>MA</v>
      </c>
      <c r="S2560" s="24" t="s">
        <v>1228</v>
      </c>
      <c r="T2560" t="str">
        <f t="shared" si="159"/>
        <v/>
      </c>
      <c r="U2560">
        <f>VLOOKUP(S2560,ar_skupina!L$2:M$136,2,FALSE())</f>
        <v>84</v>
      </c>
    </row>
    <row r="2561" spans="1:21" ht="14.25" customHeight="1" x14ac:dyDescent="0.25">
      <c r="A2561">
        <v>3114</v>
      </c>
      <c r="B2561" s="9">
        <v>45278.75</v>
      </c>
      <c r="C2561" s="9">
        <v>45278.854166666701</v>
      </c>
      <c r="D2561" t="s">
        <v>1398</v>
      </c>
      <c r="E2561" t="s">
        <v>17</v>
      </c>
      <c r="F2561" t="s">
        <v>2113</v>
      </c>
      <c r="G2561" t="s">
        <v>2</v>
      </c>
      <c r="H2561" t="s">
        <v>1362</v>
      </c>
      <c r="I2561" s="63" t="e">
        <f t="array" ref="I2561">_xlfn.IFS(#REF!="1",1,#REF!="2",2,#REF!="3",3,#REF!="1A",4,#REF!="1B",5,#REF!="2A",6,#REF!="2B",7,#REF!="3A",8,#REF!="3B",9,#REF!="4A",10,#REF!="","")</f>
        <v>#REF!</v>
      </c>
      <c r="J2561">
        <f>VLOOKUP(F2561,profesor!$G$2:$H$101,2,0)</f>
        <v>28</v>
      </c>
      <c r="K2561">
        <f>VLOOKUP(H2561,ar_predmet!A:C,3,0)</f>
        <v>57</v>
      </c>
      <c r="L2561" s="3">
        <f>VLOOKUP(H2561,ar_predmet!A:C,2,FALSE())</f>
        <v>5314</v>
      </c>
      <c r="M2561">
        <f>+VLOOKUP(G2561,tip_dogodka!$B$2:$C$10,2,0)</f>
        <v>1</v>
      </c>
      <c r="N2561">
        <f>+VLOOKUP(E2561,prostor!$F$1:$G$101,2,0)</f>
        <v>55</v>
      </c>
      <c r="O2561">
        <f t="shared" si="156"/>
        <v>150</v>
      </c>
      <c r="P2561">
        <f>VLOOKUP(O2561,mi2hh!A$2:B$4261,2,FALSE())</f>
        <v>3</v>
      </c>
      <c r="Q2561" t="str">
        <f t="shared" si="157"/>
        <v>Izr</v>
      </c>
      <c r="R2561" t="str">
        <f t="shared" si="158"/>
        <v>VS</v>
      </c>
      <c r="S2561" s="24" t="s">
        <v>1258</v>
      </c>
      <c r="T2561" t="str">
        <f t="shared" si="159"/>
        <v/>
      </c>
      <c r="U2561">
        <f>VLOOKUP(S2561,ar_skupina!L$2:M$136,2,FALSE())</f>
        <v>105</v>
      </c>
    </row>
    <row r="2562" spans="1:21" ht="14.25" customHeight="1" x14ac:dyDescent="0.25">
      <c r="A2562">
        <v>3116</v>
      </c>
      <c r="B2562" s="9">
        <v>45244.489583333299</v>
      </c>
      <c r="C2562" s="9">
        <v>45244.59375</v>
      </c>
      <c r="D2562" t="s">
        <v>2116</v>
      </c>
      <c r="E2562" t="s">
        <v>16</v>
      </c>
      <c r="F2562" t="s">
        <v>2113</v>
      </c>
      <c r="G2562" t="s">
        <v>4</v>
      </c>
      <c r="H2562" t="s">
        <v>2115</v>
      </c>
      <c r="I2562" s="63" t="e">
        <f t="array" ref="I2562">_xlfn.IFS(#REF!="1",1,#REF!="2",2,#REF!="3",3,#REF!="1A",4,#REF!="1B",5,#REF!="2A",6,#REF!="2B",7,#REF!="3A",8,#REF!="3B",9,#REF!="4A",10,#REF!="","")</f>
        <v>#REF!</v>
      </c>
      <c r="J2562">
        <f>VLOOKUP(F2562,profesor!$G$2:$H$101,2,0)</f>
        <v>28</v>
      </c>
      <c r="K2562">
        <f>VLOOKUP(H2562,ar_predmet!A:C,3,0)</f>
        <v>135</v>
      </c>
      <c r="L2562" s="3">
        <f>VLOOKUP(H2562,ar_predmet!A:C,2,FALSE())</f>
        <v>6329</v>
      </c>
      <c r="M2562">
        <f>+VLOOKUP(G2562,tip_dogodka!$B$2:$C$10,2,0)</f>
        <v>3</v>
      </c>
      <c r="N2562">
        <f>+VLOOKUP(E2562,prostor!$F$1:$G$101,2,0)</f>
        <v>54</v>
      </c>
      <c r="O2562">
        <f t="shared" ref="O2562:O2625" si="160">+INT(TEXT(((C2562-B2562)*24*60),"000"))</f>
        <v>150</v>
      </c>
      <c r="P2562">
        <f>VLOOKUP(O2562,mi2hh!A$2:B$4261,2,FALSE())</f>
        <v>3</v>
      </c>
      <c r="Q2562" t="str">
        <f t="shared" ref="Q2562:Q2625" si="161">IF(ISNUMBER(FIND("Redni",D2562)),"Red", IF(ISNUMBER(FIND("Izredni",D2562)),"Izr"))</f>
        <v>Red</v>
      </c>
      <c r="R2562" t="str">
        <f t="shared" ref="R2562:R2625" si="162">IF(ISNUMBER(FIND("-VS-",D2562)),"VS", IF(ISNUMBER(FIND("-UNI-",D2562)),"UN",IF(ISNUMBER(FIND("-MAG-",D2562)),"MA",IF(ISNUMBER(FIND("-DR-",D2562)),"DO"))))</f>
        <v>UN</v>
      </c>
      <c r="S2562" s="24" t="s">
        <v>1217</v>
      </c>
      <c r="T2562" t="str">
        <f t="shared" ref="T2562:T2625" si="163">IF(ISNUMBER(FIND("1. skupina",D2562)),"1",IF(ISNUMBER(FIND("2. skupina",D2562)),"2",IF(ISNUMBER(FIND("3. skupina",D2562)),"3",IF(ISNUMBER(FIND("1.a skupina",D2562)),"1A",IF(ISNUMBER(FIND("1.b skupina",D2562)),"1B",IF(ISNUMBER(FIND("2.a skupina",D2562)),"2A",IF(ISNUMBER(FIND("2.b skupina",D2562)),"2B",IF(ISNUMBER(FIND("3.a skupina",D2562)),"3A",IF(ISNUMBER(FIND("3.b skupina",D2562)),"3B",IF(ISNUMBER(FIND("4.a skupina",D2562)),"4A",""))))))))))</f>
        <v/>
      </c>
      <c r="U2562">
        <f>VLOOKUP(S2562,ar_skupina!L$2:M$136,2,FALSE())</f>
        <v>74</v>
      </c>
    </row>
    <row r="2563" spans="1:21" ht="14.25" customHeight="1" x14ac:dyDescent="0.25">
      <c r="A2563">
        <v>3117</v>
      </c>
      <c r="B2563" s="9">
        <v>45223.677083333299</v>
      </c>
      <c r="C2563" s="9">
        <v>45223.78125</v>
      </c>
      <c r="D2563" t="s">
        <v>2125</v>
      </c>
      <c r="E2563">
        <v>302</v>
      </c>
      <c r="F2563" t="s">
        <v>2113</v>
      </c>
      <c r="G2563" t="s">
        <v>2</v>
      </c>
      <c r="H2563" t="s">
        <v>1869</v>
      </c>
      <c r="I2563" s="63" t="e">
        <f t="array" ref="I2563">_xlfn.IFS(#REF!="1",1,#REF!="2",2,#REF!="3",3,#REF!="1A",4,#REF!="1B",5,#REF!="2A",6,#REF!="2B",7,#REF!="3A",8,#REF!="3B",9,#REF!="4A",10,#REF!="","")</f>
        <v>#REF!</v>
      </c>
      <c r="J2563">
        <f>VLOOKUP(F2563,profesor!$G$2:$H$101,2,0)</f>
        <v>28</v>
      </c>
      <c r="K2563">
        <f>VLOOKUP(H2563,ar_predmet!A:C,3,0)</f>
        <v>106</v>
      </c>
      <c r="L2563" s="3">
        <f>VLOOKUP(H2563,ar_predmet!A:C,2,FALSE())</f>
        <v>6231</v>
      </c>
      <c r="M2563">
        <f>+VLOOKUP(G2563,tip_dogodka!$B$2:$C$10,2,0)</f>
        <v>1</v>
      </c>
      <c r="N2563">
        <f>+VLOOKUP(E2563,prostor!$F$1:$G$101,2,0)</f>
        <v>6</v>
      </c>
      <c r="O2563">
        <f t="shared" si="160"/>
        <v>150</v>
      </c>
      <c r="P2563">
        <f>VLOOKUP(O2563,mi2hh!A$2:B$4261,2,FALSE())</f>
        <v>3</v>
      </c>
      <c r="Q2563" t="str">
        <f t="shared" si="161"/>
        <v>Red</v>
      </c>
      <c r="R2563" t="str">
        <f t="shared" si="162"/>
        <v>UN</v>
      </c>
      <c r="S2563" s="24" t="s">
        <v>1207</v>
      </c>
      <c r="T2563" t="str">
        <f t="shared" si="163"/>
        <v/>
      </c>
      <c r="U2563">
        <f>VLOOKUP(S2563,ar_skupina!L$2:M$136,2,FALSE())</f>
        <v>64</v>
      </c>
    </row>
    <row r="2564" spans="1:21" ht="14.25" customHeight="1" x14ac:dyDescent="0.25">
      <c r="A2564">
        <v>3118</v>
      </c>
      <c r="B2564" s="9">
        <v>45260.375</v>
      </c>
      <c r="C2564" s="9">
        <v>45260.479166666701</v>
      </c>
      <c r="D2564" t="s">
        <v>2120</v>
      </c>
      <c r="E2564" t="s">
        <v>16</v>
      </c>
      <c r="F2564" t="s">
        <v>2113</v>
      </c>
      <c r="G2564" t="s">
        <v>4</v>
      </c>
      <c r="H2564" t="s">
        <v>1778</v>
      </c>
      <c r="I2564" s="63" t="e">
        <f t="array" ref="I2564">_xlfn.IFS(#REF!="1",1,#REF!="2",2,#REF!="3",3,#REF!="1A",4,#REF!="1B",5,#REF!="2A",6,#REF!="2B",7,#REF!="3A",8,#REF!="3B",9,#REF!="4A",10,#REF!="","")</f>
        <v>#REF!</v>
      </c>
      <c r="J2564">
        <f>VLOOKUP(F2564,profesor!$G$2:$H$101,2,0)</f>
        <v>28</v>
      </c>
      <c r="K2564">
        <f>VLOOKUP(H2564,ar_predmet!A:C,3,0)</f>
        <v>198</v>
      </c>
      <c r="L2564" s="3">
        <f>VLOOKUP(H2564,ar_predmet!A:C,2,FALSE())</f>
        <v>7241</v>
      </c>
      <c r="M2564">
        <f>+VLOOKUP(G2564,tip_dogodka!$B$2:$C$10,2,0)</f>
        <v>3</v>
      </c>
      <c r="N2564">
        <f>+VLOOKUP(E2564,prostor!$F$1:$G$101,2,0)</f>
        <v>54</v>
      </c>
      <c r="O2564">
        <f t="shared" si="160"/>
        <v>150</v>
      </c>
      <c r="P2564">
        <f>VLOOKUP(O2564,mi2hh!A$2:B$4261,2,FALSE())</f>
        <v>3</v>
      </c>
      <c r="Q2564" t="str">
        <f t="shared" si="161"/>
        <v>Red</v>
      </c>
      <c r="R2564" t="str">
        <f t="shared" si="162"/>
        <v>MA</v>
      </c>
      <c r="S2564" s="24" t="s">
        <v>1228</v>
      </c>
      <c r="T2564" t="str">
        <f t="shared" si="163"/>
        <v/>
      </c>
      <c r="U2564">
        <f>VLOOKUP(S2564,ar_skupina!L$2:M$136,2,FALSE())</f>
        <v>84</v>
      </c>
    </row>
    <row r="2565" spans="1:21" ht="14.25" customHeight="1" x14ac:dyDescent="0.25">
      <c r="A2565">
        <v>3119</v>
      </c>
      <c r="B2565" s="9">
        <v>45399.416666666701</v>
      </c>
      <c r="C2565" s="9">
        <v>45399.520833333299</v>
      </c>
      <c r="D2565" t="s">
        <v>2126</v>
      </c>
      <c r="E2565" t="s">
        <v>16</v>
      </c>
      <c r="F2565" t="s">
        <v>2113</v>
      </c>
      <c r="G2565" t="s">
        <v>4</v>
      </c>
      <c r="H2565" t="s">
        <v>1454</v>
      </c>
      <c r="I2565" s="63" t="e">
        <f t="array" ref="I2565">_xlfn.IFS(#REF!="1",1,#REF!="2",2,#REF!="3",3,#REF!="1A",4,#REF!="1B",5,#REF!="2A",6,#REF!="2B",7,#REF!="3A",8,#REF!="3B",9,#REF!="4A",10,#REF!="","")</f>
        <v>#REF!</v>
      </c>
      <c r="J2565">
        <f>VLOOKUP(F2565,profesor!$G$2:$H$101,2,0)</f>
        <v>28</v>
      </c>
      <c r="K2565">
        <f>VLOOKUP(H2565,ar_predmet!A:C,3,0)</f>
        <v>171</v>
      </c>
      <c r="L2565" s="3">
        <f>VLOOKUP(H2565,ar_predmet!A:C,2,FALSE())</f>
        <v>7130</v>
      </c>
      <c r="M2565">
        <f>+VLOOKUP(G2565,tip_dogodka!$B$2:$C$10,2,0)</f>
        <v>3</v>
      </c>
      <c r="N2565">
        <f>+VLOOKUP(E2565,prostor!$F$1:$G$101,2,0)</f>
        <v>54</v>
      </c>
      <c r="O2565">
        <f t="shared" si="160"/>
        <v>150</v>
      </c>
      <c r="P2565">
        <f>VLOOKUP(O2565,mi2hh!A$2:B$4261,2,FALSE())</f>
        <v>3</v>
      </c>
      <c r="Q2565" t="str">
        <f t="shared" si="161"/>
        <v>Red</v>
      </c>
      <c r="R2565" t="str">
        <f t="shared" si="162"/>
        <v>MA</v>
      </c>
      <c r="S2565" s="24" t="s">
        <v>1223</v>
      </c>
      <c r="T2565" t="str">
        <f t="shared" si="163"/>
        <v/>
      </c>
      <c r="U2565">
        <f>VLOOKUP(S2565,ar_skupina!L$2:M$136,2,FALSE())</f>
        <v>79</v>
      </c>
    </row>
    <row r="2566" spans="1:21" ht="14.25" customHeight="1" x14ac:dyDescent="0.25">
      <c r="A2566">
        <v>3120</v>
      </c>
      <c r="B2566" s="9">
        <v>45358.489583333299</v>
      </c>
      <c r="C2566" s="9">
        <v>45358.59375</v>
      </c>
      <c r="D2566" t="s">
        <v>2112</v>
      </c>
      <c r="E2566">
        <v>301</v>
      </c>
      <c r="F2566" t="s">
        <v>2113</v>
      </c>
      <c r="G2566" t="s">
        <v>2</v>
      </c>
      <c r="H2566" t="s">
        <v>1444</v>
      </c>
      <c r="I2566" s="63" t="e">
        <f t="array" ref="I2566">_xlfn.IFS(#REF!="1",1,#REF!="2",2,#REF!="3",3,#REF!="1A",4,#REF!="1B",5,#REF!="2A",6,#REF!="2B",7,#REF!="3A",8,#REF!="3B",9,#REF!="4A",10,#REF!="","")</f>
        <v>#REF!</v>
      </c>
      <c r="J2566">
        <f>VLOOKUP(F2566,profesor!$G$2:$H$101,2,0)</f>
        <v>28</v>
      </c>
      <c r="K2566">
        <f>VLOOKUP(H2566,ar_predmet!A:C,3,0)</f>
        <v>88</v>
      </c>
      <c r="L2566" s="3">
        <f>VLOOKUP(H2566,ar_predmet!A:C,2,FALSE())</f>
        <v>6205</v>
      </c>
      <c r="M2566">
        <f>+VLOOKUP(G2566,tip_dogodka!$B$2:$C$10,2,0)</f>
        <v>1</v>
      </c>
      <c r="N2566">
        <f>+VLOOKUP(E2566,prostor!$F$1:$G$101,2,0)</f>
        <v>5</v>
      </c>
      <c r="O2566">
        <f t="shared" si="160"/>
        <v>150</v>
      </c>
      <c r="P2566">
        <f>VLOOKUP(O2566,mi2hh!A$2:B$4261,2,FALSE())</f>
        <v>3</v>
      </c>
      <c r="Q2566" t="str">
        <f t="shared" si="161"/>
        <v>Red</v>
      </c>
      <c r="R2566" t="str">
        <f t="shared" si="162"/>
        <v>UN</v>
      </c>
      <c r="S2566" s="24" t="s">
        <v>1207</v>
      </c>
      <c r="T2566" t="str">
        <f t="shared" si="163"/>
        <v/>
      </c>
      <c r="U2566">
        <f>VLOOKUP(S2566,ar_skupina!L$2:M$136,2,FALSE())</f>
        <v>64</v>
      </c>
    </row>
    <row r="2567" spans="1:21" ht="14.25" customHeight="1" x14ac:dyDescent="0.25">
      <c r="A2567">
        <v>3121</v>
      </c>
      <c r="B2567" s="9">
        <v>45203.53125</v>
      </c>
      <c r="C2567" s="9">
        <v>45203.635416666701</v>
      </c>
      <c r="D2567" t="s">
        <v>2125</v>
      </c>
      <c r="E2567">
        <v>302</v>
      </c>
      <c r="F2567" t="s">
        <v>2113</v>
      </c>
      <c r="G2567" t="s">
        <v>2</v>
      </c>
      <c r="H2567" t="s">
        <v>1869</v>
      </c>
      <c r="I2567" s="63" t="e">
        <f t="array" ref="I2567">_xlfn.IFS(#REF!="1",1,#REF!="2",2,#REF!="3",3,#REF!="1A",4,#REF!="1B",5,#REF!="2A",6,#REF!="2B",7,#REF!="3A",8,#REF!="3B",9,#REF!="4A",10,#REF!="","")</f>
        <v>#REF!</v>
      </c>
      <c r="J2567">
        <f>VLOOKUP(F2567,profesor!$G$2:$H$101,2,0)</f>
        <v>28</v>
      </c>
      <c r="K2567">
        <f>VLOOKUP(H2567,ar_predmet!A:C,3,0)</f>
        <v>106</v>
      </c>
      <c r="L2567" s="3">
        <f>VLOOKUP(H2567,ar_predmet!A:C,2,FALSE())</f>
        <v>6231</v>
      </c>
      <c r="M2567">
        <f>+VLOOKUP(G2567,tip_dogodka!$B$2:$C$10,2,0)</f>
        <v>1</v>
      </c>
      <c r="N2567">
        <f>+VLOOKUP(E2567,prostor!$F$1:$G$101,2,0)</f>
        <v>6</v>
      </c>
      <c r="O2567">
        <f t="shared" si="160"/>
        <v>150</v>
      </c>
      <c r="P2567">
        <f>VLOOKUP(O2567,mi2hh!A$2:B$4261,2,FALSE())</f>
        <v>3</v>
      </c>
      <c r="Q2567" t="str">
        <f t="shared" si="161"/>
        <v>Red</v>
      </c>
      <c r="R2567" t="str">
        <f t="shared" si="162"/>
        <v>UN</v>
      </c>
      <c r="S2567" s="24" t="s">
        <v>1207</v>
      </c>
      <c r="T2567" t="str">
        <f t="shared" si="163"/>
        <v/>
      </c>
      <c r="U2567">
        <f>VLOOKUP(S2567,ar_skupina!L$2:M$136,2,FALSE())</f>
        <v>64</v>
      </c>
    </row>
    <row r="2568" spans="1:21" ht="14.25" customHeight="1" x14ac:dyDescent="0.25">
      <c r="A2568">
        <v>3122</v>
      </c>
      <c r="B2568" s="9">
        <v>45261.75</v>
      </c>
      <c r="C2568" s="9">
        <v>45261.854166666701</v>
      </c>
      <c r="D2568" t="s">
        <v>1398</v>
      </c>
      <c r="E2568" t="s">
        <v>17</v>
      </c>
      <c r="F2568" t="s">
        <v>2113</v>
      </c>
      <c r="G2568" t="s">
        <v>2</v>
      </c>
      <c r="H2568" t="s">
        <v>1362</v>
      </c>
      <c r="I2568" s="63" t="e">
        <f t="array" ref="I2568">_xlfn.IFS(#REF!="1",1,#REF!="2",2,#REF!="3",3,#REF!="1A",4,#REF!="1B",5,#REF!="2A",6,#REF!="2B",7,#REF!="3A",8,#REF!="3B",9,#REF!="4A",10,#REF!="","")</f>
        <v>#REF!</v>
      </c>
      <c r="J2568">
        <f>VLOOKUP(F2568,profesor!$G$2:$H$101,2,0)</f>
        <v>28</v>
      </c>
      <c r="K2568">
        <f>VLOOKUP(H2568,ar_predmet!A:C,3,0)</f>
        <v>57</v>
      </c>
      <c r="L2568" s="3">
        <f>VLOOKUP(H2568,ar_predmet!A:C,2,FALSE())</f>
        <v>5314</v>
      </c>
      <c r="M2568">
        <f>+VLOOKUP(G2568,tip_dogodka!$B$2:$C$10,2,0)</f>
        <v>1</v>
      </c>
      <c r="N2568">
        <f>+VLOOKUP(E2568,prostor!$F$1:$G$101,2,0)</f>
        <v>55</v>
      </c>
      <c r="O2568">
        <f t="shared" si="160"/>
        <v>150</v>
      </c>
      <c r="P2568">
        <f>VLOOKUP(O2568,mi2hh!A$2:B$4261,2,FALSE())</f>
        <v>3</v>
      </c>
      <c r="Q2568" t="str">
        <f t="shared" si="161"/>
        <v>Izr</v>
      </c>
      <c r="R2568" t="str">
        <f t="shared" si="162"/>
        <v>VS</v>
      </c>
      <c r="S2568" s="24" t="s">
        <v>1258</v>
      </c>
      <c r="T2568" t="str">
        <f t="shared" si="163"/>
        <v/>
      </c>
      <c r="U2568">
        <f>VLOOKUP(S2568,ar_skupina!L$2:M$136,2,FALSE())</f>
        <v>105</v>
      </c>
    </row>
    <row r="2569" spans="1:21" ht="14.25" customHeight="1" x14ac:dyDescent="0.25">
      <c r="A2569">
        <v>3123</v>
      </c>
      <c r="B2569" s="9">
        <v>45379.489583333299</v>
      </c>
      <c r="C2569" s="9">
        <v>45379.59375</v>
      </c>
      <c r="D2569" t="s">
        <v>2126</v>
      </c>
      <c r="E2569" t="s">
        <v>16</v>
      </c>
      <c r="F2569" t="s">
        <v>2113</v>
      </c>
      <c r="G2569" t="s">
        <v>4</v>
      </c>
      <c r="H2569" t="s">
        <v>1454</v>
      </c>
      <c r="I2569" s="63" t="e">
        <f t="array" ref="I2569">_xlfn.IFS(#REF!="1",1,#REF!="2",2,#REF!="3",3,#REF!="1A",4,#REF!="1B",5,#REF!="2A",6,#REF!="2B",7,#REF!="3A",8,#REF!="3B",9,#REF!="4A",10,#REF!="","")</f>
        <v>#REF!</v>
      </c>
      <c r="J2569">
        <f>VLOOKUP(F2569,profesor!$G$2:$H$101,2,0)</f>
        <v>28</v>
      </c>
      <c r="K2569">
        <f>VLOOKUP(H2569,ar_predmet!A:C,3,0)</f>
        <v>171</v>
      </c>
      <c r="L2569" s="3">
        <f>VLOOKUP(H2569,ar_predmet!A:C,2,FALSE())</f>
        <v>7130</v>
      </c>
      <c r="M2569">
        <f>+VLOOKUP(G2569,tip_dogodka!$B$2:$C$10,2,0)</f>
        <v>3</v>
      </c>
      <c r="N2569">
        <f>+VLOOKUP(E2569,prostor!$F$1:$G$101,2,0)</f>
        <v>54</v>
      </c>
      <c r="O2569">
        <f t="shared" si="160"/>
        <v>150</v>
      </c>
      <c r="P2569">
        <f>VLOOKUP(O2569,mi2hh!A$2:B$4261,2,FALSE())</f>
        <v>3</v>
      </c>
      <c r="Q2569" t="str">
        <f t="shared" si="161"/>
        <v>Red</v>
      </c>
      <c r="R2569" t="str">
        <f t="shared" si="162"/>
        <v>MA</v>
      </c>
      <c r="S2569" s="24" t="s">
        <v>1223</v>
      </c>
      <c r="T2569" t="str">
        <f t="shared" si="163"/>
        <v/>
      </c>
      <c r="U2569">
        <f>VLOOKUP(S2569,ar_skupina!L$2:M$136,2,FALSE())</f>
        <v>79</v>
      </c>
    </row>
    <row r="2570" spans="1:21" ht="14.25" customHeight="1" x14ac:dyDescent="0.25">
      <c r="A2570">
        <v>3125</v>
      </c>
      <c r="B2570" s="9">
        <v>45357.489583333299</v>
      </c>
      <c r="C2570" s="9">
        <v>45357.59375</v>
      </c>
      <c r="D2570" t="s">
        <v>2118</v>
      </c>
      <c r="E2570" t="s">
        <v>16</v>
      </c>
      <c r="F2570" t="s">
        <v>2113</v>
      </c>
      <c r="G2570" t="s">
        <v>4</v>
      </c>
      <c r="H2570" t="s">
        <v>1444</v>
      </c>
      <c r="I2570" s="63" t="e">
        <f t="array" ref="I2570">_xlfn.IFS(#REF!="1",1,#REF!="2",2,#REF!="3",3,#REF!="1A",4,#REF!="1B",5,#REF!="2A",6,#REF!="2B",7,#REF!="3A",8,#REF!="3B",9,#REF!="4A",10,#REF!="","")</f>
        <v>#REF!</v>
      </c>
      <c r="J2570">
        <f>VLOOKUP(F2570,profesor!$G$2:$H$101,2,0)</f>
        <v>28</v>
      </c>
      <c r="K2570">
        <f>VLOOKUP(H2570,ar_predmet!A:C,3,0)</f>
        <v>88</v>
      </c>
      <c r="L2570" s="3">
        <f>VLOOKUP(H2570,ar_predmet!A:C,2,FALSE())</f>
        <v>6205</v>
      </c>
      <c r="M2570">
        <f>+VLOOKUP(G2570,tip_dogodka!$B$2:$C$10,2,0)</f>
        <v>3</v>
      </c>
      <c r="N2570">
        <f>+VLOOKUP(E2570,prostor!$F$1:$G$101,2,0)</f>
        <v>54</v>
      </c>
      <c r="O2570">
        <f t="shared" si="160"/>
        <v>150</v>
      </c>
      <c r="P2570">
        <f>VLOOKUP(O2570,mi2hh!A$2:B$4261,2,FALSE())</f>
        <v>3</v>
      </c>
      <c r="Q2570" t="str">
        <f t="shared" si="161"/>
        <v>Red</v>
      </c>
      <c r="R2570" t="str">
        <f t="shared" si="162"/>
        <v>UN</v>
      </c>
      <c r="S2570" s="24" t="s">
        <v>1207</v>
      </c>
      <c r="T2570" t="str">
        <f t="shared" si="163"/>
        <v/>
      </c>
      <c r="U2570">
        <f>VLOOKUP(S2570,ar_skupina!L$2:M$136,2,FALSE())</f>
        <v>64</v>
      </c>
    </row>
    <row r="2571" spans="1:21" ht="14.25" customHeight="1" x14ac:dyDescent="0.25">
      <c r="A2571">
        <v>3126</v>
      </c>
      <c r="B2571" s="9">
        <v>45201.53125</v>
      </c>
      <c r="C2571" s="9">
        <v>45201.635416666701</v>
      </c>
      <c r="D2571" t="s">
        <v>2125</v>
      </c>
      <c r="E2571">
        <v>302</v>
      </c>
      <c r="F2571" t="s">
        <v>2113</v>
      </c>
      <c r="G2571" t="s">
        <v>2</v>
      </c>
      <c r="H2571" t="s">
        <v>1869</v>
      </c>
      <c r="I2571" s="63" t="e">
        <f t="array" ref="I2571">_xlfn.IFS(#REF!="1",1,#REF!="2",2,#REF!="3",3,#REF!="1A",4,#REF!="1B",5,#REF!="2A",6,#REF!="2B",7,#REF!="3A",8,#REF!="3B",9,#REF!="4A",10,#REF!="","")</f>
        <v>#REF!</v>
      </c>
      <c r="J2571">
        <f>VLOOKUP(F2571,profesor!$G$2:$H$101,2,0)</f>
        <v>28</v>
      </c>
      <c r="K2571">
        <f>VLOOKUP(H2571,ar_predmet!A:C,3,0)</f>
        <v>106</v>
      </c>
      <c r="L2571" s="3">
        <f>VLOOKUP(H2571,ar_predmet!A:C,2,FALSE())</f>
        <v>6231</v>
      </c>
      <c r="M2571">
        <f>+VLOOKUP(G2571,tip_dogodka!$B$2:$C$10,2,0)</f>
        <v>1</v>
      </c>
      <c r="N2571">
        <f>+VLOOKUP(E2571,prostor!$F$1:$G$101,2,0)</f>
        <v>6</v>
      </c>
      <c r="O2571">
        <f t="shared" si="160"/>
        <v>150</v>
      </c>
      <c r="P2571">
        <f>VLOOKUP(O2571,mi2hh!A$2:B$4261,2,FALSE())</f>
        <v>3</v>
      </c>
      <c r="Q2571" t="str">
        <f t="shared" si="161"/>
        <v>Red</v>
      </c>
      <c r="R2571" t="str">
        <f t="shared" si="162"/>
        <v>UN</v>
      </c>
      <c r="S2571" s="24" t="s">
        <v>1207</v>
      </c>
      <c r="T2571" t="str">
        <f t="shared" si="163"/>
        <v/>
      </c>
      <c r="U2571">
        <f>VLOOKUP(S2571,ar_skupina!L$2:M$136,2,FALSE())</f>
        <v>64</v>
      </c>
    </row>
    <row r="2572" spans="1:21" ht="14.25" customHeight="1" x14ac:dyDescent="0.25">
      <c r="A2572">
        <v>3128</v>
      </c>
      <c r="B2572" s="9">
        <v>45236.489583333299</v>
      </c>
      <c r="C2572" s="9">
        <v>45236.59375</v>
      </c>
      <c r="D2572" t="s">
        <v>2114</v>
      </c>
      <c r="E2572">
        <v>303</v>
      </c>
      <c r="F2572" t="s">
        <v>2113</v>
      </c>
      <c r="G2572" t="s">
        <v>2</v>
      </c>
      <c r="H2572" t="s">
        <v>2115</v>
      </c>
      <c r="I2572" s="63" t="e">
        <f t="array" ref="I2572">_xlfn.IFS(#REF!="1",1,#REF!="2",2,#REF!="3",3,#REF!="1A",4,#REF!="1B",5,#REF!="2A",6,#REF!="2B",7,#REF!="3A",8,#REF!="3B",9,#REF!="4A",10,#REF!="","")</f>
        <v>#REF!</v>
      </c>
      <c r="J2572">
        <f>VLOOKUP(F2572,profesor!$G$2:$H$101,2,0)</f>
        <v>28</v>
      </c>
      <c r="K2572">
        <f>VLOOKUP(H2572,ar_predmet!A:C,3,0)</f>
        <v>135</v>
      </c>
      <c r="L2572" s="3">
        <f>VLOOKUP(H2572,ar_predmet!A:C,2,FALSE())</f>
        <v>6329</v>
      </c>
      <c r="M2572">
        <f>+VLOOKUP(G2572,tip_dogodka!$B$2:$C$10,2,0)</f>
        <v>1</v>
      </c>
      <c r="N2572">
        <f>+VLOOKUP(E2572,prostor!$F$1:$G$101,2,0)</f>
        <v>7</v>
      </c>
      <c r="O2572">
        <f t="shared" si="160"/>
        <v>150</v>
      </c>
      <c r="P2572">
        <f>VLOOKUP(O2572,mi2hh!A$2:B$4261,2,FALSE())</f>
        <v>3</v>
      </c>
      <c r="Q2572" t="str">
        <f t="shared" si="161"/>
        <v>Red</v>
      </c>
      <c r="R2572" t="str">
        <f t="shared" si="162"/>
        <v>UN</v>
      </c>
      <c r="S2572" s="24" t="s">
        <v>1217</v>
      </c>
      <c r="T2572" t="str">
        <f t="shared" si="163"/>
        <v/>
      </c>
      <c r="U2572">
        <f>VLOOKUP(S2572,ar_skupina!L$2:M$136,2,FALSE())</f>
        <v>74</v>
      </c>
    </row>
    <row r="2573" spans="1:21" ht="14.25" customHeight="1" x14ac:dyDescent="0.25">
      <c r="A2573">
        <v>3129</v>
      </c>
      <c r="B2573" s="9">
        <v>45391.53125</v>
      </c>
      <c r="C2573" s="9">
        <v>45391.635416666701</v>
      </c>
      <c r="D2573" t="s">
        <v>2119</v>
      </c>
      <c r="E2573" t="s">
        <v>17</v>
      </c>
      <c r="F2573" t="s">
        <v>2113</v>
      </c>
      <c r="G2573" t="s">
        <v>2</v>
      </c>
      <c r="H2573" t="s">
        <v>1045</v>
      </c>
      <c r="I2573" s="63" t="e">
        <f t="array" ref="I2573">_xlfn.IFS(#REF!="1",1,#REF!="2",2,#REF!="3",3,#REF!="1A",4,#REF!="1B",5,#REF!="2A",6,#REF!="2B",7,#REF!="3A",8,#REF!="3B",9,#REF!="4A",10,#REF!="","")</f>
        <v>#REF!</v>
      </c>
      <c r="J2573">
        <f>VLOOKUP(F2573,profesor!$G$2:$H$101,2,0)</f>
        <v>28</v>
      </c>
      <c r="K2573">
        <f>VLOOKUP(H2573,ar_predmet!A:C,3,0)</f>
        <v>332</v>
      </c>
      <c r="L2573" s="3" t="str">
        <f>VLOOKUP(H2573,ar_predmet!A:C,2,FALSE())</f>
        <v>NA001</v>
      </c>
      <c r="M2573">
        <f>+VLOOKUP(G2573,tip_dogodka!$B$2:$C$10,2,0)</f>
        <v>1</v>
      </c>
      <c r="N2573">
        <f>+VLOOKUP(E2573,prostor!$F$1:$G$101,2,0)</f>
        <v>55</v>
      </c>
      <c r="O2573">
        <f t="shared" si="160"/>
        <v>150</v>
      </c>
      <c r="P2573">
        <f>VLOOKUP(O2573,mi2hh!A$2:B$4261,2,FALSE())</f>
        <v>3</v>
      </c>
      <c r="Q2573" t="str">
        <f t="shared" si="161"/>
        <v>Red</v>
      </c>
      <c r="R2573" t="str">
        <f t="shared" si="162"/>
        <v>MA</v>
      </c>
      <c r="S2573" s="24" t="s">
        <v>1228</v>
      </c>
      <c r="T2573" t="str">
        <f t="shared" si="163"/>
        <v/>
      </c>
      <c r="U2573">
        <f>VLOOKUP(S2573,ar_skupina!L$2:M$136,2,FALSE())</f>
        <v>84</v>
      </c>
    </row>
    <row r="2574" spans="1:21" ht="14.25" customHeight="1" x14ac:dyDescent="0.25">
      <c r="A2574">
        <v>3130</v>
      </c>
      <c r="B2574" s="9">
        <v>45397.416666666701</v>
      </c>
      <c r="C2574" s="9">
        <v>45397.520833333299</v>
      </c>
      <c r="D2574" t="s">
        <v>2117</v>
      </c>
      <c r="E2574">
        <v>303</v>
      </c>
      <c r="F2574" t="s">
        <v>2113</v>
      </c>
      <c r="G2574" t="s">
        <v>2</v>
      </c>
      <c r="H2574" t="s">
        <v>1454</v>
      </c>
      <c r="I2574" s="63" t="e">
        <f t="array" ref="I2574">_xlfn.IFS(#REF!="1",1,#REF!="2",2,#REF!="3",3,#REF!="1A",4,#REF!="1B",5,#REF!="2A",6,#REF!="2B",7,#REF!="3A",8,#REF!="3B",9,#REF!="4A",10,#REF!="","")</f>
        <v>#REF!</v>
      </c>
      <c r="J2574">
        <f>VLOOKUP(F2574,profesor!$G$2:$H$101,2,0)</f>
        <v>28</v>
      </c>
      <c r="K2574">
        <f>VLOOKUP(H2574,ar_predmet!A:C,3,0)</f>
        <v>171</v>
      </c>
      <c r="L2574" s="3">
        <f>VLOOKUP(H2574,ar_predmet!A:C,2,FALSE())</f>
        <v>7130</v>
      </c>
      <c r="M2574">
        <f>+VLOOKUP(G2574,tip_dogodka!$B$2:$C$10,2,0)</f>
        <v>1</v>
      </c>
      <c r="N2574">
        <f>+VLOOKUP(E2574,prostor!$F$1:$G$101,2,0)</f>
        <v>7</v>
      </c>
      <c r="O2574">
        <f t="shared" si="160"/>
        <v>150</v>
      </c>
      <c r="P2574">
        <f>VLOOKUP(O2574,mi2hh!A$2:B$4261,2,FALSE())</f>
        <v>3</v>
      </c>
      <c r="Q2574" t="str">
        <f t="shared" si="161"/>
        <v>Red</v>
      </c>
      <c r="R2574" t="str">
        <f t="shared" si="162"/>
        <v>MA</v>
      </c>
      <c r="S2574" s="24" t="s">
        <v>1223</v>
      </c>
      <c r="T2574" t="str">
        <f t="shared" si="163"/>
        <v/>
      </c>
      <c r="U2574">
        <f>VLOOKUP(S2574,ar_skupina!L$2:M$136,2,FALSE())</f>
        <v>79</v>
      </c>
    </row>
    <row r="2575" spans="1:21" ht="14.25" customHeight="1" x14ac:dyDescent="0.25">
      <c r="A2575">
        <v>3131</v>
      </c>
      <c r="B2575" s="9">
        <v>45384.791666666701</v>
      </c>
      <c r="C2575" s="9">
        <v>45384.961805555598</v>
      </c>
      <c r="D2575" t="s">
        <v>2131</v>
      </c>
      <c r="E2575" t="s">
        <v>17</v>
      </c>
      <c r="F2575" t="s">
        <v>2113</v>
      </c>
      <c r="G2575" t="s">
        <v>9</v>
      </c>
      <c r="H2575" t="s">
        <v>1454</v>
      </c>
      <c r="I2575" s="63" t="e">
        <f t="array" ref="I2575">_xlfn.IFS(#REF!="1",1,#REF!="2",2,#REF!="3",3,#REF!="1A",4,#REF!="1B",5,#REF!="2A",6,#REF!="2B",7,#REF!="3A",8,#REF!="3B",9,#REF!="4A",10,#REF!="","")</f>
        <v>#REF!</v>
      </c>
      <c r="J2575">
        <f>VLOOKUP(F2575,profesor!$G$2:$H$101,2,0)</f>
        <v>28</v>
      </c>
      <c r="K2575">
        <f>VLOOKUP(H2575,ar_predmet!A:C,3,0)</f>
        <v>171</v>
      </c>
      <c r="L2575" s="3">
        <f>VLOOKUP(H2575,ar_predmet!A:C,2,FALSE())</f>
        <v>7130</v>
      </c>
      <c r="M2575">
        <f>+VLOOKUP(G2575,tip_dogodka!$B$2:$C$10,2,0)</f>
        <v>8</v>
      </c>
      <c r="N2575">
        <f>+VLOOKUP(E2575,prostor!$F$1:$G$101,2,0)</f>
        <v>55</v>
      </c>
      <c r="O2575">
        <f t="shared" si="160"/>
        <v>245</v>
      </c>
      <c r="P2575">
        <f>VLOOKUP(O2575,mi2hh!A$2:B$4261,2,FALSE())</f>
        <v>5</v>
      </c>
      <c r="Q2575" t="str">
        <f t="shared" si="161"/>
        <v>Izr</v>
      </c>
      <c r="R2575" t="str">
        <f t="shared" si="162"/>
        <v>MA</v>
      </c>
      <c r="S2575" s="24" t="s">
        <v>1270</v>
      </c>
      <c r="T2575" t="str">
        <f t="shared" si="163"/>
        <v/>
      </c>
      <c r="U2575">
        <f>VLOOKUP(S2575,ar_skupina!L$2:M$136,2,FALSE())</f>
        <v>121</v>
      </c>
    </row>
    <row r="2576" spans="1:21" ht="14.25" customHeight="1" x14ac:dyDescent="0.25">
      <c r="A2576">
        <v>3133</v>
      </c>
      <c r="B2576" s="9">
        <v>45251.489583333299</v>
      </c>
      <c r="C2576" s="9">
        <v>45251.59375</v>
      </c>
      <c r="D2576" t="s">
        <v>2116</v>
      </c>
      <c r="E2576" t="s">
        <v>16</v>
      </c>
      <c r="F2576" t="s">
        <v>2113</v>
      </c>
      <c r="G2576" t="s">
        <v>4</v>
      </c>
      <c r="H2576" t="s">
        <v>2115</v>
      </c>
      <c r="I2576" s="63" t="e">
        <f t="array" ref="I2576">_xlfn.IFS(#REF!="1",1,#REF!="2",2,#REF!="3",3,#REF!="1A",4,#REF!="1B",5,#REF!="2A",6,#REF!="2B",7,#REF!="3A",8,#REF!="3B",9,#REF!="4A",10,#REF!="","")</f>
        <v>#REF!</v>
      </c>
      <c r="J2576">
        <f>VLOOKUP(F2576,profesor!$G$2:$H$101,2,0)</f>
        <v>28</v>
      </c>
      <c r="K2576">
        <f>VLOOKUP(H2576,ar_predmet!A:C,3,0)</f>
        <v>135</v>
      </c>
      <c r="L2576" s="3">
        <f>VLOOKUP(H2576,ar_predmet!A:C,2,FALSE())</f>
        <v>6329</v>
      </c>
      <c r="M2576">
        <f>+VLOOKUP(G2576,tip_dogodka!$B$2:$C$10,2,0)</f>
        <v>3</v>
      </c>
      <c r="N2576">
        <f>+VLOOKUP(E2576,prostor!$F$1:$G$101,2,0)</f>
        <v>54</v>
      </c>
      <c r="O2576">
        <f t="shared" si="160"/>
        <v>150</v>
      </c>
      <c r="P2576">
        <f>VLOOKUP(O2576,mi2hh!A$2:B$4261,2,FALSE())</f>
        <v>3</v>
      </c>
      <c r="Q2576" t="str">
        <f t="shared" si="161"/>
        <v>Red</v>
      </c>
      <c r="R2576" t="str">
        <f t="shared" si="162"/>
        <v>UN</v>
      </c>
      <c r="S2576" s="24" t="s">
        <v>1217</v>
      </c>
      <c r="T2576" t="str">
        <f t="shared" si="163"/>
        <v/>
      </c>
      <c r="U2576">
        <f>VLOOKUP(S2576,ar_skupina!L$2:M$136,2,FALSE())</f>
        <v>74</v>
      </c>
    </row>
    <row r="2577" spans="1:21" ht="14.25" customHeight="1" x14ac:dyDescent="0.25">
      <c r="A2577">
        <v>3134</v>
      </c>
      <c r="B2577" s="9">
        <v>45217.53125</v>
      </c>
      <c r="C2577" s="9">
        <v>45217.635416666701</v>
      </c>
      <c r="D2577" t="s">
        <v>2125</v>
      </c>
      <c r="E2577">
        <v>302</v>
      </c>
      <c r="F2577" t="s">
        <v>2113</v>
      </c>
      <c r="G2577" t="s">
        <v>2</v>
      </c>
      <c r="H2577" t="s">
        <v>1869</v>
      </c>
      <c r="I2577" s="63" t="e">
        <f t="array" ref="I2577">_xlfn.IFS(#REF!="1",1,#REF!="2",2,#REF!="3",3,#REF!="1A",4,#REF!="1B",5,#REF!="2A",6,#REF!="2B",7,#REF!="3A",8,#REF!="3B",9,#REF!="4A",10,#REF!="","")</f>
        <v>#REF!</v>
      </c>
      <c r="J2577">
        <f>VLOOKUP(F2577,profesor!$G$2:$H$101,2,0)</f>
        <v>28</v>
      </c>
      <c r="K2577">
        <f>VLOOKUP(H2577,ar_predmet!A:C,3,0)</f>
        <v>106</v>
      </c>
      <c r="L2577" s="3">
        <f>VLOOKUP(H2577,ar_predmet!A:C,2,FALSE())</f>
        <v>6231</v>
      </c>
      <c r="M2577">
        <f>+VLOOKUP(G2577,tip_dogodka!$B$2:$C$10,2,0)</f>
        <v>1</v>
      </c>
      <c r="N2577">
        <f>+VLOOKUP(E2577,prostor!$F$1:$G$101,2,0)</f>
        <v>6</v>
      </c>
      <c r="O2577">
        <f t="shared" si="160"/>
        <v>150</v>
      </c>
      <c r="P2577">
        <f>VLOOKUP(O2577,mi2hh!A$2:B$4261,2,FALSE())</f>
        <v>3</v>
      </c>
      <c r="Q2577" t="str">
        <f t="shared" si="161"/>
        <v>Red</v>
      </c>
      <c r="R2577" t="str">
        <f t="shared" si="162"/>
        <v>UN</v>
      </c>
      <c r="S2577" s="24" t="s">
        <v>1207</v>
      </c>
      <c r="T2577" t="str">
        <f t="shared" si="163"/>
        <v/>
      </c>
      <c r="U2577">
        <f>VLOOKUP(S2577,ar_skupina!L$2:M$136,2,FALSE())</f>
        <v>64</v>
      </c>
    </row>
    <row r="2578" spans="1:21" ht="14.25" customHeight="1" x14ac:dyDescent="0.25">
      <c r="A2578">
        <v>3137</v>
      </c>
      <c r="B2578" s="9">
        <v>45400.416666666701</v>
      </c>
      <c r="C2578" s="9">
        <v>45400.520833333299</v>
      </c>
      <c r="D2578" t="s">
        <v>2117</v>
      </c>
      <c r="E2578">
        <v>303</v>
      </c>
      <c r="F2578" t="s">
        <v>2113</v>
      </c>
      <c r="G2578" t="s">
        <v>2</v>
      </c>
      <c r="H2578" t="s">
        <v>1454</v>
      </c>
      <c r="I2578" s="63" t="e">
        <f t="array" ref="I2578">_xlfn.IFS(#REF!="1",1,#REF!="2",2,#REF!="3",3,#REF!="1A",4,#REF!="1B",5,#REF!="2A",6,#REF!="2B",7,#REF!="3A",8,#REF!="3B",9,#REF!="4A",10,#REF!="","")</f>
        <v>#REF!</v>
      </c>
      <c r="J2578">
        <f>VLOOKUP(F2578,profesor!$G$2:$H$101,2,0)</f>
        <v>28</v>
      </c>
      <c r="K2578">
        <f>VLOOKUP(H2578,ar_predmet!A:C,3,0)</f>
        <v>171</v>
      </c>
      <c r="L2578" s="3">
        <f>VLOOKUP(H2578,ar_predmet!A:C,2,FALSE())</f>
        <v>7130</v>
      </c>
      <c r="M2578">
        <f>+VLOOKUP(G2578,tip_dogodka!$B$2:$C$10,2,0)</f>
        <v>1</v>
      </c>
      <c r="N2578">
        <f>+VLOOKUP(E2578,prostor!$F$1:$G$101,2,0)</f>
        <v>7</v>
      </c>
      <c r="O2578">
        <f t="shared" si="160"/>
        <v>150</v>
      </c>
      <c r="P2578">
        <f>VLOOKUP(O2578,mi2hh!A$2:B$4261,2,FALSE())</f>
        <v>3</v>
      </c>
      <c r="Q2578" t="str">
        <f t="shared" si="161"/>
        <v>Red</v>
      </c>
      <c r="R2578" t="str">
        <f t="shared" si="162"/>
        <v>MA</v>
      </c>
      <c r="S2578" s="24" t="s">
        <v>1223</v>
      </c>
      <c r="T2578" t="str">
        <f t="shared" si="163"/>
        <v/>
      </c>
      <c r="U2578">
        <f>VLOOKUP(S2578,ar_skupina!L$2:M$136,2,FALSE())</f>
        <v>79</v>
      </c>
    </row>
    <row r="2579" spans="1:21" ht="14.25" customHeight="1" x14ac:dyDescent="0.25">
      <c r="A2579">
        <v>3138</v>
      </c>
      <c r="B2579" s="9">
        <v>45380.489583333299</v>
      </c>
      <c r="C2579" s="9">
        <v>45380.59375</v>
      </c>
      <c r="D2579" t="s">
        <v>2126</v>
      </c>
      <c r="E2579" t="s">
        <v>16</v>
      </c>
      <c r="F2579" t="s">
        <v>2113</v>
      </c>
      <c r="G2579" t="s">
        <v>4</v>
      </c>
      <c r="H2579" t="s">
        <v>1454</v>
      </c>
      <c r="I2579" s="63" t="e">
        <f t="array" ref="I2579">_xlfn.IFS(#REF!="1",1,#REF!="2",2,#REF!="3",3,#REF!="1A",4,#REF!="1B",5,#REF!="2A",6,#REF!="2B",7,#REF!="3A",8,#REF!="3B",9,#REF!="4A",10,#REF!="","")</f>
        <v>#REF!</v>
      </c>
      <c r="J2579">
        <f>VLOOKUP(F2579,profesor!$G$2:$H$101,2,0)</f>
        <v>28</v>
      </c>
      <c r="K2579">
        <f>VLOOKUP(H2579,ar_predmet!A:C,3,0)</f>
        <v>171</v>
      </c>
      <c r="L2579" s="3">
        <f>VLOOKUP(H2579,ar_predmet!A:C,2,FALSE())</f>
        <v>7130</v>
      </c>
      <c r="M2579">
        <f>+VLOOKUP(G2579,tip_dogodka!$B$2:$C$10,2,0)</f>
        <v>3</v>
      </c>
      <c r="N2579">
        <f>+VLOOKUP(E2579,prostor!$F$1:$G$101,2,0)</f>
        <v>54</v>
      </c>
      <c r="O2579">
        <f t="shared" si="160"/>
        <v>150</v>
      </c>
      <c r="P2579">
        <f>VLOOKUP(O2579,mi2hh!A$2:B$4261,2,FALSE())</f>
        <v>3</v>
      </c>
      <c r="Q2579" t="str">
        <f t="shared" si="161"/>
        <v>Red</v>
      </c>
      <c r="R2579" t="str">
        <f t="shared" si="162"/>
        <v>MA</v>
      </c>
      <c r="S2579" s="24" t="s">
        <v>1223</v>
      </c>
      <c r="T2579" t="str">
        <f t="shared" si="163"/>
        <v/>
      </c>
      <c r="U2579">
        <f>VLOOKUP(S2579,ar_skupina!L$2:M$136,2,FALSE())</f>
        <v>79</v>
      </c>
    </row>
    <row r="2580" spans="1:21" ht="14.25" customHeight="1" x14ac:dyDescent="0.25">
      <c r="A2580">
        <v>3139</v>
      </c>
      <c r="B2580" s="9">
        <v>45301.75</v>
      </c>
      <c r="C2580" s="9">
        <v>45301.854166666701</v>
      </c>
      <c r="D2580" t="s">
        <v>1356</v>
      </c>
      <c r="E2580" t="s">
        <v>17</v>
      </c>
      <c r="F2580" t="s">
        <v>2113</v>
      </c>
      <c r="G2580" t="s">
        <v>2</v>
      </c>
      <c r="H2580" t="s">
        <v>1353</v>
      </c>
      <c r="I2580" s="63" t="e">
        <f t="array" ref="I2580">_xlfn.IFS(#REF!="1",1,#REF!="2",2,#REF!="3",3,#REF!="1A",4,#REF!="1B",5,#REF!="2A",6,#REF!="2B",7,#REF!="3A",8,#REF!="3B",9,#REF!="4A",10,#REF!="","")</f>
        <v>#REF!</v>
      </c>
      <c r="J2580">
        <f>VLOOKUP(F2580,profesor!$G$2:$H$101,2,0)</f>
        <v>28</v>
      </c>
      <c r="K2580">
        <f>VLOOKUP(H2580,ar_predmet!A:C,3,0)</f>
        <v>185</v>
      </c>
      <c r="L2580" s="3">
        <f>VLOOKUP(H2580,ar_predmet!A:C,2,FALSE())</f>
        <v>7225</v>
      </c>
      <c r="M2580">
        <f>+VLOOKUP(G2580,tip_dogodka!$B$2:$C$10,2,0)</f>
        <v>1</v>
      </c>
      <c r="N2580">
        <f>+VLOOKUP(E2580,prostor!$F$1:$G$101,2,0)</f>
        <v>55</v>
      </c>
      <c r="O2580">
        <f t="shared" si="160"/>
        <v>150</v>
      </c>
      <c r="P2580">
        <f>VLOOKUP(O2580,mi2hh!A$2:B$4261,2,FALSE())</f>
        <v>3</v>
      </c>
      <c r="Q2580" t="str">
        <f t="shared" si="161"/>
        <v>Izr</v>
      </c>
      <c r="R2580" t="str">
        <f t="shared" si="162"/>
        <v>MA</v>
      </c>
      <c r="S2580" s="24" t="s">
        <v>1276</v>
      </c>
      <c r="T2580" t="str">
        <f t="shared" si="163"/>
        <v/>
      </c>
      <c r="U2580">
        <f>VLOOKUP(S2580,ar_skupina!L$2:M$136,2,FALSE())</f>
        <v>127</v>
      </c>
    </row>
    <row r="2581" spans="1:21" ht="14.25" customHeight="1" x14ac:dyDescent="0.25">
      <c r="A2581">
        <v>3140</v>
      </c>
      <c r="B2581" s="9">
        <v>45265.375</v>
      </c>
      <c r="C2581" s="9">
        <v>45265.479166666701</v>
      </c>
      <c r="D2581" t="s">
        <v>2121</v>
      </c>
      <c r="E2581" t="s">
        <v>17</v>
      </c>
      <c r="F2581" t="s">
        <v>2113</v>
      </c>
      <c r="G2581" t="s">
        <v>2</v>
      </c>
      <c r="H2581" t="s">
        <v>1778</v>
      </c>
      <c r="I2581" s="63" t="e">
        <f t="array" ref="I2581">_xlfn.IFS(#REF!="1",1,#REF!="2",2,#REF!="3",3,#REF!="1A",4,#REF!="1B",5,#REF!="2A",6,#REF!="2B",7,#REF!="3A",8,#REF!="3B",9,#REF!="4A",10,#REF!="","")</f>
        <v>#REF!</v>
      </c>
      <c r="J2581">
        <f>VLOOKUP(F2581,profesor!$G$2:$H$101,2,0)</f>
        <v>28</v>
      </c>
      <c r="K2581">
        <f>VLOOKUP(H2581,ar_predmet!A:C,3,0)</f>
        <v>198</v>
      </c>
      <c r="L2581" s="3">
        <f>VLOOKUP(H2581,ar_predmet!A:C,2,FALSE())</f>
        <v>7241</v>
      </c>
      <c r="M2581">
        <f>+VLOOKUP(G2581,tip_dogodka!$B$2:$C$10,2,0)</f>
        <v>1</v>
      </c>
      <c r="N2581">
        <f>+VLOOKUP(E2581,prostor!$F$1:$G$101,2,0)</f>
        <v>55</v>
      </c>
      <c r="O2581">
        <f t="shared" si="160"/>
        <v>150</v>
      </c>
      <c r="P2581">
        <f>VLOOKUP(O2581,mi2hh!A$2:B$4261,2,FALSE())</f>
        <v>3</v>
      </c>
      <c r="Q2581" t="str">
        <f t="shared" si="161"/>
        <v>Red</v>
      </c>
      <c r="R2581" t="str">
        <f t="shared" si="162"/>
        <v>MA</v>
      </c>
      <c r="S2581" s="24" t="s">
        <v>1228</v>
      </c>
      <c r="T2581" t="str">
        <f t="shared" si="163"/>
        <v/>
      </c>
      <c r="U2581">
        <f>VLOOKUP(S2581,ar_skupina!L$2:M$136,2,FALSE())</f>
        <v>84</v>
      </c>
    </row>
    <row r="2582" spans="1:21" ht="14.25" customHeight="1" x14ac:dyDescent="0.25">
      <c r="A2582">
        <v>3141</v>
      </c>
      <c r="B2582" s="9">
        <v>45387.791666666701</v>
      </c>
      <c r="C2582" s="9">
        <v>45387.895833333299</v>
      </c>
      <c r="D2582" t="s">
        <v>2127</v>
      </c>
      <c r="E2582" t="s">
        <v>16</v>
      </c>
      <c r="F2582" t="s">
        <v>2113</v>
      </c>
      <c r="G2582" t="s">
        <v>4</v>
      </c>
      <c r="H2582" t="s">
        <v>1045</v>
      </c>
      <c r="I2582" s="63" t="e">
        <f t="array" ref="I2582">_xlfn.IFS(#REF!="1",1,#REF!="2",2,#REF!="3",3,#REF!="1A",4,#REF!="1B",5,#REF!="2A",6,#REF!="2B",7,#REF!="3A",8,#REF!="3B",9,#REF!="4A",10,#REF!="","")</f>
        <v>#REF!</v>
      </c>
      <c r="J2582">
        <f>VLOOKUP(F2582,profesor!$G$2:$H$101,2,0)</f>
        <v>28</v>
      </c>
      <c r="K2582">
        <f>VLOOKUP(H2582,ar_predmet!A:C,3,0)</f>
        <v>332</v>
      </c>
      <c r="L2582" s="3" t="str">
        <f>VLOOKUP(H2582,ar_predmet!A:C,2,FALSE())</f>
        <v>NA001</v>
      </c>
      <c r="M2582">
        <f>+VLOOKUP(G2582,tip_dogodka!$B$2:$C$10,2,0)</f>
        <v>3</v>
      </c>
      <c r="N2582">
        <f>+VLOOKUP(E2582,prostor!$F$1:$G$101,2,0)</f>
        <v>54</v>
      </c>
      <c r="O2582">
        <f t="shared" si="160"/>
        <v>150</v>
      </c>
      <c r="P2582">
        <f>VLOOKUP(O2582,mi2hh!A$2:B$4261,2,FALSE())</f>
        <v>3</v>
      </c>
      <c r="Q2582" t="str">
        <f t="shared" si="161"/>
        <v>Red</v>
      </c>
      <c r="R2582" t="str">
        <f t="shared" si="162"/>
        <v>MA</v>
      </c>
      <c r="S2582" s="24" t="s">
        <v>1228</v>
      </c>
      <c r="T2582" t="str">
        <f t="shared" si="163"/>
        <v/>
      </c>
      <c r="U2582">
        <f>VLOOKUP(S2582,ar_skupina!L$2:M$136,2,FALSE())</f>
        <v>84</v>
      </c>
    </row>
    <row r="2583" spans="1:21" ht="14.25" customHeight="1" x14ac:dyDescent="0.25">
      <c r="A2583">
        <v>3142</v>
      </c>
      <c r="B2583" s="9">
        <v>45204.53125</v>
      </c>
      <c r="C2583" s="9">
        <v>45204.635416666701</v>
      </c>
      <c r="D2583" t="s">
        <v>2129</v>
      </c>
      <c r="E2583" t="s">
        <v>16</v>
      </c>
      <c r="F2583" t="s">
        <v>2113</v>
      </c>
      <c r="G2583" t="s">
        <v>4</v>
      </c>
      <c r="H2583" t="s">
        <v>1869</v>
      </c>
      <c r="I2583" s="63" t="e">
        <f t="array" ref="I2583">_xlfn.IFS(#REF!="1",1,#REF!="2",2,#REF!="3",3,#REF!="1A",4,#REF!="1B",5,#REF!="2A",6,#REF!="2B",7,#REF!="3A",8,#REF!="3B",9,#REF!="4A",10,#REF!="","")</f>
        <v>#REF!</v>
      </c>
      <c r="J2583">
        <f>VLOOKUP(F2583,profesor!$G$2:$H$101,2,0)</f>
        <v>28</v>
      </c>
      <c r="K2583">
        <f>VLOOKUP(H2583,ar_predmet!A:C,3,0)</f>
        <v>106</v>
      </c>
      <c r="L2583" s="3">
        <f>VLOOKUP(H2583,ar_predmet!A:C,2,FALSE())</f>
        <v>6231</v>
      </c>
      <c r="M2583">
        <f>+VLOOKUP(G2583,tip_dogodka!$B$2:$C$10,2,0)</f>
        <v>3</v>
      </c>
      <c r="N2583">
        <f>+VLOOKUP(E2583,prostor!$F$1:$G$101,2,0)</f>
        <v>54</v>
      </c>
      <c r="O2583">
        <f t="shared" si="160"/>
        <v>150</v>
      </c>
      <c r="P2583">
        <f>VLOOKUP(O2583,mi2hh!A$2:B$4261,2,FALSE())</f>
        <v>3</v>
      </c>
      <c r="Q2583" t="str">
        <f t="shared" si="161"/>
        <v>Red</v>
      </c>
      <c r="R2583" t="str">
        <f t="shared" si="162"/>
        <v>UN</v>
      </c>
      <c r="S2583" s="24" t="s">
        <v>1207</v>
      </c>
      <c r="T2583" t="str">
        <f t="shared" si="163"/>
        <v/>
      </c>
      <c r="U2583">
        <f>VLOOKUP(S2583,ar_skupina!L$2:M$136,2,FALSE())</f>
        <v>64</v>
      </c>
    </row>
    <row r="2584" spans="1:21" ht="14.25" customHeight="1" x14ac:dyDescent="0.25">
      <c r="A2584">
        <v>3143</v>
      </c>
      <c r="B2584" s="9">
        <v>45267.489583333299</v>
      </c>
      <c r="C2584" s="9">
        <v>45267.59375</v>
      </c>
      <c r="D2584" t="s">
        <v>1352</v>
      </c>
      <c r="E2584" t="s">
        <v>17</v>
      </c>
      <c r="F2584" t="s">
        <v>2113</v>
      </c>
      <c r="G2584" t="s">
        <v>2</v>
      </c>
      <c r="H2584" t="s">
        <v>1353</v>
      </c>
      <c r="I2584" s="63" t="e">
        <f t="array" ref="I2584">_xlfn.IFS(#REF!="1",1,#REF!="2",2,#REF!="3",3,#REF!="1A",4,#REF!="1B",5,#REF!="2A",6,#REF!="2B",7,#REF!="3A",8,#REF!="3B",9,#REF!="4A",10,#REF!="","")</f>
        <v>#REF!</v>
      </c>
      <c r="J2584">
        <f>VLOOKUP(F2584,profesor!$G$2:$H$101,2,0)</f>
        <v>28</v>
      </c>
      <c r="K2584">
        <f>VLOOKUP(H2584,ar_predmet!A:C,3,0)</f>
        <v>185</v>
      </c>
      <c r="L2584" s="3">
        <f>VLOOKUP(H2584,ar_predmet!A:C,2,FALSE())</f>
        <v>7225</v>
      </c>
      <c r="M2584">
        <f>+VLOOKUP(G2584,tip_dogodka!$B$2:$C$10,2,0)</f>
        <v>1</v>
      </c>
      <c r="N2584">
        <f>+VLOOKUP(E2584,prostor!$F$1:$G$101,2,0)</f>
        <v>55</v>
      </c>
      <c r="O2584">
        <f t="shared" si="160"/>
        <v>150</v>
      </c>
      <c r="P2584">
        <f>VLOOKUP(O2584,mi2hh!A$2:B$4261,2,FALSE())</f>
        <v>3</v>
      </c>
      <c r="Q2584" t="str">
        <f t="shared" si="161"/>
        <v>Red</v>
      </c>
      <c r="R2584" t="str">
        <f t="shared" si="162"/>
        <v>MA</v>
      </c>
      <c r="S2584" s="24" t="s">
        <v>1354</v>
      </c>
      <c r="T2584" t="str">
        <f t="shared" si="163"/>
        <v/>
      </c>
      <c r="U2584">
        <f>VLOOKUP(S2584,ar_skupina!L$2:M$136,2,FALSE())</f>
        <v>78</v>
      </c>
    </row>
    <row r="2585" spans="1:21" ht="14.25" customHeight="1" x14ac:dyDescent="0.25">
      <c r="A2585">
        <v>3144</v>
      </c>
      <c r="B2585" s="9">
        <v>45397.416666666701</v>
      </c>
      <c r="C2585" s="9">
        <v>45397.520833333299</v>
      </c>
      <c r="D2585" t="s">
        <v>2119</v>
      </c>
      <c r="E2585">
        <v>303</v>
      </c>
      <c r="F2585" t="s">
        <v>2113</v>
      </c>
      <c r="G2585" t="s">
        <v>2</v>
      </c>
      <c r="H2585" t="s">
        <v>1045</v>
      </c>
      <c r="I2585" s="63" t="e">
        <f t="array" ref="I2585">_xlfn.IFS(#REF!="1",1,#REF!="2",2,#REF!="3",3,#REF!="1A",4,#REF!="1B",5,#REF!="2A",6,#REF!="2B",7,#REF!="3A",8,#REF!="3B",9,#REF!="4A",10,#REF!="","")</f>
        <v>#REF!</v>
      </c>
      <c r="J2585">
        <f>VLOOKUP(F2585,profesor!$G$2:$H$101,2,0)</f>
        <v>28</v>
      </c>
      <c r="K2585">
        <f>VLOOKUP(H2585,ar_predmet!A:C,3,0)</f>
        <v>332</v>
      </c>
      <c r="L2585" s="3" t="str">
        <f>VLOOKUP(H2585,ar_predmet!A:C,2,FALSE())</f>
        <v>NA001</v>
      </c>
      <c r="M2585">
        <f>+VLOOKUP(G2585,tip_dogodka!$B$2:$C$10,2,0)</f>
        <v>1</v>
      </c>
      <c r="N2585">
        <f>+VLOOKUP(E2585,prostor!$F$1:$G$101,2,0)</f>
        <v>7</v>
      </c>
      <c r="O2585">
        <f t="shared" si="160"/>
        <v>150</v>
      </c>
      <c r="P2585">
        <f>VLOOKUP(O2585,mi2hh!A$2:B$4261,2,FALSE())</f>
        <v>3</v>
      </c>
      <c r="Q2585" t="str">
        <f t="shared" si="161"/>
        <v>Red</v>
      </c>
      <c r="R2585" t="str">
        <f t="shared" si="162"/>
        <v>MA</v>
      </c>
      <c r="S2585" s="24" t="s">
        <v>1228</v>
      </c>
      <c r="T2585" t="str">
        <f t="shared" si="163"/>
        <v/>
      </c>
      <c r="U2585">
        <f>VLOOKUP(S2585,ar_skupina!L$2:M$136,2,FALSE())</f>
        <v>84</v>
      </c>
    </row>
    <row r="2586" spans="1:21" ht="14.25" customHeight="1" x14ac:dyDescent="0.25">
      <c r="A2586">
        <v>3145</v>
      </c>
      <c r="B2586" s="9">
        <v>45315.75</v>
      </c>
      <c r="C2586" s="9">
        <v>45315.854166666701</v>
      </c>
      <c r="D2586" t="s">
        <v>1356</v>
      </c>
      <c r="E2586" t="s">
        <v>17</v>
      </c>
      <c r="F2586" t="s">
        <v>2113</v>
      </c>
      <c r="G2586" t="s">
        <v>2</v>
      </c>
      <c r="H2586" t="s">
        <v>1353</v>
      </c>
      <c r="I2586" s="63" t="e">
        <f t="array" ref="I2586">_xlfn.IFS(#REF!="1",1,#REF!="2",2,#REF!="3",3,#REF!="1A",4,#REF!="1B",5,#REF!="2A",6,#REF!="2B",7,#REF!="3A",8,#REF!="3B",9,#REF!="4A",10,#REF!="","")</f>
        <v>#REF!</v>
      </c>
      <c r="J2586">
        <f>VLOOKUP(F2586,profesor!$G$2:$H$101,2,0)</f>
        <v>28</v>
      </c>
      <c r="K2586">
        <f>VLOOKUP(H2586,ar_predmet!A:C,3,0)</f>
        <v>185</v>
      </c>
      <c r="L2586" s="3">
        <f>VLOOKUP(H2586,ar_predmet!A:C,2,FALSE())</f>
        <v>7225</v>
      </c>
      <c r="M2586">
        <f>+VLOOKUP(G2586,tip_dogodka!$B$2:$C$10,2,0)</f>
        <v>1</v>
      </c>
      <c r="N2586">
        <f>+VLOOKUP(E2586,prostor!$F$1:$G$101,2,0)</f>
        <v>55</v>
      </c>
      <c r="O2586">
        <f t="shared" si="160"/>
        <v>150</v>
      </c>
      <c r="P2586">
        <f>VLOOKUP(O2586,mi2hh!A$2:B$4261,2,FALSE())</f>
        <v>3</v>
      </c>
      <c r="Q2586" t="str">
        <f t="shared" si="161"/>
        <v>Izr</v>
      </c>
      <c r="R2586" t="str">
        <f t="shared" si="162"/>
        <v>MA</v>
      </c>
      <c r="S2586" s="24" t="s">
        <v>1276</v>
      </c>
      <c r="T2586" t="str">
        <f t="shared" si="163"/>
        <v/>
      </c>
      <c r="U2586">
        <f>VLOOKUP(S2586,ar_skupina!L$2:M$136,2,FALSE())</f>
        <v>127</v>
      </c>
    </row>
    <row r="2587" spans="1:21" ht="14.25" customHeight="1" x14ac:dyDescent="0.25">
      <c r="A2587">
        <v>3146</v>
      </c>
      <c r="B2587" s="9">
        <v>45350.708333333299</v>
      </c>
      <c r="C2587" s="9">
        <v>45350.885416666701</v>
      </c>
      <c r="D2587" t="s">
        <v>2132</v>
      </c>
      <c r="E2587" t="s">
        <v>17</v>
      </c>
      <c r="F2587" t="s">
        <v>2113</v>
      </c>
      <c r="G2587" t="s">
        <v>2</v>
      </c>
      <c r="H2587" t="s">
        <v>2133</v>
      </c>
      <c r="I2587" s="63" t="e">
        <f t="array" ref="I2587">_xlfn.IFS(#REF!="1",1,#REF!="2",2,#REF!="3",3,#REF!="1A",4,#REF!="1B",5,#REF!="2A",6,#REF!="2B",7,#REF!="3A",8,#REF!="3B",9,#REF!="4A",10,#REF!="","")</f>
        <v>#REF!</v>
      </c>
      <c r="J2587">
        <f>VLOOKUP(F2587,profesor!$G$2:$H$101,2,0)</f>
        <v>28</v>
      </c>
      <c r="K2587">
        <f>VLOOKUP(H2587,ar_predmet!A:C,3,0)</f>
        <v>295</v>
      </c>
      <c r="L2587" s="3">
        <f>VLOOKUP(H2587,ar_predmet!A:C,2,FALSE())</f>
        <v>4132</v>
      </c>
      <c r="M2587">
        <f>+VLOOKUP(G2587,tip_dogodka!$B$2:$C$10,2,0)</f>
        <v>1</v>
      </c>
      <c r="N2587">
        <f>+VLOOKUP(E2587,prostor!$F$1:$G$101,2,0)</f>
        <v>55</v>
      </c>
      <c r="O2587">
        <f t="shared" si="160"/>
        <v>255</v>
      </c>
      <c r="P2587">
        <f>VLOOKUP(O2587,mi2hh!A$2:B$4261,2,FALSE())</f>
        <v>5</v>
      </c>
      <c r="Q2587" t="str">
        <f t="shared" si="161"/>
        <v>Izr</v>
      </c>
      <c r="R2587" t="str">
        <f t="shared" si="162"/>
        <v>DO</v>
      </c>
      <c r="S2587" s="24" t="s">
        <v>1277</v>
      </c>
      <c r="T2587" t="str">
        <f t="shared" si="163"/>
        <v/>
      </c>
      <c r="U2587">
        <f>VLOOKUP(S2587,ar_skupina!L$2:M$136,2,FALSE())</f>
        <v>128</v>
      </c>
    </row>
    <row r="2588" spans="1:21" ht="14.25" customHeight="1" x14ac:dyDescent="0.25">
      <c r="A2588">
        <v>3147</v>
      </c>
      <c r="B2588" s="9">
        <v>45246.489583333299</v>
      </c>
      <c r="C2588" s="9">
        <v>45246.59375</v>
      </c>
      <c r="D2588" t="s">
        <v>2114</v>
      </c>
      <c r="E2588">
        <v>303</v>
      </c>
      <c r="F2588" t="s">
        <v>2113</v>
      </c>
      <c r="G2588" t="s">
        <v>2</v>
      </c>
      <c r="H2588" t="s">
        <v>2115</v>
      </c>
      <c r="I2588" s="63" t="e">
        <f t="array" ref="I2588">_xlfn.IFS(#REF!="1",1,#REF!="2",2,#REF!="3",3,#REF!="1A",4,#REF!="1B",5,#REF!="2A",6,#REF!="2B",7,#REF!="3A",8,#REF!="3B",9,#REF!="4A",10,#REF!="","")</f>
        <v>#REF!</v>
      </c>
      <c r="J2588">
        <f>VLOOKUP(F2588,profesor!$G$2:$H$101,2,0)</f>
        <v>28</v>
      </c>
      <c r="K2588">
        <f>VLOOKUP(H2588,ar_predmet!A:C,3,0)</f>
        <v>135</v>
      </c>
      <c r="L2588" s="3">
        <f>VLOOKUP(H2588,ar_predmet!A:C,2,FALSE())</f>
        <v>6329</v>
      </c>
      <c r="M2588">
        <f>+VLOOKUP(G2588,tip_dogodka!$B$2:$C$10,2,0)</f>
        <v>1</v>
      </c>
      <c r="N2588">
        <f>+VLOOKUP(E2588,prostor!$F$1:$G$101,2,0)</f>
        <v>7</v>
      </c>
      <c r="O2588">
        <f t="shared" si="160"/>
        <v>150</v>
      </c>
      <c r="P2588">
        <f>VLOOKUP(O2588,mi2hh!A$2:B$4261,2,FALSE())</f>
        <v>3</v>
      </c>
      <c r="Q2588" t="str">
        <f t="shared" si="161"/>
        <v>Red</v>
      </c>
      <c r="R2588" t="str">
        <f t="shared" si="162"/>
        <v>UN</v>
      </c>
      <c r="S2588" s="24" t="s">
        <v>1217</v>
      </c>
      <c r="T2588" t="str">
        <f t="shared" si="163"/>
        <v/>
      </c>
      <c r="U2588">
        <f>VLOOKUP(S2588,ar_skupina!L$2:M$136,2,FALSE())</f>
        <v>74</v>
      </c>
    </row>
    <row r="2589" spans="1:21" ht="14.25" customHeight="1" x14ac:dyDescent="0.25">
      <c r="A2589">
        <v>3149</v>
      </c>
      <c r="B2589" s="9">
        <v>45237.489583333299</v>
      </c>
      <c r="C2589" s="9">
        <v>45237.59375</v>
      </c>
      <c r="D2589" t="s">
        <v>2114</v>
      </c>
      <c r="E2589">
        <v>303</v>
      </c>
      <c r="F2589" t="s">
        <v>2113</v>
      </c>
      <c r="G2589" t="s">
        <v>2</v>
      </c>
      <c r="H2589" t="s">
        <v>2115</v>
      </c>
      <c r="I2589" s="63" t="e">
        <f t="array" ref="I2589">_xlfn.IFS(#REF!="1",1,#REF!="2",2,#REF!="3",3,#REF!="1A",4,#REF!="1B",5,#REF!="2A",6,#REF!="2B",7,#REF!="3A",8,#REF!="3B",9,#REF!="4A",10,#REF!="","")</f>
        <v>#REF!</v>
      </c>
      <c r="J2589">
        <f>VLOOKUP(F2589,profesor!$G$2:$H$101,2,0)</f>
        <v>28</v>
      </c>
      <c r="K2589">
        <f>VLOOKUP(H2589,ar_predmet!A:C,3,0)</f>
        <v>135</v>
      </c>
      <c r="L2589" s="3">
        <f>VLOOKUP(H2589,ar_predmet!A:C,2,FALSE())</f>
        <v>6329</v>
      </c>
      <c r="M2589">
        <f>+VLOOKUP(G2589,tip_dogodka!$B$2:$C$10,2,0)</f>
        <v>1</v>
      </c>
      <c r="N2589">
        <f>+VLOOKUP(E2589,prostor!$F$1:$G$101,2,0)</f>
        <v>7</v>
      </c>
      <c r="O2589">
        <f t="shared" si="160"/>
        <v>150</v>
      </c>
      <c r="P2589">
        <f>VLOOKUP(O2589,mi2hh!A$2:B$4261,2,FALSE())</f>
        <v>3</v>
      </c>
      <c r="Q2589" t="str">
        <f t="shared" si="161"/>
        <v>Red</v>
      </c>
      <c r="R2589" t="str">
        <f t="shared" si="162"/>
        <v>UN</v>
      </c>
      <c r="S2589" s="24" t="s">
        <v>1217</v>
      </c>
      <c r="T2589" t="str">
        <f t="shared" si="163"/>
        <v/>
      </c>
      <c r="U2589">
        <f>VLOOKUP(S2589,ar_skupina!L$2:M$136,2,FALSE())</f>
        <v>74</v>
      </c>
    </row>
    <row r="2590" spans="1:21" ht="14.25" customHeight="1" x14ac:dyDescent="0.25">
      <c r="A2590">
        <v>3150</v>
      </c>
      <c r="B2590" s="9">
        <v>45390.791666666701</v>
      </c>
      <c r="C2590" s="9">
        <v>45390.895833333299</v>
      </c>
      <c r="D2590" t="s">
        <v>2126</v>
      </c>
      <c r="E2590" t="s">
        <v>16</v>
      </c>
      <c r="F2590" t="s">
        <v>2113</v>
      </c>
      <c r="G2590" t="s">
        <v>4</v>
      </c>
      <c r="H2590" t="s">
        <v>1454</v>
      </c>
      <c r="I2590" s="63" t="e">
        <f t="array" ref="I2590">_xlfn.IFS(#REF!="1",1,#REF!="2",2,#REF!="3",3,#REF!="1A",4,#REF!="1B",5,#REF!="2A",6,#REF!="2B",7,#REF!="3A",8,#REF!="3B",9,#REF!="4A",10,#REF!="","")</f>
        <v>#REF!</v>
      </c>
      <c r="J2590">
        <f>VLOOKUP(F2590,profesor!$G$2:$H$101,2,0)</f>
        <v>28</v>
      </c>
      <c r="K2590">
        <f>VLOOKUP(H2590,ar_predmet!A:C,3,0)</f>
        <v>171</v>
      </c>
      <c r="L2590" s="3">
        <f>VLOOKUP(H2590,ar_predmet!A:C,2,FALSE())</f>
        <v>7130</v>
      </c>
      <c r="M2590">
        <f>+VLOOKUP(G2590,tip_dogodka!$B$2:$C$10,2,0)</f>
        <v>3</v>
      </c>
      <c r="N2590">
        <f>+VLOOKUP(E2590,prostor!$F$1:$G$101,2,0)</f>
        <v>54</v>
      </c>
      <c r="O2590">
        <f t="shared" si="160"/>
        <v>150</v>
      </c>
      <c r="P2590">
        <f>VLOOKUP(O2590,mi2hh!A$2:B$4261,2,FALSE())</f>
        <v>3</v>
      </c>
      <c r="Q2590" t="str">
        <f t="shared" si="161"/>
        <v>Red</v>
      </c>
      <c r="R2590" t="str">
        <f t="shared" si="162"/>
        <v>MA</v>
      </c>
      <c r="S2590" s="24" t="s">
        <v>1223</v>
      </c>
      <c r="T2590" t="str">
        <f t="shared" si="163"/>
        <v/>
      </c>
      <c r="U2590">
        <f>VLOOKUP(S2590,ar_skupina!L$2:M$136,2,FALSE())</f>
        <v>79</v>
      </c>
    </row>
    <row r="2591" spans="1:21" ht="14.25" customHeight="1" x14ac:dyDescent="0.25">
      <c r="A2591">
        <v>3151</v>
      </c>
      <c r="B2591" s="9">
        <v>45420.75</v>
      </c>
      <c r="C2591" s="9">
        <v>45420.885416666701</v>
      </c>
      <c r="D2591" t="s">
        <v>1326</v>
      </c>
      <c r="E2591" t="s">
        <v>1327</v>
      </c>
      <c r="F2591" t="s">
        <v>2113</v>
      </c>
      <c r="G2591" t="s">
        <v>2</v>
      </c>
      <c r="H2591" t="s">
        <v>1328</v>
      </c>
      <c r="I2591" s="63" t="e">
        <f t="array" ref="I2591">_xlfn.IFS(#REF!="1",1,#REF!="2",2,#REF!="3",3,#REF!="1A",4,#REF!="1B",5,#REF!="2A",6,#REF!="2B",7,#REF!="3A",8,#REF!="3B",9,#REF!="4A",10,#REF!="","")</f>
        <v>#REF!</v>
      </c>
      <c r="J2591">
        <f>VLOOKUP(F2591,profesor!$G$2:$H$101,2,0)</f>
        <v>28</v>
      </c>
      <c r="K2591">
        <f>VLOOKUP(H2591,ar_predmet!A:C,3,0)</f>
        <v>289</v>
      </c>
      <c r="L2591" s="3">
        <f>VLOOKUP(H2591,ar_predmet!A:C,2,FALSE())</f>
        <v>4125</v>
      </c>
      <c r="M2591">
        <f>+VLOOKUP(G2591,tip_dogodka!$B$2:$C$10,2,0)</f>
        <v>1</v>
      </c>
      <c r="N2591">
        <f>+VLOOKUP(E2591,prostor!$F$1:$G$101,2,0)</f>
        <v>55</v>
      </c>
      <c r="O2591">
        <f t="shared" si="160"/>
        <v>195</v>
      </c>
      <c r="P2591">
        <f>VLOOKUP(O2591,mi2hh!A$2:B$4261,2,FALSE())</f>
        <v>4</v>
      </c>
      <c r="Q2591" t="str">
        <f t="shared" si="161"/>
        <v>Izr</v>
      </c>
      <c r="R2591" t="str">
        <f t="shared" si="162"/>
        <v>DO</v>
      </c>
      <c r="S2591" s="24" t="s">
        <v>1279</v>
      </c>
      <c r="T2591" t="str">
        <f t="shared" si="163"/>
        <v/>
      </c>
      <c r="U2591">
        <f>VLOOKUP(S2591,ar_skupina!L$2:M$136,2,FALSE())</f>
        <v>129</v>
      </c>
    </row>
    <row r="2592" spans="1:21" ht="14.25" customHeight="1" x14ac:dyDescent="0.25">
      <c r="A2592">
        <v>3152</v>
      </c>
      <c r="B2592" s="9">
        <v>45247.489583333299</v>
      </c>
      <c r="C2592" s="9">
        <v>45247.59375</v>
      </c>
      <c r="D2592" t="s">
        <v>2114</v>
      </c>
      <c r="E2592">
        <v>301</v>
      </c>
      <c r="F2592" t="s">
        <v>2113</v>
      </c>
      <c r="G2592" t="s">
        <v>2</v>
      </c>
      <c r="H2592" t="s">
        <v>2115</v>
      </c>
      <c r="I2592" s="63" t="e">
        <f t="array" ref="I2592">_xlfn.IFS(#REF!="1",1,#REF!="2",2,#REF!="3",3,#REF!="1A",4,#REF!="1B",5,#REF!="2A",6,#REF!="2B",7,#REF!="3A",8,#REF!="3B",9,#REF!="4A",10,#REF!="","")</f>
        <v>#REF!</v>
      </c>
      <c r="J2592">
        <f>VLOOKUP(F2592,profesor!$G$2:$H$101,2,0)</f>
        <v>28</v>
      </c>
      <c r="K2592">
        <f>VLOOKUP(H2592,ar_predmet!A:C,3,0)</f>
        <v>135</v>
      </c>
      <c r="L2592" s="3">
        <f>VLOOKUP(H2592,ar_predmet!A:C,2,FALSE())</f>
        <v>6329</v>
      </c>
      <c r="M2592">
        <f>+VLOOKUP(G2592,tip_dogodka!$B$2:$C$10,2,0)</f>
        <v>1</v>
      </c>
      <c r="N2592">
        <f>+VLOOKUP(E2592,prostor!$F$1:$G$101,2,0)</f>
        <v>5</v>
      </c>
      <c r="O2592">
        <f t="shared" si="160"/>
        <v>150</v>
      </c>
      <c r="P2592">
        <f>VLOOKUP(O2592,mi2hh!A$2:B$4261,2,FALSE())</f>
        <v>3</v>
      </c>
      <c r="Q2592" t="str">
        <f t="shared" si="161"/>
        <v>Red</v>
      </c>
      <c r="R2592" t="str">
        <f t="shared" si="162"/>
        <v>UN</v>
      </c>
      <c r="S2592" s="24" t="s">
        <v>1217</v>
      </c>
      <c r="T2592" t="str">
        <f t="shared" si="163"/>
        <v/>
      </c>
      <c r="U2592">
        <f>VLOOKUP(S2592,ar_skupina!L$2:M$136,2,FALSE())</f>
        <v>74</v>
      </c>
    </row>
    <row r="2593" spans="1:21" ht="14.25" customHeight="1" x14ac:dyDescent="0.25">
      <c r="A2593">
        <v>3153</v>
      </c>
      <c r="B2593" s="9">
        <v>45390.791666666701</v>
      </c>
      <c r="C2593" s="9">
        <v>45390.895833333299</v>
      </c>
      <c r="D2593" t="s">
        <v>2127</v>
      </c>
      <c r="E2593" t="s">
        <v>16</v>
      </c>
      <c r="F2593" t="s">
        <v>2113</v>
      </c>
      <c r="G2593" t="s">
        <v>4</v>
      </c>
      <c r="H2593" t="s">
        <v>1045</v>
      </c>
      <c r="I2593" s="63" t="e">
        <f t="array" ref="I2593">_xlfn.IFS(#REF!="1",1,#REF!="2",2,#REF!="3",3,#REF!="1A",4,#REF!="1B",5,#REF!="2A",6,#REF!="2B",7,#REF!="3A",8,#REF!="3B",9,#REF!="4A",10,#REF!="","")</f>
        <v>#REF!</v>
      </c>
      <c r="J2593">
        <f>VLOOKUP(F2593,profesor!$G$2:$H$101,2,0)</f>
        <v>28</v>
      </c>
      <c r="K2593">
        <f>VLOOKUP(H2593,ar_predmet!A:C,3,0)</f>
        <v>332</v>
      </c>
      <c r="L2593" s="3" t="str">
        <f>VLOOKUP(H2593,ar_predmet!A:C,2,FALSE())</f>
        <v>NA001</v>
      </c>
      <c r="M2593">
        <f>+VLOOKUP(G2593,tip_dogodka!$B$2:$C$10,2,0)</f>
        <v>3</v>
      </c>
      <c r="N2593">
        <f>+VLOOKUP(E2593,prostor!$F$1:$G$101,2,0)</f>
        <v>54</v>
      </c>
      <c r="O2593">
        <f t="shared" si="160"/>
        <v>150</v>
      </c>
      <c r="P2593">
        <f>VLOOKUP(O2593,mi2hh!A$2:B$4261,2,FALSE())</f>
        <v>3</v>
      </c>
      <c r="Q2593" t="str">
        <f t="shared" si="161"/>
        <v>Red</v>
      </c>
      <c r="R2593" t="str">
        <f t="shared" si="162"/>
        <v>MA</v>
      </c>
      <c r="S2593" s="24" t="s">
        <v>1228</v>
      </c>
      <c r="T2593" t="str">
        <f t="shared" si="163"/>
        <v/>
      </c>
      <c r="U2593">
        <f>VLOOKUP(S2593,ar_skupina!L$2:M$136,2,FALSE())</f>
        <v>84</v>
      </c>
    </row>
    <row r="2594" spans="1:21" ht="14.25" customHeight="1" x14ac:dyDescent="0.25">
      <c r="A2594">
        <v>3154</v>
      </c>
      <c r="B2594" s="9">
        <v>45243.375</v>
      </c>
      <c r="C2594" s="9">
        <v>45243.479166666701</v>
      </c>
      <c r="D2594" t="s">
        <v>2116</v>
      </c>
      <c r="E2594" t="s">
        <v>16</v>
      </c>
      <c r="F2594" t="s">
        <v>2113</v>
      </c>
      <c r="G2594" t="s">
        <v>4</v>
      </c>
      <c r="H2594" t="s">
        <v>2115</v>
      </c>
      <c r="I2594" s="63" t="e">
        <f t="array" ref="I2594">_xlfn.IFS(#REF!="1",1,#REF!="2",2,#REF!="3",3,#REF!="1A",4,#REF!="1B",5,#REF!="2A",6,#REF!="2B",7,#REF!="3A",8,#REF!="3B",9,#REF!="4A",10,#REF!="","")</f>
        <v>#REF!</v>
      </c>
      <c r="J2594">
        <f>VLOOKUP(F2594,profesor!$G$2:$H$101,2,0)</f>
        <v>28</v>
      </c>
      <c r="K2594">
        <f>VLOOKUP(H2594,ar_predmet!A:C,3,0)</f>
        <v>135</v>
      </c>
      <c r="L2594" s="3">
        <f>VLOOKUP(H2594,ar_predmet!A:C,2,FALSE())</f>
        <v>6329</v>
      </c>
      <c r="M2594">
        <f>+VLOOKUP(G2594,tip_dogodka!$B$2:$C$10,2,0)</f>
        <v>3</v>
      </c>
      <c r="N2594">
        <f>+VLOOKUP(E2594,prostor!$F$1:$G$101,2,0)</f>
        <v>54</v>
      </c>
      <c r="O2594">
        <f t="shared" si="160"/>
        <v>150</v>
      </c>
      <c r="P2594">
        <f>VLOOKUP(O2594,mi2hh!A$2:B$4261,2,FALSE())</f>
        <v>3</v>
      </c>
      <c r="Q2594" t="str">
        <f t="shared" si="161"/>
        <v>Red</v>
      </c>
      <c r="R2594" t="str">
        <f t="shared" si="162"/>
        <v>UN</v>
      </c>
      <c r="S2594" s="24" t="s">
        <v>1217</v>
      </c>
      <c r="T2594" t="str">
        <f t="shared" si="163"/>
        <v/>
      </c>
      <c r="U2594">
        <f>VLOOKUP(S2594,ar_skupina!L$2:M$136,2,FALSE())</f>
        <v>74</v>
      </c>
    </row>
    <row r="2595" spans="1:21" ht="14.25" customHeight="1" x14ac:dyDescent="0.25">
      <c r="A2595">
        <v>3155</v>
      </c>
      <c r="B2595" s="9">
        <v>45313.489583333299</v>
      </c>
      <c r="C2595" s="9">
        <v>45313.59375</v>
      </c>
      <c r="D2595" t="s">
        <v>1352</v>
      </c>
      <c r="E2595">
        <v>307</v>
      </c>
      <c r="F2595" t="s">
        <v>2113</v>
      </c>
      <c r="G2595" t="s">
        <v>2</v>
      </c>
      <c r="H2595" t="s">
        <v>1353</v>
      </c>
      <c r="I2595" s="63" t="e">
        <f t="array" ref="I2595">_xlfn.IFS(#REF!="1",1,#REF!="2",2,#REF!="3",3,#REF!="1A",4,#REF!="1B",5,#REF!="2A",6,#REF!="2B",7,#REF!="3A",8,#REF!="3B",9,#REF!="4A",10,#REF!="","")</f>
        <v>#REF!</v>
      </c>
      <c r="J2595">
        <f>VLOOKUP(F2595,profesor!$G$2:$H$101,2,0)</f>
        <v>28</v>
      </c>
      <c r="K2595">
        <f>VLOOKUP(H2595,ar_predmet!A:C,3,0)</f>
        <v>185</v>
      </c>
      <c r="L2595" s="3">
        <f>VLOOKUP(H2595,ar_predmet!A:C,2,FALSE())</f>
        <v>7225</v>
      </c>
      <c r="M2595">
        <f>+VLOOKUP(G2595,tip_dogodka!$B$2:$C$10,2,0)</f>
        <v>1</v>
      </c>
      <c r="N2595">
        <f>+VLOOKUP(E2595,prostor!$F$1:$G$101,2,0)</f>
        <v>9</v>
      </c>
      <c r="O2595">
        <f t="shared" si="160"/>
        <v>150</v>
      </c>
      <c r="P2595">
        <f>VLOOKUP(O2595,mi2hh!A$2:B$4261,2,FALSE())</f>
        <v>3</v>
      </c>
      <c r="Q2595" t="str">
        <f t="shared" si="161"/>
        <v>Red</v>
      </c>
      <c r="R2595" t="str">
        <f t="shared" si="162"/>
        <v>MA</v>
      </c>
      <c r="S2595" s="24" t="s">
        <v>1354</v>
      </c>
      <c r="T2595" t="str">
        <f t="shared" si="163"/>
        <v/>
      </c>
      <c r="U2595">
        <f>VLOOKUP(S2595,ar_skupina!L$2:M$136,2,FALSE())</f>
        <v>78</v>
      </c>
    </row>
    <row r="2596" spans="1:21" ht="14.25" customHeight="1" x14ac:dyDescent="0.25">
      <c r="A2596">
        <v>3156</v>
      </c>
      <c r="B2596" s="9">
        <v>45247.375</v>
      </c>
      <c r="C2596" s="9">
        <v>45247.479166666701</v>
      </c>
      <c r="D2596" t="s">
        <v>2116</v>
      </c>
      <c r="E2596" t="s">
        <v>16</v>
      </c>
      <c r="F2596" t="s">
        <v>2113</v>
      </c>
      <c r="G2596" t="s">
        <v>4</v>
      </c>
      <c r="H2596" t="s">
        <v>2115</v>
      </c>
      <c r="I2596" s="63" t="e">
        <f t="array" ref="I2596">_xlfn.IFS(#REF!="1",1,#REF!="2",2,#REF!="3",3,#REF!="1A",4,#REF!="1B",5,#REF!="2A",6,#REF!="2B",7,#REF!="3A",8,#REF!="3B",9,#REF!="4A",10,#REF!="","")</f>
        <v>#REF!</v>
      </c>
      <c r="J2596">
        <f>VLOOKUP(F2596,profesor!$G$2:$H$101,2,0)</f>
        <v>28</v>
      </c>
      <c r="K2596">
        <f>VLOOKUP(H2596,ar_predmet!A:C,3,0)</f>
        <v>135</v>
      </c>
      <c r="L2596" s="3">
        <f>VLOOKUP(H2596,ar_predmet!A:C,2,FALSE())</f>
        <v>6329</v>
      </c>
      <c r="M2596">
        <f>+VLOOKUP(G2596,tip_dogodka!$B$2:$C$10,2,0)</f>
        <v>3</v>
      </c>
      <c r="N2596">
        <f>+VLOOKUP(E2596,prostor!$F$1:$G$101,2,0)</f>
        <v>54</v>
      </c>
      <c r="O2596">
        <f t="shared" si="160"/>
        <v>150</v>
      </c>
      <c r="P2596">
        <f>VLOOKUP(O2596,mi2hh!A$2:B$4261,2,FALSE())</f>
        <v>3</v>
      </c>
      <c r="Q2596" t="str">
        <f t="shared" si="161"/>
        <v>Red</v>
      </c>
      <c r="R2596" t="str">
        <f t="shared" si="162"/>
        <v>UN</v>
      </c>
      <c r="S2596" s="24" t="s">
        <v>1217</v>
      </c>
      <c r="T2596" t="str">
        <f t="shared" si="163"/>
        <v/>
      </c>
      <c r="U2596">
        <f>VLOOKUP(S2596,ar_skupina!L$2:M$136,2,FALSE())</f>
        <v>74</v>
      </c>
    </row>
    <row r="2597" spans="1:21" ht="14.25" customHeight="1" x14ac:dyDescent="0.25">
      <c r="A2597">
        <v>3157</v>
      </c>
      <c r="B2597" s="9">
        <v>45348.708333333299</v>
      </c>
      <c r="C2597" s="9">
        <v>45348.885416666701</v>
      </c>
      <c r="D2597" t="s">
        <v>2132</v>
      </c>
      <c r="E2597" t="s">
        <v>17</v>
      </c>
      <c r="F2597" t="s">
        <v>2113</v>
      </c>
      <c r="G2597" t="s">
        <v>2</v>
      </c>
      <c r="H2597" t="s">
        <v>2133</v>
      </c>
      <c r="I2597" s="63" t="e">
        <f t="array" ref="I2597">_xlfn.IFS(#REF!="1",1,#REF!="2",2,#REF!="3",3,#REF!="1A",4,#REF!="1B",5,#REF!="2A",6,#REF!="2B",7,#REF!="3A",8,#REF!="3B",9,#REF!="4A",10,#REF!="","")</f>
        <v>#REF!</v>
      </c>
      <c r="J2597">
        <f>VLOOKUP(F2597,profesor!$G$2:$H$101,2,0)</f>
        <v>28</v>
      </c>
      <c r="K2597">
        <f>VLOOKUP(H2597,ar_predmet!A:C,3,0)</f>
        <v>295</v>
      </c>
      <c r="L2597" s="3">
        <f>VLOOKUP(H2597,ar_predmet!A:C,2,FALSE())</f>
        <v>4132</v>
      </c>
      <c r="M2597">
        <f>+VLOOKUP(G2597,tip_dogodka!$B$2:$C$10,2,0)</f>
        <v>1</v>
      </c>
      <c r="N2597">
        <f>+VLOOKUP(E2597,prostor!$F$1:$G$101,2,0)</f>
        <v>55</v>
      </c>
      <c r="O2597">
        <f t="shared" si="160"/>
        <v>255</v>
      </c>
      <c r="P2597">
        <f>VLOOKUP(O2597,mi2hh!A$2:B$4261,2,FALSE())</f>
        <v>5</v>
      </c>
      <c r="Q2597" t="str">
        <f t="shared" si="161"/>
        <v>Izr</v>
      </c>
      <c r="R2597" t="str">
        <f t="shared" si="162"/>
        <v>DO</v>
      </c>
      <c r="S2597" s="24" t="s">
        <v>1277</v>
      </c>
      <c r="T2597" t="str">
        <f t="shared" si="163"/>
        <v/>
      </c>
      <c r="U2597">
        <f>VLOOKUP(S2597,ar_skupina!L$2:M$136,2,FALSE())</f>
        <v>128</v>
      </c>
    </row>
    <row r="2598" spans="1:21" ht="14.25" customHeight="1" x14ac:dyDescent="0.25">
      <c r="A2598">
        <v>3159</v>
      </c>
      <c r="B2598" s="9">
        <v>45378.489583333299</v>
      </c>
      <c r="C2598" s="9">
        <v>45378.59375</v>
      </c>
      <c r="D2598" t="s">
        <v>2119</v>
      </c>
      <c r="E2598">
        <v>307</v>
      </c>
      <c r="F2598" t="s">
        <v>2113</v>
      </c>
      <c r="G2598" t="s">
        <v>2</v>
      </c>
      <c r="H2598" t="s">
        <v>1045</v>
      </c>
      <c r="I2598" s="63" t="e">
        <f t="array" ref="I2598">_xlfn.IFS(#REF!="1",1,#REF!="2",2,#REF!="3",3,#REF!="1A",4,#REF!="1B",5,#REF!="2A",6,#REF!="2B",7,#REF!="3A",8,#REF!="3B",9,#REF!="4A",10,#REF!="","")</f>
        <v>#REF!</v>
      </c>
      <c r="J2598">
        <f>VLOOKUP(F2598,profesor!$G$2:$H$101,2,0)</f>
        <v>28</v>
      </c>
      <c r="K2598">
        <f>VLOOKUP(H2598,ar_predmet!A:C,3,0)</f>
        <v>332</v>
      </c>
      <c r="L2598" s="3" t="str">
        <f>VLOOKUP(H2598,ar_predmet!A:C,2,FALSE())</f>
        <v>NA001</v>
      </c>
      <c r="M2598">
        <f>+VLOOKUP(G2598,tip_dogodka!$B$2:$C$10,2,0)</f>
        <v>1</v>
      </c>
      <c r="N2598">
        <f>+VLOOKUP(E2598,prostor!$F$1:$G$101,2,0)</f>
        <v>9</v>
      </c>
      <c r="O2598">
        <f t="shared" si="160"/>
        <v>150</v>
      </c>
      <c r="P2598">
        <f>VLOOKUP(O2598,mi2hh!A$2:B$4261,2,FALSE())</f>
        <v>3</v>
      </c>
      <c r="Q2598" t="str">
        <f t="shared" si="161"/>
        <v>Red</v>
      </c>
      <c r="R2598" t="str">
        <f t="shared" si="162"/>
        <v>MA</v>
      </c>
      <c r="S2598" s="24" t="s">
        <v>1228</v>
      </c>
      <c r="T2598" t="str">
        <f t="shared" si="163"/>
        <v/>
      </c>
      <c r="U2598">
        <f>VLOOKUP(S2598,ar_skupina!L$2:M$136,2,FALSE())</f>
        <v>84</v>
      </c>
    </row>
    <row r="2599" spans="1:21" ht="14.25" customHeight="1" x14ac:dyDescent="0.25">
      <c r="A2599">
        <v>3160</v>
      </c>
      <c r="B2599" s="9">
        <v>45222.416666666701</v>
      </c>
      <c r="C2599" s="9">
        <v>45222.520833333299</v>
      </c>
      <c r="D2599" t="s">
        <v>1609</v>
      </c>
      <c r="E2599" t="s">
        <v>16</v>
      </c>
      <c r="F2599" t="s">
        <v>2134</v>
      </c>
      <c r="G2599" t="s">
        <v>4</v>
      </c>
      <c r="H2599" t="s">
        <v>1610</v>
      </c>
      <c r="I2599" s="63" t="e">
        <f t="array" ref="I2599">_xlfn.IFS(#REF!="1",1,#REF!="2",2,#REF!="3",3,#REF!="1A",4,#REF!="1B",5,#REF!="2A",6,#REF!="2B",7,#REF!="3A",8,#REF!="3B",9,#REF!="4A",10,#REF!="","")</f>
        <v>#REF!</v>
      </c>
      <c r="J2599">
        <f>VLOOKUP(F2599,profesor!$G$2:$H$101,2,0)</f>
        <v>29</v>
      </c>
      <c r="K2599">
        <f>VLOOKUP(H2599,ar_predmet!A:C,3,0)</f>
        <v>101</v>
      </c>
      <c r="L2599" s="3">
        <f>VLOOKUP(H2599,ar_predmet!A:C,2,FALSE())</f>
        <v>6227</v>
      </c>
      <c r="M2599">
        <f>+VLOOKUP(G2599,tip_dogodka!$B$2:$C$10,2,0)</f>
        <v>3</v>
      </c>
      <c r="N2599">
        <f>+VLOOKUP(E2599,prostor!$F$1:$G$101,2,0)</f>
        <v>54</v>
      </c>
      <c r="O2599">
        <f t="shared" si="160"/>
        <v>150</v>
      </c>
      <c r="P2599">
        <f>VLOOKUP(O2599,mi2hh!A$2:B$4261,2,FALSE())</f>
        <v>3</v>
      </c>
      <c r="Q2599" t="str">
        <f t="shared" si="161"/>
        <v>Red</v>
      </c>
      <c r="R2599" t="str">
        <f t="shared" si="162"/>
        <v>UN</v>
      </c>
      <c r="S2599" s="24" t="s">
        <v>1204</v>
      </c>
      <c r="T2599" t="str">
        <f t="shared" si="163"/>
        <v/>
      </c>
      <c r="U2599">
        <f>VLOOKUP(S2599,ar_skupina!L$2:M$136,2,FALSE())</f>
        <v>55</v>
      </c>
    </row>
    <row r="2600" spans="1:21" ht="14.25" customHeight="1" x14ac:dyDescent="0.25">
      <c r="A2600">
        <v>3161</v>
      </c>
      <c r="B2600" s="9">
        <v>45225.791666666701</v>
      </c>
      <c r="C2600" s="9">
        <v>45225.958333333299</v>
      </c>
      <c r="D2600" t="s">
        <v>2135</v>
      </c>
      <c r="E2600" t="s">
        <v>17</v>
      </c>
      <c r="F2600" t="s">
        <v>2134</v>
      </c>
      <c r="G2600" t="s">
        <v>9</v>
      </c>
      <c r="H2600" s="54" t="s">
        <v>2136</v>
      </c>
      <c r="I2600" s="63" t="e">
        <f t="array" ref="I2600">_xlfn.IFS(#REF!="1",1,#REF!="2",2,#REF!="3",3,#REF!="1A",4,#REF!="1B",5,#REF!="2A",6,#REF!="2B",7,#REF!="3A",8,#REF!="3B",9,#REF!="4A",10,#REF!="","")</f>
        <v>#REF!</v>
      </c>
      <c r="J2600">
        <f>VLOOKUP(F2600,profesor!$G$2:$H$101,2,0)</f>
        <v>29</v>
      </c>
      <c r="K2600">
        <f>VLOOKUP(H2600,ar_predmet!A:C,3,0)</f>
        <v>170</v>
      </c>
      <c r="L2600" s="3">
        <f>VLOOKUP(H2600,ar_predmet!A:C,2,FALSE())</f>
        <v>7129</v>
      </c>
      <c r="M2600">
        <f>+VLOOKUP(G2600,tip_dogodka!$B$2:$C$10,2,0)</f>
        <v>8</v>
      </c>
      <c r="N2600">
        <f>+VLOOKUP(E2600,prostor!$F$1:$G$101,2,0)</f>
        <v>55</v>
      </c>
      <c r="O2600">
        <f t="shared" si="160"/>
        <v>240</v>
      </c>
      <c r="P2600">
        <f>VLOOKUP(O2600,mi2hh!A$2:B$4261,2,FALSE())</f>
        <v>5</v>
      </c>
      <c r="Q2600" t="str">
        <f t="shared" si="161"/>
        <v>Izr</v>
      </c>
      <c r="R2600" t="str">
        <f t="shared" si="162"/>
        <v>MA</v>
      </c>
      <c r="S2600" s="24" t="s">
        <v>1264</v>
      </c>
      <c r="T2600" t="str">
        <f t="shared" si="163"/>
        <v/>
      </c>
      <c r="U2600">
        <f>VLOOKUP(S2600,ar_skupina!L$2:M$136,2,FALSE())</f>
        <v>115</v>
      </c>
    </row>
    <row r="2601" spans="1:21" ht="14.25" customHeight="1" x14ac:dyDescent="0.25">
      <c r="A2601">
        <v>3163</v>
      </c>
      <c r="B2601" s="9">
        <v>45391.416666666701</v>
      </c>
      <c r="C2601" s="9">
        <v>45391.520833333299</v>
      </c>
      <c r="D2601" t="s">
        <v>2137</v>
      </c>
      <c r="E2601" t="s">
        <v>16</v>
      </c>
      <c r="F2601" t="s">
        <v>2134</v>
      </c>
      <c r="G2601" t="s">
        <v>4</v>
      </c>
      <c r="H2601" t="s">
        <v>1419</v>
      </c>
      <c r="I2601" s="63" t="e">
        <f t="array" ref="I2601">_xlfn.IFS(#REF!="1",1,#REF!="2",2,#REF!="3",3,#REF!="1A",4,#REF!="1B",5,#REF!="2A",6,#REF!="2B",7,#REF!="3A",8,#REF!="3B",9,#REF!="4A",10,#REF!="","")</f>
        <v>#REF!</v>
      </c>
      <c r="J2601">
        <f>VLOOKUP(F2601,profesor!$G$2:$H$101,2,0)</f>
        <v>29</v>
      </c>
      <c r="K2601">
        <f>VLOOKUP(H2601,ar_predmet!A:C,3,0)</f>
        <v>127</v>
      </c>
      <c r="L2601" s="3">
        <f>VLOOKUP(H2601,ar_predmet!A:C,2,FALSE())</f>
        <v>6321</v>
      </c>
      <c r="M2601">
        <f>+VLOOKUP(G2601,tip_dogodka!$B$2:$C$10,2,0)</f>
        <v>3</v>
      </c>
      <c r="N2601">
        <f>+VLOOKUP(E2601,prostor!$F$1:$G$101,2,0)</f>
        <v>54</v>
      </c>
      <c r="O2601">
        <f t="shared" si="160"/>
        <v>150</v>
      </c>
      <c r="P2601">
        <f>VLOOKUP(O2601,mi2hh!A$2:B$4261,2,FALSE())</f>
        <v>3</v>
      </c>
      <c r="Q2601" t="str">
        <f t="shared" si="161"/>
        <v>Red</v>
      </c>
      <c r="R2601" t="str">
        <f t="shared" si="162"/>
        <v>UN</v>
      </c>
      <c r="S2601" s="24" t="s">
        <v>1214</v>
      </c>
      <c r="T2601" t="str">
        <f t="shared" si="163"/>
        <v/>
      </c>
      <c r="U2601">
        <f>VLOOKUP(S2601,ar_skupina!L$2:M$136,2,FALSE())</f>
        <v>71</v>
      </c>
    </row>
    <row r="2602" spans="1:21" ht="14.25" customHeight="1" x14ac:dyDescent="0.25">
      <c r="A2602">
        <v>3164</v>
      </c>
      <c r="B2602" s="9">
        <v>45386.416666666701</v>
      </c>
      <c r="C2602" s="9">
        <v>45386.520833333299</v>
      </c>
      <c r="D2602" t="s">
        <v>2138</v>
      </c>
      <c r="E2602">
        <v>303</v>
      </c>
      <c r="F2602" t="s">
        <v>2134</v>
      </c>
      <c r="G2602" t="s">
        <v>2</v>
      </c>
      <c r="H2602" t="s">
        <v>1419</v>
      </c>
      <c r="I2602" s="63" t="e">
        <f t="array" ref="I2602">_xlfn.IFS(#REF!="1",1,#REF!="2",2,#REF!="3",3,#REF!="1A",4,#REF!="1B",5,#REF!="2A",6,#REF!="2B",7,#REF!="3A",8,#REF!="3B",9,#REF!="4A",10,#REF!="","")</f>
        <v>#REF!</v>
      </c>
      <c r="J2602">
        <f>VLOOKUP(F2602,profesor!$G$2:$H$101,2,0)</f>
        <v>29</v>
      </c>
      <c r="K2602">
        <f>VLOOKUP(H2602,ar_predmet!A:C,3,0)</f>
        <v>127</v>
      </c>
      <c r="L2602" s="3">
        <f>VLOOKUP(H2602,ar_predmet!A:C,2,FALSE())</f>
        <v>6321</v>
      </c>
      <c r="M2602">
        <f>+VLOOKUP(G2602,tip_dogodka!$B$2:$C$10,2,0)</f>
        <v>1</v>
      </c>
      <c r="N2602">
        <f>+VLOOKUP(E2602,prostor!$F$1:$G$101,2,0)</f>
        <v>7</v>
      </c>
      <c r="O2602">
        <f t="shared" si="160"/>
        <v>150</v>
      </c>
      <c r="P2602">
        <f>VLOOKUP(O2602,mi2hh!A$2:B$4261,2,FALSE())</f>
        <v>3</v>
      </c>
      <c r="Q2602" t="str">
        <f t="shared" si="161"/>
        <v>Red</v>
      </c>
      <c r="R2602" t="str">
        <f t="shared" si="162"/>
        <v>UN</v>
      </c>
      <c r="S2602" s="24" t="s">
        <v>1214</v>
      </c>
      <c r="T2602" t="str">
        <f t="shared" si="163"/>
        <v/>
      </c>
      <c r="U2602">
        <f>VLOOKUP(S2602,ar_skupina!L$2:M$136,2,FALSE())</f>
        <v>71</v>
      </c>
    </row>
    <row r="2603" spans="1:21" ht="14.25" customHeight="1" x14ac:dyDescent="0.25">
      <c r="A2603">
        <v>3165</v>
      </c>
      <c r="B2603" s="9">
        <v>45203.53125</v>
      </c>
      <c r="C2603" s="9">
        <v>45203.635416666701</v>
      </c>
      <c r="D2603" t="s">
        <v>2139</v>
      </c>
      <c r="E2603">
        <v>413</v>
      </c>
      <c r="F2603" t="s">
        <v>2134</v>
      </c>
      <c r="G2603" t="s">
        <v>2</v>
      </c>
      <c r="H2603" t="s">
        <v>1409</v>
      </c>
      <c r="I2603" s="63" t="e">
        <f t="array" ref="I2603">_xlfn.IFS(#REF!="1",1,#REF!="2",2,#REF!="3",3,#REF!="1A",4,#REF!="1B",5,#REF!="2A",6,#REF!="2B",7,#REF!="3A",8,#REF!="3B",9,#REF!="4A",10,#REF!="","")</f>
        <v>#REF!</v>
      </c>
      <c r="J2603">
        <f>VLOOKUP(F2603,profesor!$G$2:$H$101,2,0)</f>
        <v>29</v>
      </c>
      <c r="K2603">
        <f>VLOOKUP(H2603,ar_predmet!A:C,3,0)</f>
        <v>53</v>
      </c>
      <c r="L2603" s="3">
        <f>VLOOKUP(H2603,ar_predmet!A:C,2,FALSE())</f>
        <v>5309</v>
      </c>
      <c r="M2603">
        <f>+VLOOKUP(G2603,tip_dogodka!$B$2:$C$10,2,0)</f>
        <v>1</v>
      </c>
      <c r="N2603">
        <f>+VLOOKUP(E2603,prostor!$F$1:$G$101,2,0)</f>
        <v>16</v>
      </c>
      <c r="O2603">
        <f t="shared" si="160"/>
        <v>150</v>
      </c>
      <c r="P2603">
        <f>VLOOKUP(O2603,mi2hh!A$2:B$4261,2,FALSE())</f>
        <v>3</v>
      </c>
      <c r="Q2603" t="str">
        <f t="shared" si="161"/>
        <v>Red</v>
      </c>
      <c r="R2603" t="str">
        <f t="shared" si="162"/>
        <v>VS</v>
      </c>
      <c r="S2603" s="24" t="s">
        <v>1176</v>
      </c>
      <c r="T2603" t="str">
        <f t="shared" si="163"/>
        <v/>
      </c>
      <c r="U2603">
        <f>VLOOKUP(S2603,ar_skupina!L$2:M$136,2,FALSE())</f>
        <v>7</v>
      </c>
    </row>
    <row r="2604" spans="1:21" ht="14.25" customHeight="1" x14ac:dyDescent="0.25">
      <c r="A2604">
        <v>3168</v>
      </c>
      <c r="B2604" s="9">
        <v>45358.375</v>
      </c>
      <c r="C2604" s="9">
        <v>45358.479166666701</v>
      </c>
      <c r="D2604" t="s">
        <v>2140</v>
      </c>
      <c r="E2604">
        <v>306</v>
      </c>
      <c r="F2604" t="s">
        <v>2134</v>
      </c>
      <c r="G2604" t="s">
        <v>2</v>
      </c>
      <c r="H2604" t="s">
        <v>1416</v>
      </c>
      <c r="I2604" s="63" t="e">
        <f t="array" ref="I2604">_xlfn.IFS(#REF!="1",1,#REF!="2",2,#REF!="3",3,#REF!="1A",4,#REF!="1B",5,#REF!="2A",6,#REF!="2B",7,#REF!="3A",8,#REF!="3B",9,#REF!="4A",10,#REF!="","")</f>
        <v>#REF!</v>
      </c>
      <c r="J2604">
        <f>VLOOKUP(F2604,profesor!$G$2:$H$101,2,0)</f>
        <v>29</v>
      </c>
      <c r="K2604">
        <f>VLOOKUP(H2604,ar_predmet!A:C,3,0)</f>
        <v>15</v>
      </c>
      <c r="L2604" s="3">
        <f>VLOOKUP(H2604,ar_predmet!A:C,2,FALSE())</f>
        <v>5207</v>
      </c>
      <c r="M2604">
        <f>+VLOOKUP(G2604,tip_dogodka!$B$2:$C$10,2,0)</f>
        <v>1</v>
      </c>
      <c r="N2604">
        <f>+VLOOKUP(E2604,prostor!$F$1:$G$101,2,0)</f>
        <v>8</v>
      </c>
      <c r="O2604">
        <f t="shared" si="160"/>
        <v>150</v>
      </c>
      <c r="P2604">
        <f>VLOOKUP(O2604,mi2hh!A$2:B$4261,2,FALSE())</f>
        <v>3</v>
      </c>
      <c r="Q2604" t="str">
        <f t="shared" si="161"/>
        <v>Red</v>
      </c>
      <c r="R2604" t="str">
        <f t="shared" si="162"/>
        <v>VS</v>
      </c>
      <c r="S2604" s="1" t="s">
        <v>1155</v>
      </c>
      <c r="T2604" t="str">
        <f t="shared" si="163"/>
        <v/>
      </c>
      <c r="U2604">
        <f>VLOOKUP(S2604,ar_skupina!L$2:M$136,2,FALSE())</f>
        <v>18</v>
      </c>
    </row>
    <row r="2605" spans="1:21" ht="14.25" customHeight="1" x14ac:dyDescent="0.25">
      <c r="A2605">
        <v>3169</v>
      </c>
      <c r="B2605" s="9">
        <v>45282.489583333299</v>
      </c>
      <c r="C2605" s="9">
        <v>45282.59375</v>
      </c>
      <c r="D2605" t="s">
        <v>2141</v>
      </c>
      <c r="E2605" t="s">
        <v>17</v>
      </c>
      <c r="F2605" t="s">
        <v>2134</v>
      </c>
      <c r="G2605" t="s">
        <v>3</v>
      </c>
      <c r="H2605" s="54" t="s">
        <v>2136</v>
      </c>
      <c r="I2605" s="63" t="e">
        <f t="array" ref="I2605">_xlfn.IFS(#REF!="1",1,#REF!="2",2,#REF!="3",3,#REF!="1A",4,#REF!="1B",5,#REF!="2A",6,#REF!="2B",7,#REF!="3A",8,#REF!="3B",9,#REF!="4A",10,#REF!="","")</f>
        <v>#REF!</v>
      </c>
      <c r="J2605">
        <f>VLOOKUP(F2605,profesor!$G$2:$H$101,2,0)</f>
        <v>29</v>
      </c>
      <c r="K2605">
        <f>VLOOKUP(H2605,ar_predmet!A:C,3,0)</f>
        <v>170</v>
      </c>
      <c r="L2605" s="3">
        <f>VLOOKUP(H2605,ar_predmet!A:C,2,FALSE())</f>
        <v>7129</v>
      </c>
      <c r="M2605">
        <f>+VLOOKUP(G2605,tip_dogodka!$B$2:$C$10,2,0)</f>
        <v>2</v>
      </c>
      <c r="N2605">
        <f>+VLOOKUP(E2605,prostor!$F$1:$G$101,2,0)</f>
        <v>55</v>
      </c>
      <c r="O2605">
        <f t="shared" si="160"/>
        <v>150</v>
      </c>
      <c r="P2605">
        <f>VLOOKUP(O2605,mi2hh!A$2:B$4261,2,FALSE())</f>
        <v>3</v>
      </c>
      <c r="Q2605" t="str">
        <f t="shared" si="161"/>
        <v>Red</v>
      </c>
      <c r="R2605" t="str">
        <f t="shared" si="162"/>
        <v>MA</v>
      </c>
      <c r="S2605" s="24" t="s">
        <v>1223</v>
      </c>
      <c r="T2605" t="str">
        <f t="shared" si="163"/>
        <v/>
      </c>
      <c r="U2605">
        <f>VLOOKUP(S2605,ar_skupina!L$2:M$136,2,FALSE())</f>
        <v>79</v>
      </c>
    </row>
    <row r="2606" spans="1:21" ht="14.25" customHeight="1" x14ac:dyDescent="0.25">
      <c r="A2606">
        <v>3170</v>
      </c>
      <c r="B2606" s="9">
        <v>45204.791666666701</v>
      </c>
      <c r="C2606" s="9">
        <v>45204.958333333299</v>
      </c>
      <c r="D2606" t="s">
        <v>2142</v>
      </c>
      <c r="E2606" t="s">
        <v>17</v>
      </c>
      <c r="F2606" t="s">
        <v>2134</v>
      </c>
      <c r="G2606" t="s">
        <v>10</v>
      </c>
      <c r="H2606" t="s">
        <v>1409</v>
      </c>
      <c r="I2606" s="63" t="e">
        <f t="array" ref="I2606">_xlfn.IFS(#REF!="1",1,#REF!="2",2,#REF!="3",3,#REF!="1A",4,#REF!="1B",5,#REF!="2A",6,#REF!="2B",7,#REF!="3A",8,#REF!="3B",9,#REF!="4A",10,#REF!="","")</f>
        <v>#REF!</v>
      </c>
      <c r="J2606">
        <f>VLOOKUP(F2606,profesor!$G$2:$H$101,2,0)</f>
        <v>29</v>
      </c>
      <c r="K2606">
        <f>VLOOKUP(H2606,ar_predmet!A:C,3,0)</f>
        <v>53</v>
      </c>
      <c r="L2606" s="3">
        <f>VLOOKUP(H2606,ar_predmet!A:C,2,FALSE())</f>
        <v>5309</v>
      </c>
      <c r="M2606">
        <f>+VLOOKUP(G2606,tip_dogodka!$B$2:$C$10,2,0)</f>
        <v>9</v>
      </c>
      <c r="N2606">
        <f>+VLOOKUP(E2606,prostor!$F$1:$G$101,2,0)</f>
        <v>55</v>
      </c>
      <c r="O2606">
        <f t="shared" si="160"/>
        <v>240</v>
      </c>
      <c r="P2606">
        <f>VLOOKUP(O2606,mi2hh!A$2:B$4261,2,FALSE())</f>
        <v>5</v>
      </c>
      <c r="Q2606" t="str">
        <f t="shared" si="161"/>
        <v>Izr</v>
      </c>
      <c r="R2606" t="str">
        <f t="shared" si="162"/>
        <v>VS</v>
      </c>
      <c r="S2606" s="24" t="s">
        <v>1257</v>
      </c>
      <c r="T2606" t="str">
        <f t="shared" si="163"/>
        <v/>
      </c>
      <c r="U2606">
        <f>VLOOKUP(S2606,ar_skupina!L$2:M$136,2,FALSE())</f>
        <v>105</v>
      </c>
    </row>
    <row r="2607" spans="1:21" ht="14.25" customHeight="1" x14ac:dyDescent="0.25">
      <c r="A2607">
        <v>3173</v>
      </c>
      <c r="B2607" s="9">
        <v>45294.489583333299</v>
      </c>
      <c r="C2607" s="9">
        <v>45294.59375</v>
      </c>
      <c r="D2607" t="s">
        <v>2143</v>
      </c>
      <c r="E2607" t="s">
        <v>16</v>
      </c>
      <c r="F2607" t="s">
        <v>2134</v>
      </c>
      <c r="G2607" t="s">
        <v>5</v>
      </c>
      <c r="H2607" s="54" t="s">
        <v>2136</v>
      </c>
      <c r="I2607" s="63" t="e">
        <f t="array" ref="I2607">_xlfn.IFS(#REF!="1",1,#REF!="2",2,#REF!="3",3,#REF!="1A",4,#REF!="1B",5,#REF!="2A",6,#REF!="2B",7,#REF!="3A",8,#REF!="3B",9,#REF!="4A",10,#REF!="","")</f>
        <v>#REF!</v>
      </c>
      <c r="J2607">
        <f>VLOOKUP(F2607,profesor!$G$2:$H$101,2,0)</f>
        <v>29</v>
      </c>
      <c r="K2607">
        <f>VLOOKUP(H2607,ar_predmet!A:C,3,0)</f>
        <v>170</v>
      </c>
      <c r="L2607" s="3">
        <f>VLOOKUP(H2607,ar_predmet!A:C,2,FALSE())</f>
        <v>7129</v>
      </c>
      <c r="M2607">
        <f>+VLOOKUP(G2607,tip_dogodka!$B$2:$C$10,2,0)</f>
        <v>4</v>
      </c>
      <c r="N2607">
        <f>+VLOOKUP(E2607,prostor!$F$1:$G$101,2,0)</f>
        <v>54</v>
      </c>
      <c r="O2607">
        <f t="shared" si="160"/>
        <v>150</v>
      </c>
      <c r="P2607">
        <f>VLOOKUP(O2607,mi2hh!A$2:B$4261,2,FALSE())</f>
        <v>3</v>
      </c>
      <c r="Q2607" t="str">
        <f t="shared" si="161"/>
        <v>Red</v>
      </c>
      <c r="R2607" t="str">
        <f t="shared" si="162"/>
        <v>MA</v>
      </c>
      <c r="S2607" s="24" t="s">
        <v>1223</v>
      </c>
      <c r="T2607" t="str">
        <f t="shared" si="163"/>
        <v/>
      </c>
      <c r="U2607">
        <f>VLOOKUP(S2607,ar_skupina!L$2:M$136,2,FALSE())</f>
        <v>79</v>
      </c>
    </row>
    <row r="2608" spans="1:21" ht="14.25" customHeight="1" x14ac:dyDescent="0.25">
      <c r="A2608">
        <v>3174</v>
      </c>
      <c r="B2608" s="9">
        <v>45219.416666666701</v>
      </c>
      <c r="C2608" s="9">
        <v>45219.520833333299</v>
      </c>
      <c r="D2608" t="s">
        <v>1629</v>
      </c>
      <c r="E2608">
        <v>413</v>
      </c>
      <c r="F2608" t="s">
        <v>2134</v>
      </c>
      <c r="G2608" t="s">
        <v>2</v>
      </c>
      <c r="H2608" t="s">
        <v>1610</v>
      </c>
      <c r="I2608" s="63" t="e">
        <f t="array" ref="I2608">_xlfn.IFS(#REF!="1",1,#REF!="2",2,#REF!="3",3,#REF!="1A",4,#REF!="1B",5,#REF!="2A",6,#REF!="2B",7,#REF!="3A",8,#REF!="3B",9,#REF!="4A",10,#REF!="","")</f>
        <v>#REF!</v>
      </c>
      <c r="J2608">
        <f>VLOOKUP(F2608,profesor!$G$2:$H$101,2,0)</f>
        <v>29</v>
      </c>
      <c r="K2608">
        <f>VLOOKUP(H2608,ar_predmet!A:C,3,0)</f>
        <v>101</v>
      </c>
      <c r="L2608" s="3">
        <f>VLOOKUP(H2608,ar_predmet!A:C,2,FALSE())</f>
        <v>6227</v>
      </c>
      <c r="M2608">
        <f>+VLOOKUP(G2608,tip_dogodka!$B$2:$C$10,2,0)</f>
        <v>1</v>
      </c>
      <c r="N2608">
        <f>+VLOOKUP(E2608,prostor!$F$1:$G$101,2,0)</f>
        <v>16</v>
      </c>
      <c r="O2608">
        <f t="shared" si="160"/>
        <v>150</v>
      </c>
      <c r="P2608">
        <f>VLOOKUP(O2608,mi2hh!A$2:B$4261,2,FALSE())</f>
        <v>3</v>
      </c>
      <c r="Q2608" t="str">
        <f t="shared" si="161"/>
        <v>Red</v>
      </c>
      <c r="R2608" t="str">
        <f t="shared" si="162"/>
        <v>UN</v>
      </c>
      <c r="S2608" s="24" t="s">
        <v>1204</v>
      </c>
      <c r="T2608" t="str">
        <f t="shared" si="163"/>
        <v/>
      </c>
      <c r="U2608">
        <f>VLOOKUP(S2608,ar_skupina!L$2:M$136,2,FALSE())</f>
        <v>55</v>
      </c>
    </row>
    <row r="2609" spans="1:21" ht="14.25" customHeight="1" x14ac:dyDescent="0.25">
      <c r="A2609">
        <v>3175</v>
      </c>
      <c r="B2609" s="9">
        <v>45211.53125</v>
      </c>
      <c r="C2609" s="9">
        <v>45211.635416666701</v>
      </c>
      <c r="D2609" t="s">
        <v>2144</v>
      </c>
      <c r="E2609" t="s">
        <v>16</v>
      </c>
      <c r="F2609" t="s">
        <v>2134</v>
      </c>
      <c r="G2609" t="s">
        <v>4</v>
      </c>
      <c r="H2609" t="s">
        <v>1409</v>
      </c>
      <c r="I2609" s="63" t="e">
        <f t="array" ref="I2609">_xlfn.IFS(#REF!="1",1,#REF!="2",2,#REF!="3",3,#REF!="1A",4,#REF!="1B",5,#REF!="2A",6,#REF!="2B",7,#REF!="3A",8,#REF!="3B",9,#REF!="4A",10,#REF!="","")</f>
        <v>#REF!</v>
      </c>
      <c r="J2609">
        <f>VLOOKUP(F2609,profesor!$G$2:$H$101,2,0)</f>
        <v>29</v>
      </c>
      <c r="K2609">
        <f>VLOOKUP(H2609,ar_predmet!A:C,3,0)</f>
        <v>53</v>
      </c>
      <c r="L2609" s="3">
        <f>VLOOKUP(H2609,ar_predmet!A:C,2,FALSE())</f>
        <v>5309</v>
      </c>
      <c r="M2609">
        <f>+VLOOKUP(G2609,tip_dogodka!$B$2:$C$10,2,0)</f>
        <v>3</v>
      </c>
      <c r="N2609">
        <f>+VLOOKUP(E2609,prostor!$F$1:$G$101,2,0)</f>
        <v>54</v>
      </c>
      <c r="O2609">
        <f t="shared" si="160"/>
        <v>150</v>
      </c>
      <c r="P2609">
        <f>VLOOKUP(O2609,mi2hh!A$2:B$4261,2,FALSE())</f>
        <v>3</v>
      </c>
      <c r="Q2609" t="str">
        <f t="shared" si="161"/>
        <v>Red</v>
      </c>
      <c r="R2609" t="str">
        <f t="shared" si="162"/>
        <v>VS</v>
      </c>
      <c r="S2609" s="24" t="s">
        <v>1176</v>
      </c>
      <c r="T2609" t="str">
        <f t="shared" si="163"/>
        <v/>
      </c>
      <c r="U2609">
        <f>VLOOKUP(S2609,ar_skupina!L$2:M$136,2,FALSE())</f>
        <v>7</v>
      </c>
    </row>
    <row r="2610" spans="1:21" ht="14.25" customHeight="1" x14ac:dyDescent="0.25">
      <c r="A2610">
        <v>3176</v>
      </c>
      <c r="B2610" s="9">
        <v>45348.375</v>
      </c>
      <c r="C2610" s="9">
        <v>45348.479166666701</v>
      </c>
      <c r="D2610" t="s">
        <v>2140</v>
      </c>
      <c r="E2610">
        <v>306</v>
      </c>
      <c r="F2610" t="s">
        <v>2134</v>
      </c>
      <c r="G2610" t="s">
        <v>2</v>
      </c>
      <c r="H2610" t="s">
        <v>1416</v>
      </c>
      <c r="I2610" s="63" t="e">
        <f t="array" ref="I2610">_xlfn.IFS(#REF!="1",1,#REF!="2",2,#REF!="3",3,#REF!="1A",4,#REF!="1B",5,#REF!="2A",6,#REF!="2B",7,#REF!="3A",8,#REF!="3B",9,#REF!="4A",10,#REF!="","")</f>
        <v>#REF!</v>
      </c>
      <c r="J2610">
        <f>VLOOKUP(F2610,profesor!$G$2:$H$101,2,0)</f>
        <v>29</v>
      </c>
      <c r="K2610">
        <f>VLOOKUP(H2610,ar_predmet!A:C,3,0)</f>
        <v>15</v>
      </c>
      <c r="L2610" s="3">
        <f>VLOOKUP(H2610,ar_predmet!A:C,2,FALSE())</f>
        <v>5207</v>
      </c>
      <c r="M2610">
        <f>+VLOOKUP(G2610,tip_dogodka!$B$2:$C$10,2,0)</f>
        <v>1</v>
      </c>
      <c r="N2610">
        <f>+VLOOKUP(E2610,prostor!$F$1:$G$101,2,0)</f>
        <v>8</v>
      </c>
      <c r="O2610">
        <f t="shared" si="160"/>
        <v>150</v>
      </c>
      <c r="P2610">
        <f>VLOOKUP(O2610,mi2hh!A$2:B$4261,2,FALSE())</f>
        <v>3</v>
      </c>
      <c r="Q2610" t="str">
        <f t="shared" si="161"/>
        <v>Red</v>
      </c>
      <c r="R2610" t="str">
        <f t="shared" si="162"/>
        <v>VS</v>
      </c>
      <c r="S2610" s="1" t="s">
        <v>1155</v>
      </c>
      <c r="T2610" t="str">
        <f t="shared" si="163"/>
        <v/>
      </c>
      <c r="U2610">
        <f>VLOOKUP(S2610,ar_skupina!L$2:M$136,2,FALSE())</f>
        <v>18</v>
      </c>
    </row>
    <row r="2611" spans="1:21" ht="14.25" customHeight="1" x14ac:dyDescent="0.25">
      <c r="A2611">
        <v>3178</v>
      </c>
      <c r="B2611" s="9">
        <v>45352.375</v>
      </c>
      <c r="C2611" s="9">
        <v>45352.479166666701</v>
      </c>
      <c r="D2611" t="s">
        <v>2145</v>
      </c>
      <c r="E2611" t="s">
        <v>16</v>
      </c>
      <c r="F2611" t="s">
        <v>2134</v>
      </c>
      <c r="G2611" t="s">
        <v>4</v>
      </c>
      <c r="H2611" t="s">
        <v>1416</v>
      </c>
      <c r="I2611" s="63" t="e">
        <f t="array" ref="I2611">_xlfn.IFS(#REF!="1",1,#REF!="2",2,#REF!="3",3,#REF!="1A",4,#REF!="1B",5,#REF!="2A",6,#REF!="2B",7,#REF!="3A",8,#REF!="3B",9,#REF!="4A",10,#REF!="","")</f>
        <v>#REF!</v>
      </c>
      <c r="J2611">
        <f>VLOOKUP(F2611,profesor!$G$2:$H$101,2,0)</f>
        <v>29</v>
      </c>
      <c r="K2611">
        <f>VLOOKUP(H2611,ar_predmet!A:C,3,0)</f>
        <v>15</v>
      </c>
      <c r="L2611" s="3">
        <f>VLOOKUP(H2611,ar_predmet!A:C,2,FALSE())</f>
        <v>5207</v>
      </c>
      <c r="M2611">
        <f>+VLOOKUP(G2611,tip_dogodka!$B$2:$C$10,2,0)</f>
        <v>3</v>
      </c>
      <c r="N2611">
        <f>+VLOOKUP(E2611,prostor!$F$1:$G$101,2,0)</f>
        <v>54</v>
      </c>
      <c r="O2611">
        <f t="shared" si="160"/>
        <v>150</v>
      </c>
      <c r="P2611">
        <f>VLOOKUP(O2611,mi2hh!A$2:B$4261,2,FALSE())</f>
        <v>3</v>
      </c>
      <c r="Q2611" t="str">
        <f t="shared" si="161"/>
        <v>Red</v>
      </c>
      <c r="R2611" t="str">
        <f t="shared" si="162"/>
        <v>VS</v>
      </c>
      <c r="S2611" s="1" t="s">
        <v>1155</v>
      </c>
      <c r="T2611" t="str">
        <f t="shared" si="163"/>
        <v/>
      </c>
      <c r="U2611">
        <f>VLOOKUP(S2611,ar_skupina!L$2:M$136,2,FALSE())</f>
        <v>18</v>
      </c>
    </row>
    <row r="2612" spans="1:21" ht="14.25" customHeight="1" x14ac:dyDescent="0.25">
      <c r="A2612">
        <v>3181</v>
      </c>
      <c r="B2612" s="9">
        <v>45223.416666666701</v>
      </c>
      <c r="C2612" s="9">
        <v>45223.520833333299</v>
      </c>
      <c r="D2612" t="s">
        <v>1609</v>
      </c>
      <c r="E2612" t="s">
        <v>16</v>
      </c>
      <c r="F2612" t="s">
        <v>2134</v>
      </c>
      <c r="G2612" t="s">
        <v>4</v>
      </c>
      <c r="H2612" t="s">
        <v>1610</v>
      </c>
      <c r="I2612" s="63" t="e">
        <f t="array" ref="I2612">_xlfn.IFS(#REF!="1",1,#REF!="2",2,#REF!="3",3,#REF!="1A",4,#REF!="1B",5,#REF!="2A",6,#REF!="2B",7,#REF!="3A",8,#REF!="3B",9,#REF!="4A",10,#REF!="","")</f>
        <v>#REF!</v>
      </c>
      <c r="J2612">
        <f>VLOOKUP(F2612,profesor!$G$2:$H$101,2,0)</f>
        <v>29</v>
      </c>
      <c r="K2612">
        <f>VLOOKUP(H2612,ar_predmet!A:C,3,0)</f>
        <v>101</v>
      </c>
      <c r="L2612" s="3">
        <f>VLOOKUP(H2612,ar_predmet!A:C,2,FALSE())</f>
        <v>6227</v>
      </c>
      <c r="M2612">
        <f>+VLOOKUP(G2612,tip_dogodka!$B$2:$C$10,2,0)</f>
        <v>3</v>
      </c>
      <c r="N2612">
        <f>+VLOOKUP(E2612,prostor!$F$1:$G$101,2,0)</f>
        <v>54</v>
      </c>
      <c r="O2612">
        <f t="shared" si="160"/>
        <v>150</v>
      </c>
      <c r="P2612">
        <f>VLOOKUP(O2612,mi2hh!A$2:B$4261,2,FALSE())</f>
        <v>3</v>
      </c>
      <c r="Q2612" t="str">
        <f t="shared" si="161"/>
        <v>Red</v>
      </c>
      <c r="R2612" t="str">
        <f t="shared" si="162"/>
        <v>UN</v>
      </c>
      <c r="S2612" s="24" t="s">
        <v>1204</v>
      </c>
      <c r="T2612" t="str">
        <f t="shared" si="163"/>
        <v/>
      </c>
      <c r="U2612">
        <f>VLOOKUP(S2612,ar_skupina!L$2:M$136,2,FALSE())</f>
        <v>55</v>
      </c>
    </row>
    <row r="2613" spans="1:21" ht="14.25" customHeight="1" x14ac:dyDescent="0.25">
      <c r="A2613">
        <v>3182</v>
      </c>
      <c r="B2613" s="9">
        <v>45380.375</v>
      </c>
      <c r="C2613" s="9">
        <v>45380.479166666701</v>
      </c>
      <c r="D2613" t="s">
        <v>2138</v>
      </c>
      <c r="E2613">
        <v>303</v>
      </c>
      <c r="F2613" t="s">
        <v>2134</v>
      </c>
      <c r="G2613" t="s">
        <v>2</v>
      </c>
      <c r="H2613" t="s">
        <v>1419</v>
      </c>
      <c r="I2613" s="63" t="e">
        <f t="array" ref="I2613">_xlfn.IFS(#REF!="1",1,#REF!="2",2,#REF!="3",3,#REF!="1A",4,#REF!="1B",5,#REF!="2A",6,#REF!="2B",7,#REF!="3A",8,#REF!="3B",9,#REF!="4A",10,#REF!="","")</f>
        <v>#REF!</v>
      </c>
      <c r="J2613">
        <f>VLOOKUP(F2613,profesor!$G$2:$H$101,2,0)</f>
        <v>29</v>
      </c>
      <c r="K2613">
        <f>VLOOKUP(H2613,ar_predmet!A:C,3,0)</f>
        <v>127</v>
      </c>
      <c r="L2613" s="3">
        <f>VLOOKUP(H2613,ar_predmet!A:C,2,FALSE())</f>
        <v>6321</v>
      </c>
      <c r="M2613">
        <f>+VLOOKUP(G2613,tip_dogodka!$B$2:$C$10,2,0)</f>
        <v>1</v>
      </c>
      <c r="N2613">
        <f>+VLOOKUP(E2613,prostor!$F$1:$G$101,2,0)</f>
        <v>7</v>
      </c>
      <c r="O2613">
        <f t="shared" si="160"/>
        <v>150</v>
      </c>
      <c r="P2613">
        <f>VLOOKUP(O2613,mi2hh!A$2:B$4261,2,FALSE())</f>
        <v>3</v>
      </c>
      <c r="Q2613" t="str">
        <f t="shared" si="161"/>
        <v>Red</v>
      </c>
      <c r="R2613" t="str">
        <f t="shared" si="162"/>
        <v>UN</v>
      </c>
      <c r="S2613" s="24" t="s">
        <v>1214</v>
      </c>
      <c r="T2613" t="str">
        <f t="shared" si="163"/>
        <v/>
      </c>
      <c r="U2613">
        <f>VLOOKUP(S2613,ar_skupina!L$2:M$136,2,FALSE())</f>
        <v>71</v>
      </c>
    </row>
    <row r="2614" spans="1:21" ht="14.25" customHeight="1" x14ac:dyDescent="0.25">
      <c r="A2614">
        <v>3183</v>
      </c>
      <c r="B2614" s="9">
        <v>45355.375</v>
      </c>
      <c r="C2614" s="9">
        <v>45355.479166666701</v>
      </c>
      <c r="D2614" t="s">
        <v>2140</v>
      </c>
      <c r="E2614">
        <v>306</v>
      </c>
      <c r="F2614" t="s">
        <v>2134</v>
      </c>
      <c r="G2614" t="s">
        <v>2</v>
      </c>
      <c r="H2614" t="s">
        <v>1416</v>
      </c>
      <c r="I2614" s="63" t="e">
        <f t="array" ref="I2614">_xlfn.IFS(#REF!="1",1,#REF!="2",2,#REF!="3",3,#REF!="1A",4,#REF!="1B",5,#REF!="2A",6,#REF!="2B",7,#REF!="3A",8,#REF!="3B",9,#REF!="4A",10,#REF!="","")</f>
        <v>#REF!</v>
      </c>
      <c r="J2614">
        <f>VLOOKUP(F2614,profesor!$G$2:$H$101,2,0)</f>
        <v>29</v>
      </c>
      <c r="K2614">
        <f>VLOOKUP(H2614,ar_predmet!A:C,3,0)</f>
        <v>15</v>
      </c>
      <c r="L2614" s="3">
        <f>VLOOKUP(H2614,ar_predmet!A:C,2,FALSE())</f>
        <v>5207</v>
      </c>
      <c r="M2614">
        <f>+VLOOKUP(G2614,tip_dogodka!$B$2:$C$10,2,0)</f>
        <v>1</v>
      </c>
      <c r="N2614">
        <f>+VLOOKUP(E2614,prostor!$F$1:$G$101,2,0)</f>
        <v>8</v>
      </c>
      <c r="O2614">
        <f t="shared" si="160"/>
        <v>150</v>
      </c>
      <c r="P2614">
        <f>VLOOKUP(O2614,mi2hh!A$2:B$4261,2,FALSE())</f>
        <v>3</v>
      </c>
      <c r="Q2614" t="str">
        <f t="shared" si="161"/>
        <v>Red</v>
      </c>
      <c r="R2614" t="str">
        <f t="shared" si="162"/>
        <v>VS</v>
      </c>
      <c r="S2614" s="1" t="s">
        <v>1155</v>
      </c>
      <c r="T2614" t="str">
        <f t="shared" si="163"/>
        <v/>
      </c>
      <c r="U2614">
        <f>VLOOKUP(S2614,ar_skupina!L$2:M$136,2,FALSE())</f>
        <v>18</v>
      </c>
    </row>
    <row r="2615" spans="1:21" ht="14.25" customHeight="1" x14ac:dyDescent="0.25">
      <c r="A2615">
        <v>3187</v>
      </c>
      <c r="B2615" s="9">
        <v>45210.416666666701</v>
      </c>
      <c r="C2615" s="9">
        <v>45210.520833333299</v>
      </c>
      <c r="D2615" t="s">
        <v>1609</v>
      </c>
      <c r="E2615" t="s">
        <v>16</v>
      </c>
      <c r="F2615" t="s">
        <v>2134</v>
      </c>
      <c r="G2615" t="s">
        <v>4</v>
      </c>
      <c r="H2615" t="s">
        <v>1610</v>
      </c>
      <c r="I2615" s="63" t="e">
        <f t="array" ref="I2615">_xlfn.IFS(#REF!="1",1,#REF!="2",2,#REF!="3",3,#REF!="1A",4,#REF!="1B",5,#REF!="2A",6,#REF!="2B",7,#REF!="3A",8,#REF!="3B",9,#REF!="4A",10,#REF!="","")</f>
        <v>#REF!</v>
      </c>
      <c r="J2615">
        <f>VLOOKUP(F2615,profesor!$G$2:$H$101,2,0)</f>
        <v>29</v>
      </c>
      <c r="K2615">
        <f>VLOOKUP(H2615,ar_predmet!A:C,3,0)</f>
        <v>101</v>
      </c>
      <c r="L2615" s="3">
        <f>VLOOKUP(H2615,ar_predmet!A:C,2,FALSE())</f>
        <v>6227</v>
      </c>
      <c r="M2615">
        <f>+VLOOKUP(G2615,tip_dogodka!$B$2:$C$10,2,0)</f>
        <v>3</v>
      </c>
      <c r="N2615">
        <f>+VLOOKUP(E2615,prostor!$F$1:$G$101,2,0)</f>
        <v>54</v>
      </c>
      <c r="O2615">
        <f t="shared" si="160"/>
        <v>150</v>
      </c>
      <c r="P2615">
        <f>VLOOKUP(O2615,mi2hh!A$2:B$4261,2,FALSE())</f>
        <v>3</v>
      </c>
      <c r="Q2615" t="str">
        <f t="shared" si="161"/>
        <v>Red</v>
      </c>
      <c r="R2615" t="str">
        <f t="shared" si="162"/>
        <v>UN</v>
      </c>
      <c r="S2615" s="24" t="s">
        <v>1204</v>
      </c>
      <c r="T2615" t="str">
        <f t="shared" si="163"/>
        <v/>
      </c>
      <c r="U2615">
        <f>VLOOKUP(S2615,ar_skupina!L$2:M$136,2,FALSE())</f>
        <v>55</v>
      </c>
    </row>
    <row r="2616" spans="1:21" ht="14.25" customHeight="1" x14ac:dyDescent="0.25">
      <c r="A2616">
        <v>3189</v>
      </c>
      <c r="B2616" s="9">
        <v>45216.416666666701</v>
      </c>
      <c r="C2616" s="9">
        <v>45216.520833333299</v>
      </c>
      <c r="D2616" t="s">
        <v>1629</v>
      </c>
      <c r="E2616">
        <v>401</v>
      </c>
      <c r="F2616" t="s">
        <v>2134</v>
      </c>
      <c r="G2616" t="s">
        <v>2</v>
      </c>
      <c r="H2616" t="s">
        <v>1610</v>
      </c>
      <c r="I2616" s="63" t="e">
        <f t="array" ref="I2616">_xlfn.IFS(#REF!="1",1,#REF!="2",2,#REF!="3",3,#REF!="1A",4,#REF!="1B",5,#REF!="2A",6,#REF!="2B",7,#REF!="3A",8,#REF!="3B",9,#REF!="4A",10,#REF!="","")</f>
        <v>#REF!</v>
      </c>
      <c r="J2616">
        <f>VLOOKUP(F2616,profesor!$G$2:$H$101,2,0)</f>
        <v>29</v>
      </c>
      <c r="K2616">
        <f>VLOOKUP(H2616,ar_predmet!A:C,3,0)</f>
        <v>101</v>
      </c>
      <c r="L2616" s="3">
        <f>VLOOKUP(H2616,ar_predmet!A:C,2,FALSE())</f>
        <v>6227</v>
      </c>
      <c r="M2616">
        <f>+VLOOKUP(G2616,tip_dogodka!$B$2:$C$10,2,0)</f>
        <v>1</v>
      </c>
      <c r="N2616">
        <f>+VLOOKUP(E2616,prostor!$F$1:$G$101,2,0)</f>
        <v>10</v>
      </c>
      <c r="O2616">
        <f t="shared" si="160"/>
        <v>150</v>
      </c>
      <c r="P2616">
        <f>VLOOKUP(O2616,mi2hh!A$2:B$4261,2,FALSE())</f>
        <v>3</v>
      </c>
      <c r="Q2616" t="str">
        <f t="shared" si="161"/>
        <v>Red</v>
      </c>
      <c r="R2616" t="str">
        <f t="shared" si="162"/>
        <v>UN</v>
      </c>
      <c r="S2616" s="24" t="s">
        <v>1204</v>
      </c>
      <c r="T2616" t="str">
        <f t="shared" si="163"/>
        <v/>
      </c>
      <c r="U2616">
        <f>VLOOKUP(S2616,ar_skupina!L$2:M$136,2,FALSE())</f>
        <v>55</v>
      </c>
    </row>
    <row r="2617" spans="1:21" ht="14.25" customHeight="1" x14ac:dyDescent="0.25">
      <c r="A2617">
        <v>3191</v>
      </c>
      <c r="B2617" s="9">
        <v>45215.416666666701</v>
      </c>
      <c r="C2617" s="9">
        <v>45215.520833333299</v>
      </c>
      <c r="D2617" t="s">
        <v>1609</v>
      </c>
      <c r="E2617" t="s">
        <v>16</v>
      </c>
      <c r="F2617" t="s">
        <v>2134</v>
      </c>
      <c r="G2617" t="s">
        <v>4</v>
      </c>
      <c r="H2617" t="s">
        <v>1610</v>
      </c>
      <c r="I2617" s="63" t="e">
        <f t="array" ref="I2617">_xlfn.IFS(#REF!="1",1,#REF!="2",2,#REF!="3",3,#REF!="1A",4,#REF!="1B",5,#REF!="2A",6,#REF!="2B",7,#REF!="3A",8,#REF!="3B",9,#REF!="4A",10,#REF!="","")</f>
        <v>#REF!</v>
      </c>
      <c r="J2617">
        <f>VLOOKUP(F2617,profesor!$G$2:$H$101,2,0)</f>
        <v>29</v>
      </c>
      <c r="K2617">
        <f>VLOOKUP(H2617,ar_predmet!A:C,3,0)</f>
        <v>101</v>
      </c>
      <c r="L2617" s="3">
        <f>VLOOKUP(H2617,ar_predmet!A:C,2,FALSE())</f>
        <v>6227</v>
      </c>
      <c r="M2617">
        <f>+VLOOKUP(G2617,tip_dogodka!$B$2:$C$10,2,0)</f>
        <v>3</v>
      </c>
      <c r="N2617">
        <f>+VLOOKUP(E2617,prostor!$F$1:$G$101,2,0)</f>
        <v>54</v>
      </c>
      <c r="O2617">
        <f t="shared" si="160"/>
        <v>150</v>
      </c>
      <c r="P2617">
        <f>VLOOKUP(O2617,mi2hh!A$2:B$4261,2,FALSE())</f>
        <v>3</v>
      </c>
      <c r="Q2617" t="str">
        <f t="shared" si="161"/>
        <v>Red</v>
      </c>
      <c r="R2617" t="str">
        <f t="shared" si="162"/>
        <v>UN</v>
      </c>
      <c r="S2617" s="24" t="s">
        <v>1204</v>
      </c>
      <c r="T2617" t="str">
        <f t="shared" si="163"/>
        <v/>
      </c>
      <c r="U2617">
        <f>VLOOKUP(S2617,ar_skupina!L$2:M$136,2,FALSE())</f>
        <v>55</v>
      </c>
    </row>
    <row r="2618" spans="1:21" ht="14.25" customHeight="1" x14ac:dyDescent="0.25">
      <c r="A2618">
        <v>3192</v>
      </c>
      <c r="B2618" s="9">
        <v>45218.416666666701</v>
      </c>
      <c r="C2618" s="9">
        <v>45218.520833333299</v>
      </c>
      <c r="D2618" t="s">
        <v>1609</v>
      </c>
      <c r="E2618" t="s">
        <v>16</v>
      </c>
      <c r="F2618" t="s">
        <v>2134</v>
      </c>
      <c r="G2618" t="s">
        <v>4</v>
      </c>
      <c r="H2618" t="s">
        <v>1610</v>
      </c>
      <c r="I2618" s="63" t="e">
        <f t="array" ref="I2618">_xlfn.IFS(#REF!="1",1,#REF!="2",2,#REF!="3",3,#REF!="1A",4,#REF!="1B",5,#REF!="2A",6,#REF!="2B",7,#REF!="3A",8,#REF!="3B",9,#REF!="4A",10,#REF!="","")</f>
        <v>#REF!</v>
      </c>
      <c r="J2618">
        <f>VLOOKUP(F2618,profesor!$G$2:$H$101,2,0)</f>
        <v>29</v>
      </c>
      <c r="K2618">
        <f>VLOOKUP(H2618,ar_predmet!A:C,3,0)</f>
        <v>101</v>
      </c>
      <c r="L2618" s="3">
        <f>VLOOKUP(H2618,ar_predmet!A:C,2,FALSE())</f>
        <v>6227</v>
      </c>
      <c r="M2618">
        <f>+VLOOKUP(G2618,tip_dogodka!$B$2:$C$10,2,0)</f>
        <v>3</v>
      </c>
      <c r="N2618">
        <f>+VLOOKUP(E2618,prostor!$F$1:$G$101,2,0)</f>
        <v>54</v>
      </c>
      <c r="O2618">
        <f t="shared" si="160"/>
        <v>150</v>
      </c>
      <c r="P2618">
        <f>VLOOKUP(O2618,mi2hh!A$2:B$4261,2,FALSE())</f>
        <v>3</v>
      </c>
      <c r="Q2618" t="str">
        <f t="shared" si="161"/>
        <v>Red</v>
      </c>
      <c r="R2618" t="str">
        <f t="shared" si="162"/>
        <v>UN</v>
      </c>
      <c r="S2618" s="24" t="s">
        <v>1204</v>
      </c>
      <c r="T2618" t="str">
        <f t="shared" si="163"/>
        <v/>
      </c>
      <c r="U2618">
        <f>VLOOKUP(S2618,ar_skupina!L$2:M$136,2,FALSE())</f>
        <v>55</v>
      </c>
    </row>
    <row r="2619" spans="1:21" ht="14.25" customHeight="1" x14ac:dyDescent="0.25">
      <c r="A2619">
        <v>3193</v>
      </c>
      <c r="B2619" s="9">
        <v>45209.416666666701</v>
      </c>
      <c r="C2619" s="9">
        <v>45209.520833333299</v>
      </c>
      <c r="D2619" t="s">
        <v>1609</v>
      </c>
      <c r="E2619" t="s">
        <v>16</v>
      </c>
      <c r="F2619" t="s">
        <v>2134</v>
      </c>
      <c r="G2619" t="s">
        <v>4</v>
      </c>
      <c r="H2619" t="s">
        <v>1610</v>
      </c>
      <c r="I2619" s="63" t="e">
        <f t="array" ref="I2619">_xlfn.IFS(#REF!="1",1,#REF!="2",2,#REF!="3",3,#REF!="1A",4,#REF!="1B",5,#REF!="2A",6,#REF!="2B",7,#REF!="3A",8,#REF!="3B",9,#REF!="4A",10,#REF!="","")</f>
        <v>#REF!</v>
      </c>
      <c r="J2619">
        <f>VLOOKUP(F2619,profesor!$G$2:$H$101,2,0)</f>
        <v>29</v>
      </c>
      <c r="K2619">
        <f>VLOOKUP(H2619,ar_predmet!A:C,3,0)</f>
        <v>101</v>
      </c>
      <c r="L2619" s="3">
        <f>VLOOKUP(H2619,ar_predmet!A:C,2,FALSE())</f>
        <v>6227</v>
      </c>
      <c r="M2619">
        <f>+VLOOKUP(G2619,tip_dogodka!$B$2:$C$10,2,0)</f>
        <v>3</v>
      </c>
      <c r="N2619">
        <f>+VLOOKUP(E2619,prostor!$F$1:$G$101,2,0)</f>
        <v>54</v>
      </c>
      <c r="O2619">
        <f t="shared" si="160"/>
        <v>150</v>
      </c>
      <c r="P2619">
        <f>VLOOKUP(O2619,mi2hh!A$2:B$4261,2,FALSE())</f>
        <v>3</v>
      </c>
      <c r="Q2619" t="str">
        <f t="shared" si="161"/>
        <v>Red</v>
      </c>
      <c r="R2619" t="str">
        <f t="shared" si="162"/>
        <v>UN</v>
      </c>
      <c r="S2619" s="24" t="s">
        <v>1204</v>
      </c>
      <c r="T2619" t="str">
        <f t="shared" si="163"/>
        <v/>
      </c>
      <c r="U2619">
        <f>VLOOKUP(S2619,ar_skupina!L$2:M$136,2,FALSE())</f>
        <v>55</v>
      </c>
    </row>
    <row r="2620" spans="1:21" ht="14.25" customHeight="1" x14ac:dyDescent="0.25">
      <c r="A2620">
        <v>3194</v>
      </c>
      <c r="B2620" s="9">
        <v>45212.416666666701</v>
      </c>
      <c r="C2620" s="9">
        <v>45212.520833333299</v>
      </c>
      <c r="D2620" t="s">
        <v>1629</v>
      </c>
      <c r="E2620">
        <v>401</v>
      </c>
      <c r="F2620" t="s">
        <v>2134</v>
      </c>
      <c r="G2620" t="s">
        <v>2</v>
      </c>
      <c r="H2620" t="s">
        <v>1610</v>
      </c>
      <c r="I2620" s="63" t="e">
        <f t="array" ref="I2620">_xlfn.IFS(#REF!="1",1,#REF!="2",2,#REF!="3",3,#REF!="1A",4,#REF!="1B",5,#REF!="2A",6,#REF!="2B",7,#REF!="3A",8,#REF!="3B",9,#REF!="4A",10,#REF!="","")</f>
        <v>#REF!</v>
      </c>
      <c r="J2620">
        <f>VLOOKUP(F2620,profesor!$G$2:$H$101,2,0)</f>
        <v>29</v>
      </c>
      <c r="K2620">
        <f>VLOOKUP(H2620,ar_predmet!A:C,3,0)</f>
        <v>101</v>
      </c>
      <c r="L2620" s="3">
        <f>VLOOKUP(H2620,ar_predmet!A:C,2,FALSE())</f>
        <v>6227</v>
      </c>
      <c r="M2620">
        <f>+VLOOKUP(G2620,tip_dogodka!$B$2:$C$10,2,0)</f>
        <v>1</v>
      </c>
      <c r="N2620">
        <f>+VLOOKUP(E2620,prostor!$F$1:$G$101,2,0)</f>
        <v>10</v>
      </c>
      <c r="O2620">
        <f t="shared" si="160"/>
        <v>150</v>
      </c>
      <c r="P2620">
        <f>VLOOKUP(O2620,mi2hh!A$2:B$4261,2,FALSE())</f>
        <v>3</v>
      </c>
      <c r="Q2620" t="str">
        <f t="shared" si="161"/>
        <v>Red</v>
      </c>
      <c r="R2620" t="str">
        <f t="shared" si="162"/>
        <v>UN</v>
      </c>
      <c r="S2620" s="24" t="s">
        <v>1204</v>
      </c>
      <c r="T2620" t="str">
        <f t="shared" si="163"/>
        <v/>
      </c>
      <c r="U2620">
        <f>VLOOKUP(S2620,ar_skupina!L$2:M$136,2,FALSE())</f>
        <v>55</v>
      </c>
    </row>
    <row r="2621" spans="1:21" ht="14.25" customHeight="1" x14ac:dyDescent="0.25">
      <c r="A2621">
        <v>3195</v>
      </c>
      <c r="B2621" s="9">
        <v>45210.53125</v>
      </c>
      <c r="C2621" s="9">
        <v>45210.635416666701</v>
      </c>
      <c r="D2621" t="s">
        <v>2139</v>
      </c>
      <c r="E2621">
        <v>413</v>
      </c>
      <c r="F2621" t="s">
        <v>2134</v>
      </c>
      <c r="G2621" t="s">
        <v>2</v>
      </c>
      <c r="H2621" t="s">
        <v>1409</v>
      </c>
      <c r="I2621" s="63" t="e">
        <f t="array" ref="I2621">_xlfn.IFS(#REF!="1",1,#REF!="2",2,#REF!="3",3,#REF!="1A",4,#REF!="1B",5,#REF!="2A",6,#REF!="2B",7,#REF!="3A",8,#REF!="3B",9,#REF!="4A",10,#REF!="","")</f>
        <v>#REF!</v>
      </c>
      <c r="J2621">
        <f>VLOOKUP(F2621,profesor!$G$2:$H$101,2,0)</f>
        <v>29</v>
      </c>
      <c r="K2621">
        <f>VLOOKUP(H2621,ar_predmet!A:C,3,0)</f>
        <v>53</v>
      </c>
      <c r="L2621" s="3">
        <f>VLOOKUP(H2621,ar_predmet!A:C,2,FALSE())</f>
        <v>5309</v>
      </c>
      <c r="M2621">
        <f>+VLOOKUP(G2621,tip_dogodka!$B$2:$C$10,2,0)</f>
        <v>1</v>
      </c>
      <c r="N2621">
        <f>+VLOOKUP(E2621,prostor!$F$1:$G$101,2,0)</f>
        <v>16</v>
      </c>
      <c r="O2621">
        <f t="shared" si="160"/>
        <v>150</v>
      </c>
      <c r="P2621">
        <f>VLOOKUP(O2621,mi2hh!A$2:B$4261,2,FALSE())</f>
        <v>3</v>
      </c>
      <c r="Q2621" t="str">
        <f t="shared" si="161"/>
        <v>Red</v>
      </c>
      <c r="R2621" t="str">
        <f t="shared" si="162"/>
        <v>VS</v>
      </c>
      <c r="S2621" s="24" t="s">
        <v>1176</v>
      </c>
      <c r="T2621" t="str">
        <f t="shared" si="163"/>
        <v/>
      </c>
      <c r="U2621">
        <f>VLOOKUP(S2621,ar_skupina!L$2:M$136,2,FALSE())</f>
        <v>7</v>
      </c>
    </row>
    <row r="2622" spans="1:21" ht="14.25" customHeight="1" x14ac:dyDescent="0.25">
      <c r="A2622">
        <v>3196</v>
      </c>
      <c r="B2622" s="9">
        <v>45261.375</v>
      </c>
      <c r="C2622" s="9">
        <v>45261.479166666701</v>
      </c>
      <c r="D2622" t="s">
        <v>2146</v>
      </c>
      <c r="E2622" t="s">
        <v>17</v>
      </c>
      <c r="F2622" t="s">
        <v>2134</v>
      </c>
      <c r="G2622" t="s">
        <v>2</v>
      </c>
      <c r="H2622" s="54" t="s">
        <v>2136</v>
      </c>
      <c r="I2622" s="63" t="e">
        <f t="array" ref="I2622">_xlfn.IFS(#REF!="1",1,#REF!="2",2,#REF!="3",3,#REF!="1A",4,#REF!="1B",5,#REF!="2A",6,#REF!="2B",7,#REF!="3A",8,#REF!="3B",9,#REF!="4A",10,#REF!="","")</f>
        <v>#REF!</v>
      </c>
      <c r="J2622">
        <f>VLOOKUP(F2622,profesor!$G$2:$H$101,2,0)</f>
        <v>29</v>
      </c>
      <c r="K2622">
        <f>VLOOKUP(H2622,ar_predmet!A:C,3,0)</f>
        <v>170</v>
      </c>
      <c r="L2622" s="3">
        <f>VLOOKUP(H2622,ar_predmet!A:C,2,FALSE())</f>
        <v>7129</v>
      </c>
      <c r="M2622">
        <f>+VLOOKUP(G2622,tip_dogodka!$B$2:$C$10,2,0)</f>
        <v>1</v>
      </c>
      <c r="N2622">
        <f>+VLOOKUP(E2622,prostor!$F$1:$G$101,2,0)</f>
        <v>55</v>
      </c>
      <c r="O2622">
        <f t="shared" si="160"/>
        <v>150</v>
      </c>
      <c r="P2622">
        <f>VLOOKUP(O2622,mi2hh!A$2:B$4261,2,FALSE())</f>
        <v>3</v>
      </c>
      <c r="Q2622" t="str">
        <f t="shared" si="161"/>
        <v>Red</v>
      </c>
      <c r="R2622" t="str">
        <f t="shared" si="162"/>
        <v>MA</v>
      </c>
      <c r="S2622" s="24" t="s">
        <v>1223</v>
      </c>
      <c r="T2622" t="str">
        <f t="shared" si="163"/>
        <v/>
      </c>
      <c r="U2622">
        <f>VLOOKUP(S2622,ar_skupina!L$2:M$136,2,FALSE())</f>
        <v>79</v>
      </c>
    </row>
    <row r="2623" spans="1:21" ht="14.25" customHeight="1" x14ac:dyDescent="0.25">
      <c r="A2623">
        <v>3201</v>
      </c>
      <c r="B2623" s="9">
        <v>45217.53125</v>
      </c>
      <c r="C2623" s="9">
        <v>45217.635416666701</v>
      </c>
      <c r="D2623" t="s">
        <v>2139</v>
      </c>
      <c r="E2623">
        <v>413</v>
      </c>
      <c r="F2623" t="s">
        <v>2134</v>
      </c>
      <c r="G2623" t="s">
        <v>2</v>
      </c>
      <c r="H2623" t="s">
        <v>1409</v>
      </c>
      <c r="I2623" s="63" t="e">
        <f t="array" ref="I2623">_xlfn.IFS(#REF!="1",1,#REF!="2",2,#REF!="3",3,#REF!="1A",4,#REF!="1B",5,#REF!="2A",6,#REF!="2B",7,#REF!="3A",8,#REF!="3B",9,#REF!="4A",10,#REF!="","")</f>
        <v>#REF!</v>
      </c>
      <c r="J2623">
        <f>VLOOKUP(F2623,profesor!$G$2:$H$101,2,0)</f>
        <v>29</v>
      </c>
      <c r="K2623">
        <f>VLOOKUP(H2623,ar_predmet!A:C,3,0)</f>
        <v>53</v>
      </c>
      <c r="L2623" s="3">
        <f>VLOOKUP(H2623,ar_predmet!A:C,2,FALSE())</f>
        <v>5309</v>
      </c>
      <c r="M2623">
        <f>+VLOOKUP(G2623,tip_dogodka!$B$2:$C$10,2,0)</f>
        <v>1</v>
      </c>
      <c r="N2623">
        <f>+VLOOKUP(E2623,prostor!$F$1:$G$101,2,0)</f>
        <v>16</v>
      </c>
      <c r="O2623">
        <f t="shared" si="160"/>
        <v>150</v>
      </c>
      <c r="P2623">
        <f>VLOOKUP(O2623,mi2hh!A$2:B$4261,2,FALSE())</f>
        <v>3</v>
      </c>
      <c r="Q2623" t="str">
        <f t="shared" si="161"/>
        <v>Red</v>
      </c>
      <c r="R2623" t="str">
        <f t="shared" si="162"/>
        <v>VS</v>
      </c>
      <c r="S2623" s="24" t="s">
        <v>1176</v>
      </c>
      <c r="T2623" t="str">
        <f t="shared" si="163"/>
        <v/>
      </c>
      <c r="U2623">
        <f>VLOOKUP(S2623,ar_skupina!L$2:M$136,2,FALSE())</f>
        <v>7</v>
      </c>
    </row>
    <row r="2624" spans="1:21" ht="14.25" customHeight="1" x14ac:dyDescent="0.25">
      <c r="A2624">
        <v>3202</v>
      </c>
      <c r="B2624" s="9">
        <v>45363.375</v>
      </c>
      <c r="C2624" s="9">
        <v>45363.479166666701</v>
      </c>
      <c r="D2624" t="s">
        <v>2140</v>
      </c>
      <c r="E2624">
        <v>306</v>
      </c>
      <c r="F2624" t="s">
        <v>2134</v>
      </c>
      <c r="G2624" t="s">
        <v>2</v>
      </c>
      <c r="H2624" t="s">
        <v>1416</v>
      </c>
      <c r="I2624" s="63" t="e">
        <f t="array" ref="I2624">_xlfn.IFS(#REF!="1",1,#REF!="2",2,#REF!="3",3,#REF!="1A",4,#REF!="1B",5,#REF!="2A",6,#REF!="2B",7,#REF!="3A",8,#REF!="3B",9,#REF!="4A",10,#REF!="","")</f>
        <v>#REF!</v>
      </c>
      <c r="J2624">
        <f>VLOOKUP(F2624,profesor!$G$2:$H$101,2,0)</f>
        <v>29</v>
      </c>
      <c r="K2624">
        <f>VLOOKUP(H2624,ar_predmet!A:C,3,0)</f>
        <v>15</v>
      </c>
      <c r="L2624" s="3">
        <f>VLOOKUP(H2624,ar_predmet!A:C,2,FALSE())</f>
        <v>5207</v>
      </c>
      <c r="M2624">
        <f>+VLOOKUP(G2624,tip_dogodka!$B$2:$C$10,2,0)</f>
        <v>1</v>
      </c>
      <c r="N2624">
        <f>+VLOOKUP(E2624,prostor!$F$1:$G$101,2,0)</f>
        <v>8</v>
      </c>
      <c r="O2624">
        <f t="shared" si="160"/>
        <v>150</v>
      </c>
      <c r="P2624">
        <f>VLOOKUP(O2624,mi2hh!A$2:B$4261,2,FALSE())</f>
        <v>3</v>
      </c>
      <c r="Q2624" t="str">
        <f t="shared" si="161"/>
        <v>Red</v>
      </c>
      <c r="R2624" t="str">
        <f t="shared" si="162"/>
        <v>VS</v>
      </c>
      <c r="S2624" s="1" t="s">
        <v>1155</v>
      </c>
      <c r="T2624" t="str">
        <f t="shared" si="163"/>
        <v/>
      </c>
      <c r="U2624">
        <f>VLOOKUP(S2624,ar_skupina!L$2:M$136,2,FALSE())</f>
        <v>18</v>
      </c>
    </row>
    <row r="2625" spans="1:21" ht="14.25" customHeight="1" x14ac:dyDescent="0.25">
      <c r="A2625">
        <v>3203</v>
      </c>
      <c r="B2625" s="9">
        <v>45272.375</v>
      </c>
      <c r="C2625" s="9">
        <v>45272.479166666701</v>
      </c>
      <c r="D2625" t="s">
        <v>2147</v>
      </c>
      <c r="E2625">
        <v>302</v>
      </c>
      <c r="F2625" t="s">
        <v>2134</v>
      </c>
      <c r="G2625" t="s">
        <v>2</v>
      </c>
      <c r="H2625" t="s">
        <v>1407</v>
      </c>
      <c r="I2625" s="63" t="e">
        <f t="array" ref="I2625">_xlfn.IFS(#REF!="1",1,#REF!="2",2,#REF!="3",3,#REF!="1A",4,#REF!="1B",5,#REF!="2A",6,#REF!="2B",7,#REF!="3A",8,#REF!="3B",9,#REF!="4A",10,#REF!="","")</f>
        <v>#REF!</v>
      </c>
      <c r="J2625">
        <f>VLOOKUP(F2625,profesor!$G$2:$H$101,2,0)</f>
        <v>29</v>
      </c>
      <c r="K2625">
        <f>VLOOKUP(H2625,ar_predmet!A:C,3,0)</f>
        <v>85</v>
      </c>
      <c r="L2625" s="3">
        <f>VLOOKUP(H2625,ar_predmet!A:C,2,FALSE())</f>
        <v>6201</v>
      </c>
      <c r="M2625">
        <f>+VLOOKUP(G2625,tip_dogodka!$B$2:$C$10,2,0)</f>
        <v>1</v>
      </c>
      <c r="N2625">
        <f>+VLOOKUP(E2625,prostor!$F$1:$G$101,2,0)</f>
        <v>6</v>
      </c>
      <c r="O2625">
        <f t="shared" si="160"/>
        <v>150</v>
      </c>
      <c r="P2625">
        <f>VLOOKUP(O2625,mi2hh!A$2:B$4261,2,FALSE())</f>
        <v>3</v>
      </c>
      <c r="Q2625" t="str">
        <f t="shared" si="161"/>
        <v>Red</v>
      </c>
      <c r="R2625" t="str">
        <f t="shared" si="162"/>
        <v>UN</v>
      </c>
      <c r="S2625" s="24" t="s">
        <v>1207</v>
      </c>
      <c r="T2625" t="str">
        <f t="shared" si="163"/>
        <v/>
      </c>
      <c r="U2625">
        <f>VLOOKUP(S2625,ar_skupina!L$2:M$136,2,FALSE())</f>
        <v>64</v>
      </c>
    </row>
    <row r="2626" spans="1:21" ht="14.25" customHeight="1" x14ac:dyDescent="0.25">
      <c r="A2626">
        <v>3204</v>
      </c>
      <c r="B2626" s="9">
        <v>45274.375</v>
      </c>
      <c r="C2626" s="9">
        <v>45274.479166666701</v>
      </c>
      <c r="D2626" t="s">
        <v>2147</v>
      </c>
      <c r="E2626">
        <v>303</v>
      </c>
      <c r="F2626" t="s">
        <v>2134</v>
      </c>
      <c r="G2626" t="s">
        <v>2</v>
      </c>
      <c r="H2626" t="s">
        <v>1407</v>
      </c>
      <c r="I2626" s="63" t="e">
        <f t="array" ref="I2626">_xlfn.IFS(#REF!="1",1,#REF!="2",2,#REF!="3",3,#REF!="1A",4,#REF!="1B",5,#REF!="2A",6,#REF!="2B",7,#REF!="3A",8,#REF!="3B",9,#REF!="4A",10,#REF!="","")</f>
        <v>#REF!</v>
      </c>
      <c r="J2626">
        <f>VLOOKUP(F2626,profesor!$G$2:$H$101,2,0)</f>
        <v>29</v>
      </c>
      <c r="K2626">
        <f>VLOOKUP(H2626,ar_predmet!A:C,3,0)</f>
        <v>85</v>
      </c>
      <c r="L2626" s="3">
        <f>VLOOKUP(H2626,ar_predmet!A:C,2,FALSE())</f>
        <v>6201</v>
      </c>
      <c r="M2626">
        <f>+VLOOKUP(G2626,tip_dogodka!$B$2:$C$10,2,0)</f>
        <v>1</v>
      </c>
      <c r="N2626">
        <f>+VLOOKUP(E2626,prostor!$F$1:$G$101,2,0)</f>
        <v>7</v>
      </c>
      <c r="O2626">
        <f t="shared" ref="O2626:O2689" si="164">+INT(TEXT(((C2626-B2626)*24*60),"000"))</f>
        <v>150</v>
      </c>
      <c r="P2626">
        <f>VLOOKUP(O2626,mi2hh!A$2:B$4261,2,FALSE())</f>
        <v>3</v>
      </c>
      <c r="Q2626" t="str">
        <f t="shared" ref="Q2626:Q2689" si="165">IF(ISNUMBER(FIND("Redni",D2626)),"Red", IF(ISNUMBER(FIND("Izredni",D2626)),"Izr"))</f>
        <v>Red</v>
      </c>
      <c r="R2626" t="str">
        <f t="shared" ref="R2626:R2689" si="166">IF(ISNUMBER(FIND("-VS-",D2626)),"VS", IF(ISNUMBER(FIND("-UNI-",D2626)),"UN",IF(ISNUMBER(FIND("-MAG-",D2626)),"MA",IF(ISNUMBER(FIND("-DR-",D2626)),"DO"))))</f>
        <v>UN</v>
      </c>
      <c r="S2626" s="24" t="s">
        <v>1207</v>
      </c>
      <c r="T2626" t="str">
        <f t="shared" ref="T2626:T2689" si="167">IF(ISNUMBER(FIND("1. skupina",D2626)),"1",IF(ISNUMBER(FIND("2. skupina",D2626)),"2",IF(ISNUMBER(FIND("3. skupina",D2626)),"3",IF(ISNUMBER(FIND("1.a skupina",D2626)),"1A",IF(ISNUMBER(FIND("1.b skupina",D2626)),"1B",IF(ISNUMBER(FIND("2.a skupina",D2626)),"2A",IF(ISNUMBER(FIND("2.b skupina",D2626)),"2B",IF(ISNUMBER(FIND("3.a skupina",D2626)),"3A",IF(ISNUMBER(FIND("3.b skupina",D2626)),"3B",IF(ISNUMBER(FIND("4.a skupina",D2626)),"4A",""))))))))))</f>
        <v/>
      </c>
      <c r="U2626">
        <f>VLOOKUP(S2626,ar_skupina!L$2:M$136,2,FALSE())</f>
        <v>64</v>
      </c>
    </row>
    <row r="2627" spans="1:21" ht="14.25" customHeight="1" x14ac:dyDescent="0.25">
      <c r="A2627">
        <v>3205</v>
      </c>
      <c r="B2627" s="9">
        <v>45215.53125</v>
      </c>
      <c r="C2627" s="9">
        <v>45215.635416666701</v>
      </c>
      <c r="D2627" t="s">
        <v>2144</v>
      </c>
      <c r="E2627" t="s">
        <v>16</v>
      </c>
      <c r="F2627" t="s">
        <v>2134</v>
      </c>
      <c r="G2627" t="s">
        <v>4</v>
      </c>
      <c r="H2627" t="s">
        <v>1409</v>
      </c>
      <c r="I2627" s="63" t="e">
        <f t="array" ref="I2627">_xlfn.IFS(#REF!="1",1,#REF!="2",2,#REF!="3",3,#REF!="1A",4,#REF!="1B",5,#REF!="2A",6,#REF!="2B",7,#REF!="3A",8,#REF!="3B",9,#REF!="4A",10,#REF!="","")</f>
        <v>#REF!</v>
      </c>
      <c r="J2627">
        <f>VLOOKUP(F2627,profesor!$G$2:$H$101,2,0)</f>
        <v>29</v>
      </c>
      <c r="K2627">
        <f>VLOOKUP(H2627,ar_predmet!A:C,3,0)</f>
        <v>53</v>
      </c>
      <c r="L2627" s="3">
        <f>VLOOKUP(H2627,ar_predmet!A:C,2,FALSE())</f>
        <v>5309</v>
      </c>
      <c r="M2627">
        <f>+VLOOKUP(G2627,tip_dogodka!$B$2:$C$10,2,0)</f>
        <v>3</v>
      </c>
      <c r="N2627">
        <f>+VLOOKUP(E2627,prostor!$F$1:$G$101,2,0)</f>
        <v>54</v>
      </c>
      <c r="O2627">
        <f t="shared" si="164"/>
        <v>150</v>
      </c>
      <c r="P2627">
        <f>VLOOKUP(O2627,mi2hh!A$2:B$4261,2,FALSE())</f>
        <v>3</v>
      </c>
      <c r="Q2627" t="str">
        <f t="shared" si="165"/>
        <v>Red</v>
      </c>
      <c r="R2627" t="str">
        <f t="shared" si="166"/>
        <v>VS</v>
      </c>
      <c r="S2627" s="24" t="s">
        <v>1176</v>
      </c>
      <c r="T2627" t="str">
        <f t="shared" si="167"/>
        <v/>
      </c>
      <c r="U2627">
        <f>VLOOKUP(S2627,ar_skupina!L$2:M$136,2,FALSE())</f>
        <v>7</v>
      </c>
    </row>
    <row r="2628" spans="1:21" ht="14.25" customHeight="1" x14ac:dyDescent="0.25">
      <c r="A2628">
        <v>3206</v>
      </c>
      <c r="B2628" s="9">
        <v>45362.375</v>
      </c>
      <c r="C2628" s="9">
        <v>45362.479166666701</v>
      </c>
      <c r="D2628" t="s">
        <v>2140</v>
      </c>
      <c r="E2628">
        <v>306</v>
      </c>
      <c r="F2628" t="s">
        <v>2134</v>
      </c>
      <c r="G2628" t="s">
        <v>2</v>
      </c>
      <c r="H2628" t="s">
        <v>1416</v>
      </c>
      <c r="I2628" s="63" t="e">
        <f t="array" ref="I2628">_xlfn.IFS(#REF!="1",1,#REF!="2",2,#REF!="3",3,#REF!="1A",4,#REF!="1B",5,#REF!="2A",6,#REF!="2B",7,#REF!="3A",8,#REF!="3B",9,#REF!="4A",10,#REF!="","")</f>
        <v>#REF!</v>
      </c>
      <c r="J2628">
        <f>VLOOKUP(F2628,profesor!$G$2:$H$101,2,0)</f>
        <v>29</v>
      </c>
      <c r="K2628">
        <f>VLOOKUP(H2628,ar_predmet!A:C,3,0)</f>
        <v>15</v>
      </c>
      <c r="L2628" s="3">
        <f>VLOOKUP(H2628,ar_predmet!A:C,2,FALSE())</f>
        <v>5207</v>
      </c>
      <c r="M2628">
        <f>+VLOOKUP(G2628,tip_dogodka!$B$2:$C$10,2,0)</f>
        <v>1</v>
      </c>
      <c r="N2628">
        <f>+VLOOKUP(E2628,prostor!$F$1:$G$101,2,0)</f>
        <v>8</v>
      </c>
      <c r="O2628">
        <f t="shared" si="164"/>
        <v>150</v>
      </c>
      <c r="P2628">
        <f>VLOOKUP(O2628,mi2hh!A$2:B$4261,2,FALSE())</f>
        <v>3</v>
      </c>
      <c r="Q2628" t="str">
        <f t="shared" si="165"/>
        <v>Red</v>
      </c>
      <c r="R2628" t="str">
        <f t="shared" si="166"/>
        <v>VS</v>
      </c>
      <c r="S2628" s="1" t="s">
        <v>1155</v>
      </c>
      <c r="T2628" t="str">
        <f t="shared" si="167"/>
        <v/>
      </c>
      <c r="U2628">
        <f>VLOOKUP(S2628,ar_skupina!L$2:M$136,2,FALSE())</f>
        <v>18</v>
      </c>
    </row>
    <row r="2629" spans="1:21" ht="14.25" customHeight="1" x14ac:dyDescent="0.25">
      <c r="A2629">
        <v>3207</v>
      </c>
      <c r="B2629" s="9">
        <v>45208.53125</v>
      </c>
      <c r="C2629" s="9">
        <v>45208.635416666701</v>
      </c>
      <c r="D2629" t="s">
        <v>2139</v>
      </c>
      <c r="E2629">
        <v>413</v>
      </c>
      <c r="F2629" t="s">
        <v>2134</v>
      </c>
      <c r="G2629" t="s">
        <v>2</v>
      </c>
      <c r="H2629" t="s">
        <v>1409</v>
      </c>
      <c r="I2629" s="63" t="e">
        <f t="array" ref="I2629">_xlfn.IFS(#REF!="1",1,#REF!="2",2,#REF!="3",3,#REF!="1A",4,#REF!="1B",5,#REF!="2A",6,#REF!="2B",7,#REF!="3A",8,#REF!="3B",9,#REF!="4A",10,#REF!="","")</f>
        <v>#REF!</v>
      </c>
      <c r="J2629">
        <f>VLOOKUP(F2629,profesor!$G$2:$H$101,2,0)</f>
        <v>29</v>
      </c>
      <c r="K2629">
        <f>VLOOKUP(H2629,ar_predmet!A:C,3,0)</f>
        <v>53</v>
      </c>
      <c r="L2629" s="3">
        <f>VLOOKUP(H2629,ar_predmet!A:C,2,FALSE())</f>
        <v>5309</v>
      </c>
      <c r="M2629">
        <f>+VLOOKUP(G2629,tip_dogodka!$B$2:$C$10,2,0)</f>
        <v>1</v>
      </c>
      <c r="N2629">
        <f>+VLOOKUP(E2629,prostor!$F$1:$G$101,2,0)</f>
        <v>16</v>
      </c>
      <c r="O2629">
        <f t="shared" si="164"/>
        <v>150</v>
      </c>
      <c r="P2629">
        <f>VLOOKUP(O2629,mi2hh!A$2:B$4261,2,FALSE())</f>
        <v>3</v>
      </c>
      <c r="Q2629" t="str">
        <f t="shared" si="165"/>
        <v>Red</v>
      </c>
      <c r="R2629" t="str">
        <f t="shared" si="166"/>
        <v>VS</v>
      </c>
      <c r="S2629" s="24" t="s">
        <v>1176</v>
      </c>
      <c r="T2629" t="str">
        <f t="shared" si="167"/>
        <v/>
      </c>
      <c r="U2629">
        <f>VLOOKUP(S2629,ar_skupina!L$2:M$136,2,FALSE())</f>
        <v>7</v>
      </c>
    </row>
    <row r="2630" spans="1:21" ht="14.25" customHeight="1" x14ac:dyDescent="0.25">
      <c r="A2630">
        <v>3208</v>
      </c>
      <c r="B2630" s="9">
        <v>45419.75</v>
      </c>
      <c r="C2630" s="9">
        <v>45419.885416666701</v>
      </c>
      <c r="D2630" t="s">
        <v>1326</v>
      </c>
      <c r="E2630" t="s">
        <v>1327</v>
      </c>
      <c r="F2630" t="s">
        <v>2134</v>
      </c>
      <c r="G2630" t="s">
        <v>2</v>
      </c>
      <c r="H2630" t="s">
        <v>1328</v>
      </c>
      <c r="I2630" s="63" t="e">
        <f t="array" ref="I2630">_xlfn.IFS(#REF!="1",1,#REF!="2",2,#REF!="3",3,#REF!="1A",4,#REF!="1B",5,#REF!="2A",6,#REF!="2B",7,#REF!="3A",8,#REF!="3B",9,#REF!="4A",10,#REF!="","")</f>
        <v>#REF!</v>
      </c>
      <c r="J2630">
        <f>VLOOKUP(F2630,profesor!$G$2:$H$101,2,0)</f>
        <v>29</v>
      </c>
      <c r="K2630">
        <f>VLOOKUP(H2630,ar_predmet!A:C,3,0)</f>
        <v>289</v>
      </c>
      <c r="L2630" s="3">
        <f>VLOOKUP(H2630,ar_predmet!A:C,2,FALSE())</f>
        <v>4125</v>
      </c>
      <c r="M2630">
        <f>+VLOOKUP(G2630,tip_dogodka!$B$2:$C$10,2,0)</f>
        <v>1</v>
      </c>
      <c r="N2630">
        <f>+VLOOKUP(E2630,prostor!$F$1:$G$101,2,0)</f>
        <v>55</v>
      </c>
      <c r="O2630">
        <f t="shared" si="164"/>
        <v>195</v>
      </c>
      <c r="P2630">
        <f>VLOOKUP(O2630,mi2hh!A$2:B$4261,2,FALSE())</f>
        <v>4</v>
      </c>
      <c r="Q2630" t="str">
        <f t="shared" si="165"/>
        <v>Izr</v>
      </c>
      <c r="R2630" t="str">
        <f t="shared" si="166"/>
        <v>DO</v>
      </c>
      <c r="S2630" s="24" t="s">
        <v>1279</v>
      </c>
      <c r="T2630" t="str">
        <f t="shared" si="167"/>
        <v/>
      </c>
      <c r="U2630">
        <f>VLOOKUP(S2630,ar_skupina!L$2:M$136,2,FALSE())</f>
        <v>129</v>
      </c>
    </row>
    <row r="2631" spans="1:21" ht="14.25" customHeight="1" x14ac:dyDescent="0.25">
      <c r="A2631">
        <v>3209</v>
      </c>
      <c r="B2631" s="9">
        <v>45205.53125</v>
      </c>
      <c r="C2631" s="9">
        <v>45205.635416666701</v>
      </c>
      <c r="D2631" t="s">
        <v>2139</v>
      </c>
      <c r="E2631">
        <v>413</v>
      </c>
      <c r="F2631" t="s">
        <v>2134</v>
      </c>
      <c r="G2631" t="s">
        <v>2</v>
      </c>
      <c r="H2631" t="s">
        <v>1409</v>
      </c>
      <c r="I2631" s="63" t="e">
        <f t="array" ref="I2631">_xlfn.IFS(#REF!="1",1,#REF!="2",2,#REF!="3",3,#REF!="1A",4,#REF!="1B",5,#REF!="2A",6,#REF!="2B",7,#REF!="3A",8,#REF!="3B",9,#REF!="4A",10,#REF!="","")</f>
        <v>#REF!</v>
      </c>
      <c r="J2631">
        <f>VLOOKUP(F2631,profesor!$G$2:$H$101,2,0)</f>
        <v>29</v>
      </c>
      <c r="K2631">
        <f>VLOOKUP(H2631,ar_predmet!A:C,3,0)</f>
        <v>53</v>
      </c>
      <c r="L2631" s="3">
        <f>VLOOKUP(H2631,ar_predmet!A:C,2,FALSE())</f>
        <v>5309</v>
      </c>
      <c r="M2631">
        <f>+VLOOKUP(G2631,tip_dogodka!$B$2:$C$10,2,0)</f>
        <v>1</v>
      </c>
      <c r="N2631">
        <f>+VLOOKUP(E2631,prostor!$F$1:$G$101,2,0)</f>
        <v>16</v>
      </c>
      <c r="O2631">
        <f t="shared" si="164"/>
        <v>150</v>
      </c>
      <c r="P2631">
        <f>VLOOKUP(O2631,mi2hh!A$2:B$4261,2,FALSE())</f>
        <v>3</v>
      </c>
      <c r="Q2631" t="str">
        <f t="shared" si="165"/>
        <v>Red</v>
      </c>
      <c r="R2631" t="str">
        <f t="shared" si="166"/>
        <v>VS</v>
      </c>
      <c r="S2631" s="24" t="s">
        <v>1176</v>
      </c>
      <c r="T2631" t="str">
        <f t="shared" si="167"/>
        <v/>
      </c>
      <c r="U2631">
        <f>VLOOKUP(S2631,ar_skupina!L$2:M$136,2,FALSE())</f>
        <v>7</v>
      </c>
    </row>
    <row r="2632" spans="1:21" ht="14.25" customHeight="1" x14ac:dyDescent="0.25">
      <c r="A2632">
        <v>3211</v>
      </c>
      <c r="B2632" s="9">
        <v>45299.375</v>
      </c>
      <c r="C2632" s="9">
        <v>45299.479166666701</v>
      </c>
      <c r="D2632" t="s">
        <v>2147</v>
      </c>
      <c r="E2632">
        <v>302</v>
      </c>
      <c r="F2632" t="s">
        <v>2134</v>
      </c>
      <c r="G2632" t="s">
        <v>2</v>
      </c>
      <c r="H2632" t="s">
        <v>1407</v>
      </c>
      <c r="I2632" s="63" t="e">
        <f t="array" ref="I2632">_xlfn.IFS(#REF!="1",1,#REF!="2",2,#REF!="3",3,#REF!="1A",4,#REF!="1B",5,#REF!="2A",6,#REF!="2B",7,#REF!="3A",8,#REF!="3B",9,#REF!="4A",10,#REF!="","")</f>
        <v>#REF!</v>
      </c>
      <c r="J2632">
        <f>VLOOKUP(F2632,profesor!$G$2:$H$101,2,0)</f>
        <v>29</v>
      </c>
      <c r="K2632">
        <f>VLOOKUP(H2632,ar_predmet!A:C,3,0)</f>
        <v>85</v>
      </c>
      <c r="L2632" s="3">
        <f>VLOOKUP(H2632,ar_predmet!A:C,2,FALSE())</f>
        <v>6201</v>
      </c>
      <c r="M2632">
        <f>+VLOOKUP(G2632,tip_dogodka!$B$2:$C$10,2,0)</f>
        <v>1</v>
      </c>
      <c r="N2632">
        <f>+VLOOKUP(E2632,prostor!$F$1:$G$101,2,0)</f>
        <v>6</v>
      </c>
      <c r="O2632">
        <f t="shared" si="164"/>
        <v>150</v>
      </c>
      <c r="P2632">
        <f>VLOOKUP(O2632,mi2hh!A$2:B$4261,2,FALSE())</f>
        <v>3</v>
      </c>
      <c r="Q2632" t="str">
        <f t="shared" si="165"/>
        <v>Red</v>
      </c>
      <c r="R2632" t="str">
        <f t="shared" si="166"/>
        <v>UN</v>
      </c>
      <c r="S2632" s="24" t="s">
        <v>1207</v>
      </c>
      <c r="T2632" t="str">
        <f t="shared" si="167"/>
        <v/>
      </c>
      <c r="U2632">
        <f>VLOOKUP(S2632,ar_skupina!L$2:M$136,2,FALSE())</f>
        <v>64</v>
      </c>
    </row>
    <row r="2633" spans="1:21" ht="14.25" customHeight="1" x14ac:dyDescent="0.25">
      <c r="A2633">
        <v>3212</v>
      </c>
      <c r="B2633" s="9">
        <v>45357.375</v>
      </c>
      <c r="C2633" s="9">
        <v>45357.479166666701</v>
      </c>
      <c r="D2633" t="s">
        <v>2140</v>
      </c>
      <c r="E2633">
        <v>306</v>
      </c>
      <c r="F2633" t="s">
        <v>2134</v>
      </c>
      <c r="G2633" t="s">
        <v>2</v>
      </c>
      <c r="H2633" t="s">
        <v>1416</v>
      </c>
      <c r="I2633" s="63" t="e">
        <f t="array" ref="I2633">_xlfn.IFS(#REF!="1",1,#REF!="2",2,#REF!="3",3,#REF!="1A",4,#REF!="1B",5,#REF!="2A",6,#REF!="2B",7,#REF!="3A",8,#REF!="3B",9,#REF!="4A",10,#REF!="","")</f>
        <v>#REF!</v>
      </c>
      <c r="J2633">
        <f>VLOOKUP(F2633,profesor!$G$2:$H$101,2,0)</f>
        <v>29</v>
      </c>
      <c r="K2633">
        <f>VLOOKUP(H2633,ar_predmet!A:C,3,0)</f>
        <v>15</v>
      </c>
      <c r="L2633" s="3">
        <f>VLOOKUP(H2633,ar_predmet!A:C,2,FALSE())</f>
        <v>5207</v>
      </c>
      <c r="M2633">
        <f>+VLOOKUP(G2633,tip_dogodka!$B$2:$C$10,2,0)</f>
        <v>1</v>
      </c>
      <c r="N2633">
        <f>+VLOOKUP(E2633,prostor!$F$1:$G$101,2,0)</f>
        <v>8</v>
      </c>
      <c r="O2633">
        <f t="shared" si="164"/>
        <v>150</v>
      </c>
      <c r="P2633">
        <f>VLOOKUP(O2633,mi2hh!A$2:B$4261,2,FALSE())</f>
        <v>3</v>
      </c>
      <c r="Q2633" t="str">
        <f t="shared" si="165"/>
        <v>Red</v>
      </c>
      <c r="R2633" t="str">
        <f t="shared" si="166"/>
        <v>VS</v>
      </c>
      <c r="S2633" s="1" t="s">
        <v>1155</v>
      </c>
      <c r="T2633" t="str">
        <f t="shared" si="167"/>
        <v/>
      </c>
      <c r="U2633">
        <f>VLOOKUP(S2633,ar_skupina!L$2:M$136,2,FALSE())</f>
        <v>18</v>
      </c>
    </row>
    <row r="2634" spans="1:21" ht="14.25" customHeight="1" x14ac:dyDescent="0.25">
      <c r="A2634">
        <v>3213</v>
      </c>
      <c r="B2634" s="9">
        <v>45356.375</v>
      </c>
      <c r="C2634" s="9">
        <v>45356.479166666701</v>
      </c>
      <c r="D2634" t="s">
        <v>2145</v>
      </c>
      <c r="E2634" t="s">
        <v>16</v>
      </c>
      <c r="F2634" t="s">
        <v>2134</v>
      </c>
      <c r="G2634" t="s">
        <v>4</v>
      </c>
      <c r="H2634" t="s">
        <v>1416</v>
      </c>
      <c r="I2634" s="63" t="e">
        <f t="array" ref="I2634">_xlfn.IFS(#REF!="1",1,#REF!="2",2,#REF!="3",3,#REF!="1A",4,#REF!="1B",5,#REF!="2A",6,#REF!="2B",7,#REF!="3A",8,#REF!="3B",9,#REF!="4A",10,#REF!="","")</f>
        <v>#REF!</v>
      </c>
      <c r="J2634">
        <f>VLOOKUP(F2634,profesor!$G$2:$H$101,2,0)</f>
        <v>29</v>
      </c>
      <c r="K2634">
        <f>VLOOKUP(H2634,ar_predmet!A:C,3,0)</f>
        <v>15</v>
      </c>
      <c r="L2634" s="3">
        <f>VLOOKUP(H2634,ar_predmet!A:C,2,FALSE())</f>
        <v>5207</v>
      </c>
      <c r="M2634">
        <f>+VLOOKUP(G2634,tip_dogodka!$B$2:$C$10,2,0)</f>
        <v>3</v>
      </c>
      <c r="N2634">
        <f>+VLOOKUP(E2634,prostor!$F$1:$G$101,2,0)</f>
        <v>54</v>
      </c>
      <c r="O2634">
        <f t="shared" si="164"/>
        <v>150</v>
      </c>
      <c r="P2634">
        <f>VLOOKUP(O2634,mi2hh!A$2:B$4261,2,FALSE())</f>
        <v>3</v>
      </c>
      <c r="Q2634" t="str">
        <f t="shared" si="165"/>
        <v>Red</v>
      </c>
      <c r="R2634" t="str">
        <f t="shared" si="166"/>
        <v>VS</v>
      </c>
      <c r="S2634" s="1" t="s">
        <v>1155</v>
      </c>
      <c r="T2634" t="str">
        <f t="shared" si="167"/>
        <v/>
      </c>
      <c r="U2634">
        <f>VLOOKUP(S2634,ar_skupina!L$2:M$136,2,FALSE())</f>
        <v>18</v>
      </c>
    </row>
    <row r="2635" spans="1:21" ht="14.25" customHeight="1" x14ac:dyDescent="0.25">
      <c r="A2635">
        <v>3215</v>
      </c>
      <c r="B2635" s="9">
        <v>45278.375</v>
      </c>
      <c r="C2635" s="9">
        <v>45278.479166666701</v>
      </c>
      <c r="D2635" t="s">
        <v>2147</v>
      </c>
      <c r="E2635">
        <v>302</v>
      </c>
      <c r="F2635" t="s">
        <v>2134</v>
      </c>
      <c r="G2635" t="s">
        <v>2</v>
      </c>
      <c r="H2635" t="s">
        <v>1407</v>
      </c>
      <c r="I2635" s="63" t="e">
        <f t="array" ref="I2635">_xlfn.IFS(#REF!="1",1,#REF!="2",2,#REF!="3",3,#REF!="1A",4,#REF!="1B",5,#REF!="2A",6,#REF!="2B",7,#REF!="3A",8,#REF!="3B",9,#REF!="4A",10,#REF!="","")</f>
        <v>#REF!</v>
      </c>
      <c r="J2635">
        <f>VLOOKUP(F2635,profesor!$G$2:$H$101,2,0)</f>
        <v>29</v>
      </c>
      <c r="K2635">
        <f>VLOOKUP(H2635,ar_predmet!A:C,3,0)</f>
        <v>85</v>
      </c>
      <c r="L2635" s="3">
        <f>VLOOKUP(H2635,ar_predmet!A:C,2,FALSE())</f>
        <v>6201</v>
      </c>
      <c r="M2635">
        <f>+VLOOKUP(G2635,tip_dogodka!$B$2:$C$10,2,0)</f>
        <v>1</v>
      </c>
      <c r="N2635">
        <f>+VLOOKUP(E2635,prostor!$F$1:$G$101,2,0)</f>
        <v>6</v>
      </c>
      <c r="O2635">
        <f t="shared" si="164"/>
        <v>150</v>
      </c>
      <c r="P2635">
        <f>VLOOKUP(O2635,mi2hh!A$2:B$4261,2,FALSE())</f>
        <v>3</v>
      </c>
      <c r="Q2635" t="str">
        <f t="shared" si="165"/>
        <v>Red</v>
      </c>
      <c r="R2635" t="str">
        <f t="shared" si="166"/>
        <v>UN</v>
      </c>
      <c r="S2635" s="24" t="s">
        <v>1207</v>
      </c>
      <c r="T2635" t="str">
        <f t="shared" si="167"/>
        <v/>
      </c>
      <c r="U2635">
        <f>VLOOKUP(S2635,ar_skupina!L$2:M$136,2,FALSE())</f>
        <v>64</v>
      </c>
    </row>
    <row r="2636" spans="1:21" ht="14.25" customHeight="1" x14ac:dyDescent="0.25">
      <c r="A2636">
        <v>3217</v>
      </c>
      <c r="B2636" s="9">
        <v>45279.375</v>
      </c>
      <c r="C2636" s="9">
        <v>45279.479166666701</v>
      </c>
      <c r="D2636" t="s">
        <v>2147</v>
      </c>
      <c r="E2636">
        <v>302</v>
      </c>
      <c r="F2636" t="s">
        <v>2134</v>
      </c>
      <c r="G2636" t="s">
        <v>2</v>
      </c>
      <c r="H2636" t="s">
        <v>1407</v>
      </c>
      <c r="I2636" s="63" t="e">
        <f t="array" ref="I2636">_xlfn.IFS(#REF!="1",1,#REF!="2",2,#REF!="3",3,#REF!="1A",4,#REF!="1B",5,#REF!="2A",6,#REF!="2B",7,#REF!="3A",8,#REF!="3B",9,#REF!="4A",10,#REF!="","")</f>
        <v>#REF!</v>
      </c>
      <c r="J2636">
        <f>VLOOKUP(F2636,profesor!$G$2:$H$101,2,0)</f>
        <v>29</v>
      </c>
      <c r="K2636">
        <f>VLOOKUP(H2636,ar_predmet!A:C,3,0)</f>
        <v>85</v>
      </c>
      <c r="L2636" s="3">
        <f>VLOOKUP(H2636,ar_predmet!A:C,2,FALSE())</f>
        <v>6201</v>
      </c>
      <c r="M2636">
        <f>+VLOOKUP(G2636,tip_dogodka!$B$2:$C$10,2,0)</f>
        <v>1</v>
      </c>
      <c r="N2636">
        <f>+VLOOKUP(E2636,prostor!$F$1:$G$101,2,0)</f>
        <v>6</v>
      </c>
      <c r="O2636">
        <f t="shared" si="164"/>
        <v>150</v>
      </c>
      <c r="P2636">
        <f>VLOOKUP(O2636,mi2hh!A$2:B$4261,2,FALSE())</f>
        <v>3</v>
      </c>
      <c r="Q2636" t="str">
        <f t="shared" si="165"/>
        <v>Red</v>
      </c>
      <c r="R2636" t="str">
        <f t="shared" si="166"/>
        <v>UN</v>
      </c>
      <c r="S2636" s="24" t="s">
        <v>1207</v>
      </c>
      <c r="T2636" t="str">
        <f t="shared" si="167"/>
        <v/>
      </c>
      <c r="U2636">
        <f>VLOOKUP(S2636,ar_skupina!L$2:M$136,2,FALSE())</f>
        <v>64</v>
      </c>
    </row>
    <row r="2637" spans="1:21" ht="14.25" customHeight="1" x14ac:dyDescent="0.25">
      <c r="A2637">
        <v>3219</v>
      </c>
      <c r="B2637" s="9">
        <v>45393.416666666701</v>
      </c>
      <c r="C2637" s="9">
        <v>45393.520833333299</v>
      </c>
      <c r="D2637" t="s">
        <v>2138</v>
      </c>
      <c r="E2637">
        <v>303</v>
      </c>
      <c r="F2637" t="s">
        <v>2134</v>
      </c>
      <c r="G2637" t="s">
        <v>2</v>
      </c>
      <c r="H2637" t="s">
        <v>1419</v>
      </c>
      <c r="I2637" s="63" t="e">
        <f t="array" ref="I2637">_xlfn.IFS(#REF!="1",1,#REF!="2",2,#REF!="3",3,#REF!="1A",4,#REF!="1B",5,#REF!="2A",6,#REF!="2B",7,#REF!="3A",8,#REF!="3B",9,#REF!="4A",10,#REF!="","")</f>
        <v>#REF!</v>
      </c>
      <c r="J2637">
        <f>VLOOKUP(F2637,profesor!$G$2:$H$101,2,0)</f>
        <v>29</v>
      </c>
      <c r="K2637">
        <f>VLOOKUP(H2637,ar_predmet!A:C,3,0)</f>
        <v>127</v>
      </c>
      <c r="L2637" s="3">
        <f>VLOOKUP(H2637,ar_predmet!A:C,2,FALSE())</f>
        <v>6321</v>
      </c>
      <c r="M2637">
        <f>+VLOOKUP(G2637,tip_dogodka!$B$2:$C$10,2,0)</f>
        <v>1</v>
      </c>
      <c r="N2637">
        <f>+VLOOKUP(E2637,prostor!$F$1:$G$101,2,0)</f>
        <v>7</v>
      </c>
      <c r="O2637">
        <f t="shared" si="164"/>
        <v>150</v>
      </c>
      <c r="P2637">
        <f>VLOOKUP(O2637,mi2hh!A$2:B$4261,2,FALSE())</f>
        <v>3</v>
      </c>
      <c r="Q2637" t="str">
        <f t="shared" si="165"/>
        <v>Red</v>
      </c>
      <c r="R2637" t="str">
        <f t="shared" si="166"/>
        <v>UN</v>
      </c>
      <c r="S2637" s="24" t="s">
        <v>1214</v>
      </c>
      <c r="T2637" t="str">
        <f t="shared" si="167"/>
        <v/>
      </c>
      <c r="U2637">
        <f>VLOOKUP(S2637,ar_skupina!L$2:M$136,2,FALSE())</f>
        <v>71</v>
      </c>
    </row>
    <row r="2638" spans="1:21" ht="14.25" customHeight="1" x14ac:dyDescent="0.25">
      <c r="A2638">
        <v>3220</v>
      </c>
      <c r="B2638" s="9">
        <v>45212.53125</v>
      </c>
      <c r="C2638" s="9">
        <v>45212.635416666701</v>
      </c>
      <c r="D2638" t="s">
        <v>2139</v>
      </c>
      <c r="E2638">
        <v>413</v>
      </c>
      <c r="F2638" t="s">
        <v>2134</v>
      </c>
      <c r="G2638" t="s">
        <v>2</v>
      </c>
      <c r="H2638" t="s">
        <v>1409</v>
      </c>
      <c r="I2638" s="63" t="e">
        <f t="array" ref="I2638">_xlfn.IFS(#REF!="1",1,#REF!="2",2,#REF!="3",3,#REF!="1A",4,#REF!="1B",5,#REF!="2A",6,#REF!="2B",7,#REF!="3A",8,#REF!="3B",9,#REF!="4A",10,#REF!="","")</f>
        <v>#REF!</v>
      </c>
      <c r="J2638">
        <f>VLOOKUP(F2638,profesor!$G$2:$H$101,2,0)</f>
        <v>29</v>
      </c>
      <c r="K2638">
        <f>VLOOKUP(H2638,ar_predmet!A:C,3,0)</f>
        <v>53</v>
      </c>
      <c r="L2638" s="3">
        <f>VLOOKUP(H2638,ar_predmet!A:C,2,FALSE())</f>
        <v>5309</v>
      </c>
      <c r="M2638">
        <f>+VLOOKUP(G2638,tip_dogodka!$B$2:$C$10,2,0)</f>
        <v>1</v>
      </c>
      <c r="N2638">
        <f>+VLOOKUP(E2638,prostor!$F$1:$G$101,2,0)</f>
        <v>16</v>
      </c>
      <c r="O2638">
        <f t="shared" si="164"/>
        <v>150</v>
      </c>
      <c r="P2638">
        <f>VLOOKUP(O2638,mi2hh!A$2:B$4261,2,FALSE())</f>
        <v>3</v>
      </c>
      <c r="Q2638" t="str">
        <f t="shared" si="165"/>
        <v>Red</v>
      </c>
      <c r="R2638" t="str">
        <f t="shared" si="166"/>
        <v>VS</v>
      </c>
      <c r="S2638" s="24" t="s">
        <v>1176</v>
      </c>
      <c r="T2638" t="str">
        <f t="shared" si="167"/>
        <v/>
      </c>
      <c r="U2638">
        <f>VLOOKUP(S2638,ar_skupina!L$2:M$136,2,FALSE())</f>
        <v>7</v>
      </c>
    </row>
    <row r="2639" spans="1:21" ht="14.25" customHeight="1" x14ac:dyDescent="0.25">
      <c r="A2639">
        <v>3221</v>
      </c>
      <c r="B2639" s="9">
        <v>45384.416666666701</v>
      </c>
      <c r="C2639" s="9">
        <v>45384.520833333299</v>
      </c>
      <c r="D2639" t="s">
        <v>2138</v>
      </c>
      <c r="E2639">
        <v>303</v>
      </c>
      <c r="F2639" t="s">
        <v>2134</v>
      </c>
      <c r="G2639" t="s">
        <v>2</v>
      </c>
      <c r="H2639" t="s">
        <v>1419</v>
      </c>
      <c r="I2639" s="63" t="e">
        <f t="array" ref="I2639">_xlfn.IFS(#REF!="1",1,#REF!="2",2,#REF!="3",3,#REF!="1A",4,#REF!="1B",5,#REF!="2A",6,#REF!="2B",7,#REF!="3A",8,#REF!="3B",9,#REF!="4A",10,#REF!="","")</f>
        <v>#REF!</v>
      </c>
      <c r="J2639">
        <f>VLOOKUP(F2639,profesor!$G$2:$H$101,2,0)</f>
        <v>29</v>
      </c>
      <c r="K2639">
        <f>VLOOKUP(H2639,ar_predmet!A:C,3,0)</f>
        <v>127</v>
      </c>
      <c r="L2639" s="3">
        <f>VLOOKUP(H2639,ar_predmet!A:C,2,FALSE())</f>
        <v>6321</v>
      </c>
      <c r="M2639">
        <f>+VLOOKUP(G2639,tip_dogodka!$B$2:$C$10,2,0)</f>
        <v>1</v>
      </c>
      <c r="N2639">
        <f>+VLOOKUP(E2639,prostor!$F$1:$G$101,2,0)</f>
        <v>7</v>
      </c>
      <c r="O2639">
        <f t="shared" si="164"/>
        <v>150</v>
      </c>
      <c r="P2639">
        <f>VLOOKUP(O2639,mi2hh!A$2:B$4261,2,FALSE())</f>
        <v>3</v>
      </c>
      <c r="Q2639" t="str">
        <f t="shared" si="165"/>
        <v>Red</v>
      </c>
      <c r="R2639" t="str">
        <f t="shared" si="166"/>
        <v>UN</v>
      </c>
      <c r="S2639" s="24" t="s">
        <v>1214</v>
      </c>
      <c r="T2639" t="str">
        <f t="shared" si="167"/>
        <v/>
      </c>
      <c r="U2639">
        <f>VLOOKUP(S2639,ar_skupina!L$2:M$136,2,FALSE())</f>
        <v>71</v>
      </c>
    </row>
    <row r="2640" spans="1:21" ht="14.25" customHeight="1" x14ac:dyDescent="0.25">
      <c r="A2640">
        <v>3223</v>
      </c>
      <c r="B2640" s="9">
        <v>45378.375</v>
      </c>
      <c r="C2640" s="9">
        <v>45378.479166666701</v>
      </c>
      <c r="D2640" t="s">
        <v>2138</v>
      </c>
      <c r="E2640">
        <v>303</v>
      </c>
      <c r="F2640" t="s">
        <v>2134</v>
      </c>
      <c r="G2640" t="s">
        <v>2</v>
      </c>
      <c r="H2640" t="s">
        <v>1419</v>
      </c>
      <c r="I2640" s="63" t="e">
        <f t="array" ref="I2640">_xlfn.IFS(#REF!="1",1,#REF!="2",2,#REF!="3",3,#REF!="1A",4,#REF!="1B",5,#REF!="2A",6,#REF!="2B",7,#REF!="3A",8,#REF!="3B",9,#REF!="4A",10,#REF!="","")</f>
        <v>#REF!</v>
      </c>
      <c r="J2640">
        <f>VLOOKUP(F2640,profesor!$G$2:$H$101,2,0)</f>
        <v>29</v>
      </c>
      <c r="K2640">
        <f>VLOOKUP(H2640,ar_predmet!A:C,3,0)</f>
        <v>127</v>
      </c>
      <c r="L2640" s="3">
        <f>VLOOKUP(H2640,ar_predmet!A:C,2,FALSE())</f>
        <v>6321</v>
      </c>
      <c r="M2640">
        <f>+VLOOKUP(G2640,tip_dogodka!$B$2:$C$10,2,0)</f>
        <v>1</v>
      </c>
      <c r="N2640">
        <f>+VLOOKUP(E2640,prostor!$F$1:$G$101,2,0)</f>
        <v>7</v>
      </c>
      <c r="O2640">
        <f t="shared" si="164"/>
        <v>150</v>
      </c>
      <c r="P2640">
        <f>VLOOKUP(O2640,mi2hh!A$2:B$4261,2,FALSE())</f>
        <v>3</v>
      </c>
      <c r="Q2640" t="str">
        <f t="shared" si="165"/>
        <v>Red</v>
      </c>
      <c r="R2640" t="str">
        <f t="shared" si="166"/>
        <v>UN</v>
      </c>
      <c r="S2640" s="24" t="s">
        <v>1214</v>
      </c>
      <c r="T2640" t="str">
        <f t="shared" si="167"/>
        <v/>
      </c>
      <c r="U2640">
        <f>VLOOKUP(S2640,ar_skupina!L$2:M$136,2,FALSE())</f>
        <v>71</v>
      </c>
    </row>
    <row r="2641" spans="1:21" ht="14.25" customHeight="1" x14ac:dyDescent="0.25">
      <c r="A2641">
        <v>3224</v>
      </c>
      <c r="B2641" s="9">
        <v>45278.489583333299</v>
      </c>
      <c r="C2641" s="9">
        <v>45278.59375</v>
      </c>
      <c r="D2641" t="s">
        <v>2148</v>
      </c>
      <c r="E2641" t="s">
        <v>16</v>
      </c>
      <c r="F2641" t="s">
        <v>2134</v>
      </c>
      <c r="G2641" t="s">
        <v>4</v>
      </c>
      <c r="H2641" s="54" t="s">
        <v>2136</v>
      </c>
      <c r="I2641" s="63" t="e">
        <f t="array" ref="I2641">_xlfn.IFS(#REF!="1",1,#REF!="2",2,#REF!="3",3,#REF!="1A",4,#REF!="1B",5,#REF!="2A",6,#REF!="2B",7,#REF!="3A",8,#REF!="3B",9,#REF!="4A",10,#REF!="","")</f>
        <v>#REF!</v>
      </c>
      <c r="J2641">
        <f>VLOOKUP(F2641,profesor!$G$2:$H$101,2,0)</f>
        <v>29</v>
      </c>
      <c r="K2641">
        <f>VLOOKUP(H2641,ar_predmet!A:C,3,0)</f>
        <v>170</v>
      </c>
      <c r="L2641" s="3">
        <f>VLOOKUP(H2641,ar_predmet!A:C,2,FALSE())</f>
        <v>7129</v>
      </c>
      <c r="M2641">
        <f>+VLOOKUP(G2641,tip_dogodka!$B$2:$C$10,2,0)</f>
        <v>3</v>
      </c>
      <c r="N2641">
        <f>+VLOOKUP(E2641,prostor!$F$1:$G$101,2,0)</f>
        <v>54</v>
      </c>
      <c r="O2641">
        <f t="shared" si="164"/>
        <v>150</v>
      </c>
      <c r="P2641">
        <f>VLOOKUP(O2641,mi2hh!A$2:B$4261,2,FALSE())</f>
        <v>3</v>
      </c>
      <c r="Q2641" t="str">
        <f t="shared" si="165"/>
        <v>Red</v>
      </c>
      <c r="R2641" t="str">
        <f t="shared" si="166"/>
        <v>MA</v>
      </c>
      <c r="S2641" s="24" t="s">
        <v>1223</v>
      </c>
      <c r="T2641" t="str">
        <f t="shared" si="167"/>
        <v/>
      </c>
      <c r="U2641">
        <f>VLOOKUP(S2641,ar_skupina!L$2:M$136,2,FALSE())</f>
        <v>79</v>
      </c>
    </row>
    <row r="2642" spans="1:21" ht="14.25" customHeight="1" x14ac:dyDescent="0.25">
      <c r="A2642">
        <v>3225</v>
      </c>
      <c r="B2642" s="9">
        <v>45204.53125</v>
      </c>
      <c r="C2642" s="9">
        <v>45204.635416666701</v>
      </c>
      <c r="D2642" t="s">
        <v>2144</v>
      </c>
      <c r="E2642" t="s">
        <v>16</v>
      </c>
      <c r="F2642" t="s">
        <v>2134</v>
      </c>
      <c r="G2642" t="s">
        <v>4</v>
      </c>
      <c r="H2642" t="s">
        <v>1409</v>
      </c>
      <c r="I2642" s="63" t="e">
        <f t="array" ref="I2642">_xlfn.IFS(#REF!="1",1,#REF!="2",2,#REF!="3",3,#REF!="1A",4,#REF!="1B",5,#REF!="2A",6,#REF!="2B",7,#REF!="3A",8,#REF!="3B",9,#REF!="4A",10,#REF!="","")</f>
        <v>#REF!</v>
      </c>
      <c r="J2642">
        <f>VLOOKUP(F2642,profesor!$G$2:$H$101,2,0)</f>
        <v>29</v>
      </c>
      <c r="K2642">
        <f>VLOOKUP(H2642,ar_predmet!A:C,3,0)</f>
        <v>53</v>
      </c>
      <c r="L2642" s="3">
        <f>VLOOKUP(H2642,ar_predmet!A:C,2,FALSE())</f>
        <v>5309</v>
      </c>
      <c r="M2642">
        <f>+VLOOKUP(G2642,tip_dogodka!$B$2:$C$10,2,0)</f>
        <v>3</v>
      </c>
      <c r="N2642">
        <f>+VLOOKUP(E2642,prostor!$F$1:$G$101,2,0)</f>
        <v>54</v>
      </c>
      <c r="O2642">
        <f t="shared" si="164"/>
        <v>150</v>
      </c>
      <c r="P2642">
        <f>VLOOKUP(O2642,mi2hh!A$2:B$4261,2,FALSE())</f>
        <v>3</v>
      </c>
      <c r="Q2642" t="str">
        <f t="shared" si="165"/>
        <v>Red</v>
      </c>
      <c r="R2642" t="str">
        <f t="shared" si="166"/>
        <v>VS</v>
      </c>
      <c r="S2642" s="24" t="s">
        <v>1176</v>
      </c>
      <c r="T2642" t="str">
        <f t="shared" si="167"/>
        <v/>
      </c>
      <c r="U2642">
        <f>VLOOKUP(S2642,ar_skupina!L$2:M$136,2,FALSE())</f>
        <v>7</v>
      </c>
    </row>
    <row r="2643" spans="1:21" ht="14.25" customHeight="1" x14ac:dyDescent="0.25">
      <c r="A2643">
        <v>3226</v>
      </c>
      <c r="B2643" s="9">
        <v>45282.375</v>
      </c>
      <c r="C2643" s="9">
        <v>45282.479166666701</v>
      </c>
      <c r="D2643" t="s">
        <v>2147</v>
      </c>
      <c r="E2643">
        <v>301</v>
      </c>
      <c r="F2643" t="s">
        <v>2134</v>
      </c>
      <c r="G2643" t="s">
        <v>2</v>
      </c>
      <c r="H2643" t="s">
        <v>1407</v>
      </c>
      <c r="I2643" s="63" t="e">
        <f t="array" ref="I2643">_xlfn.IFS(#REF!="1",1,#REF!="2",2,#REF!="3",3,#REF!="1A",4,#REF!="1B",5,#REF!="2A",6,#REF!="2B",7,#REF!="3A",8,#REF!="3B",9,#REF!="4A",10,#REF!="","")</f>
        <v>#REF!</v>
      </c>
      <c r="J2643">
        <f>VLOOKUP(F2643,profesor!$G$2:$H$101,2,0)</f>
        <v>29</v>
      </c>
      <c r="K2643">
        <f>VLOOKUP(H2643,ar_predmet!A:C,3,0)</f>
        <v>85</v>
      </c>
      <c r="L2643" s="3">
        <f>VLOOKUP(H2643,ar_predmet!A:C,2,FALSE())</f>
        <v>6201</v>
      </c>
      <c r="M2643">
        <f>+VLOOKUP(G2643,tip_dogodka!$B$2:$C$10,2,0)</f>
        <v>1</v>
      </c>
      <c r="N2643">
        <f>+VLOOKUP(E2643,prostor!$F$1:$G$101,2,0)</f>
        <v>5</v>
      </c>
      <c r="O2643">
        <f t="shared" si="164"/>
        <v>150</v>
      </c>
      <c r="P2643">
        <f>VLOOKUP(O2643,mi2hh!A$2:B$4261,2,FALSE())</f>
        <v>3</v>
      </c>
      <c r="Q2643" t="str">
        <f t="shared" si="165"/>
        <v>Red</v>
      </c>
      <c r="R2643" t="str">
        <f t="shared" si="166"/>
        <v>UN</v>
      </c>
      <c r="S2643" s="24" t="s">
        <v>1207</v>
      </c>
      <c r="T2643" t="str">
        <f t="shared" si="167"/>
        <v/>
      </c>
      <c r="U2643">
        <f>VLOOKUP(S2643,ar_skupina!L$2:M$136,2,FALSE())</f>
        <v>64</v>
      </c>
    </row>
    <row r="2644" spans="1:21" ht="14.25" customHeight="1" x14ac:dyDescent="0.25">
      <c r="A2644">
        <v>3227</v>
      </c>
      <c r="B2644" s="9">
        <v>45280.375</v>
      </c>
      <c r="C2644" s="9">
        <v>45280.479166666701</v>
      </c>
      <c r="D2644" t="s">
        <v>2149</v>
      </c>
      <c r="E2644" t="s">
        <v>16</v>
      </c>
      <c r="F2644" t="s">
        <v>2134</v>
      </c>
      <c r="G2644" t="s">
        <v>4</v>
      </c>
      <c r="H2644" t="s">
        <v>1407</v>
      </c>
      <c r="I2644" s="63" t="e">
        <f t="array" ref="I2644">_xlfn.IFS(#REF!="1",1,#REF!="2",2,#REF!="3",3,#REF!="1A",4,#REF!="1B",5,#REF!="2A",6,#REF!="2B",7,#REF!="3A",8,#REF!="3B",9,#REF!="4A",10,#REF!="","")</f>
        <v>#REF!</v>
      </c>
      <c r="J2644">
        <f>VLOOKUP(F2644,profesor!$G$2:$H$101,2,0)</f>
        <v>29</v>
      </c>
      <c r="K2644">
        <f>VLOOKUP(H2644,ar_predmet!A:C,3,0)</f>
        <v>85</v>
      </c>
      <c r="L2644" s="3">
        <f>VLOOKUP(H2644,ar_predmet!A:C,2,FALSE())</f>
        <v>6201</v>
      </c>
      <c r="M2644">
        <f>+VLOOKUP(G2644,tip_dogodka!$B$2:$C$10,2,0)</f>
        <v>3</v>
      </c>
      <c r="N2644">
        <f>+VLOOKUP(E2644,prostor!$F$1:$G$101,2,0)</f>
        <v>54</v>
      </c>
      <c r="O2644">
        <f t="shared" si="164"/>
        <v>150</v>
      </c>
      <c r="P2644">
        <f>VLOOKUP(O2644,mi2hh!A$2:B$4261,2,FALSE())</f>
        <v>3</v>
      </c>
      <c r="Q2644" t="str">
        <f t="shared" si="165"/>
        <v>Red</v>
      </c>
      <c r="R2644" t="str">
        <f t="shared" si="166"/>
        <v>UN</v>
      </c>
      <c r="S2644" s="24" t="s">
        <v>1207</v>
      </c>
      <c r="T2644" t="str">
        <f t="shared" si="167"/>
        <v/>
      </c>
      <c r="U2644">
        <f>VLOOKUP(S2644,ar_skupina!L$2:M$136,2,FALSE())</f>
        <v>64</v>
      </c>
    </row>
    <row r="2645" spans="1:21" ht="14.25" customHeight="1" x14ac:dyDescent="0.25">
      <c r="A2645">
        <v>3228</v>
      </c>
      <c r="B2645" s="9">
        <v>45224.416666666701</v>
      </c>
      <c r="C2645" s="9">
        <v>45224.520833333299</v>
      </c>
      <c r="D2645" t="s">
        <v>1629</v>
      </c>
      <c r="E2645">
        <v>412</v>
      </c>
      <c r="F2645" t="s">
        <v>2134</v>
      </c>
      <c r="G2645" t="s">
        <v>2</v>
      </c>
      <c r="H2645" t="s">
        <v>1610</v>
      </c>
      <c r="I2645" s="63" t="e">
        <f t="array" ref="I2645">_xlfn.IFS(#REF!="1",1,#REF!="2",2,#REF!="3",3,#REF!="1A",4,#REF!="1B",5,#REF!="2A",6,#REF!="2B",7,#REF!="3A",8,#REF!="3B",9,#REF!="4A",10,#REF!="","")</f>
        <v>#REF!</v>
      </c>
      <c r="J2645">
        <f>VLOOKUP(F2645,profesor!$G$2:$H$101,2,0)</f>
        <v>29</v>
      </c>
      <c r="K2645">
        <f>VLOOKUP(H2645,ar_predmet!A:C,3,0)</f>
        <v>101</v>
      </c>
      <c r="L2645" s="3">
        <f>VLOOKUP(H2645,ar_predmet!A:C,2,FALSE())</f>
        <v>6227</v>
      </c>
      <c r="M2645">
        <f>+VLOOKUP(G2645,tip_dogodka!$B$2:$C$10,2,0)</f>
        <v>1</v>
      </c>
      <c r="N2645">
        <f>+VLOOKUP(E2645,prostor!$F$1:$G$101,2,0)</f>
        <v>15</v>
      </c>
      <c r="O2645">
        <f t="shared" si="164"/>
        <v>150</v>
      </c>
      <c r="P2645">
        <f>VLOOKUP(O2645,mi2hh!A$2:B$4261,2,FALSE())</f>
        <v>3</v>
      </c>
      <c r="Q2645" t="str">
        <f t="shared" si="165"/>
        <v>Red</v>
      </c>
      <c r="R2645" t="str">
        <f t="shared" si="166"/>
        <v>UN</v>
      </c>
      <c r="S2645" s="24" t="s">
        <v>1204</v>
      </c>
      <c r="T2645" t="str">
        <f t="shared" si="167"/>
        <v/>
      </c>
      <c r="U2645">
        <f>VLOOKUP(S2645,ar_skupina!L$2:M$136,2,FALSE())</f>
        <v>55</v>
      </c>
    </row>
    <row r="2646" spans="1:21" ht="14.25" customHeight="1" x14ac:dyDescent="0.25">
      <c r="A2646">
        <v>3230</v>
      </c>
      <c r="B2646" s="9">
        <v>45295.375</v>
      </c>
      <c r="C2646" s="9">
        <v>45295.479166666701</v>
      </c>
      <c r="D2646" t="s">
        <v>2147</v>
      </c>
      <c r="E2646">
        <v>302</v>
      </c>
      <c r="F2646" t="s">
        <v>2134</v>
      </c>
      <c r="G2646" t="s">
        <v>2</v>
      </c>
      <c r="H2646" t="s">
        <v>1407</v>
      </c>
      <c r="I2646" s="63" t="e">
        <f t="array" ref="I2646">_xlfn.IFS(#REF!="1",1,#REF!="2",2,#REF!="3",3,#REF!="1A",4,#REF!="1B",5,#REF!="2A",6,#REF!="2B",7,#REF!="3A",8,#REF!="3B",9,#REF!="4A",10,#REF!="","")</f>
        <v>#REF!</v>
      </c>
      <c r="J2646">
        <f>VLOOKUP(F2646,profesor!$G$2:$H$101,2,0)</f>
        <v>29</v>
      </c>
      <c r="K2646">
        <f>VLOOKUP(H2646,ar_predmet!A:C,3,0)</f>
        <v>85</v>
      </c>
      <c r="L2646" s="3">
        <f>VLOOKUP(H2646,ar_predmet!A:C,2,FALSE())</f>
        <v>6201</v>
      </c>
      <c r="M2646">
        <f>+VLOOKUP(G2646,tip_dogodka!$B$2:$C$10,2,0)</f>
        <v>1</v>
      </c>
      <c r="N2646">
        <f>+VLOOKUP(E2646,prostor!$F$1:$G$101,2,0)</f>
        <v>6</v>
      </c>
      <c r="O2646">
        <f t="shared" si="164"/>
        <v>150</v>
      </c>
      <c r="P2646">
        <f>VLOOKUP(O2646,mi2hh!A$2:B$4261,2,FALSE())</f>
        <v>3</v>
      </c>
      <c r="Q2646" t="str">
        <f t="shared" si="165"/>
        <v>Red</v>
      </c>
      <c r="R2646" t="str">
        <f t="shared" si="166"/>
        <v>UN</v>
      </c>
      <c r="S2646" s="24" t="s">
        <v>1207</v>
      </c>
      <c r="T2646" t="str">
        <f t="shared" si="167"/>
        <v/>
      </c>
      <c r="U2646">
        <f>VLOOKUP(S2646,ar_skupina!L$2:M$136,2,FALSE())</f>
        <v>64</v>
      </c>
    </row>
    <row r="2647" spans="1:21" ht="14.25" customHeight="1" x14ac:dyDescent="0.25">
      <c r="A2647">
        <v>3231</v>
      </c>
      <c r="B2647" s="9">
        <v>45239.75</v>
      </c>
      <c r="C2647" s="9">
        <v>45239.916666666701</v>
      </c>
      <c r="D2647" t="s">
        <v>2150</v>
      </c>
      <c r="E2647" t="s">
        <v>17</v>
      </c>
      <c r="F2647" t="s">
        <v>2134</v>
      </c>
      <c r="G2647" t="s">
        <v>8</v>
      </c>
      <c r="H2647" s="54" t="s">
        <v>2136</v>
      </c>
      <c r="I2647" s="63" t="e">
        <f t="array" ref="I2647">_xlfn.IFS(#REF!="1",1,#REF!="2",2,#REF!="3",3,#REF!="1A",4,#REF!="1B",5,#REF!="2A",6,#REF!="2B",7,#REF!="3A",8,#REF!="3B",9,#REF!="4A",10,#REF!="","")</f>
        <v>#REF!</v>
      </c>
      <c r="J2647">
        <f>VLOOKUP(F2647,profesor!$G$2:$H$101,2,0)</f>
        <v>29</v>
      </c>
      <c r="K2647">
        <f>VLOOKUP(H2647,ar_predmet!A:C,3,0)</f>
        <v>170</v>
      </c>
      <c r="L2647" s="3">
        <f>VLOOKUP(H2647,ar_predmet!A:C,2,FALSE())</f>
        <v>7129</v>
      </c>
      <c r="M2647">
        <f>+VLOOKUP(G2647,tip_dogodka!$B$2:$C$10,2,0)</f>
        <v>7</v>
      </c>
      <c r="N2647">
        <f>+VLOOKUP(E2647,prostor!$F$1:$G$101,2,0)</f>
        <v>55</v>
      </c>
      <c r="O2647">
        <f t="shared" si="164"/>
        <v>240</v>
      </c>
      <c r="P2647">
        <f>VLOOKUP(O2647,mi2hh!A$2:B$4261,2,FALSE())</f>
        <v>5</v>
      </c>
      <c r="Q2647" t="str">
        <f t="shared" si="165"/>
        <v>Izr</v>
      </c>
      <c r="R2647" t="str">
        <f t="shared" si="166"/>
        <v>MA</v>
      </c>
      <c r="S2647" s="24" t="s">
        <v>1264</v>
      </c>
      <c r="T2647" t="str">
        <f t="shared" si="167"/>
        <v/>
      </c>
      <c r="U2647">
        <f>VLOOKUP(S2647,ar_skupina!L$2:M$136,2,FALSE())</f>
        <v>115</v>
      </c>
    </row>
    <row r="2648" spans="1:21" ht="14.25" customHeight="1" x14ac:dyDescent="0.25">
      <c r="A2648">
        <v>3233</v>
      </c>
      <c r="B2648" s="9">
        <v>45349.375</v>
      </c>
      <c r="C2648" s="9">
        <v>45349.479166666701</v>
      </c>
      <c r="D2648" t="s">
        <v>2140</v>
      </c>
      <c r="E2648">
        <v>306</v>
      </c>
      <c r="F2648" t="s">
        <v>2134</v>
      </c>
      <c r="G2648" t="s">
        <v>2</v>
      </c>
      <c r="H2648" t="s">
        <v>1416</v>
      </c>
      <c r="I2648" s="63" t="e">
        <f t="array" ref="I2648">_xlfn.IFS(#REF!="1",1,#REF!="2",2,#REF!="3",3,#REF!="1A",4,#REF!="1B",5,#REF!="2A",6,#REF!="2B",7,#REF!="3A",8,#REF!="3B",9,#REF!="4A",10,#REF!="","")</f>
        <v>#REF!</v>
      </c>
      <c r="J2648">
        <f>VLOOKUP(F2648,profesor!$G$2:$H$101,2,0)</f>
        <v>29</v>
      </c>
      <c r="K2648">
        <f>VLOOKUP(H2648,ar_predmet!A:C,3,0)</f>
        <v>15</v>
      </c>
      <c r="L2648" s="3">
        <f>VLOOKUP(H2648,ar_predmet!A:C,2,FALSE())</f>
        <v>5207</v>
      </c>
      <c r="M2648">
        <f>+VLOOKUP(G2648,tip_dogodka!$B$2:$C$10,2,0)</f>
        <v>1</v>
      </c>
      <c r="N2648">
        <f>+VLOOKUP(E2648,prostor!$F$1:$G$101,2,0)</f>
        <v>8</v>
      </c>
      <c r="O2648">
        <f t="shared" si="164"/>
        <v>150</v>
      </c>
      <c r="P2648">
        <f>VLOOKUP(O2648,mi2hh!A$2:B$4261,2,FALSE())</f>
        <v>3</v>
      </c>
      <c r="Q2648" t="str">
        <f t="shared" si="165"/>
        <v>Red</v>
      </c>
      <c r="R2648" t="str">
        <f t="shared" si="166"/>
        <v>VS</v>
      </c>
      <c r="S2648" s="1" t="s">
        <v>1155</v>
      </c>
      <c r="T2648" t="str">
        <f t="shared" si="167"/>
        <v/>
      </c>
      <c r="U2648">
        <f>VLOOKUP(S2648,ar_skupina!L$2:M$136,2,FALSE())</f>
        <v>18</v>
      </c>
    </row>
    <row r="2649" spans="1:21" ht="14.25" customHeight="1" x14ac:dyDescent="0.25">
      <c r="A2649">
        <v>3234</v>
      </c>
      <c r="B2649" s="9">
        <v>45392.416666666701</v>
      </c>
      <c r="C2649" s="9">
        <v>45392.520833333299</v>
      </c>
      <c r="D2649" t="s">
        <v>2137</v>
      </c>
      <c r="E2649" t="s">
        <v>16</v>
      </c>
      <c r="F2649" t="s">
        <v>2134</v>
      </c>
      <c r="G2649" t="s">
        <v>4</v>
      </c>
      <c r="H2649" t="s">
        <v>1419</v>
      </c>
      <c r="I2649" s="63" t="e">
        <f t="array" ref="I2649">_xlfn.IFS(#REF!="1",1,#REF!="2",2,#REF!="3",3,#REF!="1A",4,#REF!="1B",5,#REF!="2A",6,#REF!="2B",7,#REF!="3A",8,#REF!="3B",9,#REF!="4A",10,#REF!="","")</f>
        <v>#REF!</v>
      </c>
      <c r="J2649">
        <f>VLOOKUP(F2649,profesor!$G$2:$H$101,2,0)</f>
        <v>29</v>
      </c>
      <c r="K2649">
        <f>VLOOKUP(H2649,ar_predmet!A:C,3,0)</f>
        <v>127</v>
      </c>
      <c r="L2649" s="3">
        <f>VLOOKUP(H2649,ar_predmet!A:C,2,FALSE())</f>
        <v>6321</v>
      </c>
      <c r="M2649">
        <f>+VLOOKUP(G2649,tip_dogodka!$B$2:$C$10,2,0)</f>
        <v>3</v>
      </c>
      <c r="N2649">
        <f>+VLOOKUP(E2649,prostor!$F$1:$G$101,2,0)</f>
        <v>54</v>
      </c>
      <c r="O2649">
        <f t="shared" si="164"/>
        <v>150</v>
      </c>
      <c r="P2649">
        <f>VLOOKUP(O2649,mi2hh!A$2:B$4261,2,FALSE())</f>
        <v>3</v>
      </c>
      <c r="Q2649" t="str">
        <f t="shared" si="165"/>
        <v>Red</v>
      </c>
      <c r="R2649" t="str">
        <f t="shared" si="166"/>
        <v>UN</v>
      </c>
      <c r="S2649" s="24" t="s">
        <v>1214</v>
      </c>
      <c r="T2649" t="str">
        <f t="shared" si="167"/>
        <v/>
      </c>
      <c r="U2649">
        <f>VLOOKUP(S2649,ar_skupina!L$2:M$136,2,FALSE())</f>
        <v>71</v>
      </c>
    </row>
    <row r="2650" spans="1:21" ht="14.25" customHeight="1" x14ac:dyDescent="0.25">
      <c r="A2650">
        <v>3235</v>
      </c>
      <c r="B2650" s="9">
        <v>45202.53125</v>
      </c>
      <c r="C2650" s="9">
        <v>45202.635416666701</v>
      </c>
      <c r="D2650" t="s">
        <v>2144</v>
      </c>
      <c r="E2650" t="s">
        <v>16</v>
      </c>
      <c r="F2650" t="s">
        <v>2134</v>
      </c>
      <c r="G2650" t="s">
        <v>4</v>
      </c>
      <c r="H2650" t="s">
        <v>1409</v>
      </c>
      <c r="I2650" s="63" t="e">
        <f t="array" ref="I2650">_xlfn.IFS(#REF!="1",1,#REF!="2",2,#REF!="3",3,#REF!="1A",4,#REF!="1B",5,#REF!="2A",6,#REF!="2B",7,#REF!="3A",8,#REF!="3B",9,#REF!="4A",10,#REF!="","")</f>
        <v>#REF!</v>
      </c>
      <c r="J2650">
        <f>VLOOKUP(F2650,profesor!$G$2:$H$101,2,0)</f>
        <v>29</v>
      </c>
      <c r="K2650">
        <f>VLOOKUP(H2650,ar_predmet!A:C,3,0)</f>
        <v>53</v>
      </c>
      <c r="L2650" s="3">
        <f>VLOOKUP(H2650,ar_predmet!A:C,2,FALSE())</f>
        <v>5309</v>
      </c>
      <c r="M2650">
        <f>+VLOOKUP(G2650,tip_dogodka!$B$2:$C$10,2,0)</f>
        <v>3</v>
      </c>
      <c r="N2650">
        <f>+VLOOKUP(E2650,prostor!$F$1:$G$101,2,0)</f>
        <v>54</v>
      </c>
      <c r="O2650">
        <f t="shared" si="164"/>
        <v>150</v>
      </c>
      <c r="P2650">
        <f>VLOOKUP(O2650,mi2hh!A$2:B$4261,2,FALSE())</f>
        <v>3</v>
      </c>
      <c r="Q2650" t="str">
        <f t="shared" si="165"/>
        <v>Red</v>
      </c>
      <c r="R2650" t="str">
        <f t="shared" si="166"/>
        <v>VS</v>
      </c>
      <c r="S2650" s="24" t="s">
        <v>1176</v>
      </c>
      <c r="T2650" t="str">
        <f t="shared" si="167"/>
        <v/>
      </c>
      <c r="U2650">
        <f>VLOOKUP(S2650,ar_skupina!L$2:M$136,2,FALSE())</f>
        <v>7</v>
      </c>
    </row>
    <row r="2651" spans="1:21" ht="14.25" customHeight="1" x14ac:dyDescent="0.25">
      <c r="A2651">
        <v>3236</v>
      </c>
      <c r="B2651" s="9">
        <v>45369.75</v>
      </c>
      <c r="C2651" s="9">
        <v>45369.920138888898</v>
      </c>
      <c r="D2651" t="s">
        <v>2151</v>
      </c>
      <c r="E2651" t="s">
        <v>17</v>
      </c>
      <c r="F2651" t="s">
        <v>2134</v>
      </c>
      <c r="G2651" t="s">
        <v>10</v>
      </c>
      <c r="H2651" t="s">
        <v>1416</v>
      </c>
      <c r="I2651" s="63" t="e">
        <f t="array" ref="I2651">_xlfn.IFS(#REF!="1",1,#REF!="2",2,#REF!="3",3,#REF!="1A",4,#REF!="1B",5,#REF!="2A",6,#REF!="2B",7,#REF!="3A",8,#REF!="3B",9,#REF!="4A",10,#REF!="","")</f>
        <v>#REF!</v>
      </c>
      <c r="J2651">
        <f>VLOOKUP(F2651,profesor!$G$2:$H$101,2,0)</f>
        <v>29</v>
      </c>
      <c r="K2651">
        <f>VLOOKUP(H2651,ar_predmet!A:C,3,0)</f>
        <v>15</v>
      </c>
      <c r="L2651" s="3">
        <f>VLOOKUP(H2651,ar_predmet!A:C,2,FALSE())</f>
        <v>5207</v>
      </c>
      <c r="M2651">
        <f>+VLOOKUP(G2651,tip_dogodka!$B$2:$C$10,2,0)</f>
        <v>9</v>
      </c>
      <c r="N2651">
        <f>+VLOOKUP(E2651,prostor!$F$1:$G$101,2,0)</f>
        <v>55</v>
      </c>
      <c r="O2651">
        <f t="shared" si="164"/>
        <v>245</v>
      </c>
      <c r="P2651">
        <f>VLOOKUP(O2651,mi2hh!A$2:B$4261,2,FALSE())</f>
        <v>5</v>
      </c>
      <c r="Q2651" t="str">
        <f t="shared" si="165"/>
        <v>Izr</v>
      </c>
      <c r="R2651" t="str">
        <f t="shared" si="166"/>
        <v>VS</v>
      </c>
      <c r="S2651" s="24" t="s">
        <v>1243</v>
      </c>
      <c r="T2651" t="str">
        <f t="shared" si="167"/>
        <v/>
      </c>
      <c r="U2651">
        <f>VLOOKUP(S2651,ar_skupina!L$2:M$136,2,FALSE())</f>
        <v>97</v>
      </c>
    </row>
    <row r="2652" spans="1:21" ht="14.25" customHeight="1" x14ac:dyDescent="0.25">
      <c r="A2652">
        <v>3237</v>
      </c>
      <c r="B2652" s="9">
        <v>45217.416666666701</v>
      </c>
      <c r="C2652" s="9">
        <v>45217.520833333299</v>
      </c>
      <c r="D2652" t="s">
        <v>1629</v>
      </c>
      <c r="E2652">
        <v>413</v>
      </c>
      <c r="F2652" t="s">
        <v>2134</v>
      </c>
      <c r="G2652" t="s">
        <v>2</v>
      </c>
      <c r="H2652" t="s">
        <v>1610</v>
      </c>
      <c r="I2652" s="63" t="e">
        <f t="array" ref="I2652">_xlfn.IFS(#REF!="1",1,#REF!="2",2,#REF!="3",3,#REF!="1A",4,#REF!="1B",5,#REF!="2A",6,#REF!="2B",7,#REF!="3A",8,#REF!="3B",9,#REF!="4A",10,#REF!="","")</f>
        <v>#REF!</v>
      </c>
      <c r="J2652">
        <f>VLOOKUP(F2652,profesor!$G$2:$H$101,2,0)</f>
        <v>29</v>
      </c>
      <c r="K2652">
        <f>VLOOKUP(H2652,ar_predmet!A:C,3,0)</f>
        <v>101</v>
      </c>
      <c r="L2652" s="3">
        <f>VLOOKUP(H2652,ar_predmet!A:C,2,FALSE())</f>
        <v>6227</v>
      </c>
      <c r="M2652">
        <f>+VLOOKUP(G2652,tip_dogodka!$B$2:$C$10,2,0)</f>
        <v>1</v>
      </c>
      <c r="N2652">
        <f>+VLOOKUP(E2652,prostor!$F$1:$G$101,2,0)</f>
        <v>16</v>
      </c>
      <c r="O2652">
        <f t="shared" si="164"/>
        <v>150</v>
      </c>
      <c r="P2652">
        <f>VLOOKUP(O2652,mi2hh!A$2:B$4261,2,FALSE())</f>
        <v>3</v>
      </c>
      <c r="Q2652" t="str">
        <f t="shared" si="165"/>
        <v>Red</v>
      </c>
      <c r="R2652" t="str">
        <f t="shared" si="166"/>
        <v>UN</v>
      </c>
      <c r="S2652" s="24" t="s">
        <v>1204</v>
      </c>
      <c r="T2652" t="str">
        <f t="shared" si="167"/>
        <v/>
      </c>
      <c r="U2652">
        <f>VLOOKUP(S2652,ar_skupina!L$2:M$136,2,FALSE())</f>
        <v>55</v>
      </c>
    </row>
    <row r="2653" spans="1:21" ht="14.25" customHeight="1" x14ac:dyDescent="0.25">
      <c r="A2653">
        <v>3239</v>
      </c>
      <c r="B2653" s="9">
        <v>45274.489583333299</v>
      </c>
      <c r="C2653" s="9">
        <v>45274.59375</v>
      </c>
      <c r="D2653" t="s">
        <v>2148</v>
      </c>
      <c r="E2653" t="s">
        <v>16</v>
      </c>
      <c r="F2653" t="s">
        <v>2134</v>
      </c>
      <c r="G2653" t="s">
        <v>4</v>
      </c>
      <c r="H2653" s="54" t="s">
        <v>2136</v>
      </c>
      <c r="I2653" s="63" t="e">
        <f t="array" ref="I2653">_xlfn.IFS(#REF!="1",1,#REF!="2",2,#REF!="3",3,#REF!="1A",4,#REF!="1B",5,#REF!="2A",6,#REF!="2B",7,#REF!="3A",8,#REF!="3B",9,#REF!="4A",10,#REF!="","")</f>
        <v>#REF!</v>
      </c>
      <c r="J2653">
        <f>VLOOKUP(F2653,profesor!$G$2:$H$101,2,0)</f>
        <v>29</v>
      </c>
      <c r="K2653">
        <f>VLOOKUP(H2653,ar_predmet!A:C,3,0)</f>
        <v>170</v>
      </c>
      <c r="L2653" s="3">
        <f>VLOOKUP(H2653,ar_predmet!A:C,2,FALSE())</f>
        <v>7129</v>
      </c>
      <c r="M2653">
        <f>+VLOOKUP(G2653,tip_dogodka!$B$2:$C$10,2,0)</f>
        <v>3</v>
      </c>
      <c r="N2653">
        <f>+VLOOKUP(E2653,prostor!$F$1:$G$101,2,0)</f>
        <v>54</v>
      </c>
      <c r="O2653">
        <f t="shared" si="164"/>
        <v>150</v>
      </c>
      <c r="P2653">
        <f>VLOOKUP(O2653,mi2hh!A$2:B$4261,2,FALSE())</f>
        <v>3</v>
      </c>
      <c r="Q2653" t="str">
        <f t="shared" si="165"/>
        <v>Red</v>
      </c>
      <c r="R2653" t="str">
        <f t="shared" si="166"/>
        <v>MA</v>
      </c>
      <c r="S2653" s="24" t="s">
        <v>1223</v>
      </c>
      <c r="T2653" t="str">
        <f t="shared" si="167"/>
        <v/>
      </c>
      <c r="U2653">
        <f>VLOOKUP(S2653,ar_skupina!L$2:M$136,2,FALSE())</f>
        <v>79</v>
      </c>
    </row>
    <row r="2654" spans="1:21" ht="14.25" customHeight="1" x14ac:dyDescent="0.25">
      <c r="A2654">
        <v>3240</v>
      </c>
      <c r="B2654" s="9">
        <v>45377.375</v>
      </c>
      <c r="C2654" s="9">
        <v>45377.479166666701</v>
      </c>
      <c r="D2654" t="s">
        <v>2137</v>
      </c>
      <c r="E2654" t="s">
        <v>16</v>
      </c>
      <c r="F2654" t="s">
        <v>2134</v>
      </c>
      <c r="G2654" t="s">
        <v>4</v>
      </c>
      <c r="H2654" t="s">
        <v>1419</v>
      </c>
      <c r="I2654" s="63" t="e">
        <f t="array" ref="I2654">_xlfn.IFS(#REF!="1",1,#REF!="2",2,#REF!="3",3,#REF!="1A",4,#REF!="1B",5,#REF!="2A",6,#REF!="2B",7,#REF!="3A",8,#REF!="3B",9,#REF!="4A",10,#REF!="","")</f>
        <v>#REF!</v>
      </c>
      <c r="J2654">
        <f>VLOOKUP(F2654,profesor!$G$2:$H$101,2,0)</f>
        <v>29</v>
      </c>
      <c r="K2654">
        <f>VLOOKUP(H2654,ar_predmet!A:C,3,0)</f>
        <v>127</v>
      </c>
      <c r="L2654" s="3">
        <f>VLOOKUP(H2654,ar_predmet!A:C,2,FALSE())</f>
        <v>6321</v>
      </c>
      <c r="M2654">
        <f>+VLOOKUP(G2654,tip_dogodka!$B$2:$C$10,2,0)</f>
        <v>3</v>
      </c>
      <c r="N2654">
        <f>+VLOOKUP(E2654,prostor!$F$1:$G$101,2,0)</f>
        <v>54</v>
      </c>
      <c r="O2654">
        <f t="shared" si="164"/>
        <v>150</v>
      </c>
      <c r="P2654">
        <f>VLOOKUP(O2654,mi2hh!A$2:B$4261,2,FALSE())</f>
        <v>3</v>
      </c>
      <c r="Q2654" t="str">
        <f t="shared" si="165"/>
        <v>Red</v>
      </c>
      <c r="R2654" t="str">
        <f t="shared" si="166"/>
        <v>UN</v>
      </c>
      <c r="S2654" s="24" t="s">
        <v>1214</v>
      </c>
      <c r="T2654" t="str">
        <f t="shared" si="167"/>
        <v/>
      </c>
      <c r="U2654">
        <f>VLOOKUP(S2654,ar_skupina!L$2:M$136,2,FALSE())</f>
        <v>71</v>
      </c>
    </row>
    <row r="2655" spans="1:21" ht="14.25" customHeight="1" x14ac:dyDescent="0.25">
      <c r="A2655">
        <v>3242</v>
      </c>
      <c r="B2655" s="9">
        <v>45390.416666666701</v>
      </c>
      <c r="C2655" s="9">
        <v>45390.520833333299</v>
      </c>
      <c r="D2655" t="s">
        <v>2138</v>
      </c>
      <c r="E2655">
        <v>303</v>
      </c>
      <c r="F2655" t="s">
        <v>2134</v>
      </c>
      <c r="G2655" t="s">
        <v>2</v>
      </c>
      <c r="H2655" t="s">
        <v>1419</v>
      </c>
      <c r="I2655" s="63" t="e">
        <f t="array" ref="I2655">_xlfn.IFS(#REF!="1",1,#REF!="2",2,#REF!="3",3,#REF!="1A",4,#REF!="1B",5,#REF!="2A",6,#REF!="2B",7,#REF!="3A",8,#REF!="3B",9,#REF!="4A",10,#REF!="","")</f>
        <v>#REF!</v>
      </c>
      <c r="J2655">
        <f>VLOOKUP(F2655,profesor!$G$2:$H$101,2,0)</f>
        <v>29</v>
      </c>
      <c r="K2655">
        <f>VLOOKUP(H2655,ar_predmet!A:C,3,0)</f>
        <v>127</v>
      </c>
      <c r="L2655" s="3">
        <f>VLOOKUP(H2655,ar_predmet!A:C,2,FALSE())</f>
        <v>6321</v>
      </c>
      <c r="M2655">
        <f>+VLOOKUP(G2655,tip_dogodka!$B$2:$C$10,2,0)</f>
        <v>1</v>
      </c>
      <c r="N2655">
        <f>+VLOOKUP(E2655,prostor!$F$1:$G$101,2,0)</f>
        <v>7</v>
      </c>
      <c r="O2655">
        <f t="shared" si="164"/>
        <v>150</v>
      </c>
      <c r="P2655">
        <f>VLOOKUP(O2655,mi2hh!A$2:B$4261,2,FALSE())</f>
        <v>3</v>
      </c>
      <c r="Q2655" t="str">
        <f t="shared" si="165"/>
        <v>Red</v>
      </c>
      <c r="R2655" t="str">
        <f t="shared" si="166"/>
        <v>UN</v>
      </c>
      <c r="S2655" s="24" t="s">
        <v>1214</v>
      </c>
      <c r="T2655" t="str">
        <f t="shared" si="167"/>
        <v/>
      </c>
      <c r="U2655">
        <f>VLOOKUP(S2655,ar_skupina!L$2:M$136,2,FALSE())</f>
        <v>71</v>
      </c>
    </row>
    <row r="2656" spans="1:21" ht="14.25" customHeight="1" x14ac:dyDescent="0.25">
      <c r="A2656">
        <v>3243</v>
      </c>
      <c r="B2656" s="9">
        <v>45281.375</v>
      </c>
      <c r="C2656" s="9">
        <v>45281.479166666701</v>
      </c>
      <c r="D2656" t="s">
        <v>2149</v>
      </c>
      <c r="E2656" t="s">
        <v>16</v>
      </c>
      <c r="F2656" t="s">
        <v>2134</v>
      </c>
      <c r="G2656" t="s">
        <v>4</v>
      </c>
      <c r="H2656" t="s">
        <v>1407</v>
      </c>
      <c r="I2656" s="63" t="e">
        <f t="array" ref="I2656">_xlfn.IFS(#REF!="1",1,#REF!="2",2,#REF!="3",3,#REF!="1A",4,#REF!="1B",5,#REF!="2A",6,#REF!="2B",7,#REF!="3A",8,#REF!="3B",9,#REF!="4A",10,#REF!="","")</f>
        <v>#REF!</v>
      </c>
      <c r="J2656">
        <f>VLOOKUP(F2656,profesor!$G$2:$H$101,2,0)</f>
        <v>29</v>
      </c>
      <c r="K2656">
        <f>VLOOKUP(H2656,ar_predmet!A:C,3,0)</f>
        <v>85</v>
      </c>
      <c r="L2656" s="3">
        <f>VLOOKUP(H2656,ar_predmet!A:C,2,FALSE())</f>
        <v>6201</v>
      </c>
      <c r="M2656">
        <f>+VLOOKUP(G2656,tip_dogodka!$B$2:$C$10,2,0)</f>
        <v>3</v>
      </c>
      <c r="N2656">
        <f>+VLOOKUP(E2656,prostor!$F$1:$G$101,2,0)</f>
        <v>54</v>
      </c>
      <c r="O2656">
        <f t="shared" si="164"/>
        <v>150</v>
      </c>
      <c r="P2656">
        <f>VLOOKUP(O2656,mi2hh!A$2:B$4261,2,FALSE())</f>
        <v>3</v>
      </c>
      <c r="Q2656" t="str">
        <f t="shared" si="165"/>
        <v>Red</v>
      </c>
      <c r="R2656" t="str">
        <f t="shared" si="166"/>
        <v>UN</v>
      </c>
      <c r="S2656" s="24" t="s">
        <v>1207</v>
      </c>
      <c r="T2656" t="str">
        <f t="shared" si="167"/>
        <v/>
      </c>
      <c r="U2656">
        <f>VLOOKUP(S2656,ar_skupina!L$2:M$136,2,FALSE())</f>
        <v>64</v>
      </c>
    </row>
    <row r="2657" spans="1:21" ht="14.25" customHeight="1" x14ac:dyDescent="0.25">
      <c r="A2657">
        <v>3245</v>
      </c>
      <c r="B2657" s="9">
        <v>45296.375</v>
      </c>
      <c r="C2657" s="9">
        <v>45296.479166666701</v>
      </c>
      <c r="D2657" t="s">
        <v>2147</v>
      </c>
      <c r="E2657">
        <v>301</v>
      </c>
      <c r="F2657" t="s">
        <v>2134</v>
      </c>
      <c r="G2657" t="s">
        <v>2</v>
      </c>
      <c r="H2657" t="s">
        <v>1407</v>
      </c>
      <c r="I2657" s="63" t="e">
        <f t="array" ref="I2657">_xlfn.IFS(#REF!="1",1,#REF!="2",2,#REF!="3",3,#REF!="1A",4,#REF!="1B",5,#REF!="2A",6,#REF!="2B",7,#REF!="3A",8,#REF!="3B",9,#REF!="4A",10,#REF!="","")</f>
        <v>#REF!</v>
      </c>
      <c r="J2657">
        <f>VLOOKUP(F2657,profesor!$G$2:$H$101,2,0)</f>
        <v>29</v>
      </c>
      <c r="K2657">
        <f>VLOOKUP(H2657,ar_predmet!A:C,3,0)</f>
        <v>85</v>
      </c>
      <c r="L2657" s="3">
        <f>VLOOKUP(H2657,ar_predmet!A:C,2,FALSE())</f>
        <v>6201</v>
      </c>
      <c r="M2657">
        <f>+VLOOKUP(G2657,tip_dogodka!$B$2:$C$10,2,0)</f>
        <v>1</v>
      </c>
      <c r="N2657">
        <f>+VLOOKUP(E2657,prostor!$F$1:$G$101,2,0)</f>
        <v>5</v>
      </c>
      <c r="O2657">
        <f t="shared" si="164"/>
        <v>150</v>
      </c>
      <c r="P2657">
        <f>VLOOKUP(O2657,mi2hh!A$2:B$4261,2,FALSE())</f>
        <v>3</v>
      </c>
      <c r="Q2657" t="str">
        <f t="shared" si="165"/>
        <v>Red</v>
      </c>
      <c r="R2657" t="str">
        <f t="shared" si="166"/>
        <v>UN</v>
      </c>
      <c r="S2657" s="24" t="s">
        <v>1207</v>
      </c>
      <c r="T2657" t="str">
        <f t="shared" si="167"/>
        <v/>
      </c>
      <c r="U2657">
        <f>VLOOKUP(S2657,ar_skupina!L$2:M$136,2,FALSE())</f>
        <v>64</v>
      </c>
    </row>
    <row r="2658" spans="1:21" ht="14.25" customHeight="1" x14ac:dyDescent="0.25">
      <c r="A2658">
        <v>3246</v>
      </c>
      <c r="B2658" s="9">
        <v>45359.375</v>
      </c>
      <c r="C2658" s="9">
        <v>45359.479166666701</v>
      </c>
      <c r="D2658" t="s">
        <v>2140</v>
      </c>
      <c r="E2658">
        <v>413</v>
      </c>
      <c r="F2658" t="s">
        <v>2134</v>
      </c>
      <c r="G2658" t="s">
        <v>2</v>
      </c>
      <c r="H2658" t="s">
        <v>1416</v>
      </c>
      <c r="I2658" s="63" t="e">
        <f t="array" ref="I2658">_xlfn.IFS(#REF!="1",1,#REF!="2",2,#REF!="3",3,#REF!="1A",4,#REF!="1B",5,#REF!="2A",6,#REF!="2B",7,#REF!="3A",8,#REF!="3B",9,#REF!="4A",10,#REF!="","")</f>
        <v>#REF!</v>
      </c>
      <c r="J2658">
        <f>VLOOKUP(F2658,profesor!$G$2:$H$101,2,0)</f>
        <v>29</v>
      </c>
      <c r="K2658">
        <f>VLOOKUP(H2658,ar_predmet!A:C,3,0)</f>
        <v>15</v>
      </c>
      <c r="L2658" s="3">
        <f>VLOOKUP(H2658,ar_predmet!A:C,2,FALSE())</f>
        <v>5207</v>
      </c>
      <c r="M2658">
        <f>+VLOOKUP(G2658,tip_dogodka!$B$2:$C$10,2,0)</f>
        <v>1</v>
      </c>
      <c r="N2658">
        <f>+VLOOKUP(E2658,prostor!$F$1:$G$101,2,0)</f>
        <v>16</v>
      </c>
      <c r="O2658">
        <f t="shared" si="164"/>
        <v>150</v>
      </c>
      <c r="P2658">
        <f>VLOOKUP(O2658,mi2hh!A$2:B$4261,2,FALSE())</f>
        <v>3</v>
      </c>
      <c r="Q2658" t="str">
        <f t="shared" si="165"/>
        <v>Red</v>
      </c>
      <c r="R2658" t="str">
        <f t="shared" si="166"/>
        <v>VS</v>
      </c>
      <c r="S2658" s="1" t="s">
        <v>1155</v>
      </c>
      <c r="T2658" t="str">
        <f t="shared" si="167"/>
        <v/>
      </c>
      <c r="U2658">
        <f>VLOOKUP(S2658,ar_skupina!L$2:M$136,2,FALSE())</f>
        <v>18</v>
      </c>
    </row>
    <row r="2659" spans="1:21" ht="14.25" customHeight="1" x14ac:dyDescent="0.25">
      <c r="A2659">
        <v>3249</v>
      </c>
      <c r="B2659" s="9">
        <v>45350.375</v>
      </c>
      <c r="C2659" s="9">
        <v>45350.479166666701</v>
      </c>
      <c r="D2659" t="s">
        <v>2140</v>
      </c>
      <c r="E2659">
        <v>306</v>
      </c>
      <c r="F2659" t="s">
        <v>2134</v>
      </c>
      <c r="G2659" t="s">
        <v>2</v>
      </c>
      <c r="H2659" t="s">
        <v>1416</v>
      </c>
      <c r="I2659" s="63" t="e">
        <f t="array" ref="I2659">_xlfn.IFS(#REF!="1",1,#REF!="2",2,#REF!="3",3,#REF!="1A",4,#REF!="1B",5,#REF!="2A",6,#REF!="2B",7,#REF!="3A",8,#REF!="3B",9,#REF!="4A",10,#REF!="","")</f>
        <v>#REF!</v>
      </c>
      <c r="J2659">
        <f>VLOOKUP(F2659,profesor!$G$2:$H$101,2,0)</f>
        <v>29</v>
      </c>
      <c r="K2659">
        <f>VLOOKUP(H2659,ar_predmet!A:C,3,0)</f>
        <v>15</v>
      </c>
      <c r="L2659" s="3">
        <f>VLOOKUP(H2659,ar_predmet!A:C,2,FALSE())</f>
        <v>5207</v>
      </c>
      <c r="M2659">
        <f>+VLOOKUP(G2659,tip_dogodka!$B$2:$C$10,2,0)</f>
        <v>1</v>
      </c>
      <c r="N2659">
        <f>+VLOOKUP(E2659,prostor!$F$1:$G$101,2,0)</f>
        <v>8</v>
      </c>
      <c r="O2659">
        <f t="shared" si="164"/>
        <v>150</v>
      </c>
      <c r="P2659">
        <f>VLOOKUP(O2659,mi2hh!A$2:B$4261,2,FALSE())</f>
        <v>3</v>
      </c>
      <c r="Q2659" t="str">
        <f t="shared" si="165"/>
        <v>Red</v>
      </c>
      <c r="R2659" t="str">
        <f t="shared" si="166"/>
        <v>VS</v>
      </c>
      <c r="S2659" s="1" t="s">
        <v>1155</v>
      </c>
      <c r="T2659" t="str">
        <f t="shared" si="167"/>
        <v/>
      </c>
      <c r="U2659">
        <f>VLOOKUP(S2659,ar_skupina!L$2:M$136,2,FALSE())</f>
        <v>18</v>
      </c>
    </row>
    <row r="2660" spans="1:21" ht="14.25" customHeight="1" x14ac:dyDescent="0.25">
      <c r="A2660">
        <v>3250</v>
      </c>
      <c r="B2660" s="9">
        <v>45211.416666666701</v>
      </c>
      <c r="C2660" s="9">
        <v>45211.520833333299</v>
      </c>
      <c r="D2660" t="s">
        <v>1629</v>
      </c>
      <c r="E2660">
        <v>401</v>
      </c>
      <c r="F2660" t="s">
        <v>2134</v>
      </c>
      <c r="G2660" t="s">
        <v>2</v>
      </c>
      <c r="H2660" t="s">
        <v>1610</v>
      </c>
      <c r="I2660" s="63" t="e">
        <f t="array" ref="I2660">_xlfn.IFS(#REF!="1",1,#REF!="2",2,#REF!="3",3,#REF!="1A",4,#REF!="1B",5,#REF!="2A",6,#REF!="2B",7,#REF!="3A",8,#REF!="3B",9,#REF!="4A",10,#REF!="","")</f>
        <v>#REF!</v>
      </c>
      <c r="J2660">
        <f>VLOOKUP(F2660,profesor!$G$2:$H$101,2,0)</f>
        <v>29</v>
      </c>
      <c r="K2660">
        <f>VLOOKUP(H2660,ar_predmet!A:C,3,0)</f>
        <v>101</v>
      </c>
      <c r="L2660" s="3">
        <f>VLOOKUP(H2660,ar_predmet!A:C,2,FALSE())</f>
        <v>6227</v>
      </c>
      <c r="M2660">
        <f>+VLOOKUP(G2660,tip_dogodka!$B$2:$C$10,2,0)</f>
        <v>1</v>
      </c>
      <c r="N2660">
        <f>+VLOOKUP(E2660,prostor!$F$1:$G$101,2,0)</f>
        <v>10</v>
      </c>
      <c r="O2660">
        <f t="shared" si="164"/>
        <v>150</v>
      </c>
      <c r="P2660">
        <f>VLOOKUP(O2660,mi2hh!A$2:B$4261,2,FALSE())</f>
        <v>3</v>
      </c>
      <c r="Q2660" t="str">
        <f t="shared" si="165"/>
        <v>Red</v>
      </c>
      <c r="R2660" t="str">
        <f t="shared" si="166"/>
        <v>UN</v>
      </c>
      <c r="S2660" s="24" t="s">
        <v>1204</v>
      </c>
      <c r="T2660" t="str">
        <f t="shared" si="167"/>
        <v/>
      </c>
      <c r="U2660">
        <f>VLOOKUP(S2660,ar_skupina!L$2:M$136,2,FALSE())</f>
        <v>55</v>
      </c>
    </row>
    <row r="2661" spans="1:21" ht="14.25" customHeight="1" x14ac:dyDescent="0.25">
      <c r="A2661">
        <v>3251</v>
      </c>
      <c r="B2661" s="9">
        <v>45300.375</v>
      </c>
      <c r="C2661" s="9">
        <v>45300.479166666701</v>
      </c>
      <c r="D2661" t="s">
        <v>2147</v>
      </c>
      <c r="E2661">
        <v>401</v>
      </c>
      <c r="F2661" t="s">
        <v>2134</v>
      </c>
      <c r="G2661" t="s">
        <v>2</v>
      </c>
      <c r="H2661" t="s">
        <v>1407</v>
      </c>
      <c r="I2661" s="63" t="e">
        <f t="array" ref="I2661">_xlfn.IFS(#REF!="1",1,#REF!="2",2,#REF!="3",3,#REF!="1A",4,#REF!="1B",5,#REF!="2A",6,#REF!="2B",7,#REF!="3A",8,#REF!="3B",9,#REF!="4A",10,#REF!="","")</f>
        <v>#REF!</v>
      </c>
      <c r="J2661">
        <f>VLOOKUP(F2661,profesor!$G$2:$H$101,2,0)</f>
        <v>29</v>
      </c>
      <c r="K2661">
        <f>VLOOKUP(H2661,ar_predmet!A:C,3,0)</f>
        <v>85</v>
      </c>
      <c r="L2661" s="3">
        <f>VLOOKUP(H2661,ar_predmet!A:C,2,FALSE())</f>
        <v>6201</v>
      </c>
      <c r="M2661">
        <f>+VLOOKUP(G2661,tip_dogodka!$B$2:$C$10,2,0)</f>
        <v>1</v>
      </c>
      <c r="N2661">
        <f>+VLOOKUP(E2661,prostor!$F$1:$G$101,2,0)</f>
        <v>10</v>
      </c>
      <c r="O2661">
        <f t="shared" si="164"/>
        <v>150</v>
      </c>
      <c r="P2661">
        <f>VLOOKUP(O2661,mi2hh!A$2:B$4261,2,FALSE())</f>
        <v>3</v>
      </c>
      <c r="Q2661" t="str">
        <f t="shared" si="165"/>
        <v>Red</v>
      </c>
      <c r="R2661" t="str">
        <f t="shared" si="166"/>
        <v>UN</v>
      </c>
      <c r="S2661" s="24" t="s">
        <v>1207</v>
      </c>
      <c r="T2661" t="str">
        <f t="shared" si="167"/>
        <v/>
      </c>
      <c r="U2661">
        <f>VLOOKUP(S2661,ar_skupina!L$2:M$136,2,FALSE())</f>
        <v>64</v>
      </c>
    </row>
    <row r="2662" spans="1:21" ht="14.25" customHeight="1" x14ac:dyDescent="0.25">
      <c r="A2662">
        <v>3252</v>
      </c>
      <c r="B2662" s="9">
        <v>45264.375</v>
      </c>
      <c r="C2662" s="9">
        <v>45264.479166666701</v>
      </c>
      <c r="D2662" t="s">
        <v>2148</v>
      </c>
      <c r="E2662" t="s">
        <v>16</v>
      </c>
      <c r="F2662" t="s">
        <v>2134</v>
      </c>
      <c r="G2662" t="s">
        <v>4</v>
      </c>
      <c r="H2662" s="54" t="s">
        <v>2136</v>
      </c>
      <c r="I2662" s="63" t="e">
        <f t="array" ref="I2662">_xlfn.IFS(#REF!="1",1,#REF!="2",2,#REF!="3",3,#REF!="1A",4,#REF!="1B",5,#REF!="2A",6,#REF!="2B",7,#REF!="3A",8,#REF!="3B",9,#REF!="4A",10,#REF!="","")</f>
        <v>#REF!</v>
      </c>
      <c r="J2662">
        <f>VLOOKUP(F2662,profesor!$G$2:$H$101,2,0)</f>
        <v>29</v>
      </c>
      <c r="K2662">
        <f>VLOOKUP(H2662,ar_predmet!A:C,3,0)</f>
        <v>170</v>
      </c>
      <c r="L2662" s="3">
        <f>VLOOKUP(H2662,ar_predmet!A:C,2,FALSE())</f>
        <v>7129</v>
      </c>
      <c r="M2662">
        <f>+VLOOKUP(G2662,tip_dogodka!$B$2:$C$10,2,0)</f>
        <v>3</v>
      </c>
      <c r="N2662">
        <f>+VLOOKUP(E2662,prostor!$F$1:$G$101,2,0)</f>
        <v>54</v>
      </c>
      <c r="O2662">
        <f t="shared" si="164"/>
        <v>150</v>
      </c>
      <c r="P2662">
        <f>VLOOKUP(O2662,mi2hh!A$2:B$4261,2,FALSE())</f>
        <v>3</v>
      </c>
      <c r="Q2662" t="str">
        <f t="shared" si="165"/>
        <v>Red</v>
      </c>
      <c r="R2662" t="str">
        <f t="shared" si="166"/>
        <v>MA</v>
      </c>
      <c r="S2662" s="24" t="s">
        <v>1223</v>
      </c>
      <c r="T2662" t="str">
        <f t="shared" si="167"/>
        <v/>
      </c>
      <c r="U2662">
        <f>VLOOKUP(S2662,ar_skupina!L$2:M$136,2,FALSE())</f>
        <v>79</v>
      </c>
    </row>
    <row r="2663" spans="1:21" ht="14.25" customHeight="1" x14ac:dyDescent="0.25">
      <c r="A2663">
        <v>3253</v>
      </c>
      <c r="B2663" s="9">
        <v>45376.375</v>
      </c>
      <c r="C2663" s="9">
        <v>45376.479166666701</v>
      </c>
      <c r="D2663" t="s">
        <v>2138</v>
      </c>
      <c r="E2663">
        <v>303</v>
      </c>
      <c r="F2663" t="s">
        <v>2134</v>
      </c>
      <c r="G2663" t="s">
        <v>2</v>
      </c>
      <c r="H2663" t="s">
        <v>1419</v>
      </c>
      <c r="I2663" s="63" t="e">
        <f t="array" ref="I2663">_xlfn.IFS(#REF!="1",1,#REF!="2",2,#REF!="3",3,#REF!="1A",4,#REF!="1B",5,#REF!="2A",6,#REF!="2B",7,#REF!="3A",8,#REF!="3B",9,#REF!="4A",10,#REF!="","")</f>
        <v>#REF!</v>
      </c>
      <c r="J2663">
        <f>VLOOKUP(F2663,profesor!$G$2:$H$101,2,0)</f>
        <v>29</v>
      </c>
      <c r="K2663">
        <f>VLOOKUP(H2663,ar_predmet!A:C,3,0)</f>
        <v>127</v>
      </c>
      <c r="L2663" s="3">
        <f>VLOOKUP(H2663,ar_predmet!A:C,2,FALSE())</f>
        <v>6321</v>
      </c>
      <c r="M2663">
        <f>+VLOOKUP(G2663,tip_dogodka!$B$2:$C$10,2,0)</f>
        <v>1</v>
      </c>
      <c r="N2663">
        <f>+VLOOKUP(E2663,prostor!$F$1:$G$101,2,0)</f>
        <v>7</v>
      </c>
      <c r="O2663">
        <f t="shared" si="164"/>
        <v>150</v>
      </c>
      <c r="P2663">
        <f>VLOOKUP(O2663,mi2hh!A$2:B$4261,2,FALSE())</f>
        <v>3</v>
      </c>
      <c r="Q2663" t="str">
        <f t="shared" si="165"/>
        <v>Red</v>
      </c>
      <c r="R2663" t="str">
        <f t="shared" si="166"/>
        <v>UN</v>
      </c>
      <c r="S2663" s="24" t="s">
        <v>1214</v>
      </c>
      <c r="T2663" t="str">
        <f t="shared" si="167"/>
        <v/>
      </c>
      <c r="U2663">
        <f>VLOOKUP(S2663,ar_skupina!L$2:M$136,2,FALSE())</f>
        <v>71</v>
      </c>
    </row>
    <row r="2664" spans="1:21" ht="14.25" customHeight="1" x14ac:dyDescent="0.25">
      <c r="A2664">
        <v>3257</v>
      </c>
      <c r="B2664" s="9">
        <v>45201.53125</v>
      </c>
      <c r="C2664" s="9">
        <v>45201.635416666701</v>
      </c>
      <c r="D2664" t="s">
        <v>2139</v>
      </c>
      <c r="E2664">
        <v>413</v>
      </c>
      <c r="F2664" t="s">
        <v>2134</v>
      </c>
      <c r="G2664" t="s">
        <v>2</v>
      </c>
      <c r="H2664" t="s">
        <v>1409</v>
      </c>
      <c r="I2664" s="63" t="e">
        <f t="array" ref="I2664">_xlfn.IFS(#REF!="1",1,#REF!="2",2,#REF!="3",3,#REF!="1A",4,#REF!="1B",5,#REF!="2A",6,#REF!="2B",7,#REF!="3A",8,#REF!="3B",9,#REF!="4A",10,#REF!="","")</f>
        <v>#REF!</v>
      </c>
      <c r="J2664">
        <f>VLOOKUP(F2664,profesor!$G$2:$H$101,2,0)</f>
        <v>29</v>
      </c>
      <c r="K2664">
        <f>VLOOKUP(H2664,ar_predmet!A:C,3,0)</f>
        <v>53</v>
      </c>
      <c r="L2664" s="3">
        <f>VLOOKUP(H2664,ar_predmet!A:C,2,FALSE())</f>
        <v>5309</v>
      </c>
      <c r="M2664">
        <f>+VLOOKUP(G2664,tip_dogodka!$B$2:$C$10,2,0)</f>
        <v>1</v>
      </c>
      <c r="N2664">
        <f>+VLOOKUP(E2664,prostor!$F$1:$G$101,2,0)</f>
        <v>16</v>
      </c>
      <c r="O2664">
        <f t="shared" si="164"/>
        <v>150</v>
      </c>
      <c r="P2664">
        <f>VLOOKUP(O2664,mi2hh!A$2:B$4261,2,FALSE())</f>
        <v>3</v>
      </c>
      <c r="Q2664" t="str">
        <f t="shared" si="165"/>
        <v>Red</v>
      </c>
      <c r="R2664" t="str">
        <f t="shared" si="166"/>
        <v>VS</v>
      </c>
      <c r="S2664" s="24" t="s">
        <v>1176</v>
      </c>
      <c r="T2664" t="str">
        <f t="shared" si="167"/>
        <v/>
      </c>
      <c r="U2664">
        <f>VLOOKUP(S2664,ar_skupina!L$2:M$136,2,FALSE())</f>
        <v>7</v>
      </c>
    </row>
    <row r="2665" spans="1:21" ht="14.25" customHeight="1" x14ac:dyDescent="0.25">
      <c r="A2665">
        <v>3258</v>
      </c>
      <c r="B2665" s="9">
        <v>45306.489583333299</v>
      </c>
      <c r="C2665" s="9">
        <v>45306.59375</v>
      </c>
      <c r="D2665" t="s">
        <v>2141</v>
      </c>
      <c r="E2665">
        <v>413</v>
      </c>
      <c r="F2665" t="s">
        <v>2134</v>
      </c>
      <c r="G2665" t="s">
        <v>3</v>
      </c>
      <c r="H2665" s="54" t="s">
        <v>2136</v>
      </c>
      <c r="I2665" s="63" t="e">
        <f t="array" ref="I2665">_xlfn.IFS(#REF!="1",1,#REF!="2",2,#REF!="3",3,#REF!="1A",4,#REF!="1B",5,#REF!="2A",6,#REF!="2B",7,#REF!="3A",8,#REF!="3B",9,#REF!="4A",10,#REF!="","")</f>
        <v>#REF!</v>
      </c>
      <c r="J2665">
        <f>VLOOKUP(F2665,profesor!$G$2:$H$101,2,0)</f>
        <v>29</v>
      </c>
      <c r="K2665">
        <f>VLOOKUP(H2665,ar_predmet!A:C,3,0)</f>
        <v>170</v>
      </c>
      <c r="L2665" s="3">
        <f>VLOOKUP(H2665,ar_predmet!A:C,2,FALSE())</f>
        <v>7129</v>
      </c>
      <c r="M2665">
        <f>+VLOOKUP(G2665,tip_dogodka!$B$2:$C$10,2,0)</f>
        <v>2</v>
      </c>
      <c r="N2665">
        <f>+VLOOKUP(E2665,prostor!$F$1:$G$101,2,0)</f>
        <v>16</v>
      </c>
      <c r="O2665">
        <f t="shared" si="164"/>
        <v>150</v>
      </c>
      <c r="P2665">
        <f>VLOOKUP(O2665,mi2hh!A$2:B$4261,2,FALSE())</f>
        <v>3</v>
      </c>
      <c r="Q2665" t="str">
        <f t="shared" si="165"/>
        <v>Red</v>
      </c>
      <c r="R2665" t="str">
        <f t="shared" si="166"/>
        <v>MA</v>
      </c>
      <c r="S2665" s="24" t="s">
        <v>1223</v>
      </c>
      <c r="T2665" t="str">
        <f t="shared" si="167"/>
        <v/>
      </c>
      <c r="U2665">
        <f>VLOOKUP(S2665,ar_skupina!L$2:M$136,2,FALSE())</f>
        <v>79</v>
      </c>
    </row>
    <row r="2666" spans="1:21" ht="14.25" customHeight="1" x14ac:dyDescent="0.25">
      <c r="A2666">
        <v>3259</v>
      </c>
      <c r="B2666" s="9">
        <v>45364.375</v>
      </c>
      <c r="C2666" s="9">
        <v>45364.479166666701</v>
      </c>
      <c r="D2666" t="s">
        <v>2140</v>
      </c>
      <c r="E2666">
        <v>306</v>
      </c>
      <c r="F2666" t="s">
        <v>2134</v>
      </c>
      <c r="G2666" t="s">
        <v>2</v>
      </c>
      <c r="H2666" t="s">
        <v>1416</v>
      </c>
      <c r="I2666" s="63" t="e">
        <f t="array" ref="I2666">_xlfn.IFS(#REF!="1",1,#REF!="2",2,#REF!="3",3,#REF!="1A",4,#REF!="1B",5,#REF!="2A",6,#REF!="2B",7,#REF!="3A",8,#REF!="3B",9,#REF!="4A",10,#REF!="","")</f>
        <v>#REF!</v>
      </c>
      <c r="J2666">
        <f>VLOOKUP(F2666,profesor!$G$2:$H$101,2,0)</f>
        <v>29</v>
      </c>
      <c r="K2666">
        <f>VLOOKUP(H2666,ar_predmet!A:C,3,0)</f>
        <v>15</v>
      </c>
      <c r="L2666" s="3">
        <f>VLOOKUP(H2666,ar_predmet!A:C,2,FALSE())</f>
        <v>5207</v>
      </c>
      <c r="M2666">
        <f>+VLOOKUP(G2666,tip_dogodka!$B$2:$C$10,2,0)</f>
        <v>1</v>
      </c>
      <c r="N2666">
        <f>+VLOOKUP(E2666,prostor!$F$1:$G$101,2,0)</f>
        <v>8</v>
      </c>
      <c r="O2666">
        <f t="shared" si="164"/>
        <v>150</v>
      </c>
      <c r="P2666">
        <f>VLOOKUP(O2666,mi2hh!A$2:B$4261,2,FALSE())</f>
        <v>3</v>
      </c>
      <c r="Q2666" t="str">
        <f t="shared" si="165"/>
        <v>Red</v>
      </c>
      <c r="R2666" t="str">
        <f t="shared" si="166"/>
        <v>VS</v>
      </c>
      <c r="S2666" s="1" t="s">
        <v>1155</v>
      </c>
      <c r="T2666" t="str">
        <f t="shared" si="167"/>
        <v/>
      </c>
      <c r="U2666">
        <f>VLOOKUP(S2666,ar_skupina!L$2:M$136,2,FALSE())</f>
        <v>18</v>
      </c>
    </row>
    <row r="2667" spans="1:21" ht="14.25" customHeight="1" x14ac:dyDescent="0.25">
      <c r="A2667">
        <v>3261</v>
      </c>
      <c r="B2667" s="9">
        <v>45294.375</v>
      </c>
      <c r="C2667" s="9">
        <v>45294.479166666701</v>
      </c>
      <c r="D2667" t="s">
        <v>2147</v>
      </c>
      <c r="E2667">
        <v>303</v>
      </c>
      <c r="F2667" t="s">
        <v>2134</v>
      </c>
      <c r="G2667" t="s">
        <v>2</v>
      </c>
      <c r="H2667" t="s">
        <v>1407</v>
      </c>
      <c r="I2667" s="63" t="e">
        <f t="array" ref="I2667">_xlfn.IFS(#REF!="1",1,#REF!="2",2,#REF!="3",3,#REF!="1A",4,#REF!="1B",5,#REF!="2A",6,#REF!="2B",7,#REF!="3A",8,#REF!="3B",9,#REF!="4A",10,#REF!="","")</f>
        <v>#REF!</v>
      </c>
      <c r="J2667">
        <f>VLOOKUP(F2667,profesor!$G$2:$H$101,2,0)</f>
        <v>29</v>
      </c>
      <c r="K2667">
        <f>VLOOKUP(H2667,ar_predmet!A:C,3,0)</f>
        <v>85</v>
      </c>
      <c r="L2667" s="3">
        <f>VLOOKUP(H2667,ar_predmet!A:C,2,FALSE())</f>
        <v>6201</v>
      </c>
      <c r="M2667">
        <f>+VLOOKUP(G2667,tip_dogodka!$B$2:$C$10,2,0)</f>
        <v>1</v>
      </c>
      <c r="N2667">
        <f>+VLOOKUP(E2667,prostor!$F$1:$G$101,2,0)</f>
        <v>7</v>
      </c>
      <c r="O2667">
        <f t="shared" si="164"/>
        <v>150</v>
      </c>
      <c r="P2667">
        <f>VLOOKUP(O2667,mi2hh!A$2:B$4261,2,FALSE())</f>
        <v>3</v>
      </c>
      <c r="Q2667" t="str">
        <f t="shared" si="165"/>
        <v>Red</v>
      </c>
      <c r="R2667" t="str">
        <f t="shared" si="166"/>
        <v>UN</v>
      </c>
      <c r="S2667" s="24" t="s">
        <v>1207</v>
      </c>
      <c r="T2667" t="str">
        <f t="shared" si="167"/>
        <v/>
      </c>
      <c r="U2667">
        <f>VLOOKUP(S2667,ar_skupina!L$2:M$136,2,FALSE())</f>
        <v>64</v>
      </c>
    </row>
    <row r="2668" spans="1:21" ht="14.25" customHeight="1" x14ac:dyDescent="0.25">
      <c r="A2668">
        <v>3262</v>
      </c>
      <c r="B2668" s="9">
        <v>45272.489583333299</v>
      </c>
      <c r="C2668" s="9">
        <v>45272.59375</v>
      </c>
      <c r="D2668" t="s">
        <v>2148</v>
      </c>
      <c r="E2668" t="s">
        <v>16</v>
      </c>
      <c r="F2668" t="s">
        <v>2134</v>
      </c>
      <c r="G2668" t="s">
        <v>4</v>
      </c>
      <c r="H2668" s="54" t="s">
        <v>2136</v>
      </c>
      <c r="I2668" s="63" t="e">
        <f t="array" ref="I2668">_xlfn.IFS(#REF!="1",1,#REF!="2",2,#REF!="3",3,#REF!="1A",4,#REF!="1B",5,#REF!="2A",6,#REF!="2B",7,#REF!="3A",8,#REF!="3B",9,#REF!="4A",10,#REF!="","")</f>
        <v>#REF!</v>
      </c>
      <c r="J2668">
        <f>VLOOKUP(F2668,profesor!$G$2:$H$101,2,0)</f>
        <v>29</v>
      </c>
      <c r="K2668">
        <f>VLOOKUP(H2668,ar_predmet!A:C,3,0)</f>
        <v>170</v>
      </c>
      <c r="L2668" s="3">
        <f>VLOOKUP(H2668,ar_predmet!A:C,2,FALSE())</f>
        <v>7129</v>
      </c>
      <c r="M2668">
        <f>+VLOOKUP(G2668,tip_dogodka!$B$2:$C$10,2,0)</f>
        <v>3</v>
      </c>
      <c r="N2668">
        <f>+VLOOKUP(E2668,prostor!$F$1:$G$101,2,0)</f>
        <v>54</v>
      </c>
      <c r="O2668">
        <f t="shared" si="164"/>
        <v>150</v>
      </c>
      <c r="P2668">
        <f>VLOOKUP(O2668,mi2hh!A$2:B$4261,2,FALSE())</f>
        <v>3</v>
      </c>
      <c r="Q2668" t="str">
        <f t="shared" si="165"/>
        <v>Red</v>
      </c>
      <c r="R2668" t="str">
        <f t="shared" si="166"/>
        <v>MA</v>
      </c>
      <c r="S2668" s="24" t="s">
        <v>1223</v>
      </c>
      <c r="T2668" t="str">
        <f t="shared" si="167"/>
        <v/>
      </c>
      <c r="U2668">
        <f>VLOOKUP(S2668,ar_skupina!L$2:M$136,2,FALSE())</f>
        <v>79</v>
      </c>
    </row>
    <row r="2669" spans="1:21" ht="14.25" customHeight="1" x14ac:dyDescent="0.25">
      <c r="A2669">
        <v>3264</v>
      </c>
      <c r="B2669" s="9">
        <v>45379.375</v>
      </c>
      <c r="C2669" s="9">
        <v>45379.479166666701</v>
      </c>
      <c r="D2669" t="s">
        <v>2137</v>
      </c>
      <c r="E2669" t="s">
        <v>16</v>
      </c>
      <c r="F2669" t="s">
        <v>2134</v>
      </c>
      <c r="G2669" t="s">
        <v>4</v>
      </c>
      <c r="H2669" t="s">
        <v>1419</v>
      </c>
      <c r="I2669" s="63" t="e">
        <f t="array" ref="I2669">_xlfn.IFS(#REF!="1",1,#REF!="2",2,#REF!="3",3,#REF!="1A",4,#REF!="1B",5,#REF!="2A",6,#REF!="2B",7,#REF!="3A",8,#REF!="3B",9,#REF!="4A",10,#REF!="","")</f>
        <v>#REF!</v>
      </c>
      <c r="J2669">
        <f>VLOOKUP(F2669,profesor!$G$2:$H$101,2,0)</f>
        <v>29</v>
      </c>
      <c r="K2669">
        <f>VLOOKUP(H2669,ar_predmet!A:C,3,0)</f>
        <v>127</v>
      </c>
      <c r="L2669" s="3">
        <f>VLOOKUP(H2669,ar_predmet!A:C,2,FALSE())</f>
        <v>6321</v>
      </c>
      <c r="M2669">
        <f>+VLOOKUP(G2669,tip_dogodka!$B$2:$C$10,2,0)</f>
        <v>3</v>
      </c>
      <c r="N2669">
        <f>+VLOOKUP(E2669,prostor!$F$1:$G$101,2,0)</f>
        <v>54</v>
      </c>
      <c r="O2669">
        <f t="shared" si="164"/>
        <v>150</v>
      </c>
      <c r="P2669">
        <f>VLOOKUP(O2669,mi2hh!A$2:B$4261,2,FALSE())</f>
        <v>3</v>
      </c>
      <c r="Q2669" t="str">
        <f t="shared" si="165"/>
        <v>Red</v>
      </c>
      <c r="R2669" t="str">
        <f t="shared" si="166"/>
        <v>UN</v>
      </c>
      <c r="S2669" s="24" t="s">
        <v>1214</v>
      </c>
      <c r="T2669" t="str">
        <f t="shared" si="167"/>
        <v/>
      </c>
      <c r="U2669">
        <f>VLOOKUP(S2669,ar_skupina!L$2:M$136,2,FALSE())</f>
        <v>71</v>
      </c>
    </row>
    <row r="2670" spans="1:21" ht="14.25" customHeight="1" x14ac:dyDescent="0.25">
      <c r="A2670">
        <v>3265</v>
      </c>
      <c r="B2670" s="9">
        <v>45216.53125</v>
      </c>
      <c r="C2670" s="9">
        <v>45216.635416666701</v>
      </c>
      <c r="D2670" t="s">
        <v>2144</v>
      </c>
      <c r="E2670" t="s">
        <v>16</v>
      </c>
      <c r="F2670" t="s">
        <v>2134</v>
      </c>
      <c r="G2670" t="s">
        <v>4</v>
      </c>
      <c r="H2670" t="s">
        <v>1409</v>
      </c>
      <c r="I2670" s="63" t="e">
        <f t="array" ref="I2670">_xlfn.IFS(#REF!="1",1,#REF!="2",2,#REF!="3",3,#REF!="1A",4,#REF!="1B",5,#REF!="2A",6,#REF!="2B",7,#REF!="3A",8,#REF!="3B",9,#REF!="4A",10,#REF!="","")</f>
        <v>#REF!</v>
      </c>
      <c r="J2670">
        <f>VLOOKUP(F2670,profesor!$G$2:$H$101,2,0)</f>
        <v>29</v>
      </c>
      <c r="K2670">
        <f>VLOOKUP(H2670,ar_predmet!A:C,3,0)</f>
        <v>53</v>
      </c>
      <c r="L2670" s="3">
        <f>VLOOKUP(H2670,ar_predmet!A:C,2,FALSE())</f>
        <v>5309</v>
      </c>
      <c r="M2670">
        <f>+VLOOKUP(G2670,tip_dogodka!$B$2:$C$10,2,0)</f>
        <v>3</v>
      </c>
      <c r="N2670">
        <f>+VLOOKUP(E2670,prostor!$F$1:$G$101,2,0)</f>
        <v>54</v>
      </c>
      <c r="O2670">
        <f t="shared" si="164"/>
        <v>150</v>
      </c>
      <c r="P2670">
        <f>VLOOKUP(O2670,mi2hh!A$2:B$4261,2,FALSE())</f>
        <v>3</v>
      </c>
      <c r="Q2670" t="str">
        <f t="shared" si="165"/>
        <v>Red</v>
      </c>
      <c r="R2670" t="str">
        <f t="shared" si="166"/>
        <v>VS</v>
      </c>
      <c r="S2670" s="24" t="s">
        <v>1176</v>
      </c>
      <c r="T2670" t="str">
        <f t="shared" si="167"/>
        <v/>
      </c>
      <c r="U2670">
        <f>VLOOKUP(S2670,ar_skupina!L$2:M$136,2,FALSE())</f>
        <v>7</v>
      </c>
    </row>
    <row r="2671" spans="1:21" ht="14.25" customHeight="1" x14ac:dyDescent="0.25">
      <c r="A2671">
        <v>3266</v>
      </c>
      <c r="B2671" s="9">
        <v>45387.416666666701</v>
      </c>
      <c r="C2671" s="9">
        <v>45387.520833333299</v>
      </c>
      <c r="D2671" t="s">
        <v>2137</v>
      </c>
      <c r="E2671" t="s">
        <v>16</v>
      </c>
      <c r="F2671" t="s">
        <v>2134</v>
      </c>
      <c r="G2671" t="s">
        <v>4</v>
      </c>
      <c r="H2671" t="s">
        <v>1419</v>
      </c>
      <c r="I2671" s="63" t="e">
        <f t="array" ref="I2671">_xlfn.IFS(#REF!="1",1,#REF!="2",2,#REF!="3",3,#REF!="1A",4,#REF!="1B",5,#REF!="2A",6,#REF!="2B",7,#REF!="3A",8,#REF!="3B",9,#REF!="4A",10,#REF!="","")</f>
        <v>#REF!</v>
      </c>
      <c r="J2671">
        <f>VLOOKUP(F2671,profesor!$G$2:$H$101,2,0)</f>
        <v>29</v>
      </c>
      <c r="K2671">
        <f>VLOOKUP(H2671,ar_predmet!A:C,3,0)</f>
        <v>127</v>
      </c>
      <c r="L2671" s="3">
        <f>VLOOKUP(H2671,ar_predmet!A:C,2,FALSE())</f>
        <v>6321</v>
      </c>
      <c r="M2671">
        <f>+VLOOKUP(G2671,tip_dogodka!$B$2:$C$10,2,0)</f>
        <v>3</v>
      </c>
      <c r="N2671">
        <f>+VLOOKUP(E2671,prostor!$F$1:$G$101,2,0)</f>
        <v>54</v>
      </c>
      <c r="O2671">
        <f t="shared" si="164"/>
        <v>150</v>
      </c>
      <c r="P2671">
        <f>VLOOKUP(O2671,mi2hh!A$2:B$4261,2,FALSE())</f>
        <v>3</v>
      </c>
      <c r="Q2671" t="str">
        <f t="shared" si="165"/>
        <v>Red</v>
      </c>
      <c r="R2671" t="str">
        <f t="shared" si="166"/>
        <v>UN</v>
      </c>
      <c r="S2671" s="24" t="s">
        <v>1214</v>
      </c>
      <c r="T2671" t="str">
        <f t="shared" si="167"/>
        <v/>
      </c>
      <c r="U2671">
        <f>VLOOKUP(S2671,ar_skupina!L$2:M$136,2,FALSE())</f>
        <v>71</v>
      </c>
    </row>
    <row r="2672" spans="1:21" ht="14.25" customHeight="1" x14ac:dyDescent="0.25">
      <c r="A2672">
        <v>3267</v>
      </c>
      <c r="B2672" s="9">
        <v>45351.375</v>
      </c>
      <c r="C2672" s="9">
        <v>45351.479166666701</v>
      </c>
      <c r="D2672" t="s">
        <v>2140</v>
      </c>
      <c r="E2672">
        <v>306</v>
      </c>
      <c r="F2672" t="s">
        <v>2134</v>
      </c>
      <c r="G2672" t="s">
        <v>2</v>
      </c>
      <c r="H2672" t="s">
        <v>1416</v>
      </c>
      <c r="I2672" s="63" t="e">
        <f t="array" ref="I2672">_xlfn.IFS(#REF!="1",1,#REF!="2",2,#REF!="3",3,#REF!="1A",4,#REF!="1B",5,#REF!="2A",6,#REF!="2B",7,#REF!="3A",8,#REF!="3B",9,#REF!="4A",10,#REF!="","")</f>
        <v>#REF!</v>
      </c>
      <c r="J2672">
        <f>VLOOKUP(F2672,profesor!$G$2:$H$101,2,0)</f>
        <v>29</v>
      </c>
      <c r="K2672">
        <f>VLOOKUP(H2672,ar_predmet!A:C,3,0)</f>
        <v>15</v>
      </c>
      <c r="L2672" s="3">
        <f>VLOOKUP(H2672,ar_predmet!A:C,2,FALSE())</f>
        <v>5207</v>
      </c>
      <c r="M2672">
        <f>+VLOOKUP(G2672,tip_dogodka!$B$2:$C$10,2,0)</f>
        <v>1</v>
      </c>
      <c r="N2672">
        <f>+VLOOKUP(E2672,prostor!$F$1:$G$101,2,0)</f>
        <v>8</v>
      </c>
      <c r="O2672">
        <f t="shared" si="164"/>
        <v>150</v>
      </c>
      <c r="P2672">
        <f>VLOOKUP(O2672,mi2hh!A$2:B$4261,2,FALSE())</f>
        <v>3</v>
      </c>
      <c r="Q2672" t="str">
        <f t="shared" si="165"/>
        <v>Red</v>
      </c>
      <c r="R2672" t="str">
        <f t="shared" si="166"/>
        <v>VS</v>
      </c>
      <c r="S2672" s="1" t="s">
        <v>1155</v>
      </c>
      <c r="T2672" t="str">
        <f t="shared" si="167"/>
        <v/>
      </c>
      <c r="U2672">
        <f>VLOOKUP(S2672,ar_skupina!L$2:M$136,2,FALSE())</f>
        <v>18</v>
      </c>
    </row>
    <row r="2673" spans="1:21" ht="14.25" customHeight="1" x14ac:dyDescent="0.25">
      <c r="A2673">
        <v>3268</v>
      </c>
      <c r="B2673" s="9">
        <v>45296.489583333299</v>
      </c>
      <c r="C2673" s="9">
        <v>45296.59375</v>
      </c>
      <c r="D2673" t="s">
        <v>2143</v>
      </c>
      <c r="E2673" t="s">
        <v>16</v>
      </c>
      <c r="F2673" t="s">
        <v>2134</v>
      </c>
      <c r="G2673" t="s">
        <v>5</v>
      </c>
      <c r="H2673" s="54" t="s">
        <v>2136</v>
      </c>
      <c r="I2673" s="63" t="e">
        <f t="array" ref="I2673">_xlfn.IFS(#REF!="1",1,#REF!="2",2,#REF!="3",3,#REF!="1A",4,#REF!="1B",5,#REF!="2A",6,#REF!="2B",7,#REF!="3A",8,#REF!="3B",9,#REF!="4A",10,#REF!="","")</f>
        <v>#REF!</v>
      </c>
      <c r="J2673">
        <f>VLOOKUP(F2673,profesor!$G$2:$H$101,2,0)</f>
        <v>29</v>
      </c>
      <c r="K2673">
        <f>VLOOKUP(H2673,ar_predmet!A:C,3,0)</f>
        <v>170</v>
      </c>
      <c r="L2673" s="3">
        <f>VLOOKUP(H2673,ar_predmet!A:C,2,FALSE())</f>
        <v>7129</v>
      </c>
      <c r="M2673">
        <f>+VLOOKUP(G2673,tip_dogodka!$B$2:$C$10,2,0)</f>
        <v>4</v>
      </c>
      <c r="N2673">
        <f>+VLOOKUP(E2673,prostor!$F$1:$G$101,2,0)</f>
        <v>54</v>
      </c>
      <c r="O2673">
        <f t="shared" si="164"/>
        <v>150</v>
      </c>
      <c r="P2673">
        <f>VLOOKUP(O2673,mi2hh!A$2:B$4261,2,FALSE())</f>
        <v>3</v>
      </c>
      <c r="Q2673" t="str">
        <f t="shared" si="165"/>
        <v>Red</v>
      </c>
      <c r="R2673" t="str">
        <f t="shared" si="166"/>
        <v>MA</v>
      </c>
      <c r="S2673" s="24" t="s">
        <v>1223</v>
      </c>
      <c r="T2673" t="str">
        <f t="shared" si="167"/>
        <v/>
      </c>
      <c r="U2673">
        <f>VLOOKUP(S2673,ar_skupina!L$2:M$136,2,FALSE())</f>
        <v>79</v>
      </c>
    </row>
    <row r="2674" spans="1:21" ht="14.25" customHeight="1" x14ac:dyDescent="0.25">
      <c r="A2674">
        <v>3269</v>
      </c>
      <c r="B2674" s="9">
        <v>45385.416666666701</v>
      </c>
      <c r="C2674" s="9">
        <v>45385.520833333299</v>
      </c>
      <c r="D2674" t="s">
        <v>2137</v>
      </c>
      <c r="E2674" t="s">
        <v>16</v>
      </c>
      <c r="F2674" t="s">
        <v>2134</v>
      </c>
      <c r="G2674" t="s">
        <v>4</v>
      </c>
      <c r="H2674" t="s">
        <v>1419</v>
      </c>
      <c r="I2674" s="63" t="e">
        <f t="array" ref="I2674">_xlfn.IFS(#REF!="1",1,#REF!="2",2,#REF!="3",3,#REF!="1A",4,#REF!="1B",5,#REF!="2A",6,#REF!="2B",7,#REF!="3A",8,#REF!="3B",9,#REF!="4A",10,#REF!="","")</f>
        <v>#REF!</v>
      </c>
      <c r="J2674">
        <f>VLOOKUP(F2674,profesor!$G$2:$H$101,2,0)</f>
        <v>29</v>
      </c>
      <c r="K2674">
        <f>VLOOKUP(H2674,ar_predmet!A:C,3,0)</f>
        <v>127</v>
      </c>
      <c r="L2674" s="3">
        <f>VLOOKUP(H2674,ar_predmet!A:C,2,FALSE())</f>
        <v>6321</v>
      </c>
      <c r="M2674">
        <f>+VLOOKUP(G2674,tip_dogodka!$B$2:$C$10,2,0)</f>
        <v>3</v>
      </c>
      <c r="N2674">
        <f>+VLOOKUP(E2674,prostor!$F$1:$G$101,2,0)</f>
        <v>54</v>
      </c>
      <c r="O2674">
        <f t="shared" si="164"/>
        <v>150</v>
      </c>
      <c r="P2674">
        <f>VLOOKUP(O2674,mi2hh!A$2:B$4261,2,FALSE())</f>
        <v>3</v>
      </c>
      <c r="Q2674" t="str">
        <f t="shared" si="165"/>
        <v>Red</v>
      </c>
      <c r="R2674" t="str">
        <f t="shared" si="166"/>
        <v>UN</v>
      </c>
      <c r="S2674" s="24" t="s">
        <v>1214</v>
      </c>
      <c r="T2674" t="str">
        <f t="shared" si="167"/>
        <v/>
      </c>
      <c r="U2674">
        <f>VLOOKUP(S2674,ar_skupina!L$2:M$136,2,FALSE())</f>
        <v>71</v>
      </c>
    </row>
    <row r="2675" spans="1:21" ht="14.25" customHeight="1" x14ac:dyDescent="0.25">
      <c r="A2675">
        <v>3270</v>
      </c>
      <c r="B2675" s="9">
        <v>45209.53125</v>
      </c>
      <c r="C2675" s="9">
        <v>45209.635416666701</v>
      </c>
      <c r="D2675" t="s">
        <v>2144</v>
      </c>
      <c r="E2675" t="s">
        <v>16</v>
      </c>
      <c r="F2675" t="s">
        <v>2134</v>
      </c>
      <c r="G2675" t="s">
        <v>4</v>
      </c>
      <c r="H2675" t="s">
        <v>1409</v>
      </c>
      <c r="I2675" s="63" t="e">
        <f t="array" ref="I2675">_xlfn.IFS(#REF!="1",1,#REF!="2",2,#REF!="3",3,#REF!="1A",4,#REF!="1B",5,#REF!="2A",6,#REF!="2B",7,#REF!="3A",8,#REF!="3B",9,#REF!="4A",10,#REF!="","")</f>
        <v>#REF!</v>
      </c>
      <c r="J2675">
        <f>VLOOKUP(F2675,profesor!$G$2:$H$101,2,0)</f>
        <v>29</v>
      </c>
      <c r="K2675">
        <f>VLOOKUP(H2675,ar_predmet!A:C,3,0)</f>
        <v>53</v>
      </c>
      <c r="L2675" s="3">
        <f>VLOOKUP(H2675,ar_predmet!A:C,2,FALSE())</f>
        <v>5309</v>
      </c>
      <c r="M2675">
        <f>+VLOOKUP(G2675,tip_dogodka!$B$2:$C$10,2,0)</f>
        <v>3</v>
      </c>
      <c r="N2675">
        <f>+VLOOKUP(E2675,prostor!$F$1:$G$101,2,0)</f>
        <v>54</v>
      </c>
      <c r="O2675">
        <f t="shared" si="164"/>
        <v>150</v>
      </c>
      <c r="P2675">
        <f>VLOOKUP(O2675,mi2hh!A$2:B$4261,2,FALSE())</f>
        <v>3</v>
      </c>
      <c r="Q2675" t="str">
        <f t="shared" si="165"/>
        <v>Red</v>
      </c>
      <c r="R2675" t="str">
        <f t="shared" si="166"/>
        <v>VS</v>
      </c>
      <c r="S2675" s="24" t="s">
        <v>1176</v>
      </c>
      <c r="T2675" t="str">
        <f t="shared" si="167"/>
        <v/>
      </c>
      <c r="U2675">
        <f>VLOOKUP(S2675,ar_skupina!L$2:M$136,2,FALSE())</f>
        <v>7</v>
      </c>
    </row>
    <row r="2676" spans="1:21" ht="14.25" customHeight="1" x14ac:dyDescent="0.25">
      <c r="A2676">
        <v>3271</v>
      </c>
      <c r="B2676" s="9">
        <v>45265.375</v>
      </c>
      <c r="C2676" s="9">
        <v>45265.479166666701</v>
      </c>
      <c r="D2676" t="s">
        <v>2146</v>
      </c>
      <c r="E2676" t="s">
        <v>17</v>
      </c>
      <c r="F2676" t="s">
        <v>2134</v>
      </c>
      <c r="G2676" t="s">
        <v>2</v>
      </c>
      <c r="H2676" s="54" t="s">
        <v>2136</v>
      </c>
      <c r="I2676" s="63" t="e">
        <f t="array" ref="I2676">_xlfn.IFS(#REF!="1",1,#REF!="2",2,#REF!="3",3,#REF!="1A",4,#REF!="1B",5,#REF!="2A",6,#REF!="2B",7,#REF!="3A",8,#REF!="3B",9,#REF!="4A",10,#REF!="","")</f>
        <v>#REF!</v>
      </c>
      <c r="J2676">
        <f>VLOOKUP(F2676,profesor!$G$2:$H$101,2,0)</f>
        <v>29</v>
      </c>
      <c r="K2676">
        <f>VLOOKUP(H2676,ar_predmet!A:C,3,0)</f>
        <v>170</v>
      </c>
      <c r="L2676" s="3">
        <f>VLOOKUP(H2676,ar_predmet!A:C,2,FALSE())</f>
        <v>7129</v>
      </c>
      <c r="M2676">
        <f>+VLOOKUP(G2676,tip_dogodka!$B$2:$C$10,2,0)</f>
        <v>1</v>
      </c>
      <c r="N2676">
        <f>+VLOOKUP(E2676,prostor!$F$1:$G$101,2,0)</f>
        <v>55</v>
      </c>
      <c r="O2676">
        <f t="shared" si="164"/>
        <v>150</v>
      </c>
      <c r="P2676">
        <f>VLOOKUP(O2676,mi2hh!A$2:B$4261,2,FALSE())</f>
        <v>3</v>
      </c>
      <c r="Q2676" t="str">
        <f t="shared" si="165"/>
        <v>Red</v>
      </c>
      <c r="R2676" t="str">
        <f t="shared" si="166"/>
        <v>MA</v>
      </c>
      <c r="S2676" s="24" t="s">
        <v>1223</v>
      </c>
      <c r="T2676" t="str">
        <f t="shared" si="167"/>
        <v/>
      </c>
      <c r="U2676">
        <f>VLOOKUP(S2676,ar_skupina!L$2:M$136,2,FALSE())</f>
        <v>79</v>
      </c>
    </row>
    <row r="2677" spans="1:21" ht="14.25" customHeight="1" x14ac:dyDescent="0.25">
      <c r="A2677">
        <v>3272</v>
      </c>
      <c r="B2677" s="9">
        <v>45273.375</v>
      </c>
      <c r="C2677" s="9">
        <v>45273.479166666701</v>
      </c>
      <c r="D2677" t="s">
        <v>2147</v>
      </c>
      <c r="E2677">
        <v>302</v>
      </c>
      <c r="F2677" t="s">
        <v>2134</v>
      </c>
      <c r="G2677" t="s">
        <v>2</v>
      </c>
      <c r="H2677" t="s">
        <v>1407</v>
      </c>
      <c r="I2677" s="63" t="e">
        <f t="array" ref="I2677">_xlfn.IFS(#REF!="1",1,#REF!="2",2,#REF!="3",3,#REF!="1A",4,#REF!="1B",5,#REF!="2A",6,#REF!="2B",7,#REF!="3A",8,#REF!="3B",9,#REF!="4A",10,#REF!="","")</f>
        <v>#REF!</v>
      </c>
      <c r="J2677">
        <f>VLOOKUP(F2677,profesor!$G$2:$H$101,2,0)</f>
        <v>29</v>
      </c>
      <c r="K2677">
        <f>VLOOKUP(H2677,ar_predmet!A:C,3,0)</f>
        <v>85</v>
      </c>
      <c r="L2677" s="3">
        <f>VLOOKUP(H2677,ar_predmet!A:C,2,FALSE())</f>
        <v>6201</v>
      </c>
      <c r="M2677">
        <f>+VLOOKUP(G2677,tip_dogodka!$B$2:$C$10,2,0)</f>
        <v>1</v>
      </c>
      <c r="N2677">
        <f>+VLOOKUP(E2677,prostor!$F$1:$G$101,2,0)</f>
        <v>6</v>
      </c>
      <c r="O2677">
        <f t="shared" si="164"/>
        <v>150</v>
      </c>
      <c r="P2677">
        <f>VLOOKUP(O2677,mi2hh!A$2:B$4261,2,FALSE())</f>
        <v>3</v>
      </c>
      <c r="Q2677" t="str">
        <f t="shared" si="165"/>
        <v>Red</v>
      </c>
      <c r="R2677" t="str">
        <f t="shared" si="166"/>
        <v>UN</v>
      </c>
      <c r="S2677" s="24" t="s">
        <v>1207</v>
      </c>
      <c r="T2677" t="str">
        <f t="shared" si="167"/>
        <v/>
      </c>
      <c r="U2677">
        <f>VLOOKUP(S2677,ar_skupina!L$2:M$136,2,FALSE())</f>
        <v>64</v>
      </c>
    </row>
    <row r="2678" spans="1:21" ht="14.25" customHeight="1" x14ac:dyDescent="0.25">
      <c r="A2678">
        <v>3273</v>
      </c>
      <c r="B2678" s="9">
        <v>45385.416666666701</v>
      </c>
      <c r="C2678" s="9">
        <v>45385.520833333299</v>
      </c>
      <c r="D2678" t="s">
        <v>2152</v>
      </c>
      <c r="E2678" t="s">
        <v>16</v>
      </c>
      <c r="F2678" t="s">
        <v>2153</v>
      </c>
      <c r="G2678" t="s">
        <v>4</v>
      </c>
      <c r="H2678" t="s">
        <v>1956</v>
      </c>
      <c r="I2678" s="63" t="e">
        <f t="array" ref="I2678">_xlfn.IFS(#REF!="1",1,#REF!="2",2,#REF!="3",3,#REF!="1A",4,#REF!="1B",5,#REF!="2A",6,#REF!="2B",7,#REF!="3A",8,#REF!="3B",9,#REF!="4A",10,#REF!="","")</f>
        <v>#REF!</v>
      </c>
      <c r="J2678">
        <f>VLOOKUP(F2678,profesor!$G$2:$H$101,2,0)</f>
        <v>56</v>
      </c>
      <c r="K2678">
        <f>VLOOKUP(H2678,ar_predmet!A:C,3,0)</f>
        <v>96</v>
      </c>
      <c r="L2678" s="3">
        <f>VLOOKUP(H2678,ar_predmet!A:C,2,FALSE())</f>
        <v>6222</v>
      </c>
      <c r="M2678">
        <f>+VLOOKUP(G2678,tip_dogodka!$B$2:$C$10,2,0)</f>
        <v>3</v>
      </c>
      <c r="N2678">
        <f>+VLOOKUP(E2678,prostor!$F$1:$G$101,2,0)</f>
        <v>54</v>
      </c>
      <c r="O2678">
        <f t="shared" si="164"/>
        <v>150</v>
      </c>
      <c r="P2678">
        <f>VLOOKUP(O2678,mi2hh!A$2:B$4261,2,FALSE())</f>
        <v>3</v>
      </c>
      <c r="Q2678" t="str">
        <f t="shared" si="165"/>
        <v>Red</v>
      </c>
      <c r="R2678" t="str">
        <f t="shared" si="166"/>
        <v>UN</v>
      </c>
      <c r="S2678" s="24" t="s">
        <v>1208</v>
      </c>
      <c r="T2678" t="str">
        <f t="shared" si="167"/>
        <v/>
      </c>
      <c r="U2678">
        <f>VLOOKUP(S2678,ar_skupina!L$2:M$136,2,FALSE())</f>
        <v>65</v>
      </c>
    </row>
    <row r="2679" spans="1:21" ht="14.25" customHeight="1" x14ac:dyDescent="0.25">
      <c r="A2679">
        <v>3274</v>
      </c>
      <c r="B2679" s="9">
        <v>45363.75</v>
      </c>
      <c r="C2679" s="9">
        <v>45363.854166666701</v>
      </c>
      <c r="D2679" t="s">
        <v>2152</v>
      </c>
      <c r="E2679" t="s">
        <v>16</v>
      </c>
      <c r="F2679" t="s">
        <v>2153</v>
      </c>
      <c r="G2679" t="s">
        <v>4</v>
      </c>
      <c r="H2679" t="s">
        <v>1956</v>
      </c>
      <c r="I2679" s="63" t="e">
        <f t="array" ref="I2679">_xlfn.IFS(#REF!="1",1,#REF!="2",2,#REF!="3",3,#REF!="1A",4,#REF!="1B",5,#REF!="2A",6,#REF!="2B",7,#REF!="3A",8,#REF!="3B",9,#REF!="4A",10,#REF!="","")</f>
        <v>#REF!</v>
      </c>
      <c r="J2679">
        <f>VLOOKUP(F2679,profesor!$G$2:$H$101,2,0)</f>
        <v>56</v>
      </c>
      <c r="K2679">
        <f>VLOOKUP(H2679,ar_predmet!A:C,3,0)</f>
        <v>96</v>
      </c>
      <c r="L2679" s="3">
        <f>VLOOKUP(H2679,ar_predmet!A:C,2,FALSE())</f>
        <v>6222</v>
      </c>
      <c r="M2679">
        <f>+VLOOKUP(G2679,tip_dogodka!$B$2:$C$10,2,0)</f>
        <v>3</v>
      </c>
      <c r="N2679">
        <f>+VLOOKUP(E2679,prostor!$F$1:$G$101,2,0)</f>
        <v>54</v>
      </c>
      <c r="O2679">
        <f t="shared" si="164"/>
        <v>150</v>
      </c>
      <c r="P2679">
        <f>VLOOKUP(O2679,mi2hh!A$2:B$4261,2,FALSE())</f>
        <v>3</v>
      </c>
      <c r="Q2679" t="str">
        <f t="shared" si="165"/>
        <v>Red</v>
      </c>
      <c r="R2679" t="str">
        <f t="shared" si="166"/>
        <v>UN</v>
      </c>
      <c r="S2679" s="24" t="s">
        <v>1208</v>
      </c>
      <c r="T2679" t="str">
        <f t="shared" si="167"/>
        <v/>
      </c>
      <c r="U2679">
        <f>VLOOKUP(S2679,ar_skupina!L$2:M$136,2,FALSE())</f>
        <v>65</v>
      </c>
    </row>
    <row r="2680" spans="1:21" ht="14.25" customHeight="1" x14ac:dyDescent="0.25">
      <c r="A2680">
        <v>3275</v>
      </c>
      <c r="B2680" s="9">
        <v>45362.75</v>
      </c>
      <c r="C2680" s="9">
        <v>45362.854166666701</v>
      </c>
      <c r="D2680" t="s">
        <v>2154</v>
      </c>
      <c r="E2680">
        <v>302</v>
      </c>
      <c r="F2680" t="s">
        <v>2153</v>
      </c>
      <c r="G2680" t="s">
        <v>2</v>
      </c>
      <c r="H2680" t="s">
        <v>1956</v>
      </c>
      <c r="I2680" s="63" t="e">
        <f t="array" ref="I2680">_xlfn.IFS(#REF!="1",1,#REF!="2",2,#REF!="3",3,#REF!="1A",4,#REF!="1B",5,#REF!="2A",6,#REF!="2B",7,#REF!="3A",8,#REF!="3B",9,#REF!="4A",10,#REF!="","")</f>
        <v>#REF!</v>
      </c>
      <c r="J2680">
        <f>VLOOKUP(F2680,profesor!$G$2:$H$101,2,0)</f>
        <v>56</v>
      </c>
      <c r="K2680">
        <f>VLOOKUP(H2680,ar_predmet!A:C,3,0)</f>
        <v>96</v>
      </c>
      <c r="L2680" s="3">
        <f>VLOOKUP(H2680,ar_predmet!A:C,2,FALSE())</f>
        <v>6222</v>
      </c>
      <c r="M2680">
        <f>+VLOOKUP(G2680,tip_dogodka!$B$2:$C$10,2,0)</f>
        <v>1</v>
      </c>
      <c r="N2680">
        <f>+VLOOKUP(E2680,prostor!$F$1:$G$101,2,0)</f>
        <v>6</v>
      </c>
      <c r="O2680">
        <f t="shared" si="164"/>
        <v>150</v>
      </c>
      <c r="P2680">
        <f>VLOOKUP(O2680,mi2hh!A$2:B$4261,2,FALSE())</f>
        <v>3</v>
      </c>
      <c r="Q2680" t="str">
        <f t="shared" si="165"/>
        <v>Red</v>
      </c>
      <c r="R2680" t="str">
        <f t="shared" si="166"/>
        <v>UN</v>
      </c>
      <c r="S2680" s="24" t="s">
        <v>1208</v>
      </c>
      <c r="T2680" t="str">
        <f t="shared" si="167"/>
        <v/>
      </c>
      <c r="U2680">
        <f>VLOOKUP(S2680,ar_skupina!L$2:M$136,2,FALSE())</f>
        <v>65</v>
      </c>
    </row>
    <row r="2681" spans="1:21" ht="14.25" customHeight="1" x14ac:dyDescent="0.25">
      <c r="A2681">
        <v>3276</v>
      </c>
      <c r="B2681" s="9">
        <v>45432.416666666701</v>
      </c>
      <c r="C2681" s="9">
        <v>45432.520833333299</v>
      </c>
      <c r="D2681" t="s">
        <v>1357</v>
      </c>
      <c r="E2681">
        <v>307</v>
      </c>
      <c r="F2681" t="s">
        <v>2153</v>
      </c>
      <c r="G2681" t="s">
        <v>3</v>
      </c>
      <c r="H2681" t="s">
        <v>1346</v>
      </c>
      <c r="I2681" s="63" t="e">
        <f t="array" ref="I2681">_xlfn.IFS(#REF!="1",1,#REF!="2",2,#REF!="3",3,#REF!="1A",4,#REF!="1B",5,#REF!="2A",6,#REF!="2B",7,#REF!="3A",8,#REF!="3B",9,#REF!="4A",10,#REF!="","")</f>
        <v>#REF!</v>
      </c>
      <c r="J2681">
        <f>VLOOKUP(F2681,profesor!$G$2:$H$101,2,0)</f>
        <v>56</v>
      </c>
      <c r="K2681">
        <f>VLOOKUP(H2681,ar_predmet!A:C,3,0)</f>
        <v>131</v>
      </c>
      <c r="L2681" s="3">
        <f>VLOOKUP(H2681,ar_predmet!A:C,2,FALSE())</f>
        <v>6325</v>
      </c>
      <c r="M2681">
        <f>+VLOOKUP(G2681,tip_dogodka!$B$2:$C$10,2,0)</f>
        <v>2</v>
      </c>
      <c r="N2681">
        <f>+VLOOKUP(E2681,prostor!$F$1:$G$101,2,0)</f>
        <v>9</v>
      </c>
      <c r="O2681">
        <f t="shared" si="164"/>
        <v>150</v>
      </c>
      <c r="P2681">
        <f>VLOOKUP(O2681,mi2hh!A$2:B$4261,2,FALSE())</f>
        <v>3</v>
      </c>
      <c r="Q2681" t="str">
        <f t="shared" si="165"/>
        <v>Red</v>
      </c>
      <c r="R2681" t="str">
        <f t="shared" si="166"/>
        <v>UN</v>
      </c>
      <c r="S2681" s="24" t="s">
        <v>1215</v>
      </c>
      <c r="T2681" t="str">
        <f t="shared" si="167"/>
        <v/>
      </c>
      <c r="U2681">
        <f>VLOOKUP(S2681,ar_skupina!L$2:M$136,2,FALSE())</f>
        <v>72</v>
      </c>
    </row>
    <row r="2682" spans="1:21" ht="14.25" customHeight="1" x14ac:dyDescent="0.25">
      <c r="A2682">
        <v>3277</v>
      </c>
      <c r="B2682" s="9">
        <v>45378.75</v>
      </c>
      <c r="C2682" s="9">
        <v>45378.854166666701</v>
      </c>
      <c r="D2682" t="s">
        <v>2154</v>
      </c>
      <c r="E2682">
        <v>302</v>
      </c>
      <c r="F2682" t="s">
        <v>2153</v>
      </c>
      <c r="G2682" t="s">
        <v>2</v>
      </c>
      <c r="H2682" t="s">
        <v>1956</v>
      </c>
      <c r="I2682" s="63" t="e">
        <f t="array" ref="I2682">_xlfn.IFS(#REF!="1",1,#REF!="2",2,#REF!="3",3,#REF!="1A",4,#REF!="1B",5,#REF!="2A",6,#REF!="2B",7,#REF!="3A",8,#REF!="3B",9,#REF!="4A",10,#REF!="","")</f>
        <v>#REF!</v>
      </c>
      <c r="J2682">
        <f>VLOOKUP(F2682,profesor!$G$2:$H$101,2,0)</f>
        <v>56</v>
      </c>
      <c r="K2682">
        <f>VLOOKUP(H2682,ar_predmet!A:C,3,0)</f>
        <v>96</v>
      </c>
      <c r="L2682" s="3">
        <f>VLOOKUP(H2682,ar_predmet!A:C,2,FALSE())</f>
        <v>6222</v>
      </c>
      <c r="M2682">
        <f>+VLOOKUP(G2682,tip_dogodka!$B$2:$C$10,2,0)</f>
        <v>1</v>
      </c>
      <c r="N2682">
        <f>+VLOOKUP(E2682,prostor!$F$1:$G$101,2,0)</f>
        <v>6</v>
      </c>
      <c r="O2682">
        <f t="shared" si="164"/>
        <v>150</v>
      </c>
      <c r="P2682">
        <f>VLOOKUP(O2682,mi2hh!A$2:B$4261,2,FALSE())</f>
        <v>3</v>
      </c>
      <c r="Q2682" t="str">
        <f t="shared" si="165"/>
        <v>Red</v>
      </c>
      <c r="R2682" t="str">
        <f t="shared" si="166"/>
        <v>UN</v>
      </c>
      <c r="S2682" s="24" t="s">
        <v>1208</v>
      </c>
      <c r="T2682" t="str">
        <f t="shared" si="167"/>
        <v/>
      </c>
      <c r="U2682">
        <f>VLOOKUP(S2682,ar_skupina!L$2:M$136,2,FALSE())</f>
        <v>65</v>
      </c>
    </row>
    <row r="2683" spans="1:21" ht="14.25" customHeight="1" x14ac:dyDescent="0.25">
      <c r="A2683">
        <v>3281</v>
      </c>
      <c r="B2683" s="9">
        <v>45265.75</v>
      </c>
      <c r="C2683" s="9">
        <v>45265.885416666701</v>
      </c>
      <c r="D2683" t="s">
        <v>1332</v>
      </c>
      <c r="E2683">
        <v>411</v>
      </c>
      <c r="F2683" t="s">
        <v>2153</v>
      </c>
      <c r="G2683" t="s">
        <v>2</v>
      </c>
      <c r="H2683" t="s">
        <v>1334</v>
      </c>
      <c r="I2683" s="63" t="e">
        <f t="array" ref="I2683">_xlfn.IFS(#REF!="1",1,#REF!="2",2,#REF!="3",3,#REF!="1A",4,#REF!="1B",5,#REF!="2A",6,#REF!="2B",7,#REF!="3A",8,#REF!="3B",9,#REF!="4A",10,#REF!="","")</f>
        <v>#REF!</v>
      </c>
      <c r="J2683">
        <f>VLOOKUP(F2683,profesor!$G$2:$H$101,2,0)</f>
        <v>56</v>
      </c>
      <c r="K2683">
        <f>VLOOKUP(H2683,ar_predmet!A:C,3,0)</f>
        <v>300</v>
      </c>
      <c r="L2683" s="3">
        <f>VLOOKUP(H2683,ar_predmet!A:C,2,FALSE())</f>
        <v>4137</v>
      </c>
      <c r="M2683">
        <f>+VLOOKUP(G2683,tip_dogodka!$B$2:$C$10,2,0)</f>
        <v>1</v>
      </c>
      <c r="N2683">
        <f>+VLOOKUP(E2683,prostor!$F$1:$G$101,2,0)</f>
        <v>14</v>
      </c>
      <c r="O2683">
        <f t="shared" si="164"/>
        <v>195</v>
      </c>
      <c r="P2683">
        <f>VLOOKUP(O2683,mi2hh!A$2:B$4261,2,FALSE())</f>
        <v>4</v>
      </c>
      <c r="Q2683" t="str">
        <f t="shared" si="165"/>
        <v>Izr</v>
      </c>
      <c r="R2683" t="str">
        <f t="shared" si="166"/>
        <v>DO</v>
      </c>
      <c r="S2683" s="24" t="s">
        <v>1280</v>
      </c>
      <c r="T2683" t="str">
        <f t="shared" si="167"/>
        <v/>
      </c>
      <c r="U2683">
        <f>VLOOKUP(S2683,ar_skupina!L$2:M$136,2,FALSE())</f>
        <v>130</v>
      </c>
    </row>
    <row r="2684" spans="1:21" ht="14.25" customHeight="1" x14ac:dyDescent="0.25">
      <c r="A2684">
        <v>3282</v>
      </c>
      <c r="B2684" s="9">
        <v>45348.75</v>
      </c>
      <c r="C2684" s="9">
        <v>45348.854166666701</v>
      </c>
      <c r="D2684" t="s">
        <v>2154</v>
      </c>
      <c r="E2684">
        <v>302</v>
      </c>
      <c r="F2684" t="s">
        <v>2153</v>
      </c>
      <c r="G2684" t="s">
        <v>2</v>
      </c>
      <c r="H2684" t="s">
        <v>1956</v>
      </c>
      <c r="I2684" s="63" t="e">
        <f t="array" ref="I2684">_xlfn.IFS(#REF!="1",1,#REF!="2",2,#REF!="3",3,#REF!="1A",4,#REF!="1B",5,#REF!="2A",6,#REF!="2B",7,#REF!="3A",8,#REF!="3B",9,#REF!="4A",10,#REF!="","")</f>
        <v>#REF!</v>
      </c>
      <c r="J2684">
        <f>VLOOKUP(F2684,profesor!$G$2:$H$101,2,0)</f>
        <v>56</v>
      </c>
      <c r="K2684">
        <f>VLOOKUP(H2684,ar_predmet!A:C,3,0)</f>
        <v>96</v>
      </c>
      <c r="L2684" s="3">
        <f>VLOOKUP(H2684,ar_predmet!A:C,2,FALSE())</f>
        <v>6222</v>
      </c>
      <c r="M2684">
        <f>+VLOOKUP(G2684,tip_dogodka!$B$2:$C$10,2,0)</f>
        <v>1</v>
      </c>
      <c r="N2684">
        <f>+VLOOKUP(E2684,prostor!$F$1:$G$101,2,0)</f>
        <v>6</v>
      </c>
      <c r="O2684">
        <f t="shared" si="164"/>
        <v>150</v>
      </c>
      <c r="P2684">
        <f>VLOOKUP(O2684,mi2hh!A$2:B$4261,2,FALSE())</f>
        <v>3</v>
      </c>
      <c r="Q2684" t="str">
        <f t="shared" si="165"/>
        <v>Red</v>
      </c>
      <c r="R2684" t="str">
        <f t="shared" si="166"/>
        <v>UN</v>
      </c>
      <c r="S2684" s="24" t="s">
        <v>1208</v>
      </c>
      <c r="T2684" t="str">
        <f t="shared" si="167"/>
        <v/>
      </c>
      <c r="U2684">
        <f>VLOOKUP(S2684,ar_skupina!L$2:M$136,2,FALSE())</f>
        <v>65</v>
      </c>
    </row>
    <row r="2685" spans="1:21" ht="14.25" customHeight="1" x14ac:dyDescent="0.25">
      <c r="A2685">
        <v>3283</v>
      </c>
      <c r="B2685" s="9">
        <v>45309.75</v>
      </c>
      <c r="C2685" s="9">
        <v>45309.815972222197</v>
      </c>
      <c r="D2685" t="s">
        <v>1365</v>
      </c>
      <c r="E2685" t="s">
        <v>16</v>
      </c>
      <c r="F2685" t="s">
        <v>2153</v>
      </c>
      <c r="G2685" t="s">
        <v>4</v>
      </c>
      <c r="H2685" t="s">
        <v>1346</v>
      </c>
      <c r="I2685" s="63" t="e">
        <f t="array" ref="I2685">_xlfn.IFS(#REF!="1",1,#REF!="2",2,#REF!="3",3,#REF!="1A",4,#REF!="1B",5,#REF!="2A",6,#REF!="2B",7,#REF!="3A",8,#REF!="3B",9,#REF!="4A",10,#REF!="","")</f>
        <v>#REF!</v>
      </c>
      <c r="J2685">
        <f>VLOOKUP(F2685,profesor!$G$2:$H$101,2,0)</f>
        <v>56</v>
      </c>
      <c r="K2685">
        <f>VLOOKUP(H2685,ar_predmet!A:C,3,0)</f>
        <v>131</v>
      </c>
      <c r="L2685" s="3">
        <f>VLOOKUP(H2685,ar_predmet!A:C,2,FALSE())</f>
        <v>6325</v>
      </c>
      <c r="M2685">
        <f>+VLOOKUP(G2685,tip_dogodka!$B$2:$C$10,2,0)</f>
        <v>3</v>
      </c>
      <c r="N2685">
        <f>+VLOOKUP(E2685,prostor!$F$1:$G$101,2,0)</f>
        <v>54</v>
      </c>
      <c r="O2685">
        <f t="shared" si="164"/>
        <v>95</v>
      </c>
      <c r="P2685">
        <f>VLOOKUP(O2685,mi2hh!A$2:B$4261,2,FALSE())</f>
        <v>2</v>
      </c>
      <c r="Q2685" t="str">
        <f t="shared" si="165"/>
        <v>Red</v>
      </c>
      <c r="R2685" t="str">
        <f t="shared" si="166"/>
        <v>UN</v>
      </c>
      <c r="S2685" s="24" t="s">
        <v>1215</v>
      </c>
      <c r="T2685" t="str">
        <f t="shared" si="167"/>
        <v/>
      </c>
      <c r="U2685">
        <f>VLOOKUP(S2685,ar_skupina!L$2:M$136,2,FALSE())</f>
        <v>72</v>
      </c>
    </row>
    <row r="2686" spans="1:21" ht="14.25" customHeight="1" x14ac:dyDescent="0.25">
      <c r="A2686">
        <v>3284</v>
      </c>
      <c r="B2686" s="9">
        <v>45219.677083333299</v>
      </c>
      <c r="C2686" s="9">
        <v>45219.78125</v>
      </c>
      <c r="D2686" t="s">
        <v>1357</v>
      </c>
      <c r="E2686">
        <v>306</v>
      </c>
      <c r="F2686" t="s">
        <v>2153</v>
      </c>
      <c r="G2686" t="s">
        <v>3</v>
      </c>
      <c r="H2686" t="s">
        <v>1346</v>
      </c>
      <c r="I2686" s="63" t="e">
        <f t="array" ref="I2686">_xlfn.IFS(#REF!="1",1,#REF!="2",2,#REF!="3",3,#REF!="1A",4,#REF!="1B",5,#REF!="2A",6,#REF!="2B",7,#REF!="3A",8,#REF!="3B",9,#REF!="4A",10,#REF!="","")</f>
        <v>#REF!</v>
      </c>
      <c r="J2686">
        <f>VLOOKUP(F2686,profesor!$G$2:$H$101,2,0)</f>
        <v>56</v>
      </c>
      <c r="K2686">
        <f>VLOOKUP(H2686,ar_predmet!A:C,3,0)</f>
        <v>131</v>
      </c>
      <c r="L2686" s="3">
        <f>VLOOKUP(H2686,ar_predmet!A:C,2,FALSE())</f>
        <v>6325</v>
      </c>
      <c r="M2686">
        <f>+VLOOKUP(G2686,tip_dogodka!$B$2:$C$10,2,0)</f>
        <v>2</v>
      </c>
      <c r="N2686">
        <f>+VLOOKUP(E2686,prostor!$F$1:$G$101,2,0)</f>
        <v>8</v>
      </c>
      <c r="O2686">
        <f t="shared" si="164"/>
        <v>150</v>
      </c>
      <c r="P2686">
        <f>VLOOKUP(O2686,mi2hh!A$2:B$4261,2,FALSE())</f>
        <v>3</v>
      </c>
      <c r="Q2686" t="str">
        <f t="shared" si="165"/>
        <v>Red</v>
      </c>
      <c r="R2686" t="str">
        <f t="shared" si="166"/>
        <v>UN</v>
      </c>
      <c r="S2686" s="24" t="s">
        <v>1215</v>
      </c>
      <c r="T2686" t="str">
        <f t="shared" si="167"/>
        <v/>
      </c>
      <c r="U2686">
        <f>VLOOKUP(S2686,ar_skupina!L$2:M$136,2,FALSE())</f>
        <v>72</v>
      </c>
    </row>
    <row r="2687" spans="1:21" ht="14.25" customHeight="1" x14ac:dyDescent="0.25">
      <c r="A2687">
        <v>3285</v>
      </c>
      <c r="B2687" s="9">
        <v>45271.59375</v>
      </c>
      <c r="C2687" s="9">
        <v>45271.625</v>
      </c>
      <c r="D2687" t="s">
        <v>1345</v>
      </c>
      <c r="E2687">
        <v>307</v>
      </c>
      <c r="F2687" t="s">
        <v>2153</v>
      </c>
      <c r="G2687" t="s">
        <v>2</v>
      </c>
      <c r="H2687" t="s">
        <v>1346</v>
      </c>
      <c r="I2687" s="63" t="e">
        <f t="array" ref="I2687">_xlfn.IFS(#REF!="1",1,#REF!="2",2,#REF!="3",3,#REF!="1A",4,#REF!="1B",5,#REF!="2A",6,#REF!="2B",7,#REF!="3A",8,#REF!="3B",9,#REF!="4A",10,#REF!="","")</f>
        <v>#REF!</v>
      </c>
      <c r="J2687">
        <f>VLOOKUP(F2687,profesor!$G$2:$H$101,2,0)</f>
        <v>56</v>
      </c>
      <c r="K2687">
        <f>VLOOKUP(H2687,ar_predmet!A:C,3,0)</f>
        <v>131</v>
      </c>
      <c r="L2687" s="3">
        <f>VLOOKUP(H2687,ar_predmet!A:C,2,FALSE())</f>
        <v>6325</v>
      </c>
      <c r="M2687">
        <f>+VLOOKUP(G2687,tip_dogodka!$B$2:$C$10,2,0)</f>
        <v>1</v>
      </c>
      <c r="N2687">
        <f>+VLOOKUP(E2687,prostor!$F$1:$G$101,2,0)</f>
        <v>9</v>
      </c>
      <c r="O2687">
        <f t="shared" si="164"/>
        <v>45</v>
      </c>
      <c r="P2687">
        <f>VLOOKUP(O2687,mi2hh!A$2:B$4261,2,FALSE())</f>
        <v>1</v>
      </c>
      <c r="Q2687" t="str">
        <f t="shared" si="165"/>
        <v>Red</v>
      </c>
      <c r="R2687" t="str">
        <f t="shared" si="166"/>
        <v>UN</v>
      </c>
      <c r="S2687" s="24" t="s">
        <v>1215</v>
      </c>
      <c r="T2687" t="str">
        <f t="shared" si="167"/>
        <v/>
      </c>
      <c r="U2687">
        <f>VLOOKUP(S2687,ar_skupina!L$2:M$136,2,FALSE())</f>
        <v>72</v>
      </c>
    </row>
    <row r="2688" spans="1:21" ht="14.25" customHeight="1" x14ac:dyDescent="0.25">
      <c r="A2688">
        <v>3289</v>
      </c>
      <c r="B2688" s="9">
        <v>45387.791666666701</v>
      </c>
      <c r="C2688" s="9">
        <v>45387.895833333299</v>
      </c>
      <c r="D2688" t="s">
        <v>2152</v>
      </c>
      <c r="E2688" t="s">
        <v>16</v>
      </c>
      <c r="F2688" t="s">
        <v>2153</v>
      </c>
      <c r="G2688" t="s">
        <v>4</v>
      </c>
      <c r="H2688" t="s">
        <v>1956</v>
      </c>
      <c r="I2688" s="63" t="e">
        <f t="array" ref="I2688">_xlfn.IFS(#REF!="1",1,#REF!="2",2,#REF!="3",3,#REF!="1A",4,#REF!="1B",5,#REF!="2A",6,#REF!="2B",7,#REF!="3A",8,#REF!="3B",9,#REF!="4A",10,#REF!="","")</f>
        <v>#REF!</v>
      </c>
      <c r="J2688">
        <f>VLOOKUP(F2688,profesor!$G$2:$H$101,2,0)</f>
        <v>56</v>
      </c>
      <c r="K2688">
        <f>VLOOKUP(H2688,ar_predmet!A:C,3,0)</f>
        <v>96</v>
      </c>
      <c r="L2688" s="3">
        <f>VLOOKUP(H2688,ar_predmet!A:C,2,FALSE())</f>
        <v>6222</v>
      </c>
      <c r="M2688">
        <f>+VLOOKUP(G2688,tip_dogodka!$B$2:$C$10,2,0)</f>
        <v>3</v>
      </c>
      <c r="N2688">
        <f>+VLOOKUP(E2688,prostor!$F$1:$G$101,2,0)</f>
        <v>54</v>
      </c>
      <c r="O2688">
        <f t="shared" si="164"/>
        <v>150</v>
      </c>
      <c r="P2688">
        <f>VLOOKUP(O2688,mi2hh!A$2:B$4261,2,FALSE())</f>
        <v>3</v>
      </c>
      <c r="Q2688" t="str">
        <f t="shared" si="165"/>
        <v>Red</v>
      </c>
      <c r="R2688" t="str">
        <f t="shared" si="166"/>
        <v>UN</v>
      </c>
      <c r="S2688" s="24" t="s">
        <v>1208</v>
      </c>
      <c r="T2688" t="str">
        <f t="shared" si="167"/>
        <v/>
      </c>
      <c r="U2688">
        <f>VLOOKUP(S2688,ar_skupina!L$2:M$136,2,FALSE())</f>
        <v>65</v>
      </c>
    </row>
    <row r="2689" spans="1:21" ht="14.25" customHeight="1" x14ac:dyDescent="0.25">
      <c r="A2689">
        <v>3290</v>
      </c>
      <c r="B2689" s="9">
        <v>45351.75</v>
      </c>
      <c r="C2689" s="9">
        <v>45351.854166666701</v>
      </c>
      <c r="D2689" t="s">
        <v>2154</v>
      </c>
      <c r="E2689">
        <v>302</v>
      </c>
      <c r="F2689" t="s">
        <v>2153</v>
      </c>
      <c r="G2689" t="s">
        <v>2</v>
      </c>
      <c r="H2689" t="s">
        <v>1956</v>
      </c>
      <c r="I2689" s="63" t="e">
        <f t="array" ref="I2689">_xlfn.IFS(#REF!="1",1,#REF!="2",2,#REF!="3",3,#REF!="1A",4,#REF!="1B",5,#REF!="2A",6,#REF!="2B",7,#REF!="3A",8,#REF!="3B",9,#REF!="4A",10,#REF!="","")</f>
        <v>#REF!</v>
      </c>
      <c r="J2689">
        <f>VLOOKUP(F2689,profesor!$G$2:$H$101,2,0)</f>
        <v>56</v>
      </c>
      <c r="K2689">
        <f>VLOOKUP(H2689,ar_predmet!A:C,3,0)</f>
        <v>96</v>
      </c>
      <c r="L2689" s="3">
        <f>VLOOKUP(H2689,ar_predmet!A:C,2,FALSE())</f>
        <v>6222</v>
      </c>
      <c r="M2689">
        <f>+VLOOKUP(G2689,tip_dogodka!$B$2:$C$10,2,0)</f>
        <v>1</v>
      </c>
      <c r="N2689">
        <f>+VLOOKUP(E2689,prostor!$F$1:$G$101,2,0)</f>
        <v>6</v>
      </c>
      <c r="O2689">
        <f t="shared" si="164"/>
        <v>150</v>
      </c>
      <c r="P2689">
        <f>VLOOKUP(O2689,mi2hh!A$2:B$4261,2,FALSE())</f>
        <v>3</v>
      </c>
      <c r="Q2689" t="str">
        <f t="shared" si="165"/>
        <v>Red</v>
      </c>
      <c r="R2689" t="str">
        <f t="shared" si="166"/>
        <v>UN</v>
      </c>
      <c r="S2689" s="24" t="s">
        <v>1208</v>
      </c>
      <c r="T2689" t="str">
        <f t="shared" si="167"/>
        <v/>
      </c>
      <c r="U2689">
        <f>VLOOKUP(S2689,ar_skupina!L$2:M$136,2,FALSE())</f>
        <v>65</v>
      </c>
    </row>
    <row r="2690" spans="1:21" ht="14.25" customHeight="1" x14ac:dyDescent="0.25">
      <c r="A2690">
        <v>3291</v>
      </c>
      <c r="B2690" s="9">
        <v>45349.75</v>
      </c>
      <c r="C2690" s="9">
        <v>45349.854166666701</v>
      </c>
      <c r="D2690" t="s">
        <v>2154</v>
      </c>
      <c r="E2690">
        <v>302</v>
      </c>
      <c r="F2690" t="s">
        <v>2153</v>
      </c>
      <c r="G2690" t="s">
        <v>2</v>
      </c>
      <c r="H2690" t="s">
        <v>1956</v>
      </c>
      <c r="I2690" s="63" t="e">
        <f t="array" ref="I2690">_xlfn.IFS(#REF!="1",1,#REF!="2",2,#REF!="3",3,#REF!="1A",4,#REF!="1B",5,#REF!="2A",6,#REF!="2B",7,#REF!="3A",8,#REF!="3B",9,#REF!="4A",10,#REF!="","")</f>
        <v>#REF!</v>
      </c>
      <c r="J2690">
        <f>VLOOKUP(F2690,profesor!$G$2:$H$101,2,0)</f>
        <v>56</v>
      </c>
      <c r="K2690">
        <f>VLOOKUP(H2690,ar_predmet!A:C,3,0)</f>
        <v>96</v>
      </c>
      <c r="L2690" s="3">
        <f>VLOOKUP(H2690,ar_predmet!A:C,2,FALSE())</f>
        <v>6222</v>
      </c>
      <c r="M2690">
        <f>+VLOOKUP(G2690,tip_dogodka!$B$2:$C$10,2,0)</f>
        <v>1</v>
      </c>
      <c r="N2690">
        <f>+VLOOKUP(E2690,prostor!$F$1:$G$101,2,0)</f>
        <v>6</v>
      </c>
      <c r="O2690">
        <f t="shared" ref="O2690:O2753" si="168">+INT(TEXT(((C2690-B2690)*24*60),"000"))</f>
        <v>150</v>
      </c>
      <c r="P2690">
        <f>VLOOKUP(O2690,mi2hh!A$2:B$4261,2,FALSE())</f>
        <v>3</v>
      </c>
      <c r="Q2690" t="str">
        <f t="shared" ref="Q2690:Q2753" si="169">IF(ISNUMBER(FIND("Redni",D2690)),"Red", IF(ISNUMBER(FIND("Izredni",D2690)),"Izr"))</f>
        <v>Red</v>
      </c>
      <c r="R2690" t="str">
        <f t="shared" ref="R2690:R2753" si="170">IF(ISNUMBER(FIND("-VS-",D2690)),"VS", IF(ISNUMBER(FIND("-UNI-",D2690)),"UN",IF(ISNUMBER(FIND("-MAG-",D2690)),"MA",IF(ISNUMBER(FIND("-DR-",D2690)),"DO"))))</f>
        <v>UN</v>
      </c>
      <c r="S2690" s="24" t="s">
        <v>1208</v>
      </c>
      <c r="T2690" t="str">
        <f t="shared" ref="T2690:T2753" si="171">IF(ISNUMBER(FIND("1. skupina",D2690)),"1",IF(ISNUMBER(FIND("2. skupina",D2690)),"2",IF(ISNUMBER(FIND("3. skupina",D2690)),"3",IF(ISNUMBER(FIND("1.a skupina",D2690)),"1A",IF(ISNUMBER(FIND("1.b skupina",D2690)),"1B",IF(ISNUMBER(FIND("2.a skupina",D2690)),"2A",IF(ISNUMBER(FIND("2.b skupina",D2690)),"2B",IF(ISNUMBER(FIND("3.a skupina",D2690)),"3A",IF(ISNUMBER(FIND("3.b skupina",D2690)),"3B",IF(ISNUMBER(FIND("4.a skupina",D2690)),"4A",""))))))))))</f>
        <v/>
      </c>
      <c r="U2690">
        <f>VLOOKUP(S2690,ar_skupina!L$2:M$136,2,FALSE())</f>
        <v>65</v>
      </c>
    </row>
    <row r="2691" spans="1:21" ht="14.25" customHeight="1" x14ac:dyDescent="0.25">
      <c r="A2691">
        <v>3292</v>
      </c>
      <c r="B2691" s="9">
        <v>45365.75</v>
      </c>
      <c r="C2691" s="9">
        <v>45365.854166666701</v>
      </c>
      <c r="D2691" t="s">
        <v>2154</v>
      </c>
      <c r="E2691">
        <v>302</v>
      </c>
      <c r="F2691" t="s">
        <v>2153</v>
      </c>
      <c r="G2691" t="s">
        <v>2</v>
      </c>
      <c r="H2691" t="s">
        <v>1956</v>
      </c>
      <c r="I2691" s="63" t="e">
        <f t="array" ref="I2691">_xlfn.IFS(#REF!="1",1,#REF!="2",2,#REF!="3",3,#REF!="1A",4,#REF!="1B",5,#REF!="2A",6,#REF!="2B",7,#REF!="3A",8,#REF!="3B",9,#REF!="4A",10,#REF!="","")</f>
        <v>#REF!</v>
      </c>
      <c r="J2691">
        <f>VLOOKUP(F2691,profesor!$G$2:$H$101,2,0)</f>
        <v>56</v>
      </c>
      <c r="K2691">
        <f>VLOOKUP(H2691,ar_predmet!A:C,3,0)</f>
        <v>96</v>
      </c>
      <c r="L2691" s="3">
        <f>VLOOKUP(H2691,ar_predmet!A:C,2,FALSE())</f>
        <v>6222</v>
      </c>
      <c r="M2691">
        <f>+VLOOKUP(G2691,tip_dogodka!$B$2:$C$10,2,0)</f>
        <v>1</v>
      </c>
      <c r="N2691">
        <f>+VLOOKUP(E2691,prostor!$F$1:$G$101,2,0)</f>
        <v>6</v>
      </c>
      <c r="O2691">
        <f t="shared" si="168"/>
        <v>150</v>
      </c>
      <c r="P2691">
        <f>VLOOKUP(O2691,mi2hh!A$2:B$4261,2,FALSE())</f>
        <v>3</v>
      </c>
      <c r="Q2691" t="str">
        <f t="shared" si="169"/>
        <v>Red</v>
      </c>
      <c r="R2691" t="str">
        <f t="shared" si="170"/>
        <v>UN</v>
      </c>
      <c r="S2691" s="24" t="s">
        <v>1208</v>
      </c>
      <c r="T2691" t="str">
        <f t="shared" si="171"/>
        <v/>
      </c>
      <c r="U2691">
        <f>VLOOKUP(S2691,ar_skupina!L$2:M$136,2,FALSE())</f>
        <v>65</v>
      </c>
    </row>
    <row r="2692" spans="1:21" ht="14.25" customHeight="1" x14ac:dyDescent="0.25">
      <c r="A2692">
        <v>3293</v>
      </c>
      <c r="B2692" s="9">
        <v>45384.791666666701</v>
      </c>
      <c r="C2692" s="9">
        <v>45384.895833333299</v>
      </c>
      <c r="D2692" t="s">
        <v>2154</v>
      </c>
      <c r="E2692">
        <v>303</v>
      </c>
      <c r="F2692" t="s">
        <v>2153</v>
      </c>
      <c r="G2692" t="s">
        <v>2</v>
      </c>
      <c r="H2692" t="s">
        <v>1956</v>
      </c>
      <c r="I2692" s="63" t="e">
        <f t="array" ref="I2692">_xlfn.IFS(#REF!="1",1,#REF!="2",2,#REF!="3",3,#REF!="1A",4,#REF!="1B",5,#REF!="2A",6,#REF!="2B",7,#REF!="3A",8,#REF!="3B",9,#REF!="4A",10,#REF!="","")</f>
        <v>#REF!</v>
      </c>
      <c r="J2692">
        <f>VLOOKUP(F2692,profesor!$G$2:$H$101,2,0)</f>
        <v>56</v>
      </c>
      <c r="K2692">
        <f>VLOOKUP(H2692,ar_predmet!A:C,3,0)</f>
        <v>96</v>
      </c>
      <c r="L2692" s="3">
        <f>VLOOKUP(H2692,ar_predmet!A:C,2,FALSE())</f>
        <v>6222</v>
      </c>
      <c r="M2692">
        <f>+VLOOKUP(G2692,tip_dogodka!$B$2:$C$10,2,0)</f>
        <v>1</v>
      </c>
      <c r="N2692">
        <f>+VLOOKUP(E2692,prostor!$F$1:$G$101,2,0)</f>
        <v>7</v>
      </c>
      <c r="O2692">
        <f t="shared" si="168"/>
        <v>150</v>
      </c>
      <c r="P2692">
        <f>VLOOKUP(O2692,mi2hh!A$2:B$4261,2,FALSE())</f>
        <v>3</v>
      </c>
      <c r="Q2692" t="str">
        <f t="shared" si="169"/>
        <v>Red</v>
      </c>
      <c r="R2692" t="str">
        <f t="shared" si="170"/>
        <v>UN</v>
      </c>
      <c r="S2692" s="24" t="s">
        <v>1208</v>
      </c>
      <c r="T2692" t="str">
        <f t="shared" si="171"/>
        <v/>
      </c>
      <c r="U2692">
        <f>VLOOKUP(S2692,ar_skupina!L$2:M$136,2,FALSE())</f>
        <v>65</v>
      </c>
    </row>
    <row r="2693" spans="1:21" ht="14.25" customHeight="1" x14ac:dyDescent="0.25">
      <c r="A2693">
        <v>3294</v>
      </c>
      <c r="B2693" s="9">
        <v>45355.75</v>
      </c>
      <c r="C2693" s="9">
        <v>45355.854166666701</v>
      </c>
      <c r="D2693" t="s">
        <v>2154</v>
      </c>
      <c r="E2693">
        <v>302</v>
      </c>
      <c r="F2693" t="s">
        <v>2153</v>
      </c>
      <c r="G2693" t="s">
        <v>2</v>
      </c>
      <c r="H2693" t="s">
        <v>1956</v>
      </c>
      <c r="I2693" s="63" t="e">
        <f t="array" ref="I2693">_xlfn.IFS(#REF!="1",1,#REF!="2",2,#REF!="3",3,#REF!="1A",4,#REF!="1B",5,#REF!="2A",6,#REF!="2B",7,#REF!="3A",8,#REF!="3B",9,#REF!="4A",10,#REF!="","")</f>
        <v>#REF!</v>
      </c>
      <c r="J2693">
        <f>VLOOKUP(F2693,profesor!$G$2:$H$101,2,0)</f>
        <v>56</v>
      </c>
      <c r="K2693">
        <f>VLOOKUP(H2693,ar_predmet!A:C,3,0)</f>
        <v>96</v>
      </c>
      <c r="L2693" s="3">
        <f>VLOOKUP(H2693,ar_predmet!A:C,2,FALSE())</f>
        <v>6222</v>
      </c>
      <c r="M2693">
        <f>+VLOOKUP(G2693,tip_dogodka!$B$2:$C$10,2,0)</f>
        <v>1</v>
      </c>
      <c r="N2693">
        <f>+VLOOKUP(E2693,prostor!$F$1:$G$101,2,0)</f>
        <v>6</v>
      </c>
      <c r="O2693">
        <f t="shared" si="168"/>
        <v>150</v>
      </c>
      <c r="P2693">
        <f>VLOOKUP(O2693,mi2hh!A$2:B$4261,2,FALSE())</f>
        <v>3</v>
      </c>
      <c r="Q2693" t="str">
        <f t="shared" si="169"/>
        <v>Red</v>
      </c>
      <c r="R2693" t="str">
        <f t="shared" si="170"/>
        <v>UN</v>
      </c>
      <c r="S2693" s="24" t="s">
        <v>1208</v>
      </c>
      <c r="T2693" t="str">
        <f t="shared" si="171"/>
        <v/>
      </c>
      <c r="U2693">
        <f>VLOOKUP(S2693,ar_skupina!L$2:M$136,2,FALSE())</f>
        <v>65</v>
      </c>
    </row>
    <row r="2694" spans="1:21" ht="14.25" customHeight="1" x14ac:dyDescent="0.25">
      <c r="A2694">
        <v>3295</v>
      </c>
      <c r="B2694" s="9">
        <v>45377.75</v>
      </c>
      <c r="C2694" s="9">
        <v>45377.854166666701</v>
      </c>
      <c r="D2694" t="s">
        <v>2154</v>
      </c>
      <c r="E2694">
        <v>302</v>
      </c>
      <c r="F2694" t="s">
        <v>2153</v>
      </c>
      <c r="G2694" t="s">
        <v>2</v>
      </c>
      <c r="H2694" t="s">
        <v>1956</v>
      </c>
      <c r="I2694" s="63" t="e">
        <f t="array" ref="I2694">_xlfn.IFS(#REF!="1",1,#REF!="2",2,#REF!="3",3,#REF!="1A",4,#REF!="1B",5,#REF!="2A",6,#REF!="2B",7,#REF!="3A",8,#REF!="3B",9,#REF!="4A",10,#REF!="","")</f>
        <v>#REF!</v>
      </c>
      <c r="J2694">
        <f>VLOOKUP(F2694,profesor!$G$2:$H$101,2,0)</f>
        <v>56</v>
      </c>
      <c r="K2694">
        <f>VLOOKUP(H2694,ar_predmet!A:C,3,0)</f>
        <v>96</v>
      </c>
      <c r="L2694" s="3">
        <f>VLOOKUP(H2694,ar_predmet!A:C,2,FALSE())</f>
        <v>6222</v>
      </c>
      <c r="M2694">
        <f>+VLOOKUP(G2694,tip_dogodka!$B$2:$C$10,2,0)</f>
        <v>1</v>
      </c>
      <c r="N2694">
        <f>+VLOOKUP(E2694,prostor!$F$1:$G$101,2,0)</f>
        <v>6</v>
      </c>
      <c r="O2694">
        <f t="shared" si="168"/>
        <v>150</v>
      </c>
      <c r="P2694">
        <f>VLOOKUP(O2694,mi2hh!A$2:B$4261,2,FALSE())</f>
        <v>3</v>
      </c>
      <c r="Q2694" t="str">
        <f t="shared" si="169"/>
        <v>Red</v>
      </c>
      <c r="R2694" t="str">
        <f t="shared" si="170"/>
        <v>UN</v>
      </c>
      <c r="S2694" s="24" t="s">
        <v>1208</v>
      </c>
      <c r="T2694" t="str">
        <f t="shared" si="171"/>
        <v/>
      </c>
      <c r="U2694">
        <f>VLOOKUP(S2694,ar_skupina!L$2:M$136,2,FALSE())</f>
        <v>65</v>
      </c>
    </row>
    <row r="2695" spans="1:21" ht="14.25" customHeight="1" x14ac:dyDescent="0.25">
      <c r="A2695">
        <v>3296</v>
      </c>
      <c r="B2695" s="9">
        <v>45379.75</v>
      </c>
      <c r="C2695" s="9">
        <v>45379.854166666701</v>
      </c>
      <c r="D2695" t="s">
        <v>2154</v>
      </c>
      <c r="E2695">
        <v>302</v>
      </c>
      <c r="F2695" t="s">
        <v>2153</v>
      </c>
      <c r="G2695" t="s">
        <v>2</v>
      </c>
      <c r="H2695" t="s">
        <v>1956</v>
      </c>
      <c r="I2695" s="63" t="e">
        <f t="array" ref="I2695">_xlfn.IFS(#REF!="1",1,#REF!="2",2,#REF!="3",3,#REF!="1A",4,#REF!="1B",5,#REF!="2A",6,#REF!="2B",7,#REF!="3A",8,#REF!="3B",9,#REF!="4A",10,#REF!="","")</f>
        <v>#REF!</v>
      </c>
      <c r="J2695">
        <f>VLOOKUP(F2695,profesor!$G$2:$H$101,2,0)</f>
        <v>56</v>
      </c>
      <c r="K2695">
        <f>VLOOKUP(H2695,ar_predmet!A:C,3,0)</f>
        <v>96</v>
      </c>
      <c r="L2695" s="3">
        <f>VLOOKUP(H2695,ar_predmet!A:C,2,FALSE())</f>
        <v>6222</v>
      </c>
      <c r="M2695">
        <f>+VLOOKUP(G2695,tip_dogodka!$B$2:$C$10,2,0)</f>
        <v>1</v>
      </c>
      <c r="N2695">
        <f>+VLOOKUP(E2695,prostor!$F$1:$G$101,2,0)</f>
        <v>6</v>
      </c>
      <c r="O2695">
        <f t="shared" si="168"/>
        <v>150</v>
      </c>
      <c r="P2695">
        <f>VLOOKUP(O2695,mi2hh!A$2:B$4261,2,FALSE())</f>
        <v>3</v>
      </c>
      <c r="Q2695" t="str">
        <f t="shared" si="169"/>
        <v>Red</v>
      </c>
      <c r="R2695" t="str">
        <f t="shared" si="170"/>
        <v>UN</v>
      </c>
      <c r="S2695" s="24" t="s">
        <v>1208</v>
      </c>
      <c r="T2695" t="str">
        <f t="shared" si="171"/>
        <v/>
      </c>
      <c r="U2695">
        <f>VLOOKUP(S2695,ar_skupina!L$2:M$136,2,FALSE())</f>
        <v>65</v>
      </c>
    </row>
    <row r="2696" spans="1:21" ht="14.25" customHeight="1" x14ac:dyDescent="0.25">
      <c r="A2696">
        <v>3297</v>
      </c>
      <c r="B2696" s="9">
        <v>45261.815972222197</v>
      </c>
      <c r="C2696" s="9">
        <v>45261.885416666701</v>
      </c>
      <c r="D2696" t="s">
        <v>1332</v>
      </c>
      <c r="E2696" t="s">
        <v>17</v>
      </c>
      <c r="F2696" t="s">
        <v>2153</v>
      </c>
      <c r="G2696" t="s">
        <v>2</v>
      </c>
      <c r="H2696" t="s">
        <v>1334</v>
      </c>
      <c r="I2696" s="63" t="e">
        <f t="array" ref="I2696">_xlfn.IFS(#REF!="1",1,#REF!="2",2,#REF!="3",3,#REF!="1A",4,#REF!="1B",5,#REF!="2A",6,#REF!="2B",7,#REF!="3A",8,#REF!="3B",9,#REF!="4A",10,#REF!="","")</f>
        <v>#REF!</v>
      </c>
      <c r="J2696">
        <f>VLOOKUP(F2696,profesor!$G$2:$H$101,2,0)</f>
        <v>56</v>
      </c>
      <c r="K2696">
        <f>VLOOKUP(H2696,ar_predmet!A:C,3,0)</f>
        <v>300</v>
      </c>
      <c r="L2696" s="3">
        <f>VLOOKUP(H2696,ar_predmet!A:C,2,FALSE())</f>
        <v>4137</v>
      </c>
      <c r="M2696">
        <f>+VLOOKUP(G2696,tip_dogodka!$B$2:$C$10,2,0)</f>
        <v>1</v>
      </c>
      <c r="N2696">
        <f>+VLOOKUP(E2696,prostor!$F$1:$G$101,2,0)</f>
        <v>55</v>
      </c>
      <c r="O2696">
        <f t="shared" si="168"/>
        <v>100</v>
      </c>
      <c r="P2696">
        <f>VLOOKUP(O2696,mi2hh!A$2:B$4261,2,FALSE())</f>
        <v>2</v>
      </c>
      <c r="Q2696" t="str">
        <f t="shared" si="169"/>
        <v>Izr</v>
      </c>
      <c r="R2696" t="str">
        <f t="shared" si="170"/>
        <v>DO</v>
      </c>
      <c r="S2696" s="24" t="s">
        <v>1280</v>
      </c>
      <c r="T2696" t="str">
        <f t="shared" si="171"/>
        <v/>
      </c>
      <c r="U2696">
        <f>VLOOKUP(S2696,ar_skupina!L$2:M$136,2,FALSE())</f>
        <v>130</v>
      </c>
    </row>
    <row r="2697" spans="1:21" ht="14.25" customHeight="1" x14ac:dyDescent="0.25">
      <c r="A2697">
        <v>3299</v>
      </c>
      <c r="B2697" s="9">
        <v>45373.75</v>
      </c>
      <c r="C2697" s="9">
        <v>45373.819444444402</v>
      </c>
      <c r="D2697" t="s">
        <v>2155</v>
      </c>
      <c r="E2697" t="s">
        <v>16</v>
      </c>
      <c r="F2697" t="s">
        <v>2156</v>
      </c>
      <c r="G2697" t="s">
        <v>5</v>
      </c>
      <c r="H2697" t="s">
        <v>1652</v>
      </c>
      <c r="I2697" s="63" t="e">
        <f t="array" ref="I2697">_xlfn.IFS(#REF!="1",1,#REF!="2",2,#REF!="3",3,#REF!="1A",4,#REF!="1B",5,#REF!="2A",6,#REF!="2B",7,#REF!="3A",8,#REF!="3B",9,#REF!="4A",10,#REF!="","")</f>
        <v>#REF!</v>
      </c>
      <c r="J2697">
        <f>VLOOKUP(F2697,profesor!$G$2:$H$101,2,0)</f>
        <v>57</v>
      </c>
      <c r="K2697">
        <f>VLOOKUP(H2697,ar_predmet!A:C,3,0)</f>
        <v>274</v>
      </c>
      <c r="L2697" s="3" t="str">
        <f>VLOOKUP(H2697,ar_predmet!A:C,2,FALSE())</f>
        <v>KM205</v>
      </c>
      <c r="M2697">
        <f>+VLOOKUP(G2697,tip_dogodka!$B$2:$C$10,2,0)</f>
        <v>4</v>
      </c>
      <c r="N2697">
        <f>+VLOOKUP(E2697,prostor!$F$1:$G$101,2,0)</f>
        <v>54</v>
      </c>
      <c r="O2697">
        <f t="shared" si="168"/>
        <v>100</v>
      </c>
      <c r="P2697">
        <f>VLOOKUP(O2697,mi2hh!A$2:B$4261,2,FALSE())</f>
        <v>2</v>
      </c>
      <c r="Q2697" t="str">
        <f t="shared" si="169"/>
        <v>Izr</v>
      </c>
      <c r="R2697" t="str">
        <f t="shared" si="170"/>
        <v>VS</v>
      </c>
      <c r="S2697" s="24" t="s">
        <v>1247</v>
      </c>
      <c r="T2697" t="str">
        <f t="shared" si="171"/>
        <v/>
      </c>
      <c r="U2697">
        <f>VLOOKUP(S2697,ar_skupina!L$2:M$136,2,FALSE())</f>
        <v>101</v>
      </c>
    </row>
    <row r="2698" spans="1:21" ht="14.25" customHeight="1" x14ac:dyDescent="0.25">
      <c r="A2698">
        <v>3300</v>
      </c>
      <c r="B2698" s="9">
        <v>45313.635416666701</v>
      </c>
      <c r="C2698" s="9">
        <v>45313.701388888898</v>
      </c>
      <c r="D2698" t="s">
        <v>2157</v>
      </c>
      <c r="E2698">
        <v>401</v>
      </c>
      <c r="F2698" t="s">
        <v>2156</v>
      </c>
      <c r="G2698" t="s">
        <v>3</v>
      </c>
      <c r="H2698" t="s">
        <v>1480</v>
      </c>
      <c r="I2698" s="63" t="e">
        <f t="array" ref="I2698">_xlfn.IFS(#REF!="1",1,#REF!="2",2,#REF!="3",3,#REF!="1A",4,#REF!="1B",5,#REF!="2A",6,#REF!="2B",7,#REF!="3A",8,#REF!="3B",9,#REF!="4A",10,#REF!="","")</f>
        <v>#REF!</v>
      </c>
      <c r="J2698">
        <f>VLOOKUP(F2698,profesor!$G$2:$H$101,2,0)</f>
        <v>57</v>
      </c>
      <c r="K2698">
        <f>VLOOKUP(H2698,ar_predmet!A:C,3,0)</f>
        <v>25</v>
      </c>
      <c r="L2698" s="3">
        <f>VLOOKUP(H2698,ar_predmet!A:C,2,FALSE())</f>
        <v>5227</v>
      </c>
      <c r="M2698">
        <f>+VLOOKUP(G2698,tip_dogodka!$B$2:$C$10,2,0)</f>
        <v>2</v>
      </c>
      <c r="N2698">
        <f>+VLOOKUP(E2698,prostor!$F$1:$G$101,2,0)</f>
        <v>10</v>
      </c>
      <c r="O2698">
        <f t="shared" si="168"/>
        <v>95</v>
      </c>
      <c r="P2698">
        <f>VLOOKUP(O2698,mi2hh!A$2:B$4261,2,FALSE())</f>
        <v>2</v>
      </c>
      <c r="Q2698" t="str">
        <f t="shared" si="169"/>
        <v>Red</v>
      </c>
      <c r="R2698" t="str">
        <f t="shared" si="170"/>
        <v>VS</v>
      </c>
      <c r="S2698" s="24" t="s">
        <v>1175</v>
      </c>
      <c r="T2698" t="str">
        <f t="shared" si="171"/>
        <v>3</v>
      </c>
      <c r="U2698">
        <f>VLOOKUP(S2698,ar_skupina!L$2:M$136,2,FALSE())</f>
        <v>35</v>
      </c>
    </row>
    <row r="2699" spans="1:21" ht="14.25" customHeight="1" x14ac:dyDescent="0.25">
      <c r="A2699">
        <v>3301</v>
      </c>
      <c r="B2699" s="9">
        <v>45385.791666666701</v>
      </c>
      <c r="C2699" s="9">
        <v>45385.861111111102</v>
      </c>
      <c r="D2699" t="s">
        <v>2158</v>
      </c>
      <c r="E2699" t="s">
        <v>17</v>
      </c>
      <c r="F2699" t="s">
        <v>2156</v>
      </c>
      <c r="G2699" t="s">
        <v>3</v>
      </c>
      <c r="H2699" t="s">
        <v>1652</v>
      </c>
      <c r="I2699" s="63" t="e">
        <f t="array" ref="I2699">_xlfn.IFS(#REF!="1",1,#REF!="2",2,#REF!="3",3,#REF!="1A",4,#REF!="1B",5,#REF!="2A",6,#REF!="2B",7,#REF!="3A",8,#REF!="3B",9,#REF!="4A",10,#REF!="","")</f>
        <v>#REF!</v>
      </c>
      <c r="J2699">
        <f>VLOOKUP(F2699,profesor!$G$2:$H$101,2,0)</f>
        <v>57</v>
      </c>
      <c r="K2699">
        <f>VLOOKUP(H2699,ar_predmet!A:C,3,0)</f>
        <v>274</v>
      </c>
      <c r="L2699" s="3" t="str">
        <f>VLOOKUP(H2699,ar_predmet!A:C,2,FALSE())</f>
        <v>KM205</v>
      </c>
      <c r="M2699">
        <f>+VLOOKUP(G2699,tip_dogodka!$B$2:$C$10,2,0)</f>
        <v>2</v>
      </c>
      <c r="N2699">
        <f>+VLOOKUP(E2699,prostor!$F$1:$G$101,2,0)</f>
        <v>55</v>
      </c>
      <c r="O2699">
        <f t="shared" si="168"/>
        <v>100</v>
      </c>
      <c r="P2699">
        <f>VLOOKUP(O2699,mi2hh!A$2:B$4261,2,FALSE())</f>
        <v>2</v>
      </c>
      <c r="Q2699" t="str">
        <f t="shared" si="169"/>
        <v>Izr</v>
      </c>
      <c r="R2699" t="str">
        <f t="shared" si="170"/>
        <v>VS</v>
      </c>
      <c r="S2699" s="24" t="s">
        <v>1247</v>
      </c>
      <c r="T2699" t="str">
        <f t="shared" si="171"/>
        <v/>
      </c>
      <c r="U2699">
        <f>VLOOKUP(S2699,ar_skupina!L$2:M$136,2,FALSE())</f>
        <v>101</v>
      </c>
    </row>
    <row r="2700" spans="1:21" ht="14.25" customHeight="1" x14ac:dyDescent="0.25">
      <c r="A2700">
        <v>3302</v>
      </c>
      <c r="B2700" s="9">
        <v>45357.75</v>
      </c>
      <c r="C2700" s="9">
        <v>45357.819444444402</v>
      </c>
      <c r="D2700" t="s">
        <v>2158</v>
      </c>
      <c r="E2700" t="s">
        <v>17</v>
      </c>
      <c r="F2700" t="s">
        <v>2156</v>
      </c>
      <c r="G2700" t="s">
        <v>3</v>
      </c>
      <c r="H2700" t="s">
        <v>1652</v>
      </c>
      <c r="I2700" s="63" t="e">
        <f t="array" ref="I2700">_xlfn.IFS(#REF!="1",1,#REF!="2",2,#REF!="3",3,#REF!="1A",4,#REF!="1B",5,#REF!="2A",6,#REF!="2B",7,#REF!="3A",8,#REF!="3B",9,#REF!="4A",10,#REF!="","")</f>
        <v>#REF!</v>
      </c>
      <c r="J2700">
        <f>VLOOKUP(F2700,profesor!$G$2:$H$101,2,0)</f>
        <v>57</v>
      </c>
      <c r="K2700">
        <f>VLOOKUP(H2700,ar_predmet!A:C,3,0)</f>
        <v>274</v>
      </c>
      <c r="L2700" s="3" t="str">
        <f>VLOOKUP(H2700,ar_predmet!A:C,2,FALSE())</f>
        <v>KM205</v>
      </c>
      <c r="M2700">
        <f>+VLOOKUP(G2700,tip_dogodka!$B$2:$C$10,2,0)</f>
        <v>2</v>
      </c>
      <c r="N2700">
        <f>+VLOOKUP(E2700,prostor!$F$1:$G$101,2,0)</f>
        <v>55</v>
      </c>
      <c r="O2700">
        <f t="shared" si="168"/>
        <v>100</v>
      </c>
      <c r="P2700">
        <f>VLOOKUP(O2700,mi2hh!A$2:B$4261,2,FALSE())</f>
        <v>2</v>
      </c>
      <c r="Q2700" t="str">
        <f t="shared" si="169"/>
        <v>Izr</v>
      </c>
      <c r="R2700" t="str">
        <f t="shared" si="170"/>
        <v>VS</v>
      </c>
      <c r="S2700" s="24" t="s">
        <v>1247</v>
      </c>
      <c r="T2700" t="str">
        <f t="shared" si="171"/>
        <v/>
      </c>
      <c r="U2700">
        <f>VLOOKUP(S2700,ar_skupina!L$2:M$136,2,FALSE())</f>
        <v>101</v>
      </c>
    </row>
    <row r="2701" spans="1:21" ht="14.25" customHeight="1" x14ac:dyDescent="0.25">
      <c r="A2701">
        <v>3303</v>
      </c>
      <c r="B2701" s="9">
        <v>45434.791666666701</v>
      </c>
      <c r="C2701" s="9">
        <v>45434.895833333299</v>
      </c>
      <c r="D2701" t="s">
        <v>2159</v>
      </c>
      <c r="E2701" t="s">
        <v>17</v>
      </c>
      <c r="F2701" t="s">
        <v>2156</v>
      </c>
      <c r="G2701" t="s">
        <v>3</v>
      </c>
      <c r="H2701" t="s">
        <v>1641</v>
      </c>
      <c r="I2701" s="63" t="e">
        <f t="array" ref="I2701">_xlfn.IFS(#REF!="1",1,#REF!="2",2,#REF!="3",3,#REF!="1A",4,#REF!="1B",5,#REF!="2A",6,#REF!="2B",7,#REF!="3A",8,#REF!="3B",9,#REF!="4A",10,#REF!="","")</f>
        <v>#REF!</v>
      </c>
      <c r="J2701">
        <f>VLOOKUP(F2701,profesor!$G$2:$H$101,2,0)</f>
        <v>57</v>
      </c>
      <c r="K2701">
        <f>VLOOKUP(H2701,ar_predmet!A:C,3,0)</f>
        <v>12</v>
      </c>
      <c r="L2701" s="3">
        <f>VLOOKUP(H2701,ar_predmet!A:C,2,FALSE())</f>
        <v>5118</v>
      </c>
      <c r="M2701">
        <f>+VLOOKUP(G2701,tip_dogodka!$B$2:$C$10,2,0)</f>
        <v>2</v>
      </c>
      <c r="N2701">
        <f>+VLOOKUP(E2701,prostor!$F$1:$G$101,2,0)</f>
        <v>55</v>
      </c>
      <c r="O2701">
        <f t="shared" si="168"/>
        <v>150</v>
      </c>
      <c r="P2701">
        <f>VLOOKUP(O2701,mi2hh!A$2:B$4261,2,FALSE())</f>
        <v>3</v>
      </c>
      <c r="Q2701" t="str">
        <f t="shared" si="169"/>
        <v>Izr</v>
      </c>
      <c r="R2701" t="str">
        <f t="shared" si="170"/>
        <v>VS</v>
      </c>
      <c r="S2701" s="24" t="s">
        <v>1241</v>
      </c>
      <c r="T2701" t="str">
        <f t="shared" si="171"/>
        <v/>
      </c>
      <c r="U2701">
        <f>VLOOKUP(S2701,ar_skupina!L$2:M$136,2,FALSE())</f>
        <v>90</v>
      </c>
    </row>
    <row r="2702" spans="1:21" ht="14.25" customHeight="1" x14ac:dyDescent="0.25">
      <c r="A2702">
        <v>3304</v>
      </c>
      <c r="B2702" s="9">
        <v>45369.75</v>
      </c>
      <c r="C2702" s="9">
        <v>45369.819444444402</v>
      </c>
      <c r="D2702" t="s">
        <v>2158</v>
      </c>
      <c r="E2702" t="s">
        <v>17</v>
      </c>
      <c r="F2702" t="s">
        <v>2156</v>
      </c>
      <c r="G2702" t="s">
        <v>3</v>
      </c>
      <c r="H2702" t="s">
        <v>1652</v>
      </c>
      <c r="I2702" s="63" t="e">
        <f t="array" ref="I2702">_xlfn.IFS(#REF!="1",1,#REF!="2",2,#REF!="3",3,#REF!="1A",4,#REF!="1B",5,#REF!="2A",6,#REF!="2B",7,#REF!="3A",8,#REF!="3B",9,#REF!="4A",10,#REF!="","")</f>
        <v>#REF!</v>
      </c>
      <c r="J2702">
        <f>VLOOKUP(F2702,profesor!$G$2:$H$101,2,0)</f>
        <v>57</v>
      </c>
      <c r="K2702">
        <f>VLOOKUP(H2702,ar_predmet!A:C,3,0)</f>
        <v>274</v>
      </c>
      <c r="L2702" s="3" t="str">
        <f>VLOOKUP(H2702,ar_predmet!A:C,2,FALSE())</f>
        <v>KM205</v>
      </c>
      <c r="M2702">
        <f>+VLOOKUP(G2702,tip_dogodka!$B$2:$C$10,2,0)</f>
        <v>2</v>
      </c>
      <c r="N2702">
        <f>+VLOOKUP(E2702,prostor!$F$1:$G$101,2,0)</f>
        <v>55</v>
      </c>
      <c r="O2702">
        <f t="shared" si="168"/>
        <v>100</v>
      </c>
      <c r="P2702">
        <f>VLOOKUP(O2702,mi2hh!A$2:B$4261,2,FALSE())</f>
        <v>2</v>
      </c>
      <c r="Q2702" t="str">
        <f t="shared" si="169"/>
        <v>Izr</v>
      </c>
      <c r="R2702" t="str">
        <f t="shared" si="170"/>
        <v>VS</v>
      </c>
      <c r="S2702" s="24" t="s">
        <v>1247</v>
      </c>
      <c r="T2702" t="str">
        <f t="shared" si="171"/>
        <v/>
      </c>
      <c r="U2702">
        <f>VLOOKUP(S2702,ar_skupina!L$2:M$136,2,FALSE())</f>
        <v>101</v>
      </c>
    </row>
    <row r="2703" spans="1:21" ht="14.25" customHeight="1" x14ac:dyDescent="0.25">
      <c r="A2703">
        <v>3305</v>
      </c>
      <c r="B2703" s="9">
        <v>45427.791666666701</v>
      </c>
      <c r="C2703" s="9">
        <v>45427.927083333299</v>
      </c>
      <c r="D2703" t="s">
        <v>2159</v>
      </c>
      <c r="E2703" t="s">
        <v>17</v>
      </c>
      <c r="F2703" t="s">
        <v>2156</v>
      </c>
      <c r="G2703" t="s">
        <v>3</v>
      </c>
      <c r="H2703" t="s">
        <v>1641</v>
      </c>
      <c r="I2703" s="63" t="e">
        <f t="array" ref="I2703">_xlfn.IFS(#REF!="1",1,#REF!="2",2,#REF!="3",3,#REF!="1A",4,#REF!="1B",5,#REF!="2A",6,#REF!="2B",7,#REF!="3A",8,#REF!="3B",9,#REF!="4A",10,#REF!="","")</f>
        <v>#REF!</v>
      </c>
      <c r="J2703">
        <f>VLOOKUP(F2703,profesor!$G$2:$H$101,2,0)</f>
        <v>57</v>
      </c>
      <c r="K2703">
        <f>VLOOKUP(H2703,ar_predmet!A:C,3,0)</f>
        <v>12</v>
      </c>
      <c r="L2703" s="3">
        <f>VLOOKUP(H2703,ar_predmet!A:C,2,FALSE())</f>
        <v>5118</v>
      </c>
      <c r="M2703">
        <f>+VLOOKUP(G2703,tip_dogodka!$B$2:$C$10,2,0)</f>
        <v>2</v>
      </c>
      <c r="N2703">
        <f>+VLOOKUP(E2703,prostor!$F$1:$G$101,2,0)</f>
        <v>55</v>
      </c>
      <c r="O2703">
        <f t="shared" si="168"/>
        <v>195</v>
      </c>
      <c r="P2703">
        <f>VLOOKUP(O2703,mi2hh!A$2:B$4261,2,FALSE())</f>
        <v>4</v>
      </c>
      <c r="Q2703" t="str">
        <f t="shared" si="169"/>
        <v>Izr</v>
      </c>
      <c r="R2703" t="str">
        <f t="shared" si="170"/>
        <v>VS</v>
      </c>
      <c r="S2703" s="24" t="s">
        <v>1241</v>
      </c>
      <c r="T2703" t="str">
        <f t="shared" si="171"/>
        <v/>
      </c>
      <c r="U2703">
        <f>VLOOKUP(S2703,ar_skupina!L$2:M$136,2,FALSE())</f>
        <v>90</v>
      </c>
    </row>
    <row r="2704" spans="1:21" ht="14.25" customHeight="1" x14ac:dyDescent="0.25">
      <c r="A2704">
        <v>3306</v>
      </c>
      <c r="B2704" s="9">
        <v>45313.75</v>
      </c>
      <c r="C2704" s="9">
        <v>45313.885416666701</v>
      </c>
      <c r="D2704" t="s">
        <v>2160</v>
      </c>
      <c r="E2704" t="s">
        <v>17</v>
      </c>
      <c r="F2704" t="s">
        <v>2156</v>
      </c>
      <c r="G2704" t="s">
        <v>3</v>
      </c>
      <c r="H2704" t="s">
        <v>1480</v>
      </c>
      <c r="I2704" s="63" t="e">
        <f t="array" ref="I2704">_xlfn.IFS(#REF!="1",1,#REF!="2",2,#REF!="3",3,#REF!="1A",4,#REF!="1B",5,#REF!="2A",6,#REF!="2B",7,#REF!="3A",8,#REF!="3B",9,#REF!="4A",10,#REF!="","")</f>
        <v>#REF!</v>
      </c>
      <c r="J2704">
        <f>VLOOKUP(F2704,profesor!$G$2:$H$101,2,0)</f>
        <v>57</v>
      </c>
      <c r="K2704">
        <f>VLOOKUP(H2704,ar_predmet!A:C,3,0)</f>
        <v>25</v>
      </c>
      <c r="L2704" s="3">
        <f>VLOOKUP(H2704,ar_predmet!A:C,2,FALSE())</f>
        <v>5227</v>
      </c>
      <c r="M2704">
        <f>+VLOOKUP(G2704,tip_dogodka!$B$2:$C$10,2,0)</f>
        <v>2</v>
      </c>
      <c r="N2704">
        <f>+VLOOKUP(E2704,prostor!$F$1:$G$101,2,0)</f>
        <v>55</v>
      </c>
      <c r="O2704">
        <f t="shared" si="168"/>
        <v>195</v>
      </c>
      <c r="P2704">
        <f>VLOOKUP(O2704,mi2hh!A$2:B$4261,2,FALSE())</f>
        <v>4</v>
      </c>
      <c r="Q2704" t="str">
        <f t="shared" si="169"/>
        <v>Izr</v>
      </c>
      <c r="R2704" t="str">
        <f t="shared" si="170"/>
        <v>VS</v>
      </c>
      <c r="S2704" s="24" t="s">
        <v>1249</v>
      </c>
      <c r="T2704" t="str">
        <f t="shared" si="171"/>
        <v/>
      </c>
      <c r="U2704">
        <f>VLOOKUP(S2704,ar_skupina!L$2:M$136,2,FALSE())</f>
        <v>103</v>
      </c>
    </row>
    <row r="2705" spans="1:21" ht="14.25" customHeight="1" x14ac:dyDescent="0.25">
      <c r="A2705">
        <v>3307</v>
      </c>
      <c r="B2705" s="9">
        <v>45281.489583333299</v>
      </c>
      <c r="C2705" s="9">
        <v>45281.559027777803</v>
      </c>
      <c r="D2705" t="s">
        <v>2161</v>
      </c>
      <c r="E2705">
        <v>401</v>
      </c>
      <c r="F2705" t="s">
        <v>2156</v>
      </c>
      <c r="G2705" t="s">
        <v>3</v>
      </c>
      <c r="H2705" t="s">
        <v>1480</v>
      </c>
      <c r="I2705" s="63" t="e">
        <f t="array" ref="I2705">_xlfn.IFS(#REF!="1",1,#REF!="2",2,#REF!="3",3,#REF!="1A",4,#REF!="1B",5,#REF!="2A",6,#REF!="2B",7,#REF!="3A",8,#REF!="3B",9,#REF!="4A",10,#REF!="","")</f>
        <v>#REF!</v>
      </c>
      <c r="J2705">
        <f>VLOOKUP(F2705,profesor!$G$2:$H$101,2,0)</f>
        <v>57</v>
      </c>
      <c r="K2705">
        <f>VLOOKUP(H2705,ar_predmet!A:C,3,0)</f>
        <v>25</v>
      </c>
      <c r="L2705" s="3">
        <f>VLOOKUP(H2705,ar_predmet!A:C,2,FALSE())</f>
        <v>5227</v>
      </c>
      <c r="M2705">
        <f>+VLOOKUP(G2705,tip_dogodka!$B$2:$C$10,2,0)</f>
        <v>2</v>
      </c>
      <c r="N2705">
        <f>+VLOOKUP(E2705,prostor!$F$1:$G$101,2,0)</f>
        <v>10</v>
      </c>
      <c r="O2705">
        <f t="shared" si="168"/>
        <v>100</v>
      </c>
      <c r="P2705">
        <f>VLOOKUP(O2705,mi2hh!A$2:B$4261,2,FALSE())</f>
        <v>2</v>
      </c>
      <c r="Q2705" t="str">
        <f t="shared" si="169"/>
        <v>Red</v>
      </c>
      <c r="R2705" t="str">
        <f t="shared" si="170"/>
        <v>VS</v>
      </c>
      <c r="S2705" s="24" t="s">
        <v>1173</v>
      </c>
      <c r="T2705" t="str">
        <f t="shared" si="171"/>
        <v>1</v>
      </c>
      <c r="U2705">
        <f>VLOOKUP(S2705,ar_skupina!L$2:M$136,2,FALSE())</f>
        <v>33</v>
      </c>
    </row>
    <row r="2706" spans="1:21" ht="14.25" customHeight="1" x14ac:dyDescent="0.25">
      <c r="A2706">
        <v>3308</v>
      </c>
      <c r="B2706" s="9">
        <v>45315.75</v>
      </c>
      <c r="C2706" s="9">
        <v>45315.78125</v>
      </c>
      <c r="D2706" t="s">
        <v>2162</v>
      </c>
      <c r="E2706" t="s">
        <v>16</v>
      </c>
      <c r="F2706" t="s">
        <v>2156</v>
      </c>
      <c r="G2706" t="s">
        <v>5</v>
      </c>
      <c r="H2706" t="s">
        <v>1480</v>
      </c>
      <c r="I2706" s="63" t="e">
        <f t="array" ref="I2706">_xlfn.IFS(#REF!="1",1,#REF!="2",2,#REF!="3",3,#REF!="1A",4,#REF!="1B",5,#REF!="2A",6,#REF!="2B",7,#REF!="3A",8,#REF!="3B",9,#REF!="4A",10,#REF!="","")</f>
        <v>#REF!</v>
      </c>
      <c r="J2706">
        <f>VLOOKUP(F2706,profesor!$G$2:$H$101,2,0)</f>
        <v>57</v>
      </c>
      <c r="K2706">
        <f>VLOOKUP(H2706,ar_predmet!A:C,3,0)</f>
        <v>25</v>
      </c>
      <c r="L2706" s="3">
        <f>VLOOKUP(H2706,ar_predmet!A:C,2,FALSE())</f>
        <v>5227</v>
      </c>
      <c r="M2706">
        <f>+VLOOKUP(G2706,tip_dogodka!$B$2:$C$10,2,0)</f>
        <v>4</v>
      </c>
      <c r="N2706">
        <f>+VLOOKUP(E2706,prostor!$F$1:$G$101,2,0)</f>
        <v>54</v>
      </c>
      <c r="O2706">
        <f t="shared" si="168"/>
        <v>45</v>
      </c>
      <c r="P2706">
        <f>VLOOKUP(O2706,mi2hh!A$2:B$4261,2,FALSE())</f>
        <v>1</v>
      </c>
      <c r="Q2706" t="str">
        <f t="shared" si="169"/>
        <v>Izr</v>
      </c>
      <c r="R2706" t="str">
        <f t="shared" si="170"/>
        <v>VS</v>
      </c>
      <c r="S2706" s="24" t="s">
        <v>1249</v>
      </c>
      <c r="T2706" t="str">
        <f t="shared" si="171"/>
        <v/>
      </c>
      <c r="U2706">
        <f>VLOOKUP(S2706,ar_skupina!L$2:M$136,2,FALSE())</f>
        <v>103</v>
      </c>
    </row>
    <row r="2707" spans="1:21" ht="14.25" customHeight="1" x14ac:dyDescent="0.25">
      <c r="A2707">
        <v>3309</v>
      </c>
      <c r="B2707" s="9">
        <v>45309.489583333299</v>
      </c>
      <c r="C2707" s="9">
        <v>45309.59375</v>
      </c>
      <c r="D2707" t="s">
        <v>2157</v>
      </c>
      <c r="E2707">
        <v>401</v>
      </c>
      <c r="F2707" t="s">
        <v>2156</v>
      </c>
      <c r="G2707" t="s">
        <v>3</v>
      </c>
      <c r="H2707" t="s">
        <v>1480</v>
      </c>
      <c r="I2707" s="63" t="e">
        <f t="array" ref="I2707">_xlfn.IFS(#REF!="1",1,#REF!="2",2,#REF!="3",3,#REF!="1A",4,#REF!="1B",5,#REF!="2A",6,#REF!="2B",7,#REF!="3A",8,#REF!="3B",9,#REF!="4A",10,#REF!="","")</f>
        <v>#REF!</v>
      </c>
      <c r="J2707">
        <f>VLOOKUP(F2707,profesor!$G$2:$H$101,2,0)</f>
        <v>57</v>
      </c>
      <c r="K2707">
        <f>VLOOKUP(H2707,ar_predmet!A:C,3,0)</f>
        <v>25</v>
      </c>
      <c r="L2707" s="3">
        <f>VLOOKUP(H2707,ar_predmet!A:C,2,FALSE())</f>
        <v>5227</v>
      </c>
      <c r="M2707">
        <f>+VLOOKUP(G2707,tip_dogodka!$B$2:$C$10,2,0)</f>
        <v>2</v>
      </c>
      <c r="N2707">
        <f>+VLOOKUP(E2707,prostor!$F$1:$G$101,2,0)</f>
        <v>10</v>
      </c>
      <c r="O2707">
        <f t="shared" si="168"/>
        <v>150</v>
      </c>
      <c r="P2707">
        <f>VLOOKUP(O2707,mi2hh!A$2:B$4261,2,FALSE())</f>
        <v>3</v>
      </c>
      <c r="Q2707" t="str">
        <f t="shared" si="169"/>
        <v>Red</v>
      </c>
      <c r="R2707" t="str">
        <f t="shared" si="170"/>
        <v>VS</v>
      </c>
      <c r="S2707" s="24" t="s">
        <v>1175</v>
      </c>
      <c r="T2707" t="str">
        <f t="shared" si="171"/>
        <v>3</v>
      </c>
      <c r="U2707">
        <f>VLOOKUP(S2707,ar_skupina!L$2:M$136,2,FALSE())</f>
        <v>35</v>
      </c>
    </row>
    <row r="2708" spans="1:21" ht="14.25" customHeight="1" x14ac:dyDescent="0.25">
      <c r="A2708">
        <v>3310</v>
      </c>
      <c r="B2708" s="9">
        <v>45439.53125</v>
      </c>
      <c r="C2708" s="9">
        <v>45439.635416666701</v>
      </c>
      <c r="D2708" t="s">
        <v>2163</v>
      </c>
      <c r="E2708">
        <v>413</v>
      </c>
      <c r="F2708" t="s">
        <v>2156</v>
      </c>
      <c r="G2708" t="s">
        <v>3</v>
      </c>
      <c r="H2708" t="s">
        <v>1472</v>
      </c>
      <c r="I2708" s="63" t="e">
        <f t="array" ref="I2708">_xlfn.IFS(#REF!="1",1,#REF!="2",2,#REF!="3",3,#REF!="1A",4,#REF!="1B",5,#REF!="2A",6,#REF!="2B",7,#REF!="3A",8,#REF!="3B",9,#REF!="4A",10,#REF!="","")</f>
        <v>#REF!</v>
      </c>
      <c r="J2708">
        <f>VLOOKUP(F2708,profesor!$G$2:$H$101,2,0)</f>
        <v>57</v>
      </c>
      <c r="K2708">
        <f>VLOOKUP(H2708,ar_predmet!A:C,3,0)</f>
        <v>100</v>
      </c>
      <c r="L2708" s="3">
        <f>VLOOKUP(H2708,ar_predmet!A:C,2,FALSE())</f>
        <v>6226</v>
      </c>
      <c r="M2708">
        <f>+VLOOKUP(G2708,tip_dogodka!$B$2:$C$10,2,0)</f>
        <v>2</v>
      </c>
      <c r="N2708">
        <f>+VLOOKUP(E2708,prostor!$F$1:$G$101,2,0)</f>
        <v>16</v>
      </c>
      <c r="O2708">
        <f t="shared" si="168"/>
        <v>150</v>
      </c>
      <c r="P2708">
        <f>VLOOKUP(O2708,mi2hh!A$2:B$4261,2,FALSE())</f>
        <v>3</v>
      </c>
      <c r="Q2708" t="str">
        <f t="shared" si="169"/>
        <v>Red</v>
      </c>
      <c r="R2708" t="str">
        <f t="shared" si="170"/>
        <v>UN</v>
      </c>
      <c r="S2708" s="24" t="s">
        <v>1204</v>
      </c>
      <c r="T2708" t="str">
        <f t="shared" si="171"/>
        <v/>
      </c>
      <c r="U2708">
        <f>VLOOKUP(S2708,ar_skupina!L$2:M$136,2,FALSE())</f>
        <v>55</v>
      </c>
    </row>
    <row r="2709" spans="1:21" ht="14.25" customHeight="1" x14ac:dyDescent="0.25">
      <c r="A2709">
        <v>3311</v>
      </c>
      <c r="B2709" s="9">
        <v>45406.791666666701</v>
      </c>
      <c r="C2709" s="9">
        <v>45406.927083333299</v>
      </c>
      <c r="D2709" t="s">
        <v>2159</v>
      </c>
      <c r="E2709" t="s">
        <v>17</v>
      </c>
      <c r="F2709" t="s">
        <v>2156</v>
      </c>
      <c r="G2709" t="s">
        <v>3</v>
      </c>
      <c r="H2709" t="s">
        <v>1641</v>
      </c>
      <c r="I2709" s="63" t="e">
        <f t="array" ref="I2709">_xlfn.IFS(#REF!="1",1,#REF!="2",2,#REF!="3",3,#REF!="1A",4,#REF!="1B",5,#REF!="2A",6,#REF!="2B",7,#REF!="3A",8,#REF!="3B",9,#REF!="4A",10,#REF!="","")</f>
        <v>#REF!</v>
      </c>
      <c r="J2709">
        <f>VLOOKUP(F2709,profesor!$G$2:$H$101,2,0)</f>
        <v>57</v>
      </c>
      <c r="K2709">
        <f>VLOOKUP(H2709,ar_predmet!A:C,3,0)</f>
        <v>12</v>
      </c>
      <c r="L2709" s="3">
        <f>VLOOKUP(H2709,ar_predmet!A:C,2,FALSE())</f>
        <v>5118</v>
      </c>
      <c r="M2709">
        <f>+VLOOKUP(G2709,tip_dogodka!$B$2:$C$10,2,0)</f>
        <v>2</v>
      </c>
      <c r="N2709">
        <f>+VLOOKUP(E2709,prostor!$F$1:$G$101,2,0)</f>
        <v>55</v>
      </c>
      <c r="O2709">
        <f t="shared" si="168"/>
        <v>195</v>
      </c>
      <c r="P2709">
        <f>VLOOKUP(O2709,mi2hh!A$2:B$4261,2,FALSE())</f>
        <v>4</v>
      </c>
      <c r="Q2709" t="str">
        <f t="shared" si="169"/>
        <v>Izr</v>
      </c>
      <c r="R2709" t="str">
        <f t="shared" si="170"/>
        <v>VS</v>
      </c>
      <c r="S2709" s="24" t="s">
        <v>1241</v>
      </c>
      <c r="T2709" t="str">
        <f t="shared" si="171"/>
        <v/>
      </c>
      <c r="U2709">
        <f>VLOOKUP(S2709,ar_skupina!L$2:M$136,2,FALSE())</f>
        <v>90</v>
      </c>
    </row>
    <row r="2710" spans="1:21" ht="14.25" customHeight="1" x14ac:dyDescent="0.25">
      <c r="A2710">
        <v>3312</v>
      </c>
      <c r="B2710" s="9">
        <v>45355.75</v>
      </c>
      <c r="C2710" s="9">
        <v>45355.819444444402</v>
      </c>
      <c r="D2710" t="s">
        <v>2158</v>
      </c>
      <c r="E2710">
        <v>401</v>
      </c>
      <c r="F2710" t="s">
        <v>2156</v>
      </c>
      <c r="G2710" t="s">
        <v>3</v>
      </c>
      <c r="H2710" t="s">
        <v>1652</v>
      </c>
      <c r="I2710" s="63" t="e">
        <f t="array" ref="I2710">_xlfn.IFS(#REF!="1",1,#REF!="2",2,#REF!="3",3,#REF!="1A",4,#REF!="1B",5,#REF!="2A",6,#REF!="2B",7,#REF!="3A",8,#REF!="3B",9,#REF!="4A",10,#REF!="","")</f>
        <v>#REF!</v>
      </c>
      <c r="J2710">
        <f>VLOOKUP(F2710,profesor!$G$2:$H$101,2,0)</f>
        <v>57</v>
      </c>
      <c r="K2710">
        <f>VLOOKUP(H2710,ar_predmet!A:C,3,0)</f>
        <v>274</v>
      </c>
      <c r="L2710" s="3" t="str">
        <f>VLOOKUP(H2710,ar_predmet!A:C,2,FALSE())</f>
        <v>KM205</v>
      </c>
      <c r="M2710">
        <f>+VLOOKUP(G2710,tip_dogodka!$B$2:$C$10,2,0)</f>
        <v>2</v>
      </c>
      <c r="N2710">
        <f>+VLOOKUP(E2710,prostor!$F$1:$G$101,2,0)</f>
        <v>10</v>
      </c>
      <c r="O2710">
        <f t="shared" si="168"/>
        <v>100</v>
      </c>
      <c r="P2710">
        <f>VLOOKUP(O2710,mi2hh!A$2:B$4261,2,FALSE())</f>
        <v>2</v>
      </c>
      <c r="Q2710" t="str">
        <f t="shared" si="169"/>
        <v>Izr</v>
      </c>
      <c r="R2710" t="str">
        <f t="shared" si="170"/>
        <v>VS</v>
      </c>
      <c r="S2710" s="24" t="s">
        <v>1247</v>
      </c>
      <c r="T2710" t="str">
        <f t="shared" si="171"/>
        <v/>
      </c>
      <c r="U2710">
        <f>VLOOKUP(S2710,ar_skupina!L$2:M$136,2,FALSE())</f>
        <v>101</v>
      </c>
    </row>
    <row r="2711" spans="1:21" ht="14.25" customHeight="1" x14ac:dyDescent="0.25">
      <c r="A2711">
        <v>3313</v>
      </c>
      <c r="B2711" s="9">
        <v>45273.375</v>
      </c>
      <c r="C2711" s="9">
        <v>45273.479166666701</v>
      </c>
      <c r="D2711" t="s">
        <v>2161</v>
      </c>
      <c r="E2711">
        <v>402</v>
      </c>
      <c r="F2711" t="s">
        <v>2156</v>
      </c>
      <c r="G2711" t="s">
        <v>3</v>
      </c>
      <c r="H2711" t="s">
        <v>1480</v>
      </c>
      <c r="I2711" s="63" t="e">
        <f t="array" ref="I2711">_xlfn.IFS(#REF!="1",1,#REF!="2",2,#REF!="3",3,#REF!="1A",4,#REF!="1B",5,#REF!="2A",6,#REF!="2B",7,#REF!="3A",8,#REF!="3B",9,#REF!="4A",10,#REF!="","")</f>
        <v>#REF!</v>
      </c>
      <c r="J2711">
        <f>VLOOKUP(F2711,profesor!$G$2:$H$101,2,0)</f>
        <v>57</v>
      </c>
      <c r="K2711">
        <f>VLOOKUP(H2711,ar_predmet!A:C,3,0)</f>
        <v>25</v>
      </c>
      <c r="L2711" s="3">
        <f>VLOOKUP(H2711,ar_predmet!A:C,2,FALSE())</f>
        <v>5227</v>
      </c>
      <c r="M2711">
        <f>+VLOOKUP(G2711,tip_dogodka!$B$2:$C$10,2,0)</f>
        <v>2</v>
      </c>
      <c r="N2711">
        <f>+VLOOKUP(E2711,prostor!$F$1:$G$101,2,0)</f>
        <v>11</v>
      </c>
      <c r="O2711">
        <f t="shared" si="168"/>
        <v>150</v>
      </c>
      <c r="P2711">
        <f>VLOOKUP(O2711,mi2hh!A$2:B$4261,2,FALSE())</f>
        <v>3</v>
      </c>
      <c r="Q2711" t="str">
        <f t="shared" si="169"/>
        <v>Red</v>
      </c>
      <c r="R2711" t="str">
        <f t="shared" si="170"/>
        <v>VS</v>
      </c>
      <c r="S2711" s="24" t="s">
        <v>1173</v>
      </c>
      <c r="T2711" t="str">
        <f t="shared" si="171"/>
        <v>1</v>
      </c>
      <c r="U2711">
        <f>VLOOKUP(S2711,ar_skupina!L$2:M$136,2,FALSE())</f>
        <v>33</v>
      </c>
    </row>
    <row r="2712" spans="1:21" ht="14.25" customHeight="1" x14ac:dyDescent="0.25">
      <c r="A2712">
        <v>3314</v>
      </c>
      <c r="B2712" s="9">
        <v>45310.489583333299</v>
      </c>
      <c r="C2712" s="9">
        <v>45310.555555555598</v>
      </c>
      <c r="D2712" t="s">
        <v>2164</v>
      </c>
      <c r="E2712">
        <v>401</v>
      </c>
      <c r="F2712" t="s">
        <v>2156</v>
      </c>
      <c r="G2712" t="s">
        <v>3</v>
      </c>
      <c r="H2712" t="s">
        <v>1480</v>
      </c>
      <c r="I2712" s="63" t="e">
        <f t="array" ref="I2712">_xlfn.IFS(#REF!="1",1,#REF!="2",2,#REF!="3",3,#REF!="1A",4,#REF!="1B",5,#REF!="2A",6,#REF!="2B",7,#REF!="3A",8,#REF!="3B",9,#REF!="4A",10,#REF!="","")</f>
        <v>#REF!</v>
      </c>
      <c r="J2712">
        <f>VLOOKUP(F2712,profesor!$G$2:$H$101,2,0)</f>
        <v>57</v>
      </c>
      <c r="K2712">
        <f>VLOOKUP(H2712,ar_predmet!A:C,3,0)</f>
        <v>25</v>
      </c>
      <c r="L2712" s="3">
        <f>VLOOKUP(H2712,ar_predmet!A:C,2,FALSE())</f>
        <v>5227</v>
      </c>
      <c r="M2712">
        <f>+VLOOKUP(G2712,tip_dogodka!$B$2:$C$10,2,0)</f>
        <v>2</v>
      </c>
      <c r="N2712">
        <f>+VLOOKUP(E2712,prostor!$F$1:$G$101,2,0)</f>
        <v>10</v>
      </c>
      <c r="O2712">
        <f t="shared" si="168"/>
        <v>95</v>
      </c>
      <c r="P2712">
        <f>VLOOKUP(O2712,mi2hh!A$2:B$4261,2,FALSE())</f>
        <v>2</v>
      </c>
      <c r="Q2712" t="str">
        <f t="shared" si="169"/>
        <v>Red</v>
      </c>
      <c r="R2712" t="str">
        <f t="shared" si="170"/>
        <v>VS</v>
      </c>
      <c r="S2712" s="24" t="s">
        <v>1174</v>
      </c>
      <c r="T2712" t="str">
        <f t="shared" si="171"/>
        <v>2</v>
      </c>
      <c r="U2712">
        <f>VLOOKUP(S2712,ar_skupina!L$2:M$136,2,FALSE())</f>
        <v>34</v>
      </c>
    </row>
    <row r="2713" spans="1:21" ht="14.25" customHeight="1" x14ac:dyDescent="0.25">
      <c r="A2713">
        <v>3315</v>
      </c>
      <c r="B2713" s="9">
        <v>45440.53125</v>
      </c>
      <c r="C2713" s="9">
        <v>45440.635416666701</v>
      </c>
      <c r="D2713" t="s">
        <v>2163</v>
      </c>
      <c r="E2713">
        <v>413</v>
      </c>
      <c r="F2713" t="s">
        <v>2156</v>
      </c>
      <c r="G2713" t="s">
        <v>3</v>
      </c>
      <c r="H2713" t="s">
        <v>1472</v>
      </c>
      <c r="I2713" s="63" t="e">
        <f t="array" ref="I2713">_xlfn.IFS(#REF!="1",1,#REF!="2",2,#REF!="3",3,#REF!="1A",4,#REF!="1B",5,#REF!="2A",6,#REF!="2B",7,#REF!="3A",8,#REF!="3B",9,#REF!="4A",10,#REF!="","")</f>
        <v>#REF!</v>
      </c>
      <c r="J2713">
        <f>VLOOKUP(F2713,profesor!$G$2:$H$101,2,0)</f>
        <v>57</v>
      </c>
      <c r="K2713">
        <f>VLOOKUP(H2713,ar_predmet!A:C,3,0)</f>
        <v>100</v>
      </c>
      <c r="L2713" s="3">
        <f>VLOOKUP(H2713,ar_predmet!A:C,2,FALSE())</f>
        <v>6226</v>
      </c>
      <c r="M2713">
        <f>+VLOOKUP(G2713,tip_dogodka!$B$2:$C$10,2,0)</f>
        <v>2</v>
      </c>
      <c r="N2713">
        <f>+VLOOKUP(E2713,prostor!$F$1:$G$101,2,0)</f>
        <v>16</v>
      </c>
      <c r="O2713">
        <f t="shared" si="168"/>
        <v>150</v>
      </c>
      <c r="P2713">
        <f>VLOOKUP(O2713,mi2hh!A$2:B$4261,2,FALSE())</f>
        <v>3</v>
      </c>
      <c r="Q2713" t="str">
        <f t="shared" si="169"/>
        <v>Red</v>
      </c>
      <c r="R2713" t="str">
        <f t="shared" si="170"/>
        <v>UN</v>
      </c>
      <c r="S2713" s="24" t="s">
        <v>1204</v>
      </c>
      <c r="T2713" t="str">
        <f t="shared" si="171"/>
        <v/>
      </c>
      <c r="U2713">
        <f>VLOOKUP(S2713,ar_skupina!L$2:M$136,2,FALSE())</f>
        <v>55</v>
      </c>
    </row>
    <row r="2714" spans="1:21" ht="14.25" customHeight="1" x14ac:dyDescent="0.25">
      <c r="A2714">
        <v>3316</v>
      </c>
      <c r="B2714" s="9">
        <v>45302.375</v>
      </c>
      <c r="C2714" s="9">
        <v>45302.479166666701</v>
      </c>
      <c r="D2714" t="s">
        <v>2157</v>
      </c>
      <c r="E2714">
        <v>401</v>
      </c>
      <c r="F2714" t="s">
        <v>2156</v>
      </c>
      <c r="G2714" t="s">
        <v>3</v>
      </c>
      <c r="H2714" t="s">
        <v>1480</v>
      </c>
      <c r="I2714" s="63" t="e">
        <f t="array" ref="I2714">_xlfn.IFS(#REF!="1",1,#REF!="2",2,#REF!="3",3,#REF!="1A",4,#REF!="1B",5,#REF!="2A",6,#REF!="2B",7,#REF!="3A",8,#REF!="3B",9,#REF!="4A",10,#REF!="","")</f>
        <v>#REF!</v>
      </c>
      <c r="J2714">
        <f>VLOOKUP(F2714,profesor!$G$2:$H$101,2,0)</f>
        <v>57</v>
      </c>
      <c r="K2714">
        <f>VLOOKUP(H2714,ar_predmet!A:C,3,0)</f>
        <v>25</v>
      </c>
      <c r="L2714" s="3">
        <f>VLOOKUP(H2714,ar_predmet!A:C,2,FALSE())</f>
        <v>5227</v>
      </c>
      <c r="M2714">
        <f>+VLOOKUP(G2714,tip_dogodka!$B$2:$C$10,2,0)</f>
        <v>2</v>
      </c>
      <c r="N2714">
        <f>+VLOOKUP(E2714,prostor!$F$1:$G$101,2,0)</f>
        <v>10</v>
      </c>
      <c r="O2714">
        <f t="shared" si="168"/>
        <v>150</v>
      </c>
      <c r="P2714">
        <f>VLOOKUP(O2714,mi2hh!A$2:B$4261,2,FALSE())</f>
        <v>3</v>
      </c>
      <c r="Q2714" t="str">
        <f t="shared" si="169"/>
        <v>Red</v>
      </c>
      <c r="R2714" t="str">
        <f t="shared" si="170"/>
        <v>VS</v>
      </c>
      <c r="S2714" s="24" t="s">
        <v>1175</v>
      </c>
      <c r="T2714" t="str">
        <f t="shared" si="171"/>
        <v>3</v>
      </c>
      <c r="U2714">
        <f>VLOOKUP(S2714,ar_skupina!L$2:M$136,2,FALSE())</f>
        <v>35</v>
      </c>
    </row>
    <row r="2715" spans="1:21" ht="14.25" customHeight="1" x14ac:dyDescent="0.25">
      <c r="A2715">
        <v>3317</v>
      </c>
      <c r="B2715" s="9">
        <v>45310.375</v>
      </c>
      <c r="C2715" s="9">
        <v>45310.479166666701</v>
      </c>
      <c r="D2715" t="s">
        <v>2157</v>
      </c>
      <c r="E2715">
        <v>401</v>
      </c>
      <c r="F2715" t="s">
        <v>2156</v>
      </c>
      <c r="G2715" t="s">
        <v>3</v>
      </c>
      <c r="H2715" t="s">
        <v>1480</v>
      </c>
      <c r="I2715" s="63" t="e">
        <f t="array" ref="I2715">_xlfn.IFS(#REF!="1",1,#REF!="2",2,#REF!="3",3,#REF!="1A",4,#REF!="1B",5,#REF!="2A",6,#REF!="2B",7,#REF!="3A",8,#REF!="3B",9,#REF!="4A",10,#REF!="","")</f>
        <v>#REF!</v>
      </c>
      <c r="J2715">
        <f>VLOOKUP(F2715,profesor!$G$2:$H$101,2,0)</f>
        <v>57</v>
      </c>
      <c r="K2715">
        <f>VLOOKUP(H2715,ar_predmet!A:C,3,0)</f>
        <v>25</v>
      </c>
      <c r="L2715" s="3">
        <f>VLOOKUP(H2715,ar_predmet!A:C,2,FALSE())</f>
        <v>5227</v>
      </c>
      <c r="M2715">
        <f>+VLOOKUP(G2715,tip_dogodka!$B$2:$C$10,2,0)</f>
        <v>2</v>
      </c>
      <c r="N2715">
        <f>+VLOOKUP(E2715,prostor!$F$1:$G$101,2,0)</f>
        <v>10</v>
      </c>
      <c r="O2715">
        <f t="shared" si="168"/>
        <v>150</v>
      </c>
      <c r="P2715">
        <f>VLOOKUP(O2715,mi2hh!A$2:B$4261,2,FALSE())</f>
        <v>3</v>
      </c>
      <c r="Q2715" t="str">
        <f t="shared" si="169"/>
        <v>Red</v>
      </c>
      <c r="R2715" t="str">
        <f t="shared" si="170"/>
        <v>VS</v>
      </c>
      <c r="S2715" s="24" t="s">
        <v>1175</v>
      </c>
      <c r="T2715" t="str">
        <f t="shared" si="171"/>
        <v>3</v>
      </c>
      <c r="U2715">
        <f>VLOOKUP(S2715,ar_skupina!L$2:M$136,2,FALSE())</f>
        <v>35</v>
      </c>
    </row>
    <row r="2716" spans="1:21" ht="14.25" customHeight="1" x14ac:dyDescent="0.25">
      <c r="A2716">
        <v>3318</v>
      </c>
      <c r="B2716" s="9">
        <v>45309.375</v>
      </c>
      <c r="C2716" s="9">
        <v>45309.479166666701</v>
      </c>
      <c r="D2716" t="s">
        <v>2164</v>
      </c>
      <c r="E2716">
        <v>401</v>
      </c>
      <c r="F2716" t="s">
        <v>2156</v>
      </c>
      <c r="G2716" t="s">
        <v>3</v>
      </c>
      <c r="H2716" t="s">
        <v>1480</v>
      </c>
      <c r="I2716" s="63" t="e">
        <f t="array" ref="I2716">_xlfn.IFS(#REF!="1",1,#REF!="2",2,#REF!="3",3,#REF!="1A",4,#REF!="1B",5,#REF!="2A",6,#REF!="2B",7,#REF!="3A",8,#REF!="3B",9,#REF!="4A",10,#REF!="","")</f>
        <v>#REF!</v>
      </c>
      <c r="J2716">
        <f>VLOOKUP(F2716,profesor!$G$2:$H$101,2,0)</f>
        <v>57</v>
      </c>
      <c r="K2716">
        <f>VLOOKUP(H2716,ar_predmet!A:C,3,0)</f>
        <v>25</v>
      </c>
      <c r="L2716" s="3">
        <f>VLOOKUP(H2716,ar_predmet!A:C,2,FALSE())</f>
        <v>5227</v>
      </c>
      <c r="M2716">
        <f>+VLOOKUP(G2716,tip_dogodka!$B$2:$C$10,2,0)</f>
        <v>2</v>
      </c>
      <c r="N2716">
        <f>+VLOOKUP(E2716,prostor!$F$1:$G$101,2,0)</f>
        <v>10</v>
      </c>
      <c r="O2716">
        <f t="shared" si="168"/>
        <v>150</v>
      </c>
      <c r="P2716">
        <f>VLOOKUP(O2716,mi2hh!A$2:B$4261,2,FALSE())</f>
        <v>3</v>
      </c>
      <c r="Q2716" t="str">
        <f t="shared" si="169"/>
        <v>Red</v>
      </c>
      <c r="R2716" t="str">
        <f t="shared" si="170"/>
        <v>VS</v>
      </c>
      <c r="S2716" s="24" t="s">
        <v>1174</v>
      </c>
      <c r="T2716" t="str">
        <f t="shared" si="171"/>
        <v>2</v>
      </c>
      <c r="U2716">
        <f>VLOOKUP(S2716,ar_skupina!L$2:M$136,2,FALSE())</f>
        <v>34</v>
      </c>
    </row>
    <row r="2717" spans="1:21" ht="14.25" customHeight="1" x14ac:dyDescent="0.25">
      <c r="A2717">
        <v>3319</v>
      </c>
      <c r="B2717" s="9">
        <v>45282.75</v>
      </c>
      <c r="C2717" s="9">
        <v>45282.854166666701</v>
      </c>
      <c r="D2717" t="s">
        <v>2165</v>
      </c>
      <c r="E2717" t="s">
        <v>16</v>
      </c>
      <c r="F2717" t="s">
        <v>2156</v>
      </c>
      <c r="G2717" t="s">
        <v>5</v>
      </c>
      <c r="H2717" t="s">
        <v>1480</v>
      </c>
      <c r="I2717" s="63" t="e">
        <f t="array" ref="I2717">_xlfn.IFS(#REF!="1",1,#REF!="2",2,#REF!="3",3,#REF!="1A",4,#REF!="1B",5,#REF!="2A",6,#REF!="2B",7,#REF!="3A",8,#REF!="3B",9,#REF!="4A",10,#REF!="","")</f>
        <v>#REF!</v>
      </c>
      <c r="J2717">
        <f>VLOOKUP(F2717,profesor!$G$2:$H$101,2,0)</f>
        <v>57</v>
      </c>
      <c r="K2717">
        <f>VLOOKUP(H2717,ar_predmet!A:C,3,0)</f>
        <v>25</v>
      </c>
      <c r="L2717" s="3">
        <f>VLOOKUP(H2717,ar_predmet!A:C,2,FALSE())</f>
        <v>5227</v>
      </c>
      <c r="M2717">
        <f>+VLOOKUP(G2717,tip_dogodka!$B$2:$C$10,2,0)</f>
        <v>4</v>
      </c>
      <c r="N2717">
        <f>+VLOOKUP(E2717,prostor!$F$1:$G$101,2,0)</f>
        <v>54</v>
      </c>
      <c r="O2717">
        <f t="shared" si="168"/>
        <v>150</v>
      </c>
      <c r="P2717">
        <f>VLOOKUP(O2717,mi2hh!A$2:B$4261,2,FALSE())</f>
        <v>3</v>
      </c>
      <c r="Q2717" t="str">
        <f t="shared" si="169"/>
        <v>Red</v>
      </c>
      <c r="R2717" t="str">
        <f t="shared" si="170"/>
        <v>VS</v>
      </c>
      <c r="S2717" s="24" t="s">
        <v>1173</v>
      </c>
      <c r="T2717" t="str">
        <f t="shared" si="171"/>
        <v>1</v>
      </c>
      <c r="U2717">
        <f>VLOOKUP(S2717,ar_skupina!L$2:M$136,2,FALSE())</f>
        <v>33</v>
      </c>
    </row>
    <row r="2718" spans="1:21" ht="14.25" customHeight="1" x14ac:dyDescent="0.25">
      <c r="A2718">
        <v>3320</v>
      </c>
      <c r="B2718" s="9">
        <v>45274.489583333299</v>
      </c>
      <c r="C2718" s="9">
        <v>45274.59375</v>
      </c>
      <c r="D2718" t="s">
        <v>2161</v>
      </c>
      <c r="E2718">
        <v>401</v>
      </c>
      <c r="F2718" t="s">
        <v>2156</v>
      </c>
      <c r="G2718" t="s">
        <v>3</v>
      </c>
      <c r="H2718" t="s">
        <v>1480</v>
      </c>
      <c r="I2718" s="63" t="e">
        <f t="array" ref="I2718">_xlfn.IFS(#REF!="1",1,#REF!="2",2,#REF!="3",3,#REF!="1A",4,#REF!="1B",5,#REF!="2A",6,#REF!="2B",7,#REF!="3A",8,#REF!="3B",9,#REF!="4A",10,#REF!="","")</f>
        <v>#REF!</v>
      </c>
      <c r="J2718">
        <f>VLOOKUP(F2718,profesor!$G$2:$H$101,2,0)</f>
        <v>57</v>
      </c>
      <c r="K2718">
        <f>VLOOKUP(H2718,ar_predmet!A:C,3,0)</f>
        <v>25</v>
      </c>
      <c r="L2718" s="3">
        <f>VLOOKUP(H2718,ar_predmet!A:C,2,FALSE())</f>
        <v>5227</v>
      </c>
      <c r="M2718">
        <f>+VLOOKUP(G2718,tip_dogodka!$B$2:$C$10,2,0)</f>
        <v>2</v>
      </c>
      <c r="N2718">
        <f>+VLOOKUP(E2718,prostor!$F$1:$G$101,2,0)</f>
        <v>10</v>
      </c>
      <c r="O2718">
        <f t="shared" si="168"/>
        <v>150</v>
      </c>
      <c r="P2718">
        <f>VLOOKUP(O2718,mi2hh!A$2:B$4261,2,FALSE())</f>
        <v>3</v>
      </c>
      <c r="Q2718" t="str">
        <f t="shared" si="169"/>
        <v>Red</v>
      </c>
      <c r="R2718" t="str">
        <f t="shared" si="170"/>
        <v>VS</v>
      </c>
      <c r="S2718" s="24" t="s">
        <v>1173</v>
      </c>
      <c r="T2718" t="str">
        <f t="shared" si="171"/>
        <v>1</v>
      </c>
      <c r="U2718">
        <f>VLOOKUP(S2718,ar_skupina!L$2:M$136,2,FALSE())</f>
        <v>33</v>
      </c>
    </row>
    <row r="2719" spans="1:21" ht="14.25" customHeight="1" x14ac:dyDescent="0.25">
      <c r="A2719">
        <v>3321</v>
      </c>
      <c r="B2719" s="9">
        <v>45303.375</v>
      </c>
      <c r="C2719" s="9">
        <v>45303.479166666701</v>
      </c>
      <c r="D2719" t="s">
        <v>2164</v>
      </c>
      <c r="E2719">
        <v>401</v>
      </c>
      <c r="F2719" t="s">
        <v>2156</v>
      </c>
      <c r="G2719" t="s">
        <v>3</v>
      </c>
      <c r="H2719" t="s">
        <v>1480</v>
      </c>
      <c r="I2719" s="63" t="e">
        <f t="array" ref="I2719">_xlfn.IFS(#REF!="1",1,#REF!="2",2,#REF!="3",3,#REF!="1A",4,#REF!="1B",5,#REF!="2A",6,#REF!="2B",7,#REF!="3A",8,#REF!="3B",9,#REF!="4A",10,#REF!="","")</f>
        <v>#REF!</v>
      </c>
      <c r="J2719">
        <f>VLOOKUP(F2719,profesor!$G$2:$H$101,2,0)</f>
        <v>57</v>
      </c>
      <c r="K2719">
        <f>VLOOKUP(H2719,ar_predmet!A:C,3,0)</f>
        <v>25</v>
      </c>
      <c r="L2719" s="3">
        <f>VLOOKUP(H2719,ar_predmet!A:C,2,FALSE())</f>
        <v>5227</v>
      </c>
      <c r="M2719">
        <f>+VLOOKUP(G2719,tip_dogodka!$B$2:$C$10,2,0)</f>
        <v>2</v>
      </c>
      <c r="N2719">
        <f>+VLOOKUP(E2719,prostor!$F$1:$G$101,2,0)</f>
        <v>10</v>
      </c>
      <c r="O2719">
        <f t="shared" si="168"/>
        <v>150</v>
      </c>
      <c r="P2719">
        <f>VLOOKUP(O2719,mi2hh!A$2:B$4261,2,FALSE())</f>
        <v>3</v>
      </c>
      <c r="Q2719" t="str">
        <f t="shared" si="169"/>
        <v>Red</v>
      </c>
      <c r="R2719" t="str">
        <f t="shared" si="170"/>
        <v>VS</v>
      </c>
      <c r="S2719" s="24" t="s">
        <v>1174</v>
      </c>
      <c r="T2719" t="str">
        <f t="shared" si="171"/>
        <v>2</v>
      </c>
      <c r="U2719">
        <f>VLOOKUP(S2719,ar_skupina!L$2:M$136,2,FALSE())</f>
        <v>34</v>
      </c>
    </row>
    <row r="2720" spans="1:21" ht="14.25" customHeight="1" x14ac:dyDescent="0.25">
      <c r="A2720">
        <v>3322</v>
      </c>
      <c r="B2720" s="9">
        <v>45447.53125</v>
      </c>
      <c r="C2720" s="9">
        <v>45447.600694444402</v>
      </c>
      <c r="D2720" t="s">
        <v>2163</v>
      </c>
      <c r="E2720">
        <v>413</v>
      </c>
      <c r="F2720" t="s">
        <v>2156</v>
      </c>
      <c r="G2720" t="s">
        <v>3</v>
      </c>
      <c r="H2720" t="s">
        <v>1472</v>
      </c>
      <c r="I2720" s="63" t="e">
        <f t="array" ref="I2720">_xlfn.IFS(#REF!="1",1,#REF!="2",2,#REF!="3",3,#REF!="1A",4,#REF!="1B",5,#REF!="2A",6,#REF!="2B",7,#REF!="3A",8,#REF!="3B",9,#REF!="4A",10,#REF!="","")</f>
        <v>#REF!</v>
      </c>
      <c r="J2720">
        <f>VLOOKUP(F2720,profesor!$G$2:$H$101,2,0)</f>
        <v>57</v>
      </c>
      <c r="K2720">
        <f>VLOOKUP(H2720,ar_predmet!A:C,3,0)</f>
        <v>100</v>
      </c>
      <c r="L2720" s="3">
        <f>VLOOKUP(H2720,ar_predmet!A:C,2,FALSE())</f>
        <v>6226</v>
      </c>
      <c r="M2720">
        <f>+VLOOKUP(G2720,tip_dogodka!$B$2:$C$10,2,0)</f>
        <v>2</v>
      </c>
      <c r="N2720">
        <f>+VLOOKUP(E2720,prostor!$F$1:$G$101,2,0)</f>
        <v>16</v>
      </c>
      <c r="O2720">
        <f t="shared" si="168"/>
        <v>100</v>
      </c>
      <c r="P2720">
        <f>VLOOKUP(O2720,mi2hh!A$2:B$4261,2,FALSE())</f>
        <v>2</v>
      </c>
      <c r="Q2720" t="str">
        <f t="shared" si="169"/>
        <v>Red</v>
      </c>
      <c r="R2720" t="str">
        <f t="shared" si="170"/>
        <v>UN</v>
      </c>
      <c r="S2720" s="24" t="s">
        <v>1204</v>
      </c>
      <c r="T2720" t="str">
        <f t="shared" si="171"/>
        <v/>
      </c>
      <c r="U2720">
        <f>VLOOKUP(S2720,ar_skupina!L$2:M$136,2,FALSE())</f>
        <v>55</v>
      </c>
    </row>
    <row r="2721" spans="1:21" ht="14.25" customHeight="1" x14ac:dyDescent="0.25">
      <c r="A2721">
        <v>3323</v>
      </c>
      <c r="B2721" s="9">
        <v>45317.75</v>
      </c>
      <c r="C2721" s="9">
        <v>45317.854166666701</v>
      </c>
      <c r="D2721" t="s">
        <v>2166</v>
      </c>
      <c r="E2721" t="s">
        <v>16</v>
      </c>
      <c r="F2721" t="s">
        <v>2156</v>
      </c>
      <c r="G2721" t="s">
        <v>5</v>
      </c>
      <c r="H2721" t="s">
        <v>1480</v>
      </c>
      <c r="I2721" s="63" t="e">
        <f t="array" ref="I2721">_xlfn.IFS(#REF!="1",1,#REF!="2",2,#REF!="3",3,#REF!="1A",4,#REF!="1B",5,#REF!="2A",6,#REF!="2B",7,#REF!="3A",8,#REF!="3B",9,#REF!="4A",10,#REF!="","")</f>
        <v>#REF!</v>
      </c>
      <c r="J2721">
        <f>VLOOKUP(F2721,profesor!$G$2:$H$101,2,0)</f>
        <v>57</v>
      </c>
      <c r="K2721">
        <f>VLOOKUP(H2721,ar_predmet!A:C,3,0)</f>
        <v>25</v>
      </c>
      <c r="L2721" s="3">
        <f>VLOOKUP(H2721,ar_predmet!A:C,2,FALSE())</f>
        <v>5227</v>
      </c>
      <c r="M2721">
        <f>+VLOOKUP(G2721,tip_dogodka!$B$2:$C$10,2,0)</f>
        <v>4</v>
      </c>
      <c r="N2721">
        <f>+VLOOKUP(E2721,prostor!$F$1:$G$101,2,0)</f>
        <v>54</v>
      </c>
      <c r="O2721">
        <f t="shared" si="168"/>
        <v>150</v>
      </c>
      <c r="P2721">
        <f>VLOOKUP(O2721,mi2hh!A$2:B$4261,2,FALSE())</f>
        <v>3</v>
      </c>
      <c r="Q2721" t="str">
        <f t="shared" si="169"/>
        <v>Red</v>
      </c>
      <c r="R2721" t="str">
        <f t="shared" si="170"/>
        <v>VS</v>
      </c>
      <c r="S2721" s="24" t="s">
        <v>1175</v>
      </c>
      <c r="T2721" t="str">
        <f t="shared" si="171"/>
        <v>3</v>
      </c>
      <c r="U2721">
        <f>VLOOKUP(S2721,ar_skupina!L$2:M$136,2,FALSE())</f>
        <v>35</v>
      </c>
    </row>
    <row r="2722" spans="1:21" ht="14.25" customHeight="1" x14ac:dyDescent="0.25">
      <c r="A2722">
        <v>3324</v>
      </c>
      <c r="B2722" s="9">
        <v>45317.375</v>
      </c>
      <c r="C2722" s="9">
        <v>45317.479166666701</v>
      </c>
      <c r="D2722" t="s">
        <v>2167</v>
      </c>
      <c r="E2722" t="s">
        <v>16</v>
      </c>
      <c r="F2722" t="s">
        <v>2156</v>
      </c>
      <c r="G2722" t="s">
        <v>5</v>
      </c>
      <c r="H2722" t="s">
        <v>1480</v>
      </c>
      <c r="I2722" s="63" t="e">
        <f t="array" ref="I2722">_xlfn.IFS(#REF!="1",1,#REF!="2",2,#REF!="3",3,#REF!="1A",4,#REF!="1B",5,#REF!="2A",6,#REF!="2B",7,#REF!="3A",8,#REF!="3B",9,#REF!="4A",10,#REF!="","")</f>
        <v>#REF!</v>
      </c>
      <c r="J2722">
        <f>VLOOKUP(F2722,profesor!$G$2:$H$101,2,0)</f>
        <v>57</v>
      </c>
      <c r="K2722">
        <f>VLOOKUP(H2722,ar_predmet!A:C,3,0)</f>
        <v>25</v>
      </c>
      <c r="L2722" s="3">
        <f>VLOOKUP(H2722,ar_predmet!A:C,2,FALSE())</f>
        <v>5227</v>
      </c>
      <c r="M2722">
        <f>+VLOOKUP(G2722,tip_dogodka!$B$2:$C$10,2,0)</f>
        <v>4</v>
      </c>
      <c r="N2722">
        <f>+VLOOKUP(E2722,prostor!$F$1:$G$101,2,0)</f>
        <v>54</v>
      </c>
      <c r="O2722">
        <f t="shared" si="168"/>
        <v>150</v>
      </c>
      <c r="P2722">
        <f>VLOOKUP(O2722,mi2hh!A$2:B$4261,2,FALSE())</f>
        <v>3</v>
      </c>
      <c r="Q2722" t="str">
        <f t="shared" si="169"/>
        <v>Red</v>
      </c>
      <c r="R2722" t="str">
        <f t="shared" si="170"/>
        <v>VS</v>
      </c>
      <c r="S2722" s="24" t="s">
        <v>1174</v>
      </c>
      <c r="T2722" t="str">
        <f t="shared" si="171"/>
        <v>2</v>
      </c>
      <c r="U2722">
        <f>VLOOKUP(S2722,ar_skupina!L$2:M$136,2,FALSE())</f>
        <v>34</v>
      </c>
    </row>
    <row r="2723" spans="1:21" ht="14.25" customHeight="1" x14ac:dyDescent="0.25">
      <c r="A2723">
        <v>3325</v>
      </c>
      <c r="B2723" s="9">
        <v>45446.53125</v>
      </c>
      <c r="C2723" s="9">
        <v>45446.635416666701</v>
      </c>
      <c r="D2723" t="s">
        <v>2163</v>
      </c>
      <c r="E2723">
        <v>413</v>
      </c>
      <c r="F2723" t="s">
        <v>2156</v>
      </c>
      <c r="G2723" t="s">
        <v>3</v>
      </c>
      <c r="H2723" t="s">
        <v>1472</v>
      </c>
      <c r="I2723" s="63" t="e">
        <f t="array" ref="I2723">_xlfn.IFS(#REF!="1",1,#REF!="2",2,#REF!="3",3,#REF!="1A",4,#REF!="1B",5,#REF!="2A",6,#REF!="2B",7,#REF!="3A",8,#REF!="3B",9,#REF!="4A",10,#REF!="","")</f>
        <v>#REF!</v>
      </c>
      <c r="J2723">
        <f>VLOOKUP(F2723,profesor!$G$2:$H$101,2,0)</f>
        <v>57</v>
      </c>
      <c r="K2723">
        <f>VLOOKUP(H2723,ar_predmet!A:C,3,0)</f>
        <v>100</v>
      </c>
      <c r="L2723" s="3">
        <f>VLOOKUP(H2723,ar_predmet!A:C,2,FALSE())</f>
        <v>6226</v>
      </c>
      <c r="M2723">
        <f>+VLOOKUP(G2723,tip_dogodka!$B$2:$C$10,2,0)</f>
        <v>2</v>
      </c>
      <c r="N2723">
        <f>+VLOOKUP(E2723,prostor!$F$1:$G$101,2,0)</f>
        <v>16</v>
      </c>
      <c r="O2723">
        <f t="shared" si="168"/>
        <v>150</v>
      </c>
      <c r="P2723">
        <f>VLOOKUP(O2723,mi2hh!A$2:B$4261,2,FALSE())</f>
        <v>3</v>
      </c>
      <c r="Q2723" t="str">
        <f t="shared" si="169"/>
        <v>Red</v>
      </c>
      <c r="R2723" t="str">
        <f t="shared" si="170"/>
        <v>UN</v>
      </c>
      <c r="S2723" s="24" t="s">
        <v>1204</v>
      </c>
      <c r="T2723" t="str">
        <f t="shared" si="171"/>
        <v/>
      </c>
      <c r="U2723">
        <f>VLOOKUP(S2723,ar_skupina!L$2:M$136,2,FALSE())</f>
        <v>55</v>
      </c>
    </row>
    <row r="2724" spans="1:21" ht="14.25" customHeight="1" x14ac:dyDescent="0.25">
      <c r="A2724">
        <v>3326</v>
      </c>
      <c r="B2724" s="9">
        <v>45448.677083333299</v>
      </c>
      <c r="C2724" s="9">
        <v>45448.708333333299</v>
      </c>
      <c r="D2724" t="s">
        <v>2168</v>
      </c>
      <c r="E2724" t="s">
        <v>16</v>
      </c>
      <c r="F2724" t="s">
        <v>2156</v>
      </c>
      <c r="G2724" t="s">
        <v>5</v>
      </c>
      <c r="H2724" t="s">
        <v>1472</v>
      </c>
      <c r="I2724" s="63" t="e">
        <f t="array" ref="I2724">_xlfn.IFS(#REF!="1",1,#REF!="2",2,#REF!="3",3,#REF!="1A",4,#REF!="1B",5,#REF!="2A",6,#REF!="2B",7,#REF!="3A",8,#REF!="3B",9,#REF!="4A",10,#REF!="","")</f>
        <v>#REF!</v>
      </c>
      <c r="J2724">
        <f>VLOOKUP(F2724,profesor!$G$2:$H$101,2,0)</f>
        <v>57</v>
      </c>
      <c r="K2724">
        <f>VLOOKUP(H2724,ar_predmet!A:C,3,0)</f>
        <v>100</v>
      </c>
      <c r="L2724" s="3">
        <f>VLOOKUP(H2724,ar_predmet!A:C,2,FALSE())</f>
        <v>6226</v>
      </c>
      <c r="M2724">
        <f>+VLOOKUP(G2724,tip_dogodka!$B$2:$C$10,2,0)</f>
        <v>4</v>
      </c>
      <c r="N2724">
        <f>+VLOOKUP(E2724,prostor!$F$1:$G$101,2,0)</f>
        <v>54</v>
      </c>
      <c r="O2724">
        <f t="shared" si="168"/>
        <v>45</v>
      </c>
      <c r="P2724">
        <f>VLOOKUP(O2724,mi2hh!A$2:B$4261,2,FALSE())</f>
        <v>1</v>
      </c>
      <c r="Q2724" t="str">
        <f t="shared" si="169"/>
        <v>Red</v>
      </c>
      <c r="R2724" t="str">
        <f t="shared" si="170"/>
        <v>UN</v>
      </c>
      <c r="S2724" s="24" t="s">
        <v>1204</v>
      </c>
      <c r="T2724" t="str">
        <f t="shared" si="171"/>
        <v/>
      </c>
      <c r="U2724">
        <f>VLOOKUP(S2724,ar_skupina!L$2:M$136,2,FALSE())</f>
        <v>55</v>
      </c>
    </row>
    <row r="2725" spans="1:21" ht="14.25" customHeight="1" x14ac:dyDescent="0.25">
      <c r="A2725">
        <v>3327</v>
      </c>
      <c r="B2725" s="9">
        <v>45275.489583333299</v>
      </c>
      <c r="C2725" s="9">
        <v>45275.59375</v>
      </c>
      <c r="D2725" t="s">
        <v>2161</v>
      </c>
      <c r="E2725">
        <v>401</v>
      </c>
      <c r="F2725" t="s">
        <v>2156</v>
      </c>
      <c r="G2725" t="s">
        <v>3</v>
      </c>
      <c r="H2725" t="s">
        <v>1480</v>
      </c>
      <c r="I2725" s="63" t="e">
        <f t="array" ref="I2725">_xlfn.IFS(#REF!="1",1,#REF!="2",2,#REF!="3",3,#REF!="1A",4,#REF!="1B",5,#REF!="2A",6,#REF!="2B",7,#REF!="3A",8,#REF!="3B",9,#REF!="4A",10,#REF!="","")</f>
        <v>#REF!</v>
      </c>
      <c r="J2725">
        <f>VLOOKUP(F2725,profesor!$G$2:$H$101,2,0)</f>
        <v>57</v>
      </c>
      <c r="K2725">
        <f>VLOOKUP(H2725,ar_predmet!A:C,3,0)</f>
        <v>25</v>
      </c>
      <c r="L2725" s="3">
        <f>VLOOKUP(H2725,ar_predmet!A:C,2,FALSE())</f>
        <v>5227</v>
      </c>
      <c r="M2725">
        <f>+VLOOKUP(G2725,tip_dogodka!$B$2:$C$10,2,0)</f>
        <v>2</v>
      </c>
      <c r="N2725">
        <f>+VLOOKUP(E2725,prostor!$F$1:$G$101,2,0)</f>
        <v>10</v>
      </c>
      <c r="O2725">
        <f t="shared" si="168"/>
        <v>150</v>
      </c>
      <c r="P2725">
        <f>VLOOKUP(O2725,mi2hh!A$2:B$4261,2,FALSE())</f>
        <v>3</v>
      </c>
      <c r="Q2725" t="str">
        <f t="shared" si="169"/>
        <v>Red</v>
      </c>
      <c r="R2725" t="str">
        <f t="shared" si="170"/>
        <v>VS</v>
      </c>
      <c r="S2725" s="24" t="s">
        <v>1173</v>
      </c>
      <c r="T2725" t="str">
        <f t="shared" si="171"/>
        <v>1</v>
      </c>
      <c r="U2725">
        <f>VLOOKUP(S2725,ar_skupina!L$2:M$136,2,FALSE())</f>
        <v>33</v>
      </c>
    </row>
    <row r="2726" spans="1:21" ht="14.25" customHeight="1" x14ac:dyDescent="0.25">
      <c r="A2726">
        <v>3328</v>
      </c>
      <c r="B2726" s="9">
        <v>45398.791666666701</v>
      </c>
      <c r="C2726" s="9">
        <v>45398.927083333299</v>
      </c>
      <c r="D2726" t="s">
        <v>2159</v>
      </c>
      <c r="E2726">
        <v>301</v>
      </c>
      <c r="F2726" t="s">
        <v>2156</v>
      </c>
      <c r="G2726" t="s">
        <v>3</v>
      </c>
      <c r="H2726" t="s">
        <v>1641</v>
      </c>
      <c r="I2726" s="63" t="e">
        <f t="array" ref="I2726">_xlfn.IFS(#REF!="1",1,#REF!="2",2,#REF!="3",3,#REF!="1A",4,#REF!="1B",5,#REF!="2A",6,#REF!="2B",7,#REF!="3A",8,#REF!="3B",9,#REF!="4A",10,#REF!="","")</f>
        <v>#REF!</v>
      </c>
      <c r="J2726">
        <f>VLOOKUP(F2726,profesor!$G$2:$H$101,2,0)</f>
        <v>57</v>
      </c>
      <c r="K2726">
        <f>VLOOKUP(H2726,ar_predmet!A:C,3,0)</f>
        <v>12</v>
      </c>
      <c r="L2726" s="3">
        <f>VLOOKUP(H2726,ar_predmet!A:C,2,FALSE())</f>
        <v>5118</v>
      </c>
      <c r="M2726">
        <f>+VLOOKUP(G2726,tip_dogodka!$B$2:$C$10,2,0)</f>
        <v>2</v>
      </c>
      <c r="N2726">
        <f>+VLOOKUP(E2726,prostor!$F$1:$G$101,2,0)</f>
        <v>5</v>
      </c>
      <c r="O2726">
        <f t="shared" si="168"/>
        <v>195</v>
      </c>
      <c r="P2726">
        <f>VLOOKUP(O2726,mi2hh!A$2:B$4261,2,FALSE())</f>
        <v>4</v>
      </c>
      <c r="Q2726" t="str">
        <f t="shared" si="169"/>
        <v>Izr</v>
      </c>
      <c r="R2726" t="str">
        <f t="shared" si="170"/>
        <v>VS</v>
      </c>
      <c r="S2726" s="24" t="s">
        <v>1241</v>
      </c>
      <c r="T2726" t="str">
        <f t="shared" si="171"/>
        <v/>
      </c>
      <c r="U2726">
        <f>VLOOKUP(S2726,ar_skupina!L$2:M$136,2,FALSE())</f>
        <v>90</v>
      </c>
    </row>
    <row r="2727" spans="1:21" ht="14.25" customHeight="1" x14ac:dyDescent="0.25">
      <c r="A2727">
        <v>3329</v>
      </c>
      <c r="B2727" s="9">
        <v>45301.375</v>
      </c>
      <c r="C2727" s="9">
        <v>45301.479166666701</v>
      </c>
      <c r="D2727" t="s">
        <v>2164</v>
      </c>
      <c r="E2727">
        <v>401</v>
      </c>
      <c r="F2727" t="s">
        <v>2156</v>
      </c>
      <c r="G2727" t="s">
        <v>3</v>
      </c>
      <c r="H2727" t="s">
        <v>1480</v>
      </c>
      <c r="I2727" s="63" t="e">
        <f t="array" ref="I2727">_xlfn.IFS(#REF!="1",1,#REF!="2",2,#REF!="3",3,#REF!="1A",4,#REF!="1B",5,#REF!="2A",6,#REF!="2B",7,#REF!="3A",8,#REF!="3B",9,#REF!="4A",10,#REF!="","")</f>
        <v>#REF!</v>
      </c>
      <c r="J2727">
        <f>VLOOKUP(F2727,profesor!$G$2:$H$101,2,0)</f>
        <v>57</v>
      </c>
      <c r="K2727">
        <f>VLOOKUP(H2727,ar_predmet!A:C,3,0)</f>
        <v>25</v>
      </c>
      <c r="L2727" s="3">
        <f>VLOOKUP(H2727,ar_predmet!A:C,2,FALSE())</f>
        <v>5227</v>
      </c>
      <c r="M2727">
        <f>+VLOOKUP(G2727,tip_dogodka!$B$2:$C$10,2,0)</f>
        <v>2</v>
      </c>
      <c r="N2727">
        <f>+VLOOKUP(E2727,prostor!$F$1:$G$101,2,0)</f>
        <v>10</v>
      </c>
      <c r="O2727">
        <f t="shared" si="168"/>
        <v>150</v>
      </c>
      <c r="P2727">
        <f>VLOOKUP(O2727,mi2hh!A$2:B$4261,2,FALSE())</f>
        <v>3</v>
      </c>
      <c r="Q2727" t="str">
        <f t="shared" si="169"/>
        <v>Red</v>
      </c>
      <c r="R2727" t="str">
        <f t="shared" si="170"/>
        <v>VS</v>
      </c>
      <c r="S2727" s="24" t="s">
        <v>1174</v>
      </c>
      <c r="T2727" t="str">
        <f t="shared" si="171"/>
        <v>2</v>
      </c>
      <c r="U2727">
        <f>VLOOKUP(S2727,ar_skupina!L$2:M$136,2,FALSE())</f>
        <v>34</v>
      </c>
    </row>
    <row r="2728" spans="1:21" ht="14.25" customHeight="1" x14ac:dyDescent="0.25">
      <c r="A2728">
        <v>3330</v>
      </c>
      <c r="B2728" s="9">
        <v>45210.416666666701</v>
      </c>
      <c r="C2728" s="9">
        <v>45210.520833333299</v>
      </c>
      <c r="D2728" t="s">
        <v>2169</v>
      </c>
      <c r="E2728">
        <v>111</v>
      </c>
      <c r="F2728" t="s">
        <v>2170</v>
      </c>
      <c r="G2728" t="s">
        <v>2</v>
      </c>
      <c r="H2728" t="s">
        <v>1949</v>
      </c>
      <c r="I2728" s="63" t="e">
        <f t="array" ref="I2728">_xlfn.IFS(#REF!="1",1,#REF!="2",2,#REF!="3",3,#REF!="1A",4,#REF!="1B",5,#REF!="2A",6,#REF!="2B",7,#REF!="3A",8,#REF!="3B",9,#REF!="4A",10,#REF!="","")</f>
        <v>#REF!</v>
      </c>
      <c r="J2728">
        <f>VLOOKUP(F2728,profesor!$G$2:$H$101,2,0)</f>
        <v>30</v>
      </c>
      <c r="K2728">
        <f>VLOOKUP(H2728,ar_predmet!A:C,3,0)</f>
        <v>8</v>
      </c>
      <c r="L2728" s="3">
        <f>VLOOKUP(H2728,ar_predmet!A:C,2,FALSE())</f>
        <v>5114</v>
      </c>
      <c r="M2728">
        <f>+VLOOKUP(G2728,tip_dogodka!$B$2:$C$10,2,0)</f>
        <v>1</v>
      </c>
      <c r="N2728">
        <f>+VLOOKUP(E2728,prostor!$F$1:$G$101,2,0)</f>
        <v>4</v>
      </c>
      <c r="O2728">
        <f t="shared" si="168"/>
        <v>150</v>
      </c>
      <c r="P2728">
        <f>VLOOKUP(O2728,mi2hh!A$2:B$4261,2,FALSE())</f>
        <v>3</v>
      </c>
      <c r="Q2728" t="str">
        <f t="shared" si="169"/>
        <v>Red</v>
      </c>
      <c r="R2728" t="str">
        <f t="shared" si="170"/>
        <v>VS</v>
      </c>
      <c r="S2728" s="24" t="s">
        <v>1128</v>
      </c>
      <c r="T2728" t="str">
        <f t="shared" si="171"/>
        <v/>
      </c>
      <c r="U2728">
        <f>VLOOKUP(S2728,ar_skupina!L$2:M$136,2,FALSE())</f>
        <v>1</v>
      </c>
    </row>
    <row r="2729" spans="1:21" ht="14.25" customHeight="1" x14ac:dyDescent="0.25">
      <c r="A2729">
        <v>3331</v>
      </c>
      <c r="B2729" s="9">
        <v>45223.416666666701</v>
      </c>
      <c r="C2729" s="9">
        <v>45223.520833333299</v>
      </c>
      <c r="D2729" t="s">
        <v>2171</v>
      </c>
      <c r="E2729">
        <v>111</v>
      </c>
      <c r="F2729" t="s">
        <v>2170</v>
      </c>
      <c r="G2729" t="s">
        <v>3</v>
      </c>
      <c r="H2729" t="s">
        <v>1949</v>
      </c>
      <c r="I2729" s="63" t="e">
        <f t="array" ref="I2729">_xlfn.IFS(#REF!="1",1,#REF!="2",2,#REF!="3",3,#REF!="1A",4,#REF!="1B",5,#REF!="2A",6,#REF!="2B",7,#REF!="3A",8,#REF!="3B",9,#REF!="4A",10,#REF!="","")</f>
        <v>#REF!</v>
      </c>
      <c r="J2729">
        <f>VLOOKUP(F2729,profesor!$G$2:$H$101,2,0)</f>
        <v>30</v>
      </c>
      <c r="K2729">
        <f>VLOOKUP(H2729,ar_predmet!A:C,3,0)</f>
        <v>8</v>
      </c>
      <c r="L2729" s="3">
        <f>VLOOKUP(H2729,ar_predmet!A:C,2,FALSE())</f>
        <v>5114</v>
      </c>
      <c r="M2729">
        <f>+VLOOKUP(G2729,tip_dogodka!$B$2:$C$10,2,0)</f>
        <v>2</v>
      </c>
      <c r="N2729">
        <f>+VLOOKUP(E2729,prostor!$F$1:$G$101,2,0)</f>
        <v>4</v>
      </c>
      <c r="O2729">
        <f t="shared" si="168"/>
        <v>150</v>
      </c>
      <c r="P2729">
        <f>VLOOKUP(O2729,mi2hh!A$2:B$4261,2,FALSE())</f>
        <v>3</v>
      </c>
      <c r="Q2729" t="str">
        <f t="shared" si="169"/>
        <v>Red</v>
      </c>
      <c r="R2729" t="str">
        <f t="shared" si="170"/>
        <v>VS</v>
      </c>
      <c r="S2729" s="24" t="s">
        <v>1137</v>
      </c>
      <c r="T2729" t="str">
        <f t="shared" si="171"/>
        <v>2</v>
      </c>
      <c r="U2729">
        <f>VLOOKUP(S2729,ar_skupina!L$2:M$136,2,FALSE())</f>
        <v>6</v>
      </c>
    </row>
    <row r="2730" spans="1:21" ht="14.25" customHeight="1" x14ac:dyDescent="0.25">
      <c r="A2730">
        <v>3333</v>
      </c>
      <c r="B2730" s="9">
        <v>45357.75</v>
      </c>
      <c r="C2730" s="9">
        <v>45357.920138888898</v>
      </c>
      <c r="D2730" t="s">
        <v>2172</v>
      </c>
      <c r="E2730" t="s">
        <v>17</v>
      </c>
      <c r="F2730" t="s">
        <v>2170</v>
      </c>
      <c r="G2730" t="s">
        <v>8</v>
      </c>
      <c r="H2730" t="s">
        <v>2173</v>
      </c>
      <c r="I2730" s="63" t="e">
        <f t="array" ref="I2730">_xlfn.IFS(#REF!="1",1,#REF!="2",2,#REF!="3",3,#REF!="1A",4,#REF!="1B",5,#REF!="2A",6,#REF!="2B",7,#REF!="3A",8,#REF!="3B",9,#REF!="4A",10,#REF!="","")</f>
        <v>#REF!</v>
      </c>
      <c r="J2730">
        <f>VLOOKUP(F2730,profesor!$G$2:$H$101,2,0)</f>
        <v>30</v>
      </c>
      <c r="K2730">
        <f>VLOOKUP(H2730,ar_predmet!A:C,3,0)</f>
        <v>49</v>
      </c>
      <c r="L2730" s="3">
        <f>VLOOKUP(H2730,ar_predmet!A:C,2,FALSE())</f>
        <v>5304</v>
      </c>
      <c r="M2730">
        <f>+VLOOKUP(G2730,tip_dogodka!$B$2:$C$10,2,0)</f>
        <v>7</v>
      </c>
      <c r="N2730">
        <f>+VLOOKUP(E2730,prostor!$F$1:$G$101,2,0)</f>
        <v>55</v>
      </c>
      <c r="O2730">
        <f t="shared" si="168"/>
        <v>245</v>
      </c>
      <c r="P2730">
        <f>VLOOKUP(O2730,mi2hh!A$2:B$4261,2,FALSE())</f>
        <v>5</v>
      </c>
      <c r="Q2730" t="str">
        <f t="shared" si="169"/>
        <v>Izr</v>
      </c>
      <c r="R2730" t="str">
        <f t="shared" si="170"/>
        <v>VS</v>
      </c>
      <c r="S2730" s="24" t="s">
        <v>1253</v>
      </c>
      <c r="T2730" t="str">
        <f t="shared" si="171"/>
        <v/>
      </c>
      <c r="U2730">
        <f>VLOOKUP(S2730,ar_skupina!L$2:M$136,2,FALSE())</f>
        <v>106</v>
      </c>
    </row>
    <row r="2731" spans="1:21" ht="14.25" customHeight="1" x14ac:dyDescent="0.25">
      <c r="A2731">
        <v>3334</v>
      </c>
      <c r="B2731" s="9">
        <v>45348.489583333299</v>
      </c>
      <c r="C2731" s="9">
        <v>45348.59375</v>
      </c>
      <c r="D2731" t="s">
        <v>2174</v>
      </c>
      <c r="E2731">
        <v>307</v>
      </c>
      <c r="F2731" t="s">
        <v>2170</v>
      </c>
      <c r="G2731" t="s">
        <v>2</v>
      </c>
      <c r="H2731" t="s">
        <v>1564</v>
      </c>
      <c r="I2731" s="63" t="e">
        <f t="array" ref="I2731">_xlfn.IFS(#REF!="1",1,#REF!="2",2,#REF!="3",3,#REF!="1A",4,#REF!="1B",5,#REF!="2A",6,#REF!="2B",7,#REF!="3A",8,#REF!="3B",9,#REF!="4A",10,#REF!="","")</f>
        <v>#REF!</v>
      </c>
      <c r="J2731">
        <f>VLOOKUP(F2731,profesor!$G$2:$H$101,2,0)</f>
        <v>30</v>
      </c>
      <c r="K2731">
        <f>VLOOKUP(H2731,ar_predmet!A:C,3,0)</f>
        <v>98</v>
      </c>
      <c r="L2731" s="3">
        <f>VLOOKUP(H2731,ar_predmet!A:C,2,FALSE())</f>
        <v>6224</v>
      </c>
      <c r="M2731">
        <f>+VLOOKUP(G2731,tip_dogodka!$B$2:$C$10,2,0)</f>
        <v>1</v>
      </c>
      <c r="N2731">
        <f>+VLOOKUP(E2731,prostor!$F$1:$G$101,2,0)</f>
        <v>9</v>
      </c>
      <c r="O2731">
        <f t="shared" si="168"/>
        <v>150</v>
      </c>
      <c r="P2731">
        <f>VLOOKUP(O2731,mi2hh!A$2:B$4261,2,FALSE())</f>
        <v>3</v>
      </c>
      <c r="Q2731" t="str">
        <f t="shared" si="169"/>
        <v>Red</v>
      </c>
      <c r="R2731" t="str">
        <f t="shared" si="170"/>
        <v>UN</v>
      </c>
      <c r="S2731" s="24" t="s">
        <v>1208</v>
      </c>
      <c r="T2731" t="str">
        <f t="shared" si="171"/>
        <v/>
      </c>
      <c r="U2731">
        <f>VLOOKUP(S2731,ar_skupina!L$2:M$136,2,FALSE())</f>
        <v>65</v>
      </c>
    </row>
    <row r="2732" spans="1:21" ht="14.25" customHeight="1" x14ac:dyDescent="0.25">
      <c r="A2732">
        <v>3336</v>
      </c>
      <c r="B2732" s="9">
        <v>45352.375</v>
      </c>
      <c r="C2732" s="9">
        <v>45352.40625</v>
      </c>
      <c r="D2732" t="s">
        <v>1365</v>
      </c>
      <c r="E2732" t="s">
        <v>16</v>
      </c>
      <c r="F2732" t="s">
        <v>2170</v>
      </c>
      <c r="G2732" t="s">
        <v>4</v>
      </c>
      <c r="H2732" t="s">
        <v>1346</v>
      </c>
      <c r="I2732" s="63" t="e">
        <f t="array" ref="I2732">_xlfn.IFS(#REF!="1",1,#REF!="2",2,#REF!="3",3,#REF!="1A",4,#REF!="1B",5,#REF!="2A",6,#REF!="2B",7,#REF!="3A",8,#REF!="3B",9,#REF!="4A",10,#REF!="","")</f>
        <v>#REF!</v>
      </c>
      <c r="J2732">
        <f>VLOOKUP(F2732,profesor!$G$2:$H$101,2,0)</f>
        <v>30</v>
      </c>
      <c r="K2732">
        <f>VLOOKUP(H2732,ar_predmet!A:C,3,0)</f>
        <v>131</v>
      </c>
      <c r="L2732" s="3">
        <f>VLOOKUP(H2732,ar_predmet!A:C,2,FALSE())</f>
        <v>6325</v>
      </c>
      <c r="M2732">
        <f>+VLOOKUP(G2732,tip_dogodka!$B$2:$C$10,2,0)</f>
        <v>3</v>
      </c>
      <c r="N2732">
        <f>+VLOOKUP(E2732,prostor!$F$1:$G$101,2,0)</f>
        <v>54</v>
      </c>
      <c r="O2732">
        <f t="shared" si="168"/>
        <v>45</v>
      </c>
      <c r="P2732">
        <f>VLOOKUP(O2732,mi2hh!A$2:B$4261,2,FALSE())</f>
        <v>1</v>
      </c>
      <c r="Q2732" t="str">
        <f t="shared" si="169"/>
        <v>Red</v>
      </c>
      <c r="R2732" t="str">
        <f t="shared" si="170"/>
        <v>UN</v>
      </c>
      <c r="S2732" s="24" t="s">
        <v>1215</v>
      </c>
      <c r="T2732" t="str">
        <f t="shared" si="171"/>
        <v/>
      </c>
      <c r="U2732">
        <f>VLOOKUP(S2732,ar_skupina!L$2:M$136,2,FALSE())</f>
        <v>72</v>
      </c>
    </row>
    <row r="2733" spans="1:21" ht="14.25" customHeight="1" x14ac:dyDescent="0.25">
      <c r="A2733">
        <v>3337</v>
      </c>
      <c r="B2733" s="9">
        <v>45210.677083333299</v>
      </c>
      <c r="C2733" s="9">
        <v>45210.78125</v>
      </c>
      <c r="D2733" t="s">
        <v>2175</v>
      </c>
      <c r="E2733">
        <v>306</v>
      </c>
      <c r="F2733" t="s">
        <v>2170</v>
      </c>
      <c r="G2733" t="s">
        <v>2</v>
      </c>
      <c r="H2733" t="s">
        <v>2173</v>
      </c>
      <c r="I2733" s="63" t="e">
        <f t="array" ref="I2733">_xlfn.IFS(#REF!="1",1,#REF!="2",2,#REF!="3",3,#REF!="1A",4,#REF!="1B",5,#REF!="2A",6,#REF!="2B",7,#REF!="3A",8,#REF!="3B",9,#REF!="4A",10,#REF!="","")</f>
        <v>#REF!</v>
      </c>
      <c r="J2733">
        <f>VLOOKUP(F2733,profesor!$G$2:$H$101,2,0)</f>
        <v>30</v>
      </c>
      <c r="K2733">
        <f>VLOOKUP(H2733,ar_predmet!A:C,3,0)</f>
        <v>49</v>
      </c>
      <c r="L2733" s="3">
        <f>VLOOKUP(H2733,ar_predmet!A:C,2,FALSE())</f>
        <v>5304</v>
      </c>
      <c r="M2733">
        <f>+VLOOKUP(G2733,tip_dogodka!$B$2:$C$10,2,0)</f>
        <v>1</v>
      </c>
      <c r="N2733">
        <f>+VLOOKUP(E2733,prostor!$F$1:$G$101,2,0)</f>
        <v>8</v>
      </c>
      <c r="O2733">
        <f t="shared" si="168"/>
        <v>150</v>
      </c>
      <c r="P2733">
        <f>VLOOKUP(O2733,mi2hh!A$2:B$4261,2,FALSE())</f>
        <v>3</v>
      </c>
      <c r="Q2733" t="str">
        <f t="shared" si="169"/>
        <v>Red</v>
      </c>
      <c r="R2733" t="str">
        <f t="shared" si="170"/>
        <v>VS</v>
      </c>
      <c r="S2733" s="24" t="s">
        <v>1176</v>
      </c>
      <c r="T2733" t="str">
        <f t="shared" si="171"/>
        <v/>
      </c>
      <c r="U2733">
        <f>VLOOKUP(S2733,ar_skupina!L$2:M$136,2,FALSE())</f>
        <v>7</v>
      </c>
    </row>
    <row r="2734" spans="1:21" ht="14.25" customHeight="1" x14ac:dyDescent="0.25">
      <c r="A2734">
        <v>3338</v>
      </c>
      <c r="B2734" s="9">
        <v>45369.375</v>
      </c>
      <c r="C2734" s="9">
        <v>45369.479166666701</v>
      </c>
      <c r="D2734" t="s">
        <v>2176</v>
      </c>
      <c r="E2734">
        <v>5</v>
      </c>
      <c r="F2734" t="s">
        <v>2170</v>
      </c>
      <c r="G2734" t="s">
        <v>2</v>
      </c>
      <c r="H2734" t="s">
        <v>1954</v>
      </c>
      <c r="I2734" s="63" t="e">
        <f t="array" ref="I2734">_xlfn.IFS(#REF!="1",1,#REF!="2",2,#REF!="3",3,#REF!="1A",4,#REF!="1B",5,#REF!="2A",6,#REF!="2B",7,#REF!="3A",8,#REF!="3B",9,#REF!="4A",10,#REF!="","")</f>
        <v>#REF!</v>
      </c>
      <c r="J2734">
        <f>VLOOKUP(F2734,profesor!$G$2:$H$101,2,0)</f>
        <v>30</v>
      </c>
      <c r="K2734">
        <f>VLOOKUP(H2734,ar_predmet!A:C,3,0)</f>
        <v>77</v>
      </c>
      <c r="L2734" s="3">
        <f>VLOOKUP(H2734,ar_predmet!A:C,2,FALSE())</f>
        <v>6115</v>
      </c>
      <c r="M2734">
        <f>+VLOOKUP(G2734,tip_dogodka!$B$2:$C$10,2,0)</f>
        <v>1</v>
      </c>
      <c r="N2734">
        <f>+VLOOKUP(E2734,prostor!$F$1:$G$101,2,0)</f>
        <v>1</v>
      </c>
      <c r="O2734">
        <f t="shared" si="168"/>
        <v>150</v>
      </c>
      <c r="P2734">
        <f>VLOOKUP(O2734,mi2hh!A$2:B$4261,2,FALSE())</f>
        <v>3</v>
      </c>
      <c r="Q2734" t="str">
        <f t="shared" si="169"/>
        <v>Red</v>
      </c>
      <c r="R2734" t="str">
        <f t="shared" si="170"/>
        <v>UN</v>
      </c>
      <c r="S2734" s="24" t="s">
        <v>1195</v>
      </c>
      <c r="T2734" t="str">
        <f t="shared" si="171"/>
        <v/>
      </c>
      <c r="U2734">
        <f>VLOOKUP(S2734,ar_skupina!L$2:M$136,2,FALSE())</f>
        <v>52</v>
      </c>
    </row>
    <row r="2735" spans="1:21" ht="14.25" customHeight="1" x14ac:dyDescent="0.25">
      <c r="A2735">
        <v>3339</v>
      </c>
      <c r="B2735" s="9">
        <v>45393.791666666701</v>
      </c>
      <c r="C2735" s="9">
        <v>45393.895833333299</v>
      </c>
      <c r="D2735" t="s">
        <v>2177</v>
      </c>
      <c r="E2735" t="s">
        <v>17</v>
      </c>
      <c r="F2735" t="s">
        <v>2170</v>
      </c>
      <c r="G2735" t="s">
        <v>2</v>
      </c>
      <c r="H2735" t="s">
        <v>1949</v>
      </c>
      <c r="I2735" s="63" t="e">
        <f t="array" ref="I2735">_xlfn.IFS(#REF!="1",1,#REF!="2",2,#REF!="3",3,#REF!="1A",4,#REF!="1B",5,#REF!="2A",6,#REF!="2B",7,#REF!="3A",8,#REF!="3B",9,#REF!="4A",10,#REF!="","")</f>
        <v>#REF!</v>
      </c>
      <c r="J2735">
        <f>VLOOKUP(F2735,profesor!$G$2:$H$101,2,0)</f>
        <v>30</v>
      </c>
      <c r="K2735">
        <f>VLOOKUP(H2735,ar_predmet!A:C,3,0)</f>
        <v>8</v>
      </c>
      <c r="L2735" s="3">
        <f>VLOOKUP(H2735,ar_predmet!A:C,2,FALSE())</f>
        <v>5114</v>
      </c>
      <c r="M2735">
        <f>+VLOOKUP(G2735,tip_dogodka!$B$2:$C$10,2,0)</f>
        <v>1</v>
      </c>
      <c r="N2735">
        <f>+VLOOKUP(E2735,prostor!$F$1:$G$101,2,0)</f>
        <v>55</v>
      </c>
      <c r="O2735">
        <f t="shared" si="168"/>
        <v>150</v>
      </c>
      <c r="P2735">
        <f>VLOOKUP(O2735,mi2hh!A$2:B$4261,2,FALSE())</f>
        <v>3</v>
      </c>
      <c r="Q2735" t="str">
        <f t="shared" si="169"/>
        <v>Izr</v>
      </c>
      <c r="R2735" t="str">
        <f t="shared" si="170"/>
        <v>VS</v>
      </c>
      <c r="S2735" s="24" t="s">
        <v>1241</v>
      </c>
      <c r="T2735" t="str">
        <f t="shared" si="171"/>
        <v/>
      </c>
      <c r="U2735">
        <f>VLOOKUP(S2735,ar_skupina!L$2:M$136,2,FALSE())</f>
        <v>90</v>
      </c>
    </row>
    <row r="2736" spans="1:21" ht="14.25" customHeight="1" x14ac:dyDescent="0.25">
      <c r="A2736">
        <v>3340</v>
      </c>
      <c r="B2736" s="9">
        <v>45265.75</v>
      </c>
      <c r="C2736" s="9">
        <v>45265.885416666701</v>
      </c>
      <c r="D2736" t="s">
        <v>1332</v>
      </c>
      <c r="E2736">
        <v>411</v>
      </c>
      <c r="F2736" t="s">
        <v>2170</v>
      </c>
      <c r="G2736" t="s">
        <v>2</v>
      </c>
      <c r="H2736" t="s">
        <v>1334</v>
      </c>
      <c r="I2736" s="63" t="e">
        <f t="array" ref="I2736">_xlfn.IFS(#REF!="1",1,#REF!="2",2,#REF!="3",3,#REF!="1A",4,#REF!="1B",5,#REF!="2A",6,#REF!="2B",7,#REF!="3A",8,#REF!="3B",9,#REF!="4A",10,#REF!="","")</f>
        <v>#REF!</v>
      </c>
      <c r="J2736">
        <f>VLOOKUP(F2736,profesor!$G$2:$H$101,2,0)</f>
        <v>30</v>
      </c>
      <c r="K2736">
        <f>VLOOKUP(H2736,ar_predmet!A:C,3,0)</f>
        <v>300</v>
      </c>
      <c r="L2736" s="3">
        <f>VLOOKUP(H2736,ar_predmet!A:C,2,FALSE())</f>
        <v>4137</v>
      </c>
      <c r="M2736">
        <f>+VLOOKUP(G2736,tip_dogodka!$B$2:$C$10,2,0)</f>
        <v>1</v>
      </c>
      <c r="N2736">
        <f>+VLOOKUP(E2736,prostor!$F$1:$G$101,2,0)</f>
        <v>14</v>
      </c>
      <c r="O2736">
        <f t="shared" si="168"/>
        <v>195</v>
      </c>
      <c r="P2736">
        <f>VLOOKUP(O2736,mi2hh!A$2:B$4261,2,FALSE())</f>
        <v>4</v>
      </c>
      <c r="Q2736" t="str">
        <f t="shared" si="169"/>
        <v>Izr</v>
      </c>
      <c r="R2736" t="str">
        <f t="shared" si="170"/>
        <v>DO</v>
      </c>
      <c r="S2736" s="24" t="s">
        <v>1280</v>
      </c>
      <c r="T2736" t="str">
        <f t="shared" si="171"/>
        <v/>
      </c>
      <c r="U2736">
        <f>VLOOKUP(S2736,ar_skupina!L$2:M$136,2,FALSE())</f>
        <v>130</v>
      </c>
    </row>
    <row r="2737" spans="1:21" ht="14.25" customHeight="1" x14ac:dyDescent="0.25">
      <c r="A2737">
        <v>3343</v>
      </c>
      <c r="B2737" s="9">
        <v>45392.416666666701</v>
      </c>
      <c r="C2737" s="9">
        <v>45392.520833333299</v>
      </c>
      <c r="D2737" t="s">
        <v>2176</v>
      </c>
      <c r="E2737">
        <v>5</v>
      </c>
      <c r="F2737" t="s">
        <v>2170</v>
      </c>
      <c r="G2737" t="s">
        <v>2</v>
      </c>
      <c r="H2737" t="s">
        <v>1954</v>
      </c>
      <c r="I2737" s="63" t="e">
        <f t="array" ref="I2737">_xlfn.IFS(#REF!="1",1,#REF!="2",2,#REF!="3",3,#REF!="1A",4,#REF!="1B",5,#REF!="2A",6,#REF!="2B",7,#REF!="3A",8,#REF!="3B",9,#REF!="4A",10,#REF!="","")</f>
        <v>#REF!</v>
      </c>
      <c r="J2737">
        <f>VLOOKUP(F2737,profesor!$G$2:$H$101,2,0)</f>
        <v>30</v>
      </c>
      <c r="K2737">
        <f>VLOOKUP(H2737,ar_predmet!A:C,3,0)</f>
        <v>77</v>
      </c>
      <c r="L2737" s="3">
        <f>VLOOKUP(H2737,ar_predmet!A:C,2,FALSE())</f>
        <v>6115</v>
      </c>
      <c r="M2737">
        <f>+VLOOKUP(G2737,tip_dogodka!$B$2:$C$10,2,0)</f>
        <v>1</v>
      </c>
      <c r="N2737">
        <f>+VLOOKUP(E2737,prostor!$F$1:$G$101,2,0)</f>
        <v>1</v>
      </c>
      <c r="O2737">
        <f t="shared" si="168"/>
        <v>150</v>
      </c>
      <c r="P2737">
        <f>VLOOKUP(O2737,mi2hh!A$2:B$4261,2,FALSE())</f>
        <v>3</v>
      </c>
      <c r="Q2737" t="str">
        <f t="shared" si="169"/>
        <v>Red</v>
      </c>
      <c r="R2737" t="str">
        <f t="shared" si="170"/>
        <v>UN</v>
      </c>
      <c r="S2737" s="24" t="s">
        <v>1195</v>
      </c>
      <c r="T2737" t="str">
        <f t="shared" si="171"/>
        <v/>
      </c>
      <c r="U2737">
        <f>VLOOKUP(S2737,ar_skupina!L$2:M$136,2,FALSE())</f>
        <v>52</v>
      </c>
    </row>
    <row r="2738" spans="1:21" ht="14.25" customHeight="1" x14ac:dyDescent="0.25">
      <c r="A2738">
        <v>3344</v>
      </c>
      <c r="B2738" s="9">
        <v>45271.59375</v>
      </c>
      <c r="C2738" s="9">
        <v>45271.625</v>
      </c>
      <c r="D2738" t="s">
        <v>1345</v>
      </c>
      <c r="E2738">
        <v>307</v>
      </c>
      <c r="F2738" t="s">
        <v>2170</v>
      </c>
      <c r="G2738" t="s">
        <v>2</v>
      </c>
      <c r="H2738" t="s">
        <v>1346</v>
      </c>
      <c r="I2738" s="63" t="e">
        <f t="array" ref="I2738">_xlfn.IFS(#REF!="1",1,#REF!="2",2,#REF!="3",3,#REF!="1A",4,#REF!="1B",5,#REF!="2A",6,#REF!="2B",7,#REF!="3A",8,#REF!="3B",9,#REF!="4A",10,#REF!="","")</f>
        <v>#REF!</v>
      </c>
      <c r="J2738">
        <f>VLOOKUP(F2738,profesor!$G$2:$H$101,2,0)</f>
        <v>30</v>
      </c>
      <c r="K2738">
        <f>VLOOKUP(H2738,ar_predmet!A:C,3,0)</f>
        <v>131</v>
      </c>
      <c r="L2738" s="3">
        <f>VLOOKUP(H2738,ar_predmet!A:C,2,FALSE())</f>
        <v>6325</v>
      </c>
      <c r="M2738">
        <f>+VLOOKUP(G2738,tip_dogodka!$B$2:$C$10,2,0)</f>
        <v>1</v>
      </c>
      <c r="N2738">
        <f>+VLOOKUP(E2738,prostor!$F$1:$G$101,2,0)</f>
        <v>9</v>
      </c>
      <c r="O2738">
        <f t="shared" si="168"/>
        <v>45</v>
      </c>
      <c r="P2738">
        <f>VLOOKUP(O2738,mi2hh!A$2:B$4261,2,FALSE())</f>
        <v>1</v>
      </c>
      <c r="Q2738" t="str">
        <f t="shared" si="169"/>
        <v>Red</v>
      </c>
      <c r="R2738" t="str">
        <f t="shared" si="170"/>
        <v>UN</v>
      </c>
      <c r="S2738" s="24" t="s">
        <v>1215</v>
      </c>
      <c r="T2738" t="str">
        <f t="shared" si="171"/>
        <v/>
      </c>
      <c r="U2738">
        <f>VLOOKUP(S2738,ar_skupina!L$2:M$136,2,FALSE())</f>
        <v>72</v>
      </c>
    </row>
    <row r="2739" spans="1:21" ht="14.25" customHeight="1" x14ac:dyDescent="0.25">
      <c r="A2739">
        <v>3347</v>
      </c>
      <c r="B2739" s="9">
        <v>45215.677083333299</v>
      </c>
      <c r="C2739" s="9">
        <v>45215.78125</v>
      </c>
      <c r="D2739" t="s">
        <v>2175</v>
      </c>
      <c r="E2739">
        <v>307</v>
      </c>
      <c r="F2739" t="s">
        <v>2170</v>
      </c>
      <c r="G2739" t="s">
        <v>2</v>
      </c>
      <c r="H2739" t="s">
        <v>2173</v>
      </c>
      <c r="I2739" s="63" t="e">
        <f t="array" ref="I2739">_xlfn.IFS(#REF!="1",1,#REF!="2",2,#REF!="3",3,#REF!="1A",4,#REF!="1B",5,#REF!="2A",6,#REF!="2B",7,#REF!="3A",8,#REF!="3B",9,#REF!="4A",10,#REF!="","")</f>
        <v>#REF!</v>
      </c>
      <c r="J2739">
        <f>VLOOKUP(F2739,profesor!$G$2:$H$101,2,0)</f>
        <v>30</v>
      </c>
      <c r="K2739">
        <f>VLOOKUP(H2739,ar_predmet!A:C,3,0)</f>
        <v>49</v>
      </c>
      <c r="L2739" s="3">
        <f>VLOOKUP(H2739,ar_predmet!A:C,2,FALSE())</f>
        <v>5304</v>
      </c>
      <c r="M2739">
        <f>+VLOOKUP(G2739,tip_dogodka!$B$2:$C$10,2,0)</f>
        <v>1</v>
      </c>
      <c r="N2739">
        <f>+VLOOKUP(E2739,prostor!$F$1:$G$101,2,0)</f>
        <v>9</v>
      </c>
      <c r="O2739">
        <f t="shared" si="168"/>
        <v>150</v>
      </c>
      <c r="P2739">
        <f>VLOOKUP(O2739,mi2hh!A$2:B$4261,2,FALSE())</f>
        <v>3</v>
      </c>
      <c r="Q2739" t="str">
        <f t="shared" si="169"/>
        <v>Red</v>
      </c>
      <c r="R2739" t="str">
        <f t="shared" si="170"/>
        <v>VS</v>
      </c>
      <c r="S2739" s="24" t="s">
        <v>1176</v>
      </c>
      <c r="T2739" t="str">
        <f t="shared" si="171"/>
        <v/>
      </c>
      <c r="U2739">
        <f>VLOOKUP(S2739,ar_skupina!L$2:M$136,2,FALSE())</f>
        <v>7</v>
      </c>
    </row>
    <row r="2740" spans="1:21" ht="14.25" customHeight="1" x14ac:dyDescent="0.25">
      <c r="A2740">
        <v>3351</v>
      </c>
      <c r="B2740" s="9">
        <v>45370.489583333299</v>
      </c>
      <c r="C2740" s="9">
        <v>45370.59375</v>
      </c>
      <c r="D2740" t="s">
        <v>2178</v>
      </c>
      <c r="E2740" t="s">
        <v>16</v>
      </c>
      <c r="F2740" t="s">
        <v>2170</v>
      </c>
      <c r="G2740" t="s">
        <v>4</v>
      </c>
      <c r="H2740" t="s">
        <v>1564</v>
      </c>
      <c r="I2740" s="63" t="e">
        <f t="array" ref="I2740">_xlfn.IFS(#REF!="1",1,#REF!="2",2,#REF!="3",3,#REF!="1A",4,#REF!="1B",5,#REF!="2A",6,#REF!="2B",7,#REF!="3A",8,#REF!="3B",9,#REF!="4A",10,#REF!="","")</f>
        <v>#REF!</v>
      </c>
      <c r="J2740">
        <f>VLOOKUP(F2740,profesor!$G$2:$H$101,2,0)</f>
        <v>30</v>
      </c>
      <c r="K2740">
        <f>VLOOKUP(H2740,ar_predmet!A:C,3,0)</f>
        <v>98</v>
      </c>
      <c r="L2740" s="3">
        <f>VLOOKUP(H2740,ar_predmet!A:C,2,FALSE())</f>
        <v>6224</v>
      </c>
      <c r="M2740">
        <f>+VLOOKUP(G2740,tip_dogodka!$B$2:$C$10,2,0)</f>
        <v>3</v>
      </c>
      <c r="N2740">
        <f>+VLOOKUP(E2740,prostor!$F$1:$G$101,2,0)</f>
        <v>54</v>
      </c>
      <c r="O2740">
        <f t="shared" si="168"/>
        <v>150</v>
      </c>
      <c r="P2740">
        <f>VLOOKUP(O2740,mi2hh!A$2:B$4261,2,FALSE())</f>
        <v>3</v>
      </c>
      <c r="Q2740" t="str">
        <f t="shared" si="169"/>
        <v>Red</v>
      </c>
      <c r="R2740" t="str">
        <f t="shared" si="170"/>
        <v>UN</v>
      </c>
      <c r="S2740" s="24" t="s">
        <v>1208</v>
      </c>
      <c r="T2740" t="str">
        <f t="shared" si="171"/>
        <v/>
      </c>
      <c r="U2740">
        <f>VLOOKUP(S2740,ar_skupina!L$2:M$136,2,FALSE())</f>
        <v>65</v>
      </c>
    </row>
    <row r="2741" spans="1:21" ht="14.25" customHeight="1" x14ac:dyDescent="0.25">
      <c r="A2741">
        <v>3353</v>
      </c>
      <c r="B2741" s="9">
        <v>45225.677083333299</v>
      </c>
      <c r="C2741" s="9">
        <v>45225.78125</v>
      </c>
      <c r="D2741" t="s">
        <v>2175</v>
      </c>
      <c r="E2741">
        <v>306</v>
      </c>
      <c r="F2741" t="s">
        <v>2170</v>
      </c>
      <c r="G2741" t="s">
        <v>2</v>
      </c>
      <c r="H2741" t="s">
        <v>2173</v>
      </c>
      <c r="I2741" s="63" t="e">
        <f t="array" ref="I2741">_xlfn.IFS(#REF!="1",1,#REF!="2",2,#REF!="3",3,#REF!="1A",4,#REF!="1B",5,#REF!="2A",6,#REF!="2B",7,#REF!="3A",8,#REF!="3B",9,#REF!="4A",10,#REF!="","")</f>
        <v>#REF!</v>
      </c>
      <c r="J2741">
        <f>VLOOKUP(F2741,profesor!$G$2:$H$101,2,0)</f>
        <v>30</v>
      </c>
      <c r="K2741">
        <f>VLOOKUP(H2741,ar_predmet!A:C,3,0)</f>
        <v>49</v>
      </c>
      <c r="L2741" s="3">
        <f>VLOOKUP(H2741,ar_predmet!A:C,2,FALSE())</f>
        <v>5304</v>
      </c>
      <c r="M2741">
        <f>+VLOOKUP(G2741,tip_dogodka!$B$2:$C$10,2,0)</f>
        <v>1</v>
      </c>
      <c r="N2741">
        <f>+VLOOKUP(E2741,prostor!$F$1:$G$101,2,0)</f>
        <v>8</v>
      </c>
      <c r="O2741">
        <f t="shared" si="168"/>
        <v>150</v>
      </c>
      <c r="P2741">
        <f>VLOOKUP(O2741,mi2hh!A$2:B$4261,2,FALSE())</f>
        <v>3</v>
      </c>
      <c r="Q2741" t="str">
        <f t="shared" si="169"/>
        <v>Red</v>
      </c>
      <c r="R2741" t="str">
        <f t="shared" si="170"/>
        <v>VS</v>
      </c>
      <c r="S2741" s="24" t="s">
        <v>1176</v>
      </c>
      <c r="T2741" t="str">
        <f t="shared" si="171"/>
        <v/>
      </c>
      <c r="U2741">
        <f>VLOOKUP(S2741,ar_skupina!L$2:M$136,2,FALSE())</f>
        <v>7</v>
      </c>
    </row>
    <row r="2742" spans="1:21" ht="14.25" customHeight="1" x14ac:dyDescent="0.25">
      <c r="A2742">
        <v>3356</v>
      </c>
      <c r="B2742" s="9">
        <v>45202.416666666701</v>
      </c>
      <c r="C2742" s="9">
        <v>45202.520833333299</v>
      </c>
      <c r="D2742" t="s">
        <v>2169</v>
      </c>
      <c r="E2742">
        <v>111</v>
      </c>
      <c r="F2742" t="s">
        <v>2170</v>
      </c>
      <c r="G2742" t="s">
        <v>2</v>
      </c>
      <c r="H2742" t="s">
        <v>1949</v>
      </c>
      <c r="I2742" s="63" t="e">
        <f t="array" ref="I2742">_xlfn.IFS(#REF!="1",1,#REF!="2",2,#REF!="3",3,#REF!="1A",4,#REF!="1B",5,#REF!="2A",6,#REF!="2B",7,#REF!="3A",8,#REF!="3B",9,#REF!="4A",10,#REF!="","")</f>
        <v>#REF!</v>
      </c>
      <c r="J2742">
        <f>VLOOKUP(F2742,profesor!$G$2:$H$101,2,0)</f>
        <v>30</v>
      </c>
      <c r="K2742">
        <f>VLOOKUP(H2742,ar_predmet!A:C,3,0)</f>
        <v>8</v>
      </c>
      <c r="L2742" s="3">
        <f>VLOOKUP(H2742,ar_predmet!A:C,2,FALSE())</f>
        <v>5114</v>
      </c>
      <c r="M2742">
        <f>+VLOOKUP(G2742,tip_dogodka!$B$2:$C$10,2,0)</f>
        <v>1</v>
      </c>
      <c r="N2742">
        <f>+VLOOKUP(E2742,prostor!$F$1:$G$101,2,0)</f>
        <v>4</v>
      </c>
      <c r="O2742">
        <f t="shared" si="168"/>
        <v>150</v>
      </c>
      <c r="P2742">
        <f>VLOOKUP(O2742,mi2hh!A$2:B$4261,2,FALSE())</f>
        <v>3</v>
      </c>
      <c r="Q2742" t="str">
        <f t="shared" si="169"/>
        <v>Red</v>
      </c>
      <c r="R2742" t="str">
        <f t="shared" si="170"/>
        <v>VS</v>
      </c>
      <c r="S2742" s="24" t="s">
        <v>1128</v>
      </c>
      <c r="T2742" t="str">
        <f t="shared" si="171"/>
        <v/>
      </c>
      <c r="U2742">
        <f>VLOOKUP(S2742,ar_skupina!L$2:M$136,2,FALSE())</f>
        <v>1</v>
      </c>
    </row>
    <row r="2743" spans="1:21" ht="14.25" customHeight="1" x14ac:dyDescent="0.25">
      <c r="A2743">
        <v>3357</v>
      </c>
      <c r="B2743" s="9">
        <v>45378.375</v>
      </c>
      <c r="C2743" s="9">
        <v>45378.479166666701</v>
      </c>
      <c r="D2743" t="s">
        <v>2176</v>
      </c>
      <c r="E2743">
        <v>5</v>
      </c>
      <c r="F2743" t="s">
        <v>2170</v>
      </c>
      <c r="G2743" t="s">
        <v>2</v>
      </c>
      <c r="H2743" t="s">
        <v>1954</v>
      </c>
      <c r="I2743" s="63" t="e">
        <f t="array" ref="I2743">_xlfn.IFS(#REF!="1",1,#REF!="2",2,#REF!="3",3,#REF!="1A",4,#REF!="1B",5,#REF!="2A",6,#REF!="2B",7,#REF!="3A",8,#REF!="3B",9,#REF!="4A",10,#REF!="","")</f>
        <v>#REF!</v>
      </c>
      <c r="J2743">
        <f>VLOOKUP(F2743,profesor!$G$2:$H$101,2,0)</f>
        <v>30</v>
      </c>
      <c r="K2743">
        <f>VLOOKUP(H2743,ar_predmet!A:C,3,0)</f>
        <v>77</v>
      </c>
      <c r="L2743" s="3">
        <f>VLOOKUP(H2743,ar_predmet!A:C,2,FALSE())</f>
        <v>6115</v>
      </c>
      <c r="M2743">
        <f>+VLOOKUP(G2743,tip_dogodka!$B$2:$C$10,2,0)</f>
        <v>1</v>
      </c>
      <c r="N2743">
        <f>+VLOOKUP(E2743,prostor!$F$1:$G$101,2,0)</f>
        <v>1</v>
      </c>
      <c r="O2743">
        <f t="shared" si="168"/>
        <v>150</v>
      </c>
      <c r="P2743">
        <f>VLOOKUP(O2743,mi2hh!A$2:B$4261,2,FALSE())</f>
        <v>3</v>
      </c>
      <c r="Q2743" t="str">
        <f t="shared" si="169"/>
        <v>Red</v>
      </c>
      <c r="R2743" t="str">
        <f t="shared" si="170"/>
        <v>UN</v>
      </c>
      <c r="S2743" s="24" t="s">
        <v>1195</v>
      </c>
      <c r="T2743" t="str">
        <f t="shared" si="171"/>
        <v/>
      </c>
      <c r="U2743">
        <f>VLOOKUP(S2743,ar_skupina!L$2:M$136,2,FALSE())</f>
        <v>52</v>
      </c>
    </row>
    <row r="2744" spans="1:21" ht="14.25" customHeight="1" x14ac:dyDescent="0.25">
      <c r="A2744">
        <v>3358</v>
      </c>
      <c r="B2744" s="9">
        <v>45225.416666666701</v>
      </c>
      <c r="C2744" s="9">
        <v>45225.520833333299</v>
      </c>
      <c r="D2744" t="s">
        <v>2171</v>
      </c>
      <c r="E2744">
        <v>111</v>
      </c>
      <c r="F2744" t="s">
        <v>2170</v>
      </c>
      <c r="G2744" t="s">
        <v>3</v>
      </c>
      <c r="H2744" t="s">
        <v>1949</v>
      </c>
      <c r="I2744" s="63" t="e">
        <f t="array" ref="I2744">_xlfn.IFS(#REF!="1",1,#REF!="2",2,#REF!="3",3,#REF!="1A",4,#REF!="1B",5,#REF!="2A",6,#REF!="2B",7,#REF!="3A",8,#REF!="3B",9,#REF!="4A",10,#REF!="","")</f>
        <v>#REF!</v>
      </c>
      <c r="J2744">
        <f>VLOOKUP(F2744,profesor!$G$2:$H$101,2,0)</f>
        <v>30</v>
      </c>
      <c r="K2744">
        <f>VLOOKUP(H2744,ar_predmet!A:C,3,0)</f>
        <v>8</v>
      </c>
      <c r="L2744" s="3">
        <f>VLOOKUP(H2744,ar_predmet!A:C,2,FALSE())</f>
        <v>5114</v>
      </c>
      <c r="M2744">
        <f>+VLOOKUP(G2744,tip_dogodka!$B$2:$C$10,2,0)</f>
        <v>2</v>
      </c>
      <c r="N2744">
        <f>+VLOOKUP(E2744,prostor!$F$1:$G$101,2,0)</f>
        <v>4</v>
      </c>
      <c r="O2744">
        <f t="shared" si="168"/>
        <v>150</v>
      </c>
      <c r="P2744">
        <f>VLOOKUP(O2744,mi2hh!A$2:B$4261,2,FALSE())</f>
        <v>3</v>
      </c>
      <c r="Q2744" t="str">
        <f t="shared" si="169"/>
        <v>Red</v>
      </c>
      <c r="R2744" t="str">
        <f t="shared" si="170"/>
        <v>VS</v>
      </c>
      <c r="S2744" s="24" t="s">
        <v>1137</v>
      </c>
      <c r="T2744" t="str">
        <f t="shared" si="171"/>
        <v>2</v>
      </c>
      <c r="U2744">
        <f>VLOOKUP(S2744,ar_skupina!L$2:M$136,2,FALSE())</f>
        <v>6</v>
      </c>
    </row>
    <row r="2745" spans="1:21" ht="14.25" customHeight="1" x14ac:dyDescent="0.25">
      <c r="A2745">
        <v>3359</v>
      </c>
      <c r="B2745" s="9">
        <v>45369.489583333299</v>
      </c>
      <c r="C2745" s="9">
        <v>45369.59375</v>
      </c>
      <c r="D2745" t="s">
        <v>2174</v>
      </c>
      <c r="E2745">
        <v>306</v>
      </c>
      <c r="F2745" t="s">
        <v>2170</v>
      </c>
      <c r="G2745" t="s">
        <v>2</v>
      </c>
      <c r="H2745" t="s">
        <v>1564</v>
      </c>
      <c r="I2745" s="63" t="e">
        <f t="array" ref="I2745">_xlfn.IFS(#REF!="1",1,#REF!="2",2,#REF!="3",3,#REF!="1A",4,#REF!="1B",5,#REF!="2A",6,#REF!="2B",7,#REF!="3A",8,#REF!="3B",9,#REF!="4A",10,#REF!="","")</f>
        <v>#REF!</v>
      </c>
      <c r="J2745">
        <f>VLOOKUP(F2745,profesor!$G$2:$H$101,2,0)</f>
        <v>30</v>
      </c>
      <c r="K2745">
        <f>VLOOKUP(H2745,ar_predmet!A:C,3,0)</f>
        <v>98</v>
      </c>
      <c r="L2745" s="3">
        <f>VLOOKUP(H2745,ar_predmet!A:C,2,FALSE())</f>
        <v>6224</v>
      </c>
      <c r="M2745">
        <f>+VLOOKUP(G2745,tip_dogodka!$B$2:$C$10,2,0)</f>
        <v>1</v>
      </c>
      <c r="N2745">
        <f>+VLOOKUP(E2745,prostor!$F$1:$G$101,2,0)</f>
        <v>8</v>
      </c>
      <c r="O2745">
        <f t="shared" si="168"/>
        <v>150</v>
      </c>
      <c r="P2745">
        <f>VLOOKUP(O2745,mi2hh!A$2:B$4261,2,FALSE())</f>
        <v>3</v>
      </c>
      <c r="Q2745" t="str">
        <f t="shared" si="169"/>
        <v>Red</v>
      </c>
      <c r="R2745" t="str">
        <f t="shared" si="170"/>
        <v>UN</v>
      </c>
      <c r="S2745" s="24" t="s">
        <v>1208</v>
      </c>
      <c r="T2745" t="str">
        <f t="shared" si="171"/>
        <v/>
      </c>
      <c r="U2745">
        <f>VLOOKUP(S2745,ar_skupina!L$2:M$136,2,FALSE())</f>
        <v>65</v>
      </c>
    </row>
    <row r="2746" spans="1:21" ht="14.25" customHeight="1" x14ac:dyDescent="0.25">
      <c r="A2746">
        <v>3360</v>
      </c>
      <c r="B2746" s="9">
        <v>45264.815972222197</v>
      </c>
      <c r="C2746" s="9">
        <v>45264.885416666701</v>
      </c>
      <c r="D2746" t="s">
        <v>1332</v>
      </c>
      <c r="E2746" t="s">
        <v>17</v>
      </c>
      <c r="F2746" t="s">
        <v>2170</v>
      </c>
      <c r="G2746" t="s">
        <v>2</v>
      </c>
      <c r="H2746" t="s">
        <v>1334</v>
      </c>
      <c r="I2746" s="63" t="e">
        <f t="array" ref="I2746">_xlfn.IFS(#REF!="1",1,#REF!="2",2,#REF!="3",3,#REF!="1A",4,#REF!="1B",5,#REF!="2A",6,#REF!="2B",7,#REF!="3A",8,#REF!="3B",9,#REF!="4A",10,#REF!="","")</f>
        <v>#REF!</v>
      </c>
      <c r="J2746">
        <f>VLOOKUP(F2746,profesor!$G$2:$H$101,2,0)</f>
        <v>30</v>
      </c>
      <c r="K2746">
        <f>VLOOKUP(H2746,ar_predmet!A:C,3,0)</f>
        <v>300</v>
      </c>
      <c r="L2746" s="3">
        <f>VLOOKUP(H2746,ar_predmet!A:C,2,FALSE())</f>
        <v>4137</v>
      </c>
      <c r="M2746">
        <f>+VLOOKUP(G2746,tip_dogodka!$B$2:$C$10,2,0)</f>
        <v>1</v>
      </c>
      <c r="N2746">
        <f>+VLOOKUP(E2746,prostor!$F$1:$G$101,2,0)</f>
        <v>55</v>
      </c>
      <c r="O2746">
        <f t="shared" si="168"/>
        <v>100</v>
      </c>
      <c r="P2746">
        <f>VLOOKUP(O2746,mi2hh!A$2:B$4261,2,FALSE())</f>
        <v>2</v>
      </c>
      <c r="Q2746" t="str">
        <f t="shared" si="169"/>
        <v>Izr</v>
      </c>
      <c r="R2746" t="str">
        <f t="shared" si="170"/>
        <v>DO</v>
      </c>
      <c r="S2746" s="24" t="s">
        <v>1280</v>
      </c>
      <c r="T2746" t="str">
        <f t="shared" si="171"/>
        <v/>
      </c>
      <c r="U2746">
        <f>VLOOKUP(S2746,ar_skupina!L$2:M$136,2,FALSE())</f>
        <v>130</v>
      </c>
    </row>
    <row r="2747" spans="1:21" ht="14.25" customHeight="1" x14ac:dyDescent="0.25">
      <c r="A2747">
        <v>3361</v>
      </c>
      <c r="B2747" s="9">
        <v>45391.791666666701</v>
      </c>
      <c r="C2747" s="9">
        <v>45391.895833333299</v>
      </c>
      <c r="D2747" t="s">
        <v>2177</v>
      </c>
      <c r="E2747" t="s">
        <v>17</v>
      </c>
      <c r="F2747" t="s">
        <v>2170</v>
      </c>
      <c r="G2747" t="s">
        <v>2</v>
      </c>
      <c r="H2747" t="s">
        <v>1949</v>
      </c>
      <c r="I2747" s="63" t="e">
        <f t="array" ref="I2747">_xlfn.IFS(#REF!="1",1,#REF!="2",2,#REF!="3",3,#REF!="1A",4,#REF!="1B",5,#REF!="2A",6,#REF!="2B",7,#REF!="3A",8,#REF!="3B",9,#REF!="4A",10,#REF!="","")</f>
        <v>#REF!</v>
      </c>
      <c r="J2747">
        <f>VLOOKUP(F2747,profesor!$G$2:$H$101,2,0)</f>
        <v>30</v>
      </c>
      <c r="K2747">
        <f>VLOOKUP(H2747,ar_predmet!A:C,3,0)</f>
        <v>8</v>
      </c>
      <c r="L2747" s="3">
        <f>VLOOKUP(H2747,ar_predmet!A:C,2,FALSE())</f>
        <v>5114</v>
      </c>
      <c r="M2747">
        <f>+VLOOKUP(G2747,tip_dogodka!$B$2:$C$10,2,0)</f>
        <v>1</v>
      </c>
      <c r="N2747">
        <f>+VLOOKUP(E2747,prostor!$F$1:$G$101,2,0)</f>
        <v>55</v>
      </c>
      <c r="O2747">
        <f t="shared" si="168"/>
        <v>150</v>
      </c>
      <c r="P2747">
        <f>VLOOKUP(O2747,mi2hh!A$2:B$4261,2,FALSE())</f>
        <v>3</v>
      </c>
      <c r="Q2747" t="str">
        <f t="shared" si="169"/>
        <v>Izr</v>
      </c>
      <c r="R2747" t="str">
        <f t="shared" si="170"/>
        <v>VS</v>
      </c>
      <c r="S2747" s="24" t="s">
        <v>1241</v>
      </c>
      <c r="T2747" t="str">
        <f t="shared" si="171"/>
        <v/>
      </c>
      <c r="U2747">
        <f>VLOOKUP(S2747,ar_skupina!L$2:M$136,2,FALSE())</f>
        <v>90</v>
      </c>
    </row>
    <row r="2748" spans="1:21" ht="14.25" customHeight="1" x14ac:dyDescent="0.25">
      <c r="A2748">
        <v>3362</v>
      </c>
      <c r="B2748" s="9">
        <v>45224.416666666701</v>
      </c>
      <c r="C2748" s="9">
        <v>45224.520833333299</v>
      </c>
      <c r="D2748" t="s">
        <v>2171</v>
      </c>
      <c r="E2748">
        <v>111</v>
      </c>
      <c r="F2748" t="s">
        <v>2170</v>
      </c>
      <c r="G2748" t="s">
        <v>3</v>
      </c>
      <c r="H2748" t="s">
        <v>1949</v>
      </c>
      <c r="I2748" s="63" t="e">
        <f t="array" ref="I2748">_xlfn.IFS(#REF!="1",1,#REF!="2",2,#REF!="3",3,#REF!="1A",4,#REF!="1B",5,#REF!="2A",6,#REF!="2B",7,#REF!="3A",8,#REF!="3B",9,#REF!="4A",10,#REF!="","")</f>
        <v>#REF!</v>
      </c>
      <c r="J2748">
        <f>VLOOKUP(F2748,profesor!$G$2:$H$101,2,0)</f>
        <v>30</v>
      </c>
      <c r="K2748">
        <f>VLOOKUP(H2748,ar_predmet!A:C,3,0)</f>
        <v>8</v>
      </c>
      <c r="L2748" s="3">
        <f>VLOOKUP(H2748,ar_predmet!A:C,2,FALSE())</f>
        <v>5114</v>
      </c>
      <c r="M2748">
        <f>+VLOOKUP(G2748,tip_dogodka!$B$2:$C$10,2,0)</f>
        <v>2</v>
      </c>
      <c r="N2748">
        <f>+VLOOKUP(E2748,prostor!$F$1:$G$101,2,0)</f>
        <v>4</v>
      </c>
      <c r="O2748">
        <f t="shared" si="168"/>
        <v>150</v>
      </c>
      <c r="P2748">
        <f>VLOOKUP(O2748,mi2hh!A$2:B$4261,2,FALSE())</f>
        <v>3</v>
      </c>
      <c r="Q2748" t="str">
        <f t="shared" si="169"/>
        <v>Red</v>
      </c>
      <c r="R2748" t="str">
        <f t="shared" si="170"/>
        <v>VS</v>
      </c>
      <c r="S2748" s="24" t="s">
        <v>1137</v>
      </c>
      <c r="T2748" t="str">
        <f t="shared" si="171"/>
        <v>2</v>
      </c>
      <c r="U2748">
        <f>VLOOKUP(S2748,ar_skupina!L$2:M$136,2,FALSE())</f>
        <v>6</v>
      </c>
    </row>
    <row r="2749" spans="1:21" ht="14.25" customHeight="1" x14ac:dyDescent="0.25">
      <c r="A2749">
        <v>3363</v>
      </c>
      <c r="B2749" s="9">
        <v>45205.416666666701</v>
      </c>
      <c r="C2749" s="9">
        <v>45205.520833333299</v>
      </c>
      <c r="D2749" t="s">
        <v>2179</v>
      </c>
      <c r="E2749" t="s">
        <v>16</v>
      </c>
      <c r="F2749" t="s">
        <v>2170</v>
      </c>
      <c r="G2749" t="s">
        <v>4</v>
      </c>
      <c r="H2749" t="s">
        <v>1949</v>
      </c>
      <c r="I2749" s="63" t="e">
        <f t="array" ref="I2749">_xlfn.IFS(#REF!="1",1,#REF!="2",2,#REF!="3",3,#REF!="1A",4,#REF!="1B",5,#REF!="2A",6,#REF!="2B",7,#REF!="3A",8,#REF!="3B",9,#REF!="4A",10,#REF!="","")</f>
        <v>#REF!</v>
      </c>
      <c r="J2749">
        <f>VLOOKUP(F2749,profesor!$G$2:$H$101,2,0)</f>
        <v>30</v>
      </c>
      <c r="K2749">
        <f>VLOOKUP(H2749,ar_predmet!A:C,3,0)</f>
        <v>8</v>
      </c>
      <c r="L2749" s="3">
        <f>VLOOKUP(H2749,ar_predmet!A:C,2,FALSE())</f>
        <v>5114</v>
      </c>
      <c r="M2749">
        <f>+VLOOKUP(G2749,tip_dogodka!$B$2:$C$10,2,0)</f>
        <v>3</v>
      </c>
      <c r="N2749">
        <f>+VLOOKUP(E2749,prostor!$F$1:$G$101,2,0)</f>
        <v>54</v>
      </c>
      <c r="O2749">
        <f t="shared" si="168"/>
        <v>150</v>
      </c>
      <c r="P2749">
        <f>VLOOKUP(O2749,mi2hh!A$2:B$4261,2,FALSE())</f>
        <v>3</v>
      </c>
      <c r="Q2749" t="str">
        <f t="shared" si="169"/>
        <v>Red</v>
      </c>
      <c r="R2749" t="str">
        <f t="shared" si="170"/>
        <v>VS</v>
      </c>
      <c r="S2749" s="24" t="s">
        <v>1128</v>
      </c>
      <c r="T2749" t="str">
        <f t="shared" si="171"/>
        <v/>
      </c>
      <c r="U2749">
        <f>VLOOKUP(S2749,ar_skupina!L$2:M$136,2,FALSE())</f>
        <v>1</v>
      </c>
    </row>
    <row r="2750" spans="1:21" ht="14.25" customHeight="1" x14ac:dyDescent="0.25">
      <c r="A2750">
        <v>3364</v>
      </c>
      <c r="B2750" s="9">
        <v>45385.416666666701</v>
      </c>
      <c r="C2750" s="9">
        <v>45385.520833333299</v>
      </c>
      <c r="D2750" t="s">
        <v>2176</v>
      </c>
      <c r="E2750">
        <v>5</v>
      </c>
      <c r="F2750" t="s">
        <v>2170</v>
      </c>
      <c r="G2750" t="s">
        <v>2</v>
      </c>
      <c r="H2750" t="s">
        <v>1954</v>
      </c>
      <c r="I2750" s="63" t="e">
        <f t="array" ref="I2750">_xlfn.IFS(#REF!="1",1,#REF!="2",2,#REF!="3",3,#REF!="1A",4,#REF!="1B",5,#REF!="2A",6,#REF!="2B",7,#REF!="3A",8,#REF!="3B",9,#REF!="4A",10,#REF!="","")</f>
        <v>#REF!</v>
      </c>
      <c r="J2750">
        <f>VLOOKUP(F2750,profesor!$G$2:$H$101,2,0)</f>
        <v>30</v>
      </c>
      <c r="K2750">
        <f>VLOOKUP(H2750,ar_predmet!A:C,3,0)</f>
        <v>77</v>
      </c>
      <c r="L2750" s="3">
        <f>VLOOKUP(H2750,ar_predmet!A:C,2,FALSE())</f>
        <v>6115</v>
      </c>
      <c r="M2750">
        <f>+VLOOKUP(G2750,tip_dogodka!$B$2:$C$10,2,0)</f>
        <v>1</v>
      </c>
      <c r="N2750">
        <f>+VLOOKUP(E2750,prostor!$F$1:$G$101,2,0)</f>
        <v>1</v>
      </c>
      <c r="O2750">
        <f t="shared" si="168"/>
        <v>150</v>
      </c>
      <c r="P2750">
        <f>VLOOKUP(O2750,mi2hh!A$2:B$4261,2,FALSE())</f>
        <v>3</v>
      </c>
      <c r="Q2750" t="str">
        <f t="shared" si="169"/>
        <v>Red</v>
      </c>
      <c r="R2750" t="str">
        <f t="shared" si="170"/>
        <v>UN</v>
      </c>
      <c r="S2750" s="24" t="s">
        <v>1195</v>
      </c>
      <c r="T2750" t="str">
        <f t="shared" si="171"/>
        <v/>
      </c>
      <c r="U2750">
        <f>VLOOKUP(S2750,ar_skupina!L$2:M$136,2,FALSE())</f>
        <v>52</v>
      </c>
    </row>
    <row r="2751" spans="1:21" ht="14.25" customHeight="1" x14ac:dyDescent="0.25">
      <c r="A2751">
        <v>3366</v>
      </c>
      <c r="B2751" s="9">
        <v>45380.375</v>
      </c>
      <c r="C2751" s="9">
        <v>45380.479166666701</v>
      </c>
      <c r="D2751" t="s">
        <v>2176</v>
      </c>
      <c r="E2751">
        <v>5</v>
      </c>
      <c r="F2751" t="s">
        <v>2170</v>
      </c>
      <c r="G2751" t="s">
        <v>2</v>
      </c>
      <c r="H2751" t="s">
        <v>1954</v>
      </c>
      <c r="I2751" s="63" t="e">
        <f t="array" ref="I2751">_xlfn.IFS(#REF!="1",1,#REF!="2",2,#REF!="3",3,#REF!="1A",4,#REF!="1B",5,#REF!="2A",6,#REF!="2B",7,#REF!="3A",8,#REF!="3B",9,#REF!="4A",10,#REF!="","")</f>
        <v>#REF!</v>
      </c>
      <c r="J2751">
        <f>VLOOKUP(F2751,profesor!$G$2:$H$101,2,0)</f>
        <v>30</v>
      </c>
      <c r="K2751">
        <f>VLOOKUP(H2751,ar_predmet!A:C,3,0)</f>
        <v>77</v>
      </c>
      <c r="L2751" s="3">
        <f>VLOOKUP(H2751,ar_predmet!A:C,2,FALSE())</f>
        <v>6115</v>
      </c>
      <c r="M2751">
        <f>+VLOOKUP(G2751,tip_dogodka!$B$2:$C$10,2,0)</f>
        <v>1</v>
      </c>
      <c r="N2751">
        <f>+VLOOKUP(E2751,prostor!$F$1:$G$101,2,0)</f>
        <v>1</v>
      </c>
      <c r="O2751">
        <f t="shared" si="168"/>
        <v>150</v>
      </c>
      <c r="P2751">
        <f>VLOOKUP(O2751,mi2hh!A$2:B$4261,2,FALSE())</f>
        <v>3</v>
      </c>
      <c r="Q2751" t="str">
        <f t="shared" si="169"/>
        <v>Red</v>
      </c>
      <c r="R2751" t="str">
        <f t="shared" si="170"/>
        <v>UN</v>
      </c>
      <c r="S2751" s="24" t="s">
        <v>1195</v>
      </c>
      <c r="T2751" t="str">
        <f t="shared" si="171"/>
        <v/>
      </c>
      <c r="U2751">
        <f>VLOOKUP(S2751,ar_skupina!L$2:M$136,2,FALSE())</f>
        <v>52</v>
      </c>
    </row>
    <row r="2752" spans="1:21" ht="14.25" customHeight="1" x14ac:dyDescent="0.25">
      <c r="A2752">
        <v>3369</v>
      </c>
      <c r="B2752" s="9">
        <v>45216.416666666701</v>
      </c>
      <c r="C2752" s="9">
        <v>45216.520833333299</v>
      </c>
      <c r="D2752" t="s">
        <v>2169</v>
      </c>
      <c r="E2752">
        <v>111</v>
      </c>
      <c r="F2752" t="s">
        <v>2170</v>
      </c>
      <c r="G2752" t="s">
        <v>2</v>
      </c>
      <c r="H2752" t="s">
        <v>1949</v>
      </c>
      <c r="I2752" s="63" t="e">
        <f t="array" ref="I2752">_xlfn.IFS(#REF!="1",1,#REF!="2",2,#REF!="3",3,#REF!="1A",4,#REF!="1B",5,#REF!="2A",6,#REF!="2B",7,#REF!="3A",8,#REF!="3B",9,#REF!="4A",10,#REF!="","")</f>
        <v>#REF!</v>
      </c>
      <c r="J2752">
        <f>VLOOKUP(F2752,profesor!$G$2:$H$101,2,0)</f>
        <v>30</v>
      </c>
      <c r="K2752">
        <f>VLOOKUP(H2752,ar_predmet!A:C,3,0)</f>
        <v>8</v>
      </c>
      <c r="L2752" s="3">
        <f>VLOOKUP(H2752,ar_predmet!A:C,2,FALSE())</f>
        <v>5114</v>
      </c>
      <c r="M2752">
        <f>+VLOOKUP(G2752,tip_dogodka!$B$2:$C$10,2,0)</f>
        <v>1</v>
      </c>
      <c r="N2752">
        <f>+VLOOKUP(E2752,prostor!$F$1:$G$101,2,0)</f>
        <v>4</v>
      </c>
      <c r="O2752">
        <f t="shared" si="168"/>
        <v>150</v>
      </c>
      <c r="P2752">
        <f>VLOOKUP(O2752,mi2hh!A$2:B$4261,2,FALSE())</f>
        <v>3</v>
      </c>
      <c r="Q2752" t="str">
        <f t="shared" si="169"/>
        <v>Red</v>
      </c>
      <c r="R2752" t="str">
        <f t="shared" si="170"/>
        <v>VS</v>
      </c>
      <c r="S2752" s="24" t="s">
        <v>1128</v>
      </c>
      <c r="T2752" t="str">
        <f t="shared" si="171"/>
        <v/>
      </c>
      <c r="U2752">
        <f>VLOOKUP(S2752,ar_skupina!L$2:M$136,2,FALSE())</f>
        <v>1</v>
      </c>
    </row>
    <row r="2753" spans="1:21" ht="14.25" customHeight="1" x14ac:dyDescent="0.25">
      <c r="A2753">
        <v>3372</v>
      </c>
      <c r="B2753" s="9">
        <v>45420.677083333299</v>
      </c>
      <c r="C2753" s="9">
        <v>45420.847222222197</v>
      </c>
      <c r="D2753" t="s">
        <v>2180</v>
      </c>
      <c r="E2753">
        <v>302</v>
      </c>
      <c r="F2753" t="s">
        <v>2170</v>
      </c>
      <c r="G2753" t="s">
        <v>7</v>
      </c>
      <c r="H2753" t="s">
        <v>2181</v>
      </c>
      <c r="I2753" s="63" t="e">
        <f t="array" ref="I2753">_xlfn.IFS(#REF!="1",1,#REF!="2",2,#REF!="3",3,#REF!="1A",4,#REF!="1B",5,#REF!="2A",6,#REF!="2B",7,#REF!="3A",8,#REF!="3B",9,#REF!="4A",10,#REF!="","")</f>
        <v>#REF!</v>
      </c>
      <c r="J2753">
        <f>VLOOKUP(F2753,profesor!$G$2:$H$101,2,0)</f>
        <v>30</v>
      </c>
      <c r="K2753">
        <f>VLOOKUP(H2753,ar_predmet!A:C,3,0)</f>
        <v>177</v>
      </c>
      <c r="L2753" s="3">
        <f>VLOOKUP(H2753,ar_predmet!A:C,2,FALSE())</f>
        <v>7135</v>
      </c>
      <c r="M2753">
        <f>+VLOOKUP(G2753,tip_dogodka!$B$2:$C$10,2,0)</f>
        <v>6</v>
      </c>
      <c r="N2753">
        <f>+VLOOKUP(E2753,prostor!$F$1:$G$101,2,0)</f>
        <v>6</v>
      </c>
      <c r="O2753">
        <f t="shared" si="168"/>
        <v>245</v>
      </c>
      <c r="P2753">
        <f>VLOOKUP(O2753,mi2hh!A$2:B$4261,2,FALSE())</f>
        <v>5</v>
      </c>
      <c r="Q2753" t="str">
        <f t="shared" si="169"/>
        <v>Red</v>
      </c>
      <c r="R2753" t="str">
        <f t="shared" si="170"/>
        <v>MA</v>
      </c>
      <c r="S2753" s="24" t="s">
        <v>1224</v>
      </c>
      <c r="T2753" t="str">
        <f t="shared" si="171"/>
        <v/>
      </c>
      <c r="U2753">
        <f>VLOOKUP(S2753,ar_skupina!L$2:M$136,2,FALSE())</f>
        <v>80</v>
      </c>
    </row>
    <row r="2754" spans="1:21" ht="14.25" customHeight="1" x14ac:dyDescent="0.25">
      <c r="A2754">
        <v>3373</v>
      </c>
      <c r="B2754" s="9">
        <v>45209.677083333299</v>
      </c>
      <c r="C2754" s="9">
        <v>45209.78125</v>
      </c>
      <c r="D2754" t="s">
        <v>2175</v>
      </c>
      <c r="E2754">
        <v>307</v>
      </c>
      <c r="F2754" t="s">
        <v>2170</v>
      </c>
      <c r="G2754" t="s">
        <v>2</v>
      </c>
      <c r="H2754" t="s">
        <v>2173</v>
      </c>
      <c r="I2754" s="63" t="e">
        <f t="array" ref="I2754">_xlfn.IFS(#REF!="1",1,#REF!="2",2,#REF!="3",3,#REF!="1A",4,#REF!="1B",5,#REF!="2A",6,#REF!="2B",7,#REF!="3A",8,#REF!="3B",9,#REF!="4A",10,#REF!="","")</f>
        <v>#REF!</v>
      </c>
      <c r="J2754">
        <f>VLOOKUP(F2754,profesor!$G$2:$H$101,2,0)</f>
        <v>30</v>
      </c>
      <c r="K2754">
        <f>VLOOKUP(H2754,ar_predmet!A:C,3,0)</f>
        <v>49</v>
      </c>
      <c r="L2754" s="3">
        <f>VLOOKUP(H2754,ar_predmet!A:C,2,FALSE())</f>
        <v>5304</v>
      </c>
      <c r="M2754">
        <f>+VLOOKUP(G2754,tip_dogodka!$B$2:$C$10,2,0)</f>
        <v>1</v>
      </c>
      <c r="N2754">
        <f>+VLOOKUP(E2754,prostor!$F$1:$G$101,2,0)</f>
        <v>9</v>
      </c>
      <c r="O2754">
        <f t="shared" ref="O2754:O2817" si="172">+INT(TEXT(((C2754-B2754)*24*60),"000"))</f>
        <v>150</v>
      </c>
      <c r="P2754">
        <f>VLOOKUP(O2754,mi2hh!A$2:B$4261,2,FALSE())</f>
        <v>3</v>
      </c>
      <c r="Q2754" t="str">
        <f t="shared" ref="Q2754:Q2817" si="173">IF(ISNUMBER(FIND("Redni",D2754)),"Red", IF(ISNUMBER(FIND("Izredni",D2754)),"Izr"))</f>
        <v>Red</v>
      </c>
      <c r="R2754" t="str">
        <f t="shared" ref="R2754:R2817" si="174">IF(ISNUMBER(FIND("-VS-",D2754)),"VS", IF(ISNUMBER(FIND("-UNI-",D2754)),"UN",IF(ISNUMBER(FIND("-MAG-",D2754)),"MA",IF(ISNUMBER(FIND("-DR-",D2754)),"DO"))))</f>
        <v>VS</v>
      </c>
      <c r="S2754" s="24" t="s">
        <v>1176</v>
      </c>
      <c r="T2754" t="str">
        <f t="shared" ref="T2754:T2817" si="175">IF(ISNUMBER(FIND("1. skupina",D2754)),"1",IF(ISNUMBER(FIND("2. skupina",D2754)),"2",IF(ISNUMBER(FIND("3. skupina",D2754)),"3",IF(ISNUMBER(FIND("1.a skupina",D2754)),"1A",IF(ISNUMBER(FIND("1.b skupina",D2754)),"1B",IF(ISNUMBER(FIND("2.a skupina",D2754)),"2A",IF(ISNUMBER(FIND("2.b skupina",D2754)),"2B",IF(ISNUMBER(FIND("3.a skupina",D2754)),"3A",IF(ISNUMBER(FIND("3.b skupina",D2754)),"3B",IF(ISNUMBER(FIND("4.a skupina",D2754)),"4A",""))))))))))</f>
        <v/>
      </c>
      <c r="U2754">
        <f>VLOOKUP(S2754,ar_skupina!L$2:M$136,2,FALSE())</f>
        <v>7</v>
      </c>
    </row>
    <row r="2755" spans="1:21" ht="14.25" customHeight="1" x14ac:dyDescent="0.25">
      <c r="A2755">
        <v>3375</v>
      </c>
      <c r="B2755" s="9">
        <v>45252.635416666701</v>
      </c>
      <c r="C2755" s="9">
        <v>45252.739583333299</v>
      </c>
      <c r="D2755" t="s">
        <v>1948</v>
      </c>
      <c r="E2755">
        <v>307</v>
      </c>
      <c r="F2755" t="s">
        <v>2170</v>
      </c>
      <c r="G2755" t="s">
        <v>3</v>
      </c>
      <c r="H2755" t="s">
        <v>1949</v>
      </c>
      <c r="I2755" s="63" t="e">
        <f t="array" ref="I2755">_xlfn.IFS(#REF!="1",1,#REF!="2",2,#REF!="3",3,#REF!="1A",4,#REF!="1B",5,#REF!="2A",6,#REF!="2B",7,#REF!="3A",8,#REF!="3B",9,#REF!="4A",10,#REF!="","")</f>
        <v>#REF!</v>
      </c>
      <c r="J2755">
        <f>VLOOKUP(F2755,profesor!$G$2:$H$101,2,0)</f>
        <v>30</v>
      </c>
      <c r="K2755">
        <f>VLOOKUP(H2755,ar_predmet!A:C,3,0)</f>
        <v>8</v>
      </c>
      <c r="L2755" s="3">
        <f>VLOOKUP(H2755,ar_predmet!A:C,2,FALSE())</f>
        <v>5114</v>
      </c>
      <c r="M2755">
        <f>+VLOOKUP(G2755,tip_dogodka!$B$2:$C$10,2,0)</f>
        <v>2</v>
      </c>
      <c r="N2755">
        <f>+VLOOKUP(E2755,prostor!$F$1:$G$101,2,0)</f>
        <v>9</v>
      </c>
      <c r="O2755">
        <f t="shared" si="172"/>
        <v>150</v>
      </c>
      <c r="P2755">
        <f>VLOOKUP(O2755,mi2hh!A$2:B$4261,2,FALSE())</f>
        <v>3</v>
      </c>
      <c r="Q2755" t="str">
        <f t="shared" si="173"/>
        <v>Red</v>
      </c>
      <c r="R2755" t="str">
        <f t="shared" si="174"/>
        <v>VS</v>
      </c>
      <c r="S2755" s="24" t="s">
        <v>1135</v>
      </c>
      <c r="T2755" t="str">
        <f t="shared" si="175"/>
        <v>1</v>
      </c>
      <c r="U2755">
        <f>VLOOKUP(S2755,ar_skupina!L$2:M$136,2,FALSE())</f>
        <v>5</v>
      </c>
    </row>
    <row r="2756" spans="1:21" ht="14.25" customHeight="1" x14ac:dyDescent="0.25">
      <c r="A2756">
        <v>3377</v>
      </c>
      <c r="B2756" s="9">
        <v>45243.375</v>
      </c>
      <c r="C2756" s="9">
        <v>45243.479166666701</v>
      </c>
      <c r="D2756" t="s">
        <v>2182</v>
      </c>
      <c r="E2756" t="s">
        <v>16</v>
      </c>
      <c r="F2756" t="s">
        <v>2170</v>
      </c>
      <c r="G2756" t="s">
        <v>5</v>
      </c>
      <c r="H2756" t="s">
        <v>1949</v>
      </c>
      <c r="I2756" s="63" t="e">
        <f t="array" ref="I2756">_xlfn.IFS(#REF!="1",1,#REF!="2",2,#REF!="3",3,#REF!="1A",4,#REF!="1B",5,#REF!="2A",6,#REF!="2B",7,#REF!="3A",8,#REF!="3B",9,#REF!="4A",10,#REF!="","")</f>
        <v>#REF!</v>
      </c>
      <c r="J2756">
        <f>VLOOKUP(F2756,profesor!$G$2:$H$101,2,0)</f>
        <v>30</v>
      </c>
      <c r="K2756">
        <f>VLOOKUP(H2756,ar_predmet!A:C,3,0)</f>
        <v>8</v>
      </c>
      <c r="L2756" s="3">
        <f>VLOOKUP(H2756,ar_predmet!A:C,2,FALSE())</f>
        <v>5114</v>
      </c>
      <c r="M2756">
        <f>+VLOOKUP(G2756,tip_dogodka!$B$2:$C$10,2,0)</f>
        <v>4</v>
      </c>
      <c r="N2756">
        <f>+VLOOKUP(E2756,prostor!$F$1:$G$101,2,0)</f>
        <v>54</v>
      </c>
      <c r="O2756">
        <f t="shared" si="172"/>
        <v>150</v>
      </c>
      <c r="P2756">
        <f>VLOOKUP(O2756,mi2hh!A$2:B$4261,2,FALSE())</f>
        <v>3</v>
      </c>
      <c r="Q2756" t="str">
        <f t="shared" si="173"/>
        <v>Red</v>
      </c>
      <c r="R2756" t="str">
        <f t="shared" si="174"/>
        <v>VS</v>
      </c>
      <c r="S2756" s="24" t="s">
        <v>1139</v>
      </c>
      <c r="T2756" t="str">
        <f t="shared" si="175"/>
        <v>3</v>
      </c>
      <c r="U2756">
        <f>VLOOKUP(S2756,ar_skupina!L$2:M$136,2,FALSE())</f>
        <v>7</v>
      </c>
    </row>
    <row r="2757" spans="1:21" ht="14.25" customHeight="1" x14ac:dyDescent="0.25">
      <c r="A2757">
        <v>3379</v>
      </c>
      <c r="B2757" s="9">
        <v>45359.489583333299</v>
      </c>
      <c r="C2757" s="9">
        <v>45359.59375</v>
      </c>
      <c r="D2757" t="s">
        <v>2174</v>
      </c>
      <c r="E2757">
        <v>302</v>
      </c>
      <c r="F2757" t="s">
        <v>2170</v>
      </c>
      <c r="G2757" t="s">
        <v>2</v>
      </c>
      <c r="H2757" t="s">
        <v>1564</v>
      </c>
      <c r="I2757" s="63" t="e">
        <f t="array" ref="I2757">_xlfn.IFS(#REF!="1",1,#REF!="2",2,#REF!="3",3,#REF!="1A",4,#REF!="1B",5,#REF!="2A",6,#REF!="2B",7,#REF!="3A",8,#REF!="3B",9,#REF!="4A",10,#REF!="","")</f>
        <v>#REF!</v>
      </c>
      <c r="J2757">
        <f>VLOOKUP(F2757,profesor!$G$2:$H$101,2,0)</f>
        <v>30</v>
      </c>
      <c r="K2757">
        <f>VLOOKUP(H2757,ar_predmet!A:C,3,0)</f>
        <v>98</v>
      </c>
      <c r="L2757" s="3">
        <f>VLOOKUP(H2757,ar_predmet!A:C,2,FALSE())</f>
        <v>6224</v>
      </c>
      <c r="M2757">
        <f>+VLOOKUP(G2757,tip_dogodka!$B$2:$C$10,2,0)</f>
        <v>1</v>
      </c>
      <c r="N2757">
        <f>+VLOOKUP(E2757,prostor!$F$1:$G$101,2,0)</f>
        <v>6</v>
      </c>
      <c r="O2757">
        <f t="shared" si="172"/>
        <v>150</v>
      </c>
      <c r="P2757">
        <f>VLOOKUP(O2757,mi2hh!A$2:B$4261,2,FALSE())</f>
        <v>3</v>
      </c>
      <c r="Q2757" t="str">
        <f t="shared" si="173"/>
        <v>Red</v>
      </c>
      <c r="R2757" t="str">
        <f t="shared" si="174"/>
        <v>UN</v>
      </c>
      <c r="S2757" s="24" t="s">
        <v>1208</v>
      </c>
      <c r="T2757" t="str">
        <f t="shared" si="175"/>
        <v/>
      </c>
      <c r="U2757">
        <f>VLOOKUP(S2757,ar_skupina!L$2:M$136,2,FALSE())</f>
        <v>65</v>
      </c>
    </row>
    <row r="2758" spans="1:21" ht="14.25" customHeight="1" x14ac:dyDescent="0.25">
      <c r="A2758">
        <v>3382</v>
      </c>
      <c r="B2758" s="9">
        <v>45379.375</v>
      </c>
      <c r="C2758" s="9">
        <v>45379.479166666701</v>
      </c>
      <c r="D2758" t="s">
        <v>2176</v>
      </c>
      <c r="E2758">
        <v>5</v>
      </c>
      <c r="F2758" t="s">
        <v>2170</v>
      </c>
      <c r="G2758" t="s">
        <v>2</v>
      </c>
      <c r="H2758" t="s">
        <v>1954</v>
      </c>
      <c r="I2758" s="63" t="e">
        <f t="array" ref="I2758">_xlfn.IFS(#REF!="1",1,#REF!="2",2,#REF!="3",3,#REF!="1A",4,#REF!="1B",5,#REF!="2A",6,#REF!="2B",7,#REF!="3A",8,#REF!="3B",9,#REF!="4A",10,#REF!="","")</f>
        <v>#REF!</v>
      </c>
      <c r="J2758">
        <f>VLOOKUP(F2758,profesor!$G$2:$H$101,2,0)</f>
        <v>30</v>
      </c>
      <c r="K2758">
        <f>VLOOKUP(H2758,ar_predmet!A:C,3,0)</f>
        <v>77</v>
      </c>
      <c r="L2758" s="3">
        <f>VLOOKUP(H2758,ar_predmet!A:C,2,FALSE())</f>
        <v>6115</v>
      </c>
      <c r="M2758">
        <f>+VLOOKUP(G2758,tip_dogodka!$B$2:$C$10,2,0)</f>
        <v>1</v>
      </c>
      <c r="N2758">
        <f>+VLOOKUP(E2758,prostor!$F$1:$G$101,2,0)</f>
        <v>1</v>
      </c>
      <c r="O2758">
        <f t="shared" si="172"/>
        <v>150</v>
      </c>
      <c r="P2758">
        <f>VLOOKUP(O2758,mi2hh!A$2:B$4261,2,FALSE())</f>
        <v>3</v>
      </c>
      <c r="Q2758" t="str">
        <f t="shared" si="173"/>
        <v>Red</v>
      </c>
      <c r="R2758" t="str">
        <f t="shared" si="174"/>
        <v>UN</v>
      </c>
      <c r="S2758" s="24" t="s">
        <v>1195</v>
      </c>
      <c r="T2758" t="str">
        <f t="shared" si="175"/>
        <v/>
      </c>
      <c r="U2758">
        <f>VLOOKUP(S2758,ar_skupina!L$2:M$136,2,FALSE())</f>
        <v>52</v>
      </c>
    </row>
    <row r="2759" spans="1:21" ht="14.25" customHeight="1" x14ac:dyDescent="0.25">
      <c r="A2759">
        <v>3383</v>
      </c>
      <c r="B2759" s="9">
        <v>45370.635416666701</v>
      </c>
      <c r="C2759" s="9">
        <v>45370.739583333299</v>
      </c>
      <c r="D2759" t="s">
        <v>2183</v>
      </c>
      <c r="E2759">
        <v>302</v>
      </c>
      <c r="F2759" t="s">
        <v>2170</v>
      </c>
      <c r="G2759" t="s">
        <v>7</v>
      </c>
      <c r="H2759" t="s">
        <v>1954</v>
      </c>
      <c r="I2759" s="63" t="e">
        <f t="array" ref="I2759">_xlfn.IFS(#REF!="1",1,#REF!="2",2,#REF!="3",3,#REF!="1A",4,#REF!="1B",5,#REF!="2A",6,#REF!="2B",7,#REF!="3A",8,#REF!="3B",9,#REF!="4A",10,#REF!="","")</f>
        <v>#REF!</v>
      </c>
      <c r="J2759">
        <f>VLOOKUP(F2759,profesor!$G$2:$H$101,2,0)</f>
        <v>30</v>
      </c>
      <c r="K2759">
        <f>VLOOKUP(H2759,ar_predmet!A:C,3,0)</f>
        <v>77</v>
      </c>
      <c r="L2759" s="3">
        <f>VLOOKUP(H2759,ar_predmet!A:C,2,FALSE())</f>
        <v>6115</v>
      </c>
      <c r="M2759">
        <f>+VLOOKUP(G2759,tip_dogodka!$B$2:$C$10,2,0)</f>
        <v>6</v>
      </c>
      <c r="N2759">
        <f>+VLOOKUP(E2759,prostor!$F$1:$G$101,2,0)</f>
        <v>6</v>
      </c>
      <c r="O2759">
        <f t="shared" si="172"/>
        <v>150</v>
      </c>
      <c r="P2759">
        <f>VLOOKUP(O2759,mi2hh!A$2:B$4261,2,FALSE())</f>
        <v>3</v>
      </c>
      <c r="Q2759" t="str">
        <f t="shared" si="173"/>
        <v>Red</v>
      </c>
      <c r="R2759" t="str">
        <f t="shared" si="174"/>
        <v>UN</v>
      </c>
      <c r="S2759" s="24" t="s">
        <v>1195</v>
      </c>
      <c r="T2759" t="str">
        <f t="shared" si="175"/>
        <v/>
      </c>
      <c r="U2759">
        <f>VLOOKUP(S2759,ar_skupina!L$2:M$136,2,FALSE())</f>
        <v>52</v>
      </c>
    </row>
    <row r="2760" spans="1:21" ht="14.25" customHeight="1" x14ac:dyDescent="0.25">
      <c r="A2760">
        <v>3384</v>
      </c>
      <c r="B2760" s="9">
        <v>45350.489583333299</v>
      </c>
      <c r="C2760" s="9">
        <v>45350.59375</v>
      </c>
      <c r="D2760" t="s">
        <v>2174</v>
      </c>
      <c r="E2760">
        <v>111</v>
      </c>
      <c r="F2760" t="s">
        <v>2170</v>
      </c>
      <c r="G2760" t="s">
        <v>2</v>
      </c>
      <c r="H2760" t="s">
        <v>1564</v>
      </c>
      <c r="I2760" s="63" t="e">
        <f t="array" ref="I2760">_xlfn.IFS(#REF!="1",1,#REF!="2",2,#REF!="3",3,#REF!="1A",4,#REF!="1B",5,#REF!="2A",6,#REF!="2B",7,#REF!="3A",8,#REF!="3B",9,#REF!="4A",10,#REF!="","")</f>
        <v>#REF!</v>
      </c>
      <c r="J2760">
        <f>VLOOKUP(F2760,profesor!$G$2:$H$101,2,0)</f>
        <v>30</v>
      </c>
      <c r="K2760">
        <f>VLOOKUP(H2760,ar_predmet!A:C,3,0)</f>
        <v>98</v>
      </c>
      <c r="L2760" s="3">
        <f>VLOOKUP(H2760,ar_predmet!A:C,2,FALSE())</f>
        <v>6224</v>
      </c>
      <c r="M2760">
        <f>+VLOOKUP(G2760,tip_dogodka!$B$2:$C$10,2,0)</f>
        <v>1</v>
      </c>
      <c r="N2760">
        <f>+VLOOKUP(E2760,prostor!$F$1:$G$101,2,0)</f>
        <v>4</v>
      </c>
      <c r="O2760">
        <f t="shared" si="172"/>
        <v>150</v>
      </c>
      <c r="P2760">
        <f>VLOOKUP(O2760,mi2hh!A$2:B$4261,2,FALSE())</f>
        <v>3</v>
      </c>
      <c r="Q2760" t="str">
        <f t="shared" si="173"/>
        <v>Red</v>
      </c>
      <c r="R2760" t="str">
        <f t="shared" si="174"/>
        <v>UN</v>
      </c>
      <c r="S2760" s="24" t="s">
        <v>1208</v>
      </c>
      <c r="T2760" t="str">
        <f t="shared" si="175"/>
        <v/>
      </c>
      <c r="U2760">
        <f>VLOOKUP(S2760,ar_skupina!L$2:M$136,2,FALSE())</f>
        <v>65</v>
      </c>
    </row>
    <row r="2761" spans="1:21" ht="14.25" customHeight="1" x14ac:dyDescent="0.25">
      <c r="A2761">
        <v>3385</v>
      </c>
      <c r="B2761" s="9">
        <v>45348.75</v>
      </c>
      <c r="C2761" s="9">
        <v>45348.920138888898</v>
      </c>
      <c r="D2761" t="s">
        <v>2184</v>
      </c>
      <c r="E2761" t="s">
        <v>17</v>
      </c>
      <c r="F2761" t="s">
        <v>2170</v>
      </c>
      <c r="G2761" t="s">
        <v>10</v>
      </c>
      <c r="H2761" t="s">
        <v>2173</v>
      </c>
      <c r="I2761" s="63" t="e">
        <f t="array" ref="I2761">_xlfn.IFS(#REF!="1",1,#REF!="2",2,#REF!="3",3,#REF!="1A",4,#REF!="1B",5,#REF!="2A",6,#REF!="2B",7,#REF!="3A",8,#REF!="3B",9,#REF!="4A",10,#REF!="","")</f>
        <v>#REF!</v>
      </c>
      <c r="J2761">
        <f>VLOOKUP(F2761,profesor!$G$2:$H$101,2,0)</f>
        <v>30</v>
      </c>
      <c r="K2761">
        <f>VLOOKUP(H2761,ar_predmet!A:C,3,0)</f>
        <v>49</v>
      </c>
      <c r="L2761" s="3">
        <f>VLOOKUP(H2761,ar_predmet!A:C,2,FALSE())</f>
        <v>5304</v>
      </c>
      <c r="M2761">
        <f>+VLOOKUP(G2761,tip_dogodka!$B$2:$C$10,2,0)</f>
        <v>9</v>
      </c>
      <c r="N2761">
        <f>+VLOOKUP(E2761,prostor!$F$1:$G$101,2,0)</f>
        <v>55</v>
      </c>
      <c r="O2761">
        <f t="shared" si="172"/>
        <v>245</v>
      </c>
      <c r="P2761">
        <f>VLOOKUP(O2761,mi2hh!A$2:B$4261,2,FALSE())</f>
        <v>5</v>
      </c>
      <c r="Q2761" t="str">
        <f t="shared" si="173"/>
        <v>Izr</v>
      </c>
      <c r="R2761" t="str">
        <f t="shared" si="174"/>
        <v>VS</v>
      </c>
      <c r="S2761" s="24" t="s">
        <v>1253</v>
      </c>
      <c r="T2761" t="str">
        <f t="shared" si="175"/>
        <v/>
      </c>
      <c r="U2761">
        <f>VLOOKUP(S2761,ar_skupina!L$2:M$136,2,FALSE())</f>
        <v>106</v>
      </c>
    </row>
    <row r="2762" spans="1:21" ht="14.25" customHeight="1" x14ac:dyDescent="0.25">
      <c r="A2762">
        <v>3387</v>
      </c>
      <c r="B2762" s="9">
        <v>45205.791666666701</v>
      </c>
      <c r="C2762" s="9">
        <v>45205.895833333299</v>
      </c>
      <c r="D2762" t="s">
        <v>2185</v>
      </c>
      <c r="E2762">
        <v>301</v>
      </c>
      <c r="F2762" t="s">
        <v>2170</v>
      </c>
      <c r="G2762" t="s">
        <v>7</v>
      </c>
      <c r="H2762" t="s">
        <v>1949</v>
      </c>
      <c r="I2762" s="63" t="e">
        <f t="array" ref="I2762">_xlfn.IFS(#REF!="1",1,#REF!="2",2,#REF!="3",3,#REF!="1A",4,#REF!="1B",5,#REF!="2A",6,#REF!="2B",7,#REF!="3A",8,#REF!="3B",9,#REF!="4A",10,#REF!="","")</f>
        <v>#REF!</v>
      </c>
      <c r="J2762">
        <f>VLOOKUP(F2762,profesor!$G$2:$H$101,2,0)</f>
        <v>30</v>
      </c>
      <c r="K2762">
        <f>VLOOKUP(H2762,ar_predmet!A:C,3,0)</f>
        <v>8</v>
      </c>
      <c r="L2762" s="3">
        <f>VLOOKUP(H2762,ar_predmet!A:C,2,FALSE())</f>
        <v>5114</v>
      </c>
      <c r="M2762">
        <f>+VLOOKUP(G2762,tip_dogodka!$B$2:$C$10,2,0)</f>
        <v>6</v>
      </c>
      <c r="N2762">
        <f>+VLOOKUP(E2762,prostor!$F$1:$G$101,2,0)</f>
        <v>5</v>
      </c>
      <c r="O2762">
        <f t="shared" si="172"/>
        <v>150</v>
      </c>
      <c r="P2762">
        <f>VLOOKUP(O2762,mi2hh!A$2:B$4261,2,FALSE())</f>
        <v>3</v>
      </c>
      <c r="Q2762" t="str">
        <f t="shared" si="173"/>
        <v>Red</v>
      </c>
      <c r="R2762" t="str">
        <f t="shared" si="174"/>
        <v>VS</v>
      </c>
      <c r="S2762" s="24" t="s">
        <v>1128</v>
      </c>
      <c r="T2762" t="str">
        <f t="shared" si="175"/>
        <v/>
      </c>
      <c r="U2762">
        <f>VLOOKUP(S2762,ar_skupina!L$2:M$136,2,FALSE())</f>
        <v>1</v>
      </c>
    </row>
    <row r="2763" spans="1:21" ht="14.25" customHeight="1" x14ac:dyDescent="0.25">
      <c r="A2763">
        <v>3389</v>
      </c>
      <c r="B2763" s="9">
        <v>45201.416666666701</v>
      </c>
      <c r="C2763" s="9">
        <v>45201.520833333299</v>
      </c>
      <c r="D2763" t="s">
        <v>2169</v>
      </c>
      <c r="E2763">
        <v>111</v>
      </c>
      <c r="F2763" t="s">
        <v>2170</v>
      </c>
      <c r="G2763" t="s">
        <v>2</v>
      </c>
      <c r="H2763" t="s">
        <v>1949</v>
      </c>
      <c r="I2763" s="63" t="e">
        <f t="array" ref="I2763">_xlfn.IFS(#REF!="1",1,#REF!="2",2,#REF!="3",3,#REF!="1A",4,#REF!="1B",5,#REF!="2A",6,#REF!="2B",7,#REF!="3A",8,#REF!="3B",9,#REF!="4A",10,#REF!="","")</f>
        <v>#REF!</v>
      </c>
      <c r="J2763">
        <f>VLOOKUP(F2763,profesor!$G$2:$H$101,2,0)</f>
        <v>30</v>
      </c>
      <c r="K2763">
        <f>VLOOKUP(H2763,ar_predmet!A:C,3,0)</f>
        <v>8</v>
      </c>
      <c r="L2763" s="3">
        <f>VLOOKUP(H2763,ar_predmet!A:C,2,FALSE())</f>
        <v>5114</v>
      </c>
      <c r="M2763">
        <f>+VLOOKUP(G2763,tip_dogodka!$B$2:$C$10,2,0)</f>
        <v>1</v>
      </c>
      <c r="N2763">
        <f>+VLOOKUP(E2763,prostor!$F$1:$G$101,2,0)</f>
        <v>4</v>
      </c>
      <c r="O2763">
        <f t="shared" si="172"/>
        <v>150</v>
      </c>
      <c r="P2763">
        <f>VLOOKUP(O2763,mi2hh!A$2:B$4261,2,FALSE())</f>
        <v>3</v>
      </c>
      <c r="Q2763" t="str">
        <f t="shared" si="173"/>
        <v>Red</v>
      </c>
      <c r="R2763" t="str">
        <f t="shared" si="174"/>
        <v>VS</v>
      </c>
      <c r="S2763" s="24" t="s">
        <v>1128</v>
      </c>
      <c r="T2763" t="str">
        <f t="shared" si="175"/>
        <v/>
      </c>
      <c r="U2763">
        <f>VLOOKUP(S2763,ar_skupina!L$2:M$136,2,FALSE())</f>
        <v>1</v>
      </c>
    </row>
    <row r="2764" spans="1:21" ht="14.25" customHeight="1" x14ac:dyDescent="0.25">
      <c r="A2764">
        <v>3390</v>
      </c>
      <c r="B2764" s="9">
        <v>45212.416666666701</v>
      </c>
      <c r="C2764" s="9">
        <v>45212.520833333299</v>
      </c>
      <c r="D2764" t="s">
        <v>2169</v>
      </c>
      <c r="E2764">
        <v>111</v>
      </c>
      <c r="F2764" t="s">
        <v>2170</v>
      </c>
      <c r="G2764" t="s">
        <v>2</v>
      </c>
      <c r="H2764" t="s">
        <v>1949</v>
      </c>
      <c r="I2764" s="63" t="e">
        <f t="array" ref="I2764">_xlfn.IFS(#REF!="1",1,#REF!="2",2,#REF!="3",3,#REF!="1A",4,#REF!="1B",5,#REF!="2A",6,#REF!="2B",7,#REF!="3A",8,#REF!="3B",9,#REF!="4A",10,#REF!="","")</f>
        <v>#REF!</v>
      </c>
      <c r="J2764">
        <f>VLOOKUP(F2764,profesor!$G$2:$H$101,2,0)</f>
        <v>30</v>
      </c>
      <c r="K2764">
        <f>VLOOKUP(H2764,ar_predmet!A:C,3,0)</f>
        <v>8</v>
      </c>
      <c r="L2764" s="3">
        <f>VLOOKUP(H2764,ar_predmet!A:C,2,FALSE())</f>
        <v>5114</v>
      </c>
      <c r="M2764">
        <f>+VLOOKUP(G2764,tip_dogodka!$B$2:$C$10,2,0)</f>
        <v>1</v>
      </c>
      <c r="N2764">
        <f>+VLOOKUP(E2764,prostor!$F$1:$G$101,2,0)</f>
        <v>4</v>
      </c>
      <c r="O2764">
        <f t="shared" si="172"/>
        <v>150</v>
      </c>
      <c r="P2764">
        <f>VLOOKUP(O2764,mi2hh!A$2:B$4261,2,FALSE())</f>
        <v>3</v>
      </c>
      <c r="Q2764" t="str">
        <f t="shared" si="173"/>
        <v>Red</v>
      </c>
      <c r="R2764" t="str">
        <f t="shared" si="174"/>
        <v>VS</v>
      </c>
      <c r="S2764" s="24" t="s">
        <v>1128</v>
      </c>
      <c r="T2764" t="str">
        <f t="shared" si="175"/>
        <v/>
      </c>
      <c r="U2764">
        <f>VLOOKUP(S2764,ar_skupina!L$2:M$136,2,FALSE())</f>
        <v>1</v>
      </c>
    </row>
    <row r="2765" spans="1:21" ht="14.25" customHeight="1" x14ac:dyDescent="0.25">
      <c r="A2765">
        <v>3393</v>
      </c>
      <c r="B2765" s="9">
        <v>45310.375</v>
      </c>
      <c r="C2765" s="9">
        <v>45310.40625</v>
      </c>
      <c r="D2765" t="s">
        <v>1345</v>
      </c>
      <c r="E2765">
        <v>411</v>
      </c>
      <c r="F2765" t="s">
        <v>2170</v>
      </c>
      <c r="G2765" t="s">
        <v>2</v>
      </c>
      <c r="H2765" t="s">
        <v>1346</v>
      </c>
      <c r="I2765" s="63" t="e">
        <f t="array" ref="I2765">_xlfn.IFS(#REF!="1",1,#REF!="2",2,#REF!="3",3,#REF!="1A",4,#REF!="1B",5,#REF!="2A",6,#REF!="2B",7,#REF!="3A",8,#REF!="3B",9,#REF!="4A",10,#REF!="","")</f>
        <v>#REF!</v>
      </c>
      <c r="J2765">
        <f>VLOOKUP(F2765,profesor!$G$2:$H$101,2,0)</f>
        <v>30</v>
      </c>
      <c r="K2765">
        <f>VLOOKUP(H2765,ar_predmet!A:C,3,0)</f>
        <v>131</v>
      </c>
      <c r="L2765" s="3">
        <f>VLOOKUP(H2765,ar_predmet!A:C,2,FALSE())</f>
        <v>6325</v>
      </c>
      <c r="M2765">
        <f>+VLOOKUP(G2765,tip_dogodka!$B$2:$C$10,2,0)</f>
        <v>1</v>
      </c>
      <c r="N2765">
        <f>+VLOOKUP(E2765,prostor!$F$1:$G$101,2,0)</f>
        <v>14</v>
      </c>
      <c r="O2765">
        <f t="shared" si="172"/>
        <v>45</v>
      </c>
      <c r="P2765">
        <f>VLOOKUP(O2765,mi2hh!A$2:B$4261,2,FALSE())</f>
        <v>1</v>
      </c>
      <c r="Q2765" t="str">
        <f t="shared" si="173"/>
        <v>Red</v>
      </c>
      <c r="R2765" t="str">
        <f t="shared" si="174"/>
        <v>UN</v>
      </c>
      <c r="S2765" s="24" t="s">
        <v>1215</v>
      </c>
      <c r="T2765" t="str">
        <f t="shared" si="175"/>
        <v/>
      </c>
      <c r="U2765">
        <f>VLOOKUP(S2765,ar_skupina!L$2:M$136,2,FALSE())</f>
        <v>72</v>
      </c>
    </row>
    <row r="2766" spans="1:21" ht="14.25" customHeight="1" x14ac:dyDescent="0.25">
      <c r="A2766">
        <v>3394</v>
      </c>
      <c r="B2766" s="9">
        <v>45217.677083333299</v>
      </c>
      <c r="C2766" s="9">
        <v>45217.78125</v>
      </c>
      <c r="D2766" t="s">
        <v>2175</v>
      </c>
      <c r="E2766">
        <v>306</v>
      </c>
      <c r="F2766" t="s">
        <v>2170</v>
      </c>
      <c r="G2766" t="s">
        <v>2</v>
      </c>
      <c r="H2766" t="s">
        <v>2173</v>
      </c>
      <c r="I2766" s="63" t="e">
        <f t="array" ref="I2766">_xlfn.IFS(#REF!="1",1,#REF!="2",2,#REF!="3",3,#REF!="1A",4,#REF!="1B",5,#REF!="2A",6,#REF!="2B",7,#REF!="3A",8,#REF!="3B",9,#REF!="4A",10,#REF!="","")</f>
        <v>#REF!</v>
      </c>
      <c r="J2766">
        <f>VLOOKUP(F2766,profesor!$G$2:$H$101,2,0)</f>
        <v>30</v>
      </c>
      <c r="K2766">
        <f>VLOOKUP(H2766,ar_predmet!A:C,3,0)</f>
        <v>49</v>
      </c>
      <c r="L2766" s="3">
        <f>VLOOKUP(H2766,ar_predmet!A:C,2,FALSE())</f>
        <v>5304</v>
      </c>
      <c r="M2766">
        <f>+VLOOKUP(G2766,tip_dogodka!$B$2:$C$10,2,0)</f>
        <v>1</v>
      </c>
      <c r="N2766">
        <f>+VLOOKUP(E2766,prostor!$F$1:$G$101,2,0)</f>
        <v>8</v>
      </c>
      <c r="O2766">
        <f t="shared" si="172"/>
        <v>150</v>
      </c>
      <c r="P2766">
        <f>VLOOKUP(O2766,mi2hh!A$2:B$4261,2,FALSE())</f>
        <v>3</v>
      </c>
      <c r="Q2766" t="str">
        <f t="shared" si="173"/>
        <v>Red</v>
      </c>
      <c r="R2766" t="str">
        <f t="shared" si="174"/>
        <v>VS</v>
      </c>
      <c r="S2766" s="24" t="s">
        <v>1176</v>
      </c>
      <c r="T2766" t="str">
        <f t="shared" si="175"/>
        <v/>
      </c>
      <c r="U2766">
        <f>VLOOKUP(S2766,ar_skupina!L$2:M$136,2,FALSE())</f>
        <v>7</v>
      </c>
    </row>
    <row r="2767" spans="1:21" ht="14.25" customHeight="1" x14ac:dyDescent="0.25">
      <c r="A2767">
        <v>3395</v>
      </c>
      <c r="B2767" s="9">
        <v>45204.416666666701</v>
      </c>
      <c r="C2767" s="9">
        <v>45204.520833333299</v>
      </c>
      <c r="D2767" t="s">
        <v>2169</v>
      </c>
      <c r="E2767">
        <v>111</v>
      </c>
      <c r="F2767" t="s">
        <v>2170</v>
      </c>
      <c r="G2767" t="s">
        <v>2</v>
      </c>
      <c r="H2767" t="s">
        <v>1949</v>
      </c>
      <c r="I2767" s="63" t="e">
        <f t="array" ref="I2767">_xlfn.IFS(#REF!="1",1,#REF!="2",2,#REF!="3",3,#REF!="1A",4,#REF!="1B",5,#REF!="2A",6,#REF!="2B",7,#REF!="3A",8,#REF!="3B",9,#REF!="4A",10,#REF!="","")</f>
        <v>#REF!</v>
      </c>
      <c r="J2767">
        <f>VLOOKUP(F2767,profesor!$G$2:$H$101,2,0)</f>
        <v>30</v>
      </c>
      <c r="K2767">
        <f>VLOOKUP(H2767,ar_predmet!A:C,3,0)</f>
        <v>8</v>
      </c>
      <c r="L2767" s="3">
        <f>VLOOKUP(H2767,ar_predmet!A:C,2,FALSE())</f>
        <v>5114</v>
      </c>
      <c r="M2767">
        <f>+VLOOKUP(G2767,tip_dogodka!$B$2:$C$10,2,0)</f>
        <v>1</v>
      </c>
      <c r="N2767">
        <f>+VLOOKUP(E2767,prostor!$F$1:$G$101,2,0)</f>
        <v>4</v>
      </c>
      <c r="O2767">
        <f t="shared" si="172"/>
        <v>150</v>
      </c>
      <c r="P2767">
        <f>VLOOKUP(O2767,mi2hh!A$2:B$4261,2,FALSE())</f>
        <v>3</v>
      </c>
      <c r="Q2767" t="str">
        <f t="shared" si="173"/>
        <v>Red</v>
      </c>
      <c r="R2767" t="str">
        <f t="shared" si="174"/>
        <v>VS</v>
      </c>
      <c r="S2767" s="24" t="s">
        <v>1128</v>
      </c>
      <c r="T2767" t="str">
        <f t="shared" si="175"/>
        <v/>
      </c>
      <c r="U2767">
        <f>VLOOKUP(S2767,ar_skupina!L$2:M$136,2,FALSE())</f>
        <v>1</v>
      </c>
    </row>
    <row r="2768" spans="1:21" ht="14.25" customHeight="1" x14ac:dyDescent="0.25">
      <c r="A2768">
        <v>3397</v>
      </c>
      <c r="B2768" s="9">
        <v>45377.375</v>
      </c>
      <c r="C2768" s="9">
        <v>45377.479166666701</v>
      </c>
      <c r="D2768" t="s">
        <v>2176</v>
      </c>
      <c r="E2768">
        <v>5</v>
      </c>
      <c r="F2768" t="s">
        <v>2170</v>
      </c>
      <c r="G2768" t="s">
        <v>2</v>
      </c>
      <c r="H2768" t="s">
        <v>1954</v>
      </c>
      <c r="I2768" s="63" t="e">
        <f t="array" ref="I2768">_xlfn.IFS(#REF!="1",1,#REF!="2",2,#REF!="3",3,#REF!="1A",4,#REF!="1B",5,#REF!="2A",6,#REF!="2B",7,#REF!="3A",8,#REF!="3B",9,#REF!="4A",10,#REF!="","")</f>
        <v>#REF!</v>
      </c>
      <c r="J2768">
        <f>VLOOKUP(F2768,profesor!$G$2:$H$101,2,0)</f>
        <v>30</v>
      </c>
      <c r="K2768">
        <f>VLOOKUP(H2768,ar_predmet!A:C,3,0)</f>
        <v>77</v>
      </c>
      <c r="L2768" s="3">
        <f>VLOOKUP(H2768,ar_predmet!A:C,2,FALSE())</f>
        <v>6115</v>
      </c>
      <c r="M2768">
        <f>+VLOOKUP(G2768,tip_dogodka!$B$2:$C$10,2,0)</f>
        <v>1</v>
      </c>
      <c r="N2768">
        <f>+VLOOKUP(E2768,prostor!$F$1:$G$101,2,0)</f>
        <v>1</v>
      </c>
      <c r="O2768">
        <f t="shared" si="172"/>
        <v>150</v>
      </c>
      <c r="P2768">
        <f>VLOOKUP(O2768,mi2hh!A$2:B$4261,2,FALSE())</f>
        <v>3</v>
      </c>
      <c r="Q2768" t="str">
        <f t="shared" si="173"/>
        <v>Red</v>
      </c>
      <c r="R2768" t="str">
        <f t="shared" si="174"/>
        <v>UN</v>
      </c>
      <c r="S2768" s="24" t="s">
        <v>1195</v>
      </c>
      <c r="T2768" t="str">
        <f t="shared" si="175"/>
        <v/>
      </c>
      <c r="U2768">
        <f>VLOOKUP(S2768,ar_skupina!L$2:M$136,2,FALSE())</f>
        <v>52</v>
      </c>
    </row>
    <row r="2769" spans="1:21" ht="14.25" customHeight="1" x14ac:dyDescent="0.25">
      <c r="A2769">
        <v>3399</v>
      </c>
      <c r="B2769" s="9">
        <v>45365.489583333299</v>
      </c>
      <c r="C2769" s="9">
        <v>45365.59375</v>
      </c>
      <c r="D2769" t="s">
        <v>2174</v>
      </c>
      <c r="E2769">
        <v>301</v>
      </c>
      <c r="F2769" t="s">
        <v>2170</v>
      </c>
      <c r="G2769" t="s">
        <v>2</v>
      </c>
      <c r="H2769" t="s">
        <v>1564</v>
      </c>
      <c r="I2769" s="63" t="e">
        <f t="array" ref="I2769">_xlfn.IFS(#REF!="1",1,#REF!="2",2,#REF!="3",3,#REF!="1A",4,#REF!="1B",5,#REF!="2A",6,#REF!="2B",7,#REF!="3A",8,#REF!="3B",9,#REF!="4A",10,#REF!="","")</f>
        <v>#REF!</v>
      </c>
      <c r="J2769">
        <f>VLOOKUP(F2769,profesor!$G$2:$H$101,2,0)</f>
        <v>30</v>
      </c>
      <c r="K2769">
        <f>VLOOKUP(H2769,ar_predmet!A:C,3,0)</f>
        <v>98</v>
      </c>
      <c r="L2769" s="3">
        <f>VLOOKUP(H2769,ar_predmet!A:C,2,FALSE())</f>
        <v>6224</v>
      </c>
      <c r="M2769">
        <f>+VLOOKUP(G2769,tip_dogodka!$B$2:$C$10,2,0)</f>
        <v>1</v>
      </c>
      <c r="N2769">
        <f>+VLOOKUP(E2769,prostor!$F$1:$G$101,2,0)</f>
        <v>5</v>
      </c>
      <c r="O2769">
        <f t="shared" si="172"/>
        <v>150</v>
      </c>
      <c r="P2769">
        <f>VLOOKUP(O2769,mi2hh!A$2:B$4261,2,FALSE())</f>
        <v>3</v>
      </c>
      <c r="Q2769" t="str">
        <f t="shared" si="173"/>
        <v>Red</v>
      </c>
      <c r="R2769" t="str">
        <f t="shared" si="174"/>
        <v>UN</v>
      </c>
      <c r="S2769" s="24" t="s">
        <v>1208</v>
      </c>
      <c r="T2769" t="str">
        <f t="shared" si="175"/>
        <v/>
      </c>
      <c r="U2769">
        <f>VLOOKUP(S2769,ar_skupina!L$2:M$136,2,FALSE())</f>
        <v>65</v>
      </c>
    </row>
    <row r="2770" spans="1:21" ht="14.25" customHeight="1" x14ac:dyDescent="0.25">
      <c r="A2770">
        <v>3400</v>
      </c>
      <c r="B2770" s="9">
        <v>45222.416666666701</v>
      </c>
      <c r="C2770" s="9">
        <v>45222.520833333299</v>
      </c>
      <c r="D2770" t="s">
        <v>2171</v>
      </c>
      <c r="E2770">
        <v>111</v>
      </c>
      <c r="F2770" t="s">
        <v>2170</v>
      </c>
      <c r="G2770" t="s">
        <v>3</v>
      </c>
      <c r="H2770" t="s">
        <v>1949</v>
      </c>
      <c r="I2770" s="63" t="e">
        <f t="array" ref="I2770">_xlfn.IFS(#REF!="1",1,#REF!="2",2,#REF!="3",3,#REF!="1A",4,#REF!="1B",5,#REF!="2A",6,#REF!="2B",7,#REF!="3A",8,#REF!="3B",9,#REF!="4A",10,#REF!="","")</f>
        <v>#REF!</v>
      </c>
      <c r="J2770">
        <f>VLOOKUP(F2770,profesor!$G$2:$H$101,2,0)</f>
        <v>30</v>
      </c>
      <c r="K2770">
        <f>VLOOKUP(H2770,ar_predmet!A:C,3,0)</f>
        <v>8</v>
      </c>
      <c r="L2770" s="3">
        <f>VLOOKUP(H2770,ar_predmet!A:C,2,FALSE())</f>
        <v>5114</v>
      </c>
      <c r="M2770">
        <f>+VLOOKUP(G2770,tip_dogodka!$B$2:$C$10,2,0)</f>
        <v>2</v>
      </c>
      <c r="N2770">
        <f>+VLOOKUP(E2770,prostor!$F$1:$G$101,2,0)</f>
        <v>4</v>
      </c>
      <c r="O2770">
        <f t="shared" si="172"/>
        <v>150</v>
      </c>
      <c r="P2770">
        <f>VLOOKUP(O2770,mi2hh!A$2:B$4261,2,FALSE())</f>
        <v>3</v>
      </c>
      <c r="Q2770" t="str">
        <f t="shared" si="173"/>
        <v>Red</v>
      </c>
      <c r="R2770" t="str">
        <f t="shared" si="174"/>
        <v>VS</v>
      </c>
      <c r="S2770" s="24" t="s">
        <v>1137</v>
      </c>
      <c r="T2770" t="str">
        <f t="shared" si="175"/>
        <v>2</v>
      </c>
      <c r="U2770">
        <f>VLOOKUP(S2770,ar_skupina!L$2:M$136,2,FALSE())</f>
        <v>6</v>
      </c>
    </row>
    <row r="2771" spans="1:21" ht="14.25" customHeight="1" x14ac:dyDescent="0.25">
      <c r="A2771">
        <v>3401</v>
      </c>
      <c r="B2771" s="9">
        <v>45224.677083333299</v>
      </c>
      <c r="C2771" s="9">
        <v>45224.78125</v>
      </c>
      <c r="D2771" t="s">
        <v>2175</v>
      </c>
      <c r="E2771">
        <v>306</v>
      </c>
      <c r="F2771" t="s">
        <v>2170</v>
      </c>
      <c r="G2771" t="s">
        <v>2</v>
      </c>
      <c r="H2771" t="s">
        <v>2173</v>
      </c>
      <c r="I2771" s="63" t="e">
        <f t="array" ref="I2771">_xlfn.IFS(#REF!="1",1,#REF!="2",2,#REF!="3",3,#REF!="1A",4,#REF!="1B",5,#REF!="2A",6,#REF!="2B",7,#REF!="3A",8,#REF!="3B",9,#REF!="4A",10,#REF!="","")</f>
        <v>#REF!</v>
      </c>
      <c r="J2771">
        <f>VLOOKUP(F2771,profesor!$G$2:$H$101,2,0)</f>
        <v>30</v>
      </c>
      <c r="K2771">
        <f>VLOOKUP(H2771,ar_predmet!A:C,3,0)</f>
        <v>49</v>
      </c>
      <c r="L2771" s="3">
        <f>VLOOKUP(H2771,ar_predmet!A:C,2,FALSE())</f>
        <v>5304</v>
      </c>
      <c r="M2771">
        <f>+VLOOKUP(G2771,tip_dogodka!$B$2:$C$10,2,0)</f>
        <v>1</v>
      </c>
      <c r="N2771">
        <f>+VLOOKUP(E2771,prostor!$F$1:$G$101,2,0)</f>
        <v>8</v>
      </c>
      <c r="O2771">
        <f t="shared" si="172"/>
        <v>150</v>
      </c>
      <c r="P2771">
        <f>VLOOKUP(O2771,mi2hh!A$2:B$4261,2,FALSE())</f>
        <v>3</v>
      </c>
      <c r="Q2771" t="str">
        <f t="shared" si="173"/>
        <v>Red</v>
      </c>
      <c r="R2771" t="str">
        <f t="shared" si="174"/>
        <v>VS</v>
      </c>
      <c r="S2771" s="24" t="s">
        <v>1176</v>
      </c>
      <c r="T2771" t="str">
        <f t="shared" si="175"/>
        <v/>
      </c>
      <c r="U2771">
        <f>VLOOKUP(S2771,ar_skupina!L$2:M$136,2,FALSE())</f>
        <v>7</v>
      </c>
    </row>
    <row r="2772" spans="1:21" ht="14.25" customHeight="1" x14ac:dyDescent="0.25">
      <c r="A2772">
        <v>3402</v>
      </c>
      <c r="B2772" s="9">
        <v>45232.635416666701</v>
      </c>
      <c r="C2772" s="9">
        <v>45232.739583333299</v>
      </c>
      <c r="D2772" t="s">
        <v>2175</v>
      </c>
      <c r="E2772">
        <v>306</v>
      </c>
      <c r="F2772" t="s">
        <v>2170</v>
      </c>
      <c r="G2772" t="s">
        <v>2</v>
      </c>
      <c r="H2772" t="s">
        <v>2173</v>
      </c>
      <c r="I2772" s="63" t="e">
        <f t="array" ref="I2772">_xlfn.IFS(#REF!="1",1,#REF!="2",2,#REF!="3",3,#REF!="1A",4,#REF!="1B",5,#REF!="2A",6,#REF!="2B",7,#REF!="3A",8,#REF!="3B",9,#REF!="4A",10,#REF!="","")</f>
        <v>#REF!</v>
      </c>
      <c r="J2772">
        <f>VLOOKUP(F2772,profesor!$G$2:$H$101,2,0)</f>
        <v>30</v>
      </c>
      <c r="K2772">
        <f>VLOOKUP(H2772,ar_predmet!A:C,3,0)</f>
        <v>49</v>
      </c>
      <c r="L2772" s="3">
        <f>VLOOKUP(H2772,ar_predmet!A:C,2,FALSE())</f>
        <v>5304</v>
      </c>
      <c r="M2772">
        <f>+VLOOKUP(G2772,tip_dogodka!$B$2:$C$10,2,0)</f>
        <v>1</v>
      </c>
      <c r="N2772">
        <f>+VLOOKUP(E2772,prostor!$F$1:$G$101,2,0)</f>
        <v>8</v>
      </c>
      <c r="O2772">
        <f t="shared" si="172"/>
        <v>150</v>
      </c>
      <c r="P2772">
        <f>VLOOKUP(O2772,mi2hh!A$2:B$4261,2,FALSE())</f>
        <v>3</v>
      </c>
      <c r="Q2772" t="str">
        <f t="shared" si="173"/>
        <v>Red</v>
      </c>
      <c r="R2772" t="str">
        <f t="shared" si="174"/>
        <v>VS</v>
      </c>
      <c r="S2772" s="24" t="s">
        <v>1176</v>
      </c>
      <c r="T2772" t="str">
        <f t="shared" si="175"/>
        <v/>
      </c>
      <c r="U2772">
        <f>VLOOKUP(S2772,ar_skupina!L$2:M$136,2,FALSE())</f>
        <v>7</v>
      </c>
    </row>
    <row r="2773" spans="1:21" ht="14.25" customHeight="1" x14ac:dyDescent="0.25">
      <c r="A2773">
        <v>3403</v>
      </c>
      <c r="B2773" s="9">
        <v>45226.791666666701</v>
      </c>
      <c r="C2773" s="9">
        <v>45226.895833333299</v>
      </c>
      <c r="D2773" t="s">
        <v>2186</v>
      </c>
      <c r="E2773" t="s">
        <v>16</v>
      </c>
      <c r="F2773" t="s">
        <v>2170</v>
      </c>
      <c r="G2773" t="s">
        <v>5</v>
      </c>
      <c r="H2773" t="s">
        <v>1949</v>
      </c>
      <c r="I2773" s="63" t="e">
        <f t="array" ref="I2773">_xlfn.IFS(#REF!="1",1,#REF!="2",2,#REF!="3",3,#REF!="1A",4,#REF!="1B",5,#REF!="2A",6,#REF!="2B",7,#REF!="3A",8,#REF!="3B",9,#REF!="4A",10,#REF!="","")</f>
        <v>#REF!</v>
      </c>
      <c r="J2773">
        <f>VLOOKUP(F2773,profesor!$G$2:$H$101,2,0)</f>
        <v>30</v>
      </c>
      <c r="K2773">
        <f>VLOOKUP(H2773,ar_predmet!A:C,3,0)</f>
        <v>8</v>
      </c>
      <c r="L2773" s="3">
        <f>VLOOKUP(H2773,ar_predmet!A:C,2,FALSE())</f>
        <v>5114</v>
      </c>
      <c r="M2773">
        <f>+VLOOKUP(G2773,tip_dogodka!$B$2:$C$10,2,0)</f>
        <v>4</v>
      </c>
      <c r="N2773">
        <f>+VLOOKUP(E2773,prostor!$F$1:$G$101,2,0)</f>
        <v>54</v>
      </c>
      <c r="O2773">
        <f t="shared" si="172"/>
        <v>150</v>
      </c>
      <c r="P2773">
        <f>VLOOKUP(O2773,mi2hh!A$2:B$4261,2,FALSE())</f>
        <v>3</v>
      </c>
      <c r="Q2773" t="str">
        <f t="shared" si="173"/>
        <v>Red</v>
      </c>
      <c r="R2773" t="str">
        <f t="shared" si="174"/>
        <v>VS</v>
      </c>
      <c r="S2773" s="24" t="s">
        <v>1137</v>
      </c>
      <c r="T2773" t="str">
        <f t="shared" si="175"/>
        <v>2</v>
      </c>
      <c r="U2773">
        <f>VLOOKUP(S2773,ar_skupina!L$2:M$136,2,FALSE())</f>
        <v>6</v>
      </c>
    </row>
    <row r="2774" spans="1:21" ht="14.25" customHeight="1" x14ac:dyDescent="0.25">
      <c r="A2774">
        <v>3406</v>
      </c>
      <c r="B2774" s="9">
        <v>45219.677083333299</v>
      </c>
      <c r="C2774" s="9">
        <v>45219.78125</v>
      </c>
      <c r="D2774" t="s">
        <v>1357</v>
      </c>
      <c r="E2774">
        <v>306</v>
      </c>
      <c r="F2774" t="s">
        <v>2170</v>
      </c>
      <c r="G2774" t="s">
        <v>3</v>
      </c>
      <c r="H2774" t="s">
        <v>1346</v>
      </c>
      <c r="I2774" s="63" t="e">
        <f t="array" ref="I2774">_xlfn.IFS(#REF!="1",1,#REF!="2",2,#REF!="3",3,#REF!="1A",4,#REF!="1B",5,#REF!="2A",6,#REF!="2B",7,#REF!="3A",8,#REF!="3B",9,#REF!="4A",10,#REF!="","")</f>
        <v>#REF!</v>
      </c>
      <c r="J2774">
        <f>VLOOKUP(F2774,profesor!$G$2:$H$101,2,0)</f>
        <v>30</v>
      </c>
      <c r="K2774">
        <f>VLOOKUP(H2774,ar_predmet!A:C,3,0)</f>
        <v>131</v>
      </c>
      <c r="L2774" s="3">
        <f>VLOOKUP(H2774,ar_predmet!A:C,2,FALSE())</f>
        <v>6325</v>
      </c>
      <c r="M2774">
        <f>+VLOOKUP(G2774,tip_dogodka!$B$2:$C$10,2,0)</f>
        <v>2</v>
      </c>
      <c r="N2774">
        <f>+VLOOKUP(E2774,prostor!$F$1:$G$101,2,0)</f>
        <v>8</v>
      </c>
      <c r="O2774">
        <f t="shared" si="172"/>
        <v>150</v>
      </c>
      <c r="P2774">
        <f>VLOOKUP(O2774,mi2hh!A$2:B$4261,2,FALSE())</f>
        <v>3</v>
      </c>
      <c r="Q2774" t="str">
        <f t="shared" si="173"/>
        <v>Red</v>
      </c>
      <c r="R2774" t="str">
        <f t="shared" si="174"/>
        <v>UN</v>
      </c>
      <c r="S2774" s="24" t="s">
        <v>1215</v>
      </c>
      <c r="T2774" t="str">
        <f t="shared" si="175"/>
        <v/>
      </c>
      <c r="U2774">
        <f>VLOOKUP(S2774,ar_skupina!L$2:M$136,2,FALSE())</f>
        <v>72</v>
      </c>
    </row>
    <row r="2775" spans="1:21" ht="14.25" customHeight="1" x14ac:dyDescent="0.25">
      <c r="A2775">
        <v>3407</v>
      </c>
      <c r="B2775" s="9">
        <v>45217.416666666701</v>
      </c>
      <c r="C2775" s="9">
        <v>45217.520833333299</v>
      </c>
      <c r="D2775" t="s">
        <v>2169</v>
      </c>
      <c r="E2775">
        <v>111</v>
      </c>
      <c r="F2775" t="s">
        <v>2170</v>
      </c>
      <c r="G2775" t="s">
        <v>2</v>
      </c>
      <c r="H2775" t="s">
        <v>1949</v>
      </c>
      <c r="I2775" s="63" t="e">
        <f t="array" ref="I2775">_xlfn.IFS(#REF!="1",1,#REF!="2",2,#REF!="3",3,#REF!="1A",4,#REF!="1B",5,#REF!="2A",6,#REF!="2B",7,#REF!="3A",8,#REF!="3B",9,#REF!="4A",10,#REF!="","")</f>
        <v>#REF!</v>
      </c>
      <c r="J2775">
        <f>VLOOKUP(F2775,profesor!$G$2:$H$101,2,0)</f>
        <v>30</v>
      </c>
      <c r="K2775">
        <f>VLOOKUP(H2775,ar_predmet!A:C,3,0)</f>
        <v>8</v>
      </c>
      <c r="L2775" s="3">
        <f>VLOOKUP(H2775,ar_predmet!A:C,2,FALSE())</f>
        <v>5114</v>
      </c>
      <c r="M2775">
        <f>+VLOOKUP(G2775,tip_dogodka!$B$2:$C$10,2,0)</f>
        <v>1</v>
      </c>
      <c r="N2775">
        <f>+VLOOKUP(E2775,prostor!$F$1:$G$101,2,0)</f>
        <v>4</v>
      </c>
      <c r="O2775">
        <f t="shared" si="172"/>
        <v>150</v>
      </c>
      <c r="P2775">
        <f>VLOOKUP(O2775,mi2hh!A$2:B$4261,2,FALSE())</f>
        <v>3</v>
      </c>
      <c r="Q2775" t="str">
        <f t="shared" si="173"/>
        <v>Red</v>
      </c>
      <c r="R2775" t="str">
        <f t="shared" si="174"/>
        <v>VS</v>
      </c>
      <c r="S2775" s="24" t="s">
        <v>1128</v>
      </c>
      <c r="T2775" t="str">
        <f t="shared" si="175"/>
        <v/>
      </c>
      <c r="U2775">
        <f>VLOOKUP(S2775,ar_skupina!L$2:M$136,2,FALSE())</f>
        <v>1</v>
      </c>
    </row>
    <row r="2776" spans="1:21" ht="14.25" customHeight="1" x14ac:dyDescent="0.25">
      <c r="A2776">
        <v>3408</v>
      </c>
      <c r="B2776" s="9">
        <v>45387.791666666701</v>
      </c>
      <c r="C2776" s="9">
        <v>45387.857638888898</v>
      </c>
      <c r="D2776" t="s">
        <v>2187</v>
      </c>
      <c r="E2776" t="s">
        <v>16</v>
      </c>
      <c r="F2776" t="s">
        <v>2170</v>
      </c>
      <c r="G2776" t="s">
        <v>4</v>
      </c>
      <c r="H2776" t="s">
        <v>1949</v>
      </c>
      <c r="I2776" s="63" t="e">
        <f t="array" ref="I2776">_xlfn.IFS(#REF!="1",1,#REF!="2",2,#REF!="3",3,#REF!="1A",4,#REF!="1B",5,#REF!="2A",6,#REF!="2B",7,#REF!="3A",8,#REF!="3B",9,#REF!="4A",10,#REF!="","")</f>
        <v>#REF!</v>
      </c>
      <c r="J2776">
        <f>VLOOKUP(F2776,profesor!$G$2:$H$101,2,0)</f>
        <v>30</v>
      </c>
      <c r="K2776">
        <f>VLOOKUP(H2776,ar_predmet!A:C,3,0)</f>
        <v>8</v>
      </c>
      <c r="L2776" s="3">
        <f>VLOOKUP(H2776,ar_predmet!A:C,2,FALSE())</f>
        <v>5114</v>
      </c>
      <c r="M2776">
        <f>+VLOOKUP(G2776,tip_dogodka!$B$2:$C$10,2,0)</f>
        <v>3</v>
      </c>
      <c r="N2776">
        <f>+VLOOKUP(E2776,prostor!$F$1:$G$101,2,0)</f>
        <v>54</v>
      </c>
      <c r="O2776">
        <f t="shared" si="172"/>
        <v>95</v>
      </c>
      <c r="P2776">
        <f>VLOOKUP(O2776,mi2hh!A$2:B$4261,2,FALSE())</f>
        <v>2</v>
      </c>
      <c r="Q2776" t="str">
        <f t="shared" si="173"/>
        <v>Izr</v>
      </c>
      <c r="R2776" t="str">
        <f t="shared" si="174"/>
        <v>VS</v>
      </c>
      <c r="S2776" s="24" t="s">
        <v>1241</v>
      </c>
      <c r="T2776" t="str">
        <f t="shared" si="175"/>
        <v/>
      </c>
      <c r="U2776">
        <f>VLOOKUP(S2776,ar_skupina!L$2:M$136,2,FALSE())</f>
        <v>90</v>
      </c>
    </row>
    <row r="2777" spans="1:21" ht="14.25" customHeight="1" x14ac:dyDescent="0.25">
      <c r="A2777">
        <v>3409</v>
      </c>
      <c r="B2777" s="9">
        <v>45357.489583333299</v>
      </c>
      <c r="C2777" s="9">
        <v>45357.59375</v>
      </c>
      <c r="D2777" t="s">
        <v>2178</v>
      </c>
      <c r="E2777" t="s">
        <v>16</v>
      </c>
      <c r="F2777" t="s">
        <v>2170</v>
      </c>
      <c r="G2777" t="s">
        <v>4</v>
      </c>
      <c r="H2777" t="s">
        <v>1564</v>
      </c>
      <c r="I2777" s="63" t="e">
        <f t="array" ref="I2777">_xlfn.IFS(#REF!="1",1,#REF!="2",2,#REF!="3",3,#REF!="1A",4,#REF!="1B",5,#REF!="2A",6,#REF!="2B",7,#REF!="3A",8,#REF!="3B",9,#REF!="4A",10,#REF!="","")</f>
        <v>#REF!</v>
      </c>
      <c r="J2777">
        <f>VLOOKUP(F2777,profesor!$G$2:$H$101,2,0)</f>
        <v>30</v>
      </c>
      <c r="K2777">
        <f>VLOOKUP(H2777,ar_predmet!A:C,3,0)</f>
        <v>98</v>
      </c>
      <c r="L2777" s="3">
        <f>VLOOKUP(H2777,ar_predmet!A:C,2,FALSE())</f>
        <v>6224</v>
      </c>
      <c r="M2777">
        <f>+VLOOKUP(G2777,tip_dogodka!$B$2:$C$10,2,0)</f>
        <v>3</v>
      </c>
      <c r="N2777">
        <f>+VLOOKUP(E2777,prostor!$F$1:$G$101,2,0)</f>
        <v>54</v>
      </c>
      <c r="O2777">
        <f t="shared" si="172"/>
        <v>150</v>
      </c>
      <c r="P2777">
        <f>VLOOKUP(O2777,mi2hh!A$2:B$4261,2,FALSE())</f>
        <v>3</v>
      </c>
      <c r="Q2777" t="str">
        <f t="shared" si="173"/>
        <v>Red</v>
      </c>
      <c r="R2777" t="str">
        <f t="shared" si="174"/>
        <v>UN</v>
      </c>
      <c r="S2777" s="24" t="s">
        <v>1208</v>
      </c>
      <c r="T2777" t="str">
        <f t="shared" si="175"/>
        <v/>
      </c>
      <c r="U2777">
        <f>VLOOKUP(S2777,ar_skupina!L$2:M$136,2,FALSE())</f>
        <v>65</v>
      </c>
    </row>
    <row r="2778" spans="1:21" ht="14.25" customHeight="1" x14ac:dyDescent="0.25">
      <c r="A2778">
        <v>3411</v>
      </c>
      <c r="B2778" s="9">
        <v>45390.416666666701</v>
      </c>
      <c r="C2778" s="9">
        <v>45390.520833333299</v>
      </c>
      <c r="D2778" t="s">
        <v>2176</v>
      </c>
      <c r="E2778">
        <v>5</v>
      </c>
      <c r="F2778" t="s">
        <v>2170</v>
      </c>
      <c r="G2778" t="s">
        <v>2</v>
      </c>
      <c r="H2778" t="s">
        <v>1954</v>
      </c>
      <c r="I2778" s="63" t="e">
        <f t="array" ref="I2778">_xlfn.IFS(#REF!="1",1,#REF!="2",2,#REF!="3",3,#REF!="1A",4,#REF!="1B",5,#REF!="2A",6,#REF!="2B",7,#REF!="3A",8,#REF!="3B",9,#REF!="4A",10,#REF!="","")</f>
        <v>#REF!</v>
      </c>
      <c r="J2778">
        <f>VLOOKUP(F2778,profesor!$G$2:$H$101,2,0)</f>
        <v>30</v>
      </c>
      <c r="K2778">
        <f>VLOOKUP(H2778,ar_predmet!A:C,3,0)</f>
        <v>77</v>
      </c>
      <c r="L2778" s="3">
        <f>VLOOKUP(H2778,ar_predmet!A:C,2,FALSE())</f>
        <v>6115</v>
      </c>
      <c r="M2778">
        <f>+VLOOKUP(G2778,tip_dogodka!$B$2:$C$10,2,0)</f>
        <v>1</v>
      </c>
      <c r="N2778">
        <f>+VLOOKUP(E2778,prostor!$F$1:$G$101,2,0)</f>
        <v>1</v>
      </c>
      <c r="O2778">
        <f t="shared" si="172"/>
        <v>150</v>
      </c>
      <c r="P2778">
        <f>VLOOKUP(O2778,mi2hh!A$2:B$4261,2,FALSE())</f>
        <v>3</v>
      </c>
      <c r="Q2778" t="str">
        <f t="shared" si="173"/>
        <v>Red</v>
      </c>
      <c r="R2778" t="str">
        <f t="shared" si="174"/>
        <v>UN</v>
      </c>
      <c r="S2778" s="24" t="s">
        <v>1195</v>
      </c>
      <c r="T2778" t="str">
        <f t="shared" si="175"/>
        <v/>
      </c>
      <c r="U2778">
        <f>VLOOKUP(S2778,ar_skupina!L$2:M$136,2,FALSE())</f>
        <v>52</v>
      </c>
    </row>
    <row r="2779" spans="1:21" ht="14.25" customHeight="1" x14ac:dyDescent="0.25">
      <c r="A2779">
        <v>3412</v>
      </c>
      <c r="B2779" s="9">
        <v>45219.791666666701</v>
      </c>
      <c r="C2779" s="9">
        <v>45219.895833333299</v>
      </c>
      <c r="D2779" t="s">
        <v>2188</v>
      </c>
      <c r="E2779">
        <v>111</v>
      </c>
      <c r="F2779" t="s">
        <v>2170</v>
      </c>
      <c r="G2779" t="s">
        <v>8</v>
      </c>
      <c r="H2779" t="s">
        <v>1949</v>
      </c>
      <c r="I2779" s="63" t="e">
        <f t="array" ref="I2779">_xlfn.IFS(#REF!="1",1,#REF!="2",2,#REF!="3",3,#REF!="1A",4,#REF!="1B",5,#REF!="2A",6,#REF!="2B",7,#REF!="3A",8,#REF!="3B",9,#REF!="4A",10,#REF!="","")</f>
        <v>#REF!</v>
      </c>
      <c r="J2779">
        <f>VLOOKUP(F2779,profesor!$G$2:$H$101,2,0)</f>
        <v>30</v>
      </c>
      <c r="K2779">
        <f>VLOOKUP(H2779,ar_predmet!A:C,3,0)</f>
        <v>8</v>
      </c>
      <c r="L2779" s="3">
        <f>VLOOKUP(H2779,ar_predmet!A:C,2,FALSE())</f>
        <v>5114</v>
      </c>
      <c r="M2779">
        <f>+VLOOKUP(G2779,tip_dogodka!$B$2:$C$10,2,0)</f>
        <v>7</v>
      </c>
      <c r="N2779">
        <f>+VLOOKUP(E2779,prostor!$F$1:$G$101,2,0)</f>
        <v>4</v>
      </c>
      <c r="O2779">
        <f t="shared" si="172"/>
        <v>150</v>
      </c>
      <c r="P2779">
        <f>VLOOKUP(O2779,mi2hh!A$2:B$4261,2,FALSE())</f>
        <v>3</v>
      </c>
      <c r="Q2779" t="str">
        <f t="shared" si="173"/>
        <v>Red</v>
      </c>
      <c r="R2779" t="str">
        <f t="shared" si="174"/>
        <v>VS</v>
      </c>
      <c r="S2779" s="24" t="s">
        <v>1128</v>
      </c>
      <c r="T2779" t="str">
        <f t="shared" si="175"/>
        <v/>
      </c>
      <c r="U2779">
        <f>VLOOKUP(S2779,ar_skupina!L$2:M$136,2,FALSE())</f>
        <v>1</v>
      </c>
    </row>
    <row r="2780" spans="1:21" ht="14.25" customHeight="1" x14ac:dyDescent="0.25">
      <c r="A2780">
        <v>3414</v>
      </c>
      <c r="B2780" s="9">
        <v>45203.416666666701</v>
      </c>
      <c r="C2780" s="9">
        <v>45203.520833333299</v>
      </c>
      <c r="D2780" t="s">
        <v>2169</v>
      </c>
      <c r="E2780">
        <v>111</v>
      </c>
      <c r="F2780" t="s">
        <v>2170</v>
      </c>
      <c r="G2780" t="s">
        <v>2</v>
      </c>
      <c r="H2780" t="s">
        <v>1949</v>
      </c>
      <c r="I2780" s="63" t="e">
        <f t="array" ref="I2780">_xlfn.IFS(#REF!="1",1,#REF!="2",2,#REF!="3",3,#REF!="1A",4,#REF!="1B",5,#REF!="2A",6,#REF!="2B",7,#REF!="3A",8,#REF!="3B",9,#REF!="4A",10,#REF!="","")</f>
        <v>#REF!</v>
      </c>
      <c r="J2780">
        <f>VLOOKUP(F2780,profesor!$G$2:$H$101,2,0)</f>
        <v>30</v>
      </c>
      <c r="K2780">
        <f>VLOOKUP(H2780,ar_predmet!A:C,3,0)</f>
        <v>8</v>
      </c>
      <c r="L2780" s="3">
        <f>VLOOKUP(H2780,ar_predmet!A:C,2,FALSE())</f>
        <v>5114</v>
      </c>
      <c r="M2780">
        <f>+VLOOKUP(G2780,tip_dogodka!$B$2:$C$10,2,0)</f>
        <v>1</v>
      </c>
      <c r="N2780">
        <f>+VLOOKUP(E2780,prostor!$F$1:$G$101,2,0)</f>
        <v>4</v>
      </c>
      <c r="O2780">
        <f t="shared" si="172"/>
        <v>150</v>
      </c>
      <c r="P2780">
        <f>VLOOKUP(O2780,mi2hh!A$2:B$4261,2,FALSE())</f>
        <v>3</v>
      </c>
      <c r="Q2780" t="str">
        <f t="shared" si="173"/>
        <v>Red</v>
      </c>
      <c r="R2780" t="str">
        <f t="shared" si="174"/>
        <v>VS</v>
      </c>
      <c r="S2780" s="24" t="s">
        <v>1128</v>
      </c>
      <c r="T2780" t="str">
        <f t="shared" si="175"/>
        <v/>
      </c>
      <c r="U2780">
        <f>VLOOKUP(S2780,ar_skupina!L$2:M$136,2,FALSE())</f>
        <v>1</v>
      </c>
    </row>
    <row r="2781" spans="1:21" ht="14.25" customHeight="1" x14ac:dyDescent="0.25">
      <c r="A2781">
        <v>3415</v>
      </c>
      <c r="B2781" s="9">
        <v>45351.489583333299</v>
      </c>
      <c r="C2781" s="9">
        <v>45351.59375</v>
      </c>
      <c r="D2781" t="s">
        <v>2174</v>
      </c>
      <c r="E2781">
        <v>412</v>
      </c>
      <c r="F2781" t="s">
        <v>2170</v>
      </c>
      <c r="G2781" t="s">
        <v>2</v>
      </c>
      <c r="H2781" t="s">
        <v>1564</v>
      </c>
      <c r="I2781" s="63" t="e">
        <f t="array" ref="I2781">_xlfn.IFS(#REF!="1",1,#REF!="2",2,#REF!="3",3,#REF!="1A",4,#REF!="1B",5,#REF!="2A",6,#REF!="2B",7,#REF!="3A",8,#REF!="3B",9,#REF!="4A",10,#REF!="","")</f>
        <v>#REF!</v>
      </c>
      <c r="J2781">
        <f>VLOOKUP(F2781,profesor!$G$2:$H$101,2,0)</f>
        <v>30</v>
      </c>
      <c r="K2781">
        <f>VLOOKUP(H2781,ar_predmet!A:C,3,0)</f>
        <v>98</v>
      </c>
      <c r="L2781" s="3">
        <f>VLOOKUP(H2781,ar_predmet!A:C,2,FALSE())</f>
        <v>6224</v>
      </c>
      <c r="M2781">
        <f>+VLOOKUP(G2781,tip_dogodka!$B$2:$C$10,2,0)</f>
        <v>1</v>
      </c>
      <c r="N2781">
        <f>+VLOOKUP(E2781,prostor!$F$1:$G$101,2,0)</f>
        <v>15</v>
      </c>
      <c r="O2781">
        <f t="shared" si="172"/>
        <v>150</v>
      </c>
      <c r="P2781">
        <f>VLOOKUP(O2781,mi2hh!A$2:B$4261,2,FALSE())</f>
        <v>3</v>
      </c>
      <c r="Q2781" t="str">
        <f t="shared" si="173"/>
        <v>Red</v>
      </c>
      <c r="R2781" t="str">
        <f t="shared" si="174"/>
        <v>UN</v>
      </c>
      <c r="S2781" s="24" t="s">
        <v>1208</v>
      </c>
      <c r="T2781" t="str">
        <f t="shared" si="175"/>
        <v/>
      </c>
      <c r="U2781">
        <f>VLOOKUP(S2781,ar_skupina!L$2:M$136,2,FALSE())</f>
        <v>65</v>
      </c>
    </row>
    <row r="2782" spans="1:21" ht="14.25" customHeight="1" x14ac:dyDescent="0.25">
      <c r="A2782">
        <v>3416</v>
      </c>
      <c r="B2782" s="9">
        <v>45233.489583333299</v>
      </c>
      <c r="C2782" s="9">
        <v>45233.59375</v>
      </c>
      <c r="D2782" t="s">
        <v>1969</v>
      </c>
      <c r="E2782">
        <v>111</v>
      </c>
      <c r="F2782" t="s">
        <v>2170</v>
      </c>
      <c r="G2782" t="s">
        <v>3</v>
      </c>
      <c r="H2782" t="s">
        <v>1949</v>
      </c>
      <c r="I2782" s="63" t="e">
        <f t="array" ref="I2782">_xlfn.IFS(#REF!="1",1,#REF!="2",2,#REF!="3",3,#REF!="1A",4,#REF!="1B",5,#REF!="2A",6,#REF!="2B",7,#REF!="3A",8,#REF!="3B",9,#REF!="4A",10,#REF!="","")</f>
        <v>#REF!</v>
      </c>
      <c r="J2782">
        <f>VLOOKUP(F2782,profesor!$G$2:$H$101,2,0)</f>
        <v>30</v>
      </c>
      <c r="K2782">
        <f>VLOOKUP(H2782,ar_predmet!A:C,3,0)</f>
        <v>8</v>
      </c>
      <c r="L2782" s="3">
        <f>VLOOKUP(H2782,ar_predmet!A:C,2,FALSE())</f>
        <v>5114</v>
      </c>
      <c r="M2782">
        <f>+VLOOKUP(G2782,tip_dogodka!$B$2:$C$10,2,0)</f>
        <v>2</v>
      </c>
      <c r="N2782">
        <f>+VLOOKUP(E2782,prostor!$F$1:$G$101,2,0)</f>
        <v>4</v>
      </c>
      <c r="O2782">
        <f t="shared" si="172"/>
        <v>150</v>
      </c>
      <c r="P2782">
        <f>VLOOKUP(O2782,mi2hh!A$2:B$4261,2,FALSE())</f>
        <v>3</v>
      </c>
      <c r="Q2782" t="str">
        <f t="shared" si="173"/>
        <v>Red</v>
      </c>
      <c r="R2782" t="str">
        <f t="shared" si="174"/>
        <v>VS</v>
      </c>
      <c r="S2782" s="24" t="s">
        <v>1139</v>
      </c>
      <c r="T2782" t="str">
        <f t="shared" si="175"/>
        <v>3</v>
      </c>
      <c r="U2782">
        <f>VLOOKUP(S2782,ar_skupina!L$2:M$136,2,FALSE())</f>
        <v>7</v>
      </c>
    </row>
    <row r="2783" spans="1:21" ht="14.25" customHeight="1" x14ac:dyDescent="0.25">
      <c r="A2783">
        <v>3417</v>
      </c>
      <c r="B2783" s="9">
        <v>45391.416666666701</v>
      </c>
      <c r="C2783" s="9">
        <v>45391.520833333299</v>
      </c>
      <c r="D2783" t="s">
        <v>2189</v>
      </c>
      <c r="E2783" t="s">
        <v>16</v>
      </c>
      <c r="F2783" t="s">
        <v>2170</v>
      </c>
      <c r="G2783" t="s">
        <v>4</v>
      </c>
      <c r="H2783" t="s">
        <v>1954</v>
      </c>
      <c r="I2783" s="63" t="e">
        <f t="array" ref="I2783">_xlfn.IFS(#REF!="1",1,#REF!="2",2,#REF!="3",3,#REF!="1A",4,#REF!="1B",5,#REF!="2A",6,#REF!="2B",7,#REF!="3A",8,#REF!="3B",9,#REF!="4A",10,#REF!="","")</f>
        <v>#REF!</v>
      </c>
      <c r="J2783">
        <f>VLOOKUP(F2783,profesor!$G$2:$H$101,2,0)</f>
        <v>30</v>
      </c>
      <c r="K2783">
        <f>VLOOKUP(H2783,ar_predmet!A:C,3,0)</f>
        <v>77</v>
      </c>
      <c r="L2783" s="3">
        <f>VLOOKUP(H2783,ar_predmet!A:C,2,FALSE())</f>
        <v>6115</v>
      </c>
      <c r="M2783">
        <f>+VLOOKUP(G2783,tip_dogodka!$B$2:$C$10,2,0)</f>
        <v>3</v>
      </c>
      <c r="N2783">
        <f>+VLOOKUP(E2783,prostor!$F$1:$G$101,2,0)</f>
        <v>54</v>
      </c>
      <c r="O2783">
        <f t="shared" si="172"/>
        <v>150</v>
      </c>
      <c r="P2783">
        <f>VLOOKUP(O2783,mi2hh!A$2:B$4261,2,FALSE())</f>
        <v>3</v>
      </c>
      <c r="Q2783" t="str">
        <f t="shared" si="173"/>
        <v>Red</v>
      </c>
      <c r="R2783" t="str">
        <f t="shared" si="174"/>
        <v>UN</v>
      </c>
      <c r="S2783" s="24" t="s">
        <v>1195</v>
      </c>
      <c r="T2783" t="str">
        <f t="shared" si="175"/>
        <v/>
      </c>
      <c r="U2783">
        <f>VLOOKUP(S2783,ar_skupina!L$2:M$136,2,FALSE())</f>
        <v>52</v>
      </c>
    </row>
    <row r="2784" spans="1:21" ht="14.25" customHeight="1" x14ac:dyDescent="0.25">
      <c r="A2784">
        <v>3418</v>
      </c>
      <c r="B2784" s="9">
        <v>45251.635416666701</v>
      </c>
      <c r="C2784" s="9">
        <v>45251.739583333299</v>
      </c>
      <c r="D2784" t="s">
        <v>1948</v>
      </c>
      <c r="E2784">
        <v>307</v>
      </c>
      <c r="F2784" t="s">
        <v>2170</v>
      </c>
      <c r="G2784" t="s">
        <v>3</v>
      </c>
      <c r="H2784" t="s">
        <v>1949</v>
      </c>
      <c r="I2784" s="63" t="e">
        <f t="array" ref="I2784">_xlfn.IFS(#REF!="1",1,#REF!="2",2,#REF!="3",3,#REF!="1A",4,#REF!="1B",5,#REF!="2A",6,#REF!="2B",7,#REF!="3A",8,#REF!="3B",9,#REF!="4A",10,#REF!="","")</f>
        <v>#REF!</v>
      </c>
      <c r="J2784">
        <f>VLOOKUP(F2784,profesor!$G$2:$H$101,2,0)</f>
        <v>30</v>
      </c>
      <c r="K2784">
        <f>VLOOKUP(H2784,ar_predmet!A:C,3,0)</f>
        <v>8</v>
      </c>
      <c r="L2784" s="3">
        <f>VLOOKUP(H2784,ar_predmet!A:C,2,FALSE())</f>
        <v>5114</v>
      </c>
      <c r="M2784">
        <f>+VLOOKUP(G2784,tip_dogodka!$B$2:$C$10,2,0)</f>
        <v>2</v>
      </c>
      <c r="N2784">
        <f>+VLOOKUP(E2784,prostor!$F$1:$G$101,2,0)</f>
        <v>9</v>
      </c>
      <c r="O2784">
        <f t="shared" si="172"/>
        <v>150</v>
      </c>
      <c r="P2784">
        <f>VLOOKUP(O2784,mi2hh!A$2:B$4261,2,FALSE())</f>
        <v>3</v>
      </c>
      <c r="Q2784" t="str">
        <f t="shared" si="173"/>
        <v>Red</v>
      </c>
      <c r="R2784" t="str">
        <f t="shared" si="174"/>
        <v>VS</v>
      </c>
      <c r="S2784" s="24" t="s">
        <v>1135</v>
      </c>
      <c r="T2784" t="str">
        <f t="shared" si="175"/>
        <v>1</v>
      </c>
      <c r="U2784">
        <f>VLOOKUP(S2784,ar_skupina!L$2:M$136,2,FALSE())</f>
        <v>5</v>
      </c>
    </row>
    <row r="2785" spans="1:21" ht="14.25" customHeight="1" x14ac:dyDescent="0.25">
      <c r="A2785">
        <v>3419</v>
      </c>
      <c r="B2785" s="9">
        <v>45355.489583333299</v>
      </c>
      <c r="C2785" s="9">
        <v>45355.59375</v>
      </c>
      <c r="D2785" t="s">
        <v>2174</v>
      </c>
      <c r="E2785">
        <v>301</v>
      </c>
      <c r="F2785" t="s">
        <v>2170</v>
      </c>
      <c r="G2785" t="s">
        <v>2</v>
      </c>
      <c r="H2785" t="s">
        <v>1564</v>
      </c>
      <c r="I2785" s="63" t="e">
        <f t="array" ref="I2785">_xlfn.IFS(#REF!="1",1,#REF!="2",2,#REF!="3",3,#REF!="1A",4,#REF!="1B",5,#REF!="2A",6,#REF!="2B",7,#REF!="3A",8,#REF!="3B",9,#REF!="4A",10,#REF!="","")</f>
        <v>#REF!</v>
      </c>
      <c r="J2785">
        <f>VLOOKUP(F2785,profesor!$G$2:$H$101,2,0)</f>
        <v>30</v>
      </c>
      <c r="K2785">
        <f>VLOOKUP(H2785,ar_predmet!A:C,3,0)</f>
        <v>98</v>
      </c>
      <c r="L2785" s="3">
        <f>VLOOKUP(H2785,ar_predmet!A:C,2,FALSE())</f>
        <v>6224</v>
      </c>
      <c r="M2785">
        <f>+VLOOKUP(G2785,tip_dogodka!$B$2:$C$10,2,0)</f>
        <v>1</v>
      </c>
      <c r="N2785">
        <f>+VLOOKUP(E2785,prostor!$F$1:$G$101,2,0)</f>
        <v>5</v>
      </c>
      <c r="O2785">
        <f t="shared" si="172"/>
        <v>150</v>
      </c>
      <c r="P2785">
        <f>VLOOKUP(O2785,mi2hh!A$2:B$4261,2,FALSE())</f>
        <v>3</v>
      </c>
      <c r="Q2785" t="str">
        <f t="shared" si="173"/>
        <v>Red</v>
      </c>
      <c r="R2785" t="str">
        <f t="shared" si="174"/>
        <v>UN</v>
      </c>
      <c r="S2785" s="24" t="s">
        <v>1208</v>
      </c>
      <c r="T2785" t="str">
        <f t="shared" si="175"/>
        <v/>
      </c>
      <c r="U2785">
        <f>VLOOKUP(S2785,ar_skupina!L$2:M$136,2,FALSE())</f>
        <v>65</v>
      </c>
    </row>
    <row r="2786" spans="1:21" ht="14.25" customHeight="1" x14ac:dyDescent="0.25">
      <c r="A2786">
        <v>3420</v>
      </c>
      <c r="B2786" s="9">
        <v>45362.489583333299</v>
      </c>
      <c r="C2786" s="9">
        <v>45362.59375</v>
      </c>
      <c r="D2786" t="s">
        <v>2174</v>
      </c>
      <c r="E2786">
        <v>306</v>
      </c>
      <c r="F2786" t="s">
        <v>2170</v>
      </c>
      <c r="G2786" t="s">
        <v>2</v>
      </c>
      <c r="H2786" t="s">
        <v>1564</v>
      </c>
      <c r="I2786" s="63" t="e">
        <f t="array" ref="I2786">_xlfn.IFS(#REF!="1",1,#REF!="2",2,#REF!="3",3,#REF!="1A",4,#REF!="1B",5,#REF!="2A",6,#REF!="2B",7,#REF!="3A",8,#REF!="3B",9,#REF!="4A",10,#REF!="","")</f>
        <v>#REF!</v>
      </c>
      <c r="J2786">
        <f>VLOOKUP(F2786,profesor!$G$2:$H$101,2,0)</f>
        <v>30</v>
      </c>
      <c r="K2786">
        <f>VLOOKUP(H2786,ar_predmet!A:C,3,0)</f>
        <v>98</v>
      </c>
      <c r="L2786" s="3">
        <f>VLOOKUP(H2786,ar_predmet!A:C,2,FALSE())</f>
        <v>6224</v>
      </c>
      <c r="M2786">
        <f>+VLOOKUP(G2786,tip_dogodka!$B$2:$C$10,2,0)</f>
        <v>1</v>
      </c>
      <c r="N2786">
        <f>+VLOOKUP(E2786,prostor!$F$1:$G$101,2,0)</f>
        <v>8</v>
      </c>
      <c r="O2786">
        <f t="shared" si="172"/>
        <v>150</v>
      </c>
      <c r="P2786">
        <f>VLOOKUP(O2786,mi2hh!A$2:B$4261,2,FALSE())</f>
        <v>3</v>
      </c>
      <c r="Q2786" t="str">
        <f t="shared" si="173"/>
        <v>Red</v>
      </c>
      <c r="R2786" t="str">
        <f t="shared" si="174"/>
        <v>UN</v>
      </c>
      <c r="S2786" s="24" t="s">
        <v>1208</v>
      </c>
      <c r="T2786" t="str">
        <f t="shared" si="175"/>
        <v/>
      </c>
      <c r="U2786">
        <f>VLOOKUP(S2786,ar_skupina!L$2:M$136,2,FALSE())</f>
        <v>65</v>
      </c>
    </row>
    <row r="2787" spans="1:21" ht="14.25" customHeight="1" x14ac:dyDescent="0.25">
      <c r="A2787">
        <v>3422</v>
      </c>
      <c r="B2787" s="9">
        <v>45384.416666666701</v>
      </c>
      <c r="C2787" s="9">
        <v>45384.520833333299</v>
      </c>
      <c r="D2787" t="s">
        <v>2176</v>
      </c>
      <c r="E2787">
        <v>5</v>
      </c>
      <c r="F2787" t="s">
        <v>2170</v>
      </c>
      <c r="G2787" t="s">
        <v>2</v>
      </c>
      <c r="H2787" t="s">
        <v>1954</v>
      </c>
      <c r="I2787" s="63" t="e">
        <f t="array" ref="I2787">_xlfn.IFS(#REF!="1",1,#REF!="2",2,#REF!="3",3,#REF!="1A",4,#REF!="1B",5,#REF!="2A",6,#REF!="2B",7,#REF!="3A",8,#REF!="3B",9,#REF!="4A",10,#REF!="","")</f>
        <v>#REF!</v>
      </c>
      <c r="J2787">
        <f>VLOOKUP(F2787,profesor!$G$2:$H$101,2,0)</f>
        <v>30</v>
      </c>
      <c r="K2787">
        <f>VLOOKUP(H2787,ar_predmet!A:C,3,0)</f>
        <v>77</v>
      </c>
      <c r="L2787" s="3">
        <f>VLOOKUP(H2787,ar_predmet!A:C,2,FALSE())</f>
        <v>6115</v>
      </c>
      <c r="M2787">
        <f>+VLOOKUP(G2787,tip_dogodka!$B$2:$C$10,2,0)</f>
        <v>1</v>
      </c>
      <c r="N2787">
        <f>+VLOOKUP(E2787,prostor!$F$1:$G$101,2,0)</f>
        <v>1</v>
      </c>
      <c r="O2787">
        <f t="shared" si="172"/>
        <v>150</v>
      </c>
      <c r="P2787">
        <f>VLOOKUP(O2787,mi2hh!A$2:B$4261,2,FALSE())</f>
        <v>3</v>
      </c>
      <c r="Q2787" t="str">
        <f t="shared" si="173"/>
        <v>Red</v>
      </c>
      <c r="R2787" t="str">
        <f t="shared" si="174"/>
        <v>UN</v>
      </c>
      <c r="S2787" s="24" t="s">
        <v>1195</v>
      </c>
      <c r="T2787" t="str">
        <f t="shared" si="175"/>
        <v/>
      </c>
      <c r="U2787">
        <f>VLOOKUP(S2787,ar_skupina!L$2:M$136,2,FALSE())</f>
        <v>52</v>
      </c>
    </row>
    <row r="2788" spans="1:21" ht="14.25" customHeight="1" x14ac:dyDescent="0.25">
      <c r="A2788">
        <v>3425</v>
      </c>
      <c r="B2788" s="9">
        <v>45370.375</v>
      </c>
      <c r="C2788" s="9">
        <v>45370.479166666701</v>
      </c>
      <c r="D2788" t="s">
        <v>2176</v>
      </c>
      <c r="E2788">
        <v>5</v>
      </c>
      <c r="F2788" t="s">
        <v>2170</v>
      </c>
      <c r="G2788" t="s">
        <v>2</v>
      </c>
      <c r="H2788" t="s">
        <v>1954</v>
      </c>
      <c r="I2788" s="63" t="e">
        <f t="array" ref="I2788">_xlfn.IFS(#REF!="1",1,#REF!="2",2,#REF!="3",3,#REF!="1A",4,#REF!="1B",5,#REF!="2A",6,#REF!="2B",7,#REF!="3A",8,#REF!="3B",9,#REF!="4A",10,#REF!="","")</f>
        <v>#REF!</v>
      </c>
      <c r="J2788">
        <f>VLOOKUP(F2788,profesor!$G$2:$H$101,2,0)</f>
        <v>30</v>
      </c>
      <c r="K2788">
        <f>VLOOKUP(H2788,ar_predmet!A:C,3,0)</f>
        <v>77</v>
      </c>
      <c r="L2788" s="3">
        <f>VLOOKUP(H2788,ar_predmet!A:C,2,FALSE())</f>
        <v>6115</v>
      </c>
      <c r="M2788">
        <f>+VLOOKUP(G2788,tip_dogodka!$B$2:$C$10,2,0)</f>
        <v>1</v>
      </c>
      <c r="N2788">
        <f>+VLOOKUP(E2788,prostor!$F$1:$G$101,2,0)</f>
        <v>1</v>
      </c>
      <c r="O2788">
        <f t="shared" si="172"/>
        <v>150</v>
      </c>
      <c r="P2788">
        <f>VLOOKUP(O2788,mi2hh!A$2:B$4261,2,FALSE())</f>
        <v>3</v>
      </c>
      <c r="Q2788" t="str">
        <f t="shared" si="173"/>
        <v>Red</v>
      </c>
      <c r="R2788" t="str">
        <f t="shared" si="174"/>
        <v>UN</v>
      </c>
      <c r="S2788" s="24" t="s">
        <v>1195</v>
      </c>
      <c r="T2788" t="str">
        <f t="shared" si="175"/>
        <v/>
      </c>
      <c r="U2788">
        <f>VLOOKUP(S2788,ar_skupina!L$2:M$136,2,FALSE())</f>
        <v>52</v>
      </c>
    </row>
    <row r="2789" spans="1:21" ht="14.25" customHeight="1" x14ac:dyDescent="0.25">
      <c r="A2789">
        <v>3426</v>
      </c>
      <c r="B2789" s="9">
        <v>45211.416666666701</v>
      </c>
      <c r="C2789" s="9">
        <v>45211.520833333299</v>
      </c>
      <c r="D2789" t="s">
        <v>2169</v>
      </c>
      <c r="E2789">
        <v>111</v>
      </c>
      <c r="F2789" t="s">
        <v>2170</v>
      </c>
      <c r="G2789" t="s">
        <v>2</v>
      </c>
      <c r="H2789" t="s">
        <v>1949</v>
      </c>
      <c r="I2789" s="63" t="e">
        <f t="array" ref="I2789">_xlfn.IFS(#REF!="1",1,#REF!="2",2,#REF!="3",3,#REF!="1A",4,#REF!="1B",5,#REF!="2A",6,#REF!="2B",7,#REF!="3A",8,#REF!="3B",9,#REF!="4A",10,#REF!="","")</f>
        <v>#REF!</v>
      </c>
      <c r="J2789">
        <f>VLOOKUP(F2789,profesor!$G$2:$H$101,2,0)</f>
        <v>30</v>
      </c>
      <c r="K2789">
        <f>VLOOKUP(H2789,ar_predmet!A:C,3,0)</f>
        <v>8</v>
      </c>
      <c r="L2789" s="3">
        <f>VLOOKUP(H2789,ar_predmet!A:C,2,FALSE())</f>
        <v>5114</v>
      </c>
      <c r="M2789">
        <f>+VLOOKUP(G2789,tip_dogodka!$B$2:$C$10,2,0)</f>
        <v>1</v>
      </c>
      <c r="N2789">
        <f>+VLOOKUP(E2789,prostor!$F$1:$G$101,2,0)</f>
        <v>4</v>
      </c>
      <c r="O2789">
        <f t="shared" si="172"/>
        <v>150</v>
      </c>
      <c r="P2789">
        <f>VLOOKUP(O2789,mi2hh!A$2:B$4261,2,FALSE())</f>
        <v>3</v>
      </c>
      <c r="Q2789" t="str">
        <f t="shared" si="173"/>
        <v>Red</v>
      </c>
      <c r="R2789" t="str">
        <f t="shared" si="174"/>
        <v>VS</v>
      </c>
      <c r="S2789" s="24" t="s">
        <v>1128</v>
      </c>
      <c r="T2789" t="str">
        <f t="shared" si="175"/>
        <v/>
      </c>
      <c r="U2789">
        <f>VLOOKUP(S2789,ar_skupina!L$2:M$136,2,FALSE())</f>
        <v>1</v>
      </c>
    </row>
    <row r="2790" spans="1:21" ht="14.25" customHeight="1" x14ac:dyDescent="0.25">
      <c r="A2790">
        <v>3427</v>
      </c>
      <c r="B2790" s="9">
        <v>45226.677083333299</v>
      </c>
      <c r="C2790" s="9">
        <v>45226.78125</v>
      </c>
      <c r="D2790" t="s">
        <v>2190</v>
      </c>
      <c r="E2790" t="s">
        <v>16</v>
      </c>
      <c r="F2790" t="s">
        <v>2170</v>
      </c>
      <c r="G2790" t="s">
        <v>4</v>
      </c>
      <c r="H2790" t="s">
        <v>2173</v>
      </c>
      <c r="I2790" s="63" t="e">
        <f t="array" ref="I2790">_xlfn.IFS(#REF!="1",1,#REF!="2",2,#REF!="3",3,#REF!="1A",4,#REF!="1B",5,#REF!="2A",6,#REF!="2B",7,#REF!="3A",8,#REF!="3B",9,#REF!="4A",10,#REF!="","")</f>
        <v>#REF!</v>
      </c>
      <c r="J2790">
        <f>VLOOKUP(F2790,profesor!$G$2:$H$101,2,0)</f>
        <v>30</v>
      </c>
      <c r="K2790">
        <f>VLOOKUP(H2790,ar_predmet!A:C,3,0)</f>
        <v>49</v>
      </c>
      <c r="L2790" s="3">
        <f>VLOOKUP(H2790,ar_predmet!A:C,2,FALSE())</f>
        <v>5304</v>
      </c>
      <c r="M2790">
        <f>+VLOOKUP(G2790,tip_dogodka!$B$2:$C$10,2,0)</f>
        <v>3</v>
      </c>
      <c r="N2790">
        <f>+VLOOKUP(E2790,prostor!$F$1:$G$101,2,0)</f>
        <v>54</v>
      </c>
      <c r="O2790">
        <f t="shared" si="172"/>
        <v>150</v>
      </c>
      <c r="P2790">
        <f>VLOOKUP(O2790,mi2hh!A$2:B$4261,2,FALSE())</f>
        <v>3</v>
      </c>
      <c r="Q2790" t="str">
        <f t="shared" si="173"/>
        <v>Red</v>
      </c>
      <c r="R2790" t="str">
        <f t="shared" si="174"/>
        <v>VS</v>
      </c>
      <c r="S2790" s="24" t="s">
        <v>1176</v>
      </c>
      <c r="T2790" t="str">
        <f t="shared" si="175"/>
        <v/>
      </c>
      <c r="U2790">
        <f>VLOOKUP(S2790,ar_skupina!L$2:M$136,2,FALSE())</f>
        <v>7</v>
      </c>
    </row>
    <row r="2791" spans="1:21" ht="14.25" customHeight="1" x14ac:dyDescent="0.25">
      <c r="A2791">
        <v>3428</v>
      </c>
      <c r="B2791" s="9">
        <v>45250.635416666701</v>
      </c>
      <c r="C2791" s="9">
        <v>45250.739583333299</v>
      </c>
      <c r="D2791" t="s">
        <v>1948</v>
      </c>
      <c r="E2791">
        <v>111</v>
      </c>
      <c r="F2791" t="s">
        <v>2170</v>
      </c>
      <c r="G2791" t="s">
        <v>3</v>
      </c>
      <c r="H2791" t="s">
        <v>1949</v>
      </c>
      <c r="I2791" s="63" t="e">
        <f t="array" ref="I2791">_xlfn.IFS(#REF!="1",1,#REF!="2",2,#REF!="3",3,#REF!="1A",4,#REF!="1B",5,#REF!="2A",6,#REF!="2B",7,#REF!="3A",8,#REF!="3B",9,#REF!="4A",10,#REF!="","")</f>
        <v>#REF!</v>
      </c>
      <c r="J2791">
        <f>VLOOKUP(F2791,profesor!$G$2:$H$101,2,0)</f>
        <v>30</v>
      </c>
      <c r="K2791">
        <f>VLOOKUP(H2791,ar_predmet!A:C,3,0)</f>
        <v>8</v>
      </c>
      <c r="L2791" s="3">
        <f>VLOOKUP(H2791,ar_predmet!A:C,2,FALSE())</f>
        <v>5114</v>
      </c>
      <c r="M2791">
        <f>+VLOOKUP(G2791,tip_dogodka!$B$2:$C$10,2,0)</f>
        <v>2</v>
      </c>
      <c r="N2791">
        <f>+VLOOKUP(E2791,prostor!$F$1:$G$101,2,0)</f>
        <v>4</v>
      </c>
      <c r="O2791">
        <f t="shared" si="172"/>
        <v>150</v>
      </c>
      <c r="P2791">
        <f>VLOOKUP(O2791,mi2hh!A$2:B$4261,2,FALSE())</f>
        <v>3</v>
      </c>
      <c r="Q2791" t="str">
        <f t="shared" si="173"/>
        <v>Red</v>
      </c>
      <c r="R2791" t="str">
        <f t="shared" si="174"/>
        <v>VS</v>
      </c>
      <c r="S2791" s="24" t="s">
        <v>1135</v>
      </c>
      <c r="T2791" t="str">
        <f t="shared" si="175"/>
        <v>1</v>
      </c>
      <c r="U2791">
        <f>VLOOKUP(S2791,ar_skupina!L$2:M$136,2,FALSE())</f>
        <v>5</v>
      </c>
    </row>
    <row r="2792" spans="1:21" ht="14.25" customHeight="1" x14ac:dyDescent="0.25">
      <c r="A2792">
        <v>3429</v>
      </c>
      <c r="B2792" s="9">
        <v>45208.677083333299</v>
      </c>
      <c r="C2792" s="9">
        <v>45208.78125</v>
      </c>
      <c r="D2792" t="s">
        <v>2175</v>
      </c>
      <c r="E2792">
        <v>306</v>
      </c>
      <c r="F2792" t="s">
        <v>2170</v>
      </c>
      <c r="G2792" t="s">
        <v>2</v>
      </c>
      <c r="H2792" t="s">
        <v>2173</v>
      </c>
      <c r="I2792" s="63" t="e">
        <f t="array" ref="I2792">_xlfn.IFS(#REF!="1",1,#REF!="2",2,#REF!="3",3,#REF!="1A",4,#REF!="1B",5,#REF!="2A",6,#REF!="2B",7,#REF!="3A",8,#REF!="3B",9,#REF!="4A",10,#REF!="","")</f>
        <v>#REF!</v>
      </c>
      <c r="J2792">
        <f>VLOOKUP(F2792,profesor!$G$2:$H$101,2,0)</f>
        <v>30</v>
      </c>
      <c r="K2792">
        <f>VLOOKUP(H2792,ar_predmet!A:C,3,0)</f>
        <v>49</v>
      </c>
      <c r="L2792" s="3">
        <f>VLOOKUP(H2792,ar_predmet!A:C,2,FALSE())</f>
        <v>5304</v>
      </c>
      <c r="M2792">
        <f>+VLOOKUP(G2792,tip_dogodka!$B$2:$C$10,2,0)</f>
        <v>1</v>
      </c>
      <c r="N2792">
        <f>+VLOOKUP(E2792,prostor!$F$1:$G$101,2,0)</f>
        <v>8</v>
      </c>
      <c r="O2792">
        <f t="shared" si="172"/>
        <v>150</v>
      </c>
      <c r="P2792">
        <f>VLOOKUP(O2792,mi2hh!A$2:B$4261,2,FALSE())</f>
        <v>3</v>
      </c>
      <c r="Q2792" t="str">
        <f t="shared" si="173"/>
        <v>Red</v>
      </c>
      <c r="R2792" t="str">
        <f t="shared" si="174"/>
        <v>VS</v>
      </c>
      <c r="S2792" s="24" t="s">
        <v>1176</v>
      </c>
      <c r="T2792" t="str">
        <f t="shared" si="175"/>
        <v/>
      </c>
      <c r="U2792">
        <f>VLOOKUP(S2792,ar_skupina!L$2:M$136,2,FALSE())</f>
        <v>7</v>
      </c>
    </row>
    <row r="2793" spans="1:21" ht="14.25" customHeight="1" x14ac:dyDescent="0.25">
      <c r="A2793">
        <v>3431</v>
      </c>
      <c r="B2793" s="9">
        <v>45245.635416666701</v>
      </c>
      <c r="C2793" s="9">
        <v>45245.739583333299</v>
      </c>
      <c r="D2793" t="s">
        <v>1969</v>
      </c>
      <c r="E2793">
        <v>307</v>
      </c>
      <c r="F2793" t="s">
        <v>2170</v>
      </c>
      <c r="G2793" t="s">
        <v>3</v>
      </c>
      <c r="H2793" t="s">
        <v>1949</v>
      </c>
      <c r="I2793" s="63" t="e">
        <f t="array" ref="I2793">_xlfn.IFS(#REF!="1",1,#REF!="2",2,#REF!="3",3,#REF!="1A",4,#REF!="1B",5,#REF!="2A",6,#REF!="2B",7,#REF!="3A",8,#REF!="3B",9,#REF!="4A",10,#REF!="","")</f>
        <v>#REF!</v>
      </c>
      <c r="J2793">
        <f>VLOOKUP(F2793,profesor!$G$2:$H$101,2,0)</f>
        <v>30</v>
      </c>
      <c r="K2793">
        <f>VLOOKUP(H2793,ar_predmet!A:C,3,0)</f>
        <v>8</v>
      </c>
      <c r="L2793" s="3">
        <f>VLOOKUP(H2793,ar_predmet!A:C,2,FALSE())</f>
        <v>5114</v>
      </c>
      <c r="M2793">
        <f>+VLOOKUP(G2793,tip_dogodka!$B$2:$C$10,2,0)</f>
        <v>2</v>
      </c>
      <c r="N2793">
        <f>+VLOOKUP(E2793,prostor!$F$1:$G$101,2,0)</f>
        <v>9</v>
      </c>
      <c r="O2793">
        <f t="shared" si="172"/>
        <v>150</v>
      </c>
      <c r="P2793">
        <f>VLOOKUP(O2793,mi2hh!A$2:B$4261,2,FALSE())</f>
        <v>3</v>
      </c>
      <c r="Q2793" t="str">
        <f t="shared" si="173"/>
        <v>Red</v>
      </c>
      <c r="R2793" t="str">
        <f t="shared" si="174"/>
        <v>VS</v>
      </c>
      <c r="S2793" s="24" t="s">
        <v>1139</v>
      </c>
      <c r="T2793" t="str">
        <f t="shared" si="175"/>
        <v>3</v>
      </c>
      <c r="U2793">
        <f>VLOOKUP(S2793,ar_skupina!L$2:M$136,2,FALSE())</f>
        <v>7</v>
      </c>
    </row>
    <row r="2794" spans="1:21" ht="14.25" customHeight="1" x14ac:dyDescent="0.25">
      <c r="A2794">
        <v>3432</v>
      </c>
      <c r="B2794" s="9">
        <v>45432.416666666701</v>
      </c>
      <c r="C2794" s="9">
        <v>45432.520833333299</v>
      </c>
      <c r="D2794" t="s">
        <v>1357</v>
      </c>
      <c r="E2794">
        <v>307</v>
      </c>
      <c r="F2794" t="s">
        <v>2170</v>
      </c>
      <c r="G2794" t="s">
        <v>3</v>
      </c>
      <c r="H2794" t="s">
        <v>1346</v>
      </c>
      <c r="I2794" s="63" t="e">
        <f t="array" ref="I2794">_xlfn.IFS(#REF!="1",1,#REF!="2",2,#REF!="3",3,#REF!="1A",4,#REF!="1B",5,#REF!="2A",6,#REF!="2B",7,#REF!="3A",8,#REF!="3B",9,#REF!="4A",10,#REF!="","")</f>
        <v>#REF!</v>
      </c>
      <c r="J2794">
        <f>VLOOKUP(F2794,profesor!$G$2:$H$101,2,0)</f>
        <v>30</v>
      </c>
      <c r="K2794">
        <f>VLOOKUP(H2794,ar_predmet!A:C,3,0)</f>
        <v>131</v>
      </c>
      <c r="L2794" s="3">
        <f>VLOOKUP(H2794,ar_predmet!A:C,2,FALSE())</f>
        <v>6325</v>
      </c>
      <c r="M2794">
        <f>+VLOOKUP(G2794,tip_dogodka!$B$2:$C$10,2,0)</f>
        <v>2</v>
      </c>
      <c r="N2794">
        <f>+VLOOKUP(E2794,prostor!$F$1:$G$101,2,0)</f>
        <v>9</v>
      </c>
      <c r="O2794">
        <f t="shared" si="172"/>
        <v>150</v>
      </c>
      <c r="P2794">
        <f>VLOOKUP(O2794,mi2hh!A$2:B$4261,2,FALSE())</f>
        <v>3</v>
      </c>
      <c r="Q2794" t="str">
        <f t="shared" si="173"/>
        <v>Red</v>
      </c>
      <c r="R2794" t="str">
        <f t="shared" si="174"/>
        <v>UN</v>
      </c>
      <c r="S2794" s="24" t="s">
        <v>1215</v>
      </c>
      <c r="T2794" t="str">
        <f t="shared" si="175"/>
        <v/>
      </c>
      <c r="U2794">
        <f>VLOOKUP(S2794,ar_skupina!L$2:M$136,2,FALSE())</f>
        <v>72</v>
      </c>
    </row>
    <row r="2795" spans="1:21" ht="14.25" customHeight="1" x14ac:dyDescent="0.25">
      <c r="A2795">
        <v>3435</v>
      </c>
      <c r="B2795" s="9">
        <v>45244.375</v>
      </c>
      <c r="C2795" s="9">
        <v>45244.479166666701</v>
      </c>
      <c r="D2795" t="s">
        <v>1969</v>
      </c>
      <c r="E2795">
        <v>111</v>
      </c>
      <c r="F2795" t="s">
        <v>2170</v>
      </c>
      <c r="G2795" t="s">
        <v>3</v>
      </c>
      <c r="H2795" t="s">
        <v>1949</v>
      </c>
      <c r="I2795" s="63" t="e">
        <f t="array" ref="I2795">_xlfn.IFS(#REF!="1",1,#REF!="2",2,#REF!="3",3,#REF!="1A",4,#REF!="1B",5,#REF!="2A",6,#REF!="2B",7,#REF!="3A",8,#REF!="3B",9,#REF!="4A",10,#REF!="","")</f>
        <v>#REF!</v>
      </c>
      <c r="J2795">
        <f>VLOOKUP(F2795,profesor!$G$2:$H$101,2,0)</f>
        <v>30</v>
      </c>
      <c r="K2795">
        <f>VLOOKUP(H2795,ar_predmet!A:C,3,0)</f>
        <v>8</v>
      </c>
      <c r="L2795" s="3">
        <f>VLOOKUP(H2795,ar_predmet!A:C,2,FALSE())</f>
        <v>5114</v>
      </c>
      <c r="M2795">
        <f>+VLOOKUP(G2795,tip_dogodka!$B$2:$C$10,2,0)</f>
        <v>2</v>
      </c>
      <c r="N2795">
        <f>+VLOOKUP(E2795,prostor!$F$1:$G$101,2,0)</f>
        <v>4</v>
      </c>
      <c r="O2795">
        <f t="shared" si="172"/>
        <v>150</v>
      </c>
      <c r="P2795">
        <f>VLOOKUP(O2795,mi2hh!A$2:B$4261,2,FALSE())</f>
        <v>3</v>
      </c>
      <c r="Q2795" t="str">
        <f t="shared" si="173"/>
        <v>Red</v>
      </c>
      <c r="R2795" t="str">
        <f t="shared" si="174"/>
        <v>VS</v>
      </c>
      <c r="S2795" s="24" t="s">
        <v>1139</v>
      </c>
      <c r="T2795" t="str">
        <f t="shared" si="175"/>
        <v>3</v>
      </c>
      <c r="U2795">
        <f>VLOOKUP(S2795,ar_skupina!L$2:M$136,2,FALSE())</f>
        <v>7</v>
      </c>
    </row>
    <row r="2796" spans="1:21" ht="14.25" customHeight="1" x14ac:dyDescent="0.25">
      <c r="A2796">
        <v>3436</v>
      </c>
      <c r="B2796" s="9">
        <v>45208.416666666701</v>
      </c>
      <c r="C2796" s="9">
        <v>45208.520833333299</v>
      </c>
      <c r="D2796" t="s">
        <v>2169</v>
      </c>
      <c r="E2796">
        <v>111</v>
      </c>
      <c r="F2796" t="s">
        <v>2170</v>
      </c>
      <c r="G2796" t="s">
        <v>2</v>
      </c>
      <c r="H2796" t="s">
        <v>1949</v>
      </c>
      <c r="I2796" s="63" t="e">
        <f t="array" ref="I2796">_xlfn.IFS(#REF!="1",1,#REF!="2",2,#REF!="3",3,#REF!="1A",4,#REF!="1B",5,#REF!="2A",6,#REF!="2B",7,#REF!="3A",8,#REF!="3B",9,#REF!="4A",10,#REF!="","")</f>
        <v>#REF!</v>
      </c>
      <c r="J2796">
        <f>VLOOKUP(F2796,profesor!$G$2:$H$101,2,0)</f>
        <v>30</v>
      </c>
      <c r="K2796">
        <f>VLOOKUP(H2796,ar_predmet!A:C,3,0)</f>
        <v>8</v>
      </c>
      <c r="L2796" s="3">
        <f>VLOOKUP(H2796,ar_predmet!A:C,2,FALSE())</f>
        <v>5114</v>
      </c>
      <c r="M2796">
        <f>+VLOOKUP(G2796,tip_dogodka!$B$2:$C$10,2,0)</f>
        <v>1</v>
      </c>
      <c r="N2796">
        <f>+VLOOKUP(E2796,prostor!$F$1:$G$101,2,0)</f>
        <v>4</v>
      </c>
      <c r="O2796">
        <f t="shared" si="172"/>
        <v>150</v>
      </c>
      <c r="P2796">
        <f>VLOOKUP(O2796,mi2hh!A$2:B$4261,2,FALSE())</f>
        <v>3</v>
      </c>
      <c r="Q2796" t="str">
        <f t="shared" si="173"/>
        <v>Red</v>
      </c>
      <c r="R2796" t="str">
        <f t="shared" si="174"/>
        <v>VS</v>
      </c>
      <c r="S2796" s="24" t="s">
        <v>1128</v>
      </c>
      <c r="T2796" t="str">
        <f t="shared" si="175"/>
        <v/>
      </c>
      <c r="U2796">
        <f>VLOOKUP(S2796,ar_skupina!L$2:M$136,2,FALSE())</f>
        <v>1</v>
      </c>
    </row>
    <row r="2797" spans="1:21" ht="14.25" customHeight="1" x14ac:dyDescent="0.25">
      <c r="A2797">
        <v>3439</v>
      </c>
      <c r="B2797" s="9">
        <v>45211.677083333299</v>
      </c>
      <c r="C2797" s="9">
        <v>45211.78125</v>
      </c>
      <c r="D2797" t="s">
        <v>2175</v>
      </c>
      <c r="E2797">
        <v>307</v>
      </c>
      <c r="F2797" t="s">
        <v>2170</v>
      </c>
      <c r="G2797" t="s">
        <v>2</v>
      </c>
      <c r="H2797" t="s">
        <v>2173</v>
      </c>
      <c r="I2797" s="63" t="e">
        <f t="array" ref="I2797">_xlfn.IFS(#REF!="1",1,#REF!="2",2,#REF!="3",3,#REF!="1A",4,#REF!="1B",5,#REF!="2A",6,#REF!="2B",7,#REF!="3A",8,#REF!="3B",9,#REF!="4A",10,#REF!="","")</f>
        <v>#REF!</v>
      </c>
      <c r="J2797">
        <f>VLOOKUP(F2797,profesor!$G$2:$H$101,2,0)</f>
        <v>30</v>
      </c>
      <c r="K2797">
        <f>VLOOKUP(H2797,ar_predmet!A:C,3,0)</f>
        <v>49</v>
      </c>
      <c r="L2797" s="3">
        <f>VLOOKUP(H2797,ar_predmet!A:C,2,FALSE())</f>
        <v>5304</v>
      </c>
      <c r="M2797">
        <f>+VLOOKUP(G2797,tip_dogodka!$B$2:$C$10,2,0)</f>
        <v>1</v>
      </c>
      <c r="N2797">
        <f>+VLOOKUP(E2797,prostor!$F$1:$G$101,2,0)</f>
        <v>9</v>
      </c>
      <c r="O2797">
        <f t="shared" si="172"/>
        <v>150</v>
      </c>
      <c r="P2797">
        <f>VLOOKUP(O2797,mi2hh!A$2:B$4261,2,FALSE())</f>
        <v>3</v>
      </c>
      <c r="Q2797" t="str">
        <f t="shared" si="173"/>
        <v>Red</v>
      </c>
      <c r="R2797" t="str">
        <f t="shared" si="174"/>
        <v>VS</v>
      </c>
      <c r="S2797" s="24" t="s">
        <v>1176</v>
      </c>
      <c r="T2797" t="str">
        <f t="shared" si="175"/>
        <v/>
      </c>
      <c r="U2797">
        <f>VLOOKUP(S2797,ar_skupina!L$2:M$136,2,FALSE())</f>
        <v>7</v>
      </c>
    </row>
    <row r="2798" spans="1:21" ht="14.25" customHeight="1" x14ac:dyDescent="0.25">
      <c r="A2798">
        <v>3440</v>
      </c>
      <c r="B2798" s="9">
        <v>45240.489583333299</v>
      </c>
      <c r="C2798" s="9">
        <v>45240.59375</v>
      </c>
      <c r="D2798" t="s">
        <v>1969</v>
      </c>
      <c r="E2798">
        <v>111</v>
      </c>
      <c r="F2798" t="s">
        <v>2170</v>
      </c>
      <c r="G2798" t="s">
        <v>3</v>
      </c>
      <c r="H2798" t="s">
        <v>1949</v>
      </c>
      <c r="I2798" s="63" t="e">
        <f t="array" ref="I2798">_xlfn.IFS(#REF!="1",1,#REF!="2",2,#REF!="3",3,#REF!="1A",4,#REF!="1B",5,#REF!="2A",6,#REF!="2B",7,#REF!="3A",8,#REF!="3B",9,#REF!="4A",10,#REF!="","")</f>
        <v>#REF!</v>
      </c>
      <c r="J2798">
        <f>VLOOKUP(F2798,profesor!$G$2:$H$101,2,0)</f>
        <v>30</v>
      </c>
      <c r="K2798">
        <f>VLOOKUP(H2798,ar_predmet!A:C,3,0)</f>
        <v>8</v>
      </c>
      <c r="L2798" s="3">
        <f>VLOOKUP(H2798,ar_predmet!A:C,2,FALSE())</f>
        <v>5114</v>
      </c>
      <c r="M2798">
        <f>+VLOOKUP(G2798,tip_dogodka!$B$2:$C$10,2,0)</f>
        <v>2</v>
      </c>
      <c r="N2798">
        <f>+VLOOKUP(E2798,prostor!$F$1:$G$101,2,0)</f>
        <v>4</v>
      </c>
      <c r="O2798">
        <f t="shared" si="172"/>
        <v>150</v>
      </c>
      <c r="P2798">
        <f>VLOOKUP(O2798,mi2hh!A$2:B$4261,2,FALSE())</f>
        <v>3</v>
      </c>
      <c r="Q2798" t="str">
        <f t="shared" si="173"/>
        <v>Red</v>
      </c>
      <c r="R2798" t="str">
        <f t="shared" si="174"/>
        <v>VS</v>
      </c>
      <c r="S2798" s="24" t="s">
        <v>1139</v>
      </c>
      <c r="T2798" t="str">
        <f t="shared" si="175"/>
        <v>3</v>
      </c>
      <c r="U2798">
        <f>VLOOKUP(S2798,ar_skupina!L$2:M$136,2,FALSE())</f>
        <v>7</v>
      </c>
    </row>
    <row r="2799" spans="1:21" ht="14.25" customHeight="1" x14ac:dyDescent="0.25">
      <c r="A2799">
        <v>3442</v>
      </c>
      <c r="B2799" s="9">
        <v>45376.375</v>
      </c>
      <c r="C2799" s="9">
        <v>45376.479166666701</v>
      </c>
      <c r="D2799" t="s">
        <v>2176</v>
      </c>
      <c r="E2799">
        <v>5</v>
      </c>
      <c r="F2799" t="s">
        <v>2170</v>
      </c>
      <c r="G2799" t="s">
        <v>2</v>
      </c>
      <c r="H2799" t="s">
        <v>1954</v>
      </c>
      <c r="I2799" s="63" t="e">
        <f t="array" ref="I2799">_xlfn.IFS(#REF!="1",1,#REF!="2",2,#REF!="3",3,#REF!="1A",4,#REF!="1B",5,#REF!="2A",6,#REF!="2B",7,#REF!="3A",8,#REF!="3B",9,#REF!="4A",10,#REF!="","")</f>
        <v>#REF!</v>
      </c>
      <c r="J2799">
        <f>VLOOKUP(F2799,profesor!$G$2:$H$101,2,0)</f>
        <v>30</v>
      </c>
      <c r="K2799">
        <f>VLOOKUP(H2799,ar_predmet!A:C,3,0)</f>
        <v>77</v>
      </c>
      <c r="L2799" s="3">
        <f>VLOOKUP(H2799,ar_predmet!A:C,2,FALSE())</f>
        <v>6115</v>
      </c>
      <c r="M2799">
        <f>+VLOOKUP(G2799,tip_dogodka!$B$2:$C$10,2,0)</f>
        <v>1</v>
      </c>
      <c r="N2799">
        <f>+VLOOKUP(E2799,prostor!$F$1:$G$101,2,0)</f>
        <v>1</v>
      </c>
      <c r="O2799">
        <f t="shared" si="172"/>
        <v>150</v>
      </c>
      <c r="P2799">
        <f>VLOOKUP(O2799,mi2hh!A$2:B$4261,2,FALSE())</f>
        <v>3</v>
      </c>
      <c r="Q2799" t="str">
        <f t="shared" si="173"/>
        <v>Red</v>
      </c>
      <c r="R2799" t="str">
        <f t="shared" si="174"/>
        <v>UN</v>
      </c>
      <c r="S2799" s="24" t="s">
        <v>1195</v>
      </c>
      <c r="T2799" t="str">
        <f t="shared" si="175"/>
        <v/>
      </c>
      <c r="U2799">
        <f>VLOOKUP(S2799,ar_skupina!L$2:M$136,2,FALSE())</f>
        <v>52</v>
      </c>
    </row>
    <row r="2800" spans="1:21" ht="14.25" customHeight="1" x14ac:dyDescent="0.25">
      <c r="A2800">
        <v>3446</v>
      </c>
      <c r="B2800" s="9">
        <v>45232.375</v>
      </c>
      <c r="C2800" s="9">
        <v>45232.479166666701</v>
      </c>
      <c r="D2800" t="s">
        <v>2171</v>
      </c>
      <c r="E2800">
        <v>111</v>
      </c>
      <c r="F2800" t="s">
        <v>2170</v>
      </c>
      <c r="G2800" t="s">
        <v>3</v>
      </c>
      <c r="H2800" t="s">
        <v>1949</v>
      </c>
      <c r="I2800" s="63" t="e">
        <f t="array" ref="I2800">_xlfn.IFS(#REF!="1",1,#REF!="2",2,#REF!="3",3,#REF!="1A",4,#REF!="1B",5,#REF!="2A",6,#REF!="2B",7,#REF!="3A",8,#REF!="3B",9,#REF!="4A",10,#REF!="","")</f>
        <v>#REF!</v>
      </c>
      <c r="J2800">
        <f>VLOOKUP(F2800,profesor!$G$2:$H$101,2,0)</f>
        <v>30</v>
      </c>
      <c r="K2800">
        <f>VLOOKUP(H2800,ar_predmet!A:C,3,0)</f>
        <v>8</v>
      </c>
      <c r="L2800" s="3">
        <f>VLOOKUP(H2800,ar_predmet!A:C,2,FALSE())</f>
        <v>5114</v>
      </c>
      <c r="M2800">
        <f>+VLOOKUP(G2800,tip_dogodka!$B$2:$C$10,2,0)</f>
        <v>2</v>
      </c>
      <c r="N2800">
        <f>+VLOOKUP(E2800,prostor!$F$1:$G$101,2,0)</f>
        <v>4</v>
      </c>
      <c r="O2800">
        <f t="shared" si="172"/>
        <v>150</v>
      </c>
      <c r="P2800">
        <f>VLOOKUP(O2800,mi2hh!A$2:B$4261,2,FALSE())</f>
        <v>3</v>
      </c>
      <c r="Q2800" t="str">
        <f t="shared" si="173"/>
        <v>Red</v>
      </c>
      <c r="R2800" t="str">
        <f t="shared" si="174"/>
        <v>VS</v>
      </c>
      <c r="S2800" s="24" t="s">
        <v>1137</v>
      </c>
      <c r="T2800" t="str">
        <f t="shared" si="175"/>
        <v>2</v>
      </c>
      <c r="U2800">
        <f>VLOOKUP(S2800,ar_skupina!L$2:M$136,2,FALSE())</f>
        <v>6</v>
      </c>
    </row>
    <row r="2801" spans="1:21" ht="14.25" customHeight="1" x14ac:dyDescent="0.25">
      <c r="A2801">
        <v>3447</v>
      </c>
      <c r="B2801" s="9">
        <v>45233.635416666701</v>
      </c>
      <c r="C2801" s="9">
        <v>45233.739583333299</v>
      </c>
      <c r="D2801" t="s">
        <v>2190</v>
      </c>
      <c r="E2801" t="s">
        <v>16</v>
      </c>
      <c r="F2801" t="s">
        <v>2170</v>
      </c>
      <c r="G2801" t="s">
        <v>4</v>
      </c>
      <c r="H2801" t="s">
        <v>2173</v>
      </c>
      <c r="I2801" s="63" t="e">
        <f t="array" ref="I2801">_xlfn.IFS(#REF!="1",1,#REF!="2",2,#REF!="3",3,#REF!="1A",4,#REF!="1B",5,#REF!="2A",6,#REF!="2B",7,#REF!="3A",8,#REF!="3B",9,#REF!="4A",10,#REF!="","")</f>
        <v>#REF!</v>
      </c>
      <c r="J2801">
        <f>VLOOKUP(F2801,profesor!$G$2:$H$101,2,0)</f>
        <v>30</v>
      </c>
      <c r="K2801">
        <f>VLOOKUP(H2801,ar_predmet!A:C,3,0)</f>
        <v>49</v>
      </c>
      <c r="L2801" s="3">
        <f>VLOOKUP(H2801,ar_predmet!A:C,2,FALSE())</f>
        <v>5304</v>
      </c>
      <c r="M2801">
        <f>+VLOOKUP(G2801,tip_dogodka!$B$2:$C$10,2,0)</f>
        <v>3</v>
      </c>
      <c r="N2801">
        <f>+VLOOKUP(E2801,prostor!$F$1:$G$101,2,0)</f>
        <v>54</v>
      </c>
      <c r="O2801">
        <f t="shared" si="172"/>
        <v>150</v>
      </c>
      <c r="P2801">
        <f>VLOOKUP(O2801,mi2hh!A$2:B$4261,2,FALSE())</f>
        <v>3</v>
      </c>
      <c r="Q2801" t="str">
        <f t="shared" si="173"/>
        <v>Red</v>
      </c>
      <c r="R2801" t="str">
        <f t="shared" si="174"/>
        <v>VS</v>
      </c>
      <c r="S2801" s="24" t="s">
        <v>1176</v>
      </c>
      <c r="T2801" t="str">
        <f t="shared" si="175"/>
        <v/>
      </c>
      <c r="U2801">
        <f>VLOOKUP(S2801,ar_skupina!L$2:M$136,2,FALSE())</f>
        <v>7</v>
      </c>
    </row>
    <row r="2802" spans="1:21" ht="14.25" customHeight="1" x14ac:dyDescent="0.25">
      <c r="A2802">
        <v>3449</v>
      </c>
      <c r="B2802" s="9">
        <v>45219.416666666701</v>
      </c>
      <c r="C2802" s="9">
        <v>45219.520833333299</v>
      </c>
      <c r="D2802" t="s">
        <v>2171</v>
      </c>
      <c r="E2802">
        <v>111</v>
      </c>
      <c r="F2802" t="s">
        <v>2170</v>
      </c>
      <c r="G2802" t="s">
        <v>3</v>
      </c>
      <c r="H2802" t="s">
        <v>1949</v>
      </c>
      <c r="I2802" s="63" t="e">
        <f t="array" ref="I2802">_xlfn.IFS(#REF!="1",1,#REF!="2",2,#REF!="3",3,#REF!="1A",4,#REF!="1B",5,#REF!="2A",6,#REF!="2B",7,#REF!="3A",8,#REF!="3B",9,#REF!="4A",10,#REF!="","")</f>
        <v>#REF!</v>
      </c>
      <c r="J2802">
        <f>VLOOKUP(F2802,profesor!$G$2:$H$101,2,0)</f>
        <v>30</v>
      </c>
      <c r="K2802">
        <f>VLOOKUP(H2802,ar_predmet!A:C,3,0)</f>
        <v>8</v>
      </c>
      <c r="L2802" s="3">
        <f>VLOOKUP(H2802,ar_predmet!A:C,2,FALSE())</f>
        <v>5114</v>
      </c>
      <c r="M2802">
        <f>+VLOOKUP(G2802,tip_dogodka!$B$2:$C$10,2,0)</f>
        <v>2</v>
      </c>
      <c r="N2802">
        <f>+VLOOKUP(E2802,prostor!$F$1:$G$101,2,0)</f>
        <v>4</v>
      </c>
      <c r="O2802">
        <f t="shared" si="172"/>
        <v>150</v>
      </c>
      <c r="P2802">
        <f>VLOOKUP(O2802,mi2hh!A$2:B$4261,2,FALSE())</f>
        <v>3</v>
      </c>
      <c r="Q2802" t="str">
        <f t="shared" si="173"/>
        <v>Red</v>
      </c>
      <c r="R2802" t="str">
        <f t="shared" si="174"/>
        <v>VS</v>
      </c>
      <c r="S2802" s="24" t="s">
        <v>1137</v>
      </c>
      <c r="T2802" t="str">
        <f t="shared" si="175"/>
        <v>2</v>
      </c>
      <c r="U2802">
        <f>VLOOKUP(S2802,ar_skupina!L$2:M$136,2,FALSE())</f>
        <v>6</v>
      </c>
    </row>
    <row r="2803" spans="1:21" ht="14.25" customHeight="1" x14ac:dyDescent="0.25">
      <c r="A2803">
        <v>3450</v>
      </c>
      <c r="B2803" s="9">
        <v>45215.416666666701</v>
      </c>
      <c r="C2803" s="9">
        <v>45215.520833333299</v>
      </c>
      <c r="D2803" t="s">
        <v>2179</v>
      </c>
      <c r="E2803" t="s">
        <v>16</v>
      </c>
      <c r="F2803" t="s">
        <v>2170</v>
      </c>
      <c r="G2803" t="s">
        <v>4</v>
      </c>
      <c r="H2803" t="s">
        <v>1949</v>
      </c>
      <c r="I2803" s="63" t="e">
        <f t="array" ref="I2803">_xlfn.IFS(#REF!="1",1,#REF!="2",2,#REF!="3",3,#REF!="1A",4,#REF!="1B",5,#REF!="2A",6,#REF!="2B",7,#REF!="3A",8,#REF!="3B",9,#REF!="4A",10,#REF!="","")</f>
        <v>#REF!</v>
      </c>
      <c r="J2803">
        <f>VLOOKUP(F2803,profesor!$G$2:$H$101,2,0)</f>
        <v>30</v>
      </c>
      <c r="K2803">
        <f>VLOOKUP(H2803,ar_predmet!A:C,3,0)</f>
        <v>8</v>
      </c>
      <c r="L2803" s="3">
        <f>VLOOKUP(H2803,ar_predmet!A:C,2,FALSE())</f>
        <v>5114</v>
      </c>
      <c r="M2803">
        <f>+VLOOKUP(G2803,tip_dogodka!$B$2:$C$10,2,0)</f>
        <v>3</v>
      </c>
      <c r="N2803">
        <f>+VLOOKUP(E2803,prostor!$F$1:$G$101,2,0)</f>
        <v>54</v>
      </c>
      <c r="O2803">
        <f t="shared" si="172"/>
        <v>150</v>
      </c>
      <c r="P2803">
        <f>VLOOKUP(O2803,mi2hh!A$2:B$4261,2,FALSE())</f>
        <v>3</v>
      </c>
      <c r="Q2803" t="str">
        <f t="shared" si="173"/>
        <v>Red</v>
      </c>
      <c r="R2803" t="str">
        <f t="shared" si="174"/>
        <v>VS</v>
      </c>
      <c r="S2803" s="24" t="s">
        <v>1128</v>
      </c>
      <c r="T2803" t="str">
        <f t="shared" si="175"/>
        <v/>
      </c>
      <c r="U2803">
        <f>VLOOKUP(S2803,ar_skupina!L$2:M$136,2,FALSE())</f>
        <v>1</v>
      </c>
    </row>
    <row r="2804" spans="1:21" ht="14.25" customHeight="1" x14ac:dyDescent="0.25">
      <c r="A2804">
        <v>3451</v>
      </c>
      <c r="B2804" s="9">
        <v>45209.416666666701</v>
      </c>
      <c r="C2804" s="9">
        <v>45209.520833333299</v>
      </c>
      <c r="D2804" t="s">
        <v>2169</v>
      </c>
      <c r="E2804">
        <v>111</v>
      </c>
      <c r="F2804" t="s">
        <v>2170</v>
      </c>
      <c r="G2804" t="s">
        <v>2</v>
      </c>
      <c r="H2804" t="s">
        <v>1949</v>
      </c>
      <c r="I2804" s="63" t="e">
        <f t="array" ref="I2804">_xlfn.IFS(#REF!="1",1,#REF!="2",2,#REF!="3",3,#REF!="1A",4,#REF!="1B",5,#REF!="2A",6,#REF!="2B",7,#REF!="3A",8,#REF!="3B",9,#REF!="4A",10,#REF!="","")</f>
        <v>#REF!</v>
      </c>
      <c r="J2804">
        <f>VLOOKUP(F2804,profesor!$G$2:$H$101,2,0)</f>
        <v>30</v>
      </c>
      <c r="K2804">
        <f>VLOOKUP(H2804,ar_predmet!A:C,3,0)</f>
        <v>8</v>
      </c>
      <c r="L2804" s="3">
        <f>VLOOKUP(H2804,ar_predmet!A:C,2,FALSE())</f>
        <v>5114</v>
      </c>
      <c r="M2804">
        <f>+VLOOKUP(G2804,tip_dogodka!$B$2:$C$10,2,0)</f>
        <v>1</v>
      </c>
      <c r="N2804">
        <f>+VLOOKUP(E2804,prostor!$F$1:$G$101,2,0)</f>
        <v>4</v>
      </c>
      <c r="O2804">
        <f t="shared" si="172"/>
        <v>150</v>
      </c>
      <c r="P2804">
        <f>VLOOKUP(O2804,mi2hh!A$2:B$4261,2,FALSE())</f>
        <v>3</v>
      </c>
      <c r="Q2804" t="str">
        <f t="shared" si="173"/>
        <v>Red</v>
      </c>
      <c r="R2804" t="str">
        <f t="shared" si="174"/>
        <v>VS</v>
      </c>
      <c r="S2804" s="24" t="s">
        <v>1128</v>
      </c>
      <c r="T2804" t="str">
        <f t="shared" si="175"/>
        <v/>
      </c>
      <c r="U2804">
        <f>VLOOKUP(S2804,ar_skupina!L$2:M$136,2,FALSE())</f>
        <v>1</v>
      </c>
    </row>
    <row r="2805" spans="1:21" ht="14.25" customHeight="1" x14ac:dyDescent="0.25">
      <c r="A2805">
        <v>3452</v>
      </c>
      <c r="B2805" s="9">
        <v>45387.416666666701</v>
      </c>
      <c r="C2805" s="9">
        <v>45387.520833333299</v>
      </c>
      <c r="D2805" t="s">
        <v>2176</v>
      </c>
      <c r="E2805">
        <v>5</v>
      </c>
      <c r="F2805" t="s">
        <v>2170</v>
      </c>
      <c r="G2805" t="s">
        <v>2</v>
      </c>
      <c r="H2805" t="s">
        <v>1954</v>
      </c>
      <c r="I2805" s="63" t="e">
        <f t="array" ref="I2805">_xlfn.IFS(#REF!="1",1,#REF!="2",2,#REF!="3",3,#REF!="1A",4,#REF!="1B",5,#REF!="2A",6,#REF!="2B",7,#REF!="3A",8,#REF!="3B",9,#REF!="4A",10,#REF!="","")</f>
        <v>#REF!</v>
      </c>
      <c r="J2805">
        <f>VLOOKUP(F2805,profesor!$G$2:$H$101,2,0)</f>
        <v>30</v>
      </c>
      <c r="K2805">
        <f>VLOOKUP(H2805,ar_predmet!A:C,3,0)</f>
        <v>77</v>
      </c>
      <c r="L2805" s="3">
        <f>VLOOKUP(H2805,ar_predmet!A:C,2,FALSE())</f>
        <v>6115</v>
      </c>
      <c r="M2805">
        <f>+VLOOKUP(G2805,tip_dogodka!$B$2:$C$10,2,0)</f>
        <v>1</v>
      </c>
      <c r="N2805">
        <f>+VLOOKUP(E2805,prostor!$F$1:$G$101,2,0)</f>
        <v>1</v>
      </c>
      <c r="O2805">
        <f t="shared" si="172"/>
        <v>150</v>
      </c>
      <c r="P2805">
        <f>VLOOKUP(O2805,mi2hh!A$2:B$4261,2,FALSE())</f>
        <v>3</v>
      </c>
      <c r="Q2805" t="str">
        <f t="shared" si="173"/>
        <v>Red</v>
      </c>
      <c r="R2805" t="str">
        <f t="shared" si="174"/>
        <v>UN</v>
      </c>
      <c r="S2805" s="24" t="s">
        <v>1195</v>
      </c>
      <c r="T2805" t="str">
        <f t="shared" si="175"/>
        <v/>
      </c>
      <c r="U2805">
        <f>VLOOKUP(S2805,ar_skupina!L$2:M$136,2,FALSE())</f>
        <v>52</v>
      </c>
    </row>
    <row r="2806" spans="1:21" ht="14.25" customHeight="1" x14ac:dyDescent="0.25">
      <c r="A2806">
        <v>3453</v>
      </c>
      <c r="B2806" s="9">
        <v>45366.489583333299</v>
      </c>
      <c r="C2806" s="9">
        <v>45366.59375</v>
      </c>
      <c r="D2806" t="s">
        <v>2178</v>
      </c>
      <c r="E2806" t="s">
        <v>16</v>
      </c>
      <c r="F2806" t="s">
        <v>2170</v>
      </c>
      <c r="G2806" t="s">
        <v>4</v>
      </c>
      <c r="H2806" t="s">
        <v>1564</v>
      </c>
      <c r="I2806" s="63" t="e">
        <f t="array" ref="I2806">_xlfn.IFS(#REF!="1",1,#REF!="2",2,#REF!="3",3,#REF!="1A",4,#REF!="1B",5,#REF!="2A",6,#REF!="2B",7,#REF!="3A",8,#REF!="3B",9,#REF!="4A",10,#REF!="","")</f>
        <v>#REF!</v>
      </c>
      <c r="J2806">
        <f>VLOOKUP(F2806,profesor!$G$2:$H$101,2,0)</f>
        <v>30</v>
      </c>
      <c r="K2806">
        <f>VLOOKUP(H2806,ar_predmet!A:C,3,0)</f>
        <v>98</v>
      </c>
      <c r="L2806" s="3">
        <f>VLOOKUP(H2806,ar_predmet!A:C,2,FALSE())</f>
        <v>6224</v>
      </c>
      <c r="M2806">
        <f>+VLOOKUP(G2806,tip_dogodka!$B$2:$C$10,2,0)</f>
        <v>3</v>
      </c>
      <c r="N2806">
        <f>+VLOOKUP(E2806,prostor!$F$1:$G$101,2,0)</f>
        <v>54</v>
      </c>
      <c r="O2806">
        <f t="shared" si="172"/>
        <v>150</v>
      </c>
      <c r="P2806">
        <f>VLOOKUP(O2806,mi2hh!A$2:B$4261,2,FALSE())</f>
        <v>3</v>
      </c>
      <c r="Q2806" t="str">
        <f t="shared" si="173"/>
        <v>Red</v>
      </c>
      <c r="R2806" t="str">
        <f t="shared" si="174"/>
        <v>UN</v>
      </c>
      <c r="S2806" s="24" t="s">
        <v>1208</v>
      </c>
      <c r="T2806" t="str">
        <f t="shared" si="175"/>
        <v/>
      </c>
      <c r="U2806">
        <f>VLOOKUP(S2806,ar_skupina!L$2:M$136,2,FALSE())</f>
        <v>65</v>
      </c>
    </row>
    <row r="2807" spans="1:21" ht="14.25" customHeight="1" x14ac:dyDescent="0.25">
      <c r="A2807">
        <v>3454</v>
      </c>
      <c r="B2807" s="9">
        <v>45232.489583333299</v>
      </c>
      <c r="C2807" s="9">
        <v>45232.59375</v>
      </c>
      <c r="D2807" t="s">
        <v>2190</v>
      </c>
      <c r="E2807" t="s">
        <v>16</v>
      </c>
      <c r="F2807" t="s">
        <v>2170</v>
      </c>
      <c r="G2807" t="s">
        <v>4</v>
      </c>
      <c r="H2807" t="s">
        <v>2173</v>
      </c>
      <c r="I2807" s="63" t="e">
        <f t="array" ref="I2807">_xlfn.IFS(#REF!="1",1,#REF!="2",2,#REF!="3",3,#REF!="1A",4,#REF!="1B",5,#REF!="2A",6,#REF!="2B",7,#REF!="3A",8,#REF!="3B",9,#REF!="4A",10,#REF!="","")</f>
        <v>#REF!</v>
      </c>
      <c r="J2807">
        <f>VLOOKUP(F2807,profesor!$G$2:$H$101,2,0)</f>
        <v>30</v>
      </c>
      <c r="K2807">
        <f>VLOOKUP(H2807,ar_predmet!A:C,3,0)</f>
        <v>49</v>
      </c>
      <c r="L2807" s="3">
        <f>VLOOKUP(H2807,ar_predmet!A:C,2,FALSE())</f>
        <v>5304</v>
      </c>
      <c r="M2807">
        <f>+VLOOKUP(G2807,tip_dogodka!$B$2:$C$10,2,0)</f>
        <v>3</v>
      </c>
      <c r="N2807">
        <f>+VLOOKUP(E2807,prostor!$F$1:$G$101,2,0)</f>
        <v>54</v>
      </c>
      <c r="O2807">
        <f t="shared" si="172"/>
        <v>150</v>
      </c>
      <c r="P2807">
        <f>VLOOKUP(O2807,mi2hh!A$2:B$4261,2,FALSE())</f>
        <v>3</v>
      </c>
      <c r="Q2807" t="str">
        <f t="shared" si="173"/>
        <v>Red</v>
      </c>
      <c r="R2807" t="str">
        <f t="shared" si="174"/>
        <v>VS</v>
      </c>
      <c r="S2807" s="24" t="s">
        <v>1176</v>
      </c>
      <c r="T2807" t="str">
        <f t="shared" si="175"/>
        <v/>
      </c>
      <c r="U2807">
        <f>VLOOKUP(S2807,ar_skupina!L$2:M$136,2,FALSE())</f>
        <v>7</v>
      </c>
    </row>
    <row r="2808" spans="1:21" ht="14.25" customHeight="1" x14ac:dyDescent="0.25">
      <c r="A2808">
        <v>3455</v>
      </c>
      <c r="B2808" s="9">
        <v>45218.416666666701</v>
      </c>
      <c r="C2808" s="9">
        <v>45218.520833333299</v>
      </c>
      <c r="D2808" t="s">
        <v>2171</v>
      </c>
      <c r="E2808">
        <v>111</v>
      </c>
      <c r="F2808" t="s">
        <v>2170</v>
      </c>
      <c r="G2808" t="s">
        <v>3</v>
      </c>
      <c r="H2808" t="s">
        <v>1949</v>
      </c>
      <c r="I2808" s="63" t="e">
        <f t="array" ref="I2808">_xlfn.IFS(#REF!="1",1,#REF!="2",2,#REF!="3",3,#REF!="1A",4,#REF!="1B",5,#REF!="2A",6,#REF!="2B",7,#REF!="3A",8,#REF!="3B",9,#REF!="4A",10,#REF!="","")</f>
        <v>#REF!</v>
      </c>
      <c r="J2808">
        <f>VLOOKUP(F2808,profesor!$G$2:$H$101,2,0)</f>
        <v>30</v>
      </c>
      <c r="K2808">
        <f>VLOOKUP(H2808,ar_predmet!A:C,3,0)</f>
        <v>8</v>
      </c>
      <c r="L2808" s="3">
        <f>VLOOKUP(H2808,ar_predmet!A:C,2,FALSE())</f>
        <v>5114</v>
      </c>
      <c r="M2808">
        <f>+VLOOKUP(G2808,tip_dogodka!$B$2:$C$10,2,0)</f>
        <v>2</v>
      </c>
      <c r="N2808">
        <f>+VLOOKUP(E2808,prostor!$F$1:$G$101,2,0)</f>
        <v>4</v>
      </c>
      <c r="O2808">
        <f t="shared" si="172"/>
        <v>150</v>
      </c>
      <c r="P2808">
        <f>VLOOKUP(O2808,mi2hh!A$2:B$4261,2,FALSE())</f>
        <v>3</v>
      </c>
      <c r="Q2808" t="str">
        <f t="shared" si="173"/>
        <v>Red</v>
      </c>
      <c r="R2808" t="str">
        <f t="shared" si="174"/>
        <v>VS</v>
      </c>
      <c r="S2808" s="24" t="s">
        <v>1137</v>
      </c>
      <c r="T2808" t="str">
        <f t="shared" si="175"/>
        <v>2</v>
      </c>
      <c r="U2808">
        <f>VLOOKUP(S2808,ar_skupina!L$2:M$136,2,FALSE())</f>
        <v>6</v>
      </c>
    </row>
    <row r="2809" spans="1:21" ht="14.25" customHeight="1" x14ac:dyDescent="0.25">
      <c r="A2809">
        <v>3457</v>
      </c>
      <c r="B2809" s="9">
        <v>45222.677083333299</v>
      </c>
      <c r="C2809" s="9">
        <v>45222.78125</v>
      </c>
      <c r="D2809" t="s">
        <v>2175</v>
      </c>
      <c r="E2809">
        <v>306</v>
      </c>
      <c r="F2809" t="s">
        <v>2170</v>
      </c>
      <c r="G2809" t="s">
        <v>2</v>
      </c>
      <c r="H2809" t="s">
        <v>2173</v>
      </c>
      <c r="I2809" s="63" t="e">
        <f t="array" ref="I2809">_xlfn.IFS(#REF!="1",1,#REF!="2",2,#REF!="3",3,#REF!="1A",4,#REF!="1B",5,#REF!="2A",6,#REF!="2B",7,#REF!="3A",8,#REF!="3B",9,#REF!="4A",10,#REF!="","")</f>
        <v>#REF!</v>
      </c>
      <c r="J2809">
        <f>VLOOKUP(F2809,profesor!$G$2:$H$101,2,0)</f>
        <v>30</v>
      </c>
      <c r="K2809">
        <f>VLOOKUP(H2809,ar_predmet!A:C,3,0)</f>
        <v>49</v>
      </c>
      <c r="L2809" s="3">
        <f>VLOOKUP(H2809,ar_predmet!A:C,2,FALSE())</f>
        <v>5304</v>
      </c>
      <c r="M2809">
        <f>+VLOOKUP(G2809,tip_dogodka!$B$2:$C$10,2,0)</f>
        <v>1</v>
      </c>
      <c r="N2809">
        <f>+VLOOKUP(E2809,prostor!$F$1:$G$101,2,0)</f>
        <v>8</v>
      </c>
      <c r="O2809">
        <f t="shared" si="172"/>
        <v>150</v>
      </c>
      <c r="P2809">
        <f>VLOOKUP(O2809,mi2hh!A$2:B$4261,2,FALSE())</f>
        <v>3</v>
      </c>
      <c r="Q2809" t="str">
        <f t="shared" si="173"/>
        <v>Red</v>
      </c>
      <c r="R2809" t="str">
        <f t="shared" si="174"/>
        <v>VS</v>
      </c>
      <c r="S2809" s="24" t="s">
        <v>1176</v>
      </c>
      <c r="T2809" t="str">
        <f t="shared" si="175"/>
        <v/>
      </c>
      <c r="U2809">
        <f>VLOOKUP(S2809,ar_skupina!L$2:M$136,2,FALSE())</f>
        <v>7</v>
      </c>
    </row>
    <row r="2810" spans="1:21" ht="14.25" customHeight="1" x14ac:dyDescent="0.25">
      <c r="A2810">
        <v>3460</v>
      </c>
      <c r="B2810" s="9">
        <v>45386.416666666701</v>
      </c>
      <c r="C2810" s="9">
        <v>45386.520833333299</v>
      </c>
      <c r="D2810" t="s">
        <v>2189</v>
      </c>
      <c r="E2810" t="s">
        <v>16</v>
      </c>
      <c r="F2810" t="s">
        <v>2170</v>
      </c>
      <c r="G2810" t="s">
        <v>4</v>
      </c>
      <c r="H2810" t="s">
        <v>1954</v>
      </c>
      <c r="I2810" s="63" t="e">
        <f t="array" ref="I2810">_xlfn.IFS(#REF!="1",1,#REF!="2",2,#REF!="3",3,#REF!="1A",4,#REF!="1B",5,#REF!="2A",6,#REF!="2B",7,#REF!="3A",8,#REF!="3B",9,#REF!="4A",10,#REF!="","")</f>
        <v>#REF!</v>
      </c>
      <c r="J2810">
        <f>VLOOKUP(F2810,profesor!$G$2:$H$101,2,0)</f>
        <v>30</v>
      </c>
      <c r="K2810">
        <f>VLOOKUP(H2810,ar_predmet!A:C,3,0)</f>
        <v>77</v>
      </c>
      <c r="L2810" s="3">
        <f>VLOOKUP(H2810,ar_predmet!A:C,2,FALSE())</f>
        <v>6115</v>
      </c>
      <c r="M2810">
        <f>+VLOOKUP(G2810,tip_dogodka!$B$2:$C$10,2,0)</f>
        <v>3</v>
      </c>
      <c r="N2810">
        <f>+VLOOKUP(E2810,prostor!$F$1:$G$101,2,0)</f>
        <v>54</v>
      </c>
      <c r="O2810">
        <f t="shared" si="172"/>
        <v>150</v>
      </c>
      <c r="P2810">
        <f>VLOOKUP(O2810,mi2hh!A$2:B$4261,2,FALSE())</f>
        <v>3</v>
      </c>
      <c r="Q2810" t="str">
        <f t="shared" si="173"/>
        <v>Red</v>
      </c>
      <c r="R2810" t="str">
        <f t="shared" si="174"/>
        <v>UN</v>
      </c>
      <c r="S2810" s="24" t="s">
        <v>1195</v>
      </c>
      <c r="T2810" t="str">
        <f t="shared" si="175"/>
        <v/>
      </c>
      <c r="U2810">
        <f>VLOOKUP(S2810,ar_skupina!L$2:M$136,2,FALSE())</f>
        <v>52</v>
      </c>
    </row>
    <row r="2811" spans="1:21" ht="14.25" customHeight="1" x14ac:dyDescent="0.25">
      <c r="A2811">
        <v>3461</v>
      </c>
      <c r="B2811" s="9">
        <v>45386.791666666701</v>
      </c>
      <c r="C2811" s="9">
        <v>45386.961805555598</v>
      </c>
      <c r="D2811" t="s">
        <v>2177</v>
      </c>
      <c r="E2811">
        <v>301</v>
      </c>
      <c r="F2811" t="s">
        <v>2170</v>
      </c>
      <c r="G2811" t="s">
        <v>2</v>
      </c>
      <c r="H2811" t="s">
        <v>1949</v>
      </c>
      <c r="I2811" s="63" t="e">
        <f t="array" ref="I2811">_xlfn.IFS(#REF!="1",1,#REF!="2",2,#REF!="3",3,#REF!="1A",4,#REF!="1B",5,#REF!="2A",6,#REF!="2B",7,#REF!="3A",8,#REF!="3B",9,#REF!="4A",10,#REF!="","")</f>
        <v>#REF!</v>
      </c>
      <c r="J2811">
        <f>VLOOKUP(F2811,profesor!$G$2:$H$101,2,0)</f>
        <v>30</v>
      </c>
      <c r="K2811">
        <f>VLOOKUP(H2811,ar_predmet!A:C,3,0)</f>
        <v>8</v>
      </c>
      <c r="L2811" s="3">
        <f>VLOOKUP(H2811,ar_predmet!A:C,2,FALSE())</f>
        <v>5114</v>
      </c>
      <c r="M2811">
        <f>+VLOOKUP(G2811,tip_dogodka!$B$2:$C$10,2,0)</f>
        <v>1</v>
      </c>
      <c r="N2811">
        <f>+VLOOKUP(E2811,prostor!$F$1:$G$101,2,0)</f>
        <v>5</v>
      </c>
      <c r="O2811">
        <f t="shared" si="172"/>
        <v>245</v>
      </c>
      <c r="P2811">
        <f>VLOOKUP(O2811,mi2hh!A$2:B$4261,2,FALSE())</f>
        <v>5</v>
      </c>
      <c r="Q2811" t="str">
        <f t="shared" si="173"/>
        <v>Izr</v>
      </c>
      <c r="R2811" t="str">
        <f t="shared" si="174"/>
        <v>VS</v>
      </c>
      <c r="S2811" s="24" t="s">
        <v>1241</v>
      </c>
      <c r="T2811" t="str">
        <f t="shared" si="175"/>
        <v/>
      </c>
      <c r="U2811">
        <f>VLOOKUP(S2811,ar_skupina!L$2:M$136,2,FALSE())</f>
        <v>90</v>
      </c>
    </row>
    <row r="2812" spans="1:21" ht="14.25" customHeight="1" x14ac:dyDescent="0.25">
      <c r="A2812">
        <v>3463</v>
      </c>
      <c r="B2812" s="9">
        <v>45349.489583333299</v>
      </c>
      <c r="C2812" s="9">
        <v>45349.59375</v>
      </c>
      <c r="D2812" t="s">
        <v>2174</v>
      </c>
      <c r="E2812">
        <v>302</v>
      </c>
      <c r="F2812" t="s">
        <v>2170</v>
      </c>
      <c r="G2812" t="s">
        <v>2</v>
      </c>
      <c r="H2812" t="s">
        <v>1564</v>
      </c>
      <c r="I2812" s="63" t="e">
        <f t="array" ref="I2812">_xlfn.IFS(#REF!="1",1,#REF!="2",2,#REF!="3",3,#REF!="1A",4,#REF!="1B",5,#REF!="2A",6,#REF!="2B",7,#REF!="3A",8,#REF!="3B",9,#REF!="4A",10,#REF!="","")</f>
        <v>#REF!</v>
      </c>
      <c r="J2812">
        <f>VLOOKUP(F2812,profesor!$G$2:$H$101,2,0)</f>
        <v>30</v>
      </c>
      <c r="K2812">
        <f>VLOOKUP(H2812,ar_predmet!A:C,3,0)</f>
        <v>98</v>
      </c>
      <c r="L2812" s="3">
        <f>VLOOKUP(H2812,ar_predmet!A:C,2,FALSE())</f>
        <v>6224</v>
      </c>
      <c r="M2812">
        <f>+VLOOKUP(G2812,tip_dogodka!$B$2:$C$10,2,0)</f>
        <v>1</v>
      </c>
      <c r="N2812">
        <f>+VLOOKUP(E2812,prostor!$F$1:$G$101,2,0)</f>
        <v>6</v>
      </c>
      <c r="O2812">
        <f t="shared" si="172"/>
        <v>150</v>
      </c>
      <c r="P2812">
        <f>VLOOKUP(O2812,mi2hh!A$2:B$4261,2,FALSE())</f>
        <v>3</v>
      </c>
      <c r="Q2812" t="str">
        <f t="shared" si="173"/>
        <v>Red</v>
      </c>
      <c r="R2812" t="str">
        <f t="shared" si="174"/>
        <v>UN</v>
      </c>
      <c r="S2812" s="24" t="s">
        <v>1208</v>
      </c>
      <c r="T2812" t="str">
        <f t="shared" si="175"/>
        <v/>
      </c>
      <c r="U2812">
        <f>VLOOKUP(S2812,ar_skupina!L$2:M$136,2,FALSE())</f>
        <v>65</v>
      </c>
    </row>
    <row r="2813" spans="1:21" ht="14.25" customHeight="1" x14ac:dyDescent="0.25">
      <c r="A2813">
        <v>3464</v>
      </c>
      <c r="B2813" s="9">
        <v>45364.489583333299</v>
      </c>
      <c r="C2813" s="9">
        <v>45364.59375</v>
      </c>
      <c r="D2813" t="s">
        <v>2174</v>
      </c>
      <c r="E2813">
        <v>306</v>
      </c>
      <c r="F2813" t="s">
        <v>2170</v>
      </c>
      <c r="G2813" t="s">
        <v>2</v>
      </c>
      <c r="H2813" t="s">
        <v>1564</v>
      </c>
      <c r="I2813" s="63" t="e">
        <f t="array" ref="I2813">_xlfn.IFS(#REF!="1",1,#REF!="2",2,#REF!="3",3,#REF!="1A",4,#REF!="1B",5,#REF!="2A",6,#REF!="2B",7,#REF!="3A",8,#REF!="3B",9,#REF!="4A",10,#REF!="","")</f>
        <v>#REF!</v>
      </c>
      <c r="J2813">
        <f>VLOOKUP(F2813,profesor!$G$2:$H$101,2,0)</f>
        <v>30</v>
      </c>
      <c r="K2813">
        <f>VLOOKUP(H2813,ar_predmet!A:C,3,0)</f>
        <v>98</v>
      </c>
      <c r="L2813" s="3">
        <f>VLOOKUP(H2813,ar_predmet!A:C,2,FALSE())</f>
        <v>6224</v>
      </c>
      <c r="M2813">
        <f>+VLOOKUP(G2813,tip_dogodka!$B$2:$C$10,2,0)</f>
        <v>1</v>
      </c>
      <c r="N2813">
        <f>+VLOOKUP(E2813,prostor!$F$1:$G$101,2,0)</f>
        <v>8</v>
      </c>
      <c r="O2813">
        <f t="shared" si="172"/>
        <v>150</v>
      </c>
      <c r="P2813">
        <f>VLOOKUP(O2813,mi2hh!A$2:B$4261,2,FALSE())</f>
        <v>3</v>
      </c>
      <c r="Q2813" t="str">
        <f t="shared" si="173"/>
        <v>Red</v>
      </c>
      <c r="R2813" t="str">
        <f t="shared" si="174"/>
        <v>UN</v>
      </c>
      <c r="S2813" s="24" t="s">
        <v>1208</v>
      </c>
      <c r="T2813" t="str">
        <f t="shared" si="175"/>
        <v/>
      </c>
      <c r="U2813">
        <f>VLOOKUP(S2813,ar_skupina!L$2:M$136,2,FALSE())</f>
        <v>65</v>
      </c>
    </row>
    <row r="2814" spans="1:21" ht="14.25" customHeight="1" x14ac:dyDescent="0.25">
      <c r="A2814">
        <v>3465</v>
      </c>
      <c r="B2814" s="9">
        <v>45266.375</v>
      </c>
      <c r="C2814" s="9">
        <v>45266.479166666701</v>
      </c>
      <c r="D2814" t="s">
        <v>2191</v>
      </c>
      <c r="E2814">
        <v>401</v>
      </c>
      <c r="F2814" t="s">
        <v>2192</v>
      </c>
      <c r="G2814" t="s">
        <v>2</v>
      </c>
      <c r="H2814" t="s">
        <v>2193</v>
      </c>
      <c r="I2814" s="63" t="e">
        <f t="array" ref="I2814">_xlfn.IFS(#REF!="1",1,#REF!="2",2,#REF!="3",3,#REF!="1A",4,#REF!="1B",5,#REF!="2A",6,#REF!="2B",7,#REF!="3A",8,#REF!="3B",9,#REF!="4A",10,#REF!="","")</f>
        <v>#REF!</v>
      </c>
      <c r="J2814">
        <f>VLOOKUP(F2814,profesor!$G$2:$H$101,2,0)</f>
        <v>31</v>
      </c>
      <c r="K2814">
        <f>VLOOKUP(H2814,ar_predmet!A:C,3,0)</f>
        <v>52</v>
      </c>
      <c r="L2814" s="3">
        <f>VLOOKUP(H2814,ar_predmet!A:C,2,FALSE())</f>
        <v>5308</v>
      </c>
      <c r="M2814">
        <f>+VLOOKUP(G2814,tip_dogodka!$B$2:$C$10,2,0)</f>
        <v>1</v>
      </c>
      <c r="N2814">
        <f>+VLOOKUP(E2814,prostor!$F$1:$G$101,2,0)</f>
        <v>10</v>
      </c>
      <c r="O2814">
        <f t="shared" si="172"/>
        <v>150</v>
      </c>
      <c r="P2814">
        <f>VLOOKUP(O2814,mi2hh!A$2:B$4261,2,FALSE())</f>
        <v>3</v>
      </c>
      <c r="Q2814" t="str">
        <f t="shared" si="173"/>
        <v>Red</v>
      </c>
      <c r="R2814" t="str">
        <f t="shared" si="174"/>
        <v>VS</v>
      </c>
      <c r="S2814" s="24" t="s">
        <v>1179</v>
      </c>
      <c r="T2814" t="str">
        <f t="shared" si="175"/>
        <v/>
      </c>
      <c r="U2814">
        <f>VLOOKUP(S2814,ar_skupina!L$2:M$136,2,FALSE())</f>
        <v>39</v>
      </c>
    </row>
    <row r="2815" spans="1:21" ht="14.25" customHeight="1" x14ac:dyDescent="0.25">
      <c r="A2815">
        <v>3466</v>
      </c>
      <c r="B2815" s="9">
        <v>45348.635416666701</v>
      </c>
      <c r="C2815" s="9">
        <v>45348.739583333299</v>
      </c>
      <c r="D2815" t="s">
        <v>2194</v>
      </c>
      <c r="E2815">
        <v>403</v>
      </c>
      <c r="F2815" t="s">
        <v>2192</v>
      </c>
      <c r="G2815" t="s">
        <v>2</v>
      </c>
      <c r="H2815" t="s">
        <v>1423</v>
      </c>
      <c r="I2815" s="63" t="e">
        <f t="array" ref="I2815">_xlfn.IFS(#REF!="1",1,#REF!="2",2,#REF!="3",3,#REF!="1A",4,#REF!="1B",5,#REF!="2A",6,#REF!="2B",7,#REF!="3A",8,#REF!="3B",9,#REF!="4A",10,#REF!="","")</f>
        <v>#REF!</v>
      </c>
      <c r="J2815">
        <f>VLOOKUP(F2815,profesor!$G$2:$H$101,2,0)</f>
        <v>31</v>
      </c>
      <c r="K2815">
        <f>VLOOKUP(H2815,ar_predmet!A:C,3,0)</f>
        <v>36</v>
      </c>
      <c r="L2815" s="3">
        <f>VLOOKUP(H2815,ar_predmet!A:C,2,FALSE())</f>
        <v>5238</v>
      </c>
      <c r="M2815">
        <f>+VLOOKUP(G2815,tip_dogodka!$B$2:$C$10,2,0)</f>
        <v>1</v>
      </c>
      <c r="N2815">
        <f>+VLOOKUP(E2815,prostor!$F$1:$G$101,2,0)</f>
        <v>12</v>
      </c>
      <c r="O2815">
        <f t="shared" si="172"/>
        <v>150</v>
      </c>
      <c r="P2815">
        <f>VLOOKUP(O2815,mi2hh!A$2:B$4261,2,FALSE())</f>
        <v>3</v>
      </c>
      <c r="Q2815" t="str">
        <f t="shared" si="173"/>
        <v>Red</v>
      </c>
      <c r="R2815" t="str">
        <f t="shared" si="174"/>
        <v>VS</v>
      </c>
      <c r="S2815" s="24" t="s">
        <v>1155</v>
      </c>
      <c r="T2815" t="str">
        <f t="shared" si="175"/>
        <v/>
      </c>
      <c r="U2815">
        <f>VLOOKUP(S2815,ar_skupina!L$2:M$136,2,FALSE())</f>
        <v>18</v>
      </c>
    </row>
    <row r="2816" spans="1:21" ht="14.25" customHeight="1" x14ac:dyDescent="0.25">
      <c r="A2816">
        <v>3467</v>
      </c>
      <c r="B2816" s="9">
        <v>45394.416666666701</v>
      </c>
      <c r="C2816" s="9">
        <v>45394.520833333299</v>
      </c>
      <c r="D2816" t="s">
        <v>2195</v>
      </c>
      <c r="E2816" t="s">
        <v>16</v>
      </c>
      <c r="F2816" t="s">
        <v>2192</v>
      </c>
      <c r="G2816" t="s">
        <v>4</v>
      </c>
      <c r="H2816" t="s">
        <v>2196</v>
      </c>
      <c r="I2816" s="63" t="e">
        <f t="array" ref="I2816">_xlfn.IFS(#REF!="1",1,#REF!="2",2,#REF!="3",3,#REF!="1A",4,#REF!="1B",5,#REF!="2A",6,#REF!="2B",7,#REF!="3A",8,#REF!="3B",9,#REF!="4A",10,#REF!="","")</f>
        <v>#REF!</v>
      </c>
      <c r="J2816">
        <f>VLOOKUP(F2816,profesor!$G$2:$H$101,2,0)</f>
        <v>31</v>
      </c>
      <c r="K2816">
        <f>VLOOKUP(H2816,ar_predmet!A:C,3,0)</f>
        <v>201</v>
      </c>
      <c r="L2816" s="3">
        <f>VLOOKUP(H2816,ar_predmet!A:C,2,FALSE())</f>
        <v>7244</v>
      </c>
      <c r="M2816">
        <f>+VLOOKUP(G2816,tip_dogodka!$B$2:$C$10,2,0)</f>
        <v>3</v>
      </c>
      <c r="N2816">
        <f>+VLOOKUP(E2816,prostor!$F$1:$G$101,2,0)</f>
        <v>54</v>
      </c>
      <c r="O2816">
        <f t="shared" si="172"/>
        <v>150</v>
      </c>
      <c r="P2816">
        <f>VLOOKUP(O2816,mi2hh!A$2:B$4261,2,FALSE())</f>
        <v>3</v>
      </c>
      <c r="Q2816" t="str">
        <f t="shared" si="173"/>
        <v>Red</v>
      </c>
      <c r="R2816" t="str">
        <f t="shared" si="174"/>
        <v>MA</v>
      </c>
      <c r="S2816" s="24" t="s">
        <v>1228</v>
      </c>
      <c r="T2816" t="str">
        <f t="shared" si="175"/>
        <v/>
      </c>
      <c r="U2816">
        <f>VLOOKUP(S2816,ar_skupina!L$2:M$136,2,FALSE())</f>
        <v>84</v>
      </c>
    </row>
    <row r="2817" spans="1:21" ht="14.25" customHeight="1" x14ac:dyDescent="0.25">
      <c r="A2817">
        <v>3468</v>
      </c>
      <c r="B2817" s="9">
        <v>45219.677083333299</v>
      </c>
      <c r="C2817" s="9">
        <v>45219.78125</v>
      </c>
      <c r="D2817" t="s">
        <v>2197</v>
      </c>
      <c r="E2817" t="s">
        <v>16</v>
      </c>
      <c r="F2817" t="s">
        <v>2192</v>
      </c>
      <c r="G2817" t="s">
        <v>4</v>
      </c>
      <c r="H2817" t="s">
        <v>2198</v>
      </c>
      <c r="I2817" s="63" t="e">
        <f t="array" ref="I2817">_xlfn.IFS(#REF!="1",1,#REF!="2",2,#REF!="3",3,#REF!="1A",4,#REF!="1B",5,#REF!="2A",6,#REF!="2B",7,#REF!="3A",8,#REF!="3B",9,#REF!="4A",10,#REF!="","")</f>
        <v>#REF!</v>
      </c>
      <c r="J2817">
        <f>VLOOKUP(F2817,profesor!$G$2:$H$101,2,0)</f>
        <v>31</v>
      </c>
      <c r="K2817">
        <f>VLOOKUP(H2817,ar_predmet!A:C,3,0)</f>
        <v>182</v>
      </c>
      <c r="L2817" s="3">
        <f>VLOOKUP(H2817,ar_predmet!A:C,2,FALSE())</f>
        <v>7220</v>
      </c>
      <c r="M2817">
        <f>+VLOOKUP(G2817,tip_dogodka!$B$2:$C$10,2,0)</f>
        <v>3</v>
      </c>
      <c r="N2817">
        <f>+VLOOKUP(E2817,prostor!$F$1:$G$101,2,0)</f>
        <v>54</v>
      </c>
      <c r="O2817">
        <f t="shared" si="172"/>
        <v>150</v>
      </c>
      <c r="P2817">
        <f>VLOOKUP(O2817,mi2hh!A$2:B$4261,2,FALSE())</f>
        <v>3</v>
      </c>
      <c r="Q2817" t="str">
        <f t="shared" si="173"/>
        <v>Red</v>
      </c>
      <c r="R2817" t="str">
        <f t="shared" si="174"/>
        <v>MA</v>
      </c>
      <c r="S2817" s="24" t="s">
        <v>1228</v>
      </c>
      <c r="T2817" t="str">
        <f t="shared" si="175"/>
        <v/>
      </c>
      <c r="U2817">
        <f>VLOOKUP(S2817,ar_skupina!L$2:M$136,2,FALSE())</f>
        <v>84</v>
      </c>
    </row>
    <row r="2818" spans="1:21" ht="14.25" customHeight="1" x14ac:dyDescent="0.25">
      <c r="A2818">
        <v>3469</v>
      </c>
      <c r="B2818" s="9">
        <v>45274.375</v>
      </c>
      <c r="C2818" s="9">
        <v>45274.479166666701</v>
      </c>
      <c r="D2818" t="s">
        <v>2191</v>
      </c>
      <c r="E2818">
        <v>401</v>
      </c>
      <c r="F2818" t="s">
        <v>2192</v>
      </c>
      <c r="G2818" t="s">
        <v>2</v>
      </c>
      <c r="H2818" t="s">
        <v>2193</v>
      </c>
      <c r="I2818" s="63" t="e">
        <f t="array" ref="I2818">_xlfn.IFS(#REF!="1",1,#REF!="2",2,#REF!="3",3,#REF!="1A",4,#REF!="1B",5,#REF!="2A",6,#REF!="2B",7,#REF!="3A",8,#REF!="3B",9,#REF!="4A",10,#REF!="","")</f>
        <v>#REF!</v>
      </c>
      <c r="J2818">
        <f>VLOOKUP(F2818,profesor!$G$2:$H$101,2,0)</f>
        <v>31</v>
      </c>
      <c r="K2818">
        <f>VLOOKUP(H2818,ar_predmet!A:C,3,0)</f>
        <v>52</v>
      </c>
      <c r="L2818" s="3">
        <f>VLOOKUP(H2818,ar_predmet!A:C,2,FALSE())</f>
        <v>5308</v>
      </c>
      <c r="M2818">
        <f>+VLOOKUP(G2818,tip_dogodka!$B$2:$C$10,2,0)</f>
        <v>1</v>
      </c>
      <c r="N2818">
        <f>+VLOOKUP(E2818,prostor!$F$1:$G$101,2,0)</f>
        <v>10</v>
      </c>
      <c r="O2818">
        <f t="shared" ref="O2818:O2881" si="176">+INT(TEXT(((C2818-B2818)*24*60),"000"))</f>
        <v>150</v>
      </c>
      <c r="P2818">
        <f>VLOOKUP(O2818,mi2hh!A$2:B$4261,2,FALSE())</f>
        <v>3</v>
      </c>
      <c r="Q2818" t="str">
        <f t="shared" ref="Q2818:Q2881" si="177">IF(ISNUMBER(FIND("Redni",D2818)),"Red", IF(ISNUMBER(FIND("Izredni",D2818)),"Izr"))</f>
        <v>Red</v>
      </c>
      <c r="R2818" t="str">
        <f t="shared" ref="R2818:R2881" si="178">IF(ISNUMBER(FIND("-VS-",D2818)),"VS", IF(ISNUMBER(FIND("-UNI-",D2818)),"UN",IF(ISNUMBER(FIND("-MAG-",D2818)),"MA",IF(ISNUMBER(FIND("-DR-",D2818)),"DO"))))</f>
        <v>VS</v>
      </c>
      <c r="S2818" s="24" t="s">
        <v>1179</v>
      </c>
      <c r="T2818" t="str">
        <f t="shared" ref="T2818:T2881" si="179">IF(ISNUMBER(FIND("1. skupina",D2818)),"1",IF(ISNUMBER(FIND("2. skupina",D2818)),"2",IF(ISNUMBER(FIND("3. skupina",D2818)),"3",IF(ISNUMBER(FIND("1.a skupina",D2818)),"1A",IF(ISNUMBER(FIND("1.b skupina",D2818)),"1B",IF(ISNUMBER(FIND("2.a skupina",D2818)),"2A",IF(ISNUMBER(FIND("2.b skupina",D2818)),"2B",IF(ISNUMBER(FIND("3.a skupina",D2818)),"3A",IF(ISNUMBER(FIND("3.b skupina",D2818)),"3B",IF(ISNUMBER(FIND("4.a skupina",D2818)),"4A",""))))))))))</f>
        <v/>
      </c>
      <c r="U2818">
        <f>VLOOKUP(S2818,ar_skupina!L$2:M$136,2,FALSE())</f>
        <v>39</v>
      </c>
    </row>
    <row r="2819" spans="1:21" ht="14.25" customHeight="1" x14ac:dyDescent="0.25">
      <c r="A2819">
        <v>3470</v>
      </c>
      <c r="B2819" s="9">
        <v>45404.791666666701</v>
      </c>
      <c r="C2819" s="9">
        <v>45404.961805555598</v>
      </c>
      <c r="D2819" t="s">
        <v>2199</v>
      </c>
      <c r="E2819" t="s">
        <v>17</v>
      </c>
      <c r="F2819" t="s">
        <v>2192</v>
      </c>
      <c r="G2819" t="s">
        <v>8</v>
      </c>
      <c r="H2819" t="s">
        <v>2200</v>
      </c>
      <c r="I2819" s="63" t="e">
        <f t="array" ref="I2819">_xlfn.IFS(#REF!="1",1,#REF!="2",2,#REF!="3",3,#REF!="1A",4,#REF!="1B",5,#REF!="2A",6,#REF!="2B",7,#REF!="3A",8,#REF!="3B",9,#REF!="4A",10,#REF!="","")</f>
        <v>#REF!</v>
      </c>
      <c r="J2819">
        <f>VLOOKUP(F2819,profesor!$G$2:$H$101,2,0)</f>
        <v>31</v>
      </c>
      <c r="K2819">
        <f>VLOOKUP(H2819,ar_predmet!A:C,3,0)</f>
        <v>275</v>
      </c>
      <c r="L2819" s="3" t="str">
        <f>VLOOKUP(H2819,ar_predmet!A:C,2,FALSE())</f>
        <v>KM206</v>
      </c>
      <c r="M2819">
        <f>+VLOOKUP(G2819,tip_dogodka!$B$2:$C$10,2,0)</f>
        <v>7</v>
      </c>
      <c r="N2819">
        <f>+VLOOKUP(E2819,prostor!$F$1:$G$101,2,0)</f>
        <v>55</v>
      </c>
      <c r="O2819">
        <f t="shared" si="176"/>
        <v>245</v>
      </c>
      <c r="P2819">
        <f>VLOOKUP(O2819,mi2hh!A$2:B$4261,2,FALSE())</f>
        <v>5</v>
      </c>
      <c r="Q2819" t="str">
        <f t="shared" si="177"/>
        <v>Izr</v>
      </c>
      <c r="R2819" t="str">
        <f t="shared" si="178"/>
        <v>VS</v>
      </c>
      <c r="S2819" s="24" t="s">
        <v>1247</v>
      </c>
      <c r="T2819" t="str">
        <f t="shared" si="179"/>
        <v/>
      </c>
      <c r="U2819">
        <f>VLOOKUP(S2819,ar_skupina!L$2:M$136,2,FALSE())</f>
        <v>101</v>
      </c>
    </row>
    <row r="2820" spans="1:21" ht="14.25" customHeight="1" x14ac:dyDescent="0.25">
      <c r="A2820">
        <v>3471</v>
      </c>
      <c r="B2820" s="9">
        <v>45201.53125</v>
      </c>
      <c r="C2820" s="9">
        <v>45201.635416666701</v>
      </c>
      <c r="D2820" t="s">
        <v>2201</v>
      </c>
      <c r="E2820">
        <v>401</v>
      </c>
      <c r="F2820" t="s">
        <v>2192</v>
      </c>
      <c r="G2820" t="s">
        <v>2</v>
      </c>
      <c r="H2820" t="s">
        <v>1308</v>
      </c>
      <c r="I2820" s="63" t="e">
        <f t="array" ref="I2820">_xlfn.IFS(#REF!="1",1,#REF!="2",2,#REF!="3",3,#REF!="1A",4,#REF!="1B",5,#REF!="2A",6,#REF!="2B",7,#REF!="3A",8,#REF!="3B",9,#REF!="4A",10,#REF!="","")</f>
        <v>#REF!</v>
      </c>
      <c r="J2820">
        <f>VLOOKUP(F2820,profesor!$G$2:$H$101,2,0)</f>
        <v>31</v>
      </c>
      <c r="K2820">
        <f>VLOOKUP(H2820,ar_predmet!A:C,3,0)</f>
        <v>166</v>
      </c>
      <c r="L2820" s="3">
        <f>VLOOKUP(H2820,ar_predmet!A:C,2,FALSE())</f>
        <v>7126</v>
      </c>
      <c r="M2820">
        <f>+VLOOKUP(G2820,tip_dogodka!$B$2:$C$10,2,0)</f>
        <v>1</v>
      </c>
      <c r="N2820">
        <f>+VLOOKUP(E2820,prostor!$F$1:$G$101,2,0)</f>
        <v>10</v>
      </c>
      <c r="O2820">
        <f t="shared" si="176"/>
        <v>150</v>
      </c>
      <c r="P2820">
        <f>VLOOKUP(O2820,mi2hh!A$2:B$4261,2,FALSE())</f>
        <v>3</v>
      </c>
      <c r="Q2820" t="str">
        <f t="shared" si="177"/>
        <v>Red</v>
      </c>
      <c r="R2820" t="str">
        <f t="shared" si="178"/>
        <v>MA</v>
      </c>
      <c r="S2820" s="24" t="s">
        <v>1223</v>
      </c>
      <c r="T2820" t="str">
        <f t="shared" si="179"/>
        <v/>
      </c>
      <c r="U2820">
        <f>VLOOKUP(S2820,ar_skupina!L$2:M$136,2,FALSE())</f>
        <v>79</v>
      </c>
    </row>
    <row r="2821" spans="1:21" ht="14.25" customHeight="1" x14ac:dyDescent="0.25">
      <c r="A2821">
        <v>3473</v>
      </c>
      <c r="B2821" s="9">
        <v>45224.677083333299</v>
      </c>
      <c r="C2821" s="9">
        <v>45224.78125</v>
      </c>
      <c r="D2821" t="s">
        <v>2202</v>
      </c>
      <c r="E2821">
        <v>413</v>
      </c>
      <c r="F2821" t="s">
        <v>2192</v>
      </c>
      <c r="G2821" t="s">
        <v>2</v>
      </c>
      <c r="H2821" t="s">
        <v>2198</v>
      </c>
      <c r="I2821" s="63" t="e">
        <f t="array" ref="I2821">_xlfn.IFS(#REF!="1",1,#REF!="2",2,#REF!="3",3,#REF!="1A",4,#REF!="1B",5,#REF!="2A",6,#REF!="2B",7,#REF!="3A",8,#REF!="3B",9,#REF!="4A",10,#REF!="","")</f>
        <v>#REF!</v>
      </c>
      <c r="J2821">
        <f>VLOOKUP(F2821,profesor!$G$2:$H$101,2,0)</f>
        <v>31</v>
      </c>
      <c r="K2821">
        <f>VLOOKUP(H2821,ar_predmet!A:C,3,0)</f>
        <v>182</v>
      </c>
      <c r="L2821" s="3">
        <f>VLOOKUP(H2821,ar_predmet!A:C,2,FALSE())</f>
        <v>7220</v>
      </c>
      <c r="M2821">
        <f>+VLOOKUP(G2821,tip_dogodka!$B$2:$C$10,2,0)</f>
        <v>1</v>
      </c>
      <c r="N2821">
        <f>+VLOOKUP(E2821,prostor!$F$1:$G$101,2,0)</f>
        <v>16</v>
      </c>
      <c r="O2821">
        <f t="shared" si="176"/>
        <v>150</v>
      </c>
      <c r="P2821">
        <f>VLOOKUP(O2821,mi2hh!A$2:B$4261,2,FALSE())</f>
        <v>3</v>
      </c>
      <c r="Q2821" t="str">
        <f t="shared" si="177"/>
        <v>Red</v>
      </c>
      <c r="R2821" t="str">
        <f t="shared" si="178"/>
        <v>MA</v>
      </c>
      <c r="S2821" s="24" t="s">
        <v>1228</v>
      </c>
      <c r="T2821" t="str">
        <f t="shared" si="179"/>
        <v/>
      </c>
      <c r="U2821">
        <f>VLOOKUP(S2821,ar_skupina!L$2:M$136,2,FALSE())</f>
        <v>84</v>
      </c>
    </row>
    <row r="2822" spans="1:21" ht="14.25" customHeight="1" x14ac:dyDescent="0.25">
      <c r="A2822">
        <v>3474</v>
      </c>
      <c r="B2822" s="9">
        <v>45240.489583333299</v>
      </c>
      <c r="C2822" s="9">
        <v>45240.59375</v>
      </c>
      <c r="D2822" t="s">
        <v>2203</v>
      </c>
      <c r="E2822" t="s">
        <v>16</v>
      </c>
      <c r="F2822" t="s">
        <v>2192</v>
      </c>
      <c r="G2822" t="s">
        <v>5</v>
      </c>
      <c r="H2822" t="s">
        <v>2198</v>
      </c>
      <c r="I2822" s="63" t="e">
        <f t="array" ref="I2822">_xlfn.IFS(#REF!="1",1,#REF!="2",2,#REF!="3",3,#REF!="1A",4,#REF!="1B",5,#REF!="2A",6,#REF!="2B",7,#REF!="3A",8,#REF!="3B",9,#REF!="4A",10,#REF!="","")</f>
        <v>#REF!</v>
      </c>
      <c r="J2822">
        <f>VLOOKUP(F2822,profesor!$G$2:$H$101,2,0)</f>
        <v>31</v>
      </c>
      <c r="K2822">
        <f>VLOOKUP(H2822,ar_predmet!A:C,3,0)</f>
        <v>182</v>
      </c>
      <c r="L2822" s="3">
        <f>VLOOKUP(H2822,ar_predmet!A:C,2,FALSE())</f>
        <v>7220</v>
      </c>
      <c r="M2822">
        <f>+VLOOKUP(G2822,tip_dogodka!$B$2:$C$10,2,0)</f>
        <v>4</v>
      </c>
      <c r="N2822">
        <f>+VLOOKUP(E2822,prostor!$F$1:$G$101,2,0)</f>
        <v>54</v>
      </c>
      <c r="O2822">
        <f t="shared" si="176"/>
        <v>150</v>
      </c>
      <c r="P2822">
        <f>VLOOKUP(O2822,mi2hh!A$2:B$4261,2,FALSE())</f>
        <v>3</v>
      </c>
      <c r="Q2822" t="str">
        <f t="shared" si="177"/>
        <v>Red</v>
      </c>
      <c r="R2822" t="str">
        <f t="shared" si="178"/>
        <v>MA</v>
      </c>
      <c r="S2822" s="24" t="s">
        <v>1228</v>
      </c>
      <c r="T2822" t="str">
        <f t="shared" si="179"/>
        <v/>
      </c>
      <c r="U2822">
        <f>VLOOKUP(S2822,ar_skupina!L$2:M$136,2,FALSE())</f>
        <v>84</v>
      </c>
    </row>
    <row r="2823" spans="1:21" ht="14.25" customHeight="1" x14ac:dyDescent="0.25">
      <c r="A2823">
        <v>3475</v>
      </c>
      <c r="B2823" s="9">
        <v>45278.375</v>
      </c>
      <c r="C2823" s="9">
        <v>45278.479166666701</v>
      </c>
      <c r="D2823" t="s">
        <v>2204</v>
      </c>
      <c r="E2823">
        <v>402</v>
      </c>
      <c r="F2823" t="s">
        <v>2192</v>
      </c>
      <c r="G2823" t="s">
        <v>2</v>
      </c>
      <c r="H2823" t="s">
        <v>2205</v>
      </c>
      <c r="I2823" s="63" t="e">
        <f t="array" ref="I2823">_xlfn.IFS(#REF!="1",1,#REF!="2",2,#REF!="3",3,#REF!="1A",4,#REF!="1B",5,#REF!="2A",6,#REF!="2B",7,#REF!="3A",8,#REF!="3B",9,#REF!="4A",10,#REF!="","")</f>
        <v>#REF!</v>
      </c>
      <c r="J2823">
        <f>VLOOKUP(F2823,profesor!$G$2:$H$101,2,0)</f>
        <v>31</v>
      </c>
      <c r="K2823">
        <f>VLOOKUP(H2823,ar_predmet!A:C,3,0)</f>
        <v>125</v>
      </c>
      <c r="L2823" s="3">
        <f>VLOOKUP(H2823,ar_predmet!A:C,2,FALSE())</f>
        <v>6318</v>
      </c>
      <c r="M2823">
        <f>+VLOOKUP(G2823,tip_dogodka!$B$2:$C$10,2,0)</f>
        <v>1</v>
      </c>
      <c r="N2823">
        <f>+VLOOKUP(E2823,prostor!$F$1:$G$101,2,0)</f>
        <v>11</v>
      </c>
      <c r="O2823">
        <f t="shared" si="176"/>
        <v>150</v>
      </c>
      <c r="P2823">
        <f>VLOOKUP(O2823,mi2hh!A$2:B$4261,2,FALSE())</f>
        <v>3</v>
      </c>
      <c r="Q2823" t="str">
        <f t="shared" si="177"/>
        <v>Red</v>
      </c>
      <c r="R2823" t="str">
        <f t="shared" si="178"/>
        <v>UN</v>
      </c>
      <c r="S2823" s="24" t="s">
        <v>1214</v>
      </c>
      <c r="T2823" t="str">
        <f t="shared" si="179"/>
        <v/>
      </c>
      <c r="U2823">
        <f>VLOOKUP(S2823,ar_skupina!L$2:M$136,2,FALSE())</f>
        <v>71</v>
      </c>
    </row>
    <row r="2824" spans="1:21" ht="14.25" customHeight="1" x14ac:dyDescent="0.25">
      <c r="A2824">
        <v>3476</v>
      </c>
      <c r="B2824" s="9">
        <v>45351.489583333299</v>
      </c>
      <c r="C2824" s="9">
        <v>45351.59375</v>
      </c>
      <c r="D2824" t="s">
        <v>2206</v>
      </c>
      <c r="E2824">
        <v>402</v>
      </c>
      <c r="F2824" t="s">
        <v>2192</v>
      </c>
      <c r="G2824" t="s">
        <v>2</v>
      </c>
      <c r="H2824" t="s">
        <v>2207</v>
      </c>
      <c r="I2824" s="63" t="e">
        <f t="array" ref="I2824">_xlfn.IFS(#REF!="1",1,#REF!="2",2,#REF!="3",3,#REF!="1A",4,#REF!="1B",5,#REF!="2A",6,#REF!="2B",7,#REF!="3A",8,#REF!="3B",9,#REF!="4A",10,#REF!="","")</f>
        <v>#REF!</v>
      </c>
      <c r="J2824">
        <f>VLOOKUP(F2824,profesor!$G$2:$H$101,2,0)</f>
        <v>31</v>
      </c>
      <c r="K2824">
        <f>VLOOKUP(H2824,ar_predmet!A:C,3,0)</f>
        <v>129</v>
      </c>
      <c r="L2824" s="3">
        <f>VLOOKUP(H2824,ar_predmet!A:C,2,FALSE())</f>
        <v>6323</v>
      </c>
      <c r="M2824">
        <f>+VLOOKUP(G2824,tip_dogodka!$B$2:$C$10,2,0)</f>
        <v>1</v>
      </c>
      <c r="N2824">
        <f>+VLOOKUP(E2824,prostor!$F$1:$G$101,2,0)</f>
        <v>11</v>
      </c>
      <c r="O2824">
        <f t="shared" si="176"/>
        <v>150</v>
      </c>
      <c r="P2824">
        <f>VLOOKUP(O2824,mi2hh!A$2:B$4261,2,FALSE())</f>
        <v>3</v>
      </c>
      <c r="Q2824" t="str">
        <f t="shared" si="177"/>
        <v>Red</v>
      </c>
      <c r="R2824" t="str">
        <f t="shared" si="178"/>
        <v>UN</v>
      </c>
      <c r="S2824" s="24" t="s">
        <v>1214</v>
      </c>
      <c r="T2824" t="str">
        <f t="shared" si="179"/>
        <v/>
      </c>
      <c r="U2824">
        <f>VLOOKUP(S2824,ar_skupina!L$2:M$136,2,FALSE())</f>
        <v>71</v>
      </c>
    </row>
    <row r="2825" spans="1:21" ht="14.25" customHeight="1" x14ac:dyDescent="0.25">
      <c r="A2825">
        <v>3477</v>
      </c>
      <c r="B2825" s="9">
        <v>45364.635416666701</v>
      </c>
      <c r="C2825" s="9">
        <v>45364.739583333299</v>
      </c>
      <c r="D2825" t="s">
        <v>2194</v>
      </c>
      <c r="E2825">
        <v>403</v>
      </c>
      <c r="F2825" t="s">
        <v>2192</v>
      </c>
      <c r="G2825" t="s">
        <v>2</v>
      </c>
      <c r="H2825" t="s">
        <v>1423</v>
      </c>
      <c r="I2825" s="63" t="e">
        <f t="array" ref="I2825">_xlfn.IFS(#REF!="1",1,#REF!="2",2,#REF!="3",3,#REF!="1A",4,#REF!="1B",5,#REF!="2A",6,#REF!="2B",7,#REF!="3A",8,#REF!="3B",9,#REF!="4A",10,#REF!="","")</f>
        <v>#REF!</v>
      </c>
      <c r="J2825">
        <f>VLOOKUP(F2825,profesor!$G$2:$H$101,2,0)</f>
        <v>31</v>
      </c>
      <c r="K2825">
        <f>VLOOKUP(H2825,ar_predmet!A:C,3,0)</f>
        <v>36</v>
      </c>
      <c r="L2825" s="3">
        <f>VLOOKUP(H2825,ar_predmet!A:C,2,FALSE())</f>
        <v>5238</v>
      </c>
      <c r="M2825">
        <f>+VLOOKUP(G2825,tip_dogodka!$B$2:$C$10,2,0)</f>
        <v>1</v>
      </c>
      <c r="N2825">
        <f>+VLOOKUP(E2825,prostor!$F$1:$G$101,2,0)</f>
        <v>12</v>
      </c>
      <c r="O2825">
        <f t="shared" si="176"/>
        <v>150</v>
      </c>
      <c r="P2825">
        <f>VLOOKUP(O2825,mi2hh!A$2:B$4261,2,FALSE())</f>
        <v>3</v>
      </c>
      <c r="Q2825" t="str">
        <f t="shared" si="177"/>
        <v>Red</v>
      </c>
      <c r="R2825" t="str">
        <f t="shared" si="178"/>
        <v>VS</v>
      </c>
      <c r="S2825" s="24" t="s">
        <v>1155</v>
      </c>
      <c r="T2825" t="str">
        <f t="shared" si="179"/>
        <v/>
      </c>
      <c r="U2825">
        <f>VLOOKUP(S2825,ar_skupina!L$2:M$136,2,FALSE())</f>
        <v>18</v>
      </c>
    </row>
    <row r="2826" spans="1:21" ht="14.25" customHeight="1" x14ac:dyDescent="0.25">
      <c r="A2826">
        <v>3478</v>
      </c>
      <c r="B2826" s="9">
        <v>45251.75</v>
      </c>
      <c r="C2826" s="9">
        <v>45251.916666666701</v>
      </c>
      <c r="D2826" t="s">
        <v>2208</v>
      </c>
      <c r="E2826" t="s">
        <v>17</v>
      </c>
      <c r="F2826" t="s">
        <v>2192</v>
      </c>
      <c r="G2826" t="s">
        <v>9</v>
      </c>
      <c r="H2826" t="s">
        <v>1308</v>
      </c>
      <c r="I2826" s="63" t="e">
        <f t="array" ref="I2826">_xlfn.IFS(#REF!="1",1,#REF!="2",2,#REF!="3",3,#REF!="1A",4,#REF!="1B",5,#REF!="2A",6,#REF!="2B",7,#REF!="3A",8,#REF!="3B",9,#REF!="4A",10,#REF!="","")</f>
        <v>#REF!</v>
      </c>
      <c r="J2826">
        <f>VLOOKUP(F2826,profesor!$G$2:$H$101,2,0)</f>
        <v>31</v>
      </c>
      <c r="K2826">
        <f>VLOOKUP(H2826,ar_predmet!A:C,3,0)</f>
        <v>166</v>
      </c>
      <c r="L2826" s="3">
        <f>VLOOKUP(H2826,ar_predmet!A:C,2,FALSE())</f>
        <v>7126</v>
      </c>
      <c r="M2826">
        <f>+VLOOKUP(G2826,tip_dogodka!$B$2:$C$10,2,0)</f>
        <v>8</v>
      </c>
      <c r="N2826">
        <f>+VLOOKUP(E2826,prostor!$F$1:$G$101,2,0)</f>
        <v>55</v>
      </c>
      <c r="O2826">
        <f t="shared" si="176"/>
        <v>240</v>
      </c>
      <c r="P2826">
        <f>VLOOKUP(O2826,mi2hh!A$2:B$4261,2,FALSE())</f>
        <v>5</v>
      </c>
      <c r="Q2826" t="str">
        <f t="shared" si="177"/>
        <v>Izr</v>
      </c>
      <c r="R2826" t="str">
        <f t="shared" si="178"/>
        <v>MA</v>
      </c>
      <c r="S2826" s="24" t="s">
        <v>1264</v>
      </c>
      <c r="T2826" t="str">
        <f t="shared" si="179"/>
        <v/>
      </c>
      <c r="U2826">
        <f>VLOOKUP(S2826,ar_skupina!L$2:M$136,2,FALSE())</f>
        <v>115</v>
      </c>
    </row>
    <row r="2827" spans="1:21" ht="14.25" customHeight="1" x14ac:dyDescent="0.25">
      <c r="A2827">
        <v>3479</v>
      </c>
      <c r="B2827" s="9">
        <v>45405.53125</v>
      </c>
      <c r="C2827" s="9">
        <v>45405.635416666701</v>
      </c>
      <c r="D2827" t="s">
        <v>2209</v>
      </c>
      <c r="E2827">
        <v>402</v>
      </c>
      <c r="F2827" t="s">
        <v>2192</v>
      </c>
      <c r="G2827" t="s">
        <v>2</v>
      </c>
      <c r="H2827" t="s">
        <v>2196</v>
      </c>
      <c r="I2827" s="63" t="e">
        <f t="array" ref="I2827">_xlfn.IFS(#REF!="1",1,#REF!="2",2,#REF!="3",3,#REF!="1A",4,#REF!="1B",5,#REF!="2A",6,#REF!="2B",7,#REF!="3A",8,#REF!="3B",9,#REF!="4A",10,#REF!="","")</f>
        <v>#REF!</v>
      </c>
      <c r="J2827">
        <f>VLOOKUP(F2827,profesor!$G$2:$H$101,2,0)</f>
        <v>31</v>
      </c>
      <c r="K2827">
        <f>VLOOKUP(H2827,ar_predmet!A:C,3,0)</f>
        <v>201</v>
      </c>
      <c r="L2827" s="3">
        <f>VLOOKUP(H2827,ar_predmet!A:C,2,FALSE())</f>
        <v>7244</v>
      </c>
      <c r="M2827">
        <f>+VLOOKUP(G2827,tip_dogodka!$B$2:$C$10,2,0)</f>
        <v>1</v>
      </c>
      <c r="N2827">
        <f>+VLOOKUP(E2827,prostor!$F$1:$G$101,2,0)</f>
        <v>11</v>
      </c>
      <c r="O2827">
        <f t="shared" si="176"/>
        <v>150</v>
      </c>
      <c r="P2827">
        <f>VLOOKUP(O2827,mi2hh!A$2:B$4261,2,FALSE())</f>
        <v>3</v>
      </c>
      <c r="Q2827" t="str">
        <f t="shared" si="177"/>
        <v>Red</v>
      </c>
      <c r="R2827" t="str">
        <f t="shared" si="178"/>
        <v>MA</v>
      </c>
      <c r="S2827" s="24" t="s">
        <v>1228</v>
      </c>
      <c r="T2827" t="str">
        <f t="shared" si="179"/>
        <v/>
      </c>
      <c r="U2827">
        <f>VLOOKUP(S2827,ar_skupina!L$2:M$136,2,FALSE())</f>
        <v>84</v>
      </c>
    </row>
    <row r="2828" spans="1:21" ht="14.25" customHeight="1" x14ac:dyDescent="0.25">
      <c r="A2828">
        <v>3480</v>
      </c>
      <c r="B2828" s="9">
        <v>45294.375</v>
      </c>
      <c r="C2828" s="9">
        <v>45294.479166666701</v>
      </c>
      <c r="D2828" t="s">
        <v>2204</v>
      </c>
      <c r="E2828">
        <v>402</v>
      </c>
      <c r="F2828" t="s">
        <v>2192</v>
      </c>
      <c r="G2828" t="s">
        <v>2</v>
      </c>
      <c r="H2828" t="s">
        <v>2205</v>
      </c>
      <c r="I2828" s="63" t="e">
        <f t="array" ref="I2828">_xlfn.IFS(#REF!="1",1,#REF!="2",2,#REF!="3",3,#REF!="1A",4,#REF!="1B",5,#REF!="2A",6,#REF!="2B",7,#REF!="3A",8,#REF!="3B",9,#REF!="4A",10,#REF!="","")</f>
        <v>#REF!</v>
      </c>
      <c r="J2828">
        <f>VLOOKUP(F2828,profesor!$G$2:$H$101,2,0)</f>
        <v>31</v>
      </c>
      <c r="K2828">
        <f>VLOOKUP(H2828,ar_predmet!A:C,3,0)</f>
        <v>125</v>
      </c>
      <c r="L2828" s="3">
        <f>VLOOKUP(H2828,ar_predmet!A:C,2,FALSE())</f>
        <v>6318</v>
      </c>
      <c r="M2828">
        <f>+VLOOKUP(G2828,tip_dogodka!$B$2:$C$10,2,0)</f>
        <v>1</v>
      </c>
      <c r="N2828">
        <f>+VLOOKUP(E2828,prostor!$F$1:$G$101,2,0)</f>
        <v>11</v>
      </c>
      <c r="O2828">
        <f t="shared" si="176"/>
        <v>150</v>
      </c>
      <c r="P2828">
        <f>VLOOKUP(O2828,mi2hh!A$2:B$4261,2,FALSE())</f>
        <v>3</v>
      </c>
      <c r="Q2828" t="str">
        <f t="shared" si="177"/>
        <v>Red</v>
      </c>
      <c r="R2828" t="str">
        <f t="shared" si="178"/>
        <v>UN</v>
      </c>
      <c r="S2828" s="24" t="s">
        <v>1214</v>
      </c>
      <c r="T2828" t="str">
        <f t="shared" si="179"/>
        <v/>
      </c>
      <c r="U2828">
        <f>VLOOKUP(S2828,ar_skupina!L$2:M$136,2,FALSE())</f>
        <v>71</v>
      </c>
    </row>
    <row r="2829" spans="1:21" ht="14.25" customHeight="1" x14ac:dyDescent="0.25">
      <c r="A2829">
        <v>3481</v>
      </c>
      <c r="B2829" s="9">
        <v>45408.677083333299</v>
      </c>
      <c r="C2829" s="9">
        <v>45408.78125</v>
      </c>
      <c r="D2829" t="s">
        <v>2210</v>
      </c>
      <c r="E2829" t="s">
        <v>16</v>
      </c>
      <c r="F2829" t="s">
        <v>2192</v>
      </c>
      <c r="G2829" t="s">
        <v>5</v>
      </c>
      <c r="H2829" t="s">
        <v>2196</v>
      </c>
      <c r="I2829" s="63" t="e">
        <f t="array" ref="I2829">_xlfn.IFS(#REF!="1",1,#REF!="2",2,#REF!="3",3,#REF!="1A",4,#REF!="1B",5,#REF!="2A",6,#REF!="2B",7,#REF!="3A",8,#REF!="3B",9,#REF!="4A",10,#REF!="","")</f>
        <v>#REF!</v>
      </c>
      <c r="J2829">
        <f>VLOOKUP(F2829,profesor!$G$2:$H$101,2,0)</f>
        <v>31</v>
      </c>
      <c r="K2829">
        <f>VLOOKUP(H2829,ar_predmet!A:C,3,0)</f>
        <v>201</v>
      </c>
      <c r="L2829" s="3">
        <f>VLOOKUP(H2829,ar_predmet!A:C,2,FALSE())</f>
        <v>7244</v>
      </c>
      <c r="M2829">
        <f>+VLOOKUP(G2829,tip_dogodka!$B$2:$C$10,2,0)</f>
        <v>4</v>
      </c>
      <c r="N2829">
        <f>+VLOOKUP(E2829,prostor!$F$1:$G$101,2,0)</f>
        <v>54</v>
      </c>
      <c r="O2829">
        <f t="shared" si="176"/>
        <v>150</v>
      </c>
      <c r="P2829">
        <f>VLOOKUP(O2829,mi2hh!A$2:B$4261,2,FALSE())</f>
        <v>3</v>
      </c>
      <c r="Q2829" t="str">
        <f t="shared" si="177"/>
        <v>Red</v>
      </c>
      <c r="R2829" t="str">
        <f t="shared" si="178"/>
        <v>MA</v>
      </c>
      <c r="S2829" s="24" t="s">
        <v>1228</v>
      </c>
      <c r="T2829" t="str">
        <f t="shared" si="179"/>
        <v/>
      </c>
      <c r="U2829">
        <f>VLOOKUP(S2829,ar_skupina!L$2:M$136,2,FALSE())</f>
        <v>84</v>
      </c>
    </row>
    <row r="2830" spans="1:21" ht="14.25" customHeight="1" x14ac:dyDescent="0.25">
      <c r="A2830">
        <v>3482</v>
      </c>
      <c r="B2830" s="9">
        <v>45398.791666666701</v>
      </c>
      <c r="C2830" s="9">
        <v>45398.961805555598</v>
      </c>
      <c r="D2830" t="s">
        <v>2211</v>
      </c>
      <c r="E2830" t="s">
        <v>17</v>
      </c>
      <c r="F2830" t="s">
        <v>2192</v>
      </c>
      <c r="G2830" t="s">
        <v>10</v>
      </c>
      <c r="H2830" t="s">
        <v>2200</v>
      </c>
      <c r="I2830" s="63" t="e">
        <f t="array" ref="I2830">_xlfn.IFS(#REF!="1",1,#REF!="2",2,#REF!="3",3,#REF!="1A",4,#REF!="1B",5,#REF!="2A",6,#REF!="2B",7,#REF!="3A",8,#REF!="3B",9,#REF!="4A",10,#REF!="","")</f>
        <v>#REF!</v>
      </c>
      <c r="J2830">
        <f>VLOOKUP(F2830,profesor!$G$2:$H$101,2,0)</f>
        <v>31</v>
      </c>
      <c r="K2830">
        <f>VLOOKUP(H2830,ar_predmet!A:C,3,0)</f>
        <v>275</v>
      </c>
      <c r="L2830" s="3" t="str">
        <f>VLOOKUP(H2830,ar_predmet!A:C,2,FALSE())</f>
        <v>KM206</v>
      </c>
      <c r="M2830">
        <f>+VLOOKUP(G2830,tip_dogodka!$B$2:$C$10,2,0)</f>
        <v>9</v>
      </c>
      <c r="N2830">
        <f>+VLOOKUP(E2830,prostor!$F$1:$G$101,2,0)</f>
        <v>55</v>
      </c>
      <c r="O2830">
        <f t="shared" si="176"/>
        <v>245</v>
      </c>
      <c r="P2830">
        <f>VLOOKUP(O2830,mi2hh!A$2:B$4261,2,FALSE())</f>
        <v>5</v>
      </c>
      <c r="Q2830" t="str">
        <f t="shared" si="177"/>
        <v>Izr</v>
      </c>
      <c r="R2830" t="str">
        <f t="shared" si="178"/>
        <v>VS</v>
      </c>
      <c r="S2830" s="24" t="s">
        <v>1247</v>
      </c>
      <c r="T2830" t="str">
        <f t="shared" si="179"/>
        <v/>
      </c>
      <c r="U2830">
        <f>VLOOKUP(S2830,ar_skupina!L$2:M$136,2,FALSE())</f>
        <v>101</v>
      </c>
    </row>
    <row r="2831" spans="1:21" ht="14.25" customHeight="1" x14ac:dyDescent="0.25">
      <c r="A2831">
        <v>3483</v>
      </c>
      <c r="B2831" s="9">
        <v>45237.375</v>
      </c>
      <c r="C2831" s="9">
        <v>45237.479166666701</v>
      </c>
      <c r="D2831" t="s">
        <v>2197</v>
      </c>
      <c r="E2831" t="s">
        <v>16</v>
      </c>
      <c r="F2831" t="s">
        <v>2192</v>
      </c>
      <c r="G2831" t="s">
        <v>4</v>
      </c>
      <c r="H2831" t="s">
        <v>2198</v>
      </c>
      <c r="I2831" s="63" t="e">
        <f t="array" ref="I2831">_xlfn.IFS(#REF!="1",1,#REF!="2",2,#REF!="3",3,#REF!="1A",4,#REF!="1B",5,#REF!="2A",6,#REF!="2B",7,#REF!="3A",8,#REF!="3B",9,#REF!="4A",10,#REF!="","")</f>
        <v>#REF!</v>
      </c>
      <c r="J2831">
        <f>VLOOKUP(F2831,profesor!$G$2:$H$101,2,0)</f>
        <v>31</v>
      </c>
      <c r="K2831">
        <f>VLOOKUP(H2831,ar_predmet!A:C,3,0)</f>
        <v>182</v>
      </c>
      <c r="L2831" s="3">
        <f>VLOOKUP(H2831,ar_predmet!A:C,2,FALSE())</f>
        <v>7220</v>
      </c>
      <c r="M2831">
        <f>+VLOOKUP(G2831,tip_dogodka!$B$2:$C$10,2,0)</f>
        <v>3</v>
      </c>
      <c r="N2831">
        <f>+VLOOKUP(E2831,prostor!$F$1:$G$101,2,0)</f>
        <v>54</v>
      </c>
      <c r="O2831">
        <f t="shared" si="176"/>
        <v>150</v>
      </c>
      <c r="P2831">
        <f>VLOOKUP(O2831,mi2hh!A$2:B$4261,2,FALSE())</f>
        <v>3</v>
      </c>
      <c r="Q2831" t="str">
        <f t="shared" si="177"/>
        <v>Red</v>
      </c>
      <c r="R2831" t="str">
        <f t="shared" si="178"/>
        <v>MA</v>
      </c>
      <c r="S2831" s="24" t="s">
        <v>1228</v>
      </c>
      <c r="T2831" t="str">
        <f t="shared" si="179"/>
        <v/>
      </c>
      <c r="U2831">
        <f>VLOOKUP(S2831,ar_skupina!L$2:M$136,2,FALSE())</f>
        <v>84</v>
      </c>
    </row>
    <row r="2832" spans="1:21" ht="14.25" customHeight="1" x14ac:dyDescent="0.25">
      <c r="A2832">
        <v>3484</v>
      </c>
      <c r="B2832" s="9">
        <v>45422.677083333299</v>
      </c>
      <c r="C2832" s="9">
        <v>45422.78125</v>
      </c>
      <c r="D2832" t="s">
        <v>2210</v>
      </c>
      <c r="E2832" t="s">
        <v>16</v>
      </c>
      <c r="F2832" t="s">
        <v>2192</v>
      </c>
      <c r="G2832" t="s">
        <v>5</v>
      </c>
      <c r="H2832" t="s">
        <v>2196</v>
      </c>
      <c r="I2832" s="63" t="e">
        <f t="array" ref="I2832">_xlfn.IFS(#REF!="1",1,#REF!="2",2,#REF!="3",3,#REF!="1A",4,#REF!="1B",5,#REF!="2A",6,#REF!="2B",7,#REF!="3A",8,#REF!="3B",9,#REF!="4A",10,#REF!="","")</f>
        <v>#REF!</v>
      </c>
      <c r="J2832">
        <f>VLOOKUP(F2832,profesor!$G$2:$H$101,2,0)</f>
        <v>31</v>
      </c>
      <c r="K2832">
        <f>VLOOKUP(H2832,ar_predmet!A:C,3,0)</f>
        <v>201</v>
      </c>
      <c r="L2832" s="3">
        <f>VLOOKUP(H2832,ar_predmet!A:C,2,FALSE())</f>
        <v>7244</v>
      </c>
      <c r="M2832">
        <f>+VLOOKUP(G2832,tip_dogodka!$B$2:$C$10,2,0)</f>
        <v>4</v>
      </c>
      <c r="N2832">
        <f>+VLOOKUP(E2832,prostor!$F$1:$G$101,2,0)</f>
        <v>54</v>
      </c>
      <c r="O2832">
        <f t="shared" si="176"/>
        <v>150</v>
      </c>
      <c r="P2832">
        <f>VLOOKUP(O2832,mi2hh!A$2:B$4261,2,FALSE())</f>
        <v>3</v>
      </c>
      <c r="Q2832" t="str">
        <f t="shared" si="177"/>
        <v>Red</v>
      </c>
      <c r="R2832" t="str">
        <f t="shared" si="178"/>
        <v>MA</v>
      </c>
      <c r="S2832" s="24" t="s">
        <v>1228</v>
      </c>
      <c r="T2832" t="str">
        <f t="shared" si="179"/>
        <v/>
      </c>
      <c r="U2832">
        <f>VLOOKUP(S2832,ar_skupina!L$2:M$136,2,FALSE())</f>
        <v>84</v>
      </c>
    </row>
    <row r="2833" spans="1:21" ht="14.25" customHeight="1" x14ac:dyDescent="0.25">
      <c r="A2833">
        <v>3485</v>
      </c>
      <c r="B2833" s="9">
        <v>45254.489583333299</v>
      </c>
      <c r="C2833" s="9">
        <v>45254.59375</v>
      </c>
      <c r="D2833" t="s">
        <v>2203</v>
      </c>
      <c r="E2833" t="s">
        <v>16</v>
      </c>
      <c r="F2833" t="s">
        <v>2192</v>
      </c>
      <c r="G2833" t="s">
        <v>5</v>
      </c>
      <c r="H2833" t="s">
        <v>2198</v>
      </c>
      <c r="I2833" s="63" t="e">
        <f t="array" ref="I2833">_xlfn.IFS(#REF!="1",1,#REF!="2",2,#REF!="3",3,#REF!="1A",4,#REF!="1B",5,#REF!="2A",6,#REF!="2B",7,#REF!="3A",8,#REF!="3B",9,#REF!="4A",10,#REF!="","")</f>
        <v>#REF!</v>
      </c>
      <c r="J2833">
        <f>VLOOKUP(F2833,profesor!$G$2:$H$101,2,0)</f>
        <v>31</v>
      </c>
      <c r="K2833">
        <f>VLOOKUP(H2833,ar_predmet!A:C,3,0)</f>
        <v>182</v>
      </c>
      <c r="L2833" s="3">
        <f>VLOOKUP(H2833,ar_predmet!A:C,2,FALSE())</f>
        <v>7220</v>
      </c>
      <c r="M2833">
        <f>+VLOOKUP(G2833,tip_dogodka!$B$2:$C$10,2,0)</f>
        <v>4</v>
      </c>
      <c r="N2833">
        <f>+VLOOKUP(E2833,prostor!$F$1:$G$101,2,0)</f>
        <v>54</v>
      </c>
      <c r="O2833">
        <f t="shared" si="176"/>
        <v>150</v>
      </c>
      <c r="P2833">
        <f>VLOOKUP(O2833,mi2hh!A$2:B$4261,2,FALSE())</f>
        <v>3</v>
      </c>
      <c r="Q2833" t="str">
        <f t="shared" si="177"/>
        <v>Red</v>
      </c>
      <c r="R2833" t="str">
        <f t="shared" si="178"/>
        <v>MA</v>
      </c>
      <c r="S2833" s="24" t="s">
        <v>1228</v>
      </c>
      <c r="T2833" t="str">
        <f t="shared" si="179"/>
        <v/>
      </c>
      <c r="U2833">
        <f>VLOOKUP(S2833,ar_skupina!L$2:M$136,2,FALSE())</f>
        <v>84</v>
      </c>
    </row>
    <row r="2834" spans="1:21" ht="14.25" customHeight="1" x14ac:dyDescent="0.25">
      <c r="A2834">
        <v>3486</v>
      </c>
      <c r="B2834" s="9">
        <v>45295.375</v>
      </c>
      <c r="C2834" s="9">
        <v>45295.479166666701</v>
      </c>
      <c r="D2834" t="s">
        <v>2204</v>
      </c>
      <c r="E2834">
        <v>402</v>
      </c>
      <c r="F2834" t="s">
        <v>2192</v>
      </c>
      <c r="G2834" t="s">
        <v>2</v>
      </c>
      <c r="H2834" t="s">
        <v>2205</v>
      </c>
      <c r="I2834" s="63" t="e">
        <f t="array" ref="I2834">_xlfn.IFS(#REF!="1",1,#REF!="2",2,#REF!="3",3,#REF!="1A",4,#REF!="1B",5,#REF!="2A",6,#REF!="2B",7,#REF!="3A",8,#REF!="3B",9,#REF!="4A",10,#REF!="","")</f>
        <v>#REF!</v>
      </c>
      <c r="J2834">
        <f>VLOOKUP(F2834,profesor!$G$2:$H$101,2,0)</f>
        <v>31</v>
      </c>
      <c r="K2834">
        <f>VLOOKUP(H2834,ar_predmet!A:C,3,0)</f>
        <v>125</v>
      </c>
      <c r="L2834" s="3">
        <f>VLOOKUP(H2834,ar_predmet!A:C,2,FALSE())</f>
        <v>6318</v>
      </c>
      <c r="M2834">
        <f>+VLOOKUP(G2834,tip_dogodka!$B$2:$C$10,2,0)</f>
        <v>1</v>
      </c>
      <c r="N2834">
        <f>+VLOOKUP(E2834,prostor!$F$1:$G$101,2,0)</f>
        <v>11</v>
      </c>
      <c r="O2834">
        <f t="shared" si="176"/>
        <v>150</v>
      </c>
      <c r="P2834">
        <f>VLOOKUP(O2834,mi2hh!A$2:B$4261,2,FALSE())</f>
        <v>3</v>
      </c>
      <c r="Q2834" t="str">
        <f t="shared" si="177"/>
        <v>Red</v>
      </c>
      <c r="R2834" t="str">
        <f t="shared" si="178"/>
        <v>UN</v>
      </c>
      <c r="S2834" s="24" t="s">
        <v>1214</v>
      </c>
      <c r="T2834" t="str">
        <f t="shared" si="179"/>
        <v/>
      </c>
      <c r="U2834">
        <f>VLOOKUP(S2834,ar_skupina!L$2:M$136,2,FALSE())</f>
        <v>71</v>
      </c>
    </row>
    <row r="2835" spans="1:21" ht="14.25" customHeight="1" x14ac:dyDescent="0.25">
      <c r="A2835">
        <v>3487</v>
      </c>
      <c r="B2835" s="9">
        <v>45393.677083333299</v>
      </c>
      <c r="C2835" s="9">
        <v>45393.78125</v>
      </c>
      <c r="D2835" t="s">
        <v>2209</v>
      </c>
      <c r="E2835">
        <v>412</v>
      </c>
      <c r="F2835" t="s">
        <v>2192</v>
      </c>
      <c r="G2835" t="s">
        <v>2</v>
      </c>
      <c r="H2835" t="s">
        <v>2196</v>
      </c>
      <c r="I2835" s="63" t="e">
        <f t="array" ref="I2835">_xlfn.IFS(#REF!="1",1,#REF!="2",2,#REF!="3",3,#REF!="1A",4,#REF!="1B",5,#REF!="2A",6,#REF!="2B",7,#REF!="3A",8,#REF!="3B",9,#REF!="4A",10,#REF!="","")</f>
        <v>#REF!</v>
      </c>
      <c r="J2835">
        <f>VLOOKUP(F2835,profesor!$G$2:$H$101,2,0)</f>
        <v>31</v>
      </c>
      <c r="K2835">
        <f>VLOOKUP(H2835,ar_predmet!A:C,3,0)</f>
        <v>201</v>
      </c>
      <c r="L2835" s="3">
        <f>VLOOKUP(H2835,ar_predmet!A:C,2,FALSE())</f>
        <v>7244</v>
      </c>
      <c r="M2835">
        <f>+VLOOKUP(G2835,tip_dogodka!$B$2:$C$10,2,0)</f>
        <v>1</v>
      </c>
      <c r="N2835">
        <f>+VLOOKUP(E2835,prostor!$F$1:$G$101,2,0)</f>
        <v>15</v>
      </c>
      <c r="O2835">
        <f t="shared" si="176"/>
        <v>150</v>
      </c>
      <c r="P2835">
        <f>VLOOKUP(O2835,mi2hh!A$2:B$4261,2,FALSE())</f>
        <v>3</v>
      </c>
      <c r="Q2835" t="str">
        <f t="shared" si="177"/>
        <v>Red</v>
      </c>
      <c r="R2835" t="str">
        <f t="shared" si="178"/>
        <v>MA</v>
      </c>
      <c r="S2835" s="24" t="s">
        <v>1228</v>
      </c>
      <c r="T2835" t="str">
        <f t="shared" si="179"/>
        <v/>
      </c>
      <c r="U2835">
        <f>VLOOKUP(S2835,ar_skupina!L$2:M$136,2,FALSE())</f>
        <v>84</v>
      </c>
    </row>
    <row r="2836" spans="1:21" ht="14.25" customHeight="1" x14ac:dyDescent="0.25">
      <c r="A2836">
        <v>3488</v>
      </c>
      <c r="B2836" s="9">
        <v>45352.489583333299</v>
      </c>
      <c r="C2836" s="9">
        <v>45352.59375</v>
      </c>
      <c r="D2836" t="s">
        <v>2212</v>
      </c>
      <c r="E2836" t="s">
        <v>16</v>
      </c>
      <c r="F2836" t="s">
        <v>2192</v>
      </c>
      <c r="G2836" t="s">
        <v>4</v>
      </c>
      <c r="H2836" t="s">
        <v>2207</v>
      </c>
      <c r="I2836" s="63" t="e">
        <f t="array" ref="I2836">_xlfn.IFS(#REF!="1",1,#REF!="2",2,#REF!="3",3,#REF!="1A",4,#REF!="1B",5,#REF!="2A",6,#REF!="2B",7,#REF!="3A",8,#REF!="3B",9,#REF!="4A",10,#REF!="","")</f>
        <v>#REF!</v>
      </c>
      <c r="J2836">
        <f>VLOOKUP(F2836,profesor!$G$2:$H$101,2,0)</f>
        <v>31</v>
      </c>
      <c r="K2836">
        <f>VLOOKUP(H2836,ar_predmet!A:C,3,0)</f>
        <v>129</v>
      </c>
      <c r="L2836" s="3">
        <f>VLOOKUP(H2836,ar_predmet!A:C,2,FALSE())</f>
        <v>6323</v>
      </c>
      <c r="M2836">
        <f>+VLOOKUP(G2836,tip_dogodka!$B$2:$C$10,2,0)</f>
        <v>3</v>
      </c>
      <c r="N2836">
        <f>+VLOOKUP(E2836,prostor!$F$1:$G$101,2,0)</f>
        <v>54</v>
      </c>
      <c r="O2836">
        <f t="shared" si="176"/>
        <v>150</v>
      </c>
      <c r="P2836">
        <f>VLOOKUP(O2836,mi2hh!A$2:B$4261,2,FALSE())</f>
        <v>3</v>
      </c>
      <c r="Q2836" t="str">
        <f t="shared" si="177"/>
        <v>Red</v>
      </c>
      <c r="R2836" t="str">
        <f t="shared" si="178"/>
        <v>UN</v>
      </c>
      <c r="S2836" s="24" t="s">
        <v>1214</v>
      </c>
      <c r="T2836" t="str">
        <f t="shared" si="179"/>
        <v/>
      </c>
      <c r="U2836">
        <f>VLOOKUP(S2836,ar_skupina!L$2:M$136,2,FALSE())</f>
        <v>71</v>
      </c>
    </row>
    <row r="2837" spans="1:21" ht="14.25" customHeight="1" x14ac:dyDescent="0.25">
      <c r="A2837">
        <v>3489</v>
      </c>
      <c r="B2837" s="9">
        <v>45261.635416666701</v>
      </c>
      <c r="C2837" s="9">
        <v>45261.739583333299</v>
      </c>
      <c r="D2837" t="s">
        <v>2213</v>
      </c>
      <c r="E2837" t="s">
        <v>16</v>
      </c>
      <c r="F2837" t="s">
        <v>2192</v>
      </c>
      <c r="G2837" t="s">
        <v>4</v>
      </c>
      <c r="H2837" t="s">
        <v>2193</v>
      </c>
      <c r="I2837" s="63" t="e">
        <f t="array" ref="I2837">_xlfn.IFS(#REF!="1",1,#REF!="2",2,#REF!="3",3,#REF!="1A",4,#REF!="1B",5,#REF!="2A",6,#REF!="2B",7,#REF!="3A",8,#REF!="3B",9,#REF!="4A",10,#REF!="","")</f>
        <v>#REF!</v>
      </c>
      <c r="J2837">
        <f>VLOOKUP(F2837,profesor!$G$2:$H$101,2,0)</f>
        <v>31</v>
      </c>
      <c r="K2837">
        <f>VLOOKUP(H2837,ar_predmet!A:C,3,0)</f>
        <v>52</v>
      </c>
      <c r="L2837" s="3">
        <f>VLOOKUP(H2837,ar_predmet!A:C,2,FALSE())</f>
        <v>5308</v>
      </c>
      <c r="M2837">
        <f>+VLOOKUP(G2837,tip_dogodka!$B$2:$C$10,2,0)</f>
        <v>3</v>
      </c>
      <c r="N2837">
        <f>+VLOOKUP(E2837,prostor!$F$1:$G$101,2,0)</f>
        <v>54</v>
      </c>
      <c r="O2837">
        <f t="shared" si="176"/>
        <v>150</v>
      </c>
      <c r="P2837">
        <f>VLOOKUP(O2837,mi2hh!A$2:B$4261,2,FALSE())</f>
        <v>3</v>
      </c>
      <c r="Q2837" t="str">
        <f t="shared" si="177"/>
        <v>Red</v>
      </c>
      <c r="R2837" t="str">
        <f t="shared" si="178"/>
        <v>VS</v>
      </c>
      <c r="S2837" s="24" t="s">
        <v>1179</v>
      </c>
      <c r="T2837" t="str">
        <f t="shared" si="179"/>
        <v/>
      </c>
      <c r="U2837">
        <f>VLOOKUP(S2837,ar_skupina!L$2:M$136,2,FALSE())</f>
        <v>39</v>
      </c>
    </row>
    <row r="2838" spans="1:21" ht="14.25" customHeight="1" x14ac:dyDescent="0.25">
      <c r="A2838">
        <v>3490</v>
      </c>
      <c r="B2838" s="9">
        <v>45392.416666666701</v>
      </c>
      <c r="C2838" s="9">
        <v>45392.520833333299</v>
      </c>
      <c r="D2838" t="s">
        <v>2209</v>
      </c>
      <c r="E2838">
        <v>402</v>
      </c>
      <c r="F2838" t="s">
        <v>2192</v>
      </c>
      <c r="G2838" t="s">
        <v>2</v>
      </c>
      <c r="H2838" t="s">
        <v>2196</v>
      </c>
      <c r="I2838" s="63" t="e">
        <f t="array" ref="I2838">_xlfn.IFS(#REF!="1",1,#REF!="2",2,#REF!="3",3,#REF!="1A",4,#REF!="1B",5,#REF!="2A",6,#REF!="2B",7,#REF!="3A",8,#REF!="3B",9,#REF!="4A",10,#REF!="","")</f>
        <v>#REF!</v>
      </c>
      <c r="J2838">
        <f>VLOOKUP(F2838,profesor!$G$2:$H$101,2,0)</f>
        <v>31</v>
      </c>
      <c r="K2838">
        <f>VLOOKUP(H2838,ar_predmet!A:C,3,0)</f>
        <v>201</v>
      </c>
      <c r="L2838" s="3">
        <f>VLOOKUP(H2838,ar_predmet!A:C,2,FALSE())</f>
        <v>7244</v>
      </c>
      <c r="M2838">
        <f>+VLOOKUP(G2838,tip_dogodka!$B$2:$C$10,2,0)</f>
        <v>1</v>
      </c>
      <c r="N2838">
        <f>+VLOOKUP(E2838,prostor!$F$1:$G$101,2,0)</f>
        <v>11</v>
      </c>
      <c r="O2838">
        <f t="shared" si="176"/>
        <v>150</v>
      </c>
      <c r="P2838">
        <f>VLOOKUP(O2838,mi2hh!A$2:B$4261,2,FALSE())</f>
        <v>3</v>
      </c>
      <c r="Q2838" t="str">
        <f t="shared" si="177"/>
        <v>Red</v>
      </c>
      <c r="R2838" t="str">
        <f t="shared" si="178"/>
        <v>MA</v>
      </c>
      <c r="S2838" s="24" t="s">
        <v>1228</v>
      </c>
      <c r="T2838" t="str">
        <f t="shared" si="179"/>
        <v/>
      </c>
      <c r="U2838">
        <f>VLOOKUP(S2838,ar_skupina!L$2:M$136,2,FALSE())</f>
        <v>84</v>
      </c>
    </row>
    <row r="2839" spans="1:21" ht="14.25" customHeight="1" x14ac:dyDescent="0.25">
      <c r="A2839">
        <v>3491</v>
      </c>
      <c r="B2839" s="9">
        <v>45348.489583333299</v>
      </c>
      <c r="C2839" s="9">
        <v>45348.59375</v>
      </c>
      <c r="D2839" t="s">
        <v>2206</v>
      </c>
      <c r="E2839">
        <v>402</v>
      </c>
      <c r="F2839" t="s">
        <v>2192</v>
      </c>
      <c r="G2839" t="s">
        <v>2</v>
      </c>
      <c r="H2839" t="s">
        <v>2207</v>
      </c>
      <c r="I2839" s="63" t="e">
        <f t="array" ref="I2839">_xlfn.IFS(#REF!="1",1,#REF!="2",2,#REF!="3",3,#REF!="1A",4,#REF!="1B",5,#REF!="2A",6,#REF!="2B",7,#REF!="3A",8,#REF!="3B",9,#REF!="4A",10,#REF!="","")</f>
        <v>#REF!</v>
      </c>
      <c r="J2839">
        <f>VLOOKUP(F2839,profesor!$G$2:$H$101,2,0)</f>
        <v>31</v>
      </c>
      <c r="K2839">
        <f>VLOOKUP(H2839,ar_predmet!A:C,3,0)</f>
        <v>129</v>
      </c>
      <c r="L2839" s="3">
        <f>VLOOKUP(H2839,ar_predmet!A:C,2,FALSE())</f>
        <v>6323</v>
      </c>
      <c r="M2839">
        <f>+VLOOKUP(G2839,tip_dogodka!$B$2:$C$10,2,0)</f>
        <v>1</v>
      </c>
      <c r="N2839">
        <f>+VLOOKUP(E2839,prostor!$F$1:$G$101,2,0)</f>
        <v>11</v>
      </c>
      <c r="O2839">
        <f t="shared" si="176"/>
        <v>150</v>
      </c>
      <c r="P2839">
        <f>VLOOKUP(O2839,mi2hh!A$2:B$4261,2,FALSE())</f>
        <v>3</v>
      </c>
      <c r="Q2839" t="str">
        <f t="shared" si="177"/>
        <v>Red</v>
      </c>
      <c r="R2839" t="str">
        <f t="shared" si="178"/>
        <v>UN</v>
      </c>
      <c r="S2839" s="24" t="s">
        <v>1214</v>
      </c>
      <c r="T2839" t="str">
        <f t="shared" si="179"/>
        <v/>
      </c>
      <c r="U2839">
        <f>VLOOKUP(S2839,ar_skupina!L$2:M$136,2,FALSE())</f>
        <v>71</v>
      </c>
    </row>
    <row r="2840" spans="1:21" ht="14.25" customHeight="1" x14ac:dyDescent="0.25">
      <c r="A2840">
        <v>3492</v>
      </c>
      <c r="B2840" s="9">
        <v>45275.635416666701</v>
      </c>
      <c r="C2840" s="9">
        <v>45275.739583333299</v>
      </c>
      <c r="D2840" t="s">
        <v>2214</v>
      </c>
      <c r="E2840" t="s">
        <v>16</v>
      </c>
      <c r="F2840" t="s">
        <v>2192</v>
      </c>
      <c r="G2840" t="s">
        <v>4</v>
      </c>
      <c r="H2840" t="s">
        <v>2205</v>
      </c>
      <c r="I2840" s="63" t="e">
        <f t="array" ref="I2840">_xlfn.IFS(#REF!="1",1,#REF!="2",2,#REF!="3",3,#REF!="1A",4,#REF!="1B",5,#REF!="2A",6,#REF!="2B",7,#REF!="3A",8,#REF!="3B",9,#REF!="4A",10,#REF!="","")</f>
        <v>#REF!</v>
      </c>
      <c r="J2840">
        <f>VLOOKUP(F2840,profesor!$G$2:$H$101,2,0)</f>
        <v>31</v>
      </c>
      <c r="K2840">
        <f>VLOOKUP(H2840,ar_predmet!A:C,3,0)</f>
        <v>125</v>
      </c>
      <c r="L2840" s="3">
        <f>VLOOKUP(H2840,ar_predmet!A:C,2,FALSE())</f>
        <v>6318</v>
      </c>
      <c r="M2840">
        <f>+VLOOKUP(G2840,tip_dogodka!$B$2:$C$10,2,0)</f>
        <v>3</v>
      </c>
      <c r="N2840">
        <f>+VLOOKUP(E2840,prostor!$F$1:$G$101,2,0)</f>
        <v>54</v>
      </c>
      <c r="O2840">
        <f t="shared" si="176"/>
        <v>150</v>
      </c>
      <c r="P2840">
        <f>VLOOKUP(O2840,mi2hh!A$2:B$4261,2,FALSE())</f>
        <v>3</v>
      </c>
      <c r="Q2840" t="str">
        <f t="shared" si="177"/>
        <v>Red</v>
      </c>
      <c r="R2840" t="str">
        <f t="shared" si="178"/>
        <v>UN</v>
      </c>
      <c r="S2840" s="24" t="s">
        <v>1214</v>
      </c>
      <c r="T2840" t="str">
        <f t="shared" si="179"/>
        <v/>
      </c>
      <c r="U2840">
        <f>VLOOKUP(S2840,ar_skupina!L$2:M$136,2,FALSE())</f>
        <v>71</v>
      </c>
    </row>
    <row r="2841" spans="1:21" ht="14.25" customHeight="1" x14ac:dyDescent="0.25">
      <c r="A2841">
        <v>3493</v>
      </c>
      <c r="B2841" s="9">
        <v>45390.416666666701</v>
      </c>
      <c r="C2841" s="9">
        <v>45390.520833333299</v>
      </c>
      <c r="D2841" t="s">
        <v>2209</v>
      </c>
      <c r="E2841">
        <v>402</v>
      </c>
      <c r="F2841" t="s">
        <v>2192</v>
      </c>
      <c r="G2841" t="s">
        <v>2</v>
      </c>
      <c r="H2841" t="s">
        <v>2196</v>
      </c>
      <c r="I2841" s="63" t="e">
        <f t="array" ref="I2841">_xlfn.IFS(#REF!="1",1,#REF!="2",2,#REF!="3",3,#REF!="1A",4,#REF!="1B",5,#REF!="2A",6,#REF!="2B",7,#REF!="3A",8,#REF!="3B",9,#REF!="4A",10,#REF!="","")</f>
        <v>#REF!</v>
      </c>
      <c r="J2841">
        <f>VLOOKUP(F2841,profesor!$G$2:$H$101,2,0)</f>
        <v>31</v>
      </c>
      <c r="K2841">
        <f>VLOOKUP(H2841,ar_predmet!A:C,3,0)</f>
        <v>201</v>
      </c>
      <c r="L2841" s="3">
        <f>VLOOKUP(H2841,ar_predmet!A:C,2,FALSE())</f>
        <v>7244</v>
      </c>
      <c r="M2841">
        <f>+VLOOKUP(G2841,tip_dogodka!$B$2:$C$10,2,0)</f>
        <v>1</v>
      </c>
      <c r="N2841">
        <f>+VLOOKUP(E2841,prostor!$F$1:$G$101,2,0)</f>
        <v>11</v>
      </c>
      <c r="O2841">
        <f t="shared" si="176"/>
        <v>150</v>
      </c>
      <c r="P2841">
        <f>VLOOKUP(O2841,mi2hh!A$2:B$4261,2,FALSE())</f>
        <v>3</v>
      </c>
      <c r="Q2841" t="str">
        <f t="shared" si="177"/>
        <v>Red</v>
      </c>
      <c r="R2841" t="str">
        <f t="shared" si="178"/>
        <v>MA</v>
      </c>
      <c r="S2841" s="24" t="s">
        <v>1228</v>
      </c>
      <c r="T2841" t="str">
        <f t="shared" si="179"/>
        <v/>
      </c>
      <c r="U2841">
        <f>VLOOKUP(S2841,ar_skupina!L$2:M$136,2,FALSE())</f>
        <v>84</v>
      </c>
    </row>
    <row r="2842" spans="1:21" ht="14.25" customHeight="1" x14ac:dyDescent="0.25">
      <c r="A2842">
        <v>3494</v>
      </c>
      <c r="B2842" s="9">
        <v>45217.53125</v>
      </c>
      <c r="C2842" s="9">
        <v>45217.635416666701</v>
      </c>
      <c r="D2842" t="s">
        <v>2215</v>
      </c>
      <c r="E2842" t="s">
        <v>16</v>
      </c>
      <c r="F2842" t="s">
        <v>2192</v>
      </c>
      <c r="G2842" t="s">
        <v>4</v>
      </c>
      <c r="H2842" t="s">
        <v>1308</v>
      </c>
      <c r="I2842" s="63" t="e">
        <f t="array" ref="I2842">_xlfn.IFS(#REF!="1",1,#REF!="2",2,#REF!="3",3,#REF!="1A",4,#REF!="1B",5,#REF!="2A",6,#REF!="2B",7,#REF!="3A",8,#REF!="3B",9,#REF!="4A",10,#REF!="","")</f>
        <v>#REF!</v>
      </c>
      <c r="J2842">
        <f>VLOOKUP(F2842,profesor!$G$2:$H$101,2,0)</f>
        <v>31</v>
      </c>
      <c r="K2842">
        <f>VLOOKUP(H2842,ar_predmet!A:C,3,0)</f>
        <v>166</v>
      </c>
      <c r="L2842" s="3">
        <f>VLOOKUP(H2842,ar_predmet!A:C,2,FALSE())</f>
        <v>7126</v>
      </c>
      <c r="M2842">
        <f>+VLOOKUP(G2842,tip_dogodka!$B$2:$C$10,2,0)</f>
        <v>3</v>
      </c>
      <c r="N2842">
        <f>+VLOOKUP(E2842,prostor!$F$1:$G$101,2,0)</f>
        <v>54</v>
      </c>
      <c r="O2842">
        <f t="shared" si="176"/>
        <v>150</v>
      </c>
      <c r="P2842">
        <f>VLOOKUP(O2842,mi2hh!A$2:B$4261,2,FALSE())</f>
        <v>3</v>
      </c>
      <c r="Q2842" t="str">
        <f t="shared" si="177"/>
        <v>Red</v>
      </c>
      <c r="R2842" t="str">
        <f t="shared" si="178"/>
        <v>MA</v>
      </c>
      <c r="S2842" s="24" t="s">
        <v>1223</v>
      </c>
      <c r="T2842" t="str">
        <f t="shared" si="179"/>
        <v/>
      </c>
      <c r="U2842">
        <f>VLOOKUP(S2842,ar_skupina!L$2:M$136,2,FALSE())</f>
        <v>79</v>
      </c>
    </row>
    <row r="2843" spans="1:21" ht="14.25" customHeight="1" x14ac:dyDescent="0.25">
      <c r="A2843">
        <v>3495</v>
      </c>
      <c r="B2843" s="9">
        <v>45421.677083333299</v>
      </c>
      <c r="C2843" s="9">
        <v>45421.78125</v>
      </c>
      <c r="D2843" t="s">
        <v>2216</v>
      </c>
      <c r="E2843">
        <v>402</v>
      </c>
      <c r="F2843" t="s">
        <v>2192</v>
      </c>
      <c r="G2843" t="s">
        <v>3</v>
      </c>
      <c r="H2843" t="s">
        <v>2196</v>
      </c>
      <c r="I2843" s="63" t="e">
        <f t="array" ref="I2843">_xlfn.IFS(#REF!="1",1,#REF!="2",2,#REF!="3",3,#REF!="1A",4,#REF!="1B",5,#REF!="2A",6,#REF!="2B",7,#REF!="3A",8,#REF!="3B",9,#REF!="4A",10,#REF!="","")</f>
        <v>#REF!</v>
      </c>
      <c r="J2843">
        <f>VLOOKUP(F2843,profesor!$G$2:$H$101,2,0)</f>
        <v>31</v>
      </c>
      <c r="K2843">
        <f>VLOOKUP(H2843,ar_predmet!A:C,3,0)</f>
        <v>201</v>
      </c>
      <c r="L2843" s="3">
        <f>VLOOKUP(H2843,ar_predmet!A:C,2,FALSE())</f>
        <v>7244</v>
      </c>
      <c r="M2843">
        <f>+VLOOKUP(G2843,tip_dogodka!$B$2:$C$10,2,0)</f>
        <v>2</v>
      </c>
      <c r="N2843">
        <f>+VLOOKUP(E2843,prostor!$F$1:$G$101,2,0)</f>
        <v>11</v>
      </c>
      <c r="O2843">
        <f t="shared" si="176"/>
        <v>150</v>
      </c>
      <c r="P2843">
        <f>VLOOKUP(O2843,mi2hh!A$2:B$4261,2,FALSE())</f>
        <v>3</v>
      </c>
      <c r="Q2843" t="str">
        <f t="shared" si="177"/>
        <v>Red</v>
      </c>
      <c r="R2843" t="str">
        <f t="shared" si="178"/>
        <v>MA</v>
      </c>
      <c r="S2843" s="24" t="s">
        <v>1228</v>
      </c>
      <c r="T2843" t="str">
        <f t="shared" si="179"/>
        <v/>
      </c>
      <c r="U2843">
        <f>VLOOKUP(S2843,ar_skupina!L$2:M$136,2,FALSE())</f>
        <v>84</v>
      </c>
    </row>
    <row r="2844" spans="1:21" ht="14.25" customHeight="1" x14ac:dyDescent="0.25">
      <c r="A2844">
        <v>3496</v>
      </c>
      <c r="B2844" s="9">
        <v>45205.53125</v>
      </c>
      <c r="C2844" s="9">
        <v>45205.635416666701</v>
      </c>
      <c r="D2844" t="s">
        <v>2215</v>
      </c>
      <c r="E2844" t="s">
        <v>16</v>
      </c>
      <c r="F2844" t="s">
        <v>2192</v>
      </c>
      <c r="G2844" t="s">
        <v>4</v>
      </c>
      <c r="H2844" t="s">
        <v>1308</v>
      </c>
      <c r="I2844" s="63" t="e">
        <f t="array" ref="I2844">_xlfn.IFS(#REF!="1",1,#REF!="2",2,#REF!="3",3,#REF!="1A",4,#REF!="1B",5,#REF!="2A",6,#REF!="2B",7,#REF!="3A",8,#REF!="3B",9,#REF!="4A",10,#REF!="","")</f>
        <v>#REF!</v>
      </c>
      <c r="J2844">
        <f>VLOOKUP(F2844,profesor!$G$2:$H$101,2,0)</f>
        <v>31</v>
      </c>
      <c r="K2844">
        <f>VLOOKUP(H2844,ar_predmet!A:C,3,0)</f>
        <v>166</v>
      </c>
      <c r="L2844" s="3">
        <f>VLOOKUP(H2844,ar_predmet!A:C,2,FALSE())</f>
        <v>7126</v>
      </c>
      <c r="M2844">
        <f>+VLOOKUP(G2844,tip_dogodka!$B$2:$C$10,2,0)</f>
        <v>3</v>
      </c>
      <c r="N2844">
        <f>+VLOOKUP(E2844,prostor!$F$1:$G$101,2,0)</f>
        <v>54</v>
      </c>
      <c r="O2844">
        <f t="shared" si="176"/>
        <v>150</v>
      </c>
      <c r="P2844">
        <f>VLOOKUP(O2844,mi2hh!A$2:B$4261,2,FALSE())</f>
        <v>3</v>
      </c>
      <c r="Q2844" t="str">
        <f t="shared" si="177"/>
        <v>Red</v>
      </c>
      <c r="R2844" t="str">
        <f t="shared" si="178"/>
        <v>MA</v>
      </c>
      <c r="S2844" s="24" t="s">
        <v>1223</v>
      </c>
      <c r="T2844" t="str">
        <f t="shared" si="179"/>
        <v/>
      </c>
      <c r="U2844">
        <f>VLOOKUP(S2844,ar_skupina!L$2:M$136,2,FALSE())</f>
        <v>79</v>
      </c>
    </row>
    <row r="2845" spans="1:21" ht="14.25" customHeight="1" x14ac:dyDescent="0.25">
      <c r="A2845">
        <v>3497</v>
      </c>
      <c r="B2845" s="9">
        <v>45226.677083333299</v>
      </c>
      <c r="C2845" s="9">
        <v>45226.78125</v>
      </c>
      <c r="D2845" t="s">
        <v>2197</v>
      </c>
      <c r="E2845" t="s">
        <v>16</v>
      </c>
      <c r="F2845" t="s">
        <v>2192</v>
      </c>
      <c r="G2845" t="s">
        <v>4</v>
      </c>
      <c r="H2845" t="s">
        <v>2198</v>
      </c>
      <c r="I2845" s="63" t="e">
        <f t="array" ref="I2845">_xlfn.IFS(#REF!="1",1,#REF!="2",2,#REF!="3",3,#REF!="1A",4,#REF!="1B",5,#REF!="2A",6,#REF!="2B",7,#REF!="3A",8,#REF!="3B",9,#REF!="4A",10,#REF!="","")</f>
        <v>#REF!</v>
      </c>
      <c r="J2845">
        <f>VLOOKUP(F2845,profesor!$G$2:$H$101,2,0)</f>
        <v>31</v>
      </c>
      <c r="K2845">
        <f>VLOOKUP(H2845,ar_predmet!A:C,3,0)</f>
        <v>182</v>
      </c>
      <c r="L2845" s="3">
        <f>VLOOKUP(H2845,ar_predmet!A:C,2,FALSE())</f>
        <v>7220</v>
      </c>
      <c r="M2845">
        <f>+VLOOKUP(G2845,tip_dogodka!$B$2:$C$10,2,0)</f>
        <v>3</v>
      </c>
      <c r="N2845">
        <f>+VLOOKUP(E2845,prostor!$F$1:$G$101,2,0)</f>
        <v>54</v>
      </c>
      <c r="O2845">
        <f t="shared" si="176"/>
        <v>150</v>
      </c>
      <c r="P2845">
        <f>VLOOKUP(O2845,mi2hh!A$2:B$4261,2,FALSE())</f>
        <v>3</v>
      </c>
      <c r="Q2845" t="str">
        <f t="shared" si="177"/>
        <v>Red</v>
      </c>
      <c r="R2845" t="str">
        <f t="shared" si="178"/>
        <v>MA</v>
      </c>
      <c r="S2845" s="24" t="s">
        <v>1228</v>
      </c>
      <c r="T2845" t="str">
        <f t="shared" si="179"/>
        <v/>
      </c>
      <c r="U2845">
        <f>VLOOKUP(S2845,ar_skupina!L$2:M$136,2,FALSE())</f>
        <v>84</v>
      </c>
    </row>
    <row r="2846" spans="1:21" ht="14.25" customHeight="1" x14ac:dyDescent="0.25">
      <c r="A2846">
        <v>3498</v>
      </c>
      <c r="B2846" s="9">
        <v>45359.489583333299</v>
      </c>
      <c r="C2846" s="9">
        <v>45359.59375</v>
      </c>
      <c r="D2846" t="s">
        <v>2212</v>
      </c>
      <c r="E2846" t="s">
        <v>16</v>
      </c>
      <c r="F2846" t="s">
        <v>2192</v>
      </c>
      <c r="G2846" t="s">
        <v>4</v>
      </c>
      <c r="H2846" t="s">
        <v>2207</v>
      </c>
      <c r="I2846" s="63" t="e">
        <f t="array" ref="I2846">_xlfn.IFS(#REF!="1",1,#REF!="2",2,#REF!="3",3,#REF!="1A",4,#REF!="1B",5,#REF!="2A",6,#REF!="2B",7,#REF!="3A",8,#REF!="3B",9,#REF!="4A",10,#REF!="","")</f>
        <v>#REF!</v>
      </c>
      <c r="J2846">
        <f>VLOOKUP(F2846,profesor!$G$2:$H$101,2,0)</f>
        <v>31</v>
      </c>
      <c r="K2846">
        <f>VLOOKUP(H2846,ar_predmet!A:C,3,0)</f>
        <v>129</v>
      </c>
      <c r="L2846" s="3">
        <f>VLOOKUP(H2846,ar_predmet!A:C,2,FALSE())</f>
        <v>6323</v>
      </c>
      <c r="M2846">
        <f>+VLOOKUP(G2846,tip_dogodka!$B$2:$C$10,2,0)</f>
        <v>3</v>
      </c>
      <c r="N2846">
        <f>+VLOOKUP(E2846,prostor!$F$1:$G$101,2,0)</f>
        <v>54</v>
      </c>
      <c r="O2846">
        <f t="shared" si="176"/>
        <v>150</v>
      </c>
      <c r="P2846">
        <f>VLOOKUP(O2846,mi2hh!A$2:B$4261,2,FALSE())</f>
        <v>3</v>
      </c>
      <c r="Q2846" t="str">
        <f t="shared" si="177"/>
        <v>Red</v>
      </c>
      <c r="R2846" t="str">
        <f t="shared" si="178"/>
        <v>UN</v>
      </c>
      <c r="S2846" s="24" t="s">
        <v>1214</v>
      </c>
      <c r="T2846" t="str">
        <f t="shared" si="179"/>
        <v/>
      </c>
      <c r="U2846">
        <f>VLOOKUP(S2846,ar_skupina!L$2:M$136,2,FALSE())</f>
        <v>71</v>
      </c>
    </row>
    <row r="2847" spans="1:21" ht="14.25" customHeight="1" x14ac:dyDescent="0.25">
      <c r="A2847">
        <v>3499</v>
      </c>
      <c r="B2847" s="9">
        <v>45350.489583333299</v>
      </c>
      <c r="C2847" s="9">
        <v>45350.59375</v>
      </c>
      <c r="D2847" t="s">
        <v>2206</v>
      </c>
      <c r="E2847">
        <v>402</v>
      </c>
      <c r="F2847" t="s">
        <v>2192</v>
      </c>
      <c r="G2847" t="s">
        <v>2</v>
      </c>
      <c r="H2847" t="s">
        <v>2207</v>
      </c>
      <c r="I2847" s="63" t="e">
        <f t="array" ref="I2847">_xlfn.IFS(#REF!="1",1,#REF!="2",2,#REF!="3",3,#REF!="1A",4,#REF!="1B",5,#REF!="2A",6,#REF!="2B",7,#REF!="3A",8,#REF!="3B",9,#REF!="4A",10,#REF!="","")</f>
        <v>#REF!</v>
      </c>
      <c r="J2847">
        <f>VLOOKUP(F2847,profesor!$G$2:$H$101,2,0)</f>
        <v>31</v>
      </c>
      <c r="K2847">
        <f>VLOOKUP(H2847,ar_predmet!A:C,3,0)</f>
        <v>129</v>
      </c>
      <c r="L2847" s="3">
        <f>VLOOKUP(H2847,ar_predmet!A:C,2,FALSE())</f>
        <v>6323</v>
      </c>
      <c r="M2847">
        <f>+VLOOKUP(G2847,tip_dogodka!$B$2:$C$10,2,0)</f>
        <v>1</v>
      </c>
      <c r="N2847">
        <f>+VLOOKUP(E2847,prostor!$F$1:$G$101,2,0)</f>
        <v>11</v>
      </c>
      <c r="O2847">
        <f t="shared" si="176"/>
        <v>150</v>
      </c>
      <c r="P2847">
        <f>VLOOKUP(O2847,mi2hh!A$2:B$4261,2,FALSE())</f>
        <v>3</v>
      </c>
      <c r="Q2847" t="str">
        <f t="shared" si="177"/>
        <v>Red</v>
      </c>
      <c r="R2847" t="str">
        <f t="shared" si="178"/>
        <v>UN</v>
      </c>
      <c r="S2847" s="24" t="s">
        <v>1214</v>
      </c>
      <c r="T2847" t="str">
        <f t="shared" si="179"/>
        <v/>
      </c>
      <c r="U2847">
        <f>VLOOKUP(S2847,ar_skupina!L$2:M$136,2,FALSE())</f>
        <v>71</v>
      </c>
    </row>
    <row r="2848" spans="1:21" ht="14.25" customHeight="1" x14ac:dyDescent="0.25">
      <c r="A2848">
        <v>3500</v>
      </c>
      <c r="B2848" s="9">
        <v>45405.53125</v>
      </c>
      <c r="C2848" s="9">
        <v>45405.635416666701</v>
      </c>
      <c r="D2848" t="s">
        <v>2209</v>
      </c>
      <c r="E2848">
        <v>402</v>
      </c>
      <c r="F2848" t="s">
        <v>2192</v>
      </c>
      <c r="G2848" t="s">
        <v>2</v>
      </c>
      <c r="H2848" t="s">
        <v>2196</v>
      </c>
      <c r="I2848" s="63" t="e">
        <f t="array" ref="I2848">_xlfn.IFS(#REF!="1",1,#REF!="2",2,#REF!="3",3,#REF!="1A",4,#REF!="1B",5,#REF!="2A",6,#REF!="2B",7,#REF!="3A",8,#REF!="3B",9,#REF!="4A",10,#REF!="","")</f>
        <v>#REF!</v>
      </c>
      <c r="J2848">
        <f>VLOOKUP(F2848,profesor!$G$2:$H$101,2,0)</f>
        <v>31</v>
      </c>
      <c r="K2848">
        <f>VLOOKUP(H2848,ar_predmet!A:C,3,0)</f>
        <v>201</v>
      </c>
      <c r="L2848" s="3">
        <f>VLOOKUP(H2848,ar_predmet!A:C,2,FALSE())</f>
        <v>7244</v>
      </c>
      <c r="M2848">
        <f>+VLOOKUP(G2848,tip_dogodka!$B$2:$C$10,2,0)</f>
        <v>1</v>
      </c>
      <c r="N2848">
        <f>+VLOOKUP(E2848,prostor!$F$1:$G$101,2,0)</f>
        <v>11</v>
      </c>
      <c r="O2848">
        <f t="shared" si="176"/>
        <v>150</v>
      </c>
      <c r="P2848">
        <f>VLOOKUP(O2848,mi2hh!A$2:B$4261,2,FALSE())</f>
        <v>3</v>
      </c>
      <c r="Q2848" t="str">
        <f t="shared" si="177"/>
        <v>Red</v>
      </c>
      <c r="R2848" t="str">
        <f t="shared" si="178"/>
        <v>MA</v>
      </c>
      <c r="S2848" s="24" t="s">
        <v>1228</v>
      </c>
      <c r="T2848" t="str">
        <f t="shared" si="179"/>
        <v/>
      </c>
      <c r="U2848">
        <f>VLOOKUP(S2848,ar_skupina!L$2:M$136,2,FALSE())</f>
        <v>84</v>
      </c>
    </row>
    <row r="2849" spans="1:21" ht="14.25" customHeight="1" x14ac:dyDescent="0.25">
      <c r="A2849">
        <v>3501</v>
      </c>
      <c r="B2849" s="9">
        <v>45393.677083333299</v>
      </c>
      <c r="C2849" s="9">
        <v>45393.78125</v>
      </c>
      <c r="D2849" t="s">
        <v>2209</v>
      </c>
      <c r="E2849">
        <v>412</v>
      </c>
      <c r="F2849" t="s">
        <v>2192</v>
      </c>
      <c r="G2849" t="s">
        <v>2</v>
      </c>
      <c r="H2849" t="s">
        <v>2196</v>
      </c>
      <c r="I2849" s="63" t="e">
        <f t="array" ref="I2849">_xlfn.IFS(#REF!="1",1,#REF!="2",2,#REF!="3",3,#REF!="1A",4,#REF!="1B",5,#REF!="2A",6,#REF!="2B",7,#REF!="3A",8,#REF!="3B",9,#REF!="4A",10,#REF!="","")</f>
        <v>#REF!</v>
      </c>
      <c r="J2849">
        <f>VLOOKUP(F2849,profesor!$G$2:$H$101,2,0)</f>
        <v>31</v>
      </c>
      <c r="K2849">
        <f>VLOOKUP(H2849,ar_predmet!A:C,3,0)</f>
        <v>201</v>
      </c>
      <c r="L2849" s="3">
        <f>VLOOKUP(H2849,ar_predmet!A:C,2,FALSE())</f>
        <v>7244</v>
      </c>
      <c r="M2849">
        <f>+VLOOKUP(G2849,tip_dogodka!$B$2:$C$10,2,0)</f>
        <v>1</v>
      </c>
      <c r="N2849">
        <f>+VLOOKUP(E2849,prostor!$F$1:$G$101,2,0)</f>
        <v>15</v>
      </c>
      <c r="O2849">
        <f t="shared" si="176"/>
        <v>150</v>
      </c>
      <c r="P2849">
        <f>VLOOKUP(O2849,mi2hh!A$2:B$4261,2,FALSE())</f>
        <v>3</v>
      </c>
      <c r="Q2849" t="str">
        <f t="shared" si="177"/>
        <v>Red</v>
      </c>
      <c r="R2849" t="str">
        <f t="shared" si="178"/>
        <v>MA</v>
      </c>
      <c r="S2849" s="24" t="s">
        <v>1228</v>
      </c>
      <c r="T2849" t="str">
        <f t="shared" si="179"/>
        <v/>
      </c>
      <c r="U2849">
        <f>VLOOKUP(S2849,ar_skupina!L$2:M$136,2,FALSE())</f>
        <v>84</v>
      </c>
    </row>
    <row r="2850" spans="1:21" ht="14.25" customHeight="1" x14ac:dyDescent="0.25">
      <c r="A2850">
        <v>3502</v>
      </c>
      <c r="B2850" s="9">
        <v>45218.53125</v>
      </c>
      <c r="C2850" s="9">
        <v>45218.635416666701</v>
      </c>
      <c r="D2850" t="s">
        <v>2201</v>
      </c>
      <c r="E2850">
        <v>403</v>
      </c>
      <c r="F2850" t="s">
        <v>2192</v>
      </c>
      <c r="G2850" t="s">
        <v>2</v>
      </c>
      <c r="H2850" t="s">
        <v>1308</v>
      </c>
      <c r="I2850" s="63" t="e">
        <f t="array" ref="I2850">_xlfn.IFS(#REF!="1",1,#REF!="2",2,#REF!="3",3,#REF!="1A",4,#REF!="1B",5,#REF!="2A",6,#REF!="2B",7,#REF!="3A",8,#REF!="3B",9,#REF!="4A",10,#REF!="","")</f>
        <v>#REF!</v>
      </c>
      <c r="J2850">
        <f>VLOOKUP(F2850,profesor!$G$2:$H$101,2,0)</f>
        <v>31</v>
      </c>
      <c r="K2850">
        <f>VLOOKUP(H2850,ar_predmet!A:C,3,0)</f>
        <v>166</v>
      </c>
      <c r="L2850" s="3">
        <f>VLOOKUP(H2850,ar_predmet!A:C,2,FALSE())</f>
        <v>7126</v>
      </c>
      <c r="M2850">
        <f>+VLOOKUP(G2850,tip_dogodka!$B$2:$C$10,2,0)</f>
        <v>1</v>
      </c>
      <c r="N2850">
        <f>+VLOOKUP(E2850,prostor!$F$1:$G$101,2,0)</f>
        <v>12</v>
      </c>
      <c r="O2850">
        <f t="shared" si="176"/>
        <v>150</v>
      </c>
      <c r="P2850">
        <f>VLOOKUP(O2850,mi2hh!A$2:B$4261,2,FALSE())</f>
        <v>3</v>
      </c>
      <c r="Q2850" t="str">
        <f t="shared" si="177"/>
        <v>Red</v>
      </c>
      <c r="R2850" t="str">
        <f t="shared" si="178"/>
        <v>MA</v>
      </c>
      <c r="S2850" s="24" t="s">
        <v>1223</v>
      </c>
      <c r="T2850" t="str">
        <f t="shared" si="179"/>
        <v/>
      </c>
      <c r="U2850">
        <f>VLOOKUP(S2850,ar_skupina!L$2:M$136,2,FALSE())</f>
        <v>79</v>
      </c>
    </row>
    <row r="2851" spans="1:21" ht="14.25" customHeight="1" x14ac:dyDescent="0.25">
      <c r="A2851">
        <v>3503</v>
      </c>
      <c r="B2851" s="9">
        <v>45356.489583333299</v>
      </c>
      <c r="C2851" s="9">
        <v>45356.59375</v>
      </c>
      <c r="D2851" t="s">
        <v>2212</v>
      </c>
      <c r="E2851" t="s">
        <v>16</v>
      </c>
      <c r="F2851" t="s">
        <v>2192</v>
      </c>
      <c r="G2851" t="s">
        <v>4</v>
      </c>
      <c r="H2851" t="s">
        <v>2207</v>
      </c>
      <c r="I2851" s="63" t="e">
        <f t="array" ref="I2851">_xlfn.IFS(#REF!="1",1,#REF!="2",2,#REF!="3",3,#REF!="1A",4,#REF!="1B",5,#REF!="2A",6,#REF!="2B",7,#REF!="3A",8,#REF!="3B",9,#REF!="4A",10,#REF!="","")</f>
        <v>#REF!</v>
      </c>
      <c r="J2851">
        <f>VLOOKUP(F2851,profesor!$G$2:$H$101,2,0)</f>
        <v>31</v>
      </c>
      <c r="K2851">
        <f>VLOOKUP(H2851,ar_predmet!A:C,3,0)</f>
        <v>129</v>
      </c>
      <c r="L2851" s="3">
        <f>VLOOKUP(H2851,ar_predmet!A:C,2,FALSE())</f>
        <v>6323</v>
      </c>
      <c r="M2851">
        <f>+VLOOKUP(G2851,tip_dogodka!$B$2:$C$10,2,0)</f>
        <v>3</v>
      </c>
      <c r="N2851">
        <f>+VLOOKUP(E2851,prostor!$F$1:$G$101,2,0)</f>
        <v>54</v>
      </c>
      <c r="O2851">
        <f t="shared" si="176"/>
        <v>150</v>
      </c>
      <c r="P2851">
        <f>VLOOKUP(O2851,mi2hh!A$2:B$4261,2,FALSE())</f>
        <v>3</v>
      </c>
      <c r="Q2851" t="str">
        <f t="shared" si="177"/>
        <v>Red</v>
      </c>
      <c r="R2851" t="str">
        <f t="shared" si="178"/>
        <v>UN</v>
      </c>
      <c r="S2851" s="24" t="s">
        <v>1214</v>
      </c>
      <c r="T2851" t="str">
        <f t="shared" si="179"/>
        <v/>
      </c>
      <c r="U2851">
        <f>VLOOKUP(S2851,ar_skupina!L$2:M$136,2,FALSE())</f>
        <v>71</v>
      </c>
    </row>
    <row r="2852" spans="1:21" ht="14.25" customHeight="1" x14ac:dyDescent="0.25">
      <c r="A2852">
        <v>3504</v>
      </c>
      <c r="B2852" s="9">
        <v>45211.53125</v>
      </c>
      <c r="C2852" s="9">
        <v>45211.635416666701</v>
      </c>
      <c r="D2852" t="s">
        <v>2201</v>
      </c>
      <c r="E2852">
        <v>401</v>
      </c>
      <c r="F2852" t="s">
        <v>2192</v>
      </c>
      <c r="G2852" t="s">
        <v>2</v>
      </c>
      <c r="H2852" t="s">
        <v>1308</v>
      </c>
      <c r="I2852" s="63" t="e">
        <f t="array" ref="I2852">_xlfn.IFS(#REF!="1",1,#REF!="2",2,#REF!="3",3,#REF!="1A",4,#REF!="1B",5,#REF!="2A",6,#REF!="2B",7,#REF!="3A",8,#REF!="3B",9,#REF!="4A",10,#REF!="","")</f>
        <v>#REF!</v>
      </c>
      <c r="J2852">
        <f>VLOOKUP(F2852,profesor!$G$2:$H$101,2,0)</f>
        <v>31</v>
      </c>
      <c r="K2852">
        <f>VLOOKUP(H2852,ar_predmet!A:C,3,0)</f>
        <v>166</v>
      </c>
      <c r="L2852" s="3">
        <f>VLOOKUP(H2852,ar_predmet!A:C,2,FALSE())</f>
        <v>7126</v>
      </c>
      <c r="M2852">
        <f>+VLOOKUP(G2852,tip_dogodka!$B$2:$C$10,2,0)</f>
        <v>1</v>
      </c>
      <c r="N2852">
        <f>+VLOOKUP(E2852,prostor!$F$1:$G$101,2,0)</f>
        <v>10</v>
      </c>
      <c r="O2852">
        <f t="shared" si="176"/>
        <v>150</v>
      </c>
      <c r="P2852">
        <f>VLOOKUP(O2852,mi2hh!A$2:B$4261,2,FALSE())</f>
        <v>3</v>
      </c>
      <c r="Q2852" t="str">
        <f t="shared" si="177"/>
        <v>Red</v>
      </c>
      <c r="R2852" t="str">
        <f t="shared" si="178"/>
        <v>MA</v>
      </c>
      <c r="S2852" s="24" t="s">
        <v>1223</v>
      </c>
      <c r="T2852" t="str">
        <f t="shared" si="179"/>
        <v/>
      </c>
      <c r="U2852">
        <f>VLOOKUP(S2852,ar_skupina!L$2:M$136,2,FALSE())</f>
        <v>79</v>
      </c>
    </row>
    <row r="2853" spans="1:21" ht="14.25" customHeight="1" x14ac:dyDescent="0.25">
      <c r="A2853">
        <v>3505</v>
      </c>
      <c r="B2853" s="9">
        <v>45391.677083333299</v>
      </c>
      <c r="C2853" s="9">
        <v>45391.78125</v>
      </c>
      <c r="D2853" t="s">
        <v>2195</v>
      </c>
      <c r="E2853" t="s">
        <v>16</v>
      </c>
      <c r="F2853" t="s">
        <v>2192</v>
      </c>
      <c r="G2853" t="s">
        <v>4</v>
      </c>
      <c r="H2853" t="s">
        <v>2196</v>
      </c>
      <c r="I2853" s="63" t="e">
        <f t="array" ref="I2853">_xlfn.IFS(#REF!="1",1,#REF!="2",2,#REF!="3",3,#REF!="1A",4,#REF!="1B",5,#REF!="2A",6,#REF!="2B",7,#REF!="3A",8,#REF!="3B",9,#REF!="4A",10,#REF!="","")</f>
        <v>#REF!</v>
      </c>
      <c r="J2853">
        <f>VLOOKUP(F2853,profesor!$G$2:$H$101,2,0)</f>
        <v>31</v>
      </c>
      <c r="K2853">
        <f>VLOOKUP(H2853,ar_predmet!A:C,3,0)</f>
        <v>201</v>
      </c>
      <c r="L2853" s="3">
        <f>VLOOKUP(H2853,ar_predmet!A:C,2,FALSE())</f>
        <v>7244</v>
      </c>
      <c r="M2853">
        <f>+VLOOKUP(G2853,tip_dogodka!$B$2:$C$10,2,0)</f>
        <v>3</v>
      </c>
      <c r="N2853">
        <f>+VLOOKUP(E2853,prostor!$F$1:$G$101,2,0)</f>
        <v>54</v>
      </c>
      <c r="O2853">
        <f t="shared" si="176"/>
        <v>150</v>
      </c>
      <c r="P2853">
        <f>VLOOKUP(O2853,mi2hh!A$2:B$4261,2,FALSE())</f>
        <v>3</v>
      </c>
      <c r="Q2853" t="str">
        <f t="shared" si="177"/>
        <v>Red</v>
      </c>
      <c r="R2853" t="str">
        <f t="shared" si="178"/>
        <v>MA</v>
      </c>
      <c r="S2853" s="24" t="s">
        <v>1228</v>
      </c>
      <c r="T2853" t="str">
        <f t="shared" si="179"/>
        <v/>
      </c>
      <c r="U2853">
        <f>VLOOKUP(S2853,ar_skupina!L$2:M$136,2,FALSE())</f>
        <v>84</v>
      </c>
    </row>
    <row r="2854" spans="1:21" ht="14.25" customHeight="1" x14ac:dyDescent="0.25">
      <c r="A2854">
        <v>3506</v>
      </c>
      <c r="B2854" s="9">
        <v>45349.489583333299</v>
      </c>
      <c r="C2854" s="9">
        <v>45349.59375</v>
      </c>
      <c r="D2854" t="s">
        <v>2212</v>
      </c>
      <c r="E2854" t="s">
        <v>16</v>
      </c>
      <c r="F2854" t="s">
        <v>2192</v>
      </c>
      <c r="G2854" t="s">
        <v>4</v>
      </c>
      <c r="H2854" t="s">
        <v>2207</v>
      </c>
      <c r="I2854" s="63" t="e">
        <f t="array" ref="I2854">_xlfn.IFS(#REF!="1",1,#REF!="2",2,#REF!="3",3,#REF!="1A",4,#REF!="1B",5,#REF!="2A",6,#REF!="2B",7,#REF!="3A",8,#REF!="3B",9,#REF!="4A",10,#REF!="","")</f>
        <v>#REF!</v>
      </c>
      <c r="J2854">
        <f>VLOOKUP(F2854,profesor!$G$2:$H$101,2,0)</f>
        <v>31</v>
      </c>
      <c r="K2854">
        <f>VLOOKUP(H2854,ar_predmet!A:C,3,0)</f>
        <v>129</v>
      </c>
      <c r="L2854" s="3">
        <f>VLOOKUP(H2854,ar_predmet!A:C,2,FALSE())</f>
        <v>6323</v>
      </c>
      <c r="M2854">
        <f>+VLOOKUP(G2854,tip_dogodka!$B$2:$C$10,2,0)</f>
        <v>3</v>
      </c>
      <c r="N2854">
        <f>+VLOOKUP(E2854,prostor!$F$1:$G$101,2,0)</f>
        <v>54</v>
      </c>
      <c r="O2854">
        <f t="shared" si="176"/>
        <v>150</v>
      </c>
      <c r="P2854">
        <f>VLOOKUP(O2854,mi2hh!A$2:B$4261,2,FALSE())</f>
        <v>3</v>
      </c>
      <c r="Q2854" t="str">
        <f t="shared" si="177"/>
        <v>Red</v>
      </c>
      <c r="R2854" t="str">
        <f t="shared" si="178"/>
        <v>UN</v>
      </c>
      <c r="S2854" s="24" t="s">
        <v>1214</v>
      </c>
      <c r="T2854" t="str">
        <f t="shared" si="179"/>
        <v/>
      </c>
      <c r="U2854">
        <f>VLOOKUP(S2854,ar_skupina!L$2:M$136,2,FALSE())</f>
        <v>71</v>
      </c>
    </row>
    <row r="2855" spans="1:21" ht="14.25" customHeight="1" x14ac:dyDescent="0.25">
      <c r="A2855">
        <v>3507</v>
      </c>
      <c r="B2855" s="9">
        <v>45358.635416666701</v>
      </c>
      <c r="C2855" s="9">
        <v>45358.739583333299</v>
      </c>
      <c r="D2855" t="s">
        <v>2194</v>
      </c>
      <c r="E2855">
        <v>403</v>
      </c>
      <c r="F2855" t="s">
        <v>2192</v>
      </c>
      <c r="G2855" t="s">
        <v>2</v>
      </c>
      <c r="H2855" t="s">
        <v>1423</v>
      </c>
      <c r="I2855" s="63" t="e">
        <f t="array" ref="I2855">_xlfn.IFS(#REF!="1",1,#REF!="2",2,#REF!="3",3,#REF!="1A",4,#REF!="1B",5,#REF!="2A",6,#REF!="2B",7,#REF!="3A",8,#REF!="3B",9,#REF!="4A",10,#REF!="","")</f>
        <v>#REF!</v>
      </c>
      <c r="J2855">
        <f>VLOOKUP(F2855,profesor!$G$2:$H$101,2,0)</f>
        <v>31</v>
      </c>
      <c r="K2855">
        <f>VLOOKUP(H2855,ar_predmet!A:C,3,0)</f>
        <v>36</v>
      </c>
      <c r="L2855" s="3">
        <f>VLOOKUP(H2855,ar_predmet!A:C,2,FALSE())</f>
        <v>5238</v>
      </c>
      <c r="M2855">
        <f>+VLOOKUP(G2855,tip_dogodka!$B$2:$C$10,2,0)</f>
        <v>1</v>
      </c>
      <c r="N2855">
        <f>+VLOOKUP(E2855,prostor!$F$1:$G$101,2,0)</f>
        <v>12</v>
      </c>
      <c r="O2855">
        <f t="shared" si="176"/>
        <v>150</v>
      </c>
      <c r="P2855">
        <f>VLOOKUP(O2855,mi2hh!A$2:B$4261,2,FALSE())</f>
        <v>3</v>
      </c>
      <c r="Q2855" t="str">
        <f t="shared" si="177"/>
        <v>Red</v>
      </c>
      <c r="R2855" t="str">
        <f t="shared" si="178"/>
        <v>VS</v>
      </c>
      <c r="S2855" s="24" t="s">
        <v>1155</v>
      </c>
      <c r="T2855" t="str">
        <f t="shared" si="179"/>
        <v/>
      </c>
      <c r="U2855">
        <f>VLOOKUP(S2855,ar_skupina!L$2:M$136,2,FALSE())</f>
        <v>18</v>
      </c>
    </row>
    <row r="2856" spans="1:21" ht="14.25" customHeight="1" x14ac:dyDescent="0.25">
      <c r="A2856">
        <v>3508</v>
      </c>
      <c r="B2856" s="9">
        <v>45272.375</v>
      </c>
      <c r="C2856" s="9">
        <v>45272.479166666701</v>
      </c>
      <c r="D2856" t="s">
        <v>2213</v>
      </c>
      <c r="E2856" t="s">
        <v>16</v>
      </c>
      <c r="F2856" t="s">
        <v>2192</v>
      </c>
      <c r="G2856" t="s">
        <v>4</v>
      </c>
      <c r="H2856" t="s">
        <v>2193</v>
      </c>
      <c r="I2856" s="63" t="e">
        <f t="array" ref="I2856">_xlfn.IFS(#REF!="1",1,#REF!="2",2,#REF!="3",3,#REF!="1A",4,#REF!="1B",5,#REF!="2A",6,#REF!="2B",7,#REF!="3A",8,#REF!="3B",9,#REF!="4A",10,#REF!="","")</f>
        <v>#REF!</v>
      </c>
      <c r="J2856">
        <f>VLOOKUP(F2856,profesor!$G$2:$H$101,2,0)</f>
        <v>31</v>
      </c>
      <c r="K2856">
        <f>VLOOKUP(H2856,ar_predmet!A:C,3,0)</f>
        <v>52</v>
      </c>
      <c r="L2856" s="3">
        <f>VLOOKUP(H2856,ar_predmet!A:C,2,FALSE())</f>
        <v>5308</v>
      </c>
      <c r="M2856">
        <f>+VLOOKUP(G2856,tip_dogodka!$B$2:$C$10,2,0)</f>
        <v>3</v>
      </c>
      <c r="N2856">
        <f>+VLOOKUP(E2856,prostor!$F$1:$G$101,2,0)</f>
        <v>54</v>
      </c>
      <c r="O2856">
        <f t="shared" si="176"/>
        <v>150</v>
      </c>
      <c r="P2856">
        <f>VLOOKUP(O2856,mi2hh!A$2:B$4261,2,FALSE())</f>
        <v>3</v>
      </c>
      <c r="Q2856" t="str">
        <f t="shared" si="177"/>
        <v>Red</v>
      </c>
      <c r="R2856" t="str">
        <f t="shared" si="178"/>
        <v>VS</v>
      </c>
      <c r="S2856" s="24" t="s">
        <v>1179</v>
      </c>
      <c r="T2856" t="str">
        <f t="shared" si="179"/>
        <v/>
      </c>
      <c r="U2856">
        <f>VLOOKUP(S2856,ar_skupina!L$2:M$136,2,FALSE())</f>
        <v>39</v>
      </c>
    </row>
    <row r="2857" spans="1:21" ht="14.25" customHeight="1" x14ac:dyDescent="0.25">
      <c r="A2857">
        <v>3509</v>
      </c>
      <c r="B2857" s="9">
        <v>45236.489583333299</v>
      </c>
      <c r="C2857" s="9">
        <v>45236.59375</v>
      </c>
      <c r="D2857" t="s">
        <v>2202</v>
      </c>
      <c r="E2857">
        <v>413</v>
      </c>
      <c r="F2857" t="s">
        <v>2192</v>
      </c>
      <c r="G2857" t="s">
        <v>2</v>
      </c>
      <c r="H2857" t="s">
        <v>2198</v>
      </c>
      <c r="I2857" s="63" t="e">
        <f t="array" ref="I2857">_xlfn.IFS(#REF!="1",1,#REF!="2",2,#REF!="3",3,#REF!="1A",4,#REF!="1B",5,#REF!="2A",6,#REF!="2B",7,#REF!="3A",8,#REF!="3B",9,#REF!="4A",10,#REF!="","")</f>
        <v>#REF!</v>
      </c>
      <c r="J2857">
        <f>VLOOKUP(F2857,profesor!$G$2:$H$101,2,0)</f>
        <v>31</v>
      </c>
      <c r="K2857">
        <f>VLOOKUP(H2857,ar_predmet!A:C,3,0)</f>
        <v>182</v>
      </c>
      <c r="L2857" s="3">
        <f>VLOOKUP(H2857,ar_predmet!A:C,2,FALSE())</f>
        <v>7220</v>
      </c>
      <c r="M2857">
        <f>+VLOOKUP(G2857,tip_dogodka!$B$2:$C$10,2,0)</f>
        <v>1</v>
      </c>
      <c r="N2857">
        <f>+VLOOKUP(E2857,prostor!$F$1:$G$101,2,0)</f>
        <v>16</v>
      </c>
      <c r="O2857">
        <f t="shared" si="176"/>
        <v>150</v>
      </c>
      <c r="P2857">
        <f>VLOOKUP(O2857,mi2hh!A$2:B$4261,2,FALSE())</f>
        <v>3</v>
      </c>
      <c r="Q2857" t="str">
        <f t="shared" si="177"/>
        <v>Red</v>
      </c>
      <c r="R2857" t="str">
        <f t="shared" si="178"/>
        <v>MA</v>
      </c>
      <c r="S2857" s="24" t="s">
        <v>1228</v>
      </c>
      <c r="T2857" t="str">
        <f t="shared" si="179"/>
        <v/>
      </c>
      <c r="U2857">
        <f>VLOOKUP(S2857,ar_skupina!L$2:M$136,2,FALSE())</f>
        <v>84</v>
      </c>
    </row>
    <row r="2858" spans="1:21" ht="14.25" customHeight="1" x14ac:dyDescent="0.25">
      <c r="A2858">
        <v>3510</v>
      </c>
      <c r="B2858" s="9">
        <v>45432.791666666701</v>
      </c>
      <c r="C2858" s="9">
        <v>45432.961805555598</v>
      </c>
      <c r="D2858" t="s">
        <v>2217</v>
      </c>
      <c r="E2858" t="s">
        <v>17</v>
      </c>
      <c r="F2858" t="s">
        <v>2192</v>
      </c>
      <c r="G2858" t="s">
        <v>9</v>
      </c>
      <c r="H2858" t="s">
        <v>2196</v>
      </c>
      <c r="I2858" s="63" t="e">
        <f t="array" ref="I2858">_xlfn.IFS(#REF!="1",1,#REF!="2",2,#REF!="3",3,#REF!="1A",4,#REF!="1B",5,#REF!="2A",6,#REF!="2B",7,#REF!="3A",8,#REF!="3B",9,#REF!="4A",10,#REF!="","")</f>
        <v>#REF!</v>
      </c>
      <c r="J2858">
        <f>VLOOKUP(F2858,profesor!$G$2:$H$101,2,0)</f>
        <v>31</v>
      </c>
      <c r="K2858">
        <f>VLOOKUP(H2858,ar_predmet!A:C,3,0)</f>
        <v>201</v>
      </c>
      <c r="L2858" s="3">
        <f>VLOOKUP(H2858,ar_predmet!A:C,2,FALSE())</f>
        <v>7244</v>
      </c>
      <c r="M2858">
        <f>+VLOOKUP(G2858,tip_dogodka!$B$2:$C$10,2,0)</f>
        <v>8</v>
      </c>
      <c r="N2858">
        <f>+VLOOKUP(E2858,prostor!$F$1:$G$101,2,0)</f>
        <v>55</v>
      </c>
      <c r="O2858">
        <f t="shared" si="176"/>
        <v>245</v>
      </c>
      <c r="P2858">
        <f>VLOOKUP(O2858,mi2hh!A$2:B$4261,2,FALSE())</f>
        <v>5</v>
      </c>
      <c r="Q2858" t="str">
        <f t="shared" si="177"/>
        <v>Izr</v>
      </c>
      <c r="R2858" t="str">
        <f t="shared" si="178"/>
        <v>MA</v>
      </c>
      <c r="S2858" s="24" t="s">
        <v>1270</v>
      </c>
      <c r="T2858" t="str">
        <f t="shared" si="179"/>
        <v/>
      </c>
      <c r="U2858">
        <f>VLOOKUP(S2858,ar_skupina!L$2:M$136,2,FALSE())</f>
        <v>121</v>
      </c>
    </row>
    <row r="2859" spans="1:21" ht="14.25" customHeight="1" x14ac:dyDescent="0.25">
      <c r="A2859">
        <v>3511</v>
      </c>
      <c r="B2859" s="9">
        <v>45217.677083333299</v>
      </c>
      <c r="C2859" s="9">
        <v>45217.78125</v>
      </c>
      <c r="D2859" t="s">
        <v>2202</v>
      </c>
      <c r="E2859">
        <v>413</v>
      </c>
      <c r="F2859" t="s">
        <v>2192</v>
      </c>
      <c r="G2859" t="s">
        <v>2</v>
      </c>
      <c r="H2859" t="s">
        <v>2198</v>
      </c>
      <c r="I2859" s="63" t="e">
        <f t="array" ref="I2859">_xlfn.IFS(#REF!="1",1,#REF!="2",2,#REF!="3",3,#REF!="1A",4,#REF!="1B",5,#REF!="2A",6,#REF!="2B",7,#REF!="3A",8,#REF!="3B",9,#REF!="4A",10,#REF!="","")</f>
        <v>#REF!</v>
      </c>
      <c r="J2859">
        <f>VLOOKUP(F2859,profesor!$G$2:$H$101,2,0)</f>
        <v>31</v>
      </c>
      <c r="K2859">
        <f>VLOOKUP(H2859,ar_predmet!A:C,3,0)</f>
        <v>182</v>
      </c>
      <c r="L2859" s="3">
        <f>VLOOKUP(H2859,ar_predmet!A:C,2,FALSE())</f>
        <v>7220</v>
      </c>
      <c r="M2859">
        <f>+VLOOKUP(G2859,tip_dogodka!$B$2:$C$10,2,0)</f>
        <v>1</v>
      </c>
      <c r="N2859">
        <f>+VLOOKUP(E2859,prostor!$F$1:$G$101,2,0)</f>
        <v>16</v>
      </c>
      <c r="O2859">
        <f t="shared" si="176"/>
        <v>150</v>
      </c>
      <c r="P2859">
        <f>VLOOKUP(O2859,mi2hh!A$2:B$4261,2,FALSE())</f>
        <v>3</v>
      </c>
      <c r="Q2859" t="str">
        <f t="shared" si="177"/>
        <v>Red</v>
      </c>
      <c r="R2859" t="str">
        <f t="shared" si="178"/>
        <v>MA</v>
      </c>
      <c r="S2859" s="24" t="s">
        <v>1228</v>
      </c>
      <c r="T2859" t="str">
        <f t="shared" si="179"/>
        <v/>
      </c>
      <c r="U2859">
        <f>VLOOKUP(S2859,ar_skupina!L$2:M$136,2,FALSE())</f>
        <v>84</v>
      </c>
    </row>
    <row r="2860" spans="1:21" ht="14.25" customHeight="1" x14ac:dyDescent="0.25">
      <c r="A2860">
        <v>3512</v>
      </c>
      <c r="B2860" s="9">
        <v>45422.677083333299</v>
      </c>
      <c r="C2860" s="9">
        <v>45422.78125</v>
      </c>
      <c r="D2860" t="s">
        <v>2210</v>
      </c>
      <c r="E2860" t="s">
        <v>16</v>
      </c>
      <c r="F2860" t="s">
        <v>2192</v>
      </c>
      <c r="G2860" t="s">
        <v>5</v>
      </c>
      <c r="H2860" t="s">
        <v>2196</v>
      </c>
      <c r="I2860" s="63" t="e">
        <f t="array" ref="I2860">_xlfn.IFS(#REF!="1",1,#REF!="2",2,#REF!="3",3,#REF!="1A",4,#REF!="1B",5,#REF!="2A",6,#REF!="2B",7,#REF!="3A",8,#REF!="3B",9,#REF!="4A",10,#REF!="","")</f>
        <v>#REF!</v>
      </c>
      <c r="J2860">
        <f>VLOOKUP(F2860,profesor!$G$2:$H$101,2,0)</f>
        <v>31</v>
      </c>
      <c r="K2860">
        <f>VLOOKUP(H2860,ar_predmet!A:C,3,0)</f>
        <v>201</v>
      </c>
      <c r="L2860" s="3">
        <f>VLOOKUP(H2860,ar_predmet!A:C,2,FALSE())</f>
        <v>7244</v>
      </c>
      <c r="M2860">
        <f>+VLOOKUP(G2860,tip_dogodka!$B$2:$C$10,2,0)</f>
        <v>4</v>
      </c>
      <c r="N2860">
        <f>+VLOOKUP(E2860,prostor!$F$1:$G$101,2,0)</f>
        <v>54</v>
      </c>
      <c r="O2860">
        <f t="shared" si="176"/>
        <v>150</v>
      </c>
      <c r="P2860">
        <f>VLOOKUP(O2860,mi2hh!A$2:B$4261,2,FALSE())</f>
        <v>3</v>
      </c>
      <c r="Q2860" t="str">
        <f t="shared" si="177"/>
        <v>Red</v>
      </c>
      <c r="R2860" t="str">
        <f t="shared" si="178"/>
        <v>MA</v>
      </c>
      <c r="S2860" s="24" t="s">
        <v>1228</v>
      </c>
      <c r="T2860" t="str">
        <f t="shared" si="179"/>
        <v/>
      </c>
      <c r="U2860">
        <f>VLOOKUP(S2860,ar_skupina!L$2:M$136,2,FALSE())</f>
        <v>84</v>
      </c>
    </row>
    <row r="2861" spans="1:21" ht="14.25" customHeight="1" x14ac:dyDescent="0.25">
      <c r="A2861">
        <v>3513</v>
      </c>
      <c r="B2861" s="9">
        <v>45271.635416666701</v>
      </c>
      <c r="C2861" s="9">
        <v>45271.739583333299</v>
      </c>
      <c r="D2861" t="s">
        <v>2204</v>
      </c>
      <c r="E2861">
        <v>402</v>
      </c>
      <c r="F2861" t="s">
        <v>2192</v>
      </c>
      <c r="G2861" t="s">
        <v>2</v>
      </c>
      <c r="H2861" t="s">
        <v>2205</v>
      </c>
      <c r="I2861" s="63" t="e">
        <f t="array" ref="I2861">_xlfn.IFS(#REF!="1",1,#REF!="2",2,#REF!="3",3,#REF!="1A",4,#REF!="1B",5,#REF!="2A",6,#REF!="2B",7,#REF!="3A",8,#REF!="3B",9,#REF!="4A",10,#REF!="","")</f>
        <v>#REF!</v>
      </c>
      <c r="J2861">
        <f>VLOOKUP(F2861,profesor!$G$2:$H$101,2,0)</f>
        <v>31</v>
      </c>
      <c r="K2861">
        <f>VLOOKUP(H2861,ar_predmet!A:C,3,0)</f>
        <v>125</v>
      </c>
      <c r="L2861" s="3">
        <f>VLOOKUP(H2861,ar_predmet!A:C,2,FALSE())</f>
        <v>6318</v>
      </c>
      <c r="M2861">
        <f>+VLOOKUP(G2861,tip_dogodka!$B$2:$C$10,2,0)</f>
        <v>1</v>
      </c>
      <c r="N2861">
        <f>+VLOOKUP(E2861,prostor!$F$1:$G$101,2,0)</f>
        <v>11</v>
      </c>
      <c r="O2861">
        <f t="shared" si="176"/>
        <v>150</v>
      </c>
      <c r="P2861">
        <f>VLOOKUP(O2861,mi2hh!A$2:B$4261,2,FALSE())</f>
        <v>3</v>
      </c>
      <c r="Q2861" t="str">
        <f t="shared" si="177"/>
        <v>Red</v>
      </c>
      <c r="R2861" t="str">
        <f t="shared" si="178"/>
        <v>UN</v>
      </c>
      <c r="S2861" s="24" t="s">
        <v>1214</v>
      </c>
      <c r="T2861" t="str">
        <f t="shared" si="179"/>
        <v/>
      </c>
      <c r="U2861">
        <f>VLOOKUP(S2861,ar_skupina!L$2:M$136,2,FALSE())</f>
        <v>71</v>
      </c>
    </row>
    <row r="2862" spans="1:21" ht="14.25" customHeight="1" x14ac:dyDescent="0.25">
      <c r="A2862">
        <v>3514</v>
      </c>
      <c r="B2862" s="9">
        <v>45355.635416666701</v>
      </c>
      <c r="C2862" s="9">
        <v>45355.739583333299</v>
      </c>
      <c r="D2862" t="s">
        <v>2194</v>
      </c>
      <c r="E2862">
        <v>403</v>
      </c>
      <c r="F2862" t="s">
        <v>2192</v>
      </c>
      <c r="G2862" t="s">
        <v>2</v>
      </c>
      <c r="H2862" t="s">
        <v>1423</v>
      </c>
      <c r="I2862" s="63" t="e">
        <f t="array" ref="I2862">_xlfn.IFS(#REF!="1",1,#REF!="2",2,#REF!="3",3,#REF!="1A",4,#REF!="1B",5,#REF!="2A",6,#REF!="2B",7,#REF!="3A",8,#REF!="3B",9,#REF!="4A",10,#REF!="","")</f>
        <v>#REF!</v>
      </c>
      <c r="J2862">
        <f>VLOOKUP(F2862,profesor!$G$2:$H$101,2,0)</f>
        <v>31</v>
      </c>
      <c r="K2862">
        <f>VLOOKUP(H2862,ar_predmet!A:C,3,0)</f>
        <v>36</v>
      </c>
      <c r="L2862" s="3">
        <f>VLOOKUP(H2862,ar_predmet!A:C,2,FALSE())</f>
        <v>5238</v>
      </c>
      <c r="M2862">
        <f>+VLOOKUP(G2862,tip_dogodka!$B$2:$C$10,2,0)</f>
        <v>1</v>
      </c>
      <c r="N2862">
        <f>+VLOOKUP(E2862,prostor!$F$1:$G$101,2,0)</f>
        <v>12</v>
      </c>
      <c r="O2862">
        <f t="shared" si="176"/>
        <v>150</v>
      </c>
      <c r="P2862">
        <f>VLOOKUP(O2862,mi2hh!A$2:B$4261,2,FALSE())</f>
        <v>3</v>
      </c>
      <c r="Q2862" t="str">
        <f t="shared" si="177"/>
        <v>Red</v>
      </c>
      <c r="R2862" t="str">
        <f t="shared" si="178"/>
        <v>VS</v>
      </c>
      <c r="S2862" s="24" t="s">
        <v>1155</v>
      </c>
      <c r="T2862" t="str">
        <f t="shared" si="179"/>
        <v/>
      </c>
      <c r="U2862">
        <f>VLOOKUP(S2862,ar_skupina!L$2:M$136,2,FALSE())</f>
        <v>18</v>
      </c>
    </row>
    <row r="2863" spans="1:21" ht="14.25" customHeight="1" x14ac:dyDescent="0.25">
      <c r="A2863">
        <v>3515</v>
      </c>
      <c r="B2863" s="9">
        <v>45264.375</v>
      </c>
      <c r="C2863" s="9">
        <v>45264.479166666701</v>
      </c>
      <c r="D2863" t="s">
        <v>2191</v>
      </c>
      <c r="E2863">
        <v>401</v>
      </c>
      <c r="F2863" t="s">
        <v>2192</v>
      </c>
      <c r="G2863" t="s">
        <v>2</v>
      </c>
      <c r="H2863" t="s">
        <v>2193</v>
      </c>
      <c r="I2863" s="63" t="e">
        <f t="array" ref="I2863">_xlfn.IFS(#REF!="1",1,#REF!="2",2,#REF!="3",3,#REF!="1A",4,#REF!="1B",5,#REF!="2A",6,#REF!="2B",7,#REF!="3A",8,#REF!="3B",9,#REF!="4A",10,#REF!="","")</f>
        <v>#REF!</v>
      </c>
      <c r="J2863">
        <f>VLOOKUP(F2863,profesor!$G$2:$H$101,2,0)</f>
        <v>31</v>
      </c>
      <c r="K2863">
        <f>VLOOKUP(H2863,ar_predmet!A:C,3,0)</f>
        <v>52</v>
      </c>
      <c r="L2863" s="3">
        <f>VLOOKUP(H2863,ar_predmet!A:C,2,FALSE())</f>
        <v>5308</v>
      </c>
      <c r="M2863">
        <f>+VLOOKUP(G2863,tip_dogodka!$B$2:$C$10,2,0)</f>
        <v>1</v>
      </c>
      <c r="N2863">
        <f>+VLOOKUP(E2863,prostor!$F$1:$G$101,2,0)</f>
        <v>10</v>
      </c>
      <c r="O2863">
        <f t="shared" si="176"/>
        <v>150</v>
      </c>
      <c r="P2863">
        <f>VLOOKUP(O2863,mi2hh!A$2:B$4261,2,FALSE())</f>
        <v>3</v>
      </c>
      <c r="Q2863" t="str">
        <f t="shared" si="177"/>
        <v>Red</v>
      </c>
      <c r="R2863" t="str">
        <f t="shared" si="178"/>
        <v>VS</v>
      </c>
      <c r="S2863" s="24" t="s">
        <v>1179</v>
      </c>
      <c r="T2863" t="str">
        <f t="shared" si="179"/>
        <v/>
      </c>
      <c r="U2863">
        <f>VLOOKUP(S2863,ar_skupina!L$2:M$136,2,FALSE())</f>
        <v>39</v>
      </c>
    </row>
    <row r="2864" spans="1:21" ht="14.25" customHeight="1" x14ac:dyDescent="0.25">
      <c r="A2864">
        <v>3516</v>
      </c>
      <c r="B2864" s="9">
        <v>45357.635416666701</v>
      </c>
      <c r="C2864" s="9">
        <v>45357.739583333299</v>
      </c>
      <c r="D2864" t="s">
        <v>2194</v>
      </c>
      <c r="E2864">
        <v>403</v>
      </c>
      <c r="F2864" t="s">
        <v>2192</v>
      </c>
      <c r="G2864" t="s">
        <v>2</v>
      </c>
      <c r="H2864" t="s">
        <v>1423</v>
      </c>
      <c r="I2864" s="63" t="e">
        <f t="array" ref="I2864">_xlfn.IFS(#REF!="1",1,#REF!="2",2,#REF!="3",3,#REF!="1A",4,#REF!="1B",5,#REF!="2A",6,#REF!="2B",7,#REF!="3A",8,#REF!="3B",9,#REF!="4A",10,#REF!="","")</f>
        <v>#REF!</v>
      </c>
      <c r="J2864">
        <f>VLOOKUP(F2864,profesor!$G$2:$H$101,2,0)</f>
        <v>31</v>
      </c>
      <c r="K2864">
        <f>VLOOKUP(H2864,ar_predmet!A:C,3,0)</f>
        <v>36</v>
      </c>
      <c r="L2864" s="3">
        <f>VLOOKUP(H2864,ar_predmet!A:C,2,FALSE())</f>
        <v>5238</v>
      </c>
      <c r="M2864">
        <f>+VLOOKUP(G2864,tip_dogodka!$B$2:$C$10,2,0)</f>
        <v>1</v>
      </c>
      <c r="N2864">
        <f>+VLOOKUP(E2864,prostor!$F$1:$G$101,2,0)</f>
        <v>12</v>
      </c>
      <c r="O2864">
        <f t="shared" si="176"/>
        <v>150</v>
      </c>
      <c r="P2864">
        <f>VLOOKUP(O2864,mi2hh!A$2:B$4261,2,FALSE())</f>
        <v>3</v>
      </c>
      <c r="Q2864" t="str">
        <f t="shared" si="177"/>
        <v>Red</v>
      </c>
      <c r="R2864" t="str">
        <f t="shared" si="178"/>
        <v>VS</v>
      </c>
      <c r="S2864" s="24" t="s">
        <v>1155</v>
      </c>
      <c r="T2864" t="str">
        <f t="shared" si="179"/>
        <v/>
      </c>
      <c r="U2864">
        <f>VLOOKUP(S2864,ar_skupina!L$2:M$136,2,FALSE())</f>
        <v>18</v>
      </c>
    </row>
    <row r="2865" spans="1:21" ht="14.25" customHeight="1" x14ac:dyDescent="0.25">
      <c r="A2865">
        <v>3517</v>
      </c>
      <c r="B2865" s="9">
        <v>45250.489583333299</v>
      </c>
      <c r="C2865" s="9">
        <v>45250.59375</v>
      </c>
      <c r="D2865" t="s">
        <v>2218</v>
      </c>
      <c r="E2865">
        <v>412</v>
      </c>
      <c r="F2865" t="s">
        <v>2192</v>
      </c>
      <c r="G2865" t="s">
        <v>3</v>
      </c>
      <c r="H2865" t="s">
        <v>2198</v>
      </c>
      <c r="I2865" s="63" t="e">
        <f t="array" ref="I2865">_xlfn.IFS(#REF!="1",1,#REF!="2",2,#REF!="3",3,#REF!="1A",4,#REF!="1B",5,#REF!="2A",6,#REF!="2B",7,#REF!="3A",8,#REF!="3B",9,#REF!="4A",10,#REF!="","")</f>
        <v>#REF!</v>
      </c>
      <c r="J2865">
        <f>VLOOKUP(F2865,profesor!$G$2:$H$101,2,0)</f>
        <v>31</v>
      </c>
      <c r="K2865">
        <f>VLOOKUP(H2865,ar_predmet!A:C,3,0)</f>
        <v>182</v>
      </c>
      <c r="L2865" s="3">
        <f>VLOOKUP(H2865,ar_predmet!A:C,2,FALSE())</f>
        <v>7220</v>
      </c>
      <c r="M2865">
        <f>+VLOOKUP(G2865,tip_dogodka!$B$2:$C$10,2,0)</f>
        <v>2</v>
      </c>
      <c r="N2865">
        <f>+VLOOKUP(E2865,prostor!$F$1:$G$101,2,0)</f>
        <v>15</v>
      </c>
      <c r="O2865">
        <f t="shared" si="176"/>
        <v>150</v>
      </c>
      <c r="P2865">
        <f>VLOOKUP(O2865,mi2hh!A$2:B$4261,2,FALSE())</f>
        <v>3</v>
      </c>
      <c r="Q2865" t="str">
        <f t="shared" si="177"/>
        <v>Red</v>
      </c>
      <c r="R2865" t="str">
        <f t="shared" si="178"/>
        <v>MA</v>
      </c>
      <c r="S2865" s="24" t="s">
        <v>1228</v>
      </c>
      <c r="T2865" t="str">
        <f t="shared" si="179"/>
        <v/>
      </c>
      <c r="U2865">
        <f>VLOOKUP(S2865,ar_skupina!L$2:M$136,2,FALSE())</f>
        <v>84</v>
      </c>
    </row>
    <row r="2866" spans="1:21" ht="14.25" customHeight="1" x14ac:dyDescent="0.25">
      <c r="A2866">
        <v>3518</v>
      </c>
      <c r="B2866" s="9">
        <v>45265.75</v>
      </c>
      <c r="C2866" s="9">
        <v>45265.916666666701</v>
      </c>
      <c r="D2866" t="s">
        <v>2219</v>
      </c>
      <c r="E2866" t="s">
        <v>17</v>
      </c>
      <c r="F2866" t="s">
        <v>2192</v>
      </c>
      <c r="G2866" t="s">
        <v>9</v>
      </c>
      <c r="H2866" t="s">
        <v>2198</v>
      </c>
      <c r="I2866" s="63" t="e">
        <f t="array" ref="I2866">_xlfn.IFS(#REF!="1",1,#REF!="2",2,#REF!="3",3,#REF!="1A",4,#REF!="1B",5,#REF!="2A",6,#REF!="2B",7,#REF!="3A",8,#REF!="3B",9,#REF!="4A",10,#REF!="","")</f>
        <v>#REF!</v>
      </c>
      <c r="J2866">
        <f>VLOOKUP(F2866,profesor!$G$2:$H$101,2,0)</f>
        <v>31</v>
      </c>
      <c r="K2866">
        <f>VLOOKUP(H2866,ar_predmet!A:C,3,0)</f>
        <v>182</v>
      </c>
      <c r="L2866" s="3">
        <f>VLOOKUP(H2866,ar_predmet!A:C,2,FALSE())</f>
        <v>7220</v>
      </c>
      <c r="M2866">
        <f>+VLOOKUP(G2866,tip_dogodka!$B$2:$C$10,2,0)</f>
        <v>8</v>
      </c>
      <c r="N2866">
        <f>+VLOOKUP(E2866,prostor!$F$1:$G$101,2,0)</f>
        <v>55</v>
      </c>
      <c r="O2866">
        <f t="shared" si="176"/>
        <v>240</v>
      </c>
      <c r="P2866">
        <f>VLOOKUP(O2866,mi2hh!A$2:B$4261,2,FALSE())</f>
        <v>5</v>
      </c>
      <c r="Q2866" t="str">
        <f t="shared" si="177"/>
        <v>Izr</v>
      </c>
      <c r="R2866" t="str">
        <f t="shared" si="178"/>
        <v>MA</v>
      </c>
      <c r="S2866" s="24" t="s">
        <v>1270</v>
      </c>
      <c r="T2866" t="str">
        <f t="shared" si="179"/>
        <v/>
      </c>
      <c r="U2866">
        <f>VLOOKUP(S2866,ar_skupina!L$2:M$136,2,FALSE())</f>
        <v>121</v>
      </c>
    </row>
    <row r="2867" spans="1:21" ht="14.25" customHeight="1" x14ac:dyDescent="0.25">
      <c r="A2867">
        <v>3519</v>
      </c>
      <c r="B2867" s="9">
        <v>45391.677083333299</v>
      </c>
      <c r="C2867" s="9">
        <v>45391.78125</v>
      </c>
      <c r="D2867" t="s">
        <v>2195</v>
      </c>
      <c r="E2867" t="s">
        <v>16</v>
      </c>
      <c r="F2867" t="s">
        <v>2192</v>
      </c>
      <c r="G2867" t="s">
        <v>4</v>
      </c>
      <c r="H2867" t="s">
        <v>2196</v>
      </c>
      <c r="I2867" s="63" t="e">
        <f t="array" ref="I2867">_xlfn.IFS(#REF!="1",1,#REF!="2",2,#REF!="3",3,#REF!="1A",4,#REF!="1B",5,#REF!="2A",6,#REF!="2B",7,#REF!="3A",8,#REF!="3B",9,#REF!="4A",10,#REF!="","")</f>
        <v>#REF!</v>
      </c>
      <c r="J2867">
        <f>VLOOKUP(F2867,profesor!$G$2:$H$101,2,0)</f>
        <v>31</v>
      </c>
      <c r="K2867">
        <f>VLOOKUP(H2867,ar_predmet!A:C,3,0)</f>
        <v>201</v>
      </c>
      <c r="L2867" s="3">
        <f>VLOOKUP(H2867,ar_predmet!A:C,2,FALSE())</f>
        <v>7244</v>
      </c>
      <c r="M2867">
        <f>+VLOOKUP(G2867,tip_dogodka!$B$2:$C$10,2,0)</f>
        <v>3</v>
      </c>
      <c r="N2867">
        <f>+VLOOKUP(E2867,prostor!$F$1:$G$101,2,0)</f>
        <v>54</v>
      </c>
      <c r="O2867">
        <f t="shared" si="176"/>
        <v>150</v>
      </c>
      <c r="P2867">
        <f>VLOOKUP(O2867,mi2hh!A$2:B$4261,2,FALSE())</f>
        <v>3</v>
      </c>
      <c r="Q2867" t="str">
        <f t="shared" si="177"/>
        <v>Red</v>
      </c>
      <c r="R2867" t="str">
        <f t="shared" si="178"/>
        <v>MA</v>
      </c>
      <c r="S2867" s="24" t="s">
        <v>1228</v>
      </c>
      <c r="T2867" t="str">
        <f t="shared" si="179"/>
        <v/>
      </c>
      <c r="U2867">
        <f>VLOOKUP(S2867,ar_skupina!L$2:M$136,2,FALSE())</f>
        <v>84</v>
      </c>
    </row>
    <row r="2868" spans="1:21" ht="14.25" customHeight="1" x14ac:dyDescent="0.25">
      <c r="A2868">
        <v>3520</v>
      </c>
      <c r="B2868" s="9">
        <v>45280.375</v>
      </c>
      <c r="C2868" s="9">
        <v>45280.479166666701</v>
      </c>
      <c r="D2868" t="s">
        <v>2204</v>
      </c>
      <c r="E2868">
        <v>402</v>
      </c>
      <c r="F2868" t="s">
        <v>2192</v>
      </c>
      <c r="G2868" t="s">
        <v>2</v>
      </c>
      <c r="H2868" t="s">
        <v>2205</v>
      </c>
      <c r="I2868" s="63" t="e">
        <f t="array" ref="I2868">_xlfn.IFS(#REF!="1",1,#REF!="2",2,#REF!="3",3,#REF!="1A",4,#REF!="1B",5,#REF!="2A",6,#REF!="2B",7,#REF!="3A",8,#REF!="3B",9,#REF!="4A",10,#REF!="","")</f>
        <v>#REF!</v>
      </c>
      <c r="J2868">
        <f>VLOOKUP(F2868,profesor!$G$2:$H$101,2,0)</f>
        <v>31</v>
      </c>
      <c r="K2868">
        <f>VLOOKUP(H2868,ar_predmet!A:C,3,0)</f>
        <v>125</v>
      </c>
      <c r="L2868" s="3">
        <f>VLOOKUP(H2868,ar_predmet!A:C,2,FALSE())</f>
        <v>6318</v>
      </c>
      <c r="M2868">
        <f>+VLOOKUP(G2868,tip_dogodka!$B$2:$C$10,2,0)</f>
        <v>1</v>
      </c>
      <c r="N2868">
        <f>+VLOOKUP(E2868,prostor!$F$1:$G$101,2,0)</f>
        <v>11</v>
      </c>
      <c r="O2868">
        <f t="shared" si="176"/>
        <v>150</v>
      </c>
      <c r="P2868">
        <f>VLOOKUP(O2868,mi2hh!A$2:B$4261,2,FALSE())</f>
        <v>3</v>
      </c>
      <c r="Q2868" t="str">
        <f t="shared" si="177"/>
        <v>Red</v>
      </c>
      <c r="R2868" t="str">
        <f t="shared" si="178"/>
        <v>UN</v>
      </c>
      <c r="S2868" s="24" t="s">
        <v>1214</v>
      </c>
      <c r="T2868" t="str">
        <f t="shared" si="179"/>
        <v/>
      </c>
      <c r="U2868">
        <f>VLOOKUP(S2868,ar_skupina!L$2:M$136,2,FALSE())</f>
        <v>71</v>
      </c>
    </row>
    <row r="2869" spans="1:21" ht="14.25" customHeight="1" x14ac:dyDescent="0.25">
      <c r="A2869">
        <v>3521</v>
      </c>
      <c r="B2869" s="9">
        <v>45418.677083333299</v>
      </c>
      <c r="C2869" s="9">
        <v>45418.78125</v>
      </c>
      <c r="D2869" t="s">
        <v>2216</v>
      </c>
      <c r="E2869">
        <v>402</v>
      </c>
      <c r="F2869" t="s">
        <v>2192</v>
      </c>
      <c r="G2869" t="s">
        <v>3</v>
      </c>
      <c r="H2869" t="s">
        <v>2196</v>
      </c>
      <c r="I2869" s="63" t="e">
        <f t="array" ref="I2869">_xlfn.IFS(#REF!="1",1,#REF!="2",2,#REF!="3",3,#REF!="1A",4,#REF!="1B",5,#REF!="2A",6,#REF!="2B",7,#REF!="3A",8,#REF!="3B",9,#REF!="4A",10,#REF!="","")</f>
        <v>#REF!</v>
      </c>
      <c r="J2869">
        <f>VLOOKUP(F2869,profesor!$G$2:$H$101,2,0)</f>
        <v>31</v>
      </c>
      <c r="K2869">
        <f>VLOOKUP(H2869,ar_predmet!A:C,3,0)</f>
        <v>201</v>
      </c>
      <c r="L2869" s="3">
        <f>VLOOKUP(H2869,ar_predmet!A:C,2,FALSE())</f>
        <v>7244</v>
      </c>
      <c r="M2869">
        <f>+VLOOKUP(G2869,tip_dogodka!$B$2:$C$10,2,0)</f>
        <v>2</v>
      </c>
      <c r="N2869">
        <f>+VLOOKUP(E2869,prostor!$F$1:$G$101,2,0)</f>
        <v>11</v>
      </c>
      <c r="O2869">
        <f t="shared" si="176"/>
        <v>150</v>
      </c>
      <c r="P2869">
        <f>VLOOKUP(O2869,mi2hh!A$2:B$4261,2,FALSE())</f>
        <v>3</v>
      </c>
      <c r="Q2869" t="str">
        <f t="shared" si="177"/>
        <v>Red</v>
      </c>
      <c r="R2869" t="str">
        <f t="shared" si="178"/>
        <v>MA</v>
      </c>
      <c r="S2869" s="24" t="s">
        <v>1228</v>
      </c>
      <c r="T2869" t="str">
        <f t="shared" si="179"/>
        <v/>
      </c>
      <c r="U2869">
        <f>VLOOKUP(S2869,ar_skupina!L$2:M$136,2,FALSE())</f>
        <v>84</v>
      </c>
    </row>
    <row r="2870" spans="1:21" ht="14.25" customHeight="1" x14ac:dyDescent="0.25">
      <c r="A2870">
        <v>3522</v>
      </c>
      <c r="B2870" s="9">
        <v>45356.635416666701</v>
      </c>
      <c r="C2870" s="9">
        <v>45356.739583333299</v>
      </c>
      <c r="D2870" t="s">
        <v>2220</v>
      </c>
      <c r="E2870" t="s">
        <v>16</v>
      </c>
      <c r="F2870" t="s">
        <v>2192</v>
      </c>
      <c r="G2870" t="s">
        <v>4</v>
      </c>
      <c r="H2870" t="s">
        <v>1423</v>
      </c>
      <c r="I2870" s="63" t="e">
        <f t="array" ref="I2870">_xlfn.IFS(#REF!="1",1,#REF!="2",2,#REF!="3",3,#REF!="1A",4,#REF!="1B",5,#REF!="2A",6,#REF!="2B",7,#REF!="3A",8,#REF!="3B",9,#REF!="4A",10,#REF!="","")</f>
        <v>#REF!</v>
      </c>
      <c r="J2870">
        <f>VLOOKUP(F2870,profesor!$G$2:$H$101,2,0)</f>
        <v>31</v>
      </c>
      <c r="K2870">
        <f>VLOOKUP(H2870,ar_predmet!A:C,3,0)</f>
        <v>36</v>
      </c>
      <c r="L2870" s="3">
        <f>VLOOKUP(H2870,ar_predmet!A:C,2,FALSE())</f>
        <v>5238</v>
      </c>
      <c r="M2870">
        <f>+VLOOKUP(G2870,tip_dogodka!$B$2:$C$10,2,0)</f>
        <v>3</v>
      </c>
      <c r="N2870">
        <f>+VLOOKUP(E2870,prostor!$F$1:$G$101,2,0)</f>
        <v>54</v>
      </c>
      <c r="O2870">
        <f t="shared" si="176"/>
        <v>150</v>
      </c>
      <c r="P2870">
        <f>VLOOKUP(O2870,mi2hh!A$2:B$4261,2,FALSE())</f>
        <v>3</v>
      </c>
      <c r="Q2870" t="str">
        <f t="shared" si="177"/>
        <v>Red</v>
      </c>
      <c r="R2870" t="str">
        <f t="shared" si="178"/>
        <v>VS</v>
      </c>
      <c r="S2870" s="24" t="s">
        <v>1155</v>
      </c>
      <c r="T2870" t="str">
        <f t="shared" si="179"/>
        <v/>
      </c>
      <c r="U2870">
        <f>VLOOKUP(S2870,ar_skupina!L$2:M$136,2,FALSE())</f>
        <v>18</v>
      </c>
    </row>
    <row r="2871" spans="1:21" ht="14.25" customHeight="1" x14ac:dyDescent="0.25">
      <c r="A2871">
        <v>3523</v>
      </c>
      <c r="B2871" s="9">
        <v>45418.677083333299</v>
      </c>
      <c r="C2871" s="9">
        <v>45418.78125</v>
      </c>
      <c r="D2871" t="s">
        <v>2216</v>
      </c>
      <c r="E2871">
        <v>402</v>
      </c>
      <c r="F2871" t="s">
        <v>2192</v>
      </c>
      <c r="G2871" t="s">
        <v>3</v>
      </c>
      <c r="H2871" t="s">
        <v>2196</v>
      </c>
      <c r="I2871" s="63" t="e">
        <f t="array" ref="I2871">_xlfn.IFS(#REF!="1",1,#REF!="2",2,#REF!="3",3,#REF!="1A",4,#REF!="1B",5,#REF!="2A",6,#REF!="2B",7,#REF!="3A",8,#REF!="3B",9,#REF!="4A",10,#REF!="","")</f>
        <v>#REF!</v>
      </c>
      <c r="J2871">
        <f>VLOOKUP(F2871,profesor!$G$2:$H$101,2,0)</f>
        <v>31</v>
      </c>
      <c r="K2871">
        <f>VLOOKUP(H2871,ar_predmet!A:C,3,0)</f>
        <v>201</v>
      </c>
      <c r="L2871" s="3">
        <f>VLOOKUP(H2871,ar_predmet!A:C,2,FALSE())</f>
        <v>7244</v>
      </c>
      <c r="M2871">
        <f>+VLOOKUP(G2871,tip_dogodka!$B$2:$C$10,2,0)</f>
        <v>2</v>
      </c>
      <c r="N2871">
        <f>+VLOOKUP(E2871,prostor!$F$1:$G$101,2,0)</f>
        <v>11</v>
      </c>
      <c r="O2871">
        <f t="shared" si="176"/>
        <v>150</v>
      </c>
      <c r="P2871">
        <f>VLOOKUP(O2871,mi2hh!A$2:B$4261,2,FALSE())</f>
        <v>3</v>
      </c>
      <c r="Q2871" t="str">
        <f t="shared" si="177"/>
        <v>Red</v>
      </c>
      <c r="R2871" t="str">
        <f t="shared" si="178"/>
        <v>MA</v>
      </c>
      <c r="S2871" s="24" t="s">
        <v>1228</v>
      </c>
      <c r="T2871" t="str">
        <f t="shared" si="179"/>
        <v/>
      </c>
      <c r="U2871">
        <f>VLOOKUP(S2871,ar_skupina!L$2:M$136,2,FALSE())</f>
        <v>84</v>
      </c>
    </row>
    <row r="2872" spans="1:21" ht="14.25" customHeight="1" x14ac:dyDescent="0.25">
      <c r="A2872">
        <v>3524</v>
      </c>
      <c r="B2872" s="9">
        <v>45349.635416666701</v>
      </c>
      <c r="C2872" s="9">
        <v>45349.739583333299</v>
      </c>
      <c r="D2872" t="s">
        <v>2220</v>
      </c>
      <c r="E2872" t="s">
        <v>16</v>
      </c>
      <c r="F2872" t="s">
        <v>2192</v>
      </c>
      <c r="G2872" t="s">
        <v>4</v>
      </c>
      <c r="H2872" t="s">
        <v>1423</v>
      </c>
      <c r="I2872" s="63" t="e">
        <f t="array" ref="I2872">_xlfn.IFS(#REF!="1",1,#REF!="2",2,#REF!="3",3,#REF!="1A",4,#REF!="1B",5,#REF!="2A",6,#REF!="2B",7,#REF!="3A",8,#REF!="3B",9,#REF!="4A",10,#REF!="","")</f>
        <v>#REF!</v>
      </c>
      <c r="J2872">
        <f>VLOOKUP(F2872,profesor!$G$2:$H$101,2,0)</f>
        <v>31</v>
      </c>
      <c r="K2872">
        <f>VLOOKUP(H2872,ar_predmet!A:C,3,0)</f>
        <v>36</v>
      </c>
      <c r="L2872" s="3">
        <f>VLOOKUP(H2872,ar_predmet!A:C,2,FALSE())</f>
        <v>5238</v>
      </c>
      <c r="M2872">
        <f>+VLOOKUP(G2872,tip_dogodka!$B$2:$C$10,2,0)</f>
        <v>3</v>
      </c>
      <c r="N2872">
        <f>+VLOOKUP(E2872,prostor!$F$1:$G$101,2,0)</f>
        <v>54</v>
      </c>
      <c r="O2872">
        <f t="shared" si="176"/>
        <v>150</v>
      </c>
      <c r="P2872">
        <f>VLOOKUP(O2872,mi2hh!A$2:B$4261,2,FALSE())</f>
        <v>3</v>
      </c>
      <c r="Q2872" t="str">
        <f t="shared" si="177"/>
        <v>Red</v>
      </c>
      <c r="R2872" t="str">
        <f t="shared" si="178"/>
        <v>VS</v>
      </c>
      <c r="S2872" s="24" t="s">
        <v>1155</v>
      </c>
      <c r="T2872" t="str">
        <f t="shared" si="179"/>
        <v/>
      </c>
      <c r="U2872">
        <f>VLOOKUP(S2872,ar_skupina!L$2:M$136,2,FALSE())</f>
        <v>18</v>
      </c>
    </row>
    <row r="2873" spans="1:21" ht="14.25" customHeight="1" x14ac:dyDescent="0.25">
      <c r="A2873">
        <v>3525</v>
      </c>
      <c r="B2873" s="9">
        <v>45219.53125</v>
      </c>
      <c r="C2873" s="9">
        <v>45219.635416666701</v>
      </c>
      <c r="D2873" t="s">
        <v>2215</v>
      </c>
      <c r="E2873" t="s">
        <v>16</v>
      </c>
      <c r="F2873" t="s">
        <v>2192</v>
      </c>
      <c r="G2873" t="s">
        <v>4</v>
      </c>
      <c r="H2873" t="s">
        <v>1308</v>
      </c>
      <c r="I2873" s="63" t="e">
        <f t="array" ref="I2873">_xlfn.IFS(#REF!="1",1,#REF!="2",2,#REF!="3",3,#REF!="1A",4,#REF!="1B",5,#REF!="2A",6,#REF!="2B",7,#REF!="3A",8,#REF!="3B",9,#REF!="4A",10,#REF!="","")</f>
        <v>#REF!</v>
      </c>
      <c r="J2873">
        <f>VLOOKUP(F2873,profesor!$G$2:$H$101,2,0)</f>
        <v>31</v>
      </c>
      <c r="K2873">
        <f>VLOOKUP(H2873,ar_predmet!A:C,3,0)</f>
        <v>166</v>
      </c>
      <c r="L2873" s="3">
        <f>VLOOKUP(H2873,ar_predmet!A:C,2,FALSE())</f>
        <v>7126</v>
      </c>
      <c r="M2873">
        <f>+VLOOKUP(G2873,tip_dogodka!$B$2:$C$10,2,0)</f>
        <v>3</v>
      </c>
      <c r="N2873">
        <f>+VLOOKUP(E2873,prostor!$F$1:$G$101,2,0)</f>
        <v>54</v>
      </c>
      <c r="O2873">
        <f t="shared" si="176"/>
        <v>150</v>
      </c>
      <c r="P2873">
        <f>VLOOKUP(O2873,mi2hh!A$2:B$4261,2,FALSE())</f>
        <v>3</v>
      </c>
      <c r="Q2873" t="str">
        <f t="shared" si="177"/>
        <v>Red</v>
      </c>
      <c r="R2873" t="str">
        <f t="shared" si="178"/>
        <v>MA</v>
      </c>
      <c r="S2873" s="24" t="s">
        <v>1223</v>
      </c>
      <c r="T2873" t="str">
        <f t="shared" si="179"/>
        <v/>
      </c>
      <c r="U2873">
        <f>VLOOKUP(S2873,ar_skupina!L$2:M$136,2,FALSE())</f>
        <v>79</v>
      </c>
    </row>
    <row r="2874" spans="1:21" ht="14.25" customHeight="1" x14ac:dyDescent="0.25">
      <c r="A2874">
        <v>3526</v>
      </c>
      <c r="B2874" s="9">
        <v>45204.53125</v>
      </c>
      <c r="C2874" s="9">
        <v>45204.635416666701</v>
      </c>
      <c r="D2874" t="s">
        <v>2201</v>
      </c>
      <c r="E2874">
        <v>401</v>
      </c>
      <c r="F2874" t="s">
        <v>2192</v>
      </c>
      <c r="G2874" t="s">
        <v>2</v>
      </c>
      <c r="H2874" t="s">
        <v>1308</v>
      </c>
      <c r="I2874" s="63" t="e">
        <f t="array" ref="I2874">_xlfn.IFS(#REF!="1",1,#REF!="2",2,#REF!="3",3,#REF!="1A",4,#REF!="1B",5,#REF!="2A",6,#REF!="2B",7,#REF!="3A",8,#REF!="3B",9,#REF!="4A",10,#REF!="","")</f>
        <v>#REF!</v>
      </c>
      <c r="J2874">
        <f>VLOOKUP(F2874,profesor!$G$2:$H$101,2,0)</f>
        <v>31</v>
      </c>
      <c r="K2874">
        <f>VLOOKUP(H2874,ar_predmet!A:C,3,0)</f>
        <v>166</v>
      </c>
      <c r="L2874" s="3">
        <f>VLOOKUP(H2874,ar_predmet!A:C,2,FALSE())</f>
        <v>7126</v>
      </c>
      <c r="M2874">
        <f>+VLOOKUP(G2874,tip_dogodka!$B$2:$C$10,2,0)</f>
        <v>1</v>
      </c>
      <c r="N2874">
        <f>+VLOOKUP(E2874,prostor!$F$1:$G$101,2,0)</f>
        <v>10</v>
      </c>
      <c r="O2874">
        <f t="shared" si="176"/>
        <v>150</v>
      </c>
      <c r="P2874">
        <f>VLOOKUP(O2874,mi2hh!A$2:B$4261,2,FALSE())</f>
        <v>3</v>
      </c>
      <c r="Q2874" t="str">
        <f t="shared" si="177"/>
        <v>Red</v>
      </c>
      <c r="R2874" t="str">
        <f t="shared" si="178"/>
        <v>MA</v>
      </c>
      <c r="S2874" s="24" t="s">
        <v>1223</v>
      </c>
      <c r="T2874" t="str">
        <f t="shared" si="179"/>
        <v/>
      </c>
      <c r="U2874">
        <f>VLOOKUP(S2874,ar_skupina!L$2:M$136,2,FALSE())</f>
        <v>79</v>
      </c>
    </row>
    <row r="2875" spans="1:21" ht="14.25" customHeight="1" x14ac:dyDescent="0.25">
      <c r="A2875">
        <v>3527</v>
      </c>
      <c r="B2875" s="9">
        <v>45209.53125</v>
      </c>
      <c r="C2875" s="9">
        <v>45209.635416666701</v>
      </c>
      <c r="D2875" t="s">
        <v>2215</v>
      </c>
      <c r="E2875" t="s">
        <v>16</v>
      </c>
      <c r="F2875" t="s">
        <v>2192</v>
      </c>
      <c r="G2875" t="s">
        <v>4</v>
      </c>
      <c r="H2875" t="s">
        <v>1308</v>
      </c>
      <c r="I2875" s="63" t="e">
        <f t="array" ref="I2875">_xlfn.IFS(#REF!="1",1,#REF!="2",2,#REF!="3",3,#REF!="1A",4,#REF!="1B",5,#REF!="2A",6,#REF!="2B",7,#REF!="3A",8,#REF!="3B",9,#REF!="4A",10,#REF!="","")</f>
        <v>#REF!</v>
      </c>
      <c r="J2875">
        <f>VLOOKUP(F2875,profesor!$G$2:$H$101,2,0)</f>
        <v>31</v>
      </c>
      <c r="K2875">
        <f>VLOOKUP(H2875,ar_predmet!A:C,3,0)</f>
        <v>166</v>
      </c>
      <c r="L2875" s="3">
        <f>VLOOKUP(H2875,ar_predmet!A:C,2,FALSE())</f>
        <v>7126</v>
      </c>
      <c r="M2875">
        <f>+VLOOKUP(G2875,tip_dogodka!$B$2:$C$10,2,0)</f>
        <v>3</v>
      </c>
      <c r="N2875">
        <f>+VLOOKUP(E2875,prostor!$F$1:$G$101,2,0)</f>
        <v>54</v>
      </c>
      <c r="O2875">
        <f t="shared" si="176"/>
        <v>150</v>
      </c>
      <c r="P2875">
        <f>VLOOKUP(O2875,mi2hh!A$2:B$4261,2,FALSE())</f>
        <v>3</v>
      </c>
      <c r="Q2875" t="str">
        <f t="shared" si="177"/>
        <v>Red</v>
      </c>
      <c r="R2875" t="str">
        <f t="shared" si="178"/>
        <v>MA</v>
      </c>
      <c r="S2875" s="24" t="s">
        <v>1223</v>
      </c>
      <c r="T2875" t="str">
        <f t="shared" si="179"/>
        <v/>
      </c>
      <c r="U2875">
        <f>VLOOKUP(S2875,ar_skupina!L$2:M$136,2,FALSE())</f>
        <v>79</v>
      </c>
    </row>
    <row r="2876" spans="1:21" ht="14.25" customHeight="1" x14ac:dyDescent="0.25">
      <c r="A2876">
        <v>3528</v>
      </c>
      <c r="B2876" s="9">
        <v>45239.489583333299</v>
      </c>
      <c r="C2876" s="9">
        <v>45239.59375</v>
      </c>
      <c r="D2876" t="s">
        <v>2218</v>
      </c>
      <c r="E2876">
        <v>413</v>
      </c>
      <c r="F2876" t="s">
        <v>2192</v>
      </c>
      <c r="G2876" t="s">
        <v>3</v>
      </c>
      <c r="H2876" t="s">
        <v>2198</v>
      </c>
      <c r="I2876" s="63" t="e">
        <f t="array" ref="I2876">_xlfn.IFS(#REF!="1",1,#REF!="2",2,#REF!="3",3,#REF!="1A",4,#REF!="1B",5,#REF!="2A",6,#REF!="2B",7,#REF!="3A",8,#REF!="3B",9,#REF!="4A",10,#REF!="","")</f>
        <v>#REF!</v>
      </c>
      <c r="J2876">
        <f>VLOOKUP(F2876,profesor!$G$2:$H$101,2,0)</f>
        <v>31</v>
      </c>
      <c r="K2876">
        <f>VLOOKUP(H2876,ar_predmet!A:C,3,0)</f>
        <v>182</v>
      </c>
      <c r="L2876" s="3">
        <f>VLOOKUP(H2876,ar_predmet!A:C,2,FALSE())</f>
        <v>7220</v>
      </c>
      <c r="M2876">
        <f>+VLOOKUP(G2876,tip_dogodka!$B$2:$C$10,2,0)</f>
        <v>2</v>
      </c>
      <c r="N2876">
        <f>+VLOOKUP(E2876,prostor!$F$1:$G$101,2,0)</f>
        <v>16</v>
      </c>
      <c r="O2876">
        <f t="shared" si="176"/>
        <v>150</v>
      </c>
      <c r="P2876">
        <f>VLOOKUP(O2876,mi2hh!A$2:B$4261,2,FALSE())</f>
        <v>3</v>
      </c>
      <c r="Q2876" t="str">
        <f t="shared" si="177"/>
        <v>Red</v>
      </c>
      <c r="R2876" t="str">
        <f t="shared" si="178"/>
        <v>MA</v>
      </c>
      <c r="S2876" s="24" t="s">
        <v>1228</v>
      </c>
      <c r="T2876" t="str">
        <f t="shared" si="179"/>
        <v/>
      </c>
      <c r="U2876">
        <f>VLOOKUP(S2876,ar_skupina!L$2:M$136,2,FALSE())</f>
        <v>84</v>
      </c>
    </row>
    <row r="2877" spans="1:21" ht="14.25" customHeight="1" x14ac:dyDescent="0.25">
      <c r="A2877">
        <v>3529</v>
      </c>
      <c r="B2877" s="9">
        <v>45275.375</v>
      </c>
      <c r="C2877" s="9">
        <v>45275.489583333299</v>
      </c>
      <c r="D2877" t="s">
        <v>2213</v>
      </c>
      <c r="E2877" t="s">
        <v>16</v>
      </c>
      <c r="F2877" t="s">
        <v>2192</v>
      </c>
      <c r="G2877" t="s">
        <v>4</v>
      </c>
      <c r="H2877" t="s">
        <v>2193</v>
      </c>
      <c r="I2877" s="63" t="e">
        <f t="array" ref="I2877">_xlfn.IFS(#REF!="1",1,#REF!="2",2,#REF!="3",3,#REF!="1A",4,#REF!="1B",5,#REF!="2A",6,#REF!="2B",7,#REF!="3A",8,#REF!="3B",9,#REF!="4A",10,#REF!="","")</f>
        <v>#REF!</v>
      </c>
      <c r="J2877">
        <f>VLOOKUP(F2877,profesor!$G$2:$H$101,2,0)</f>
        <v>31</v>
      </c>
      <c r="K2877">
        <f>VLOOKUP(H2877,ar_predmet!A:C,3,0)</f>
        <v>52</v>
      </c>
      <c r="L2877" s="3">
        <f>VLOOKUP(H2877,ar_predmet!A:C,2,FALSE())</f>
        <v>5308</v>
      </c>
      <c r="M2877">
        <f>+VLOOKUP(G2877,tip_dogodka!$B$2:$C$10,2,0)</f>
        <v>3</v>
      </c>
      <c r="N2877">
        <f>+VLOOKUP(E2877,prostor!$F$1:$G$101,2,0)</f>
        <v>54</v>
      </c>
      <c r="O2877">
        <f t="shared" si="176"/>
        <v>165</v>
      </c>
      <c r="P2877">
        <f>VLOOKUP(O2877,mi2hh!A$2:B$4261,2,FALSE())</f>
        <v>3</v>
      </c>
      <c r="Q2877" t="str">
        <f t="shared" si="177"/>
        <v>Red</v>
      </c>
      <c r="R2877" t="str">
        <f t="shared" si="178"/>
        <v>VS</v>
      </c>
      <c r="S2877" s="24" t="s">
        <v>1179</v>
      </c>
      <c r="T2877" t="str">
        <f t="shared" si="179"/>
        <v/>
      </c>
      <c r="U2877">
        <f>VLOOKUP(S2877,ar_skupina!L$2:M$136,2,FALSE())</f>
        <v>39</v>
      </c>
    </row>
    <row r="2878" spans="1:21" ht="14.25" customHeight="1" x14ac:dyDescent="0.25">
      <c r="A2878">
        <v>3530</v>
      </c>
      <c r="B2878" s="9">
        <v>45432.791666666701</v>
      </c>
      <c r="C2878" s="9">
        <v>45432.961805555598</v>
      </c>
      <c r="D2878" t="s">
        <v>2217</v>
      </c>
      <c r="E2878" t="s">
        <v>17</v>
      </c>
      <c r="F2878" t="s">
        <v>2192</v>
      </c>
      <c r="G2878" t="s">
        <v>9</v>
      </c>
      <c r="H2878" t="s">
        <v>2196</v>
      </c>
      <c r="I2878" s="63" t="e">
        <f t="array" ref="I2878">_xlfn.IFS(#REF!="1",1,#REF!="2",2,#REF!="3",3,#REF!="1A",4,#REF!="1B",5,#REF!="2A",6,#REF!="2B",7,#REF!="3A",8,#REF!="3B",9,#REF!="4A",10,#REF!="","")</f>
        <v>#REF!</v>
      </c>
      <c r="J2878">
        <f>VLOOKUP(F2878,profesor!$G$2:$H$101,2,0)</f>
        <v>31</v>
      </c>
      <c r="K2878">
        <f>VLOOKUP(H2878,ar_predmet!A:C,3,0)</f>
        <v>201</v>
      </c>
      <c r="L2878" s="3">
        <f>VLOOKUP(H2878,ar_predmet!A:C,2,FALSE())</f>
        <v>7244</v>
      </c>
      <c r="M2878">
        <f>+VLOOKUP(G2878,tip_dogodka!$B$2:$C$10,2,0)</f>
        <v>8</v>
      </c>
      <c r="N2878">
        <f>+VLOOKUP(E2878,prostor!$F$1:$G$101,2,0)</f>
        <v>55</v>
      </c>
      <c r="O2878">
        <f t="shared" si="176"/>
        <v>245</v>
      </c>
      <c r="P2878">
        <f>VLOOKUP(O2878,mi2hh!A$2:B$4261,2,FALSE())</f>
        <v>5</v>
      </c>
      <c r="Q2878" t="str">
        <f t="shared" si="177"/>
        <v>Izr</v>
      </c>
      <c r="R2878" t="str">
        <f t="shared" si="178"/>
        <v>MA</v>
      </c>
      <c r="S2878" s="24" t="s">
        <v>1270</v>
      </c>
      <c r="T2878" t="str">
        <f t="shared" si="179"/>
        <v/>
      </c>
      <c r="U2878">
        <f>VLOOKUP(S2878,ar_skupina!L$2:M$136,2,FALSE())</f>
        <v>121</v>
      </c>
    </row>
    <row r="2879" spans="1:21" ht="14.25" customHeight="1" x14ac:dyDescent="0.25">
      <c r="A2879">
        <v>3531</v>
      </c>
      <c r="B2879" s="9">
        <v>45203.53125</v>
      </c>
      <c r="C2879" s="9">
        <v>45203.635416666701</v>
      </c>
      <c r="D2879" t="s">
        <v>2201</v>
      </c>
      <c r="E2879">
        <v>401</v>
      </c>
      <c r="F2879" t="s">
        <v>2192</v>
      </c>
      <c r="G2879" t="s">
        <v>2</v>
      </c>
      <c r="H2879" t="s">
        <v>1308</v>
      </c>
      <c r="I2879" s="63" t="e">
        <f t="array" ref="I2879">_xlfn.IFS(#REF!="1",1,#REF!="2",2,#REF!="3",3,#REF!="1A",4,#REF!="1B",5,#REF!="2A",6,#REF!="2B",7,#REF!="3A",8,#REF!="3B",9,#REF!="4A",10,#REF!="","")</f>
        <v>#REF!</v>
      </c>
      <c r="J2879">
        <f>VLOOKUP(F2879,profesor!$G$2:$H$101,2,0)</f>
        <v>31</v>
      </c>
      <c r="K2879">
        <f>VLOOKUP(H2879,ar_predmet!A:C,3,0)</f>
        <v>166</v>
      </c>
      <c r="L2879" s="3">
        <f>VLOOKUP(H2879,ar_predmet!A:C,2,FALSE())</f>
        <v>7126</v>
      </c>
      <c r="M2879">
        <f>+VLOOKUP(G2879,tip_dogodka!$B$2:$C$10,2,0)</f>
        <v>1</v>
      </c>
      <c r="N2879">
        <f>+VLOOKUP(E2879,prostor!$F$1:$G$101,2,0)</f>
        <v>10</v>
      </c>
      <c r="O2879">
        <f t="shared" si="176"/>
        <v>150</v>
      </c>
      <c r="P2879">
        <f>VLOOKUP(O2879,mi2hh!A$2:B$4261,2,FALSE())</f>
        <v>3</v>
      </c>
      <c r="Q2879" t="str">
        <f t="shared" si="177"/>
        <v>Red</v>
      </c>
      <c r="R2879" t="str">
        <f t="shared" si="178"/>
        <v>MA</v>
      </c>
      <c r="S2879" s="24" t="s">
        <v>1223</v>
      </c>
      <c r="T2879" t="str">
        <f t="shared" si="179"/>
        <v/>
      </c>
      <c r="U2879">
        <f>VLOOKUP(S2879,ar_skupina!L$2:M$136,2,FALSE())</f>
        <v>79</v>
      </c>
    </row>
    <row r="2880" spans="1:21" ht="14.25" customHeight="1" x14ac:dyDescent="0.25">
      <c r="A2880">
        <v>3532</v>
      </c>
      <c r="B2880" s="9">
        <v>45279.375</v>
      </c>
      <c r="C2880" s="9">
        <v>45279.479166666701</v>
      </c>
      <c r="D2880" t="s">
        <v>2214</v>
      </c>
      <c r="E2880" t="s">
        <v>16</v>
      </c>
      <c r="F2880" t="s">
        <v>2192</v>
      </c>
      <c r="G2880" t="s">
        <v>4</v>
      </c>
      <c r="H2880" t="s">
        <v>2205</v>
      </c>
      <c r="I2880" s="63" t="e">
        <f t="array" ref="I2880">_xlfn.IFS(#REF!="1",1,#REF!="2",2,#REF!="3",3,#REF!="1A",4,#REF!="1B",5,#REF!="2A",6,#REF!="2B",7,#REF!="3A",8,#REF!="3B",9,#REF!="4A",10,#REF!="","")</f>
        <v>#REF!</v>
      </c>
      <c r="J2880">
        <f>VLOOKUP(F2880,profesor!$G$2:$H$101,2,0)</f>
        <v>31</v>
      </c>
      <c r="K2880">
        <f>VLOOKUP(H2880,ar_predmet!A:C,3,0)</f>
        <v>125</v>
      </c>
      <c r="L2880" s="3">
        <f>VLOOKUP(H2880,ar_predmet!A:C,2,FALSE())</f>
        <v>6318</v>
      </c>
      <c r="M2880">
        <f>+VLOOKUP(G2880,tip_dogodka!$B$2:$C$10,2,0)</f>
        <v>3</v>
      </c>
      <c r="N2880">
        <f>+VLOOKUP(E2880,prostor!$F$1:$G$101,2,0)</f>
        <v>54</v>
      </c>
      <c r="O2880">
        <f t="shared" si="176"/>
        <v>150</v>
      </c>
      <c r="P2880">
        <f>VLOOKUP(O2880,mi2hh!A$2:B$4261,2,FALSE())</f>
        <v>3</v>
      </c>
      <c r="Q2880" t="str">
        <f t="shared" si="177"/>
        <v>Red</v>
      </c>
      <c r="R2880" t="str">
        <f t="shared" si="178"/>
        <v>UN</v>
      </c>
      <c r="S2880" s="24" t="s">
        <v>1214</v>
      </c>
      <c r="T2880" t="str">
        <f t="shared" si="179"/>
        <v/>
      </c>
      <c r="U2880">
        <f>VLOOKUP(S2880,ar_skupina!L$2:M$136,2,FALSE())</f>
        <v>71</v>
      </c>
    </row>
    <row r="2881" spans="1:21" ht="14.25" customHeight="1" x14ac:dyDescent="0.25">
      <c r="A2881">
        <v>3533</v>
      </c>
      <c r="B2881" s="9">
        <v>45400.677083333299</v>
      </c>
      <c r="C2881" s="9">
        <v>45400.78125</v>
      </c>
      <c r="D2881" t="s">
        <v>2195</v>
      </c>
      <c r="E2881" t="s">
        <v>16</v>
      </c>
      <c r="F2881" t="s">
        <v>2192</v>
      </c>
      <c r="G2881" t="s">
        <v>4</v>
      </c>
      <c r="H2881" t="s">
        <v>2196</v>
      </c>
      <c r="I2881" s="63" t="e">
        <f t="array" ref="I2881">_xlfn.IFS(#REF!="1",1,#REF!="2",2,#REF!="3",3,#REF!="1A",4,#REF!="1B",5,#REF!="2A",6,#REF!="2B",7,#REF!="3A",8,#REF!="3B",9,#REF!="4A",10,#REF!="","")</f>
        <v>#REF!</v>
      </c>
      <c r="J2881">
        <f>VLOOKUP(F2881,profesor!$G$2:$H$101,2,0)</f>
        <v>31</v>
      </c>
      <c r="K2881">
        <f>VLOOKUP(H2881,ar_predmet!A:C,3,0)</f>
        <v>201</v>
      </c>
      <c r="L2881" s="3">
        <f>VLOOKUP(H2881,ar_predmet!A:C,2,FALSE())</f>
        <v>7244</v>
      </c>
      <c r="M2881">
        <f>+VLOOKUP(G2881,tip_dogodka!$B$2:$C$10,2,0)</f>
        <v>3</v>
      </c>
      <c r="N2881">
        <f>+VLOOKUP(E2881,prostor!$F$1:$G$101,2,0)</f>
        <v>54</v>
      </c>
      <c r="O2881">
        <f t="shared" si="176"/>
        <v>150</v>
      </c>
      <c r="P2881">
        <f>VLOOKUP(O2881,mi2hh!A$2:B$4261,2,FALSE())</f>
        <v>3</v>
      </c>
      <c r="Q2881" t="str">
        <f t="shared" si="177"/>
        <v>Red</v>
      </c>
      <c r="R2881" t="str">
        <f t="shared" si="178"/>
        <v>MA</v>
      </c>
      <c r="S2881" s="24" t="s">
        <v>1228</v>
      </c>
      <c r="T2881" t="str">
        <f t="shared" si="179"/>
        <v/>
      </c>
      <c r="U2881">
        <f>VLOOKUP(S2881,ar_skupina!L$2:M$136,2,FALSE())</f>
        <v>84</v>
      </c>
    </row>
    <row r="2882" spans="1:21" ht="14.25" customHeight="1" x14ac:dyDescent="0.25">
      <c r="A2882">
        <v>3534</v>
      </c>
      <c r="B2882" s="9">
        <v>45398.677083333299</v>
      </c>
      <c r="C2882" s="9">
        <v>45398.78125</v>
      </c>
      <c r="D2882" t="s">
        <v>2195</v>
      </c>
      <c r="E2882" t="s">
        <v>16</v>
      </c>
      <c r="F2882" t="s">
        <v>2192</v>
      </c>
      <c r="G2882" t="s">
        <v>4</v>
      </c>
      <c r="H2882" t="s">
        <v>2196</v>
      </c>
      <c r="I2882" s="63" t="e">
        <f t="array" ref="I2882">_xlfn.IFS(#REF!="1",1,#REF!="2",2,#REF!="3",3,#REF!="1A",4,#REF!="1B",5,#REF!="2A",6,#REF!="2B",7,#REF!="3A",8,#REF!="3B",9,#REF!="4A",10,#REF!="","")</f>
        <v>#REF!</v>
      </c>
      <c r="J2882">
        <f>VLOOKUP(F2882,profesor!$G$2:$H$101,2,0)</f>
        <v>31</v>
      </c>
      <c r="K2882">
        <f>VLOOKUP(H2882,ar_predmet!A:C,3,0)</f>
        <v>201</v>
      </c>
      <c r="L2882" s="3">
        <f>VLOOKUP(H2882,ar_predmet!A:C,2,FALSE())</f>
        <v>7244</v>
      </c>
      <c r="M2882">
        <f>+VLOOKUP(G2882,tip_dogodka!$B$2:$C$10,2,0)</f>
        <v>3</v>
      </c>
      <c r="N2882">
        <f>+VLOOKUP(E2882,prostor!$F$1:$G$101,2,0)</f>
        <v>54</v>
      </c>
      <c r="O2882">
        <f t="shared" ref="O2882:O2945" si="180">+INT(TEXT(((C2882-B2882)*24*60),"000"))</f>
        <v>150</v>
      </c>
      <c r="P2882">
        <f>VLOOKUP(O2882,mi2hh!A$2:B$4261,2,FALSE())</f>
        <v>3</v>
      </c>
      <c r="Q2882" t="str">
        <f t="shared" ref="Q2882:Q2945" si="181">IF(ISNUMBER(FIND("Redni",D2882)),"Red", IF(ISNUMBER(FIND("Izredni",D2882)),"Izr"))</f>
        <v>Red</v>
      </c>
      <c r="R2882" t="str">
        <f t="shared" ref="R2882:R2945" si="182">IF(ISNUMBER(FIND("-VS-",D2882)),"VS", IF(ISNUMBER(FIND("-UNI-",D2882)),"UN",IF(ISNUMBER(FIND("-MAG-",D2882)),"MA",IF(ISNUMBER(FIND("-DR-",D2882)),"DO"))))</f>
        <v>MA</v>
      </c>
      <c r="S2882" s="24" t="s">
        <v>1228</v>
      </c>
      <c r="T2882" t="str">
        <f t="shared" ref="T2882:T2945" si="183">IF(ISNUMBER(FIND("1. skupina",D2882)),"1",IF(ISNUMBER(FIND("2. skupina",D2882)),"2",IF(ISNUMBER(FIND("3. skupina",D2882)),"3",IF(ISNUMBER(FIND("1.a skupina",D2882)),"1A",IF(ISNUMBER(FIND("1.b skupina",D2882)),"1B",IF(ISNUMBER(FIND("2.a skupina",D2882)),"2A",IF(ISNUMBER(FIND("2.b skupina",D2882)),"2B",IF(ISNUMBER(FIND("3.a skupina",D2882)),"3A",IF(ISNUMBER(FIND("3.b skupina",D2882)),"3B",IF(ISNUMBER(FIND("4.a skupina",D2882)),"4A",""))))))))))</f>
        <v/>
      </c>
      <c r="U2882">
        <f>VLOOKUP(S2882,ar_skupina!L$2:M$136,2,FALSE())</f>
        <v>84</v>
      </c>
    </row>
    <row r="2883" spans="1:21" ht="14.25" customHeight="1" x14ac:dyDescent="0.25">
      <c r="A2883">
        <v>3535</v>
      </c>
      <c r="B2883" s="9">
        <v>45260.375</v>
      </c>
      <c r="C2883" s="9">
        <v>45260.479166666701</v>
      </c>
      <c r="D2883" t="s">
        <v>2191</v>
      </c>
      <c r="E2883">
        <v>413</v>
      </c>
      <c r="F2883" t="s">
        <v>2192</v>
      </c>
      <c r="G2883" t="s">
        <v>2</v>
      </c>
      <c r="H2883" t="s">
        <v>2193</v>
      </c>
      <c r="I2883" s="63" t="e">
        <f t="array" ref="I2883">_xlfn.IFS(#REF!="1",1,#REF!="2",2,#REF!="3",3,#REF!="1A",4,#REF!="1B",5,#REF!="2A",6,#REF!="2B",7,#REF!="3A",8,#REF!="3B",9,#REF!="4A",10,#REF!="","")</f>
        <v>#REF!</v>
      </c>
      <c r="J2883">
        <f>VLOOKUP(F2883,profesor!$G$2:$H$101,2,0)</f>
        <v>31</v>
      </c>
      <c r="K2883">
        <f>VLOOKUP(H2883,ar_predmet!A:C,3,0)</f>
        <v>52</v>
      </c>
      <c r="L2883" s="3">
        <f>VLOOKUP(H2883,ar_predmet!A:C,2,FALSE())</f>
        <v>5308</v>
      </c>
      <c r="M2883">
        <f>+VLOOKUP(G2883,tip_dogodka!$B$2:$C$10,2,0)</f>
        <v>1</v>
      </c>
      <c r="N2883">
        <f>+VLOOKUP(E2883,prostor!$F$1:$G$101,2,0)</f>
        <v>16</v>
      </c>
      <c r="O2883">
        <f t="shared" si="180"/>
        <v>150</v>
      </c>
      <c r="P2883">
        <f>VLOOKUP(O2883,mi2hh!A$2:B$4261,2,FALSE())</f>
        <v>3</v>
      </c>
      <c r="Q2883" t="str">
        <f t="shared" si="181"/>
        <v>Red</v>
      </c>
      <c r="R2883" t="str">
        <f t="shared" si="182"/>
        <v>VS</v>
      </c>
      <c r="S2883" s="24" t="s">
        <v>1179</v>
      </c>
      <c r="T2883" t="str">
        <f t="shared" si="183"/>
        <v/>
      </c>
      <c r="U2883">
        <f>VLOOKUP(S2883,ar_skupina!L$2:M$136,2,FALSE())</f>
        <v>39</v>
      </c>
    </row>
    <row r="2884" spans="1:21" ht="14.25" customHeight="1" x14ac:dyDescent="0.25">
      <c r="A2884">
        <v>3536</v>
      </c>
      <c r="B2884" s="9">
        <v>45385.416666666701</v>
      </c>
      <c r="C2884" s="9">
        <v>45385.520833333299</v>
      </c>
      <c r="D2884" t="s">
        <v>2209</v>
      </c>
      <c r="E2884">
        <v>412</v>
      </c>
      <c r="F2884" t="s">
        <v>2192</v>
      </c>
      <c r="G2884" t="s">
        <v>2</v>
      </c>
      <c r="H2884" t="s">
        <v>2196</v>
      </c>
      <c r="I2884" s="63" t="e">
        <f t="array" ref="I2884">_xlfn.IFS(#REF!="1",1,#REF!="2",2,#REF!="3",3,#REF!="1A",4,#REF!="1B",5,#REF!="2A",6,#REF!="2B",7,#REF!="3A",8,#REF!="3B",9,#REF!="4A",10,#REF!="","")</f>
        <v>#REF!</v>
      </c>
      <c r="J2884">
        <f>VLOOKUP(F2884,profesor!$G$2:$H$101,2,0)</f>
        <v>31</v>
      </c>
      <c r="K2884">
        <f>VLOOKUP(H2884,ar_predmet!A:C,3,0)</f>
        <v>201</v>
      </c>
      <c r="L2884" s="3">
        <f>VLOOKUP(H2884,ar_predmet!A:C,2,FALSE())</f>
        <v>7244</v>
      </c>
      <c r="M2884">
        <f>+VLOOKUP(G2884,tip_dogodka!$B$2:$C$10,2,0)</f>
        <v>1</v>
      </c>
      <c r="N2884">
        <f>+VLOOKUP(E2884,prostor!$F$1:$G$101,2,0)</f>
        <v>15</v>
      </c>
      <c r="O2884">
        <f t="shared" si="180"/>
        <v>150</v>
      </c>
      <c r="P2884">
        <f>VLOOKUP(O2884,mi2hh!A$2:B$4261,2,FALSE())</f>
        <v>3</v>
      </c>
      <c r="Q2884" t="str">
        <f t="shared" si="181"/>
        <v>Red</v>
      </c>
      <c r="R2884" t="str">
        <f t="shared" si="182"/>
        <v>MA</v>
      </c>
      <c r="S2884" s="24" t="s">
        <v>1228</v>
      </c>
      <c r="T2884" t="str">
        <f t="shared" si="183"/>
        <v/>
      </c>
      <c r="U2884">
        <f>VLOOKUP(S2884,ar_skupina!L$2:M$136,2,FALSE())</f>
        <v>84</v>
      </c>
    </row>
    <row r="2885" spans="1:21" ht="14.25" customHeight="1" x14ac:dyDescent="0.25">
      <c r="A2885">
        <v>3538</v>
      </c>
      <c r="B2885" s="9">
        <v>45296.375</v>
      </c>
      <c r="C2885" s="9">
        <v>45296.479166666701</v>
      </c>
      <c r="D2885" t="s">
        <v>2214</v>
      </c>
      <c r="E2885" t="s">
        <v>16</v>
      </c>
      <c r="F2885" t="s">
        <v>2192</v>
      </c>
      <c r="G2885" t="s">
        <v>4</v>
      </c>
      <c r="H2885" t="s">
        <v>2205</v>
      </c>
      <c r="I2885" s="63" t="e">
        <f t="array" ref="I2885">_xlfn.IFS(#REF!="1",1,#REF!="2",2,#REF!="3",3,#REF!="1A",4,#REF!="1B",5,#REF!="2A",6,#REF!="2B",7,#REF!="3A",8,#REF!="3B",9,#REF!="4A",10,#REF!="","")</f>
        <v>#REF!</v>
      </c>
      <c r="J2885">
        <f>VLOOKUP(F2885,profesor!$G$2:$H$101,2,0)</f>
        <v>31</v>
      </c>
      <c r="K2885">
        <f>VLOOKUP(H2885,ar_predmet!A:C,3,0)</f>
        <v>125</v>
      </c>
      <c r="L2885" s="3">
        <f>VLOOKUP(H2885,ar_predmet!A:C,2,FALSE())</f>
        <v>6318</v>
      </c>
      <c r="M2885">
        <f>+VLOOKUP(G2885,tip_dogodka!$B$2:$C$10,2,0)</f>
        <v>3</v>
      </c>
      <c r="N2885">
        <f>+VLOOKUP(E2885,prostor!$F$1:$G$101,2,0)</f>
        <v>54</v>
      </c>
      <c r="O2885">
        <f t="shared" si="180"/>
        <v>150</v>
      </c>
      <c r="P2885">
        <f>VLOOKUP(O2885,mi2hh!A$2:B$4261,2,FALSE())</f>
        <v>3</v>
      </c>
      <c r="Q2885" t="str">
        <f t="shared" si="181"/>
        <v>Red</v>
      </c>
      <c r="R2885" t="str">
        <f t="shared" si="182"/>
        <v>UN</v>
      </c>
      <c r="S2885" s="24" t="s">
        <v>1214</v>
      </c>
      <c r="T2885" t="str">
        <f t="shared" si="183"/>
        <v/>
      </c>
      <c r="U2885">
        <f>VLOOKUP(S2885,ar_skupina!L$2:M$136,2,FALSE())</f>
        <v>71</v>
      </c>
    </row>
    <row r="2886" spans="1:21" ht="14.25" customHeight="1" x14ac:dyDescent="0.25">
      <c r="A2886">
        <v>3539</v>
      </c>
      <c r="B2886" s="9">
        <v>45271.375</v>
      </c>
      <c r="C2886" s="9">
        <v>45271.479166666701</v>
      </c>
      <c r="D2886" t="s">
        <v>2191</v>
      </c>
      <c r="E2886">
        <v>401</v>
      </c>
      <c r="F2886" t="s">
        <v>2192</v>
      </c>
      <c r="G2886" t="s">
        <v>2</v>
      </c>
      <c r="H2886" t="s">
        <v>2193</v>
      </c>
      <c r="I2886" s="63" t="e">
        <f t="array" ref="I2886">_xlfn.IFS(#REF!="1",1,#REF!="2",2,#REF!="3",3,#REF!="1A",4,#REF!="1B",5,#REF!="2A",6,#REF!="2B",7,#REF!="3A",8,#REF!="3B",9,#REF!="4A",10,#REF!="","")</f>
        <v>#REF!</v>
      </c>
      <c r="J2886">
        <f>VLOOKUP(F2886,profesor!$G$2:$H$101,2,0)</f>
        <v>31</v>
      </c>
      <c r="K2886">
        <f>VLOOKUP(H2886,ar_predmet!A:C,3,0)</f>
        <v>52</v>
      </c>
      <c r="L2886" s="3">
        <f>VLOOKUP(H2886,ar_predmet!A:C,2,FALSE())</f>
        <v>5308</v>
      </c>
      <c r="M2886">
        <f>+VLOOKUP(G2886,tip_dogodka!$B$2:$C$10,2,0)</f>
        <v>1</v>
      </c>
      <c r="N2886">
        <f>+VLOOKUP(E2886,prostor!$F$1:$G$101,2,0)</f>
        <v>10</v>
      </c>
      <c r="O2886">
        <f t="shared" si="180"/>
        <v>150</v>
      </c>
      <c r="P2886">
        <f>VLOOKUP(O2886,mi2hh!A$2:B$4261,2,FALSE())</f>
        <v>3</v>
      </c>
      <c r="Q2886" t="str">
        <f t="shared" si="181"/>
        <v>Red</v>
      </c>
      <c r="R2886" t="str">
        <f t="shared" si="182"/>
        <v>VS</v>
      </c>
      <c r="S2886" s="24" t="s">
        <v>1179</v>
      </c>
      <c r="T2886" t="str">
        <f t="shared" si="183"/>
        <v/>
      </c>
      <c r="U2886">
        <f>VLOOKUP(S2886,ar_skupina!L$2:M$136,2,FALSE())</f>
        <v>39</v>
      </c>
    </row>
    <row r="2887" spans="1:21" ht="14.25" customHeight="1" x14ac:dyDescent="0.25">
      <c r="A2887">
        <v>3540</v>
      </c>
      <c r="B2887" s="9">
        <v>45252.489583333299</v>
      </c>
      <c r="C2887" s="9">
        <v>45252.59375</v>
      </c>
      <c r="D2887" t="s">
        <v>2218</v>
      </c>
      <c r="E2887">
        <v>412</v>
      </c>
      <c r="F2887" t="s">
        <v>2192</v>
      </c>
      <c r="G2887" t="s">
        <v>3</v>
      </c>
      <c r="H2887" t="s">
        <v>2198</v>
      </c>
      <c r="I2887" s="63" t="e">
        <f t="array" ref="I2887">_xlfn.IFS(#REF!="1",1,#REF!="2",2,#REF!="3",3,#REF!="1A",4,#REF!="1B",5,#REF!="2A",6,#REF!="2B",7,#REF!="3A",8,#REF!="3B",9,#REF!="4A",10,#REF!="","")</f>
        <v>#REF!</v>
      </c>
      <c r="J2887">
        <f>VLOOKUP(F2887,profesor!$G$2:$H$101,2,0)</f>
        <v>31</v>
      </c>
      <c r="K2887">
        <f>VLOOKUP(H2887,ar_predmet!A:C,3,0)</f>
        <v>182</v>
      </c>
      <c r="L2887" s="3">
        <f>VLOOKUP(H2887,ar_predmet!A:C,2,FALSE())</f>
        <v>7220</v>
      </c>
      <c r="M2887">
        <f>+VLOOKUP(G2887,tip_dogodka!$B$2:$C$10,2,0)</f>
        <v>2</v>
      </c>
      <c r="N2887">
        <f>+VLOOKUP(E2887,prostor!$F$1:$G$101,2,0)</f>
        <v>15</v>
      </c>
      <c r="O2887">
        <f t="shared" si="180"/>
        <v>150</v>
      </c>
      <c r="P2887">
        <f>VLOOKUP(O2887,mi2hh!A$2:B$4261,2,FALSE())</f>
        <v>3</v>
      </c>
      <c r="Q2887" t="str">
        <f t="shared" si="181"/>
        <v>Red</v>
      </c>
      <c r="R2887" t="str">
        <f t="shared" si="182"/>
        <v>MA</v>
      </c>
      <c r="S2887" s="24" t="s">
        <v>1228</v>
      </c>
      <c r="T2887" t="str">
        <f t="shared" si="183"/>
        <v/>
      </c>
      <c r="U2887">
        <f>VLOOKUP(S2887,ar_skupina!L$2:M$136,2,FALSE())</f>
        <v>84</v>
      </c>
    </row>
    <row r="2888" spans="1:21" ht="14.25" customHeight="1" x14ac:dyDescent="0.25">
      <c r="A2888">
        <v>3541</v>
      </c>
      <c r="B2888" s="9">
        <v>45357.489583333299</v>
      </c>
      <c r="C2888" s="9">
        <v>45357.59375</v>
      </c>
      <c r="D2888" t="s">
        <v>2206</v>
      </c>
      <c r="E2888">
        <v>402</v>
      </c>
      <c r="F2888" t="s">
        <v>2192</v>
      </c>
      <c r="G2888" t="s">
        <v>2</v>
      </c>
      <c r="H2888" t="s">
        <v>2207</v>
      </c>
      <c r="I2888" s="63" t="e">
        <f t="array" ref="I2888">_xlfn.IFS(#REF!="1",1,#REF!="2",2,#REF!="3",3,#REF!="1A",4,#REF!="1B",5,#REF!="2A",6,#REF!="2B",7,#REF!="3A",8,#REF!="3B",9,#REF!="4A",10,#REF!="","")</f>
        <v>#REF!</v>
      </c>
      <c r="J2888">
        <f>VLOOKUP(F2888,profesor!$G$2:$H$101,2,0)</f>
        <v>31</v>
      </c>
      <c r="K2888">
        <f>VLOOKUP(H2888,ar_predmet!A:C,3,0)</f>
        <v>129</v>
      </c>
      <c r="L2888" s="3">
        <f>VLOOKUP(H2888,ar_predmet!A:C,2,FALSE())</f>
        <v>6323</v>
      </c>
      <c r="M2888">
        <f>+VLOOKUP(G2888,tip_dogodka!$B$2:$C$10,2,0)</f>
        <v>1</v>
      </c>
      <c r="N2888">
        <f>+VLOOKUP(E2888,prostor!$F$1:$G$101,2,0)</f>
        <v>11</v>
      </c>
      <c r="O2888">
        <f t="shared" si="180"/>
        <v>150</v>
      </c>
      <c r="P2888">
        <f>VLOOKUP(O2888,mi2hh!A$2:B$4261,2,FALSE())</f>
        <v>3</v>
      </c>
      <c r="Q2888" t="str">
        <f t="shared" si="181"/>
        <v>Red</v>
      </c>
      <c r="R2888" t="str">
        <f t="shared" si="182"/>
        <v>UN</v>
      </c>
      <c r="S2888" s="24" t="s">
        <v>1214</v>
      </c>
      <c r="T2888" t="str">
        <f t="shared" si="183"/>
        <v/>
      </c>
      <c r="U2888">
        <f>VLOOKUP(S2888,ar_skupina!L$2:M$136,2,FALSE())</f>
        <v>71</v>
      </c>
    </row>
    <row r="2889" spans="1:21" ht="14.25" customHeight="1" x14ac:dyDescent="0.25">
      <c r="A2889">
        <v>3542</v>
      </c>
      <c r="B2889" s="9">
        <v>45351.635416666701</v>
      </c>
      <c r="C2889" s="9">
        <v>45351.739583333299</v>
      </c>
      <c r="D2889" t="s">
        <v>2194</v>
      </c>
      <c r="E2889">
        <v>403</v>
      </c>
      <c r="F2889" t="s">
        <v>2192</v>
      </c>
      <c r="G2889" t="s">
        <v>2</v>
      </c>
      <c r="H2889" t="s">
        <v>1423</v>
      </c>
      <c r="I2889" s="63" t="e">
        <f t="array" ref="I2889">_xlfn.IFS(#REF!="1",1,#REF!="2",2,#REF!="3",3,#REF!="1A",4,#REF!="1B",5,#REF!="2A",6,#REF!="2B",7,#REF!="3A",8,#REF!="3B",9,#REF!="4A",10,#REF!="","")</f>
        <v>#REF!</v>
      </c>
      <c r="J2889">
        <f>VLOOKUP(F2889,profesor!$G$2:$H$101,2,0)</f>
        <v>31</v>
      </c>
      <c r="K2889">
        <f>VLOOKUP(H2889,ar_predmet!A:C,3,0)</f>
        <v>36</v>
      </c>
      <c r="L2889" s="3">
        <f>VLOOKUP(H2889,ar_predmet!A:C,2,FALSE())</f>
        <v>5238</v>
      </c>
      <c r="M2889">
        <f>+VLOOKUP(G2889,tip_dogodka!$B$2:$C$10,2,0)</f>
        <v>1</v>
      </c>
      <c r="N2889">
        <f>+VLOOKUP(E2889,prostor!$F$1:$G$101,2,0)</f>
        <v>12</v>
      </c>
      <c r="O2889">
        <f t="shared" si="180"/>
        <v>150</v>
      </c>
      <c r="P2889">
        <f>VLOOKUP(O2889,mi2hh!A$2:B$4261,2,FALSE())</f>
        <v>3</v>
      </c>
      <c r="Q2889" t="str">
        <f t="shared" si="181"/>
        <v>Red</v>
      </c>
      <c r="R2889" t="str">
        <f t="shared" si="182"/>
        <v>VS</v>
      </c>
      <c r="S2889" s="24" t="s">
        <v>1155</v>
      </c>
      <c r="T2889" t="str">
        <f t="shared" si="183"/>
        <v/>
      </c>
      <c r="U2889">
        <f>VLOOKUP(S2889,ar_skupina!L$2:M$136,2,FALSE())</f>
        <v>18</v>
      </c>
    </row>
    <row r="2890" spans="1:21" ht="14.25" customHeight="1" x14ac:dyDescent="0.25">
      <c r="A2890">
        <v>3543</v>
      </c>
      <c r="B2890" s="9">
        <v>45390.416666666701</v>
      </c>
      <c r="C2890" s="9">
        <v>45390.520833333299</v>
      </c>
      <c r="D2890" t="s">
        <v>2209</v>
      </c>
      <c r="E2890">
        <v>402</v>
      </c>
      <c r="F2890" t="s">
        <v>2192</v>
      </c>
      <c r="G2890" t="s">
        <v>2</v>
      </c>
      <c r="H2890" t="s">
        <v>2196</v>
      </c>
      <c r="I2890" s="63" t="e">
        <f t="array" ref="I2890">_xlfn.IFS(#REF!="1",1,#REF!="2",2,#REF!="3",3,#REF!="1A",4,#REF!="1B",5,#REF!="2A",6,#REF!="2B",7,#REF!="3A",8,#REF!="3B",9,#REF!="4A",10,#REF!="","")</f>
        <v>#REF!</v>
      </c>
      <c r="J2890">
        <f>VLOOKUP(F2890,profesor!$G$2:$H$101,2,0)</f>
        <v>31</v>
      </c>
      <c r="K2890">
        <f>VLOOKUP(H2890,ar_predmet!A:C,3,0)</f>
        <v>201</v>
      </c>
      <c r="L2890" s="3">
        <f>VLOOKUP(H2890,ar_predmet!A:C,2,FALSE())</f>
        <v>7244</v>
      </c>
      <c r="M2890">
        <f>+VLOOKUP(G2890,tip_dogodka!$B$2:$C$10,2,0)</f>
        <v>1</v>
      </c>
      <c r="N2890">
        <f>+VLOOKUP(E2890,prostor!$F$1:$G$101,2,0)</f>
        <v>11</v>
      </c>
      <c r="O2890">
        <f t="shared" si="180"/>
        <v>150</v>
      </c>
      <c r="P2890">
        <f>VLOOKUP(O2890,mi2hh!A$2:B$4261,2,FALSE())</f>
        <v>3</v>
      </c>
      <c r="Q2890" t="str">
        <f t="shared" si="181"/>
        <v>Red</v>
      </c>
      <c r="R2890" t="str">
        <f t="shared" si="182"/>
        <v>MA</v>
      </c>
      <c r="S2890" s="24" t="s">
        <v>1228</v>
      </c>
      <c r="T2890" t="str">
        <f t="shared" si="183"/>
        <v/>
      </c>
      <c r="U2890">
        <f>VLOOKUP(S2890,ar_skupina!L$2:M$136,2,FALSE())</f>
        <v>84</v>
      </c>
    </row>
    <row r="2891" spans="1:21" ht="14.25" customHeight="1" x14ac:dyDescent="0.25">
      <c r="A2891">
        <v>3544</v>
      </c>
      <c r="B2891" s="9">
        <v>45267.375</v>
      </c>
      <c r="C2891" s="9">
        <v>45267.479166666701</v>
      </c>
      <c r="D2891" t="s">
        <v>2191</v>
      </c>
      <c r="E2891">
        <v>401</v>
      </c>
      <c r="F2891" t="s">
        <v>2192</v>
      </c>
      <c r="G2891" t="s">
        <v>2</v>
      </c>
      <c r="H2891" t="s">
        <v>2193</v>
      </c>
      <c r="I2891" s="63" t="e">
        <f t="array" ref="I2891">_xlfn.IFS(#REF!="1",1,#REF!="2",2,#REF!="3",3,#REF!="1A",4,#REF!="1B",5,#REF!="2A",6,#REF!="2B",7,#REF!="3A",8,#REF!="3B",9,#REF!="4A",10,#REF!="","")</f>
        <v>#REF!</v>
      </c>
      <c r="J2891">
        <f>VLOOKUP(F2891,profesor!$G$2:$H$101,2,0)</f>
        <v>31</v>
      </c>
      <c r="K2891">
        <f>VLOOKUP(H2891,ar_predmet!A:C,3,0)</f>
        <v>52</v>
      </c>
      <c r="L2891" s="3">
        <f>VLOOKUP(H2891,ar_predmet!A:C,2,FALSE())</f>
        <v>5308</v>
      </c>
      <c r="M2891">
        <f>+VLOOKUP(G2891,tip_dogodka!$B$2:$C$10,2,0)</f>
        <v>1</v>
      </c>
      <c r="N2891">
        <f>+VLOOKUP(E2891,prostor!$F$1:$G$101,2,0)</f>
        <v>10</v>
      </c>
      <c r="O2891">
        <f t="shared" si="180"/>
        <v>150</v>
      </c>
      <c r="P2891">
        <f>VLOOKUP(O2891,mi2hh!A$2:B$4261,2,FALSE())</f>
        <v>3</v>
      </c>
      <c r="Q2891" t="str">
        <f t="shared" si="181"/>
        <v>Red</v>
      </c>
      <c r="R2891" t="str">
        <f t="shared" si="182"/>
        <v>VS</v>
      </c>
      <c r="S2891" s="24" t="s">
        <v>1179</v>
      </c>
      <c r="T2891" t="str">
        <f t="shared" si="183"/>
        <v/>
      </c>
      <c r="U2891">
        <f>VLOOKUP(S2891,ar_skupina!L$2:M$136,2,FALSE())</f>
        <v>39</v>
      </c>
    </row>
    <row r="2892" spans="1:21" ht="14.25" customHeight="1" x14ac:dyDescent="0.25">
      <c r="A2892">
        <v>3545</v>
      </c>
      <c r="B2892" s="9">
        <v>45222.677083333299</v>
      </c>
      <c r="C2892" s="9">
        <v>45222.78125</v>
      </c>
      <c r="D2892" t="s">
        <v>2202</v>
      </c>
      <c r="E2892">
        <v>413</v>
      </c>
      <c r="F2892" t="s">
        <v>2192</v>
      </c>
      <c r="G2892" t="s">
        <v>2</v>
      </c>
      <c r="H2892" t="s">
        <v>2198</v>
      </c>
      <c r="I2892" s="63" t="e">
        <f t="array" ref="I2892">_xlfn.IFS(#REF!="1",1,#REF!="2",2,#REF!="3",3,#REF!="1A",4,#REF!="1B",5,#REF!="2A",6,#REF!="2B",7,#REF!="3A",8,#REF!="3B",9,#REF!="4A",10,#REF!="","")</f>
        <v>#REF!</v>
      </c>
      <c r="J2892">
        <f>VLOOKUP(F2892,profesor!$G$2:$H$101,2,0)</f>
        <v>31</v>
      </c>
      <c r="K2892">
        <f>VLOOKUP(H2892,ar_predmet!A:C,3,0)</f>
        <v>182</v>
      </c>
      <c r="L2892" s="3">
        <f>VLOOKUP(H2892,ar_predmet!A:C,2,FALSE())</f>
        <v>7220</v>
      </c>
      <c r="M2892">
        <f>+VLOOKUP(G2892,tip_dogodka!$B$2:$C$10,2,0)</f>
        <v>1</v>
      </c>
      <c r="N2892">
        <f>+VLOOKUP(E2892,prostor!$F$1:$G$101,2,0)</f>
        <v>16</v>
      </c>
      <c r="O2892">
        <f t="shared" si="180"/>
        <v>150</v>
      </c>
      <c r="P2892">
        <f>VLOOKUP(O2892,mi2hh!A$2:B$4261,2,FALSE())</f>
        <v>3</v>
      </c>
      <c r="Q2892" t="str">
        <f t="shared" si="181"/>
        <v>Red</v>
      </c>
      <c r="R2892" t="str">
        <f t="shared" si="182"/>
        <v>MA</v>
      </c>
      <c r="S2892" s="24" t="s">
        <v>1228</v>
      </c>
      <c r="T2892" t="str">
        <f t="shared" si="183"/>
        <v/>
      </c>
      <c r="U2892">
        <f>VLOOKUP(S2892,ar_skupina!L$2:M$136,2,FALSE())</f>
        <v>84</v>
      </c>
    </row>
    <row r="2893" spans="1:21" ht="14.25" customHeight="1" x14ac:dyDescent="0.25">
      <c r="A2893">
        <v>3546</v>
      </c>
      <c r="B2893" s="9">
        <v>45399.53125</v>
      </c>
      <c r="C2893" s="9">
        <v>45399.635416666701</v>
      </c>
      <c r="D2893" t="s">
        <v>2209</v>
      </c>
      <c r="E2893">
        <v>412</v>
      </c>
      <c r="F2893" t="s">
        <v>2192</v>
      </c>
      <c r="G2893" t="s">
        <v>2</v>
      </c>
      <c r="H2893" t="s">
        <v>2196</v>
      </c>
      <c r="I2893" s="63" t="e">
        <f t="array" ref="I2893">_xlfn.IFS(#REF!="1",1,#REF!="2",2,#REF!="3",3,#REF!="1A",4,#REF!="1B",5,#REF!="2A",6,#REF!="2B",7,#REF!="3A",8,#REF!="3B",9,#REF!="4A",10,#REF!="","")</f>
        <v>#REF!</v>
      </c>
      <c r="J2893">
        <f>VLOOKUP(F2893,profesor!$G$2:$H$101,2,0)</f>
        <v>31</v>
      </c>
      <c r="K2893">
        <f>VLOOKUP(H2893,ar_predmet!A:C,3,0)</f>
        <v>201</v>
      </c>
      <c r="L2893" s="3">
        <f>VLOOKUP(H2893,ar_predmet!A:C,2,FALSE())</f>
        <v>7244</v>
      </c>
      <c r="M2893">
        <f>+VLOOKUP(G2893,tip_dogodka!$B$2:$C$10,2,0)</f>
        <v>1</v>
      </c>
      <c r="N2893">
        <f>+VLOOKUP(E2893,prostor!$F$1:$G$101,2,0)</f>
        <v>15</v>
      </c>
      <c r="O2893">
        <f t="shared" si="180"/>
        <v>150</v>
      </c>
      <c r="P2893">
        <f>VLOOKUP(O2893,mi2hh!A$2:B$4261,2,FALSE())</f>
        <v>3</v>
      </c>
      <c r="Q2893" t="str">
        <f t="shared" si="181"/>
        <v>Red</v>
      </c>
      <c r="R2893" t="str">
        <f t="shared" si="182"/>
        <v>MA</v>
      </c>
      <c r="S2893" s="24" t="s">
        <v>1228</v>
      </c>
      <c r="T2893" t="str">
        <f t="shared" si="183"/>
        <v/>
      </c>
      <c r="U2893">
        <f>VLOOKUP(S2893,ar_skupina!L$2:M$136,2,FALSE())</f>
        <v>84</v>
      </c>
    </row>
    <row r="2894" spans="1:21" ht="14.25" customHeight="1" x14ac:dyDescent="0.25">
      <c r="A2894">
        <v>3547</v>
      </c>
      <c r="B2894" s="9">
        <v>45272.75</v>
      </c>
      <c r="C2894" s="9">
        <v>45272.916666666701</v>
      </c>
      <c r="D2894" t="s">
        <v>2221</v>
      </c>
      <c r="E2894" t="s">
        <v>17</v>
      </c>
      <c r="F2894" t="s">
        <v>2192</v>
      </c>
      <c r="G2894" t="s">
        <v>8</v>
      </c>
      <c r="H2894" t="s">
        <v>2198</v>
      </c>
      <c r="I2894" s="63" t="e">
        <f t="array" ref="I2894">_xlfn.IFS(#REF!="1",1,#REF!="2",2,#REF!="3",3,#REF!="1A",4,#REF!="1B",5,#REF!="2A",6,#REF!="2B",7,#REF!="3A",8,#REF!="3B",9,#REF!="4A",10,#REF!="","")</f>
        <v>#REF!</v>
      </c>
      <c r="J2894">
        <f>VLOOKUP(F2894,profesor!$G$2:$H$101,2,0)</f>
        <v>31</v>
      </c>
      <c r="K2894">
        <f>VLOOKUP(H2894,ar_predmet!A:C,3,0)</f>
        <v>182</v>
      </c>
      <c r="L2894" s="3">
        <f>VLOOKUP(H2894,ar_predmet!A:C,2,FALSE())</f>
        <v>7220</v>
      </c>
      <c r="M2894">
        <f>+VLOOKUP(G2894,tip_dogodka!$B$2:$C$10,2,0)</f>
        <v>7</v>
      </c>
      <c r="N2894">
        <f>+VLOOKUP(E2894,prostor!$F$1:$G$101,2,0)</f>
        <v>55</v>
      </c>
      <c r="O2894">
        <f t="shared" si="180"/>
        <v>240</v>
      </c>
      <c r="P2894">
        <f>VLOOKUP(O2894,mi2hh!A$2:B$4261,2,FALSE())</f>
        <v>5</v>
      </c>
      <c r="Q2894" t="str">
        <f t="shared" si="181"/>
        <v>Izr</v>
      </c>
      <c r="R2894" t="str">
        <f t="shared" si="182"/>
        <v>MA</v>
      </c>
      <c r="S2894" s="24" t="s">
        <v>1270</v>
      </c>
      <c r="T2894" t="str">
        <f t="shared" si="183"/>
        <v/>
      </c>
      <c r="U2894">
        <f>VLOOKUP(S2894,ar_skupina!L$2:M$136,2,FALSE())</f>
        <v>121</v>
      </c>
    </row>
    <row r="2895" spans="1:21" ht="14.25" customHeight="1" x14ac:dyDescent="0.25">
      <c r="A2895">
        <v>3550</v>
      </c>
      <c r="B2895" s="9">
        <v>45282.375</v>
      </c>
      <c r="C2895" s="9">
        <v>45282.479166666701</v>
      </c>
      <c r="D2895" t="s">
        <v>2214</v>
      </c>
      <c r="E2895" t="s">
        <v>16</v>
      </c>
      <c r="F2895" t="s">
        <v>2192</v>
      </c>
      <c r="G2895" t="s">
        <v>4</v>
      </c>
      <c r="H2895" t="s">
        <v>2205</v>
      </c>
      <c r="I2895" s="63" t="e">
        <f t="array" ref="I2895">_xlfn.IFS(#REF!="1",1,#REF!="2",2,#REF!="3",3,#REF!="1A",4,#REF!="1B",5,#REF!="2A",6,#REF!="2B",7,#REF!="3A",8,#REF!="3B",9,#REF!="4A",10,#REF!="","")</f>
        <v>#REF!</v>
      </c>
      <c r="J2895">
        <f>VLOOKUP(F2895,profesor!$G$2:$H$101,2,0)</f>
        <v>31</v>
      </c>
      <c r="K2895">
        <f>VLOOKUP(H2895,ar_predmet!A:C,3,0)</f>
        <v>125</v>
      </c>
      <c r="L2895" s="3">
        <f>VLOOKUP(H2895,ar_predmet!A:C,2,FALSE())</f>
        <v>6318</v>
      </c>
      <c r="M2895">
        <f>+VLOOKUP(G2895,tip_dogodka!$B$2:$C$10,2,0)</f>
        <v>3</v>
      </c>
      <c r="N2895">
        <f>+VLOOKUP(E2895,prostor!$F$1:$G$101,2,0)</f>
        <v>54</v>
      </c>
      <c r="O2895">
        <f t="shared" si="180"/>
        <v>150</v>
      </c>
      <c r="P2895">
        <f>VLOOKUP(O2895,mi2hh!A$2:B$4261,2,FALSE())</f>
        <v>3</v>
      </c>
      <c r="Q2895" t="str">
        <f t="shared" si="181"/>
        <v>Red</v>
      </c>
      <c r="R2895" t="str">
        <f t="shared" si="182"/>
        <v>UN</v>
      </c>
      <c r="S2895" s="24" t="s">
        <v>1214</v>
      </c>
      <c r="T2895" t="str">
        <f t="shared" si="183"/>
        <v/>
      </c>
      <c r="U2895">
        <f>VLOOKUP(S2895,ar_skupina!L$2:M$136,2,FALSE())</f>
        <v>71</v>
      </c>
    </row>
    <row r="2896" spans="1:21" ht="14.25" customHeight="1" x14ac:dyDescent="0.25">
      <c r="A2896">
        <v>3551</v>
      </c>
      <c r="B2896" s="9">
        <v>45218.677083333299</v>
      </c>
      <c r="C2896" s="9">
        <v>45218.78125</v>
      </c>
      <c r="D2896" t="s">
        <v>2202</v>
      </c>
      <c r="E2896">
        <v>413</v>
      </c>
      <c r="F2896" t="s">
        <v>2192</v>
      </c>
      <c r="G2896" t="s">
        <v>2</v>
      </c>
      <c r="H2896" t="s">
        <v>2198</v>
      </c>
      <c r="I2896" s="63" t="e">
        <f t="array" ref="I2896">_xlfn.IFS(#REF!="1",1,#REF!="2",2,#REF!="3",3,#REF!="1A",4,#REF!="1B",5,#REF!="2A",6,#REF!="2B",7,#REF!="3A",8,#REF!="3B",9,#REF!="4A",10,#REF!="","")</f>
        <v>#REF!</v>
      </c>
      <c r="J2896">
        <f>VLOOKUP(F2896,profesor!$G$2:$H$101,2,0)</f>
        <v>31</v>
      </c>
      <c r="K2896">
        <f>VLOOKUP(H2896,ar_predmet!A:C,3,0)</f>
        <v>182</v>
      </c>
      <c r="L2896" s="3">
        <f>VLOOKUP(H2896,ar_predmet!A:C,2,FALSE())</f>
        <v>7220</v>
      </c>
      <c r="M2896">
        <f>+VLOOKUP(G2896,tip_dogodka!$B$2:$C$10,2,0)</f>
        <v>1</v>
      </c>
      <c r="N2896">
        <f>+VLOOKUP(E2896,prostor!$F$1:$G$101,2,0)</f>
        <v>16</v>
      </c>
      <c r="O2896">
        <f t="shared" si="180"/>
        <v>150</v>
      </c>
      <c r="P2896">
        <f>VLOOKUP(O2896,mi2hh!A$2:B$4261,2,FALSE())</f>
        <v>3</v>
      </c>
      <c r="Q2896" t="str">
        <f t="shared" si="181"/>
        <v>Red</v>
      </c>
      <c r="R2896" t="str">
        <f t="shared" si="182"/>
        <v>MA</v>
      </c>
      <c r="S2896" s="24" t="s">
        <v>1228</v>
      </c>
      <c r="T2896" t="str">
        <f t="shared" si="183"/>
        <v/>
      </c>
      <c r="U2896">
        <f>VLOOKUP(S2896,ar_skupina!L$2:M$136,2,FALSE())</f>
        <v>84</v>
      </c>
    </row>
    <row r="2897" spans="1:21" ht="14.25" customHeight="1" x14ac:dyDescent="0.25">
      <c r="A2897">
        <v>3552</v>
      </c>
      <c r="B2897" s="9">
        <v>45251.489583333299</v>
      </c>
      <c r="C2897" s="9">
        <v>45251.59375</v>
      </c>
      <c r="D2897" t="s">
        <v>2203</v>
      </c>
      <c r="E2897" t="s">
        <v>16</v>
      </c>
      <c r="F2897" t="s">
        <v>2192</v>
      </c>
      <c r="G2897" t="s">
        <v>5</v>
      </c>
      <c r="H2897" t="s">
        <v>2198</v>
      </c>
      <c r="I2897" s="63" t="e">
        <f t="array" ref="I2897">_xlfn.IFS(#REF!="1",1,#REF!="2",2,#REF!="3",3,#REF!="1A",4,#REF!="1B",5,#REF!="2A",6,#REF!="2B",7,#REF!="3A",8,#REF!="3B",9,#REF!="4A",10,#REF!="","")</f>
        <v>#REF!</v>
      </c>
      <c r="J2897">
        <f>VLOOKUP(F2897,profesor!$G$2:$H$101,2,0)</f>
        <v>31</v>
      </c>
      <c r="K2897">
        <f>VLOOKUP(H2897,ar_predmet!A:C,3,0)</f>
        <v>182</v>
      </c>
      <c r="L2897" s="3">
        <f>VLOOKUP(H2897,ar_predmet!A:C,2,FALSE())</f>
        <v>7220</v>
      </c>
      <c r="M2897">
        <f>+VLOOKUP(G2897,tip_dogodka!$B$2:$C$10,2,0)</f>
        <v>4</v>
      </c>
      <c r="N2897">
        <f>+VLOOKUP(E2897,prostor!$F$1:$G$101,2,0)</f>
        <v>54</v>
      </c>
      <c r="O2897">
        <f t="shared" si="180"/>
        <v>150</v>
      </c>
      <c r="P2897">
        <f>VLOOKUP(O2897,mi2hh!A$2:B$4261,2,FALSE())</f>
        <v>3</v>
      </c>
      <c r="Q2897" t="str">
        <f t="shared" si="181"/>
        <v>Red</v>
      </c>
      <c r="R2897" t="str">
        <f t="shared" si="182"/>
        <v>MA</v>
      </c>
      <c r="S2897" s="24" t="s">
        <v>1228</v>
      </c>
      <c r="T2897" t="str">
        <f t="shared" si="183"/>
        <v/>
      </c>
      <c r="U2897">
        <f>VLOOKUP(S2897,ar_skupina!L$2:M$136,2,FALSE())</f>
        <v>84</v>
      </c>
    </row>
    <row r="2898" spans="1:21" ht="14.25" customHeight="1" x14ac:dyDescent="0.25">
      <c r="A2898">
        <v>3553</v>
      </c>
      <c r="B2898" s="9">
        <v>45392.416666666701</v>
      </c>
      <c r="C2898" s="9">
        <v>45392.520833333299</v>
      </c>
      <c r="D2898" t="s">
        <v>2209</v>
      </c>
      <c r="E2898">
        <v>402</v>
      </c>
      <c r="F2898" t="s">
        <v>2192</v>
      </c>
      <c r="G2898" t="s">
        <v>2</v>
      </c>
      <c r="H2898" t="s">
        <v>2196</v>
      </c>
      <c r="I2898" s="63" t="e">
        <f t="array" ref="I2898">_xlfn.IFS(#REF!="1",1,#REF!="2",2,#REF!="3",3,#REF!="1A",4,#REF!="1B",5,#REF!="2A",6,#REF!="2B",7,#REF!="3A",8,#REF!="3B",9,#REF!="4A",10,#REF!="","")</f>
        <v>#REF!</v>
      </c>
      <c r="J2898">
        <f>VLOOKUP(F2898,profesor!$G$2:$H$101,2,0)</f>
        <v>31</v>
      </c>
      <c r="K2898">
        <f>VLOOKUP(H2898,ar_predmet!A:C,3,0)</f>
        <v>201</v>
      </c>
      <c r="L2898" s="3">
        <f>VLOOKUP(H2898,ar_predmet!A:C,2,FALSE())</f>
        <v>7244</v>
      </c>
      <c r="M2898">
        <f>+VLOOKUP(G2898,tip_dogodka!$B$2:$C$10,2,0)</f>
        <v>1</v>
      </c>
      <c r="N2898">
        <f>+VLOOKUP(E2898,prostor!$F$1:$G$101,2,0)</f>
        <v>11</v>
      </c>
      <c r="O2898">
        <f t="shared" si="180"/>
        <v>150</v>
      </c>
      <c r="P2898">
        <f>VLOOKUP(O2898,mi2hh!A$2:B$4261,2,FALSE())</f>
        <v>3</v>
      </c>
      <c r="Q2898" t="str">
        <f t="shared" si="181"/>
        <v>Red</v>
      </c>
      <c r="R2898" t="str">
        <f t="shared" si="182"/>
        <v>MA</v>
      </c>
      <c r="S2898" s="24" t="s">
        <v>1228</v>
      </c>
      <c r="T2898" t="str">
        <f t="shared" si="183"/>
        <v/>
      </c>
      <c r="U2898">
        <f>VLOOKUP(S2898,ar_skupina!L$2:M$136,2,FALSE())</f>
        <v>84</v>
      </c>
    </row>
    <row r="2899" spans="1:21" ht="14.25" customHeight="1" x14ac:dyDescent="0.25">
      <c r="A2899">
        <v>3554</v>
      </c>
      <c r="B2899" s="9">
        <v>45273.635416666701</v>
      </c>
      <c r="C2899" s="9">
        <v>45273.739583333299</v>
      </c>
      <c r="D2899" t="s">
        <v>2204</v>
      </c>
      <c r="E2899">
        <v>402</v>
      </c>
      <c r="F2899" t="s">
        <v>2192</v>
      </c>
      <c r="G2899" t="s">
        <v>2</v>
      </c>
      <c r="H2899" t="s">
        <v>2205</v>
      </c>
      <c r="I2899" s="63" t="e">
        <f t="array" ref="I2899">_xlfn.IFS(#REF!="1",1,#REF!="2",2,#REF!="3",3,#REF!="1A",4,#REF!="1B",5,#REF!="2A",6,#REF!="2B",7,#REF!="3A",8,#REF!="3B",9,#REF!="4A",10,#REF!="","")</f>
        <v>#REF!</v>
      </c>
      <c r="J2899">
        <f>VLOOKUP(F2899,profesor!$G$2:$H$101,2,0)</f>
        <v>31</v>
      </c>
      <c r="K2899">
        <f>VLOOKUP(H2899,ar_predmet!A:C,3,0)</f>
        <v>125</v>
      </c>
      <c r="L2899" s="3">
        <f>VLOOKUP(H2899,ar_predmet!A:C,2,FALSE())</f>
        <v>6318</v>
      </c>
      <c r="M2899">
        <f>+VLOOKUP(G2899,tip_dogodka!$B$2:$C$10,2,0)</f>
        <v>1</v>
      </c>
      <c r="N2899">
        <f>+VLOOKUP(E2899,prostor!$F$1:$G$101,2,0)</f>
        <v>11</v>
      </c>
      <c r="O2899">
        <f t="shared" si="180"/>
        <v>150</v>
      </c>
      <c r="P2899">
        <f>VLOOKUP(O2899,mi2hh!A$2:B$4261,2,FALSE())</f>
        <v>3</v>
      </c>
      <c r="Q2899" t="str">
        <f t="shared" si="181"/>
        <v>Red</v>
      </c>
      <c r="R2899" t="str">
        <f t="shared" si="182"/>
        <v>UN</v>
      </c>
      <c r="S2899" s="24" t="s">
        <v>1214</v>
      </c>
      <c r="T2899" t="str">
        <f t="shared" si="183"/>
        <v/>
      </c>
      <c r="U2899">
        <f>VLOOKUP(S2899,ar_skupina!L$2:M$136,2,FALSE())</f>
        <v>71</v>
      </c>
    </row>
    <row r="2900" spans="1:21" ht="14.25" customHeight="1" x14ac:dyDescent="0.25">
      <c r="A2900">
        <v>3555</v>
      </c>
      <c r="B2900" s="9">
        <v>45422.791666666701</v>
      </c>
      <c r="C2900" s="9">
        <v>45422.857638888898</v>
      </c>
      <c r="D2900" t="s">
        <v>1326</v>
      </c>
      <c r="E2900" t="s">
        <v>1327</v>
      </c>
      <c r="F2900" t="s">
        <v>2192</v>
      </c>
      <c r="G2900" t="s">
        <v>2</v>
      </c>
      <c r="H2900" t="s">
        <v>1328</v>
      </c>
      <c r="I2900" s="63" t="e">
        <f t="array" ref="I2900">_xlfn.IFS(#REF!="1",1,#REF!="2",2,#REF!="3",3,#REF!="1A",4,#REF!="1B",5,#REF!="2A",6,#REF!="2B",7,#REF!="3A",8,#REF!="3B",9,#REF!="4A",10,#REF!="","")</f>
        <v>#REF!</v>
      </c>
      <c r="J2900">
        <f>VLOOKUP(F2900,profesor!$G$2:$H$101,2,0)</f>
        <v>31</v>
      </c>
      <c r="K2900">
        <f>VLOOKUP(H2900,ar_predmet!A:C,3,0)</f>
        <v>289</v>
      </c>
      <c r="L2900" s="3">
        <f>VLOOKUP(H2900,ar_predmet!A:C,2,FALSE())</f>
        <v>4125</v>
      </c>
      <c r="M2900">
        <f>+VLOOKUP(G2900,tip_dogodka!$B$2:$C$10,2,0)</f>
        <v>1</v>
      </c>
      <c r="N2900">
        <f>+VLOOKUP(E2900,prostor!$F$1:$G$101,2,0)</f>
        <v>55</v>
      </c>
      <c r="O2900">
        <f t="shared" si="180"/>
        <v>95</v>
      </c>
      <c r="P2900">
        <f>VLOOKUP(O2900,mi2hh!A$2:B$4261,2,FALSE())</f>
        <v>2</v>
      </c>
      <c r="Q2900" t="str">
        <f t="shared" si="181"/>
        <v>Izr</v>
      </c>
      <c r="R2900" t="str">
        <f t="shared" si="182"/>
        <v>DO</v>
      </c>
      <c r="S2900" s="24" t="s">
        <v>1279</v>
      </c>
      <c r="T2900" t="str">
        <f t="shared" si="183"/>
        <v/>
      </c>
      <c r="U2900">
        <f>VLOOKUP(S2900,ar_skupina!L$2:M$136,2,FALSE())</f>
        <v>129</v>
      </c>
    </row>
    <row r="2901" spans="1:21" ht="14.25" customHeight="1" x14ac:dyDescent="0.25">
      <c r="A2901">
        <v>3556</v>
      </c>
      <c r="B2901" s="9">
        <v>45419.677083333299</v>
      </c>
      <c r="C2901" s="9">
        <v>45419.78125</v>
      </c>
      <c r="D2901" t="s">
        <v>2210</v>
      </c>
      <c r="E2901" t="s">
        <v>16</v>
      </c>
      <c r="F2901" t="s">
        <v>2192</v>
      </c>
      <c r="G2901" t="s">
        <v>5</v>
      </c>
      <c r="H2901" t="s">
        <v>2196</v>
      </c>
      <c r="I2901" s="63" t="e">
        <f t="array" ref="I2901">_xlfn.IFS(#REF!="1",1,#REF!="2",2,#REF!="3",3,#REF!="1A",4,#REF!="1B",5,#REF!="2A",6,#REF!="2B",7,#REF!="3A",8,#REF!="3B",9,#REF!="4A",10,#REF!="","")</f>
        <v>#REF!</v>
      </c>
      <c r="J2901">
        <f>VLOOKUP(F2901,profesor!$G$2:$H$101,2,0)</f>
        <v>31</v>
      </c>
      <c r="K2901">
        <f>VLOOKUP(H2901,ar_predmet!A:C,3,0)</f>
        <v>201</v>
      </c>
      <c r="L2901" s="3">
        <f>VLOOKUP(H2901,ar_predmet!A:C,2,FALSE())</f>
        <v>7244</v>
      </c>
      <c r="M2901">
        <f>+VLOOKUP(G2901,tip_dogodka!$B$2:$C$10,2,0)</f>
        <v>4</v>
      </c>
      <c r="N2901">
        <f>+VLOOKUP(E2901,prostor!$F$1:$G$101,2,0)</f>
        <v>54</v>
      </c>
      <c r="O2901">
        <f t="shared" si="180"/>
        <v>150</v>
      </c>
      <c r="P2901">
        <f>VLOOKUP(O2901,mi2hh!A$2:B$4261,2,FALSE())</f>
        <v>3</v>
      </c>
      <c r="Q2901" t="str">
        <f t="shared" si="181"/>
        <v>Red</v>
      </c>
      <c r="R2901" t="str">
        <f t="shared" si="182"/>
        <v>MA</v>
      </c>
      <c r="S2901" s="24" t="s">
        <v>1228</v>
      </c>
      <c r="T2901" t="str">
        <f t="shared" si="183"/>
        <v/>
      </c>
      <c r="U2901">
        <f>VLOOKUP(S2901,ar_skupina!L$2:M$136,2,FALSE())</f>
        <v>84</v>
      </c>
    </row>
    <row r="2902" spans="1:21" ht="14.25" customHeight="1" x14ac:dyDescent="0.25">
      <c r="A2902">
        <v>3557</v>
      </c>
      <c r="B2902" s="9">
        <v>45406.53125</v>
      </c>
      <c r="C2902" s="9">
        <v>45406.635416666701</v>
      </c>
      <c r="D2902" t="s">
        <v>2216</v>
      </c>
      <c r="E2902">
        <v>402</v>
      </c>
      <c r="F2902" t="s">
        <v>2192</v>
      </c>
      <c r="G2902" t="s">
        <v>3</v>
      </c>
      <c r="H2902" t="s">
        <v>2196</v>
      </c>
      <c r="I2902" s="63" t="e">
        <f t="array" ref="I2902">_xlfn.IFS(#REF!="1",1,#REF!="2",2,#REF!="3",3,#REF!="1A",4,#REF!="1B",5,#REF!="2A",6,#REF!="2B",7,#REF!="3A",8,#REF!="3B",9,#REF!="4A",10,#REF!="","")</f>
        <v>#REF!</v>
      </c>
      <c r="J2902">
        <f>VLOOKUP(F2902,profesor!$G$2:$H$101,2,0)</f>
        <v>31</v>
      </c>
      <c r="K2902">
        <f>VLOOKUP(H2902,ar_predmet!A:C,3,0)</f>
        <v>201</v>
      </c>
      <c r="L2902" s="3">
        <f>VLOOKUP(H2902,ar_predmet!A:C,2,FALSE())</f>
        <v>7244</v>
      </c>
      <c r="M2902">
        <f>+VLOOKUP(G2902,tip_dogodka!$B$2:$C$10,2,0)</f>
        <v>2</v>
      </c>
      <c r="N2902">
        <f>+VLOOKUP(E2902,prostor!$F$1:$G$101,2,0)</f>
        <v>11</v>
      </c>
      <c r="O2902">
        <f t="shared" si="180"/>
        <v>150</v>
      </c>
      <c r="P2902">
        <f>VLOOKUP(O2902,mi2hh!A$2:B$4261,2,FALSE())</f>
        <v>3</v>
      </c>
      <c r="Q2902" t="str">
        <f t="shared" si="181"/>
        <v>Red</v>
      </c>
      <c r="R2902" t="str">
        <f t="shared" si="182"/>
        <v>MA</v>
      </c>
      <c r="S2902" s="24" t="s">
        <v>1228</v>
      </c>
      <c r="T2902" t="str">
        <f t="shared" si="183"/>
        <v/>
      </c>
      <c r="U2902">
        <f>VLOOKUP(S2902,ar_skupina!L$2:M$136,2,FALSE())</f>
        <v>84</v>
      </c>
    </row>
    <row r="2903" spans="1:21" ht="14.25" customHeight="1" x14ac:dyDescent="0.25">
      <c r="A2903">
        <v>3558</v>
      </c>
      <c r="B2903" s="9">
        <v>45362.489583333299</v>
      </c>
      <c r="C2903" s="9">
        <v>45362.59375</v>
      </c>
      <c r="D2903" t="s">
        <v>2206</v>
      </c>
      <c r="E2903">
        <v>402</v>
      </c>
      <c r="F2903" t="s">
        <v>2192</v>
      </c>
      <c r="G2903" t="s">
        <v>2</v>
      </c>
      <c r="H2903" t="s">
        <v>2207</v>
      </c>
      <c r="I2903" s="63" t="e">
        <f t="array" ref="I2903">_xlfn.IFS(#REF!="1",1,#REF!="2",2,#REF!="3",3,#REF!="1A",4,#REF!="1B",5,#REF!="2A",6,#REF!="2B",7,#REF!="3A",8,#REF!="3B",9,#REF!="4A",10,#REF!="","")</f>
        <v>#REF!</v>
      </c>
      <c r="J2903">
        <f>VLOOKUP(F2903,profesor!$G$2:$H$101,2,0)</f>
        <v>31</v>
      </c>
      <c r="K2903">
        <f>VLOOKUP(H2903,ar_predmet!A:C,3,0)</f>
        <v>129</v>
      </c>
      <c r="L2903" s="3">
        <f>VLOOKUP(H2903,ar_predmet!A:C,2,FALSE())</f>
        <v>6323</v>
      </c>
      <c r="M2903">
        <f>+VLOOKUP(G2903,tip_dogodka!$B$2:$C$10,2,0)</f>
        <v>1</v>
      </c>
      <c r="N2903">
        <f>+VLOOKUP(E2903,prostor!$F$1:$G$101,2,0)</f>
        <v>11</v>
      </c>
      <c r="O2903">
        <f t="shared" si="180"/>
        <v>150</v>
      </c>
      <c r="P2903">
        <f>VLOOKUP(O2903,mi2hh!A$2:B$4261,2,FALSE())</f>
        <v>3</v>
      </c>
      <c r="Q2903" t="str">
        <f t="shared" si="181"/>
        <v>Red</v>
      </c>
      <c r="R2903" t="str">
        <f t="shared" si="182"/>
        <v>UN</v>
      </c>
      <c r="S2903" s="24" t="s">
        <v>1214</v>
      </c>
      <c r="T2903" t="str">
        <f t="shared" si="183"/>
        <v/>
      </c>
      <c r="U2903">
        <f>VLOOKUP(S2903,ar_skupina!L$2:M$136,2,FALSE())</f>
        <v>71</v>
      </c>
    </row>
    <row r="2904" spans="1:21" ht="14.25" customHeight="1" x14ac:dyDescent="0.25">
      <c r="A2904">
        <v>3559</v>
      </c>
      <c r="B2904" s="9">
        <v>45399.53125</v>
      </c>
      <c r="C2904" s="9">
        <v>45399.635416666701</v>
      </c>
      <c r="D2904" t="s">
        <v>2209</v>
      </c>
      <c r="E2904">
        <v>412</v>
      </c>
      <c r="F2904" t="s">
        <v>2192</v>
      </c>
      <c r="G2904" t="s">
        <v>2</v>
      </c>
      <c r="H2904" t="s">
        <v>2196</v>
      </c>
      <c r="I2904" s="63" t="e">
        <f t="array" ref="I2904">_xlfn.IFS(#REF!="1",1,#REF!="2",2,#REF!="3",3,#REF!="1A",4,#REF!="1B",5,#REF!="2A",6,#REF!="2B",7,#REF!="3A",8,#REF!="3B",9,#REF!="4A",10,#REF!="","")</f>
        <v>#REF!</v>
      </c>
      <c r="J2904">
        <f>VLOOKUP(F2904,profesor!$G$2:$H$101,2,0)</f>
        <v>31</v>
      </c>
      <c r="K2904">
        <f>VLOOKUP(H2904,ar_predmet!A:C,3,0)</f>
        <v>201</v>
      </c>
      <c r="L2904" s="3">
        <f>VLOOKUP(H2904,ar_predmet!A:C,2,FALSE())</f>
        <v>7244</v>
      </c>
      <c r="M2904">
        <f>+VLOOKUP(G2904,tip_dogodka!$B$2:$C$10,2,0)</f>
        <v>1</v>
      </c>
      <c r="N2904">
        <f>+VLOOKUP(E2904,prostor!$F$1:$G$101,2,0)</f>
        <v>15</v>
      </c>
      <c r="O2904">
        <f t="shared" si="180"/>
        <v>150</v>
      </c>
      <c r="P2904">
        <f>VLOOKUP(O2904,mi2hh!A$2:B$4261,2,FALSE())</f>
        <v>3</v>
      </c>
      <c r="Q2904" t="str">
        <f t="shared" si="181"/>
        <v>Red</v>
      </c>
      <c r="R2904" t="str">
        <f t="shared" si="182"/>
        <v>MA</v>
      </c>
      <c r="S2904" s="24" t="s">
        <v>1228</v>
      </c>
      <c r="T2904" t="str">
        <f t="shared" si="183"/>
        <v/>
      </c>
      <c r="U2904">
        <f>VLOOKUP(S2904,ar_skupina!L$2:M$136,2,FALSE())</f>
        <v>84</v>
      </c>
    </row>
    <row r="2905" spans="1:21" ht="14.25" customHeight="1" x14ac:dyDescent="0.25">
      <c r="A2905">
        <v>3560</v>
      </c>
      <c r="B2905" s="9">
        <v>45407.677083333299</v>
      </c>
      <c r="C2905" s="9">
        <v>45407.78125</v>
      </c>
      <c r="D2905" t="s">
        <v>2216</v>
      </c>
      <c r="E2905">
        <v>402</v>
      </c>
      <c r="F2905" t="s">
        <v>2192</v>
      </c>
      <c r="G2905" t="s">
        <v>3</v>
      </c>
      <c r="H2905" t="s">
        <v>2196</v>
      </c>
      <c r="I2905" s="63" t="e">
        <f t="array" ref="I2905">_xlfn.IFS(#REF!="1",1,#REF!="2",2,#REF!="3",3,#REF!="1A",4,#REF!="1B",5,#REF!="2A",6,#REF!="2B",7,#REF!="3A",8,#REF!="3B",9,#REF!="4A",10,#REF!="","")</f>
        <v>#REF!</v>
      </c>
      <c r="J2905">
        <f>VLOOKUP(F2905,profesor!$G$2:$H$101,2,0)</f>
        <v>31</v>
      </c>
      <c r="K2905">
        <f>VLOOKUP(H2905,ar_predmet!A:C,3,0)</f>
        <v>201</v>
      </c>
      <c r="L2905" s="3">
        <f>VLOOKUP(H2905,ar_predmet!A:C,2,FALSE())</f>
        <v>7244</v>
      </c>
      <c r="M2905">
        <f>+VLOOKUP(G2905,tip_dogodka!$B$2:$C$10,2,0)</f>
        <v>2</v>
      </c>
      <c r="N2905">
        <f>+VLOOKUP(E2905,prostor!$F$1:$G$101,2,0)</f>
        <v>11</v>
      </c>
      <c r="O2905">
        <f t="shared" si="180"/>
        <v>150</v>
      </c>
      <c r="P2905">
        <f>VLOOKUP(O2905,mi2hh!A$2:B$4261,2,FALSE())</f>
        <v>3</v>
      </c>
      <c r="Q2905" t="str">
        <f t="shared" si="181"/>
        <v>Red</v>
      </c>
      <c r="R2905" t="str">
        <f t="shared" si="182"/>
        <v>MA</v>
      </c>
      <c r="S2905" s="24" t="s">
        <v>1228</v>
      </c>
      <c r="T2905" t="str">
        <f t="shared" si="183"/>
        <v/>
      </c>
      <c r="U2905">
        <f>VLOOKUP(S2905,ar_skupina!L$2:M$136,2,FALSE())</f>
        <v>84</v>
      </c>
    </row>
    <row r="2906" spans="1:21" ht="14.25" customHeight="1" x14ac:dyDescent="0.25">
      <c r="A2906">
        <v>3561</v>
      </c>
      <c r="B2906" s="9">
        <v>45385.416666666701</v>
      </c>
      <c r="C2906" s="9">
        <v>45385.520833333299</v>
      </c>
      <c r="D2906" t="s">
        <v>2209</v>
      </c>
      <c r="E2906">
        <v>412</v>
      </c>
      <c r="F2906" t="s">
        <v>2192</v>
      </c>
      <c r="G2906" t="s">
        <v>2</v>
      </c>
      <c r="H2906" t="s">
        <v>2196</v>
      </c>
      <c r="I2906" s="63" t="e">
        <f t="array" ref="I2906">_xlfn.IFS(#REF!="1",1,#REF!="2",2,#REF!="3",3,#REF!="1A",4,#REF!="1B",5,#REF!="2A",6,#REF!="2B",7,#REF!="3A",8,#REF!="3B",9,#REF!="4A",10,#REF!="","")</f>
        <v>#REF!</v>
      </c>
      <c r="J2906">
        <f>VLOOKUP(F2906,profesor!$G$2:$H$101,2,0)</f>
        <v>31</v>
      </c>
      <c r="K2906">
        <f>VLOOKUP(H2906,ar_predmet!A:C,3,0)</f>
        <v>201</v>
      </c>
      <c r="L2906" s="3">
        <f>VLOOKUP(H2906,ar_predmet!A:C,2,FALSE())</f>
        <v>7244</v>
      </c>
      <c r="M2906">
        <f>+VLOOKUP(G2906,tip_dogodka!$B$2:$C$10,2,0)</f>
        <v>1</v>
      </c>
      <c r="N2906">
        <f>+VLOOKUP(E2906,prostor!$F$1:$G$101,2,0)</f>
        <v>15</v>
      </c>
      <c r="O2906">
        <f t="shared" si="180"/>
        <v>150</v>
      </c>
      <c r="P2906">
        <f>VLOOKUP(O2906,mi2hh!A$2:B$4261,2,FALSE())</f>
        <v>3</v>
      </c>
      <c r="Q2906" t="str">
        <f t="shared" si="181"/>
        <v>Red</v>
      </c>
      <c r="R2906" t="str">
        <f t="shared" si="182"/>
        <v>MA</v>
      </c>
      <c r="S2906" s="24" t="s">
        <v>1228</v>
      </c>
      <c r="T2906" t="str">
        <f t="shared" si="183"/>
        <v/>
      </c>
      <c r="U2906">
        <f>VLOOKUP(S2906,ar_skupina!L$2:M$136,2,FALSE())</f>
        <v>84</v>
      </c>
    </row>
    <row r="2907" spans="1:21" ht="14.25" customHeight="1" x14ac:dyDescent="0.25">
      <c r="A2907">
        <v>3562</v>
      </c>
      <c r="B2907" s="9">
        <v>45313.75</v>
      </c>
      <c r="C2907" s="9">
        <v>45313.916666666701</v>
      </c>
      <c r="D2907" t="s">
        <v>2222</v>
      </c>
      <c r="E2907" t="s">
        <v>17</v>
      </c>
      <c r="F2907" t="s">
        <v>2192</v>
      </c>
      <c r="G2907" t="s">
        <v>10</v>
      </c>
      <c r="H2907" t="s">
        <v>2193</v>
      </c>
      <c r="I2907" s="63" t="e">
        <f t="array" ref="I2907">_xlfn.IFS(#REF!="1",1,#REF!="2",2,#REF!="3",3,#REF!="1A",4,#REF!="1B",5,#REF!="2A",6,#REF!="2B",7,#REF!="3A",8,#REF!="3B",9,#REF!="4A",10,#REF!="","")</f>
        <v>#REF!</v>
      </c>
      <c r="J2907">
        <f>VLOOKUP(F2907,profesor!$G$2:$H$101,2,0)</f>
        <v>31</v>
      </c>
      <c r="K2907">
        <f>VLOOKUP(H2907,ar_predmet!A:C,3,0)</f>
        <v>52</v>
      </c>
      <c r="L2907" s="3">
        <f>VLOOKUP(H2907,ar_predmet!A:C,2,FALSE())</f>
        <v>5308</v>
      </c>
      <c r="M2907">
        <f>+VLOOKUP(G2907,tip_dogodka!$B$2:$C$10,2,0)</f>
        <v>9</v>
      </c>
      <c r="N2907">
        <f>+VLOOKUP(E2907,prostor!$F$1:$G$101,2,0)</f>
        <v>55</v>
      </c>
      <c r="O2907">
        <f t="shared" si="180"/>
        <v>240</v>
      </c>
      <c r="P2907">
        <f>VLOOKUP(O2907,mi2hh!A$2:B$4261,2,FALSE())</f>
        <v>5</v>
      </c>
      <c r="Q2907" t="str">
        <f t="shared" si="181"/>
        <v>Izr</v>
      </c>
      <c r="R2907" t="str">
        <f t="shared" si="182"/>
        <v>VS</v>
      </c>
      <c r="S2907" s="24" t="s">
        <v>1252</v>
      </c>
      <c r="T2907" t="str">
        <f t="shared" si="183"/>
        <v/>
      </c>
      <c r="U2907">
        <f>VLOOKUP(S2907,ar_skupina!L$2:M$136,2,FALSE())</f>
        <v>105</v>
      </c>
    </row>
    <row r="2908" spans="1:21" ht="14.25" customHeight="1" x14ac:dyDescent="0.25">
      <c r="A2908">
        <v>3563</v>
      </c>
      <c r="B2908" s="9">
        <v>45439.791666666701</v>
      </c>
      <c r="C2908" s="9">
        <v>45439.961805555598</v>
      </c>
      <c r="D2908" t="s">
        <v>2223</v>
      </c>
      <c r="E2908" t="s">
        <v>17</v>
      </c>
      <c r="F2908" t="s">
        <v>2192</v>
      </c>
      <c r="G2908" t="s">
        <v>8</v>
      </c>
      <c r="H2908" t="s">
        <v>2196</v>
      </c>
      <c r="I2908" s="63" t="e">
        <f t="array" ref="I2908">_xlfn.IFS(#REF!="1",1,#REF!="2",2,#REF!="3",3,#REF!="1A",4,#REF!="1B",5,#REF!="2A",6,#REF!="2B",7,#REF!="3A",8,#REF!="3B",9,#REF!="4A",10,#REF!="","")</f>
        <v>#REF!</v>
      </c>
      <c r="J2908">
        <f>VLOOKUP(F2908,profesor!$G$2:$H$101,2,0)</f>
        <v>31</v>
      </c>
      <c r="K2908">
        <f>VLOOKUP(H2908,ar_predmet!A:C,3,0)</f>
        <v>201</v>
      </c>
      <c r="L2908" s="3">
        <f>VLOOKUP(H2908,ar_predmet!A:C,2,FALSE())</f>
        <v>7244</v>
      </c>
      <c r="M2908">
        <f>+VLOOKUP(G2908,tip_dogodka!$B$2:$C$10,2,0)</f>
        <v>7</v>
      </c>
      <c r="N2908">
        <f>+VLOOKUP(E2908,prostor!$F$1:$G$101,2,0)</f>
        <v>55</v>
      </c>
      <c r="O2908">
        <f t="shared" si="180"/>
        <v>245</v>
      </c>
      <c r="P2908">
        <f>VLOOKUP(O2908,mi2hh!A$2:B$4261,2,FALSE())</f>
        <v>5</v>
      </c>
      <c r="Q2908" t="str">
        <f t="shared" si="181"/>
        <v>Izr</v>
      </c>
      <c r="R2908" t="str">
        <f t="shared" si="182"/>
        <v>MA</v>
      </c>
      <c r="S2908" s="24" t="s">
        <v>1270</v>
      </c>
      <c r="T2908" t="str">
        <f t="shared" si="183"/>
        <v/>
      </c>
      <c r="U2908">
        <f>VLOOKUP(S2908,ar_skupina!L$2:M$136,2,FALSE())</f>
        <v>121</v>
      </c>
    </row>
    <row r="2909" spans="1:21" ht="14.25" customHeight="1" x14ac:dyDescent="0.25">
      <c r="A2909">
        <v>3564</v>
      </c>
      <c r="B2909" s="9">
        <v>45350.635416666701</v>
      </c>
      <c r="C2909" s="9">
        <v>45350.739583333299</v>
      </c>
      <c r="D2909" t="s">
        <v>2194</v>
      </c>
      <c r="E2909">
        <v>403</v>
      </c>
      <c r="F2909" t="s">
        <v>2192</v>
      </c>
      <c r="G2909" t="s">
        <v>2</v>
      </c>
      <c r="H2909" t="s">
        <v>1423</v>
      </c>
      <c r="I2909" s="63" t="e">
        <f t="array" ref="I2909">_xlfn.IFS(#REF!="1",1,#REF!="2",2,#REF!="3",3,#REF!="1A",4,#REF!="1B",5,#REF!="2A",6,#REF!="2B",7,#REF!="3A",8,#REF!="3B",9,#REF!="4A",10,#REF!="","")</f>
        <v>#REF!</v>
      </c>
      <c r="J2909">
        <f>VLOOKUP(F2909,profesor!$G$2:$H$101,2,0)</f>
        <v>31</v>
      </c>
      <c r="K2909">
        <f>VLOOKUP(H2909,ar_predmet!A:C,3,0)</f>
        <v>36</v>
      </c>
      <c r="L2909" s="3">
        <f>VLOOKUP(H2909,ar_predmet!A:C,2,FALSE())</f>
        <v>5238</v>
      </c>
      <c r="M2909">
        <f>+VLOOKUP(G2909,tip_dogodka!$B$2:$C$10,2,0)</f>
        <v>1</v>
      </c>
      <c r="N2909">
        <f>+VLOOKUP(E2909,prostor!$F$1:$G$101,2,0)</f>
        <v>12</v>
      </c>
      <c r="O2909">
        <f t="shared" si="180"/>
        <v>150</v>
      </c>
      <c r="P2909">
        <f>VLOOKUP(O2909,mi2hh!A$2:B$4261,2,FALSE())</f>
        <v>3</v>
      </c>
      <c r="Q2909" t="str">
        <f t="shared" si="181"/>
        <v>Red</v>
      </c>
      <c r="R2909" t="str">
        <f t="shared" si="182"/>
        <v>VS</v>
      </c>
      <c r="S2909" s="24" t="s">
        <v>1155</v>
      </c>
      <c r="T2909" t="str">
        <f t="shared" si="183"/>
        <v/>
      </c>
      <c r="U2909">
        <f>VLOOKUP(S2909,ar_skupina!L$2:M$136,2,FALSE())</f>
        <v>18</v>
      </c>
    </row>
    <row r="2910" spans="1:21" ht="14.25" customHeight="1" x14ac:dyDescent="0.25">
      <c r="A2910">
        <v>3565</v>
      </c>
      <c r="B2910" s="9">
        <v>45232.489583333299</v>
      </c>
      <c r="C2910" s="9">
        <v>45232.59375</v>
      </c>
      <c r="D2910" t="s">
        <v>2202</v>
      </c>
      <c r="E2910">
        <v>413</v>
      </c>
      <c r="F2910" t="s">
        <v>2192</v>
      </c>
      <c r="G2910" t="s">
        <v>2</v>
      </c>
      <c r="H2910" t="s">
        <v>2198</v>
      </c>
      <c r="I2910" s="63" t="e">
        <f t="array" ref="I2910">_xlfn.IFS(#REF!="1",1,#REF!="2",2,#REF!="3",3,#REF!="1A",4,#REF!="1B",5,#REF!="2A",6,#REF!="2B",7,#REF!="3A",8,#REF!="3B",9,#REF!="4A",10,#REF!="","")</f>
        <v>#REF!</v>
      </c>
      <c r="J2910">
        <f>VLOOKUP(F2910,profesor!$G$2:$H$101,2,0)</f>
        <v>31</v>
      </c>
      <c r="K2910">
        <f>VLOOKUP(H2910,ar_predmet!A:C,3,0)</f>
        <v>182</v>
      </c>
      <c r="L2910" s="3">
        <f>VLOOKUP(H2910,ar_predmet!A:C,2,FALSE())</f>
        <v>7220</v>
      </c>
      <c r="M2910">
        <f>+VLOOKUP(G2910,tip_dogodka!$B$2:$C$10,2,0)</f>
        <v>1</v>
      </c>
      <c r="N2910">
        <f>+VLOOKUP(E2910,prostor!$F$1:$G$101,2,0)</f>
        <v>16</v>
      </c>
      <c r="O2910">
        <f t="shared" si="180"/>
        <v>150</v>
      </c>
      <c r="P2910">
        <f>VLOOKUP(O2910,mi2hh!A$2:B$4261,2,FALSE())</f>
        <v>3</v>
      </c>
      <c r="Q2910" t="str">
        <f t="shared" si="181"/>
        <v>Red</v>
      </c>
      <c r="R2910" t="str">
        <f t="shared" si="182"/>
        <v>MA</v>
      </c>
      <c r="S2910" s="24" t="s">
        <v>1228</v>
      </c>
      <c r="T2910" t="str">
        <f t="shared" si="183"/>
        <v/>
      </c>
      <c r="U2910">
        <f>VLOOKUP(S2910,ar_skupina!L$2:M$136,2,FALSE())</f>
        <v>84</v>
      </c>
    </row>
    <row r="2911" spans="1:21" ht="14.25" customHeight="1" x14ac:dyDescent="0.25">
      <c r="A2911">
        <v>3566</v>
      </c>
      <c r="B2911" s="9">
        <v>45265.635416666701</v>
      </c>
      <c r="C2911" s="9">
        <v>45265.739583333299</v>
      </c>
      <c r="D2911" t="s">
        <v>2213</v>
      </c>
      <c r="E2911" t="s">
        <v>16</v>
      </c>
      <c r="F2911" t="s">
        <v>2192</v>
      </c>
      <c r="G2911" t="s">
        <v>4</v>
      </c>
      <c r="H2911" t="s">
        <v>2193</v>
      </c>
      <c r="I2911" s="63" t="e">
        <f t="array" ref="I2911">_xlfn.IFS(#REF!="1",1,#REF!="2",2,#REF!="3",3,#REF!="1A",4,#REF!="1B",5,#REF!="2A",6,#REF!="2B",7,#REF!="3A",8,#REF!="3B",9,#REF!="4A",10,#REF!="","")</f>
        <v>#REF!</v>
      </c>
      <c r="J2911">
        <f>VLOOKUP(F2911,profesor!$G$2:$H$101,2,0)</f>
        <v>31</v>
      </c>
      <c r="K2911">
        <f>VLOOKUP(H2911,ar_predmet!A:C,3,0)</f>
        <v>52</v>
      </c>
      <c r="L2911" s="3">
        <f>VLOOKUP(H2911,ar_predmet!A:C,2,FALSE())</f>
        <v>5308</v>
      </c>
      <c r="M2911">
        <f>+VLOOKUP(G2911,tip_dogodka!$B$2:$C$10,2,0)</f>
        <v>3</v>
      </c>
      <c r="N2911">
        <f>+VLOOKUP(E2911,prostor!$F$1:$G$101,2,0)</f>
        <v>54</v>
      </c>
      <c r="O2911">
        <f t="shared" si="180"/>
        <v>150</v>
      </c>
      <c r="P2911">
        <f>VLOOKUP(O2911,mi2hh!A$2:B$4261,2,FALSE())</f>
        <v>3</v>
      </c>
      <c r="Q2911" t="str">
        <f t="shared" si="181"/>
        <v>Red</v>
      </c>
      <c r="R2911" t="str">
        <f t="shared" si="182"/>
        <v>VS</v>
      </c>
      <c r="S2911" s="24" t="s">
        <v>1179</v>
      </c>
      <c r="T2911" t="str">
        <f t="shared" si="183"/>
        <v/>
      </c>
      <c r="U2911">
        <f>VLOOKUP(S2911,ar_skupina!L$2:M$136,2,FALSE())</f>
        <v>39</v>
      </c>
    </row>
    <row r="2912" spans="1:21" ht="14.25" customHeight="1" x14ac:dyDescent="0.25">
      <c r="A2912">
        <v>3567</v>
      </c>
      <c r="B2912" s="9">
        <v>45400.677083333299</v>
      </c>
      <c r="C2912" s="9">
        <v>45400.78125</v>
      </c>
      <c r="D2912" t="s">
        <v>2195</v>
      </c>
      <c r="E2912" t="s">
        <v>16</v>
      </c>
      <c r="F2912" t="s">
        <v>2192</v>
      </c>
      <c r="G2912" t="s">
        <v>4</v>
      </c>
      <c r="H2912" t="s">
        <v>2196</v>
      </c>
      <c r="I2912" s="63" t="e">
        <f t="array" ref="I2912">_xlfn.IFS(#REF!="1",1,#REF!="2",2,#REF!="3",3,#REF!="1A",4,#REF!="1B",5,#REF!="2A",6,#REF!="2B",7,#REF!="3A",8,#REF!="3B",9,#REF!="4A",10,#REF!="","")</f>
        <v>#REF!</v>
      </c>
      <c r="J2912">
        <f>VLOOKUP(F2912,profesor!$G$2:$H$101,2,0)</f>
        <v>31</v>
      </c>
      <c r="K2912">
        <f>VLOOKUP(H2912,ar_predmet!A:C,3,0)</f>
        <v>201</v>
      </c>
      <c r="L2912" s="3">
        <f>VLOOKUP(H2912,ar_predmet!A:C,2,FALSE())</f>
        <v>7244</v>
      </c>
      <c r="M2912">
        <f>+VLOOKUP(G2912,tip_dogodka!$B$2:$C$10,2,0)</f>
        <v>3</v>
      </c>
      <c r="N2912">
        <f>+VLOOKUP(E2912,prostor!$F$1:$G$101,2,0)</f>
        <v>54</v>
      </c>
      <c r="O2912">
        <f t="shared" si="180"/>
        <v>150</v>
      </c>
      <c r="P2912">
        <f>VLOOKUP(O2912,mi2hh!A$2:B$4261,2,FALSE())</f>
        <v>3</v>
      </c>
      <c r="Q2912" t="str">
        <f t="shared" si="181"/>
        <v>Red</v>
      </c>
      <c r="R2912" t="str">
        <f t="shared" si="182"/>
        <v>MA</v>
      </c>
      <c r="S2912" s="24" t="s">
        <v>1228</v>
      </c>
      <c r="T2912" t="str">
        <f t="shared" si="183"/>
        <v/>
      </c>
      <c r="U2912">
        <f>VLOOKUP(S2912,ar_skupina!L$2:M$136,2,FALSE())</f>
        <v>84</v>
      </c>
    </row>
    <row r="2913" spans="1:21" ht="14.25" customHeight="1" x14ac:dyDescent="0.25">
      <c r="A2913">
        <v>3568</v>
      </c>
      <c r="B2913" s="9">
        <v>45210.53125</v>
      </c>
      <c r="C2913" s="9">
        <v>45210.635416666701</v>
      </c>
      <c r="D2913" t="s">
        <v>2201</v>
      </c>
      <c r="E2913">
        <v>401</v>
      </c>
      <c r="F2913" t="s">
        <v>2192</v>
      </c>
      <c r="G2913" t="s">
        <v>2</v>
      </c>
      <c r="H2913" t="s">
        <v>1308</v>
      </c>
      <c r="I2913" s="63" t="e">
        <f t="array" ref="I2913">_xlfn.IFS(#REF!="1",1,#REF!="2",2,#REF!="3",3,#REF!="1A",4,#REF!="1B",5,#REF!="2A",6,#REF!="2B",7,#REF!="3A",8,#REF!="3B",9,#REF!="4A",10,#REF!="","")</f>
        <v>#REF!</v>
      </c>
      <c r="J2913">
        <f>VLOOKUP(F2913,profesor!$G$2:$H$101,2,0)</f>
        <v>31</v>
      </c>
      <c r="K2913">
        <f>VLOOKUP(H2913,ar_predmet!A:C,3,0)</f>
        <v>166</v>
      </c>
      <c r="L2913" s="3">
        <f>VLOOKUP(H2913,ar_predmet!A:C,2,FALSE())</f>
        <v>7126</v>
      </c>
      <c r="M2913">
        <f>+VLOOKUP(G2913,tip_dogodka!$B$2:$C$10,2,0)</f>
        <v>1</v>
      </c>
      <c r="N2913">
        <f>+VLOOKUP(E2913,prostor!$F$1:$G$101,2,0)</f>
        <v>10</v>
      </c>
      <c r="O2913">
        <f t="shared" si="180"/>
        <v>150</v>
      </c>
      <c r="P2913">
        <f>VLOOKUP(O2913,mi2hh!A$2:B$4261,2,FALSE())</f>
        <v>3</v>
      </c>
      <c r="Q2913" t="str">
        <f t="shared" si="181"/>
        <v>Red</v>
      </c>
      <c r="R2913" t="str">
        <f t="shared" si="182"/>
        <v>MA</v>
      </c>
      <c r="S2913" s="24" t="s">
        <v>1223</v>
      </c>
      <c r="T2913" t="str">
        <f t="shared" si="183"/>
        <v/>
      </c>
      <c r="U2913">
        <f>VLOOKUP(S2913,ar_skupina!L$2:M$136,2,FALSE())</f>
        <v>79</v>
      </c>
    </row>
    <row r="2914" spans="1:21" ht="14.25" customHeight="1" x14ac:dyDescent="0.25">
      <c r="A2914">
        <v>3569</v>
      </c>
      <c r="B2914" s="9">
        <v>45364.489583333299</v>
      </c>
      <c r="C2914" s="9">
        <v>45364.59375</v>
      </c>
      <c r="D2914" t="s">
        <v>2206</v>
      </c>
      <c r="E2914">
        <v>402</v>
      </c>
      <c r="F2914" t="s">
        <v>2192</v>
      </c>
      <c r="G2914" t="s">
        <v>2</v>
      </c>
      <c r="H2914" t="s">
        <v>2207</v>
      </c>
      <c r="I2914" s="63" t="e">
        <f t="array" ref="I2914">_xlfn.IFS(#REF!="1",1,#REF!="2",2,#REF!="3",3,#REF!="1A",4,#REF!="1B",5,#REF!="2A",6,#REF!="2B",7,#REF!="3A",8,#REF!="3B",9,#REF!="4A",10,#REF!="","")</f>
        <v>#REF!</v>
      </c>
      <c r="J2914">
        <f>VLOOKUP(F2914,profesor!$G$2:$H$101,2,0)</f>
        <v>31</v>
      </c>
      <c r="K2914">
        <f>VLOOKUP(H2914,ar_predmet!A:C,3,0)</f>
        <v>129</v>
      </c>
      <c r="L2914" s="3">
        <f>VLOOKUP(H2914,ar_predmet!A:C,2,FALSE())</f>
        <v>6323</v>
      </c>
      <c r="M2914">
        <f>+VLOOKUP(G2914,tip_dogodka!$B$2:$C$10,2,0)</f>
        <v>1</v>
      </c>
      <c r="N2914">
        <f>+VLOOKUP(E2914,prostor!$F$1:$G$101,2,0)</f>
        <v>11</v>
      </c>
      <c r="O2914">
        <f t="shared" si="180"/>
        <v>150</v>
      </c>
      <c r="P2914">
        <f>VLOOKUP(O2914,mi2hh!A$2:B$4261,2,FALSE())</f>
        <v>3</v>
      </c>
      <c r="Q2914" t="str">
        <f t="shared" si="181"/>
        <v>Red</v>
      </c>
      <c r="R2914" t="str">
        <f t="shared" si="182"/>
        <v>UN</v>
      </c>
      <c r="S2914" s="24" t="s">
        <v>1214</v>
      </c>
      <c r="T2914" t="str">
        <f t="shared" si="183"/>
        <v/>
      </c>
      <c r="U2914">
        <f>VLOOKUP(S2914,ar_skupina!L$2:M$136,2,FALSE())</f>
        <v>71</v>
      </c>
    </row>
    <row r="2915" spans="1:21" ht="14.25" customHeight="1" x14ac:dyDescent="0.25">
      <c r="A2915">
        <v>3570</v>
      </c>
      <c r="B2915" s="9">
        <v>45281.375</v>
      </c>
      <c r="C2915" s="9">
        <v>45281.479166666701</v>
      </c>
      <c r="D2915" t="s">
        <v>2204</v>
      </c>
      <c r="E2915">
        <v>402</v>
      </c>
      <c r="F2915" t="s">
        <v>2192</v>
      </c>
      <c r="G2915" t="s">
        <v>2</v>
      </c>
      <c r="H2915" t="s">
        <v>2205</v>
      </c>
      <c r="I2915" s="63" t="e">
        <f t="array" ref="I2915">_xlfn.IFS(#REF!="1",1,#REF!="2",2,#REF!="3",3,#REF!="1A",4,#REF!="1B",5,#REF!="2A",6,#REF!="2B",7,#REF!="3A",8,#REF!="3B",9,#REF!="4A",10,#REF!="","")</f>
        <v>#REF!</v>
      </c>
      <c r="J2915">
        <f>VLOOKUP(F2915,profesor!$G$2:$H$101,2,0)</f>
        <v>31</v>
      </c>
      <c r="K2915">
        <f>VLOOKUP(H2915,ar_predmet!A:C,3,0)</f>
        <v>125</v>
      </c>
      <c r="L2915" s="3">
        <f>VLOOKUP(H2915,ar_predmet!A:C,2,FALSE())</f>
        <v>6318</v>
      </c>
      <c r="M2915">
        <f>+VLOOKUP(G2915,tip_dogodka!$B$2:$C$10,2,0)</f>
        <v>1</v>
      </c>
      <c r="N2915">
        <f>+VLOOKUP(E2915,prostor!$F$1:$G$101,2,0)</f>
        <v>11</v>
      </c>
      <c r="O2915">
        <f t="shared" si="180"/>
        <v>150</v>
      </c>
      <c r="P2915">
        <f>VLOOKUP(O2915,mi2hh!A$2:B$4261,2,FALSE())</f>
        <v>3</v>
      </c>
      <c r="Q2915" t="str">
        <f t="shared" si="181"/>
        <v>Red</v>
      </c>
      <c r="R2915" t="str">
        <f t="shared" si="182"/>
        <v>UN</v>
      </c>
      <c r="S2915" s="24" t="s">
        <v>1214</v>
      </c>
      <c r="T2915" t="str">
        <f t="shared" si="183"/>
        <v/>
      </c>
      <c r="U2915">
        <f>VLOOKUP(S2915,ar_skupina!L$2:M$136,2,FALSE())</f>
        <v>71</v>
      </c>
    </row>
    <row r="2916" spans="1:21" ht="14.25" customHeight="1" x14ac:dyDescent="0.25">
      <c r="A2916">
        <v>3571</v>
      </c>
      <c r="B2916" s="9">
        <v>45397.677083333299</v>
      </c>
      <c r="C2916" s="9">
        <v>45397.78125</v>
      </c>
      <c r="D2916" t="s">
        <v>2209</v>
      </c>
      <c r="E2916">
        <v>412</v>
      </c>
      <c r="F2916" t="s">
        <v>2192</v>
      </c>
      <c r="G2916" t="s">
        <v>2</v>
      </c>
      <c r="H2916" t="s">
        <v>2196</v>
      </c>
      <c r="I2916" s="63" t="e">
        <f t="array" ref="I2916">_xlfn.IFS(#REF!="1",1,#REF!="2",2,#REF!="3",3,#REF!="1A",4,#REF!="1B",5,#REF!="2A",6,#REF!="2B",7,#REF!="3A",8,#REF!="3B",9,#REF!="4A",10,#REF!="","")</f>
        <v>#REF!</v>
      </c>
      <c r="J2916">
        <f>VLOOKUP(F2916,profesor!$G$2:$H$101,2,0)</f>
        <v>31</v>
      </c>
      <c r="K2916">
        <f>VLOOKUP(H2916,ar_predmet!A:C,3,0)</f>
        <v>201</v>
      </c>
      <c r="L2916" s="3">
        <f>VLOOKUP(H2916,ar_predmet!A:C,2,FALSE())</f>
        <v>7244</v>
      </c>
      <c r="M2916">
        <f>+VLOOKUP(G2916,tip_dogodka!$B$2:$C$10,2,0)</f>
        <v>1</v>
      </c>
      <c r="N2916">
        <f>+VLOOKUP(E2916,prostor!$F$1:$G$101,2,0)</f>
        <v>15</v>
      </c>
      <c r="O2916">
        <f t="shared" si="180"/>
        <v>150</v>
      </c>
      <c r="P2916">
        <f>VLOOKUP(O2916,mi2hh!A$2:B$4261,2,FALSE())</f>
        <v>3</v>
      </c>
      <c r="Q2916" t="str">
        <f t="shared" si="181"/>
        <v>Red</v>
      </c>
      <c r="R2916" t="str">
        <f t="shared" si="182"/>
        <v>MA</v>
      </c>
      <c r="S2916" s="24" t="s">
        <v>1228</v>
      </c>
      <c r="T2916" t="str">
        <f t="shared" si="183"/>
        <v/>
      </c>
      <c r="U2916">
        <f>VLOOKUP(S2916,ar_skupina!L$2:M$136,2,FALSE())</f>
        <v>84</v>
      </c>
    </row>
    <row r="2917" spans="1:21" ht="14.25" customHeight="1" x14ac:dyDescent="0.25">
      <c r="A2917">
        <v>3572</v>
      </c>
      <c r="B2917" s="9">
        <v>45202.53125</v>
      </c>
      <c r="C2917" s="9">
        <v>45202.635416666701</v>
      </c>
      <c r="D2917" t="s">
        <v>2215</v>
      </c>
      <c r="E2917" t="s">
        <v>16</v>
      </c>
      <c r="F2917" t="s">
        <v>2192</v>
      </c>
      <c r="G2917" t="s">
        <v>4</v>
      </c>
      <c r="H2917" t="s">
        <v>1308</v>
      </c>
      <c r="I2917" s="63" t="e">
        <f t="array" ref="I2917">_xlfn.IFS(#REF!="1",1,#REF!="2",2,#REF!="3",3,#REF!="1A",4,#REF!="1B",5,#REF!="2A",6,#REF!="2B",7,#REF!="3A",8,#REF!="3B",9,#REF!="4A",10,#REF!="","")</f>
        <v>#REF!</v>
      </c>
      <c r="J2917">
        <f>VLOOKUP(F2917,profesor!$G$2:$H$101,2,0)</f>
        <v>31</v>
      </c>
      <c r="K2917">
        <f>VLOOKUP(H2917,ar_predmet!A:C,3,0)</f>
        <v>166</v>
      </c>
      <c r="L2917" s="3">
        <f>VLOOKUP(H2917,ar_predmet!A:C,2,FALSE())</f>
        <v>7126</v>
      </c>
      <c r="M2917">
        <f>+VLOOKUP(G2917,tip_dogodka!$B$2:$C$10,2,0)</f>
        <v>3</v>
      </c>
      <c r="N2917">
        <f>+VLOOKUP(E2917,prostor!$F$1:$G$101,2,0)</f>
        <v>54</v>
      </c>
      <c r="O2917">
        <f t="shared" si="180"/>
        <v>150</v>
      </c>
      <c r="P2917">
        <f>VLOOKUP(O2917,mi2hh!A$2:B$4261,2,FALSE())</f>
        <v>3</v>
      </c>
      <c r="Q2917" t="str">
        <f t="shared" si="181"/>
        <v>Red</v>
      </c>
      <c r="R2917" t="str">
        <f t="shared" si="182"/>
        <v>MA</v>
      </c>
      <c r="S2917" s="24" t="s">
        <v>1223</v>
      </c>
      <c r="T2917" t="str">
        <f t="shared" si="183"/>
        <v/>
      </c>
      <c r="U2917">
        <f>VLOOKUP(S2917,ar_skupina!L$2:M$136,2,FALSE())</f>
        <v>79</v>
      </c>
    </row>
    <row r="2918" spans="1:21" ht="14.25" customHeight="1" x14ac:dyDescent="0.25">
      <c r="A2918">
        <v>3573</v>
      </c>
      <c r="B2918" s="9">
        <v>45223.677083333299</v>
      </c>
      <c r="C2918" s="9">
        <v>45223.78125</v>
      </c>
      <c r="D2918" t="s">
        <v>2197</v>
      </c>
      <c r="E2918" t="s">
        <v>16</v>
      </c>
      <c r="F2918" t="s">
        <v>2192</v>
      </c>
      <c r="G2918" t="s">
        <v>4</v>
      </c>
      <c r="H2918" t="s">
        <v>2198</v>
      </c>
      <c r="I2918" s="63" t="e">
        <f t="array" ref="I2918">_xlfn.IFS(#REF!="1",1,#REF!="2",2,#REF!="3",3,#REF!="1A",4,#REF!="1B",5,#REF!="2A",6,#REF!="2B",7,#REF!="3A",8,#REF!="3B",9,#REF!="4A",10,#REF!="","")</f>
        <v>#REF!</v>
      </c>
      <c r="J2918">
        <f>VLOOKUP(F2918,profesor!$G$2:$H$101,2,0)</f>
        <v>31</v>
      </c>
      <c r="K2918">
        <f>VLOOKUP(H2918,ar_predmet!A:C,3,0)</f>
        <v>182</v>
      </c>
      <c r="L2918" s="3">
        <f>VLOOKUP(H2918,ar_predmet!A:C,2,FALSE())</f>
        <v>7220</v>
      </c>
      <c r="M2918">
        <f>+VLOOKUP(G2918,tip_dogodka!$B$2:$C$10,2,0)</f>
        <v>3</v>
      </c>
      <c r="N2918">
        <f>+VLOOKUP(E2918,prostor!$F$1:$G$101,2,0)</f>
        <v>54</v>
      </c>
      <c r="O2918">
        <f t="shared" si="180"/>
        <v>150</v>
      </c>
      <c r="P2918">
        <f>VLOOKUP(O2918,mi2hh!A$2:B$4261,2,FALSE())</f>
        <v>3</v>
      </c>
      <c r="Q2918" t="str">
        <f t="shared" si="181"/>
        <v>Red</v>
      </c>
      <c r="R2918" t="str">
        <f t="shared" si="182"/>
        <v>MA</v>
      </c>
      <c r="S2918" s="24" t="s">
        <v>1228</v>
      </c>
      <c r="T2918" t="str">
        <f t="shared" si="183"/>
        <v/>
      </c>
      <c r="U2918">
        <f>VLOOKUP(S2918,ar_skupina!L$2:M$136,2,FALSE())</f>
        <v>84</v>
      </c>
    </row>
    <row r="2919" spans="1:21" ht="14.25" customHeight="1" x14ac:dyDescent="0.25">
      <c r="A2919">
        <v>3574</v>
      </c>
      <c r="B2919" s="9">
        <v>45404.677083333299</v>
      </c>
      <c r="C2919" s="9">
        <v>45404.78125</v>
      </c>
      <c r="D2919" t="s">
        <v>2195</v>
      </c>
      <c r="E2919" t="s">
        <v>16</v>
      </c>
      <c r="F2919" t="s">
        <v>2192</v>
      </c>
      <c r="G2919" t="s">
        <v>4</v>
      </c>
      <c r="H2919" t="s">
        <v>2196</v>
      </c>
      <c r="I2919" s="63" t="e">
        <f t="array" ref="I2919">_xlfn.IFS(#REF!="1",1,#REF!="2",2,#REF!="3",3,#REF!="1A",4,#REF!="1B",5,#REF!="2A",6,#REF!="2B",7,#REF!="3A",8,#REF!="3B",9,#REF!="4A",10,#REF!="","")</f>
        <v>#REF!</v>
      </c>
      <c r="J2919">
        <f>VLOOKUP(F2919,profesor!$G$2:$H$101,2,0)</f>
        <v>31</v>
      </c>
      <c r="K2919">
        <f>VLOOKUP(H2919,ar_predmet!A:C,3,0)</f>
        <v>201</v>
      </c>
      <c r="L2919" s="3">
        <f>VLOOKUP(H2919,ar_predmet!A:C,2,FALSE())</f>
        <v>7244</v>
      </c>
      <c r="M2919">
        <f>+VLOOKUP(G2919,tip_dogodka!$B$2:$C$10,2,0)</f>
        <v>3</v>
      </c>
      <c r="N2919">
        <f>+VLOOKUP(E2919,prostor!$F$1:$G$101,2,0)</f>
        <v>54</v>
      </c>
      <c r="O2919">
        <f t="shared" si="180"/>
        <v>150</v>
      </c>
      <c r="P2919">
        <f>VLOOKUP(O2919,mi2hh!A$2:B$4261,2,FALSE())</f>
        <v>3</v>
      </c>
      <c r="Q2919" t="str">
        <f t="shared" si="181"/>
        <v>Red</v>
      </c>
      <c r="R2919" t="str">
        <f t="shared" si="182"/>
        <v>MA</v>
      </c>
      <c r="S2919" s="24" t="s">
        <v>1228</v>
      </c>
      <c r="T2919" t="str">
        <f t="shared" si="183"/>
        <v/>
      </c>
      <c r="U2919">
        <f>VLOOKUP(S2919,ar_skupina!L$2:M$136,2,FALSE())</f>
        <v>84</v>
      </c>
    </row>
    <row r="2920" spans="1:21" ht="14.25" customHeight="1" x14ac:dyDescent="0.25">
      <c r="A2920">
        <v>3575</v>
      </c>
      <c r="B2920" s="9">
        <v>45272.635416666701</v>
      </c>
      <c r="C2920" s="9">
        <v>45272.739583333299</v>
      </c>
      <c r="D2920" t="s">
        <v>2214</v>
      </c>
      <c r="E2920" t="s">
        <v>16</v>
      </c>
      <c r="F2920" t="s">
        <v>2192</v>
      </c>
      <c r="G2920" t="s">
        <v>4</v>
      </c>
      <c r="H2920" t="s">
        <v>2205</v>
      </c>
      <c r="I2920" s="63" t="e">
        <f t="array" ref="I2920">_xlfn.IFS(#REF!="1",1,#REF!="2",2,#REF!="3",3,#REF!="1A",4,#REF!="1B",5,#REF!="2A",6,#REF!="2B",7,#REF!="3A",8,#REF!="3B",9,#REF!="4A",10,#REF!="","")</f>
        <v>#REF!</v>
      </c>
      <c r="J2920">
        <f>VLOOKUP(F2920,profesor!$G$2:$H$101,2,0)</f>
        <v>31</v>
      </c>
      <c r="K2920">
        <f>VLOOKUP(H2920,ar_predmet!A:C,3,0)</f>
        <v>125</v>
      </c>
      <c r="L2920" s="3">
        <f>VLOOKUP(H2920,ar_predmet!A:C,2,FALSE())</f>
        <v>6318</v>
      </c>
      <c r="M2920">
        <f>+VLOOKUP(G2920,tip_dogodka!$B$2:$C$10,2,0)</f>
        <v>3</v>
      </c>
      <c r="N2920">
        <f>+VLOOKUP(E2920,prostor!$F$1:$G$101,2,0)</f>
        <v>54</v>
      </c>
      <c r="O2920">
        <f t="shared" si="180"/>
        <v>150</v>
      </c>
      <c r="P2920">
        <f>VLOOKUP(O2920,mi2hh!A$2:B$4261,2,FALSE())</f>
        <v>3</v>
      </c>
      <c r="Q2920" t="str">
        <f t="shared" si="181"/>
        <v>Red</v>
      </c>
      <c r="R2920" t="str">
        <f t="shared" si="182"/>
        <v>UN</v>
      </c>
      <c r="S2920" s="24" t="s">
        <v>1214</v>
      </c>
      <c r="T2920" t="str">
        <f t="shared" si="183"/>
        <v/>
      </c>
      <c r="U2920">
        <f>VLOOKUP(S2920,ar_skupina!L$2:M$136,2,FALSE())</f>
        <v>71</v>
      </c>
    </row>
    <row r="2921" spans="1:21" ht="14.25" customHeight="1" x14ac:dyDescent="0.25">
      <c r="A2921">
        <v>3576</v>
      </c>
      <c r="B2921" s="9">
        <v>45352.635416666701</v>
      </c>
      <c r="C2921" s="9">
        <v>45352.739583333299</v>
      </c>
      <c r="D2921" t="s">
        <v>2220</v>
      </c>
      <c r="E2921" t="s">
        <v>16</v>
      </c>
      <c r="F2921" t="s">
        <v>2192</v>
      </c>
      <c r="G2921" t="s">
        <v>4</v>
      </c>
      <c r="H2921" t="s">
        <v>1423</v>
      </c>
      <c r="I2921" s="63" t="e">
        <f t="array" ref="I2921">_xlfn.IFS(#REF!="1",1,#REF!="2",2,#REF!="3",3,#REF!="1A",4,#REF!="1B",5,#REF!="2A",6,#REF!="2B",7,#REF!="3A",8,#REF!="3B",9,#REF!="4A",10,#REF!="","")</f>
        <v>#REF!</v>
      </c>
      <c r="J2921">
        <f>VLOOKUP(F2921,profesor!$G$2:$H$101,2,0)</f>
        <v>31</v>
      </c>
      <c r="K2921">
        <f>VLOOKUP(H2921,ar_predmet!A:C,3,0)</f>
        <v>36</v>
      </c>
      <c r="L2921" s="3">
        <f>VLOOKUP(H2921,ar_predmet!A:C,2,FALSE())</f>
        <v>5238</v>
      </c>
      <c r="M2921">
        <f>+VLOOKUP(G2921,tip_dogodka!$B$2:$C$10,2,0)</f>
        <v>3</v>
      </c>
      <c r="N2921">
        <f>+VLOOKUP(E2921,prostor!$F$1:$G$101,2,0)</f>
        <v>54</v>
      </c>
      <c r="O2921">
        <f t="shared" si="180"/>
        <v>150</v>
      </c>
      <c r="P2921">
        <f>VLOOKUP(O2921,mi2hh!A$2:B$4261,2,FALSE())</f>
        <v>3</v>
      </c>
      <c r="Q2921" t="str">
        <f t="shared" si="181"/>
        <v>Red</v>
      </c>
      <c r="R2921" t="str">
        <f t="shared" si="182"/>
        <v>VS</v>
      </c>
      <c r="S2921" s="24" t="s">
        <v>1155</v>
      </c>
      <c r="T2921" t="str">
        <f t="shared" si="183"/>
        <v/>
      </c>
      <c r="U2921">
        <f>VLOOKUP(S2921,ar_skupina!L$2:M$136,2,FALSE())</f>
        <v>18</v>
      </c>
    </row>
    <row r="2922" spans="1:21" ht="14.25" customHeight="1" x14ac:dyDescent="0.25">
      <c r="A2922">
        <v>3577</v>
      </c>
      <c r="B2922" s="9">
        <v>45268.375</v>
      </c>
      <c r="C2922" s="9">
        <v>45268.479166666701</v>
      </c>
      <c r="D2922" t="s">
        <v>2213</v>
      </c>
      <c r="E2922" t="s">
        <v>16</v>
      </c>
      <c r="F2922" t="s">
        <v>2192</v>
      </c>
      <c r="G2922" t="s">
        <v>4</v>
      </c>
      <c r="H2922" t="s">
        <v>2193</v>
      </c>
      <c r="I2922" s="63" t="e">
        <f t="array" ref="I2922">_xlfn.IFS(#REF!="1",1,#REF!="2",2,#REF!="3",3,#REF!="1A",4,#REF!="1B",5,#REF!="2A",6,#REF!="2B",7,#REF!="3A",8,#REF!="3B",9,#REF!="4A",10,#REF!="","")</f>
        <v>#REF!</v>
      </c>
      <c r="J2922">
        <f>VLOOKUP(F2922,profesor!$G$2:$H$101,2,0)</f>
        <v>31</v>
      </c>
      <c r="K2922">
        <f>VLOOKUP(H2922,ar_predmet!A:C,3,0)</f>
        <v>52</v>
      </c>
      <c r="L2922" s="3">
        <f>VLOOKUP(H2922,ar_predmet!A:C,2,FALSE())</f>
        <v>5308</v>
      </c>
      <c r="M2922">
        <f>+VLOOKUP(G2922,tip_dogodka!$B$2:$C$10,2,0)</f>
        <v>3</v>
      </c>
      <c r="N2922">
        <f>+VLOOKUP(E2922,prostor!$F$1:$G$101,2,0)</f>
        <v>54</v>
      </c>
      <c r="O2922">
        <f t="shared" si="180"/>
        <v>150</v>
      </c>
      <c r="P2922">
        <f>VLOOKUP(O2922,mi2hh!A$2:B$4261,2,FALSE())</f>
        <v>3</v>
      </c>
      <c r="Q2922" t="str">
        <f t="shared" si="181"/>
        <v>Red</v>
      </c>
      <c r="R2922" t="str">
        <f t="shared" si="182"/>
        <v>VS</v>
      </c>
      <c r="S2922" s="24" t="s">
        <v>1179</v>
      </c>
      <c r="T2922" t="str">
        <f t="shared" si="183"/>
        <v/>
      </c>
      <c r="U2922">
        <f>VLOOKUP(S2922,ar_skupina!L$2:M$136,2,FALSE())</f>
        <v>39</v>
      </c>
    </row>
    <row r="2923" spans="1:21" ht="14.25" customHeight="1" x14ac:dyDescent="0.25">
      <c r="A2923">
        <v>3578</v>
      </c>
      <c r="B2923" s="9">
        <v>45419.677083333299</v>
      </c>
      <c r="C2923" s="9">
        <v>45419.78125</v>
      </c>
      <c r="D2923" t="s">
        <v>2210</v>
      </c>
      <c r="E2923" t="s">
        <v>16</v>
      </c>
      <c r="F2923" t="s">
        <v>2192</v>
      </c>
      <c r="G2923" t="s">
        <v>5</v>
      </c>
      <c r="H2923" t="s">
        <v>2196</v>
      </c>
      <c r="I2923" s="63" t="e">
        <f t="array" ref="I2923">_xlfn.IFS(#REF!="1",1,#REF!="2",2,#REF!="3",3,#REF!="1A",4,#REF!="1B",5,#REF!="2A",6,#REF!="2B",7,#REF!="3A",8,#REF!="3B",9,#REF!="4A",10,#REF!="","")</f>
        <v>#REF!</v>
      </c>
      <c r="J2923">
        <f>VLOOKUP(F2923,profesor!$G$2:$H$101,2,0)</f>
        <v>31</v>
      </c>
      <c r="K2923">
        <f>VLOOKUP(H2923,ar_predmet!A:C,3,0)</f>
        <v>201</v>
      </c>
      <c r="L2923" s="3">
        <f>VLOOKUP(H2923,ar_predmet!A:C,2,FALSE())</f>
        <v>7244</v>
      </c>
      <c r="M2923">
        <f>+VLOOKUP(G2923,tip_dogodka!$B$2:$C$10,2,0)</f>
        <v>4</v>
      </c>
      <c r="N2923">
        <f>+VLOOKUP(E2923,prostor!$F$1:$G$101,2,0)</f>
        <v>54</v>
      </c>
      <c r="O2923">
        <f t="shared" si="180"/>
        <v>150</v>
      </c>
      <c r="P2923">
        <f>VLOOKUP(O2923,mi2hh!A$2:B$4261,2,FALSE())</f>
        <v>3</v>
      </c>
      <c r="Q2923" t="str">
        <f t="shared" si="181"/>
        <v>Red</v>
      </c>
      <c r="R2923" t="str">
        <f t="shared" si="182"/>
        <v>MA</v>
      </c>
      <c r="S2923" s="24" t="s">
        <v>1228</v>
      </c>
      <c r="T2923" t="str">
        <f t="shared" si="183"/>
        <v/>
      </c>
      <c r="U2923">
        <f>VLOOKUP(S2923,ar_skupina!L$2:M$136,2,FALSE())</f>
        <v>84</v>
      </c>
    </row>
    <row r="2924" spans="1:21" ht="14.25" customHeight="1" x14ac:dyDescent="0.25">
      <c r="A2924">
        <v>3579</v>
      </c>
      <c r="B2924" s="9">
        <v>45358.489583333299</v>
      </c>
      <c r="C2924" s="9">
        <v>45358.59375</v>
      </c>
      <c r="D2924" t="s">
        <v>2206</v>
      </c>
      <c r="E2924">
        <v>402</v>
      </c>
      <c r="F2924" t="s">
        <v>2192</v>
      </c>
      <c r="G2924" t="s">
        <v>2</v>
      </c>
      <c r="H2924" t="s">
        <v>2207</v>
      </c>
      <c r="I2924" s="63" t="e">
        <f t="array" ref="I2924">_xlfn.IFS(#REF!="1",1,#REF!="2",2,#REF!="3",3,#REF!="1A",4,#REF!="1B",5,#REF!="2A",6,#REF!="2B",7,#REF!="3A",8,#REF!="3B",9,#REF!="4A",10,#REF!="","")</f>
        <v>#REF!</v>
      </c>
      <c r="J2924">
        <f>VLOOKUP(F2924,profesor!$G$2:$H$101,2,0)</f>
        <v>31</v>
      </c>
      <c r="K2924">
        <f>VLOOKUP(H2924,ar_predmet!A:C,3,0)</f>
        <v>129</v>
      </c>
      <c r="L2924" s="3">
        <f>VLOOKUP(H2924,ar_predmet!A:C,2,FALSE())</f>
        <v>6323</v>
      </c>
      <c r="M2924">
        <f>+VLOOKUP(G2924,tip_dogodka!$B$2:$C$10,2,0)</f>
        <v>1</v>
      </c>
      <c r="N2924">
        <f>+VLOOKUP(E2924,prostor!$F$1:$G$101,2,0)</f>
        <v>11</v>
      </c>
      <c r="O2924">
        <f t="shared" si="180"/>
        <v>150</v>
      </c>
      <c r="P2924">
        <f>VLOOKUP(O2924,mi2hh!A$2:B$4261,2,FALSE())</f>
        <v>3</v>
      </c>
      <c r="Q2924" t="str">
        <f t="shared" si="181"/>
        <v>Red</v>
      </c>
      <c r="R2924" t="str">
        <f t="shared" si="182"/>
        <v>UN</v>
      </c>
      <c r="S2924" s="24" t="s">
        <v>1214</v>
      </c>
      <c r="T2924" t="str">
        <f t="shared" si="183"/>
        <v/>
      </c>
      <c r="U2924">
        <f>VLOOKUP(S2924,ar_skupina!L$2:M$136,2,FALSE())</f>
        <v>71</v>
      </c>
    </row>
    <row r="2925" spans="1:21" ht="14.25" customHeight="1" x14ac:dyDescent="0.25">
      <c r="A2925">
        <v>3580</v>
      </c>
      <c r="B2925" s="9">
        <v>45397.677083333299</v>
      </c>
      <c r="C2925" s="9">
        <v>45397.78125</v>
      </c>
      <c r="D2925" t="s">
        <v>2209</v>
      </c>
      <c r="E2925">
        <v>412</v>
      </c>
      <c r="F2925" t="s">
        <v>2192</v>
      </c>
      <c r="G2925" t="s">
        <v>2</v>
      </c>
      <c r="H2925" t="s">
        <v>2196</v>
      </c>
      <c r="I2925" s="63" t="e">
        <f t="array" ref="I2925">_xlfn.IFS(#REF!="1",1,#REF!="2",2,#REF!="3",3,#REF!="1A",4,#REF!="1B",5,#REF!="2A",6,#REF!="2B",7,#REF!="3A",8,#REF!="3B",9,#REF!="4A",10,#REF!="","")</f>
        <v>#REF!</v>
      </c>
      <c r="J2925">
        <f>VLOOKUP(F2925,profesor!$G$2:$H$101,2,0)</f>
        <v>31</v>
      </c>
      <c r="K2925">
        <f>VLOOKUP(H2925,ar_predmet!A:C,3,0)</f>
        <v>201</v>
      </c>
      <c r="L2925" s="3">
        <f>VLOOKUP(H2925,ar_predmet!A:C,2,FALSE())</f>
        <v>7244</v>
      </c>
      <c r="M2925">
        <f>+VLOOKUP(G2925,tip_dogodka!$B$2:$C$10,2,0)</f>
        <v>1</v>
      </c>
      <c r="N2925">
        <f>+VLOOKUP(E2925,prostor!$F$1:$G$101,2,0)</f>
        <v>15</v>
      </c>
      <c r="O2925">
        <f t="shared" si="180"/>
        <v>150</v>
      </c>
      <c r="P2925">
        <f>VLOOKUP(O2925,mi2hh!A$2:B$4261,2,FALSE())</f>
        <v>3</v>
      </c>
      <c r="Q2925" t="str">
        <f t="shared" si="181"/>
        <v>Red</v>
      </c>
      <c r="R2925" t="str">
        <f t="shared" si="182"/>
        <v>MA</v>
      </c>
      <c r="S2925" s="24" t="s">
        <v>1228</v>
      </c>
      <c r="T2925" t="str">
        <f t="shared" si="183"/>
        <v/>
      </c>
      <c r="U2925">
        <f>VLOOKUP(S2925,ar_skupina!L$2:M$136,2,FALSE())</f>
        <v>84</v>
      </c>
    </row>
    <row r="2926" spans="1:21" ht="14.25" customHeight="1" x14ac:dyDescent="0.25">
      <c r="A2926">
        <v>3581</v>
      </c>
      <c r="B2926" s="9">
        <v>45259.375</v>
      </c>
      <c r="C2926" s="9">
        <v>45259.479166666701</v>
      </c>
      <c r="D2926" t="s">
        <v>2191</v>
      </c>
      <c r="E2926">
        <v>401</v>
      </c>
      <c r="F2926" t="s">
        <v>2192</v>
      </c>
      <c r="G2926" t="s">
        <v>2</v>
      </c>
      <c r="H2926" t="s">
        <v>2193</v>
      </c>
      <c r="I2926" s="63" t="e">
        <f t="array" ref="I2926">_xlfn.IFS(#REF!="1",1,#REF!="2",2,#REF!="3",3,#REF!="1A",4,#REF!="1B",5,#REF!="2A",6,#REF!="2B",7,#REF!="3A",8,#REF!="3B",9,#REF!="4A",10,#REF!="","")</f>
        <v>#REF!</v>
      </c>
      <c r="J2926">
        <f>VLOOKUP(F2926,profesor!$G$2:$H$101,2,0)</f>
        <v>31</v>
      </c>
      <c r="K2926">
        <f>VLOOKUP(H2926,ar_predmet!A:C,3,0)</f>
        <v>52</v>
      </c>
      <c r="L2926" s="3">
        <f>VLOOKUP(H2926,ar_predmet!A:C,2,FALSE())</f>
        <v>5308</v>
      </c>
      <c r="M2926">
        <f>+VLOOKUP(G2926,tip_dogodka!$B$2:$C$10,2,0)</f>
        <v>1</v>
      </c>
      <c r="N2926">
        <f>+VLOOKUP(E2926,prostor!$F$1:$G$101,2,0)</f>
        <v>10</v>
      </c>
      <c r="O2926">
        <f t="shared" si="180"/>
        <v>150</v>
      </c>
      <c r="P2926">
        <f>VLOOKUP(O2926,mi2hh!A$2:B$4261,2,FALSE())</f>
        <v>3</v>
      </c>
      <c r="Q2926" t="str">
        <f t="shared" si="181"/>
        <v>Red</v>
      </c>
      <c r="R2926" t="str">
        <f t="shared" si="182"/>
        <v>VS</v>
      </c>
      <c r="S2926" s="24" t="s">
        <v>1179</v>
      </c>
      <c r="T2926" t="str">
        <f t="shared" si="183"/>
        <v/>
      </c>
      <c r="U2926">
        <f>VLOOKUP(S2926,ar_skupina!L$2:M$136,2,FALSE())</f>
        <v>39</v>
      </c>
    </row>
    <row r="2927" spans="1:21" ht="14.25" customHeight="1" x14ac:dyDescent="0.25">
      <c r="A2927">
        <v>3582</v>
      </c>
      <c r="B2927" s="9">
        <v>45408.677083333299</v>
      </c>
      <c r="C2927" s="9">
        <v>45408.78125</v>
      </c>
      <c r="D2927" t="s">
        <v>2210</v>
      </c>
      <c r="E2927" t="s">
        <v>16</v>
      </c>
      <c r="F2927" t="s">
        <v>2192</v>
      </c>
      <c r="G2927" t="s">
        <v>5</v>
      </c>
      <c r="H2927" t="s">
        <v>2196</v>
      </c>
      <c r="I2927" s="63" t="e">
        <f t="array" ref="I2927">_xlfn.IFS(#REF!="1",1,#REF!="2",2,#REF!="3",3,#REF!="1A",4,#REF!="1B",5,#REF!="2A",6,#REF!="2B",7,#REF!="3A",8,#REF!="3B",9,#REF!="4A",10,#REF!="","")</f>
        <v>#REF!</v>
      </c>
      <c r="J2927">
        <f>VLOOKUP(F2927,profesor!$G$2:$H$101,2,0)</f>
        <v>31</v>
      </c>
      <c r="K2927">
        <f>VLOOKUP(H2927,ar_predmet!A:C,3,0)</f>
        <v>201</v>
      </c>
      <c r="L2927" s="3">
        <f>VLOOKUP(H2927,ar_predmet!A:C,2,FALSE())</f>
        <v>7244</v>
      </c>
      <c r="M2927">
        <f>+VLOOKUP(G2927,tip_dogodka!$B$2:$C$10,2,0)</f>
        <v>4</v>
      </c>
      <c r="N2927">
        <f>+VLOOKUP(E2927,prostor!$F$1:$G$101,2,0)</f>
        <v>54</v>
      </c>
      <c r="O2927">
        <f t="shared" si="180"/>
        <v>150</v>
      </c>
      <c r="P2927">
        <f>VLOOKUP(O2927,mi2hh!A$2:B$4261,2,FALSE())</f>
        <v>3</v>
      </c>
      <c r="Q2927" t="str">
        <f t="shared" si="181"/>
        <v>Red</v>
      </c>
      <c r="R2927" t="str">
        <f t="shared" si="182"/>
        <v>MA</v>
      </c>
      <c r="S2927" s="24" t="s">
        <v>1228</v>
      </c>
      <c r="T2927" t="str">
        <f t="shared" si="183"/>
        <v/>
      </c>
      <c r="U2927">
        <f>VLOOKUP(S2927,ar_skupina!L$2:M$136,2,FALSE())</f>
        <v>84</v>
      </c>
    </row>
    <row r="2928" spans="1:21" ht="14.25" customHeight="1" x14ac:dyDescent="0.25">
      <c r="A2928">
        <v>3583</v>
      </c>
      <c r="B2928" s="9">
        <v>45394.416666666701</v>
      </c>
      <c r="C2928" s="9">
        <v>45394.520833333299</v>
      </c>
      <c r="D2928" t="s">
        <v>2195</v>
      </c>
      <c r="E2928" t="s">
        <v>16</v>
      </c>
      <c r="F2928" t="s">
        <v>2192</v>
      </c>
      <c r="G2928" t="s">
        <v>4</v>
      </c>
      <c r="H2928" t="s">
        <v>2196</v>
      </c>
      <c r="I2928" s="63" t="e">
        <f t="array" ref="I2928">_xlfn.IFS(#REF!="1",1,#REF!="2",2,#REF!="3",3,#REF!="1A",4,#REF!="1B",5,#REF!="2A",6,#REF!="2B",7,#REF!="3A",8,#REF!="3B",9,#REF!="4A",10,#REF!="","")</f>
        <v>#REF!</v>
      </c>
      <c r="J2928">
        <f>VLOOKUP(F2928,profesor!$G$2:$H$101,2,0)</f>
        <v>31</v>
      </c>
      <c r="K2928">
        <f>VLOOKUP(H2928,ar_predmet!A:C,3,0)</f>
        <v>201</v>
      </c>
      <c r="L2928" s="3">
        <f>VLOOKUP(H2928,ar_predmet!A:C,2,FALSE())</f>
        <v>7244</v>
      </c>
      <c r="M2928">
        <f>+VLOOKUP(G2928,tip_dogodka!$B$2:$C$10,2,0)</f>
        <v>3</v>
      </c>
      <c r="N2928">
        <f>+VLOOKUP(E2928,prostor!$F$1:$G$101,2,0)</f>
        <v>54</v>
      </c>
      <c r="O2928">
        <f t="shared" si="180"/>
        <v>150</v>
      </c>
      <c r="P2928">
        <f>VLOOKUP(O2928,mi2hh!A$2:B$4261,2,FALSE())</f>
        <v>3</v>
      </c>
      <c r="Q2928" t="str">
        <f t="shared" si="181"/>
        <v>Red</v>
      </c>
      <c r="R2928" t="str">
        <f t="shared" si="182"/>
        <v>MA</v>
      </c>
      <c r="S2928" s="24" t="s">
        <v>1228</v>
      </c>
      <c r="T2928" t="str">
        <f t="shared" si="183"/>
        <v/>
      </c>
      <c r="U2928">
        <f>VLOOKUP(S2928,ar_skupina!L$2:M$136,2,FALSE())</f>
        <v>84</v>
      </c>
    </row>
    <row r="2929" spans="1:21" ht="14.25" customHeight="1" x14ac:dyDescent="0.25">
      <c r="A2929">
        <v>3584</v>
      </c>
      <c r="B2929" s="9">
        <v>45274.635416666701</v>
      </c>
      <c r="C2929" s="9">
        <v>45274.739583333299</v>
      </c>
      <c r="D2929" t="s">
        <v>2204</v>
      </c>
      <c r="E2929">
        <v>402</v>
      </c>
      <c r="F2929" t="s">
        <v>2192</v>
      </c>
      <c r="G2929" t="s">
        <v>2</v>
      </c>
      <c r="H2929" t="s">
        <v>2205</v>
      </c>
      <c r="I2929" s="63" t="e">
        <f t="array" ref="I2929">_xlfn.IFS(#REF!="1",1,#REF!="2",2,#REF!="3",3,#REF!="1A",4,#REF!="1B",5,#REF!="2A",6,#REF!="2B",7,#REF!="3A",8,#REF!="3B",9,#REF!="4A",10,#REF!="","")</f>
        <v>#REF!</v>
      </c>
      <c r="J2929">
        <f>VLOOKUP(F2929,profesor!$G$2:$H$101,2,0)</f>
        <v>31</v>
      </c>
      <c r="K2929">
        <f>VLOOKUP(H2929,ar_predmet!A:C,3,0)</f>
        <v>125</v>
      </c>
      <c r="L2929" s="3">
        <f>VLOOKUP(H2929,ar_predmet!A:C,2,FALSE())</f>
        <v>6318</v>
      </c>
      <c r="M2929">
        <f>+VLOOKUP(G2929,tip_dogodka!$B$2:$C$10,2,0)</f>
        <v>1</v>
      </c>
      <c r="N2929">
        <f>+VLOOKUP(E2929,prostor!$F$1:$G$101,2,0)</f>
        <v>11</v>
      </c>
      <c r="O2929">
        <f t="shared" si="180"/>
        <v>150</v>
      </c>
      <c r="P2929">
        <f>VLOOKUP(O2929,mi2hh!A$2:B$4261,2,FALSE())</f>
        <v>3</v>
      </c>
      <c r="Q2929" t="str">
        <f t="shared" si="181"/>
        <v>Red</v>
      </c>
      <c r="R2929" t="str">
        <f t="shared" si="182"/>
        <v>UN</v>
      </c>
      <c r="S2929" s="24" t="s">
        <v>1214</v>
      </c>
      <c r="T2929" t="str">
        <f t="shared" si="183"/>
        <v/>
      </c>
      <c r="U2929">
        <f>VLOOKUP(S2929,ar_skupina!L$2:M$136,2,FALSE())</f>
        <v>71</v>
      </c>
    </row>
    <row r="2930" spans="1:21" ht="14.25" customHeight="1" x14ac:dyDescent="0.25">
      <c r="A2930">
        <v>3585</v>
      </c>
      <c r="B2930" s="9">
        <v>45398.677083333299</v>
      </c>
      <c r="C2930" s="9">
        <v>45398.78125</v>
      </c>
      <c r="D2930" t="s">
        <v>2195</v>
      </c>
      <c r="E2930" t="s">
        <v>16</v>
      </c>
      <c r="F2930" t="s">
        <v>2192</v>
      </c>
      <c r="G2930" t="s">
        <v>4</v>
      </c>
      <c r="H2930" t="s">
        <v>2196</v>
      </c>
      <c r="I2930" s="63" t="e">
        <f t="array" ref="I2930">_xlfn.IFS(#REF!="1",1,#REF!="2",2,#REF!="3",3,#REF!="1A",4,#REF!="1B",5,#REF!="2A",6,#REF!="2B",7,#REF!="3A",8,#REF!="3B",9,#REF!="4A",10,#REF!="","")</f>
        <v>#REF!</v>
      </c>
      <c r="J2930">
        <f>VLOOKUP(F2930,profesor!$G$2:$H$101,2,0)</f>
        <v>31</v>
      </c>
      <c r="K2930">
        <f>VLOOKUP(H2930,ar_predmet!A:C,3,0)</f>
        <v>201</v>
      </c>
      <c r="L2930" s="3">
        <f>VLOOKUP(H2930,ar_predmet!A:C,2,FALSE())</f>
        <v>7244</v>
      </c>
      <c r="M2930">
        <f>+VLOOKUP(G2930,tip_dogodka!$B$2:$C$10,2,0)</f>
        <v>3</v>
      </c>
      <c r="N2930">
        <f>+VLOOKUP(E2930,prostor!$F$1:$G$101,2,0)</f>
        <v>54</v>
      </c>
      <c r="O2930">
        <f t="shared" si="180"/>
        <v>150</v>
      </c>
      <c r="P2930">
        <f>VLOOKUP(O2930,mi2hh!A$2:B$4261,2,FALSE())</f>
        <v>3</v>
      </c>
      <c r="Q2930" t="str">
        <f t="shared" si="181"/>
        <v>Red</v>
      </c>
      <c r="R2930" t="str">
        <f t="shared" si="182"/>
        <v>MA</v>
      </c>
      <c r="S2930" s="24" t="s">
        <v>1228</v>
      </c>
      <c r="T2930" t="str">
        <f t="shared" si="183"/>
        <v/>
      </c>
      <c r="U2930">
        <f>VLOOKUP(S2930,ar_skupina!L$2:M$136,2,FALSE())</f>
        <v>84</v>
      </c>
    </row>
    <row r="2931" spans="1:21" ht="14.25" customHeight="1" x14ac:dyDescent="0.25">
      <c r="A2931">
        <v>3586</v>
      </c>
      <c r="B2931" s="9">
        <v>45420.677083333299</v>
      </c>
      <c r="C2931" s="9">
        <v>45420.78125</v>
      </c>
      <c r="D2931" t="s">
        <v>2210</v>
      </c>
      <c r="E2931" t="s">
        <v>16</v>
      </c>
      <c r="F2931" t="s">
        <v>2192</v>
      </c>
      <c r="G2931" t="s">
        <v>5</v>
      </c>
      <c r="H2931" t="s">
        <v>2196</v>
      </c>
      <c r="I2931" s="63" t="e">
        <f t="array" ref="I2931">_xlfn.IFS(#REF!="1",1,#REF!="2",2,#REF!="3",3,#REF!="1A",4,#REF!="1B",5,#REF!="2A",6,#REF!="2B",7,#REF!="3A",8,#REF!="3B",9,#REF!="4A",10,#REF!="","")</f>
        <v>#REF!</v>
      </c>
      <c r="J2931">
        <f>VLOOKUP(F2931,profesor!$G$2:$H$101,2,0)</f>
        <v>31</v>
      </c>
      <c r="K2931">
        <f>VLOOKUP(H2931,ar_predmet!A:C,3,0)</f>
        <v>201</v>
      </c>
      <c r="L2931" s="3">
        <f>VLOOKUP(H2931,ar_predmet!A:C,2,FALSE())</f>
        <v>7244</v>
      </c>
      <c r="M2931">
        <f>+VLOOKUP(G2931,tip_dogodka!$B$2:$C$10,2,0)</f>
        <v>4</v>
      </c>
      <c r="N2931">
        <f>+VLOOKUP(E2931,prostor!$F$1:$G$101,2,0)</f>
        <v>54</v>
      </c>
      <c r="O2931">
        <f t="shared" si="180"/>
        <v>150</v>
      </c>
      <c r="P2931">
        <f>VLOOKUP(O2931,mi2hh!A$2:B$4261,2,FALSE())</f>
        <v>3</v>
      </c>
      <c r="Q2931" t="str">
        <f t="shared" si="181"/>
        <v>Red</v>
      </c>
      <c r="R2931" t="str">
        <f t="shared" si="182"/>
        <v>MA</v>
      </c>
      <c r="S2931" s="24" t="s">
        <v>1228</v>
      </c>
      <c r="T2931" t="str">
        <f t="shared" si="183"/>
        <v/>
      </c>
      <c r="U2931">
        <f>VLOOKUP(S2931,ar_skupina!L$2:M$136,2,FALSE())</f>
        <v>84</v>
      </c>
    </row>
    <row r="2932" spans="1:21" ht="14.25" customHeight="1" x14ac:dyDescent="0.25">
      <c r="A2932">
        <v>3587</v>
      </c>
      <c r="B2932" s="9">
        <v>45359.635416666701</v>
      </c>
      <c r="C2932" s="9">
        <v>45359.739583333299</v>
      </c>
      <c r="D2932" t="s">
        <v>2220</v>
      </c>
      <c r="E2932" t="s">
        <v>16</v>
      </c>
      <c r="F2932" t="s">
        <v>2192</v>
      </c>
      <c r="G2932" t="s">
        <v>4</v>
      </c>
      <c r="H2932" t="s">
        <v>1423</v>
      </c>
      <c r="I2932" s="63" t="e">
        <f t="array" ref="I2932">_xlfn.IFS(#REF!="1",1,#REF!="2",2,#REF!="3",3,#REF!="1A",4,#REF!="1B",5,#REF!="2A",6,#REF!="2B",7,#REF!="3A",8,#REF!="3B",9,#REF!="4A",10,#REF!="","")</f>
        <v>#REF!</v>
      </c>
      <c r="J2932">
        <f>VLOOKUP(F2932,profesor!$G$2:$H$101,2,0)</f>
        <v>31</v>
      </c>
      <c r="K2932">
        <f>VLOOKUP(H2932,ar_predmet!A:C,3,0)</f>
        <v>36</v>
      </c>
      <c r="L2932" s="3">
        <f>VLOOKUP(H2932,ar_predmet!A:C,2,FALSE())</f>
        <v>5238</v>
      </c>
      <c r="M2932">
        <f>+VLOOKUP(G2932,tip_dogodka!$B$2:$C$10,2,0)</f>
        <v>3</v>
      </c>
      <c r="N2932">
        <f>+VLOOKUP(E2932,prostor!$F$1:$G$101,2,0)</f>
        <v>54</v>
      </c>
      <c r="O2932">
        <f t="shared" si="180"/>
        <v>150</v>
      </c>
      <c r="P2932">
        <f>VLOOKUP(O2932,mi2hh!A$2:B$4261,2,FALSE())</f>
        <v>3</v>
      </c>
      <c r="Q2932" t="str">
        <f t="shared" si="181"/>
        <v>Red</v>
      </c>
      <c r="R2932" t="str">
        <f t="shared" si="182"/>
        <v>VS</v>
      </c>
      <c r="S2932" s="24" t="s">
        <v>1155</v>
      </c>
      <c r="T2932" t="str">
        <f t="shared" si="183"/>
        <v/>
      </c>
      <c r="U2932">
        <f>VLOOKUP(S2932,ar_skupina!L$2:M$136,2,FALSE())</f>
        <v>18</v>
      </c>
    </row>
    <row r="2933" spans="1:21" ht="14.25" customHeight="1" x14ac:dyDescent="0.25">
      <c r="A2933">
        <v>3588</v>
      </c>
      <c r="B2933" s="9">
        <v>45420.677083333299</v>
      </c>
      <c r="C2933" s="9">
        <v>45420.78125</v>
      </c>
      <c r="D2933" t="s">
        <v>2210</v>
      </c>
      <c r="E2933" t="s">
        <v>16</v>
      </c>
      <c r="F2933" t="s">
        <v>2192</v>
      </c>
      <c r="G2933" t="s">
        <v>5</v>
      </c>
      <c r="H2933" t="s">
        <v>2196</v>
      </c>
      <c r="I2933" s="63" t="e">
        <f t="array" ref="I2933">_xlfn.IFS(#REF!="1",1,#REF!="2",2,#REF!="3",3,#REF!="1A",4,#REF!="1B",5,#REF!="2A",6,#REF!="2B",7,#REF!="3A",8,#REF!="3B",9,#REF!="4A",10,#REF!="","")</f>
        <v>#REF!</v>
      </c>
      <c r="J2933">
        <f>VLOOKUP(F2933,profesor!$G$2:$H$101,2,0)</f>
        <v>31</v>
      </c>
      <c r="K2933">
        <f>VLOOKUP(H2933,ar_predmet!A:C,3,0)</f>
        <v>201</v>
      </c>
      <c r="L2933" s="3">
        <f>VLOOKUP(H2933,ar_predmet!A:C,2,FALSE())</f>
        <v>7244</v>
      </c>
      <c r="M2933">
        <f>+VLOOKUP(G2933,tip_dogodka!$B$2:$C$10,2,0)</f>
        <v>4</v>
      </c>
      <c r="N2933">
        <f>+VLOOKUP(E2933,prostor!$F$1:$G$101,2,0)</f>
        <v>54</v>
      </c>
      <c r="O2933">
        <f t="shared" si="180"/>
        <v>150</v>
      </c>
      <c r="P2933">
        <f>VLOOKUP(O2933,mi2hh!A$2:B$4261,2,FALSE())</f>
        <v>3</v>
      </c>
      <c r="Q2933" t="str">
        <f t="shared" si="181"/>
        <v>Red</v>
      </c>
      <c r="R2933" t="str">
        <f t="shared" si="182"/>
        <v>MA</v>
      </c>
      <c r="S2933" s="24" t="s">
        <v>1228</v>
      </c>
      <c r="T2933" t="str">
        <f t="shared" si="183"/>
        <v/>
      </c>
      <c r="U2933">
        <f>VLOOKUP(S2933,ar_skupina!L$2:M$136,2,FALSE())</f>
        <v>84</v>
      </c>
    </row>
    <row r="2934" spans="1:21" ht="14.25" customHeight="1" x14ac:dyDescent="0.25">
      <c r="A2934">
        <v>3589</v>
      </c>
      <c r="B2934" s="9">
        <v>45233.489583333299</v>
      </c>
      <c r="C2934" s="9">
        <v>45233.59375</v>
      </c>
      <c r="D2934" t="s">
        <v>2197</v>
      </c>
      <c r="E2934" t="s">
        <v>16</v>
      </c>
      <c r="F2934" t="s">
        <v>2192</v>
      </c>
      <c r="G2934" t="s">
        <v>4</v>
      </c>
      <c r="H2934" t="s">
        <v>2198</v>
      </c>
      <c r="I2934" s="63" t="e">
        <f t="array" ref="I2934">_xlfn.IFS(#REF!="1",1,#REF!="2",2,#REF!="3",3,#REF!="1A",4,#REF!="1B",5,#REF!="2A",6,#REF!="2B",7,#REF!="3A",8,#REF!="3B",9,#REF!="4A",10,#REF!="","")</f>
        <v>#REF!</v>
      </c>
      <c r="J2934">
        <f>VLOOKUP(F2934,profesor!$G$2:$H$101,2,0)</f>
        <v>31</v>
      </c>
      <c r="K2934">
        <f>VLOOKUP(H2934,ar_predmet!A:C,3,0)</f>
        <v>182</v>
      </c>
      <c r="L2934" s="3">
        <f>VLOOKUP(H2934,ar_predmet!A:C,2,FALSE())</f>
        <v>7220</v>
      </c>
      <c r="M2934">
        <f>+VLOOKUP(G2934,tip_dogodka!$B$2:$C$10,2,0)</f>
        <v>3</v>
      </c>
      <c r="N2934">
        <f>+VLOOKUP(E2934,prostor!$F$1:$G$101,2,0)</f>
        <v>54</v>
      </c>
      <c r="O2934">
        <f t="shared" si="180"/>
        <v>150</v>
      </c>
      <c r="P2934">
        <f>VLOOKUP(O2934,mi2hh!A$2:B$4261,2,FALSE())</f>
        <v>3</v>
      </c>
      <c r="Q2934" t="str">
        <f t="shared" si="181"/>
        <v>Red</v>
      </c>
      <c r="R2934" t="str">
        <f t="shared" si="182"/>
        <v>MA</v>
      </c>
      <c r="S2934" s="24" t="s">
        <v>1228</v>
      </c>
      <c r="T2934" t="str">
        <f t="shared" si="183"/>
        <v/>
      </c>
      <c r="U2934">
        <f>VLOOKUP(S2934,ar_skupina!L$2:M$136,2,FALSE())</f>
        <v>84</v>
      </c>
    </row>
    <row r="2935" spans="1:21" ht="14.25" customHeight="1" x14ac:dyDescent="0.25">
      <c r="A2935">
        <v>3590</v>
      </c>
      <c r="B2935" s="9">
        <v>45439.791666666701</v>
      </c>
      <c r="C2935" s="9">
        <v>45439.961805555598</v>
      </c>
      <c r="D2935" t="s">
        <v>2223</v>
      </c>
      <c r="E2935" t="s">
        <v>17</v>
      </c>
      <c r="F2935" t="s">
        <v>2192</v>
      </c>
      <c r="G2935" t="s">
        <v>8</v>
      </c>
      <c r="H2935" t="s">
        <v>2196</v>
      </c>
      <c r="I2935" s="63" t="e">
        <f t="array" ref="I2935">_xlfn.IFS(#REF!="1",1,#REF!="2",2,#REF!="3",3,#REF!="1A",4,#REF!="1B",5,#REF!="2A",6,#REF!="2B",7,#REF!="3A",8,#REF!="3B",9,#REF!="4A",10,#REF!="","")</f>
        <v>#REF!</v>
      </c>
      <c r="J2935">
        <f>VLOOKUP(F2935,profesor!$G$2:$H$101,2,0)</f>
        <v>31</v>
      </c>
      <c r="K2935">
        <f>VLOOKUP(H2935,ar_predmet!A:C,3,0)</f>
        <v>201</v>
      </c>
      <c r="L2935" s="3">
        <f>VLOOKUP(H2935,ar_predmet!A:C,2,FALSE())</f>
        <v>7244</v>
      </c>
      <c r="M2935">
        <f>+VLOOKUP(G2935,tip_dogodka!$B$2:$C$10,2,0)</f>
        <v>7</v>
      </c>
      <c r="N2935">
        <f>+VLOOKUP(E2935,prostor!$F$1:$G$101,2,0)</f>
        <v>55</v>
      </c>
      <c r="O2935">
        <f t="shared" si="180"/>
        <v>245</v>
      </c>
      <c r="P2935">
        <f>VLOOKUP(O2935,mi2hh!A$2:B$4261,2,FALSE())</f>
        <v>5</v>
      </c>
      <c r="Q2935" t="str">
        <f t="shared" si="181"/>
        <v>Izr</v>
      </c>
      <c r="R2935" t="str">
        <f t="shared" si="182"/>
        <v>MA</v>
      </c>
      <c r="S2935" s="24" t="s">
        <v>1270</v>
      </c>
      <c r="T2935" t="str">
        <f t="shared" si="183"/>
        <v/>
      </c>
      <c r="U2935">
        <f>VLOOKUP(S2935,ar_skupina!L$2:M$136,2,FALSE())</f>
        <v>121</v>
      </c>
    </row>
    <row r="2936" spans="1:21" ht="14.25" customHeight="1" x14ac:dyDescent="0.25">
      <c r="A2936">
        <v>3591</v>
      </c>
      <c r="B2936" s="9">
        <v>45363.635416666701</v>
      </c>
      <c r="C2936" s="9">
        <v>45363.739583333299</v>
      </c>
      <c r="D2936" t="s">
        <v>2220</v>
      </c>
      <c r="E2936" t="s">
        <v>16</v>
      </c>
      <c r="F2936" t="s">
        <v>2192</v>
      </c>
      <c r="G2936" t="s">
        <v>4</v>
      </c>
      <c r="H2936" t="s">
        <v>1423</v>
      </c>
      <c r="I2936" s="63" t="e">
        <f t="array" ref="I2936">_xlfn.IFS(#REF!="1",1,#REF!="2",2,#REF!="3",3,#REF!="1A",4,#REF!="1B",5,#REF!="2A",6,#REF!="2B",7,#REF!="3A",8,#REF!="3B",9,#REF!="4A",10,#REF!="","")</f>
        <v>#REF!</v>
      </c>
      <c r="J2936">
        <f>VLOOKUP(F2936,profesor!$G$2:$H$101,2,0)</f>
        <v>31</v>
      </c>
      <c r="K2936">
        <f>VLOOKUP(H2936,ar_predmet!A:C,3,0)</f>
        <v>36</v>
      </c>
      <c r="L2936" s="3">
        <f>VLOOKUP(H2936,ar_predmet!A:C,2,FALSE())</f>
        <v>5238</v>
      </c>
      <c r="M2936">
        <f>+VLOOKUP(G2936,tip_dogodka!$B$2:$C$10,2,0)</f>
        <v>3</v>
      </c>
      <c r="N2936">
        <f>+VLOOKUP(E2936,prostor!$F$1:$G$101,2,0)</f>
        <v>54</v>
      </c>
      <c r="O2936">
        <f t="shared" si="180"/>
        <v>150</v>
      </c>
      <c r="P2936">
        <f>VLOOKUP(O2936,mi2hh!A$2:B$4261,2,FALSE())</f>
        <v>3</v>
      </c>
      <c r="Q2936" t="str">
        <f t="shared" si="181"/>
        <v>Red</v>
      </c>
      <c r="R2936" t="str">
        <f t="shared" si="182"/>
        <v>VS</v>
      </c>
      <c r="S2936" s="24" t="s">
        <v>1155</v>
      </c>
      <c r="T2936" t="str">
        <f t="shared" si="183"/>
        <v/>
      </c>
      <c r="U2936">
        <f>VLOOKUP(S2936,ar_skupina!L$2:M$136,2,FALSE())</f>
        <v>18</v>
      </c>
    </row>
    <row r="2937" spans="1:21" ht="14.25" customHeight="1" x14ac:dyDescent="0.25">
      <c r="A2937">
        <v>3592</v>
      </c>
      <c r="B2937" s="9">
        <v>45363.489583333299</v>
      </c>
      <c r="C2937" s="9">
        <v>45363.59375</v>
      </c>
      <c r="D2937" t="s">
        <v>2212</v>
      </c>
      <c r="E2937" t="s">
        <v>16</v>
      </c>
      <c r="F2937" t="s">
        <v>2192</v>
      </c>
      <c r="G2937" t="s">
        <v>4</v>
      </c>
      <c r="H2937" t="s">
        <v>2207</v>
      </c>
      <c r="I2937" s="63" t="e">
        <f t="array" ref="I2937">_xlfn.IFS(#REF!="1",1,#REF!="2",2,#REF!="3",3,#REF!="1A",4,#REF!="1B",5,#REF!="2A",6,#REF!="2B",7,#REF!="3A",8,#REF!="3B",9,#REF!="4A",10,#REF!="","")</f>
        <v>#REF!</v>
      </c>
      <c r="J2937">
        <f>VLOOKUP(F2937,profesor!$G$2:$H$101,2,0)</f>
        <v>31</v>
      </c>
      <c r="K2937">
        <f>VLOOKUP(H2937,ar_predmet!A:C,3,0)</f>
        <v>129</v>
      </c>
      <c r="L2937" s="3">
        <f>VLOOKUP(H2937,ar_predmet!A:C,2,FALSE())</f>
        <v>6323</v>
      </c>
      <c r="M2937">
        <f>+VLOOKUP(G2937,tip_dogodka!$B$2:$C$10,2,0)</f>
        <v>3</v>
      </c>
      <c r="N2937">
        <f>+VLOOKUP(E2937,prostor!$F$1:$G$101,2,0)</f>
        <v>54</v>
      </c>
      <c r="O2937">
        <f t="shared" si="180"/>
        <v>150</v>
      </c>
      <c r="P2937">
        <f>VLOOKUP(O2937,mi2hh!A$2:B$4261,2,FALSE())</f>
        <v>3</v>
      </c>
      <c r="Q2937" t="str">
        <f t="shared" si="181"/>
        <v>Red</v>
      </c>
      <c r="R2937" t="str">
        <f t="shared" si="182"/>
        <v>UN</v>
      </c>
      <c r="S2937" s="24" t="s">
        <v>1214</v>
      </c>
      <c r="T2937" t="str">
        <f t="shared" si="183"/>
        <v/>
      </c>
      <c r="U2937">
        <f>VLOOKUP(S2937,ar_skupina!L$2:M$136,2,FALSE())</f>
        <v>71</v>
      </c>
    </row>
    <row r="2938" spans="1:21" ht="14.25" customHeight="1" x14ac:dyDescent="0.25">
      <c r="A2938">
        <v>3593</v>
      </c>
      <c r="B2938" s="9">
        <v>45407.677083333299</v>
      </c>
      <c r="C2938" s="9">
        <v>45407.78125</v>
      </c>
      <c r="D2938" t="s">
        <v>2216</v>
      </c>
      <c r="E2938">
        <v>402</v>
      </c>
      <c r="F2938" t="s">
        <v>2192</v>
      </c>
      <c r="G2938" t="s">
        <v>3</v>
      </c>
      <c r="H2938" t="s">
        <v>2196</v>
      </c>
      <c r="I2938" s="63" t="e">
        <f t="array" ref="I2938">_xlfn.IFS(#REF!="1",1,#REF!="2",2,#REF!="3",3,#REF!="1A",4,#REF!="1B",5,#REF!="2A",6,#REF!="2B",7,#REF!="3A",8,#REF!="3B",9,#REF!="4A",10,#REF!="","")</f>
        <v>#REF!</v>
      </c>
      <c r="J2938">
        <f>VLOOKUP(F2938,profesor!$G$2:$H$101,2,0)</f>
        <v>31</v>
      </c>
      <c r="K2938">
        <f>VLOOKUP(H2938,ar_predmet!A:C,3,0)</f>
        <v>201</v>
      </c>
      <c r="L2938" s="3">
        <f>VLOOKUP(H2938,ar_predmet!A:C,2,FALSE())</f>
        <v>7244</v>
      </c>
      <c r="M2938">
        <f>+VLOOKUP(G2938,tip_dogodka!$B$2:$C$10,2,0)</f>
        <v>2</v>
      </c>
      <c r="N2938">
        <f>+VLOOKUP(E2938,prostor!$F$1:$G$101,2,0)</f>
        <v>11</v>
      </c>
      <c r="O2938">
        <f t="shared" si="180"/>
        <v>150</v>
      </c>
      <c r="P2938">
        <f>VLOOKUP(O2938,mi2hh!A$2:B$4261,2,FALSE())</f>
        <v>3</v>
      </c>
      <c r="Q2938" t="str">
        <f t="shared" si="181"/>
        <v>Red</v>
      </c>
      <c r="R2938" t="str">
        <f t="shared" si="182"/>
        <v>MA</v>
      </c>
      <c r="S2938" s="24" t="s">
        <v>1228</v>
      </c>
      <c r="T2938" t="str">
        <f t="shared" si="183"/>
        <v/>
      </c>
      <c r="U2938">
        <f>VLOOKUP(S2938,ar_skupina!L$2:M$136,2,FALSE())</f>
        <v>84</v>
      </c>
    </row>
    <row r="2939" spans="1:21" ht="14.25" customHeight="1" x14ac:dyDescent="0.25">
      <c r="A2939">
        <v>3594</v>
      </c>
      <c r="B2939" s="9">
        <v>45273.375</v>
      </c>
      <c r="C2939" s="9">
        <v>45273.479166666701</v>
      </c>
      <c r="D2939" t="s">
        <v>2191</v>
      </c>
      <c r="E2939">
        <v>401</v>
      </c>
      <c r="F2939" t="s">
        <v>2192</v>
      </c>
      <c r="G2939" t="s">
        <v>2</v>
      </c>
      <c r="H2939" t="s">
        <v>2193</v>
      </c>
      <c r="I2939" s="63" t="e">
        <f t="array" ref="I2939">_xlfn.IFS(#REF!="1",1,#REF!="2",2,#REF!="3",3,#REF!="1A",4,#REF!="1B",5,#REF!="2A",6,#REF!="2B",7,#REF!="3A",8,#REF!="3B",9,#REF!="4A",10,#REF!="","")</f>
        <v>#REF!</v>
      </c>
      <c r="J2939">
        <f>VLOOKUP(F2939,profesor!$G$2:$H$101,2,0)</f>
        <v>31</v>
      </c>
      <c r="K2939">
        <f>VLOOKUP(H2939,ar_predmet!A:C,3,0)</f>
        <v>52</v>
      </c>
      <c r="L2939" s="3">
        <f>VLOOKUP(H2939,ar_predmet!A:C,2,FALSE())</f>
        <v>5308</v>
      </c>
      <c r="M2939">
        <f>+VLOOKUP(G2939,tip_dogodka!$B$2:$C$10,2,0)</f>
        <v>1</v>
      </c>
      <c r="N2939">
        <f>+VLOOKUP(E2939,prostor!$F$1:$G$101,2,0)</f>
        <v>10</v>
      </c>
      <c r="O2939">
        <f t="shared" si="180"/>
        <v>150</v>
      </c>
      <c r="P2939">
        <f>VLOOKUP(O2939,mi2hh!A$2:B$4261,2,FALSE())</f>
        <v>3</v>
      </c>
      <c r="Q2939" t="str">
        <f t="shared" si="181"/>
        <v>Red</v>
      </c>
      <c r="R2939" t="str">
        <f t="shared" si="182"/>
        <v>VS</v>
      </c>
      <c r="S2939" s="24" t="s">
        <v>1179</v>
      </c>
      <c r="T2939" t="str">
        <f t="shared" si="183"/>
        <v/>
      </c>
      <c r="U2939">
        <f>VLOOKUP(S2939,ar_skupina!L$2:M$136,2,FALSE())</f>
        <v>39</v>
      </c>
    </row>
    <row r="2940" spans="1:21" ht="14.25" customHeight="1" x14ac:dyDescent="0.25">
      <c r="A2940">
        <v>3595</v>
      </c>
      <c r="B2940" s="9">
        <v>45238.489583333299</v>
      </c>
      <c r="C2940" s="9">
        <v>45238.59375</v>
      </c>
      <c r="D2940" t="s">
        <v>2218</v>
      </c>
      <c r="E2940">
        <v>413</v>
      </c>
      <c r="F2940" t="s">
        <v>2192</v>
      </c>
      <c r="G2940" t="s">
        <v>3</v>
      </c>
      <c r="H2940" t="s">
        <v>2198</v>
      </c>
      <c r="I2940" s="63" t="e">
        <f t="array" ref="I2940">_xlfn.IFS(#REF!="1",1,#REF!="2",2,#REF!="3",3,#REF!="1A",4,#REF!="1B",5,#REF!="2A",6,#REF!="2B",7,#REF!="3A",8,#REF!="3B",9,#REF!="4A",10,#REF!="","")</f>
        <v>#REF!</v>
      </c>
      <c r="J2940">
        <f>VLOOKUP(F2940,profesor!$G$2:$H$101,2,0)</f>
        <v>31</v>
      </c>
      <c r="K2940">
        <f>VLOOKUP(H2940,ar_predmet!A:C,3,0)</f>
        <v>182</v>
      </c>
      <c r="L2940" s="3">
        <f>VLOOKUP(H2940,ar_predmet!A:C,2,FALSE())</f>
        <v>7220</v>
      </c>
      <c r="M2940">
        <f>+VLOOKUP(G2940,tip_dogodka!$B$2:$C$10,2,0)</f>
        <v>2</v>
      </c>
      <c r="N2940">
        <f>+VLOOKUP(E2940,prostor!$F$1:$G$101,2,0)</f>
        <v>16</v>
      </c>
      <c r="O2940">
        <f t="shared" si="180"/>
        <v>150</v>
      </c>
      <c r="P2940">
        <f>VLOOKUP(O2940,mi2hh!A$2:B$4261,2,FALSE())</f>
        <v>3</v>
      </c>
      <c r="Q2940" t="str">
        <f t="shared" si="181"/>
        <v>Red</v>
      </c>
      <c r="R2940" t="str">
        <f t="shared" si="182"/>
        <v>MA</v>
      </c>
      <c r="S2940" s="24" t="s">
        <v>1228</v>
      </c>
      <c r="T2940" t="str">
        <f t="shared" si="183"/>
        <v/>
      </c>
      <c r="U2940">
        <f>VLOOKUP(S2940,ar_skupina!L$2:M$136,2,FALSE())</f>
        <v>84</v>
      </c>
    </row>
    <row r="2941" spans="1:21" ht="14.25" customHeight="1" x14ac:dyDescent="0.25">
      <c r="A2941">
        <v>3596</v>
      </c>
      <c r="B2941" s="9">
        <v>45253.489583333299</v>
      </c>
      <c r="C2941" s="9">
        <v>45253.59375</v>
      </c>
      <c r="D2941" t="s">
        <v>2203</v>
      </c>
      <c r="E2941" t="s">
        <v>16</v>
      </c>
      <c r="F2941" t="s">
        <v>2192</v>
      </c>
      <c r="G2941" t="s">
        <v>5</v>
      </c>
      <c r="H2941" t="s">
        <v>2198</v>
      </c>
      <c r="I2941" s="63" t="e">
        <f t="array" ref="I2941">_xlfn.IFS(#REF!="1",1,#REF!="2",2,#REF!="3",3,#REF!="1A",4,#REF!="1B",5,#REF!="2A",6,#REF!="2B",7,#REF!="3A",8,#REF!="3B",9,#REF!="4A",10,#REF!="","")</f>
        <v>#REF!</v>
      </c>
      <c r="J2941">
        <f>VLOOKUP(F2941,profesor!$G$2:$H$101,2,0)</f>
        <v>31</v>
      </c>
      <c r="K2941">
        <f>VLOOKUP(H2941,ar_predmet!A:C,3,0)</f>
        <v>182</v>
      </c>
      <c r="L2941" s="3">
        <f>VLOOKUP(H2941,ar_predmet!A:C,2,FALSE())</f>
        <v>7220</v>
      </c>
      <c r="M2941">
        <f>+VLOOKUP(G2941,tip_dogodka!$B$2:$C$10,2,0)</f>
        <v>4</v>
      </c>
      <c r="N2941">
        <f>+VLOOKUP(E2941,prostor!$F$1:$G$101,2,0)</f>
        <v>54</v>
      </c>
      <c r="O2941">
        <f t="shared" si="180"/>
        <v>150</v>
      </c>
      <c r="P2941">
        <f>VLOOKUP(O2941,mi2hh!A$2:B$4261,2,FALSE())</f>
        <v>3</v>
      </c>
      <c r="Q2941" t="str">
        <f t="shared" si="181"/>
        <v>Red</v>
      </c>
      <c r="R2941" t="str">
        <f t="shared" si="182"/>
        <v>MA</v>
      </c>
      <c r="S2941" s="24" t="s">
        <v>1228</v>
      </c>
      <c r="T2941" t="str">
        <f t="shared" si="183"/>
        <v/>
      </c>
      <c r="U2941">
        <f>VLOOKUP(S2941,ar_skupina!L$2:M$136,2,FALSE())</f>
        <v>84</v>
      </c>
    </row>
    <row r="2942" spans="1:21" ht="14.25" customHeight="1" x14ac:dyDescent="0.25">
      <c r="A2942">
        <v>3597</v>
      </c>
      <c r="B2942" s="9">
        <v>45225.677083333299</v>
      </c>
      <c r="C2942" s="9">
        <v>45225.78125</v>
      </c>
      <c r="D2942" t="s">
        <v>2202</v>
      </c>
      <c r="E2942">
        <v>413</v>
      </c>
      <c r="F2942" t="s">
        <v>2192</v>
      </c>
      <c r="G2942" t="s">
        <v>2</v>
      </c>
      <c r="H2942" t="s">
        <v>2198</v>
      </c>
      <c r="I2942" s="63" t="e">
        <f t="array" ref="I2942">_xlfn.IFS(#REF!="1",1,#REF!="2",2,#REF!="3",3,#REF!="1A",4,#REF!="1B",5,#REF!="2A",6,#REF!="2B",7,#REF!="3A",8,#REF!="3B",9,#REF!="4A",10,#REF!="","")</f>
        <v>#REF!</v>
      </c>
      <c r="J2942">
        <f>VLOOKUP(F2942,profesor!$G$2:$H$101,2,0)</f>
        <v>31</v>
      </c>
      <c r="K2942">
        <f>VLOOKUP(H2942,ar_predmet!A:C,3,0)</f>
        <v>182</v>
      </c>
      <c r="L2942" s="3">
        <f>VLOOKUP(H2942,ar_predmet!A:C,2,FALSE())</f>
        <v>7220</v>
      </c>
      <c r="M2942">
        <f>+VLOOKUP(G2942,tip_dogodka!$B$2:$C$10,2,0)</f>
        <v>1</v>
      </c>
      <c r="N2942">
        <f>+VLOOKUP(E2942,prostor!$F$1:$G$101,2,0)</f>
        <v>16</v>
      </c>
      <c r="O2942">
        <f t="shared" si="180"/>
        <v>150</v>
      </c>
      <c r="P2942">
        <f>VLOOKUP(O2942,mi2hh!A$2:B$4261,2,FALSE())</f>
        <v>3</v>
      </c>
      <c r="Q2942" t="str">
        <f t="shared" si="181"/>
        <v>Red</v>
      </c>
      <c r="R2942" t="str">
        <f t="shared" si="182"/>
        <v>MA</v>
      </c>
      <c r="S2942" s="24" t="s">
        <v>1228</v>
      </c>
      <c r="T2942" t="str">
        <f t="shared" si="183"/>
        <v/>
      </c>
      <c r="U2942">
        <f>VLOOKUP(S2942,ar_skupina!L$2:M$136,2,FALSE())</f>
        <v>84</v>
      </c>
    </row>
    <row r="2943" spans="1:21" ht="14.25" customHeight="1" x14ac:dyDescent="0.25">
      <c r="A2943">
        <v>3599</v>
      </c>
      <c r="B2943" s="9">
        <v>45406.53125</v>
      </c>
      <c r="C2943" s="9">
        <v>45406.635416666701</v>
      </c>
      <c r="D2943" t="s">
        <v>2216</v>
      </c>
      <c r="E2943">
        <v>402</v>
      </c>
      <c r="F2943" t="s">
        <v>2192</v>
      </c>
      <c r="G2943" t="s">
        <v>3</v>
      </c>
      <c r="H2943" t="s">
        <v>2196</v>
      </c>
      <c r="I2943" s="63" t="e">
        <f t="array" ref="I2943">_xlfn.IFS(#REF!="1",1,#REF!="2",2,#REF!="3",3,#REF!="1A",4,#REF!="1B",5,#REF!="2A",6,#REF!="2B",7,#REF!="3A",8,#REF!="3B",9,#REF!="4A",10,#REF!="","")</f>
        <v>#REF!</v>
      </c>
      <c r="J2943">
        <f>VLOOKUP(F2943,profesor!$G$2:$H$101,2,0)</f>
        <v>31</v>
      </c>
      <c r="K2943">
        <f>VLOOKUP(H2943,ar_predmet!A:C,3,0)</f>
        <v>201</v>
      </c>
      <c r="L2943" s="3">
        <f>VLOOKUP(H2943,ar_predmet!A:C,2,FALSE())</f>
        <v>7244</v>
      </c>
      <c r="M2943">
        <f>+VLOOKUP(G2943,tip_dogodka!$B$2:$C$10,2,0)</f>
        <v>2</v>
      </c>
      <c r="N2943">
        <f>+VLOOKUP(E2943,prostor!$F$1:$G$101,2,0)</f>
        <v>11</v>
      </c>
      <c r="O2943">
        <f t="shared" si="180"/>
        <v>150</v>
      </c>
      <c r="P2943">
        <f>VLOOKUP(O2943,mi2hh!A$2:B$4261,2,FALSE())</f>
        <v>3</v>
      </c>
      <c r="Q2943" t="str">
        <f t="shared" si="181"/>
        <v>Red</v>
      </c>
      <c r="R2943" t="str">
        <f t="shared" si="182"/>
        <v>MA</v>
      </c>
      <c r="S2943" s="24" t="s">
        <v>1228</v>
      </c>
      <c r="T2943" t="str">
        <f t="shared" si="183"/>
        <v/>
      </c>
      <c r="U2943">
        <f>VLOOKUP(S2943,ar_skupina!L$2:M$136,2,FALSE())</f>
        <v>84</v>
      </c>
    </row>
    <row r="2944" spans="1:21" ht="14.25" customHeight="1" x14ac:dyDescent="0.25">
      <c r="A2944">
        <v>3600</v>
      </c>
      <c r="B2944" s="9">
        <v>45208.53125</v>
      </c>
      <c r="C2944" s="9">
        <v>45208.635416666701</v>
      </c>
      <c r="D2944" t="s">
        <v>2201</v>
      </c>
      <c r="E2944">
        <v>402</v>
      </c>
      <c r="F2944" t="s">
        <v>2192</v>
      </c>
      <c r="G2944" t="s">
        <v>2</v>
      </c>
      <c r="H2944" t="s">
        <v>1308</v>
      </c>
      <c r="I2944" s="63" t="e">
        <f t="array" ref="I2944">_xlfn.IFS(#REF!="1",1,#REF!="2",2,#REF!="3",3,#REF!="1A",4,#REF!="1B",5,#REF!="2A",6,#REF!="2B",7,#REF!="3A",8,#REF!="3B",9,#REF!="4A",10,#REF!="","")</f>
        <v>#REF!</v>
      </c>
      <c r="J2944">
        <f>VLOOKUP(F2944,profesor!$G$2:$H$101,2,0)</f>
        <v>31</v>
      </c>
      <c r="K2944">
        <f>VLOOKUP(H2944,ar_predmet!A:C,3,0)</f>
        <v>166</v>
      </c>
      <c r="L2944" s="3">
        <f>VLOOKUP(H2944,ar_predmet!A:C,2,FALSE())</f>
        <v>7126</v>
      </c>
      <c r="M2944">
        <f>+VLOOKUP(G2944,tip_dogodka!$B$2:$C$10,2,0)</f>
        <v>1</v>
      </c>
      <c r="N2944">
        <f>+VLOOKUP(E2944,prostor!$F$1:$G$101,2,0)</f>
        <v>11</v>
      </c>
      <c r="O2944">
        <f t="shared" si="180"/>
        <v>150</v>
      </c>
      <c r="P2944">
        <f>VLOOKUP(O2944,mi2hh!A$2:B$4261,2,FALSE())</f>
        <v>3</v>
      </c>
      <c r="Q2944" t="str">
        <f t="shared" si="181"/>
        <v>Red</v>
      </c>
      <c r="R2944" t="str">
        <f t="shared" si="182"/>
        <v>MA</v>
      </c>
      <c r="S2944" s="24" t="s">
        <v>1223</v>
      </c>
      <c r="T2944" t="str">
        <f t="shared" si="183"/>
        <v/>
      </c>
      <c r="U2944">
        <f>VLOOKUP(S2944,ar_skupina!L$2:M$136,2,FALSE())</f>
        <v>79</v>
      </c>
    </row>
    <row r="2945" spans="1:21" ht="14.25" customHeight="1" x14ac:dyDescent="0.25">
      <c r="A2945">
        <v>3601</v>
      </c>
      <c r="B2945" s="9">
        <v>45355.489583333299</v>
      </c>
      <c r="C2945" s="9">
        <v>45355.59375</v>
      </c>
      <c r="D2945" t="s">
        <v>2206</v>
      </c>
      <c r="E2945">
        <v>402</v>
      </c>
      <c r="F2945" t="s">
        <v>2192</v>
      </c>
      <c r="G2945" t="s">
        <v>2</v>
      </c>
      <c r="H2945" t="s">
        <v>2207</v>
      </c>
      <c r="I2945" s="63" t="e">
        <f t="array" ref="I2945">_xlfn.IFS(#REF!="1",1,#REF!="2",2,#REF!="3",3,#REF!="1A",4,#REF!="1B",5,#REF!="2A",6,#REF!="2B",7,#REF!="3A",8,#REF!="3B",9,#REF!="4A",10,#REF!="","")</f>
        <v>#REF!</v>
      </c>
      <c r="J2945">
        <f>VLOOKUP(F2945,profesor!$G$2:$H$101,2,0)</f>
        <v>31</v>
      </c>
      <c r="K2945">
        <f>VLOOKUP(H2945,ar_predmet!A:C,3,0)</f>
        <v>129</v>
      </c>
      <c r="L2945" s="3">
        <f>VLOOKUP(H2945,ar_predmet!A:C,2,FALSE())</f>
        <v>6323</v>
      </c>
      <c r="M2945">
        <f>+VLOOKUP(G2945,tip_dogodka!$B$2:$C$10,2,0)</f>
        <v>1</v>
      </c>
      <c r="N2945">
        <f>+VLOOKUP(E2945,prostor!$F$1:$G$101,2,0)</f>
        <v>11</v>
      </c>
      <c r="O2945">
        <f t="shared" si="180"/>
        <v>150</v>
      </c>
      <c r="P2945">
        <f>VLOOKUP(O2945,mi2hh!A$2:B$4261,2,FALSE())</f>
        <v>3</v>
      </c>
      <c r="Q2945" t="str">
        <f t="shared" si="181"/>
        <v>Red</v>
      </c>
      <c r="R2945" t="str">
        <f t="shared" si="182"/>
        <v>UN</v>
      </c>
      <c r="S2945" s="24" t="s">
        <v>1214</v>
      </c>
      <c r="T2945" t="str">
        <f t="shared" si="183"/>
        <v/>
      </c>
      <c r="U2945">
        <f>VLOOKUP(S2945,ar_skupina!L$2:M$136,2,FALSE())</f>
        <v>71</v>
      </c>
    </row>
    <row r="2946" spans="1:21" ht="14.25" customHeight="1" x14ac:dyDescent="0.25">
      <c r="A2946">
        <v>3602</v>
      </c>
      <c r="B2946" s="9">
        <v>45421.677083333299</v>
      </c>
      <c r="C2946" s="9">
        <v>45421.78125</v>
      </c>
      <c r="D2946" t="s">
        <v>2216</v>
      </c>
      <c r="E2946">
        <v>402</v>
      </c>
      <c r="F2946" t="s">
        <v>2192</v>
      </c>
      <c r="G2946" t="s">
        <v>3</v>
      </c>
      <c r="H2946" t="s">
        <v>2196</v>
      </c>
      <c r="I2946" s="63" t="e">
        <f t="array" ref="I2946">_xlfn.IFS(#REF!="1",1,#REF!="2",2,#REF!="3",3,#REF!="1A",4,#REF!="1B",5,#REF!="2A",6,#REF!="2B",7,#REF!="3A",8,#REF!="3B",9,#REF!="4A",10,#REF!="","")</f>
        <v>#REF!</v>
      </c>
      <c r="J2946">
        <f>VLOOKUP(F2946,profesor!$G$2:$H$101,2,0)</f>
        <v>31</v>
      </c>
      <c r="K2946">
        <f>VLOOKUP(H2946,ar_predmet!A:C,3,0)</f>
        <v>201</v>
      </c>
      <c r="L2946" s="3">
        <f>VLOOKUP(H2946,ar_predmet!A:C,2,FALSE())</f>
        <v>7244</v>
      </c>
      <c r="M2946">
        <f>+VLOOKUP(G2946,tip_dogodka!$B$2:$C$10,2,0)</f>
        <v>2</v>
      </c>
      <c r="N2946">
        <f>+VLOOKUP(E2946,prostor!$F$1:$G$101,2,0)</f>
        <v>11</v>
      </c>
      <c r="O2946">
        <f t="shared" ref="O2946:O3009" si="184">+INT(TEXT(((C2946-B2946)*24*60),"000"))</f>
        <v>150</v>
      </c>
      <c r="P2946">
        <f>VLOOKUP(O2946,mi2hh!A$2:B$4261,2,FALSE())</f>
        <v>3</v>
      </c>
      <c r="Q2946" t="str">
        <f t="shared" ref="Q2946:Q3009" si="185">IF(ISNUMBER(FIND("Redni",D2946)),"Red", IF(ISNUMBER(FIND("Izredni",D2946)),"Izr"))</f>
        <v>Red</v>
      </c>
      <c r="R2946" t="str">
        <f t="shared" ref="R2946:R3009" si="186">IF(ISNUMBER(FIND("-VS-",D2946)),"VS", IF(ISNUMBER(FIND("-UNI-",D2946)),"UN",IF(ISNUMBER(FIND("-MAG-",D2946)),"MA",IF(ISNUMBER(FIND("-DR-",D2946)),"DO"))))</f>
        <v>MA</v>
      </c>
      <c r="S2946" s="24" t="s">
        <v>1228</v>
      </c>
      <c r="T2946" t="str">
        <f t="shared" ref="T2946:T3009" si="187">IF(ISNUMBER(FIND("1. skupina",D2946)),"1",IF(ISNUMBER(FIND("2. skupina",D2946)),"2",IF(ISNUMBER(FIND("3. skupina",D2946)),"3",IF(ISNUMBER(FIND("1.a skupina",D2946)),"1A",IF(ISNUMBER(FIND("1.b skupina",D2946)),"1B",IF(ISNUMBER(FIND("2.a skupina",D2946)),"2A",IF(ISNUMBER(FIND("2.b skupina",D2946)),"2B",IF(ISNUMBER(FIND("3.a skupina",D2946)),"3A",IF(ISNUMBER(FIND("3.b skupina",D2946)),"3B",IF(ISNUMBER(FIND("4.a skupina",D2946)),"4A",""))))))))))</f>
        <v/>
      </c>
      <c r="U2946">
        <f>VLOOKUP(S2946,ar_skupina!L$2:M$136,2,FALSE())</f>
        <v>84</v>
      </c>
    </row>
    <row r="2947" spans="1:21" ht="14.25" customHeight="1" x14ac:dyDescent="0.25">
      <c r="A2947">
        <v>3603</v>
      </c>
      <c r="B2947" s="9">
        <v>45362.635416666701</v>
      </c>
      <c r="C2947" s="9">
        <v>45362.739583333299</v>
      </c>
      <c r="D2947" t="s">
        <v>2194</v>
      </c>
      <c r="E2947">
        <v>403</v>
      </c>
      <c r="F2947" t="s">
        <v>2192</v>
      </c>
      <c r="G2947" t="s">
        <v>2</v>
      </c>
      <c r="H2947" t="s">
        <v>1423</v>
      </c>
      <c r="I2947" s="63" t="e">
        <f t="array" ref="I2947">_xlfn.IFS(#REF!="1",1,#REF!="2",2,#REF!="3",3,#REF!="1A",4,#REF!="1B",5,#REF!="2A",6,#REF!="2B",7,#REF!="3A",8,#REF!="3B",9,#REF!="4A",10,#REF!="","")</f>
        <v>#REF!</v>
      </c>
      <c r="J2947">
        <f>VLOOKUP(F2947,profesor!$G$2:$H$101,2,0)</f>
        <v>31</v>
      </c>
      <c r="K2947">
        <f>VLOOKUP(H2947,ar_predmet!A:C,3,0)</f>
        <v>36</v>
      </c>
      <c r="L2947" s="3">
        <f>VLOOKUP(H2947,ar_predmet!A:C,2,FALSE())</f>
        <v>5238</v>
      </c>
      <c r="M2947">
        <f>+VLOOKUP(G2947,tip_dogodka!$B$2:$C$10,2,0)</f>
        <v>1</v>
      </c>
      <c r="N2947">
        <f>+VLOOKUP(E2947,prostor!$F$1:$G$101,2,0)</f>
        <v>12</v>
      </c>
      <c r="O2947">
        <f t="shared" si="184"/>
        <v>150</v>
      </c>
      <c r="P2947">
        <f>VLOOKUP(O2947,mi2hh!A$2:B$4261,2,FALSE())</f>
        <v>3</v>
      </c>
      <c r="Q2947" t="str">
        <f t="shared" si="185"/>
        <v>Red</v>
      </c>
      <c r="R2947" t="str">
        <f t="shared" si="186"/>
        <v>VS</v>
      </c>
      <c r="S2947" s="24" t="s">
        <v>1155</v>
      </c>
      <c r="T2947" t="str">
        <f t="shared" si="187"/>
        <v/>
      </c>
      <c r="U2947">
        <f>VLOOKUP(S2947,ar_skupina!L$2:M$136,2,FALSE())</f>
        <v>18</v>
      </c>
    </row>
    <row r="2948" spans="1:21" ht="14.25" customHeight="1" x14ac:dyDescent="0.25">
      <c r="A2948">
        <v>3604</v>
      </c>
      <c r="B2948" s="9">
        <v>45404.677083333299</v>
      </c>
      <c r="C2948" s="9">
        <v>45404.78125</v>
      </c>
      <c r="D2948" t="s">
        <v>2195</v>
      </c>
      <c r="E2948" t="s">
        <v>16</v>
      </c>
      <c r="F2948" t="s">
        <v>2192</v>
      </c>
      <c r="G2948" t="s">
        <v>4</v>
      </c>
      <c r="H2948" t="s">
        <v>2196</v>
      </c>
      <c r="I2948" s="63" t="e">
        <f t="array" ref="I2948">_xlfn.IFS(#REF!="1",1,#REF!="2",2,#REF!="3",3,#REF!="1A",4,#REF!="1B",5,#REF!="2A",6,#REF!="2B",7,#REF!="3A",8,#REF!="3B",9,#REF!="4A",10,#REF!="","")</f>
        <v>#REF!</v>
      </c>
      <c r="J2948">
        <f>VLOOKUP(F2948,profesor!$G$2:$H$101,2,0)</f>
        <v>31</v>
      </c>
      <c r="K2948">
        <f>VLOOKUP(H2948,ar_predmet!A:C,3,0)</f>
        <v>201</v>
      </c>
      <c r="L2948" s="3">
        <f>VLOOKUP(H2948,ar_predmet!A:C,2,FALSE())</f>
        <v>7244</v>
      </c>
      <c r="M2948">
        <f>+VLOOKUP(G2948,tip_dogodka!$B$2:$C$10,2,0)</f>
        <v>3</v>
      </c>
      <c r="N2948">
        <f>+VLOOKUP(E2948,prostor!$F$1:$G$101,2,0)</f>
        <v>54</v>
      </c>
      <c r="O2948">
        <f t="shared" si="184"/>
        <v>150</v>
      </c>
      <c r="P2948">
        <f>VLOOKUP(O2948,mi2hh!A$2:B$4261,2,FALSE())</f>
        <v>3</v>
      </c>
      <c r="Q2948" t="str">
        <f t="shared" si="185"/>
        <v>Red</v>
      </c>
      <c r="R2948" t="str">
        <f t="shared" si="186"/>
        <v>MA</v>
      </c>
      <c r="S2948" s="24" t="s">
        <v>1228</v>
      </c>
      <c r="T2948" t="str">
        <f t="shared" si="187"/>
        <v/>
      </c>
      <c r="U2948">
        <f>VLOOKUP(S2948,ar_skupina!L$2:M$136,2,FALSE())</f>
        <v>84</v>
      </c>
    </row>
    <row r="2949" spans="1:21" ht="14.25" customHeight="1" x14ac:dyDescent="0.25">
      <c r="A2949">
        <v>3605</v>
      </c>
      <c r="B2949" s="9">
        <v>45218.791666666701</v>
      </c>
      <c r="C2949" s="9">
        <v>45218.895833333299</v>
      </c>
      <c r="D2949" t="s">
        <v>2224</v>
      </c>
      <c r="E2949">
        <v>401</v>
      </c>
      <c r="F2949" t="s">
        <v>2225</v>
      </c>
      <c r="G2949" t="s">
        <v>3</v>
      </c>
      <c r="H2949" t="s">
        <v>2226</v>
      </c>
      <c r="I2949" s="63" t="e">
        <f t="array" ref="I2949">_xlfn.IFS(#REF!="1",1,#REF!="2",2,#REF!="3",3,#REF!="1A",4,#REF!="1B",5,#REF!="2A",6,#REF!="2B",7,#REF!="3A",8,#REF!="3B",9,#REF!="4A",10,#REF!="","")</f>
        <v>#REF!</v>
      </c>
      <c r="J2949">
        <f>VLOOKUP(F2949,profesor!$G$2:$H$101,2,0)</f>
        <v>58</v>
      </c>
      <c r="K2949">
        <f>VLOOKUP(H2949,ar_predmet!A:C,3,0)</f>
        <v>147</v>
      </c>
      <c r="L2949" s="3">
        <f>VLOOKUP(H2949,ar_predmet!A:C,2,FALSE())</f>
        <v>7101</v>
      </c>
      <c r="M2949">
        <f>+VLOOKUP(G2949,tip_dogodka!$B$2:$C$10,2,0)</f>
        <v>2</v>
      </c>
      <c r="N2949">
        <f>+VLOOKUP(E2949,prostor!$F$1:$G$101,2,0)</f>
        <v>10</v>
      </c>
      <c r="O2949">
        <f t="shared" si="184"/>
        <v>150</v>
      </c>
      <c r="P2949">
        <f>VLOOKUP(O2949,mi2hh!A$2:B$4261,2,FALSE())</f>
        <v>3</v>
      </c>
      <c r="Q2949" t="str">
        <f t="shared" si="185"/>
        <v>Izr</v>
      </c>
      <c r="R2949" t="str">
        <f t="shared" si="186"/>
        <v>MA</v>
      </c>
      <c r="S2949" s="24" t="s">
        <v>1262</v>
      </c>
      <c r="T2949" t="str">
        <f t="shared" si="187"/>
        <v/>
      </c>
      <c r="U2949">
        <f>VLOOKUP(S2949,ar_skupina!L$2:M$136,2,FALSE())</f>
        <v>114</v>
      </c>
    </row>
    <row r="2950" spans="1:21" ht="14.25" customHeight="1" x14ac:dyDescent="0.25">
      <c r="A2950">
        <v>3606</v>
      </c>
      <c r="B2950" s="9">
        <v>45209.791666666701</v>
      </c>
      <c r="C2950" s="9">
        <v>45209.895833333299</v>
      </c>
      <c r="D2950" t="s">
        <v>2227</v>
      </c>
      <c r="E2950">
        <v>401</v>
      </c>
      <c r="F2950" t="s">
        <v>2225</v>
      </c>
      <c r="G2950" t="s">
        <v>3</v>
      </c>
      <c r="H2950" t="s">
        <v>2226</v>
      </c>
      <c r="I2950" s="63" t="e">
        <f t="array" ref="I2950">_xlfn.IFS(#REF!="1",1,#REF!="2",2,#REF!="3",3,#REF!="1A",4,#REF!="1B",5,#REF!="2A",6,#REF!="2B",7,#REF!="3A",8,#REF!="3B",9,#REF!="4A",10,#REF!="","")</f>
        <v>#REF!</v>
      </c>
      <c r="J2950">
        <f>VLOOKUP(F2950,profesor!$G$2:$H$101,2,0)</f>
        <v>58</v>
      </c>
      <c r="K2950">
        <f>VLOOKUP(H2950,ar_predmet!A:C,3,0)</f>
        <v>147</v>
      </c>
      <c r="L2950" s="3">
        <f>VLOOKUP(H2950,ar_predmet!A:C,2,FALSE())</f>
        <v>7101</v>
      </c>
      <c r="M2950">
        <f>+VLOOKUP(G2950,tip_dogodka!$B$2:$C$10,2,0)</f>
        <v>2</v>
      </c>
      <c r="N2950">
        <f>+VLOOKUP(E2950,prostor!$F$1:$G$101,2,0)</f>
        <v>10</v>
      </c>
      <c r="O2950">
        <f t="shared" si="184"/>
        <v>150</v>
      </c>
      <c r="P2950">
        <f>VLOOKUP(O2950,mi2hh!A$2:B$4261,2,FALSE())</f>
        <v>3</v>
      </c>
      <c r="Q2950" t="str">
        <f t="shared" si="185"/>
        <v>Red</v>
      </c>
      <c r="R2950" t="str">
        <f t="shared" si="186"/>
        <v>MA</v>
      </c>
      <c r="S2950" s="24" t="s">
        <v>1222</v>
      </c>
      <c r="T2950" t="str">
        <f t="shared" si="187"/>
        <v>2</v>
      </c>
      <c r="U2950">
        <f>VLOOKUP(S2950,ar_skupina!L$2:M$136,2,FALSE())</f>
        <v>78</v>
      </c>
    </row>
    <row r="2951" spans="1:21" ht="14.25" customHeight="1" x14ac:dyDescent="0.25">
      <c r="A2951">
        <v>3607</v>
      </c>
      <c r="B2951" s="9">
        <v>45215.791666666701</v>
      </c>
      <c r="C2951" s="9">
        <v>45215.895833333299</v>
      </c>
      <c r="D2951" t="s">
        <v>2228</v>
      </c>
      <c r="E2951" t="s">
        <v>16</v>
      </c>
      <c r="F2951" t="s">
        <v>2225</v>
      </c>
      <c r="G2951" t="s">
        <v>5</v>
      </c>
      <c r="H2951" t="s">
        <v>2226</v>
      </c>
      <c r="I2951" s="63" t="e">
        <f t="array" ref="I2951">_xlfn.IFS(#REF!="1",1,#REF!="2",2,#REF!="3",3,#REF!="1A",4,#REF!="1B",5,#REF!="2A",6,#REF!="2B",7,#REF!="3A",8,#REF!="3B",9,#REF!="4A",10,#REF!="","")</f>
        <v>#REF!</v>
      </c>
      <c r="J2951">
        <f>VLOOKUP(F2951,profesor!$G$2:$H$101,2,0)</f>
        <v>58</v>
      </c>
      <c r="K2951">
        <f>VLOOKUP(H2951,ar_predmet!A:C,3,0)</f>
        <v>147</v>
      </c>
      <c r="L2951" s="3">
        <f>VLOOKUP(H2951,ar_predmet!A:C,2,FALSE())</f>
        <v>7101</v>
      </c>
      <c r="M2951">
        <f>+VLOOKUP(G2951,tip_dogodka!$B$2:$C$10,2,0)</f>
        <v>4</v>
      </c>
      <c r="N2951">
        <f>+VLOOKUP(E2951,prostor!$F$1:$G$101,2,0)</f>
        <v>54</v>
      </c>
      <c r="O2951">
        <f t="shared" si="184"/>
        <v>150</v>
      </c>
      <c r="P2951">
        <f>VLOOKUP(O2951,mi2hh!A$2:B$4261,2,FALSE())</f>
        <v>3</v>
      </c>
      <c r="Q2951" t="str">
        <f t="shared" si="185"/>
        <v>Red</v>
      </c>
      <c r="R2951" t="str">
        <f t="shared" si="186"/>
        <v>MA</v>
      </c>
      <c r="S2951" s="24" t="s">
        <v>1221</v>
      </c>
      <c r="T2951" t="str">
        <f t="shared" si="187"/>
        <v>1</v>
      </c>
      <c r="U2951">
        <f>VLOOKUP(S2951,ar_skupina!L$2:M$136,2,FALSE())</f>
        <v>77</v>
      </c>
    </row>
    <row r="2952" spans="1:21" ht="14.25" customHeight="1" x14ac:dyDescent="0.25">
      <c r="A2952">
        <v>3608</v>
      </c>
      <c r="B2952" s="9">
        <v>45216.791666666701</v>
      </c>
      <c r="C2952" s="9">
        <v>45216.895833333299</v>
      </c>
      <c r="D2952" t="s">
        <v>2229</v>
      </c>
      <c r="E2952" t="s">
        <v>16</v>
      </c>
      <c r="F2952" t="s">
        <v>2225</v>
      </c>
      <c r="G2952" t="s">
        <v>5</v>
      </c>
      <c r="H2952" t="s">
        <v>2226</v>
      </c>
      <c r="I2952" s="63" t="e">
        <f t="array" ref="I2952">_xlfn.IFS(#REF!="1",1,#REF!="2",2,#REF!="3",3,#REF!="1A",4,#REF!="1B",5,#REF!="2A",6,#REF!="2B",7,#REF!="3A",8,#REF!="3B",9,#REF!="4A",10,#REF!="","")</f>
        <v>#REF!</v>
      </c>
      <c r="J2952">
        <f>VLOOKUP(F2952,profesor!$G$2:$H$101,2,0)</f>
        <v>58</v>
      </c>
      <c r="K2952">
        <f>VLOOKUP(H2952,ar_predmet!A:C,3,0)</f>
        <v>147</v>
      </c>
      <c r="L2952" s="3">
        <f>VLOOKUP(H2952,ar_predmet!A:C,2,FALSE())</f>
        <v>7101</v>
      </c>
      <c r="M2952">
        <f>+VLOOKUP(G2952,tip_dogodka!$B$2:$C$10,2,0)</f>
        <v>4</v>
      </c>
      <c r="N2952">
        <f>+VLOOKUP(E2952,prostor!$F$1:$G$101,2,0)</f>
        <v>54</v>
      </c>
      <c r="O2952">
        <f t="shared" si="184"/>
        <v>150</v>
      </c>
      <c r="P2952">
        <f>VLOOKUP(O2952,mi2hh!A$2:B$4261,2,FALSE())</f>
        <v>3</v>
      </c>
      <c r="Q2952" t="str">
        <f t="shared" si="185"/>
        <v>Red</v>
      </c>
      <c r="R2952" t="str">
        <f t="shared" si="186"/>
        <v>MA</v>
      </c>
      <c r="S2952" s="24" t="s">
        <v>1222</v>
      </c>
      <c r="T2952" t="str">
        <f t="shared" si="187"/>
        <v>2</v>
      </c>
      <c r="U2952">
        <f>VLOOKUP(S2952,ar_skupina!L$2:M$136,2,FALSE())</f>
        <v>78</v>
      </c>
    </row>
    <row r="2953" spans="1:21" ht="14.25" customHeight="1" x14ac:dyDescent="0.25">
      <c r="A2953">
        <v>3609</v>
      </c>
      <c r="B2953" s="9">
        <v>45317.489583333299</v>
      </c>
      <c r="C2953" s="9">
        <v>45317.59375</v>
      </c>
      <c r="D2953" t="s">
        <v>2227</v>
      </c>
      <c r="E2953">
        <v>401</v>
      </c>
      <c r="F2953" t="s">
        <v>2225</v>
      </c>
      <c r="G2953" t="s">
        <v>3</v>
      </c>
      <c r="H2953" t="s">
        <v>2226</v>
      </c>
      <c r="I2953" s="63" t="e">
        <f t="array" ref="I2953">_xlfn.IFS(#REF!="1",1,#REF!="2",2,#REF!="3",3,#REF!="1A",4,#REF!="1B",5,#REF!="2A",6,#REF!="2B",7,#REF!="3A",8,#REF!="3B",9,#REF!="4A",10,#REF!="","")</f>
        <v>#REF!</v>
      </c>
      <c r="J2953">
        <f>VLOOKUP(F2953,profesor!$G$2:$H$101,2,0)</f>
        <v>58</v>
      </c>
      <c r="K2953">
        <f>VLOOKUP(H2953,ar_predmet!A:C,3,0)</f>
        <v>147</v>
      </c>
      <c r="L2953" s="3">
        <f>VLOOKUP(H2953,ar_predmet!A:C,2,FALSE())</f>
        <v>7101</v>
      </c>
      <c r="M2953">
        <f>+VLOOKUP(G2953,tip_dogodka!$B$2:$C$10,2,0)</f>
        <v>2</v>
      </c>
      <c r="N2953">
        <f>+VLOOKUP(E2953,prostor!$F$1:$G$101,2,0)</f>
        <v>10</v>
      </c>
      <c r="O2953">
        <f t="shared" si="184"/>
        <v>150</v>
      </c>
      <c r="P2953">
        <f>VLOOKUP(O2953,mi2hh!A$2:B$4261,2,FALSE())</f>
        <v>3</v>
      </c>
      <c r="Q2953" t="str">
        <f t="shared" si="185"/>
        <v>Red</v>
      </c>
      <c r="R2953" t="str">
        <f t="shared" si="186"/>
        <v>MA</v>
      </c>
      <c r="S2953" s="24" t="s">
        <v>1222</v>
      </c>
      <c r="T2953" t="str">
        <f t="shared" si="187"/>
        <v>2</v>
      </c>
      <c r="U2953">
        <f>VLOOKUP(S2953,ar_skupina!L$2:M$136,2,FALSE())</f>
        <v>78</v>
      </c>
    </row>
    <row r="2954" spans="1:21" ht="14.25" customHeight="1" x14ac:dyDescent="0.25">
      <c r="A2954">
        <v>3610</v>
      </c>
      <c r="B2954" s="9">
        <v>45240.75</v>
      </c>
      <c r="C2954" s="9">
        <v>45240.854166666701</v>
      </c>
      <c r="D2954" t="s">
        <v>2229</v>
      </c>
      <c r="E2954" t="s">
        <v>16</v>
      </c>
      <c r="F2954" t="s">
        <v>2225</v>
      </c>
      <c r="G2954" t="s">
        <v>5</v>
      </c>
      <c r="H2954" t="s">
        <v>2226</v>
      </c>
      <c r="I2954" s="63" t="e">
        <f t="array" ref="I2954">_xlfn.IFS(#REF!="1",1,#REF!="2",2,#REF!="3",3,#REF!="1A",4,#REF!="1B",5,#REF!="2A",6,#REF!="2B",7,#REF!="3A",8,#REF!="3B",9,#REF!="4A",10,#REF!="","")</f>
        <v>#REF!</v>
      </c>
      <c r="J2954">
        <f>VLOOKUP(F2954,profesor!$G$2:$H$101,2,0)</f>
        <v>58</v>
      </c>
      <c r="K2954">
        <f>VLOOKUP(H2954,ar_predmet!A:C,3,0)</f>
        <v>147</v>
      </c>
      <c r="L2954" s="3">
        <f>VLOOKUP(H2954,ar_predmet!A:C,2,FALSE())</f>
        <v>7101</v>
      </c>
      <c r="M2954">
        <f>+VLOOKUP(G2954,tip_dogodka!$B$2:$C$10,2,0)</f>
        <v>4</v>
      </c>
      <c r="N2954">
        <f>+VLOOKUP(E2954,prostor!$F$1:$G$101,2,0)</f>
        <v>54</v>
      </c>
      <c r="O2954">
        <f t="shared" si="184"/>
        <v>150</v>
      </c>
      <c r="P2954">
        <f>VLOOKUP(O2954,mi2hh!A$2:B$4261,2,FALSE())</f>
        <v>3</v>
      </c>
      <c r="Q2954" t="str">
        <f t="shared" si="185"/>
        <v>Red</v>
      </c>
      <c r="R2954" t="str">
        <f t="shared" si="186"/>
        <v>MA</v>
      </c>
      <c r="S2954" s="24" t="s">
        <v>1222</v>
      </c>
      <c r="T2954" t="str">
        <f t="shared" si="187"/>
        <v>2</v>
      </c>
      <c r="U2954">
        <f>VLOOKUP(S2954,ar_skupina!L$2:M$136,2,FALSE())</f>
        <v>78</v>
      </c>
    </row>
    <row r="2955" spans="1:21" ht="14.25" customHeight="1" x14ac:dyDescent="0.25">
      <c r="A2955">
        <v>3611</v>
      </c>
      <c r="B2955" s="9">
        <v>45237.75</v>
      </c>
      <c r="C2955" s="9">
        <v>45237.854166666701</v>
      </c>
      <c r="D2955" t="s">
        <v>2227</v>
      </c>
      <c r="E2955">
        <v>401</v>
      </c>
      <c r="F2955" t="s">
        <v>2225</v>
      </c>
      <c r="G2955" t="s">
        <v>3</v>
      </c>
      <c r="H2955" t="s">
        <v>2226</v>
      </c>
      <c r="I2955" s="63" t="e">
        <f t="array" ref="I2955">_xlfn.IFS(#REF!="1",1,#REF!="2",2,#REF!="3",3,#REF!="1A",4,#REF!="1B",5,#REF!="2A",6,#REF!="2B",7,#REF!="3A",8,#REF!="3B",9,#REF!="4A",10,#REF!="","")</f>
        <v>#REF!</v>
      </c>
      <c r="J2955">
        <f>VLOOKUP(F2955,profesor!$G$2:$H$101,2,0)</f>
        <v>58</v>
      </c>
      <c r="K2955">
        <f>VLOOKUP(H2955,ar_predmet!A:C,3,0)</f>
        <v>147</v>
      </c>
      <c r="L2955" s="3">
        <f>VLOOKUP(H2955,ar_predmet!A:C,2,FALSE())</f>
        <v>7101</v>
      </c>
      <c r="M2955">
        <f>+VLOOKUP(G2955,tip_dogodka!$B$2:$C$10,2,0)</f>
        <v>2</v>
      </c>
      <c r="N2955">
        <f>+VLOOKUP(E2955,prostor!$F$1:$G$101,2,0)</f>
        <v>10</v>
      </c>
      <c r="O2955">
        <f t="shared" si="184"/>
        <v>150</v>
      </c>
      <c r="P2955">
        <f>VLOOKUP(O2955,mi2hh!A$2:B$4261,2,FALSE())</f>
        <v>3</v>
      </c>
      <c r="Q2955" t="str">
        <f t="shared" si="185"/>
        <v>Red</v>
      </c>
      <c r="R2955" t="str">
        <f t="shared" si="186"/>
        <v>MA</v>
      </c>
      <c r="S2955" s="24" t="s">
        <v>1222</v>
      </c>
      <c r="T2955" t="str">
        <f t="shared" si="187"/>
        <v>2</v>
      </c>
      <c r="U2955">
        <f>VLOOKUP(S2955,ar_skupina!L$2:M$136,2,FALSE())</f>
        <v>78</v>
      </c>
    </row>
    <row r="2956" spans="1:21" ht="14.25" customHeight="1" x14ac:dyDescent="0.25">
      <c r="A2956">
        <v>3612</v>
      </c>
      <c r="B2956" s="9">
        <v>45272.75</v>
      </c>
      <c r="C2956" s="9">
        <v>45272.854166666701</v>
      </c>
      <c r="D2956" t="s">
        <v>2227</v>
      </c>
      <c r="E2956">
        <v>413</v>
      </c>
      <c r="F2956" t="s">
        <v>2225</v>
      </c>
      <c r="G2956" t="s">
        <v>3</v>
      </c>
      <c r="H2956" t="s">
        <v>2226</v>
      </c>
      <c r="I2956" s="63" t="e">
        <f t="array" ref="I2956">_xlfn.IFS(#REF!="1",1,#REF!="2",2,#REF!="3",3,#REF!="1A",4,#REF!="1B",5,#REF!="2A",6,#REF!="2B",7,#REF!="3A",8,#REF!="3B",9,#REF!="4A",10,#REF!="","")</f>
        <v>#REF!</v>
      </c>
      <c r="J2956">
        <f>VLOOKUP(F2956,profesor!$G$2:$H$101,2,0)</f>
        <v>58</v>
      </c>
      <c r="K2956">
        <f>VLOOKUP(H2956,ar_predmet!A:C,3,0)</f>
        <v>147</v>
      </c>
      <c r="L2956" s="3">
        <f>VLOOKUP(H2956,ar_predmet!A:C,2,FALSE())</f>
        <v>7101</v>
      </c>
      <c r="M2956">
        <f>+VLOOKUP(G2956,tip_dogodka!$B$2:$C$10,2,0)</f>
        <v>2</v>
      </c>
      <c r="N2956">
        <f>+VLOOKUP(E2956,prostor!$F$1:$G$101,2,0)</f>
        <v>16</v>
      </c>
      <c r="O2956">
        <f t="shared" si="184"/>
        <v>150</v>
      </c>
      <c r="P2956">
        <f>VLOOKUP(O2956,mi2hh!A$2:B$4261,2,FALSE())</f>
        <v>3</v>
      </c>
      <c r="Q2956" t="str">
        <f t="shared" si="185"/>
        <v>Red</v>
      </c>
      <c r="R2956" t="str">
        <f t="shared" si="186"/>
        <v>MA</v>
      </c>
      <c r="S2956" s="24" t="s">
        <v>1222</v>
      </c>
      <c r="T2956" t="str">
        <f t="shared" si="187"/>
        <v>2</v>
      </c>
      <c r="U2956">
        <f>VLOOKUP(S2956,ar_skupina!L$2:M$136,2,FALSE())</f>
        <v>78</v>
      </c>
    </row>
    <row r="2957" spans="1:21" ht="14.25" customHeight="1" x14ac:dyDescent="0.25">
      <c r="A2957">
        <v>3613</v>
      </c>
      <c r="B2957" s="9">
        <v>45265.75</v>
      </c>
      <c r="C2957" s="9">
        <v>45265.854166666701</v>
      </c>
      <c r="D2957" t="s">
        <v>2224</v>
      </c>
      <c r="E2957">
        <v>401</v>
      </c>
      <c r="F2957" t="s">
        <v>2225</v>
      </c>
      <c r="G2957" t="s">
        <v>3</v>
      </c>
      <c r="H2957" t="s">
        <v>2226</v>
      </c>
      <c r="I2957" s="63" t="e">
        <f t="array" ref="I2957">_xlfn.IFS(#REF!="1",1,#REF!="2",2,#REF!="3",3,#REF!="1A",4,#REF!="1B",5,#REF!="2A",6,#REF!="2B",7,#REF!="3A",8,#REF!="3B",9,#REF!="4A",10,#REF!="","")</f>
        <v>#REF!</v>
      </c>
      <c r="J2957">
        <f>VLOOKUP(F2957,profesor!$G$2:$H$101,2,0)</f>
        <v>58</v>
      </c>
      <c r="K2957">
        <f>VLOOKUP(H2957,ar_predmet!A:C,3,0)</f>
        <v>147</v>
      </c>
      <c r="L2957" s="3">
        <f>VLOOKUP(H2957,ar_predmet!A:C,2,FALSE())</f>
        <v>7101</v>
      </c>
      <c r="M2957">
        <f>+VLOOKUP(G2957,tip_dogodka!$B$2:$C$10,2,0)</f>
        <v>2</v>
      </c>
      <c r="N2957">
        <f>+VLOOKUP(E2957,prostor!$F$1:$G$101,2,0)</f>
        <v>10</v>
      </c>
      <c r="O2957">
        <f t="shared" si="184"/>
        <v>150</v>
      </c>
      <c r="P2957">
        <f>VLOOKUP(O2957,mi2hh!A$2:B$4261,2,FALSE())</f>
        <v>3</v>
      </c>
      <c r="Q2957" t="str">
        <f t="shared" si="185"/>
        <v>Izr</v>
      </c>
      <c r="R2957" t="str">
        <f t="shared" si="186"/>
        <v>MA</v>
      </c>
      <c r="S2957" s="24" t="s">
        <v>1262</v>
      </c>
      <c r="T2957" t="str">
        <f t="shared" si="187"/>
        <v/>
      </c>
      <c r="U2957">
        <f>VLOOKUP(S2957,ar_skupina!L$2:M$136,2,FALSE())</f>
        <v>114</v>
      </c>
    </row>
    <row r="2958" spans="1:21" ht="14.25" customHeight="1" x14ac:dyDescent="0.25">
      <c r="A2958">
        <v>3614</v>
      </c>
      <c r="B2958" s="9">
        <v>45271.75</v>
      </c>
      <c r="C2958" s="9">
        <v>45271.854166666701</v>
      </c>
      <c r="D2958" t="s">
        <v>2230</v>
      </c>
      <c r="E2958">
        <v>413</v>
      </c>
      <c r="F2958" t="s">
        <v>2225</v>
      </c>
      <c r="G2958" t="s">
        <v>3</v>
      </c>
      <c r="H2958" t="s">
        <v>2226</v>
      </c>
      <c r="I2958" s="63" t="e">
        <f t="array" ref="I2958">_xlfn.IFS(#REF!="1",1,#REF!="2",2,#REF!="3",3,#REF!="1A",4,#REF!="1B",5,#REF!="2A",6,#REF!="2B",7,#REF!="3A",8,#REF!="3B",9,#REF!="4A",10,#REF!="","")</f>
        <v>#REF!</v>
      </c>
      <c r="J2958">
        <f>VLOOKUP(F2958,profesor!$G$2:$H$101,2,0)</f>
        <v>58</v>
      </c>
      <c r="K2958">
        <f>VLOOKUP(H2958,ar_predmet!A:C,3,0)</f>
        <v>147</v>
      </c>
      <c r="L2958" s="3">
        <f>VLOOKUP(H2958,ar_predmet!A:C,2,FALSE())</f>
        <v>7101</v>
      </c>
      <c r="M2958">
        <f>+VLOOKUP(G2958,tip_dogodka!$B$2:$C$10,2,0)</f>
        <v>2</v>
      </c>
      <c r="N2958">
        <f>+VLOOKUP(E2958,prostor!$F$1:$G$101,2,0)</f>
        <v>16</v>
      </c>
      <c r="O2958">
        <f t="shared" si="184"/>
        <v>150</v>
      </c>
      <c r="P2958">
        <f>VLOOKUP(O2958,mi2hh!A$2:B$4261,2,FALSE())</f>
        <v>3</v>
      </c>
      <c r="Q2958" t="str">
        <f t="shared" si="185"/>
        <v>Red</v>
      </c>
      <c r="R2958" t="str">
        <f t="shared" si="186"/>
        <v>MA</v>
      </c>
      <c r="S2958" s="24" t="s">
        <v>1221</v>
      </c>
      <c r="T2958" t="str">
        <f t="shared" si="187"/>
        <v>1</v>
      </c>
      <c r="U2958">
        <f>VLOOKUP(S2958,ar_skupina!L$2:M$136,2,FALSE())</f>
        <v>77</v>
      </c>
    </row>
    <row r="2959" spans="1:21" ht="14.25" customHeight="1" x14ac:dyDescent="0.25">
      <c r="A2959">
        <v>3615</v>
      </c>
      <c r="B2959" s="9">
        <v>45260.75</v>
      </c>
      <c r="C2959" s="9">
        <v>45260.854166666701</v>
      </c>
      <c r="D2959" t="s">
        <v>2227</v>
      </c>
      <c r="E2959">
        <v>413</v>
      </c>
      <c r="F2959" t="s">
        <v>2225</v>
      </c>
      <c r="G2959" t="s">
        <v>3</v>
      </c>
      <c r="H2959" t="s">
        <v>2226</v>
      </c>
      <c r="I2959" s="63" t="e">
        <f t="array" ref="I2959">_xlfn.IFS(#REF!="1",1,#REF!="2",2,#REF!="3",3,#REF!="1A",4,#REF!="1B",5,#REF!="2A",6,#REF!="2B",7,#REF!="3A",8,#REF!="3B",9,#REF!="4A",10,#REF!="","")</f>
        <v>#REF!</v>
      </c>
      <c r="J2959">
        <f>VLOOKUP(F2959,profesor!$G$2:$H$101,2,0)</f>
        <v>58</v>
      </c>
      <c r="K2959">
        <f>VLOOKUP(H2959,ar_predmet!A:C,3,0)</f>
        <v>147</v>
      </c>
      <c r="L2959" s="3">
        <f>VLOOKUP(H2959,ar_predmet!A:C,2,FALSE())</f>
        <v>7101</v>
      </c>
      <c r="M2959">
        <f>+VLOOKUP(G2959,tip_dogodka!$B$2:$C$10,2,0)</f>
        <v>2</v>
      </c>
      <c r="N2959">
        <f>+VLOOKUP(E2959,prostor!$F$1:$G$101,2,0)</f>
        <v>16</v>
      </c>
      <c r="O2959">
        <f t="shared" si="184"/>
        <v>150</v>
      </c>
      <c r="P2959">
        <f>VLOOKUP(O2959,mi2hh!A$2:B$4261,2,FALSE())</f>
        <v>3</v>
      </c>
      <c r="Q2959" t="str">
        <f t="shared" si="185"/>
        <v>Red</v>
      </c>
      <c r="R2959" t="str">
        <f t="shared" si="186"/>
        <v>MA</v>
      </c>
      <c r="S2959" s="24" t="s">
        <v>1222</v>
      </c>
      <c r="T2959" t="str">
        <f t="shared" si="187"/>
        <v>2</v>
      </c>
      <c r="U2959">
        <f>VLOOKUP(S2959,ar_skupina!L$2:M$136,2,FALSE())</f>
        <v>78</v>
      </c>
    </row>
    <row r="2960" spans="1:21" ht="14.25" customHeight="1" x14ac:dyDescent="0.25">
      <c r="A2960">
        <v>3616</v>
      </c>
      <c r="B2960" s="9">
        <v>45282.75</v>
      </c>
      <c r="C2960" s="9">
        <v>45282.854166666701</v>
      </c>
      <c r="D2960" t="s">
        <v>2227</v>
      </c>
      <c r="E2960">
        <v>413</v>
      </c>
      <c r="F2960" t="s">
        <v>2225</v>
      </c>
      <c r="G2960" t="s">
        <v>3</v>
      </c>
      <c r="H2960" t="s">
        <v>2226</v>
      </c>
      <c r="I2960" s="63" t="e">
        <f t="array" ref="I2960">_xlfn.IFS(#REF!="1",1,#REF!="2",2,#REF!="3",3,#REF!="1A",4,#REF!="1B",5,#REF!="2A",6,#REF!="2B",7,#REF!="3A",8,#REF!="3B",9,#REF!="4A",10,#REF!="","")</f>
        <v>#REF!</v>
      </c>
      <c r="J2960">
        <f>VLOOKUP(F2960,profesor!$G$2:$H$101,2,0)</f>
        <v>58</v>
      </c>
      <c r="K2960">
        <f>VLOOKUP(H2960,ar_predmet!A:C,3,0)</f>
        <v>147</v>
      </c>
      <c r="L2960" s="3">
        <f>VLOOKUP(H2960,ar_predmet!A:C,2,FALSE())</f>
        <v>7101</v>
      </c>
      <c r="M2960">
        <f>+VLOOKUP(G2960,tip_dogodka!$B$2:$C$10,2,0)</f>
        <v>2</v>
      </c>
      <c r="N2960">
        <f>+VLOOKUP(E2960,prostor!$F$1:$G$101,2,0)</f>
        <v>16</v>
      </c>
      <c r="O2960">
        <f t="shared" si="184"/>
        <v>150</v>
      </c>
      <c r="P2960">
        <f>VLOOKUP(O2960,mi2hh!A$2:B$4261,2,FALSE())</f>
        <v>3</v>
      </c>
      <c r="Q2960" t="str">
        <f t="shared" si="185"/>
        <v>Red</v>
      </c>
      <c r="R2960" t="str">
        <f t="shared" si="186"/>
        <v>MA</v>
      </c>
      <c r="S2960" s="24" t="s">
        <v>1222</v>
      </c>
      <c r="T2960" t="str">
        <f t="shared" si="187"/>
        <v>2</v>
      </c>
      <c r="U2960">
        <f>VLOOKUP(S2960,ar_skupina!L$2:M$136,2,FALSE())</f>
        <v>78</v>
      </c>
    </row>
    <row r="2961" spans="1:21" ht="14.25" customHeight="1" x14ac:dyDescent="0.25">
      <c r="A2961">
        <v>3617</v>
      </c>
      <c r="B2961" s="9">
        <v>45208.791666666701</v>
      </c>
      <c r="C2961" s="9">
        <v>45208.895833333299</v>
      </c>
      <c r="D2961" t="s">
        <v>2230</v>
      </c>
      <c r="E2961">
        <v>401</v>
      </c>
      <c r="F2961" t="s">
        <v>2225</v>
      </c>
      <c r="G2961" t="s">
        <v>3</v>
      </c>
      <c r="H2961" t="s">
        <v>2226</v>
      </c>
      <c r="I2961" s="63" t="e">
        <f t="array" ref="I2961">_xlfn.IFS(#REF!="1",1,#REF!="2",2,#REF!="3",3,#REF!="1A",4,#REF!="1B",5,#REF!="2A",6,#REF!="2B",7,#REF!="3A",8,#REF!="3B",9,#REF!="4A",10,#REF!="","")</f>
        <v>#REF!</v>
      </c>
      <c r="J2961">
        <f>VLOOKUP(F2961,profesor!$G$2:$H$101,2,0)</f>
        <v>58</v>
      </c>
      <c r="K2961">
        <f>VLOOKUP(H2961,ar_predmet!A:C,3,0)</f>
        <v>147</v>
      </c>
      <c r="L2961" s="3">
        <f>VLOOKUP(H2961,ar_predmet!A:C,2,FALSE())</f>
        <v>7101</v>
      </c>
      <c r="M2961">
        <f>+VLOOKUP(G2961,tip_dogodka!$B$2:$C$10,2,0)</f>
        <v>2</v>
      </c>
      <c r="N2961">
        <f>+VLOOKUP(E2961,prostor!$F$1:$G$101,2,0)</f>
        <v>10</v>
      </c>
      <c r="O2961">
        <f t="shared" si="184"/>
        <v>150</v>
      </c>
      <c r="P2961">
        <f>VLOOKUP(O2961,mi2hh!A$2:B$4261,2,FALSE())</f>
        <v>3</v>
      </c>
      <c r="Q2961" t="str">
        <f t="shared" si="185"/>
        <v>Red</v>
      </c>
      <c r="R2961" t="str">
        <f t="shared" si="186"/>
        <v>MA</v>
      </c>
      <c r="S2961" s="24" t="s">
        <v>1221</v>
      </c>
      <c r="T2961" t="str">
        <f t="shared" si="187"/>
        <v>1</v>
      </c>
      <c r="U2961">
        <f>VLOOKUP(S2961,ar_skupina!L$2:M$136,2,FALSE())</f>
        <v>77</v>
      </c>
    </row>
    <row r="2962" spans="1:21" ht="14.25" customHeight="1" x14ac:dyDescent="0.25">
      <c r="A2962">
        <v>3618</v>
      </c>
      <c r="B2962" s="9">
        <v>45239.75</v>
      </c>
      <c r="C2962" s="9">
        <v>45239.854166666701</v>
      </c>
      <c r="D2962" t="s">
        <v>2228</v>
      </c>
      <c r="E2962" t="s">
        <v>16</v>
      </c>
      <c r="F2962" t="s">
        <v>2225</v>
      </c>
      <c r="G2962" t="s">
        <v>5</v>
      </c>
      <c r="H2962" t="s">
        <v>2226</v>
      </c>
      <c r="I2962" s="63" t="e">
        <f t="array" ref="I2962">_xlfn.IFS(#REF!="1",1,#REF!="2",2,#REF!="3",3,#REF!="1A",4,#REF!="1B",5,#REF!="2A",6,#REF!="2B",7,#REF!="3A",8,#REF!="3B",9,#REF!="4A",10,#REF!="","")</f>
        <v>#REF!</v>
      </c>
      <c r="J2962">
        <f>VLOOKUP(F2962,profesor!$G$2:$H$101,2,0)</f>
        <v>58</v>
      </c>
      <c r="K2962">
        <f>VLOOKUP(H2962,ar_predmet!A:C,3,0)</f>
        <v>147</v>
      </c>
      <c r="L2962" s="3">
        <f>VLOOKUP(H2962,ar_predmet!A:C,2,FALSE())</f>
        <v>7101</v>
      </c>
      <c r="M2962">
        <f>+VLOOKUP(G2962,tip_dogodka!$B$2:$C$10,2,0)</f>
        <v>4</v>
      </c>
      <c r="N2962">
        <f>+VLOOKUP(E2962,prostor!$F$1:$G$101,2,0)</f>
        <v>54</v>
      </c>
      <c r="O2962">
        <f t="shared" si="184"/>
        <v>150</v>
      </c>
      <c r="P2962">
        <f>VLOOKUP(O2962,mi2hh!A$2:B$4261,2,FALSE())</f>
        <v>3</v>
      </c>
      <c r="Q2962" t="str">
        <f t="shared" si="185"/>
        <v>Red</v>
      </c>
      <c r="R2962" t="str">
        <f t="shared" si="186"/>
        <v>MA</v>
      </c>
      <c r="S2962" s="24" t="s">
        <v>1221</v>
      </c>
      <c r="T2962" t="str">
        <f t="shared" si="187"/>
        <v>1</v>
      </c>
      <c r="U2962">
        <f>VLOOKUP(S2962,ar_skupina!L$2:M$136,2,FALSE())</f>
        <v>77</v>
      </c>
    </row>
    <row r="2963" spans="1:21" ht="14.25" customHeight="1" x14ac:dyDescent="0.25">
      <c r="A2963">
        <v>3619</v>
      </c>
      <c r="B2963" s="9">
        <v>45267.75</v>
      </c>
      <c r="C2963" s="9">
        <v>45267.815972222197</v>
      </c>
      <c r="D2963" t="s">
        <v>2224</v>
      </c>
      <c r="E2963">
        <v>401</v>
      </c>
      <c r="F2963" t="s">
        <v>2225</v>
      </c>
      <c r="G2963" t="s">
        <v>3</v>
      </c>
      <c r="H2963" t="s">
        <v>2226</v>
      </c>
      <c r="I2963" s="63" t="e">
        <f t="array" ref="I2963">_xlfn.IFS(#REF!="1",1,#REF!="2",2,#REF!="3",3,#REF!="1A",4,#REF!="1B",5,#REF!="2A",6,#REF!="2B",7,#REF!="3A",8,#REF!="3B",9,#REF!="4A",10,#REF!="","")</f>
        <v>#REF!</v>
      </c>
      <c r="J2963">
        <f>VLOOKUP(F2963,profesor!$G$2:$H$101,2,0)</f>
        <v>58</v>
      </c>
      <c r="K2963">
        <f>VLOOKUP(H2963,ar_predmet!A:C,3,0)</f>
        <v>147</v>
      </c>
      <c r="L2963" s="3">
        <f>VLOOKUP(H2963,ar_predmet!A:C,2,FALSE())</f>
        <v>7101</v>
      </c>
      <c r="M2963">
        <f>+VLOOKUP(G2963,tip_dogodka!$B$2:$C$10,2,0)</f>
        <v>2</v>
      </c>
      <c r="N2963">
        <f>+VLOOKUP(E2963,prostor!$F$1:$G$101,2,0)</f>
        <v>10</v>
      </c>
      <c r="O2963">
        <f t="shared" si="184"/>
        <v>95</v>
      </c>
      <c r="P2963">
        <f>VLOOKUP(O2963,mi2hh!A$2:B$4261,2,FALSE())</f>
        <v>2</v>
      </c>
      <c r="Q2963" t="str">
        <f t="shared" si="185"/>
        <v>Izr</v>
      </c>
      <c r="R2963" t="str">
        <f t="shared" si="186"/>
        <v>MA</v>
      </c>
      <c r="S2963" s="24" t="s">
        <v>1262</v>
      </c>
      <c r="T2963" t="str">
        <f t="shared" si="187"/>
        <v/>
      </c>
      <c r="U2963">
        <f>VLOOKUP(S2963,ar_skupina!L$2:M$136,2,FALSE())</f>
        <v>114</v>
      </c>
    </row>
    <row r="2964" spans="1:21" ht="14.25" customHeight="1" x14ac:dyDescent="0.25">
      <c r="A2964">
        <v>3620</v>
      </c>
      <c r="B2964" s="9">
        <v>45225.791666666701</v>
      </c>
      <c r="C2964" s="9">
        <v>45225.895833333299</v>
      </c>
      <c r="D2964" t="s">
        <v>2227</v>
      </c>
      <c r="E2964">
        <v>401</v>
      </c>
      <c r="F2964" t="s">
        <v>2225</v>
      </c>
      <c r="G2964" t="s">
        <v>3</v>
      </c>
      <c r="H2964" t="s">
        <v>2226</v>
      </c>
      <c r="I2964" s="63" t="e">
        <f t="array" ref="I2964">_xlfn.IFS(#REF!="1",1,#REF!="2",2,#REF!="3",3,#REF!="1A",4,#REF!="1B",5,#REF!="2A",6,#REF!="2B",7,#REF!="3A",8,#REF!="3B",9,#REF!="4A",10,#REF!="","")</f>
        <v>#REF!</v>
      </c>
      <c r="J2964">
        <f>VLOOKUP(F2964,profesor!$G$2:$H$101,2,0)</f>
        <v>58</v>
      </c>
      <c r="K2964">
        <f>VLOOKUP(H2964,ar_predmet!A:C,3,0)</f>
        <v>147</v>
      </c>
      <c r="L2964" s="3">
        <f>VLOOKUP(H2964,ar_predmet!A:C,2,FALSE())</f>
        <v>7101</v>
      </c>
      <c r="M2964">
        <f>+VLOOKUP(G2964,tip_dogodka!$B$2:$C$10,2,0)</f>
        <v>2</v>
      </c>
      <c r="N2964">
        <f>+VLOOKUP(E2964,prostor!$F$1:$G$101,2,0)</f>
        <v>10</v>
      </c>
      <c r="O2964">
        <f t="shared" si="184"/>
        <v>150</v>
      </c>
      <c r="P2964">
        <f>VLOOKUP(O2964,mi2hh!A$2:B$4261,2,FALSE())</f>
        <v>3</v>
      </c>
      <c r="Q2964" t="str">
        <f t="shared" si="185"/>
        <v>Red</v>
      </c>
      <c r="R2964" t="str">
        <f t="shared" si="186"/>
        <v>MA</v>
      </c>
      <c r="S2964" s="24" t="s">
        <v>1222</v>
      </c>
      <c r="T2964" t="str">
        <f t="shared" si="187"/>
        <v>2</v>
      </c>
      <c r="U2964">
        <f>VLOOKUP(S2964,ar_skupina!L$2:M$136,2,FALSE())</f>
        <v>78</v>
      </c>
    </row>
    <row r="2965" spans="1:21" ht="14.25" customHeight="1" x14ac:dyDescent="0.25">
      <c r="A2965">
        <v>3621</v>
      </c>
      <c r="B2965" s="9">
        <v>45273.75</v>
      </c>
      <c r="C2965" s="9">
        <v>45273.854166666701</v>
      </c>
      <c r="D2965" t="s">
        <v>2230</v>
      </c>
      <c r="E2965">
        <v>413</v>
      </c>
      <c r="F2965" t="s">
        <v>2225</v>
      </c>
      <c r="G2965" t="s">
        <v>3</v>
      </c>
      <c r="H2965" t="s">
        <v>2226</v>
      </c>
      <c r="I2965" s="63" t="e">
        <f t="array" ref="I2965">_xlfn.IFS(#REF!="1",1,#REF!="2",2,#REF!="3",3,#REF!="1A",4,#REF!="1B",5,#REF!="2A",6,#REF!="2B",7,#REF!="3A",8,#REF!="3B",9,#REF!="4A",10,#REF!="","")</f>
        <v>#REF!</v>
      </c>
      <c r="J2965">
        <f>VLOOKUP(F2965,profesor!$G$2:$H$101,2,0)</f>
        <v>58</v>
      </c>
      <c r="K2965">
        <f>VLOOKUP(H2965,ar_predmet!A:C,3,0)</f>
        <v>147</v>
      </c>
      <c r="L2965" s="3">
        <f>VLOOKUP(H2965,ar_predmet!A:C,2,FALSE())</f>
        <v>7101</v>
      </c>
      <c r="M2965">
        <f>+VLOOKUP(G2965,tip_dogodka!$B$2:$C$10,2,0)</f>
        <v>2</v>
      </c>
      <c r="N2965">
        <f>+VLOOKUP(E2965,prostor!$F$1:$G$101,2,0)</f>
        <v>16</v>
      </c>
      <c r="O2965">
        <f t="shared" si="184"/>
        <v>150</v>
      </c>
      <c r="P2965">
        <f>VLOOKUP(O2965,mi2hh!A$2:B$4261,2,FALSE())</f>
        <v>3</v>
      </c>
      <c r="Q2965" t="str">
        <f t="shared" si="185"/>
        <v>Red</v>
      </c>
      <c r="R2965" t="str">
        <f t="shared" si="186"/>
        <v>MA</v>
      </c>
      <c r="S2965" s="24" t="s">
        <v>1221</v>
      </c>
      <c r="T2965" t="str">
        <f t="shared" si="187"/>
        <v>1</v>
      </c>
      <c r="U2965">
        <f>VLOOKUP(S2965,ar_skupina!L$2:M$136,2,FALSE())</f>
        <v>77</v>
      </c>
    </row>
    <row r="2966" spans="1:21" ht="14.25" customHeight="1" x14ac:dyDescent="0.25">
      <c r="A2966">
        <v>3622</v>
      </c>
      <c r="B2966" s="9">
        <v>45236.75</v>
      </c>
      <c r="C2966" s="9">
        <v>45236.854166666701</v>
      </c>
      <c r="D2966" t="s">
        <v>2230</v>
      </c>
      <c r="E2966">
        <v>401</v>
      </c>
      <c r="F2966" t="s">
        <v>2225</v>
      </c>
      <c r="G2966" t="s">
        <v>3</v>
      </c>
      <c r="H2966" t="s">
        <v>2226</v>
      </c>
      <c r="I2966" s="63" t="e">
        <f t="array" ref="I2966">_xlfn.IFS(#REF!="1",1,#REF!="2",2,#REF!="3",3,#REF!="1A",4,#REF!="1B",5,#REF!="2A",6,#REF!="2B",7,#REF!="3A",8,#REF!="3B",9,#REF!="4A",10,#REF!="","")</f>
        <v>#REF!</v>
      </c>
      <c r="J2966">
        <f>VLOOKUP(F2966,profesor!$G$2:$H$101,2,0)</f>
        <v>58</v>
      </c>
      <c r="K2966">
        <f>VLOOKUP(H2966,ar_predmet!A:C,3,0)</f>
        <v>147</v>
      </c>
      <c r="L2966" s="3">
        <f>VLOOKUP(H2966,ar_predmet!A:C,2,FALSE())</f>
        <v>7101</v>
      </c>
      <c r="M2966">
        <f>+VLOOKUP(G2966,tip_dogodka!$B$2:$C$10,2,0)</f>
        <v>2</v>
      </c>
      <c r="N2966">
        <f>+VLOOKUP(E2966,prostor!$F$1:$G$101,2,0)</f>
        <v>10</v>
      </c>
      <c r="O2966">
        <f t="shared" si="184"/>
        <v>150</v>
      </c>
      <c r="P2966">
        <f>VLOOKUP(O2966,mi2hh!A$2:B$4261,2,FALSE())</f>
        <v>3</v>
      </c>
      <c r="Q2966" t="str">
        <f t="shared" si="185"/>
        <v>Red</v>
      </c>
      <c r="R2966" t="str">
        <f t="shared" si="186"/>
        <v>MA</v>
      </c>
      <c r="S2966" s="24" t="s">
        <v>1221</v>
      </c>
      <c r="T2966" t="str">
        <f t="shared" si="187"/>
        <v>1</v>
      </c>
      <c r="U2966">
        <f>VLOOKUP(S2966,ar_skupina!L$2:M$136,2,FALSE())</f>
        <v>77</v>
      </c>
    </row>
    <row r="2967" spans="1:21" ht="14.25" customHeight="1" x14ac:dyDescent="0.25">
      <c r="A2967">
        <v>3623</v>
      </c>
      <c r="B2967" s="9">
        <v>45218.895833333299</v>
      </c>
      <c r="C2967" s="9">
        <v>45218.927083333299</v>
      </c>
      <c r="D2967" t="s">
        <v>2231</v>
      </c>
      <c r="E2967" t="s">
        <v>16</v>
      </c>
      <c r="F2967" t="s">
        <v>2225</v>
      </c>
      <c r="G2967" t="s">
        <v>5</v>
      </c>
      <c r="H2967" t="s">
        <v>2226</v>
      </c>
      <c r="I2967" s="63" t="e">
        <f t="array" ref="I2967">_xlfn.IFS(#REF!="1",1,#REF!="2",2,#REF!="3",3,#REF!="1A",4,#REF!="1B",5,#REF!="2A",6,#REF!="2B",7,#REF!="3A",8,#REF!="3B",9,#REF!="4A",10,#REF!="","")</f>
        <v>#REF!</v>
      </c>
      <c r="J2967">
        <f>VLOOKUP(F2967,profesor!$G$2:$H$101,2,0)</f>
        <v>58</v>
      </c>
      <c r="K2967">
        <f>VLOOKUP(H2967,ar_predmet!A:C,3,0)</f>
        <v>147</v>
      </c>
      <c r="L2967" s="3">
        <f>VLOOKUP(H2967,ar_predmet!A:C,2,FALSE())</f>
        <v>7101</v>
      </c>
      <c r="M2967">
        <f>+VLOOKUP(G2967,tip_dogodka!$B$2:$C$10,2,0)</f>
        <v>4</v>
      </c>
      <c r="N2967">
        <f>+VLOOKUP(E2967,prostor!$F$1:$G$101,2,0)</f>
        <v>54</v>
      </c>
      <c r="O2967">
        <f t="shared" si="184"/>
        <v>45</v>
      </c>
      <c r="P2967">
        <f>VLOOKUP(O2967,mi2hh!A$2:B$4261,2,FALSE())</f>
        <v>1</v>
      </c>
      <c r="Q2967" t="str">
        <f t="shared" si="185"/>
        <v>Izr</v>
      </c>
      <c r="R2967" t="str">
        <f t="shared" si="186"/>
        <v>MA</v>
      </c>
      <c r="S2967" s="24" t="s">
        <v>1262</v>
      </c>
      <c r="T2967" t="str">
        <f t="shared" si="187"/>
        <v/>
      </c>
      <c r="U2967">
        <f>VLOOKUP(S2967,ar_skupina!L$2:M$136,2,FALSE())</f>
        <v>114</v>
      </c>
    </row>
    <row r="2968" spans="1:21" ht="14.25" customHeight="1" x14ac:dyDescent="0.25">
      <c r="A2968">
        <v>3624</v>
      </c>
      <c r="B2968" s="9">
        <v>45259.75</v>
      </c>
      <c r="C2968" s="9">
        <v>45259.854166666701</v>
      </c>
      <c r="D2968" t="s">
        <v>2230</v>
      </c>
      <c r="E2968">
        <v>413</v>
      </c>
      <c r="F2968" t="s">
        <v>2225</v>
      </c>
      <c r="G2968" t="s">
        <v>3</v>
      </c>
      <c r="H2968" t="s">
        <v>2226</v>
      </c>
      <c r="I2968" s="63" t="e">
        <f t="array" ref="I2968">_xlfn.IFS(#REF!="1",1,#REF!="2",2,#REF!="3",3,#REF!="1A",4,#REF!="1B",5,#REF!="2A",6,#REF!="2B",7,#REF!="3A",8,#REF!="3B",9,#REF!="4A",10,#REF!="","")</f>
        <v>#REF!</v>
      </c>
      <c r="J2968">
        <f>VLOOKUP(F2968,profesor!$G$2:$H$101,2,0)</f>
        <v>58</v>
      </c>
      <c r="K2968">
        <f>VLOOKUP(H2968,ar_predmet!A:C,3,0)</f>
        <v>147</v>
      </c>
      <c r="L2968" s="3">
        <f>VLOOKUP(H2968,ar_predmet!A:C,2,FALSE())</f>
        <v>7101</v>
      </c>
      <c r="M2968">
        <f>+VLOOKUP(G2968,tip_dogodka!$B$2:$C$10,2,0)</f>
        <v>2</v>
      </c>
      <c r="N2968">
        <f>+VLOOKUP(E2968,prostor!$F$1:$G$101,2,0)</f>
        <v>16</v>
      </c>
      <c r="O2968">
        <f t="shared" si="184"/>
        <v>150</v>
      </c>
      <c r="P2968">
        <f>VLOOKUP(O2968,mi2hh!A$2:B$4261,2,FALSE())</f>
        <v>3</v>
      </c>
      <c r="Q2968" t="str">
        <f t="shared" si="185"/>
        <v>Red</v>
      </c>
      <c r="R2968" t="str">
        <f t="shared" si="186"/>
        <v>MA</v>
      </c>
      <c r="S2968" s="24" t="s">
        <v>1221</v>
      </c>
      <c r="T2968" t="str">
        <f t="shared" si="187"/>
        <v>1</v>
      </c>
      <c r="U2968">
        <f>VLOOKUP(S2968,ar_skupina!L$2:M$136,2,FALSE())</f>
        <v>77</v>
      </c>
    </row>
    <row r="2969" spans="1:21" ht="14.25" customHeight="1" x14ac:dyDescent="0.25">
      <c r="A2969">
        <v>3625</v>
      </c>
      <c r="B2969" s="9">
        <v>45317.375</v>
      </c>
      <c r="C2969" s="9">
        <v>45317.479166666701</v>
      </c>
      <c r="D2969" t="s">
        <v>2230</v>
      </c>
      <c r="E2969">
        <v>307</v>
      </c>
      <c r="F2969" t="s">
        <v>2225</v>
      </c>
      <c r="G2969" t="s">
        <v>3</v>
      </c>
      <c r="H2969" t="s">
        <v>2226</v>
      </c>
      <c r="I2969" s="63" t="e">
        <f t="array" ref="I2969">_xlfn.IFS(#REF!="1",1,#REF!="2",2,#REF!="3",3,#REF!="1A",4,#REF!="1B",5,#REF!="2A",6,#REF!="2B",7,#REF!="3A",8,#REF!="3B",9,#REF!="4A",10,#REF!="","")</f>
        <v>#REF!</v>
      </c>
      <c r="J2969">
        <f>VLOOKUP(F2969,profesor!$G$2:$H$101,2,0)</f>
        <v>58</v>
      </c>
      <c r="K2969">
        <f>VLOOKUP(H2969,ar_predmet!A:C,3,0)</f>
        <v>147</v>
      </c>
      <c r="L2969" s="3">
        <f>VLOOKUP(H2969,ar_predmet!A:C,2,FALSE())</f>
        <v>7101</v>
      </c>
      <c r="M2969">
        <f>+VLOOKUP(G2969,tip_dogodka!$B$2:$C$10,2,0)</f>
        <v>2</v>
      </c>
      <c r="N2969">
        <f>+VLOOKUP(E2969,prostor!$F$1:$G$101,2,0)</f>
        <v>9</v>
      </c>
      <c r="O2969">
        <f t="shared" si="184"/>
        <v>150</v>
      </c>
      <c r="P2969">
        <f>VLOOKUP(O2969,mi2hh!A$2:B$4261,2,FALSE())</f>
        <v>3</v>
      </c>
      <c r="Q2969" t="str">
        <f t="shared" si="185"/>
        <v>Red</v>
      </c>
      <c r="R2969" t="str">
        <f t="shared" si="186"/>
        <v>MA</v>
      </c>
      <c r="S2969" s="24" t="s">
        <v>1221</v>
      </c>
      <c r="T2969" t="str">
        <f t="shared" si="187"/>
        <v>1</v>
      </c>
      <c r="U2969">
        <f>VLOOKUP(S2969,ar_skupina!L$2:M$136,2,FALSE())</f>
        <v>77</v>
      </c>
    </row>
    <row r="2970" spans="1:21" ht="14.25" customHeight="1" x14ac:dyDescent="0.25">
      <c r="A2970">
        <v>3626</v>
      </c>
      <c r="B2970" s="9">
        <v>45222.791666666701</v>
      </c>
      <c r="C2970" s="9">
        <v>45222.895833333299</v>
      </c>
      <c r="D2970" t="s">
        <v>2230</v>
      </c>
      <c r="E2970">
        <v>401</v>
      </c>
      <c r="F2970" t="s">
        <v>2225</v>
      </c>
      <c r="G2970" t="s">
        <v>3</v>
      </c>
      <c r="H2970" t="s">
        <v>2226</v>
      </c>
      <c r="I2970" s="63" t="e">
        <f t="array" ref="I2970">_xlfn.IFS(#REF!="1",1,#REF!="2",2,#REF!="3",3,#REF!="1A",4,#REF!="1B",5,#REF!="2A",6,#REF!="2B",7,#REF!="3A",8,#REF!="3B",9,#REF!="4A",10,#REF!="","")</f>
        <v>#REF!</v>
      </c>
      <c r="J2970">
        <f>VLOOKUP(F2970,profesor!$G$2:$H$101,2,0)</f>
        <v>58</v>
      </c>
      <c r="K2970">
        <f>VLOOKUP(H2970,ar_predmet!A:C,3,0)</f>
        <v>147</v>
      </c>
      <c r="L2970" s="3">
        <f>VLOOKUP(H2970,ar_predmet!A:C,2,FALSE())</f>
        <v>7101</v>
      </c>
      <c r="M2970">
        <f>+VLOOKUP(G2970,tip_dogodka!$B$2:$C$10,2,0)</f>
        <v>2</v>
      </c>
      <c r="N2970">
        <f>+VLOOKUP(E2970,prostor!$F$1:$G$101,2,0)</f>
        <v>10</v>
      </c>
      <c r="O2970">
        <f t="shared" si="184"/>
        <v>150</v>
      </c>
      <c r="P2970">
        <f>VLOOKUP(O2970,mi2hh!A$2:B$4261,2,FALSE())</f>
        <v>3</v>
      </c>
      <c r="Q2970" t="str">
        <f t="shared" si="185"/>
        <v>Red</v>
      </c>
      <c r="R2970" t="str">
        <f t="shared" si="186"/>
        <v>MA</v>
      </c>
      <c r="S2970" s="24" t="s">
        <v>1221</v>
      </c>
      <c r="T2970" t="str">
        <f t="shared" si="187"/>
        <v>1</v>
      </c>
      <c r="U2970">
        <f>VLOOKUP(S2970,ar_skupina!L$2:M$136,2,FALSE())</f>
        <v>77</v>
      </c>
    </row>
    <row r="2971" spans="1:21" ht="14.25" customHeight="1" x14ac:dyDescent="0.25">
      <c r="A2971">
        <v>3627</v>
      </c>
      <c r="B2971" s="9">
        <v>45223.791666666701</v>
      </c>
      <c r="C2971" s="9">
        <v>45223.895833333299</v>
      </c>
      <c r="D2971" t="s">
        <v>2227</v>
      </c>
      <c r="E2971">
        <v>401</v>
      </c>
      <c r="F2971" t="s">
        <v>2225</v>
      </c>
      <c r="G2971" t="s">
        <v>3</v>
      </c>
      <c r="H2971" t="s">
        <v>2226</v>
      </c>
      <c r="I2971" s="63" t="e">
        <f t="array" ref="I2971">_xlfn.IFS(#REF!="1",1,#REF!="2",2,#REF!="3",3,#REF!="1A",4,#REF!="1B",5,#REF!="2A",6,#REF!="2B",7,#REF!="3A",8,#REF!="3B",9,#REF!="4A",10,#REF!="","")</f>
        <v>#REF!</v>
      </c>
      <c r="J2971">
        <f>VLOOKUP(F2971,profesor!$G$2:$H$101,2,0)</f>
        <v>58</v>
      </c>
      <c r="K2971">
        <f>VLOOKUP(H2971,ar_predmet!A:C,3,0)</f>
        <v>147</v>
      </c>
      <c r="L2971" s="3">
        <f>VLOOKUP(H2971,ar_predmet!A:C,2,FALSE())</f>
        <v>7101</v>
      </c>
      <c r="M2971">
        <f>+VLOOKUP(G2971,tip_dogodka!$B$2:$C$10,2,0)</f>
        <v>2</v>
      </c>
      <c r="N2971">
        <f>+VLOOKUP(E2971,prostor!$F$1:$G$101,2,0)</f>
        <v>10</v>
      </c>
      <c r="O2971">
        <f t="shared" si="184"/>
        <v>150</v>
      </c>
      <c r="P2971">
        <f>VLOOKUP(O2971,mi2hh!A$2:B$4261,2,FALSE())</f>
        <v>3</v>
      </c>
      <c r="Q2971" t="str">
        <f t="shared" si="185"/>
        <v>Red</v>
      </c>
      <c r="R2971" t="str">
        <f t="shared" si="186"/>
        <v>MA</v>
      </c>
      <c r="S2971" s="24" t="s">
        <v>1222</v>
      </c>
      <c r="T2971" t="str">
        <f t="shared" si="187"/>
        <v>2</v>
      </c>
      <c r="U2971">
        <f>VLOOKUP(S2971,ar_skupina!L$2:M$136,2,FALSE())</f>
        <v>78</v>
      </c>
    </row>
    <row r="2972" spans="1:21" ht="14.25" customHeight="1" x14ac:dyDescent="0.25">
      <c r="A2972">
        <v>3628</v>
      </c>
      <c r="B2972" s="9">
        <v>45265.854166666701</v>
      </c>
      <c r="C2972" s="9">
        <v>45265.885416666701</v>
      </c>
      <c r="D2972" t="s">
        <v>2231</v>
      </c>
      <c r="E2972" t="s">
        <v>16</v>
      </c>
      <c r="F2972" t="s">
        <v>2225</v>
      </c>
      <c r="G2972" t="s">
        <v>5</v>
      </c>
      <c r="H2972" t="s">
        <v>2226</v>
      </c>
      <c r="I2972" s="63" t="e">
        <f t="array" ref="I2972">_xlfn.IFS(#REF!="1",1,#REF!="2",2,#REF!="3",3,#REF!="1A",4,#REF!="1B",5,#REF!="2A",6,#REF!="2B",7,#REF!="3A",8,#REF!="3B",9,#REF!="4A",10,#REF!="","")</f>
        <v>#REF!</v>
      </c>
      <c r="J2972">
        <f>VLOOKUP(F2972,profesor!$G$2:$H$101,2,0)</f>
        <v>58</v>
      </c>
      <c r="K2972">
        <f>VLOOKUP(H2972,ar_predmet!A:C,3,0)</f>
        <v>147</v>
      </c>
      <c r="L2972" s="3">
        <f>VLOOKUP(H2972,ar_predmet!A:C,2,FALSE())</f>
        <v>7101</v>
      </c>
      <c r="M2972">
        <f>+VLOOKUP(G2972,tip_dogodka!$B$2:$C$10,2,0)</f>
        <v>4</v>
      </c>
      <c r="N2972">
        <f>+VLOOKUP(E2972,prostor!$F$1:$G$101,2,0)</f>
        <v>54</v>
      </c>
      <c r="O2972">
        <f t="shared" si="184"/>
        <v>45</v>
      </c>
      <c r="P2972">
        <f>VLOOKUP(O2972,mi2hh!A$2:B$4261,2,FALSE())</f>
        <v>1</v>
      </c>
      <c r="Q2972" t="str">
        <f t="shared" si="185"/>
        <v>Izr</v>
      </c>
      <c r="R2972" t="str">
        <f t="shared" si="186"/>
        <v>MA</v>
      </c>
      <c r="S2972" s="24" t="s">
        <v>1262</v>
      </c>
      <c r="T2972" t="str">
        <f t="shared" si="187"/>
        <v/>
      </c>
      <c r="U2972">
        <f>VLOOKUP(S2972,ar_skupina!L$2:M$136,2,FALSE())</f>
        <v>114</v>
      </c>
    </row>
    <row r="2973" spans="1:21" ht="14.25" customHeight="1" x14ac:dyDescent="0.25">
      <c r="A2973">
        <v>3629</v>
      </c>
      <c r="B2973" s="9">
        <v>45233.75</v>
      </c>
      <c r="C2973" s="9">
        <v>45233.854166666701</v>
      </c>
      <c r="D2973" t="s">
        <v>2230</v>
      </c>
      <c r="E2973">
        <v>401</v>
      </c>
      <c r="F2973" t="s">
        <v>2225</v>
      </c>
      <c r="G2973" t="s">
        <v>3</v>
      </c>
      <c r="H2973" t="s">
        <v>2226</v>
      </c>
      <c r="I2973" s="63" t="e">
        <f t="array" ref="I2973">_xlfn.IFS(#REF!="1",1,#REF!="2",2,#REF!="3",3,#REF!="1A",4,#REF!="1B",5,#REF!="2A",6,#REF!="2B",7,#REF!="3A",8,#REF!="3B",9,#REF!="4A",10,#REF!="","")</f>
        <v>#REF!</v>
      </c>
      <c r="J2973">
        <f>VLOOKUP(F2973,profesor!$G$2:$H$101,2,0)</f>
        <v>58</v>
      </c>
      <c r="K2973">
        <f>VLOOKUP(H2973,ar_predmet!A:C,3,0)</f>
        <v>147</v>
      </c>
      <c r="L2973" s="3">
        <f>VLOOKUP(H2973,ar_predmet!A:C,2,FALSE())</f>
        <v>7101</v>
      </c>
      <c r="M2973">
        <f>+VLOOKUP(G2973,tip_dogodka!$B$2:$C$10,2,0)</f>
        <v>2</v>
      </c>
      <c r="N2973">
        <f>+VLOOKUP(E2973,prostor!$F$1:$G$101,2,0)</f>
        <v>10</v>
      </c>
      <c r="O2973">
        <f t="shared" si="184"/>
        <v>150</v>
      </c>
      <c r="P2973">
        <f>VLOOKUP(O2973,mi2hh!A$2:B$4261,2,FALSE())</f>
        <v>3</v>
      </c>
      <c r="Q2973" t="str">
        <f t="shared" si="185"/>
        <v>Red</v>
      </c>
      <c r="R2973" t="str">
        <f t="shared" si="186"/>
        <v>MA</v>
      </c>
      <c r="S2973" s="24" t="s">
        <v>1221</v>
      </c>
      <c r="T2973" t="str">
        <f t="shared" si="187"/>
        <v>1</v>
      </c>
      <c r="U2973">
        <f>VLOOKUP(S2973,ar_skupina!L$2:M$136,2,FALSE())</f>
        <v>77</v>
      </c>
    </row>
    <row r="2974" spans="1:21" ht="14.25" customHeight="1" x14ac:dyDescent="0.25">
      <c r="A2974">
        <v>3630</v>
      </c>
      <c r="B2974" s="9">
        <v>45425.416666666701</v>
      </c>
      <c r="C2974" s="9">
        <v>45425.520833333299</v>
      </c>
      <c r="D2974" t="s">
        <v>2232</v>
      </c>
      <c r="E2974" t="s">
        <v>16</v>
      </c>
      <c r="F2974" t="s">
        <v>2233</v>
      </c>
      <c r="G2974" t="s">
        <v>5</v>
      </c>
      <c r="H2974" t="s">
        <v>1305</v>
      </c>
      <c r="I2974" s="63" t="e">
        <f t="array" ref="I2974">_xlfn.IFS(#REF!="1",1,#REF!="2",2,#REF!="3",3,#REF!="1A",4,#REF!="1B",5,#REF!="2A",6,#REF!="2B",7,#REF!="3A",8,#REF!="3B",9,#REF!="4A",10,#REF!="","")</f>
        <v>#REF!</v>
      </c>
      <c r="J2974">
        <f>VLOOKUP(F2974,profesor!$G$2:$H$101,2,0)</f>
        <v>59</v>
      </c>
      <c r="K2974">
        <f>VLOOKUP(H2974,ar_predmet!A:C,3,0)</f>
        <v>184</v>
      </c>
      <c r="L2974" s="3">
        <f>VLOOKUP(H2974,ar_predmet!A:C,2,FALSE())</f>
        <v>7223</v>
      </c>
      <c r="M2974">
        <f>+VLOOKUP(G2974,tip_dogodka!$B$2:$C$10,2,0)</f>
        <v>4</v>
      </c>
      <c r="N2974">
        <f>+VLOOKUP(E2974,prostor!$F$1:$G$101,2,0)</f>
        <v>54</v>
      </c>
      <c r="O2974">
        <f t="shared" si="184"/>
        <v>150</v>
      </c>
      <c r="P2974">
        <f>VLOOKUP(O2974,mi2hh!A$2:B$4261,2,FALSE())</f>
        <v>3</v>
      </c>
      <c r="Q2974" t="str">
        <f t="shared" si="185"/>
        <v>Red</v>
      </c>
      <c r="R2974" t="str">
        <f t="shared" si="186"/>
        <v>MA</v>
      </c>
      <c r="S2974" s="24" t="s">
        <v>1228</v>
      </c>
      <c r="T2974" t="str">
        <f t="shared" si="187"/>
        <v/>
      </c>
      <c r="U2974">
        <f>VLOOKUP(S2974,ar_skupina!L$2:M$136,2,FALSE())</f>
        <v>84</v>
      </c>
    </row>
    <row r="2975" spans="1:21" ht="14.25" customHeight="1" x14ac:dyDescent="0.25">
      <c r="A2975">
        <v>3631</v>
      </c>
      <c r="B2975" s="9">
        <v>45308.489583333299</v>
      </c>
      <c r="C2975" s="9">
        <v>45308.59375</v>
      </c>
      <c r="D2975" t="s">
        <v>2234</v>
      </c>
      <c r="E2975" t="s">
        <v>16</v>
      </c>
      <c r="F2975" t="s">
        <v>2233</v>
      </c>
      <c r="G2975" t="s">
        <v>5</v>
      </c>
      <c r="H2975" t="s">
        <v>1800</v>
      </c>
      <c r="I2975" s="63" t="e">
        <f t="array" ref="I2975">_xlfn.IFS(#REF!="1",1,#REF!="2",2,#REF!="3",3,#REF!="1A",4,#REF!="1B",5,#REF!="2A",6,#REF!="2B",7,#REF!="3A",8,#REF!="3B",9,#REF!="4A",10,#REF!="","")</f>
        <v>#REF!</v>
      </c>
      <c r="J2975">
        <f>VLOOKUP(F2975,profesor!$G$2:$H$101,2,0)</f>
        <v>59</v>
      </c>
      <c r="K2975">
        <f>VLOOKUP(H2975,ar_predmet!A:C,3,0)</f>
        <v>183</v>
      </c>
      <c r="L2975" s="3">
        <f>VLOOKUP(H2975,ar_predmet!A:C,2,FALSE())</f>
        <v>7222</v>
      </c>
      <c r="M2975">
        <f>+VLOOKUP(G2975,tip_dogodka!$B$2:$C$10,2,0)</f>
        <v>4</v>
      </c>
      <c r="N2975">
        <f>+VLOOKUP(E2975,prostor!$F$1:$G$101,2,0)</f>
        <v>54</v>
      </c>
      <c r="O2975">
        <f t="shared" si="184"/>
        <v>150</v>
      </c>
      <c r="P2975">
        <f>VLOOKUP(O2975,mi2hh!A$2:B$4261,2,FALSE())</f>
        <v>3</v>
      </c>
      <c r="Q2975" t="str">
        <f t="shared" si="185"/>
        <v>Red</v>
      </c>
      <c r="R2975" t="str">
        <f t="shared" si="186"/>
        <v>MA</v>
      </c>
      <c r="S2975" s="24" t="s">
        <v>1228</v>
      </c>
      <c r="T2975" t="str">
        <f t="shared" si="187"/>
        <v/>
      </c>
      <c r="U2975">
        <f>VLOOKUP(S2975,ar_skupina!L$2:M$136,2,FALSE())</f>
        <v>84</v>
      </c>
    </row>
    <row r="2976" spans="1:21" ht="14.25" customHeight="1" x14ac:dyDescent="0.25">
      <c r="A2976">
        <v>3632</v>
      </c>
      <c r="B2976" s="9">
        <v>45384.53125</v>
      </c>
      <c r="C2976" s="9">
        <v>45384.635416666701</v>
      </c>
      <c r="D2976" t="s">
        <v>2235</v>
      </c>
      <c r="E2976" t="s">
        <v>16</v>
      </c>
      <c r="F2976" t="s">
        <v>2233</v>
      </c>
      <c r="G2976" t="s">
        <v>5</v>
      </c>
      <c r="H2976" t="s">
        <v>2207</v>
      </c>
      <c r="I2976" s="63" t="e">
        <f t="array" ref="I2976">_xlfn.IFS(#REF!="1",1,#REF!="2",2,#REF!="3",3,#REF!="1A",4,#REF!="1B",5,#REF!="2A",6,#REF!="2B",7,#REF!="3A",8,#REF!="3B",9,#REF!="4A",10,#REF!="","")</f>
        <v>#REF!</v>
      </c>
      <c r="J2976">
        <f>VLOOKUP(F2976,profesor!$G$2:$H$101,2,0)</f>
        <v>59</v>
      </c>
      <c r="K2976">
        <f>VLOOKUP(H2976,ar_predmet!A:C,3,0)</f>
        <v>129</v>
      </c>
      <c r="L2976" s="3">
        <f>VLOOKUP(H2976,ar_predmet!A:C,2,FALSE())</f>
        <v>6323</v>
      </c>
      <c r="M2976">
        <f>+VLOOKUP(G2976,tip_dogodka!$B$2:$C$10,2,0)</f>
        <v>4</v>
      </c>
      <c r="N2976">
        <f>+VLOOKUP(E2976,prostor!$F$1:$G$101,2,0)</f>
        <v>54</v>
      </c>
      <c r="O2976">
        <f t="shared" si="184"/>
        <v>150</v>
      </c>
      <c r="P2976">
        <f>VLOOKUP(O2976,mi2hh!A$2:B$4261,2,FALSE())</f>
        <v>3</v>
      </c>
      <c r="Q2976" t="str">
        <f t="shared" si="185"/>
        <v>Red</v>
      </c>
      <c r="R2976" t="str">
        <f t="shared" si="186"/>
        <v>UN</v>
      </c>
      <c r="S2976" s="24" t="s">
        <v>1214</v>
      </c>
      <c r="T2976" t="str">
        <f t="shared" si="187"/>
        <v/>
      </c>
      <c r="U2976">
        <f>VLOOKUP(S2976,ar_skupina!L$2:M$136,2,FALSE())</f>
        <v>71</v>
      </c>
    </row>
    <row r="2977" spans="1:21" ht="14.25" customHeight="1" x14ac:dyDescent="0.25">
      <c r="A2977">
        <v>3633</v>
      </c>
      <c r="B2977" s="9">
        <v>45364.489583333299</v>
      </c>
      <c r="C2977" s="9">
        <v>45364.59375</v>
      </c>
      <c r="D2977" t="s">
        <v>2236</v>
      </c>
      <c r="E2977">
        <v>403</v>
      </c>
      <c r="F2977" t="s">
        <v>2233</v>
      </c>
      <c r="G2977" t="s">
        <v>3</v>
      </c>
      <c r="H2977" t="s">
        <v>1690</v>
      </c>
      <c r="I2977" s="63" t="e">
        <f t="array" ref="I2977">_xlfn.IFS(#REF!="1",1,#REF!="2",2,#REF!="3",3,#REF!="1A",4,#REF!="1B",5,#REF!="2A",6,#REF!="2B",7,#REF!="3A",8,#REF!="3B",9,#REF!="4A",10,#REF!="","")</f>
        <v>#REF!</v>
      </c>
      <c r="J2977">
        <f>VLOOKUP(F2977,profesor!$G$2:$H$101,2,0)</f>
        <v>59</v>
      </c>
      <c r="K2977">
        <f>VLOOKUP(H2977,ar_predmet!A:C,3,0)</f>
        <v>199</v>
      </c>
      <c r="L2977" s="3">
        <f>VLOOKUP(H2977,ar_predmet!A:C,2,FALSE())</f>
        <v>7242</v>
      </c>
      <c r="M2977">
        <f>+VLOOKUP(G2977,tip_dogodka!$B$2:$C$10,2,0)</f>
        <v>2</v>
      </c>
      <c r="N2977">
        <f>+VLOOKUP(E2977,prostor!$F$1:$G$101,2,0)</f>
        <v>12</v>
      </c>
      <c r="O2977">
        <f t="shared" si="184"/>
        <v>150</v>
      </c>
      <c r="P2977">
        <f>VLOOKUP(O2977,mi2hh!A$2:B$4261,2,FALSE())</f>
        <v>3</v>
      </c>
      <c r="Q2977" t="str">
        <f t="shared" si="185"/>
        <v>Red</v>
      </c>
      <c r="R2977" t="str">
        <f t="shared" si="186"/>
        <v>MA</v>
      </c>
      <c r="S2977" s="24" t="s">
        <v>1228</v>
      </c>
      <c r="T2977" t="str">
        <f t="shared" si="187"/>
        <v/>
      </c>
      <c r="U2977">
        <f>VLOOKUP(S2977,ar_skupina!L$2:M$136,2,FALSE())</f>
        <v>84</v>
      </c>
    </row>
    <row r="2978" spans="1:21" ht="14.25" customHeight="1" x14ac:dyDescent="0.25">
      <c r="A2978">
        <v>3634</v>
      </c>
      <c r="B2978" s="9">
        <v>45433.416666666701</v>
      </c>
      <c r="C2978" s="9">
        <v>45433.520833333299</v>
      </c>
      <c r="D2978" t="s">
        <v>1448</v>
      </c>
      <c r="E2978">
        <v>301</v>
      </c>
      <c r="F2978" t="s">
        <v>2233</v>
      </c>
      <c r="G2978" t="s">
        <v>3</v>
      </c>
      <c r="H2978" t="s">
        <v>1449</v>
      </c>
      <c r="I2978" s="63" t="e">
        <f t="array" ref="I2978">_xlfn.IFS(#REF!="1",1,#REF!="2",2,#REF!="3",3,#REF!="1A",4,#REF!="1B",5,#REF!="2A",6,#REF!="2B",7,#REF!="3A",8,#REF!="3B",9,#REF!="4A",10,#REF!="","")</f>
        <v>#REF!</v>
      </c>
      <c r="J2978">
        <f>VLOOKUP(F2978,profesor!$G$2:$H$101,2,0)</f>
        <v>59</v>
      </c>
      <c r="K2978">
        <f>VLOOKUP(H2978,ar_predmet!A:C,3,0)</f>
        <v>83</v>
      </c>
      <c r="L2978" s="3">
        <f>VLOOKUP(H2978,ar_predmet!A:C,2,FALSE())</f>
        <v>6121</v>
      </c>
      <c r="M2978">
        <f>+VLOOKUP(G2978,tip_dogodka!$B$2:$C$10,2,0)</f>
        <v>2</v>
      </c>
      <c r="N2978">
        <f>+VLOOKUP(E2978,prostor!$F$1:$G$101,2,0)</f>
        <v>5</v>
      </c>
      <c r="O2978">
        <f t="shared" si="184"/>
        <v>150</v>
      </c>
      <c r="P2978">
        <f>VLOOKUP(O2978,mi2hh!A$2:B$4261,2,FALSE())</f>
        <v>3</v>
      </c>
      <c r="Q2978" t="str">
        <f t="shared" si="185"/>
        <v>Red</v>
      </c>
      <c r="R2978" t="str">
        <f t="shared" si="186"/>
        <v>UN</v>
      </c>
      <c r="S2978" s="24" t="s">
        <v>1201</v>
      </c>
      <c r="T2978" t="str">
        <f t="shared" si="187"/>
        <v>1</v>
      </c>
      <c r="U2978">
        <f>VLOOKUP(S2978,ar_skupina!L$2:M$136,2,FALSE())</f>
        <v>58</v>
      </c>
    </row>
    <row r="2979" spans="1:21" ht="14.25" customHeight="1" x14ac:dyDescent="0.25">
      <c r="A2979">
        <v>3635</v>
      </c>
      <c r="B2979" s="9">
        <v>45422.416666666701</v>
      </c>
      <c r="C2979" s="9">
        <v>45422.520833333299</v>
      </c>
      <c r="D2979" t="s">
        <v>2237</v>
      </c>
      <c r="E2979" t="s">
        <v>17</v>
      </c>
      <c r="F2979" t="s">
        <v>2233</v>
      </c>
      <c r="G2979" t="s">
        <v>3</v>
      </c>
      <c r="H2979" t="s">
        <v>1305</v>
      </c>
      <c r="I2979" s="63" t="e">
        <f t="array" ref="I2979">_xlfn.IFS(#REF!="1",1,#REF!="2",2,#REF!="3",3,#REF!="1A",4,#REF!="1B",5,#REF!="2A",6,#REF!="2B",7,#REF!="3A",8,#REF!="3B",9,#REF!="4A",10,#REF!="","")</f>
        <v>#REF!</v>
      </c>
      <c r="J2979">
        <f>VLOOKUP(F2979,profesor!$G$2:$H$101,2,0)</f>
        <v>59</v>
      </c>
      <c r="K2979">
        <f>VLOOKUP(H2979,ar_predmet!A:C,3,0)</f>
        <v>184</v>
      </c>
      <c r="L2979" s="3">
        <f>VLOOKUP(H2979,ar_predmet!A:C,2,FALSE())</f>
        <v>7223</v>
      </c>
      <c r="M2979">
        <f>+VLOOKUP(G2979,tip_dogodka!$B$2:$C$10,2,0)</f>
        <v>2</v>
      </c>
      <c r="N2979">
        <f>+VLOOKUP(E2979,prostor!$F$1:$G$101,2,0)</f>
        <v>55</v>
      </c>
      <c r="O2979">
        <f t="shared" si="184"/>
        <v>150</v>
      </c>
      <c r="P2979">
        <f>VLOOKUP(O2979,mi2hh!A$2:B$4261,2,FALSE())</f>
        <v>3</v>
      </c>
      <c r="Q2979" t="str">
        <f t="shared" si="185"/>
        <v>Red</v>
      </c>
      <c r="R2979" t="str">
        <f t="shared" si="186"/>
        <v>MA</v>
      </c>
      <c r="S2979" s="24" t="s">
        <v>1228</v>
      </c>
      <c r="T2979" t="str">
        <f t="shared" si="187"/>
        <v/>
      </c>
      <c r="U2979">
        <f>VLOOKUP(S2979,ar_skupina!L$2:M$136,2,FALSE())</f>
        <v>84</v>
      </c>
    </row>
    <row r="2980" spans="1:21" ht="14.25" customHeight="1" x14ac:dyDescent="0.25">
      <c r="A2980">
        <v>3636</v>
      </c>
      <c r="B2980" s="9">
        <v>45309.489583333299</v>
      </c>
      <c r="C2980" s="9">
        <v>45309.59375</v>
      </c>
      <c r="D2980" t="s">
        <v>2238</v>
      </c>
      <c r="E2980">
        <v>410</v>
      </c>
      <c r="F2980" t="s">
        <v>2233</v>
      </c>
      <c r="G2980" t="s">
        <v>3</v>
      </c>
      <c r="H2980" t="s">
        <v>1800</v>
      </c>
      <c r="I2980" s="63" t="e">
        <f t="array" ref="I2980">_xlfn.IFS(#REF!="1",1,#REF!="2",2,#REF!="3",3,#REF!="1A",4,#REF!="1B",5,#REF!="2A",6,#REF!="2B",7,#REF!="3A",8,#REF!="3B",9,#REF!="4A",10,#REF!="","")</f>
        <v>#REF!</v>
      </c>
      <c r="J2980">
        <f>VLOOKUP(F2980,profesor!$G$2:$H$101,2,0)</f>
        <v>59</v>
      </c>
      <c r="K2980">
        <f>VLOOKUP(H2980,ar_predmet!A:C,3,0)</f>
        <v>183</v>
      </c>
      <c r="L2980" s="3">
        <f>VLOOKUP(H2980,ar_predmet!A:C,2,FALSE())</f>
        <v>7222</v>
      </c>
      <c r="M2980">
        <f>+VLOOKUP(G2980,tip_dogodka!$B$2:$C$10,2,0)</f>
        <v>2</v>
      </c>
      <c r="N2980">
        <f>+VLOOKUP(E2980,prostor!$F$1:$G$101,2,0)</f>
        <v>13</v>
      </c>
      <c r="O2980">
        <f t="shared" si="184"/>
        <v>150</v>
      </c>
      <c r="P2980">
        <f>VLOOKUP(O2980,mi2hh!A$2:B$4261,2,FALSE())</f>
        <v>3</v>
      </c>
      <c r="Q2980" t="str">
        <f t="shared" si="185"/>
        <v>Red</v>
      </c>
      <c r="R2980" t="str">
        <f t="shared" si="186"/>
        <v>MA</v>
      </c>
      <c r="S2980" s="24" t="s">
        <v>1228</v>
      </c>
      <c r="T2980" t="str">
        <f t="shared" si="187"/>
        <v/>
      </c>
      <c r="U2980">
        <f>VLOOKUP(S2980,ar_skupina!L$2:M$136,2,FALSE())</f>
        <v>84</v>
      </c>
    </row>
    <row r="2981" spans="1:21" ht="14.25" customHeight="1" x14ac:dyDescent="0.25">
      <c r="A2981">
        <v>3637</v>
      </c>
      <c r="B2981" s="9">
        <v>45443.416666666701</v>
      </c>
      <c r="C2981" s="9">
        <v>45443.520833333299</v>
      </c>
      <c r="D2981" t="s">
        <v>1448</v>
      </c>
      <c r="E2981">
        <v>301</v>
      </c>
      <c r="F2981" t="s">
        <v>2233</v>
      </c>
      <c r="G2981" t="s">
        <v>3</v>
      </c>
      <c r="H2981" t="s">
        <v>1449</v>
      </c>
      <c r="I2981" s="63" t="e">
        <f t="array" ref="I2981">_xlfn.IFS(#REF!="1",1,#REF!="2",2,#REF!="3",3,#REF!="1A",4,#REF!="1B",5,#REF!="2A",6,#REF!="2B",7,#REF!="3A",8,#REF!="3B",9,#REF!="4A",10,#REF!="","")</f>
        <v>#REF!</v>
      </c>
      <c r="J2981">
        <f>VLOOKUP(F2981,profesor!$G$2:$H$101,2,0)</f>
        <v>59</v>
      </c>
      <c r="K2981">
        <f>VLOOKUP(H2981,ar_predmet!A:C,3,0)</f>
        <v>83</v>
      </c>
      <c r="L2981" s="3">
        <f>VLOOKUP(H2981,ar_predmet!A:C,2,FALSE())</f>
        <v>6121</v>
      </c>
      <c r="M2981">
        <f>+VLOOKUP(G2981,tip_dogodka!$B$2:$C$10,2,0)</f>
        <v>2</v>
      </c>
      <c r="N2981">
        <f>+VLOOKUP(E2981,prostor!$F$1:$G$101,2,0)</f>
        <v>5</v>
      </c>
      <c r="O2981">
        <f t="shared" si="184"/>
        <v>150</v>
      </c>
      <c r="P2981">
        <f>VLOOKUP(O2981,mi2hh!A$2:B$4261,2,FALSE())</f>
        <v>3</v>
      </c>
      <c r="Q2981" t="str">
        <f t="shared" si="185"/>
        <v>Red</v>
      </c>
      <c r="R2981" t="str">
        <f t="shared" si="186"/>
        <v>UN</v>
      </c>
      <c r="S2981" s="24" t="s">
        <v>1201</v>
      </c>
      <c r="T2981" t="str">
        <f t="shared" si="187"/>
        <v>1</v>
      </c>
      <c r="U2981">
        <f>VLOOKUP(S2981,ar_skupina!L$2:M$136,2,FALSE())</f>
        <v>58</v>
      </c>
    </row>
    <row r="2982" spans="1:21" ht="14.25" customHeight="1" x14ac:dyDescent="0.25">
      <c r="A2982">
        <v>3638</v>
      </c>
      <c r="B2982" s="9">
        <v>45380.489583333299</v>
      </c>
      <c r="C2982" s="9">
        <v>45380.59375</v>
      </c>
      <c r="D2982" t="s">
        <v>2235</v>
      </c>
      <c r="E2982" t="s">
        <v>16</v>
      </c>
      <c r="F2982" t="s">
        <v>2233</v>
      </c>
      <c r="G2982" t="s">
        <v>5</v>
      </c>
      <c r="H2982" t="s">
        <v>2207</v>
      </c>
      <c r="I2982" s="63" t="e">
        <f t="array" ref="I2982">_xlfn.IFS(#REF!="1",1,#REF!="2",2,#REF!="3",3,#REF!="1A",4,#REF!="1B",5,#REF!="2A",6,#REF!="2B",7,#REF!="3A",8,#REF!="3B",9,#REF!="4A",10,#REF!="","")</f>
        <v>#REF!</v>
      </c>
      <c r="J2982">
        <f>VLOOKUP(F2982,profesor!$G$2:$H$101,2,0)</f>
        <v>59</v>
      </c>
      <c r="K2982">
        <f>VLOOKUP(H2982,ar_predmet!A:C,3,0)</f>
        <v>129</v>
      </c>
      <c r="L2982" s="3">
        <f>VLOOKUP(H2982,ar_predmet!A:C,2,FALSE())</f>
        <v>6323</v>
      </c>
      <c r="M2982">
        <f>+VLOOKUP(G2982,tip_dogodka!$B$2:$C$10,2,0)</f>
        <v>4</v>
      </c>
      <c r="N2982">
        <f>+VLOOKUP(E2982,prostor!$F$1:$G$101,2,0)</f>
        <v>54</v>
      </c>
      <c r="O2982">
        <f t="shared" si="184"/>
        <v>150</v>
      </c>
      <c r="P2982">
        <f>VLOOKUP(O2982,mi2hh!A$2:B$4261,2,FALSE())</f>
        <v>3</v>
      </c>
      <c r="Q2982" t="str">
        <f t="shared" si="185"/>
        <v>Red</v>
      </c>
      <c r="R2982" t="str">
        <f t="shared" si="186"/>
        <v>UN</v>
      </c>
      <c r="S2982" s="24" t="s">
        <v>1214</v>
      </c>
      <c r="T2982" t="str">
        <f t="shared" si="187"/>
        <v/>
      </c>
      <c r="U2982">
        <f>VLOOKUP(S2982,ar_skupina!L$2:M$136,2,FALSE())</f>
        <v>71</v>
      </c>
    </row>
    <row r="2983" spans="1:21" ht="14.25" customHeight="1" x14ac:dyDescent="0.25">
      <c r="A2983">
        <v>3639</v>
      </c>
      <c r="B2983" s="9">
        <v>45301.489583333299</v>
      </c>
      <c r="C2983" s="9">
        <v>45301.59375</v>
      </c>
      <c r="D2983" t="s">
        <v>2238</v>
      </c>
      <c r="E2983">
        <v>410</v>
      </c>
      <c r="F2983" t="s">
        <v>2233</v>
      </c>
      <c r="G2983" t="s">
        <v>3</v>
      </c>
      <c r="H2983" t="s">
        <v>1800</v>
      </c>
      <c r="I2983" s="63" t="e">
        <f t="array" ref="I2983">_xlfn.IFS(#REF!="1",1,#REF!="2",2,#REF!="3",3,#REF!="1A",4,#REF!="1B",5,#REF!="2A",6,#REF!="2B",7,#REF!="3A",8,#REF!="3B",9,#REF!="4A",10,#REF!="","")</f>
        <v>#REF!</v>
      </c>
      <c r="J2983">
        <f>VLOOKUP(F2983,profesor!$G$2:$H$101,2,0)</f>
        <v>59</v>
      </c>
      <c r="K2983">
        <f>VLOOKUP(H2983,ar_predmet!A:C,3,0)</f>
        <v>183</v>
      </c>
      <c r="L2983" s="3">
        <f>VLOOKUP(H2983,ar_predmet!A:C,2,FALSE())</f>
        <v>7222</v>
      </c>
      <c r="M2983">
        <f>+VLOOKUP(G2983,tip_dogodka!$B$2:$C$10,2,0)</f>
        <v>2</v>
      </c>
      <c r="N2983">
        <f>+VLOOKUP(E2983,prostor!$F$1:$G$101,2,0)</f>
        <v>13</v>
      </c>
      <c r="O2983">
        <f t="shared" si="184"/>
        <v>150</v>
      </c>
      <c r="P2983">
        <f>VLOOKUP(O2983,mi2hh!A$2:B$4261,2,FALSE())</f>
        <v>3</v>
      </c>
      <c r="Q2983" t="str">
        <f t="shared" si="185"/>
        <v>Red</v>
      </c>
      <c r="R2983" t="str">
        <f t="shared" si="186"/>
        <v>MA</v>
      </c>
      <c r="S2983" s="24" t="s">
        <v>1228</v>
      </c>
      <c r="T2983" t="str">
        <f t="shared" si="187"/>
        <v/>
      </c>
      <c r="U2983">
        <f>VLOOKUP(S2983,ar_skupina!L$2:M$136,2,FALSE())</f>
        <v>84</v>
      </c>
    </row>
    <row r="2984" spans="1:21" ht="14.25" customHeight="1" x14ac:dyDescent="0.25">
      <c r="A2984">
        <v>3640</v>
      </c>
      <c r="B2984" s="9">
        <v>45282.635416666701</v>
      </c>
      <c r="C2984" s="9">
        <v>45282.739583333299</v>
      </c>
      <c r="D2984" t="s">
        <v>2239</v>
      </c>
      <c r="E2984">
        <v>403</v>
      </c>
      <c r="F2984" t="s">
        <v>2233</v>
      </c>
      <c r="G2984" t="s">
        <v>3</v>
      </c>
      <c r="H2984" t="s">
        <v>2115</v>
      </c>
      <c r="I2984" s="63" t="e">
        <f t="array" ref="I2984">_xlfn.IFS(#REF!="1",1,#REF!="2",2,#REF!="3",3,#REF!="1A",4,#REF!="1B",5,#REF!="2A",6,#REF!="2B",7,#REF!="3A",8,#REF!="3B",9,#REF!="4A",10,#REF!="","")</f>
        <v>#REF!</v>
      </c>
      <c r="J2984">
        <f>VLOOKUP(F2984,profesor!$G$2:$H$101,2,0)</f>
        <v>59</v>
      </c>
      <c r="K2984">
        <f>VLOOKUP(H2984,ar_predmet!A:C,3,0)</f>
        <v>135</v>
      </c>
      <c r="L2984" s="3">
        <f>VLOOKUP(H2984,ar_predmet!A:C,2,FALSE())</f>
        <v>6329</v>
      </c>
      <c r="M2984">
        <f>+VLOOKUP(G2984,tip_dogodka!$B$2:$C$10,2,0)</f>
        <v>2</v>
      </c>
      <c r="N2984">
        <f>+VLOOKUP(E2984,prostor!$F$1:$G$101,2,0)</f>
        <v>12</v>
      </c>
      <c r="O2984">
        <f t="shared" si="184"/>
        <v>150</v>
      </c>
      <c r="P2984">
        <f>VLOOKUP(O2984,mi2hh!A$2:B$4261,2,FALSE())</f>
        <v>3</v>
      </c>
      <c r="Q2984" t="str">
        <f t="shared" si="185"/>
        <v>Red</v>
      </c>
      <c r="R2984" t="str">
        <f t="shared" si="186"/>
        <v>UN</v>
      </c>
      <c r="S2984" s="24" t="s">
        <v>1217</v>
      </c>
      <c r="T2984" t="str">
        <f t="shared" si="187"/>
        <v/>
      </c>
      <c r="U2984">
        <f>VLOOKUP(S2984,ar_skupina!L$2:M$136,2,FALSE())</f>
        <v>74</v>
      </c>
    </row>
    <row r="2985" spans="1:21" ht="14.25" customHeight="1" x14ac:dyDescent="0.25">
      <c r="A2985">
        <v>3641</v>
      </c>
      <c r="B2985" s="9">
        <v>45432.53125</v>
      </c>
      <c r="C2985" s="9">
        <v>45432.635416666701</v>
      </c>
      <c r="D2985" t="s">
        <v>1451</v>
      </c>
      <c r="E2985">
        <v>301</v>
      </c>
      <c r="F2985" t="s">
        <v>2233</v>
      </c>
      <c r="G2985" t="s">
        <v>3</v>
      </c>
      <c r="H2985" t="s">
        <v>1449</v>
      </c>
      <c r="I2985" s="63" t="e">
        <f t="array" ref="I2985">_xlfn.IFS(#REF!="1",1,#REF!="2",2,#REF!="3",3,#REF!="1A",4,#REF!="1B",5,#REF!="2A",6,#REF!="2B",7,#REF!="3A",8,#REF!="3B",9,#REF!="4A",10,#REF!="","")</f>
        <v>#REF!</v>
      </c>
      <c r="J2985">
        <f>VLOOKUP(F2985,profesor!$G$2:$H$101,2,0)</f>
        <v>59</v>
      </c>
      <c r="K2985">
        <f>VLOOKUP(H2985,ar_predmet!A:C,3,0)</f>
        <v>83</v>
      </c>
      <c r="L2985" s="3">
        <f>VLOOKUP(H2985,ar_predmet!A:C,2,FALSE())</f>
        <v>6121</v>
      </c>
      <c r="M2985">
        <f>+VLOOKUP(G2985,tip_dogodka!$B$2:$C$10,2,0)</f>
        <v>2</v>
      </c>
      <c r="N2985">
        <f>+VLOOKUP(E2985,prostor!$F$1:$G$101,2,0)</f>
        <v>5</v>
      </c>
      <c r="O2985">
        <f t="shared" si="184"/>
        <v>150</v>
      </c>
      <c r="P2985">
        <f>VLOOKUP(O2985,mi2hh!A$2:B$4261,2,FALSE())</f>
        <v>3</v>
      </c>
      <c r="Q2985" t="str">
        <f t="shared" si="185"/>
        <v>Red</v>
      </c>
      <c r="R2985" t="str">
        <f t="shared" si="186"/>
        <v>UN</v>
      </c>
      <c r="S2985" s="24" t="s">
        <v>1202</v>
      </c>
      <c r="T2985" t="str">
        <f t="shared" si="187"/>
        <v>2</v>
      </c>
      <c r="U2985">
        <f>VLOOKUP(S2985,ar_skupina!L$2:M$136,2,FALSE())</f>
        <v>59</v>
      </c>
    </row>
    <row r="2986" spans="1:21" ht="14.25" customHeight="1" x14ac:dyDescent="0.25">
      <c r="A2986">
        <v>3642</v>
      </c>
      <c r="B2986" s="9">
        <v>45309.75</v>
      </c>
      <c r="C2986" s="9">
        <v>45309.916666666701</v>
      </c>
      <c r="D2986" t="s">
        <v>2240</v>
      </c>
      <c r="E2986" t="s">
        <v>17</v>
      </c>
      <c r="F2986" t="s">
        <v>2233</v>
      </c>
      <c r="G2986" t="s">
        <v>8</v>
      </c>
      <c r="H2986" t="s">
        <v>1800</v>
      </c>
      <c r="I2986" s="63" t="e">
        <f t="array" ref="I2986">_xlfn.IFS(#REF!="1",1,#REF!="2",2,#REF!="3",3,#REF!="1A",4,#REF!="1B",5,#REF!="2A",6,#REF!="2B",7,#REF!="3A",8,#REF!="3B",9,#REF!="4A",10,#REF!="","")</f>
        <v>#REF!</v>
      </c>
      <c r="J2986">
        <f>VLOOKUP(F2986,profesor!$G$2:$H$101,2,0)</f>
        <v>59</v>
      </c>
      <c r="K2986">
        <f>VLOOKUP(H2986,ar_predmet!A:C,3,0)</f>
        <v>183</v>
      </c>
      <c r="L2986" s="3">
        <f>VLOOKUP(H2986,ar_predmet!A:C,2,FALSE())</f>
        <v>7222</v>
      </c>
      <c r="M2986">
        <f>+VLOOKUP(G2986,tip_dogodka!$B$2:$C$10,2,0)</f>
        <v>7</v>
      </c>
      <c r="N2986">
        <f>+VLOOKUP(E2986,prostor!$F$1:$G$101,2,0)</f>
        <v>55</v>
      </c>
      <c r="O2986">
        <f t="shared" si="184"/>
        <v>240</v>
      </c>
      <c r="P2986">
        <f>VLOOKUP(O2986,mi2hh!A$2:B$4261,2,FALSE())</f>
        <v>5</v>
      </c>
      <c r="Q2986" t="str">
        <f t="shared" si="185"/>
        <v>Izr</v>
      </c>
      <c r="R2986" t="str">
        <f t="shared" si="186"/>
        <v>MA</v>
      </c>
      <c r="S2986" s="24" t="s">
        <v>1270</v>
      </c>
      <c r="T2986" t="str">
        <f t="shared" si="187"/>
        <v/>
      </c>
      <c r="U2986">
        <f>VLOOKUP(S2986,ar_skupina!L$2:M$136,2,FALSE())</f>
        <v>121</v>
      </c>
    </row>
    <row r="2987" spans="1:21" ht="14.25" customHeight="1" x14ac:dyDescent="0.25">
      <c r="A2987">
        <v>3643</v>
      </c>
      <c r="B2987" s="9">
        <v>45390.677083333299</v>
      </c>
      <c r="C2987" s="9">
        <v>45390.78125</v>
      </c>
      <c r="D2987" t="s">
        <v>2241</v>
      </c>
      <c r="E2987" t="s">
        <v>16</v>
      </c>
      <c r="F2987" t="s">
        <v>2233</v>
      </c>
      <c r="G2987" t="s">
        <v>5</v>
      </c>
      <c r="H2987" t="s">
        <v>1807</v>
      </c>
      <c r="I2987" s="63" t="e">
        <f t="array" ref="I2987">_xlfn.IFS(#REF!="1",1,#REF!="2",2,#REF!="3",3,#REF!="1A",4,#REF!="1B",5,#REF!="2A",6,#REF!="2B",7,#REF!="3A",8,#REF!="3B",9,#REF!="4A",10,#REF!="","")</f>
        <v>#REF!</v>
      </c>
      <c r="J2987">
        <f>VLOOKUP(F2987,profesor!$G$2:$H$101,2,0)</f>
        <v>59</v>
      </c>
      <c r="K2987">
        <f>VLOOKUP(H2987,ar_predmet!A:C,3,0)</f>
        <v>169</v>
      </c>
      <c r="L2987" s="3">
        <f>VLOOKUP(H2987,ar_predmet!A:C,2,FALSE())</f>
        <v>7128</v>
      </c>
      <c r="M2987">
        <f>+VLOOKUP(G2987,tip_dogodka!$B$2:$C$10,2,0)</f>
        <v>4</v>
      </c>
      <c r="N2987">
        <f>+VLOOKUP(E2987,prostor!$F$1:$G$101,2,0)</f>
        <v>54</v>
      </c>
      <c r="O2987">
        <f t="shared" si="184"/>
        <v>150</v>
      </c>
      <c r="P2987">
        <f>VLOOKUP(O2987,mi2hh!A$2:B$4261,2,FALSE())</f>
        <v>3</v>
      </c>
      <c r="Q2987" t="str">
        <f t="shared" si="185"/>
        <v>Red</v>
      </c>
      <c r="R2987" t="str">
        <f t="shared" si="186"/>
        <v>MA</v>
      </c>
      <c r="S2987" s="24" t="s">
        <v>1223</v>
      </c>
      <c r="T2987" t="str">
        <f t="shared" si="187"/>
        <v/>
      </c>
      <c r="U2987">
        <f>VLOOKUP(S2987,ar_skupina!L$2:M$136,2,FALSE())</f>
        <v>79</v>
      </c>
    </row>
    <row r="2988" spans="1:21" ht="14.25" customHeight="1" x14ac:dyDescent="0.25">
      <c r="A2988">
        <v>3644</v>
      </c>
      <c r="B2988" s="9">
        <v>45264.375</v>
      </c>
      <c r="C2988" s="9">
        <v>45264.479166666701</v>
      </c>
      <c r="D2988" t="s">
        <v>2239</v>
      </c>
      <c r="E2988">
        <v>402</v>
      </c>
      <c r="F2988" t="s">
        <v>2233</v>
      </c>
      <c r="G2988" t="s">
        <v>3</v>
      </c>
      <c r="H2988" t="s">
        <v>2115</v>
      </c>
      <c r="I2988" s="63" t="e">
        <f t="array" ref="I2988">_xlfn.IFS(#REF!="1",1,#REF!="2",2,#REF!="3",3,#REF!="1A",4,#REF!="1B",5,#REF!="2A",6,#REF!="2B",7,#REF!="3A",8,#REF!="3B",9,#REF!="4A",10,#REF!="","")</f>
        <v>#REF!</v>
      </c>
      <c r="J2988">
        <f>VLOOKUP(F2988,profesor!$G$2:$H$101,2,0)</f>
        <v>59</v>
      </c>
      <c r="K2988">
        <f>VLOOKUP(H2988,ar_predmet!A:C,3,0)</f>
        <v>135</v>
      </c>
      <c r="L2988" s="3">
        <f>VLOOKUP(H2988,ar_predmet!A:C,2,FALSE())</f>
        <v>6329</v>
      </c>
      <c r="M2988">
        <f>+VLOOKUP(G2988,tip_dogodka!$B$2:$C$10,2,0)</f>
        <v>2</v>
      </c>
      <c r="N2988">
        <f>+VLOOKUP(E2988,prostor!$F$1:$G$101,2,0)</f>
        <v>11</v>
      </c>
      <c r="O2988">
        <f t="shared" si="184"/>
        <v>150</v>
      </c>
      <c r="P2988">
        <f>VLOOKUP(O2988,mi2hh!A$2:B$4261,2,FALSE())</f>
        <v>3</v>
      </c>
      <c r="Q2988" t="str">
        <f t="shared" si="185"/>
        <v>Red</v>
      </c>
      <c r="R2988" t="str">
        <f t="shared" si="186"/>
        <v>UN</v>
      </c>
      <c r="S2988" s="24" t="s">
        <v>1217</v>
      </c>
      <c r="T2988" t="str">
        <f t="shared" si="187"/>
        <v/>
      </c>
      <c r="U2988">
        <f>VLOOKUP(S2988,ar_skupina!L$2:M$136,2,FALSE())</f>
        <v>74</v>
      </c>
    </row>
    <row r="2989" spans="1:21" ht="14.25" customHeight="1" x14ac:dyDescent="0.25">
      <c r="A2989">
        <v>3645</v>
      </c>
      <c r="B2989" s="9">
        <v>45421.416666666701</v>
      </c>
      <c r="C2989" s="9">
        <v>45421.520833333299</v>
      </c>
      <c r="D2989" t="s">
        <v>2232</v>
      </c>
      <c r="E2989" t="s">
        <v>16</v>
      </c>
      <c r="F2989" t="s">
        <v>2233</v>
      </c>
      <c r="G2989" t="s">
        <v>5</v>
      </c>
      <c r="H2989" t="s">
        <v>1305</v>
      </c>
      <c r="I2989" s="63" t="e">
        <f t="array" ref="I2989">_xlfn.IFS(#REF!="1",1,#REF!="2",2,#REF!="3",3,#REF!="1A",4,#REF!="1B",5,#REF!="2A",6,#REF!="2B",7,#REF!="3A",8,#REF!="3B",9,#REF!="4A",10,#REF!="","")</f>
        <v>#REF!</v>
      </c>
      <c r="J2989">
        <f>VLOOKUP(F2989,profesor!$G$2:$H$101,2,0)</f>
        <v>59</v>
      </c>
      <c r="K2989">
        <f>VLOOKUP(H2989,ar_predmet!A:C,3,0)</f>
        <v>184</v>
      </c>
      <c r="L2989" s="3">
        <f>VLOOKUP(H2989,ar_predmet!A:C,2,FALSE())</f>
        <v>7223</v>
      </c>
      <c r="M2989">
        <f>+VLOOKUP(G2989,tip_dogodka!$B$2:$C$10,2,0)</f>
        <v>4</v>
      </c>
      <c r="N2989">
        <f>+VLOOKUP(E2989,prostor!$F$1:$G$101,2,0)</f>
        <v>54</v>
      </c>
      <c r="O2989">
        <f t="shared" si="184"/>
        <v>150</v>
      </c>
      <c r="P2989">
        <f>VLOOKUP(O2989,mi2hh!A$2:B$4261,2,FALSE())</f>
        <v>3</v>
      </c>
      <c r="Q2989" t="str">
        <f t="shared" si="185"/>
        <v>Red</v>
      </c>
      <c r="R2989" t="str">
        <f t="shared" si="186"/>
        <v>MA</v>
      </c>
      <c r="S2989" s="24" t="s">
        <v>1228</v>
      </c>
      <c r="T2989" t="str">
        <f t="shared" si="187"/>
        <v/>
      </c>
      <c r="U2989">
        <f>VLOOKUP(S2989,ar_skupina!L$2:M$136,2,FALSE())</f>
        <v>84</v>
      </c>
    </row>
    <row r="2990" spans="1:21" ht="14.25" customHeight="1" x14ac:dyDescent="0.25">
      <c r="A2990">
        <v>3646</v>
      </c>
      <c r="B2990" s="9">
        <v>45385.677083333299</v>
      </c>
      <c r="C2990" s="9">
        <v>45385.78125</v>
      </c>
      <c r="D2990" t="s">
        <v>2242</v>
      </c>
      <c r="E2990">
        <v>410</v>
      </c>
      <c r="F2990" t="s">
        <v>2233</v>
      </c>
      <c r="G2990" t="s">
        <v>3</v>
      </c>
      <c r="H2990" t="s">
        <v>1807</v>
      </c>
      <c r="I2990" s="63" t="e">
        <f t="array" ref="I2990">_xlfn.IFS(#REF!="1",1,#REF!="2",2,#REF!="3",3,#REF!="1A",4,#REF!="1B",5,#REF!="2A",6,#REF!="2B",7,#REF!="3A",8,#REF!="3B",9,#REF!="4A",10,#REF!="","")</f>
        <v>#REF!</v>
      </c>
      <c r="J2990">
        <f>VLOOKUP(F2990,profesor!$G$2:$H$101,2,0)</f>
        <v>59</v>
      </c>
      <c r="K2990">
        <f>VLOOKUP(H2990,ar_predmet!A:C,3,0)</f>
        <v>169</v>
      </c>
      <c r="L2990" s="3">
        <f>VLOOKUP(H2990,ar_predmet!A:C,2,FALSE())</f>
        <v>7128</v>
      </c>
      <c r="M2990">
        <f>+VLOOKUP(G2990,tip_dogodka!$B$2:$C$10,2,0)</f>
        <v>2</v>
      </c>
      <c r="N2990">
        <f>+VLOOKUP(E2990,prostor!$F$1:$G$101,2,0)</f>
        <v>13</v>
      </c>
      <c r="O2990">
        <f t="shared" si="184"/>
        <v>150</v>
      </c>
      <c r="P2990">
        <f>VLOOKUP(O2990,mi2hh!A$2:B$4261,2,FALSE())</f>
        <v>3</v>
      </c>
      <c r="Q2990" t="str">
        <f t="shared" si="185"/>
        <v>Red</v>
      </c>
      <c r="R2990" t="str">
        <f t="shared" si="186"/>
        <v>MA</v>
      </c>
      <c r="S2990" s="24" t="s">
        <v>1223</v>
      </c>
      <c r="T2990" t="str">
        <f t="shared" si="187"/>
        <v/>
      </c>
      <c r="U2990">
        <f>VLOOKUP(S2990,ar_skupina!L$2:M$136,2,FALSE())</f>
        <v>79</v>
      </c>
    </row>
    <row r="2991" spans="1:21" ht="14.25" customHeight="1" x14ac:dyDescent="0.25">
      <c r="A2991">
        <v>3647</v>
      </c>
      <c r="B2991" s="9">
        <v>45443.53125</v>
      </c>
      <c r="C2991" s="9">
        <v>45443.635416666701</v>
      </c>
      <c r="D2991" t="s">
        <v>1451</v>
      </c>
      <c r="E2991">
        <v>301</v>
      </c>
      <c r="F2991" t="s">
        <v>2233</v>
      </c>
      <c r="G2991" t="s">
        <v>3</v>
      </c>
      <c r="H2991" t="s">
        <v>1449</v>
      </c>
      <c r="I2991" s="63" t="e">
        <f t="array" ref="I2991">_xlfn.IFS(#REF!="1",1,#REF!="2",2,#REF!="3",3,#REF!="1A",4,#REF!="1B",5,#REF!="2A",6,#REF!="2B",7,#REF!="3A",8,#REF!="3B",9,#REF!="4A",10,#REF!="","")</f>
        <v>#REF!</v>
      </c>
      <c r="J2991">
        <f>VLOOKUP(F2991,profesor!$G$2:$H$101,2,0)</f>
        <v>59</v>
      </c>
      <c r="K2991">
        <f>VLOOKUP(H2991,ar_predmet!A:C,3,0)</f>
        <v>83</v>
      </c>
      <c r="L2991" s="3">
        <f>VLOOKUP(H2991,ar_predmet!A:C,2,FALSE())</f>
        <v>6121</v>
      </c>
      <c r="M2991">
        <f>+VLOOKUP(G2991,tip_dogodka!$B$2:$C$10,2,0)</f>
        <v>2</v>
      </c>
      <c r="N2991">
        <f>+VLOOKUP(E2991,prostor!$F$1:$G$101,2,0)</f>
        <v>5</v>
      </c>
      <c r="O2991">
        <f t="shared" si="184"/>
        <v>150</v>
      </c>
      <c r="P2991">
        <f>VLOOKUP(O2991,mi2hh!A$2:B$4261,2,FALSE())</f>
        <v>3</v>
      </c>
      <c r="Q2991" t="str">
        <f t="shared" si="185"/>
        <v>Red</v>
      </c>
      <c r="R2991" t="str">
        <f t="shared" si="186"/>
        <v>UN</v>
      </c>
      <c r="S2991" s="24" t="s">
        <v>1202</v>
      </c>
      <c r="T2991" t="str">
        <f t="shared" si="187"/>
        <v>2</v>
      </c>
      <c r="U2991">
        <f>VLOOKUP(S2991,ar_skupina!L$2:M$136,2,FALSE())</f>
        <v>59</v>
      </c>
    </row>
    <row r="2992" spans="1:21" ht="14.25" customHeight="1" x14ac:dyDescent="0.25">
      <c r="A2992">
        <v>3648</v>
      </c>
      <c r="B2992" s="9">
        <v>45278.75</v>
      </c>
      <c r="C2992" s="9">
        <v>45278.854166666701</v>
      </c>
      <c r="D2992" t="s">
        <v>2243</v>
      </c>
      <c r="E2992" t="s">
        <v>16</v>
      </c>
      <c r="F2992" t="s">
        <v>2233</v>
      </c>
      <c r="G2992" t="s">
        <v>5</v>
      </c>
      <c r="H2992" t="s">
        <v>2115</v>
      </c>
      <c r="I2992" s="63" t="e">
        <f t="array" ref="I2992">_xlfn.IFS(#REF!="1",1,#REF!="2",2,#REF!="3",3,#REF!="1A",4,#REF!="1B",5,#REF!="2A",6,#REF!="2B",7,#REF!="3A",8,#REF!="3B",9,#REF!="4A",10,#REF!="","")</f>
        <v>#REF!</v>
      </c>
      <c r="J2992">
        <f>VLOOKUP(F2992,profesor!$G$2:$H$101,2,0)</f>
        <v>59</v>
      </c>
      <c r="K2992">
        <f>VLOOKUP(H2992,ar_predmet!A:C,3,0)</f>
        <v>135</v>
      </c>
      <c r="L2992" s="3">
        <f>VLOOKUP(H2992,ar_predmet!A:C,2,FALSE())</f>
        <v>6329</v>
      </c>
      <c r="M2992">
        <f>+VLOOKUP(G2992,tip_dogodka!$B$2:$C$10,2,0)</f>
        <v>4</v>
      </c>
      <c r="N2992">
        <f>+VLOOKUP(E2992,prostor!$F$1:$G$101,2,0)</f>
        <v>54</v>
      </c>
      <c r="O2992">
        <f t="shared" si="184"/>
        <v>150</v>
      </c>
      <c r="P2992">
        <f>VLOOKUP(O2992,mi2hh!A$2:B$4261,2,FALSE())</f>
        <v>3</v>
      </c>
      <c r="Q2992" t="str">
        <f t="shared" si="185"/>
        <v>Red</v>
      </c>
      <c r="R2992" t="str">
        <f t="shared" si="186"/>
        <v>UN</v>
      </c>
      <c r="S2992" s="24" t="s">
        <v>1217</v>
      </c>
      <c r="T2992" t="str">
        <f t="shared" si="187"/>
        <v/>
      </c>
      <c r="U2992">
        <f>VLOOKUP(S2992,ar_skupina!L$2:M$136,2,FALSE())</f>
        <v>74</v>
      </c>
    </row>
    <row r="2993" spans="1:21" ht="14.25" customHeight="1" x14ac:dyDescent="0.25">
      <c r="A2993">
        <v>3649</v>
      </c>
      <c r="B2993" s="9">
        <v>45434.791666666701</v>
      </c>
      <c r="C2993" s="9">
        <v>45434.961805555598</v>
      </c>
      <c r="D2993" t="s">
        <v>2244</v>
      </c>
      <c r="E2993" t="s">
        <v>17</v>
      </c>
      <c r="F2993" t="s">
        <v>2233</v>
      </c>
      <c r="G2993" t="s">
        <v>8</v>
      </c>
      <c r="H2993" t="s">
        <v>1305</v>
      </c>
      <c r="I2993" s="63" t="e">
        <f t="array" ref="I2993">_xlfn.IFS(#REF!="1",1,#REF!="2",2,#REF!="3",3,#REF!="1A",4,#REF!="1B",5,#REF!="2A",6,#REF!="2B",7,#REF!="3A",8,#REF!="3B",9,#REF!="4A",10,#REF!="","")</f>
        <v>#REF!</v>
      </c>
      <c r="J2993">
        <f>VLOOKUP(F2993,profesor!$G$2:$H$101,2,0)</f>
        <v>59</v>
      </c>
      <c r="K2993">
        <f>VLOOKUP(H2993,ar_predmet!A:C,3,0)</f>
        <v>184</v>
      </c>
      <c r="L2993" s="3">
        <f>VLOOKUP(H2993,ar_predmet!A:C,2,FALSE())</f>
        <v>7223</v>
      </c>
      <c r="M2993">
        <f>+VLOOKUP(G2993,tip_dogodka!$B$2:$C$10,2,0)</f>
        <v>7</v>
      </c>
      <c r="N2993">
        <f>+VLOOKUP(E2993,prostor!$F$1:$G$101,2,0)</f>
        <v>55</v>
      </c>
      <c r="O2993">
        <f t="shared" si="184"/>
        <v>245</v>
      </c>
      <c r="P2993">
        <f>VLOOKUP(O2993,mi2hh!A$2:B$4261,2,FALSE())</f>
        <v>5</v>
      </c>
      <c r="Q2993" t="str">
        <f t="shared" si="185"/>
        <v>Izr</v>
      </c>
      <c r="R2993" t="str">
        <f t="shared" si="186"/>
        <v>MA</v>
      </c>
      <c r="S2993" s="24" t="s">
        <v>1264</v>
      </c>
      <c r="T2993" t="str">
        <f t="shared" si="187"/>
        <v/>
      </c>
      <c r="U2993">
        <f>VLOOKUP(S2993,ar_skupina!L$2:M$136,2,FALSE())</f>
        <v>115</v>
      </c>
    </row>
    <row r="2994" spans="1:21" ht="14.25" customHeight="1" x14ac:dyDescent="0.25">
      <c r="A2994">
        <v>3650</v>
      </c>
      <c r="B2994" s="9">
        <v>45422.416666666701</v>
      </c>
      <c r="C2994" s="9">
        <v>45422.520833333299</v>
      </c>
      <c r="D2994" t="s">
        <v>2237</v>
      </c>
      <c r="E2994" t="s">
        <v>17</v>
      </c>
      <c r="F2994" t="s">
        <v>2233</v>
      </c>
      <c r="G2994" t="s">
        <v>3</v>
      </c>
      <c r="H2994" t="s">
        <v>1305</v>
      </c>
      <c r="I2994" s="63" t="e">
        <f t="array" ref="I2994">_xlfn.IFS(#REF!="1",1,#REF!="2",2,#REF!="3",3,#REF!="1A",4,#REF!="1B",5,#REF!="2A",6,#REF!="2B",7,#REF!="3A",8,#REF!="3B",9,#REF!="4A",10,#REF!="","")</f>
        <v>#REF!</v>
      </c>
      <c r="J2994">
        <f>VLOOKUP(F2994,profesor!$G$2:$H$101,2,0)</f>
        <v>59</v>
      </c>
      <c r="K2994">
        <f>VLOOKUP(H2994,ar_predmet!A:C,3,0)</f>
        <v>184</v>
      </c>
      <c r="L2994" s="3">
        <f>VLOOKUP(H2994,ar_predmet!A:C,2,FALSE())</f>
        <v>7223</v>
      </c>
      <c r="M2994">
        <f>+VLOOKUP(G2994,tip_dogodka!$B$2:$C$10,2,0)</f>
        <v>2</v>
      </c>
      <c r="N2994">
        <f>+VLOOKUP(E2994,prostor!$F$1:$G$101,2,0)</f>
        <v>55</v>
      </c>
      <c r="O2994">
        <f t="shared" si="184"/>
        <v>150</v>
      </c>
      <c r="P2994">
        <f>VLOOKUP(O2994,mi2hh!A$2:B$4261,2,FALSE())</f>
        <v>3</v>
      </c>
      <c r="Q2994" t="str">
        <f t="shared" si="185"/>
        <v>Red</v>
      </c>
      <c r="R2994" t="str">
        <f t="shared" si="186"/>
        <v>MA</v>
      </c>
      <c r="S2994" s="24" t="s">
        <v>1228</v>
      </c>
      <c r="T2994" t="str">
        <f t="shared" si="187"/>
        <v/>
      </c>
      <c r="U2994">
        <f>VLOOKUP(S2994,ar_skupina!L$2:M$136,2,FALSE())</f>
        <v>84</v>
      </c>
    </row>
    <row r="2995" spans="1:21" ht="14.25" customHeight="1" x14ac:dyDescent="0.25">
      <c r="A2995">
        <v>3651</v>
      </c>
      <c r="B2995" s="9">
        <v>45275.375</v>
      </c>
      <c r="C2995" s="9">
        <v>45275.479166666701</v>
      </c>
      <c r="D2995" t="s">
        <v>2243</v>
      </c>
      <c r="E2995" t="s">
        <v>16</v>
      </c>
      <c r="F2995" t="s">
        <v>2233</v>
      </c>
      <c r="G2995" t="s">
        <v>5</v>
      </c>
      <c r="H2995" t="s">
        <v>2115</v>
      </c>
      <c r="I2995" s="63" t="e">
        <f t="array" ref="I2995">_xlfn.IFS(#REF!="1",1,#REF!="2",2,#REF!="3",3,#REF!="1A",4,#REF!="1B",5,#REF!="2A",6,#REF!="2B",7,#REF!="3A",8,#REF!="3B",9,#REF!="4A",10,#REF!="","")</f>
        <v>#REF!</v>
      </c>
      <c r="J2995">
        <f>VLOOKUP(F2995,profesor!$G$2:$H$101,2,0)</f>
        <v>59</v>
      </c>
      <c r="K2995">
        <f>VLOOKUP(H2995,ar_predmet!A:C,3,0)</f>
        <v>135</v>
      </c>
      <c r="L2995" s="3">
        <f>VLOOKUP(H2995,ar_predmet!A:C,2,FALSE())</f>
        <v>6329</v>
      </c>
      <c r="M2995">
        <f>+VLOOKUP(G2995,tip_dogodka!$B$2:$C$10,2,0)</f>
        <v>4</v>
      </c>
      <c r="N2995">
        <f>+VLOOKUP(E2995,prostor!$F$1:$G$101,2,0)</f>
        <v>54</v>
      </c>
      <c r="O2995">
        <f t="shared" si="184"/>
        <v>150</v>
      </c>
      <c r="P2995">
        <f>VLOOKUP(O2995,mi2hh!A$2:B$4261,2,FALSE())</f>
        <v>3</v>
      </c>
      <c r="Q2995" t="str">
        <f t="shared" si="185"/>
        <v>Red</v>
      </c>
      <c r="R2995" t="str">
        <f t="shared" si="186"/>
        <v>UN</v>
      </c>
      <c r="S2995" s="24" t="s">
        <v>1217</v>
      </c>
      <c r="T2995" t="str">
        <f t="shared" si="187"/>
        <v/>
      </c>
      <c r="U2995">
        <f>VLOOKUP(S2995,ar_skupina!L$2:M$136,2,FALSE())</f>
        <v>74</v>
      </c>
    </row>
    <row r="2996" spans="1:21" ht="14.25" customHeight="1" x14ac:dyDescent="0.25">
      <c r="A2996">
        <v>3652</v>
      </c>
      <c r="B2996" s="9">
        <v>45433.53125</v>
      </c>
      <c r="C2996" s="9">
        <v>45433.635416666701</v>
      </c>
      <c r="D2996" t="s">
        <v>1451</v>
      </c>
      <c r="E2996">
        <v>301</v>
      </c>
      <c r="F2996" t="s">
        <v>2233</v>
      </c>
      <c r="G2996" t="s">
        <v>3</v>
      </c>
      <c r="H2996" t="s">
        <v>1449</v>
      </c>
      <c r="I2996" s="63" t="e">
        <f t="array" ref="I2996">_xlfn.IFS(#REF!="1",1,#REF!="2",2,#REF!="3",3,#REF!="1A",4,#REF!="1B",5,#REF!="2A",6,#REF!="2B",7,#REF!="3A",8,#REF!="3B",9,#REF!="4A",10,#REF!="","")</f>
        <v>#REF!</v>
      </c>
      <c r="J2996">
        <f>VLOOKUP(F2996,profesor!$G$2:$H$101,2,0)</f>
        <v>59</v>
      </c>
      <c r="K2996">
        <f>VLOOKUP(H2996,ar_predmet!A:C,3,0)</f>
        <v>83</v>
      </c>
      <c r="L2996" s="3">
        <f>VLOOKUP(H2996,ar_predmet!A:C,2,FALSE())</f>
        <v>6121</v>
      </c>
      <c r="M2996">
        <f>+VLOOKUP(G2996,tip_dogodka!$B$2:$C$10,2,0)</f>
        <v>2</v>
      </c>
      <c r="N2996">
        <f>+VLOOKUP(E2996,prostor!$F$1:$G$101,2,0)</f>
        <v>5</v>
      </c>
      <c r="O2996">
        <f t="shared" si="184"/>
        <v>150</v>
      </c>
      <c r="P2996">
        <f>VLOOKUP(O2996,mi2hh!A$2:B$4261,2,FALSE())</f>
        <v>3</v>
      </c>
      <c r="Q2996" t="str">
        <f t="shared" si="185"/>
        <v>Red</v>
      </c>
      <c r="R2996" t="str">
        <f t="shared" si="186"/>
        <v>UN</v>
      </c>
      <c r="S2996" s="24" t="s">
        <v>1202</v>
      </c>
      <c r="T2996" t="str">
        <f t="shared" si="187"/>
        <v>2</v>
      </c>
      <c r="U2996">
        <f>VLOOKUP(S2996,ar_skupina!L$2:M$136,2,FALSE())</f>
        <v>59</v>
      </c>
    </row>
    <row r="2997" spans="1:21" ht="14.25" customHeight="1" x14ac:dyDescent="0.25">
      <c r="A2997">
        <v>3653</v>
      </c>
      <c r="B2997" s="9">
        <v>45370.489583333299</v>
      </c>
      <c r="C2997" s="9">
        <v>45370.59375</v>
      </c>
      <c r="D2997" t="s">
        <v>2235</v>
      </c>
      <c r="E2997" t="s">
        <v>16</v>
      </c>
      <c r="F2997" t="s">
        <v>2233</v>
      </c>
      <c r="G2997" t="s">
        <v>5</v>
      </c>
      <c r="H2997" t="s">
        <v>2207</v>
      </c>
      <c r="I2997" s="63" t="e">
        <f t="array" ref="I2997">_xlfn.IFS(#REF!="1",1,#REF!="2",2,#REF!="3",3,#REF!="1A",4,#REF!="1B",5,#REF!="2A",6,#REF!="2B",7,#REF!="3A",8,#REF!="3B",9,#REF!="4A",10,#REF!="","")</f>
        <v>#REF!</v>
      </c>
      <c r="J2997">
        <f>VLOOKUP(F2997,profesor!$G$2:$H$101,2,0)</f>
        <v>59</v>
      </c>
      <c r="K2997">
        <f>VLOOKUP(H2997,ar_predmet!A:C,3,0)</f>
        <v>129</v>
      </c>
      <c r="L2997" s="3">
        <f>VLOOKUP(H2997,ar_predmet!A:C,2,FALSE())</f>
        <v>6323</v>
      </c>
      <c r="M2997">
        <f>+VLOOKUP(G2997,tip_dogodka!$B$2:$C$10,2,0)</f>
        <v>4</v>
      </c>
      <c r="N2997">
        <f>+VLOOKUP(E2997,prostor!$F$1:$G$101,2,0)</f>
        <v>54</v>
      </c>
      <c r="O2997">
        <f t="shared" si="184"/>
        <v>150</v>
      </c>
      <c r="P2997">
        <f>VLOOKUP(O2997,mi2hh!A$2:B$4261,2,FALSE())</f>
        <v>3</v>
      </c>
      <c r="Q2997" t="str">
        <f t="shared" si="185"/>
        <v>Red</v>
      </c>
      <c r="R2997" t="str">
        <f t="shared" si="186"/>
        <v>UN</v>
      </c>
      <c r="S2997" s="24" t="s">
        <v>1214</v>
      </c>
      <c r="T2997" t="str">
        <f t="shared" si="187"/>
        <v/>
      </c>
      <c r="U2997">
        <f>VLOOKUP(S2997,ar_skupina!L$2:M$136,2,FALSE())</f>
        <v>71</v>
      </c>
    </row>
    <row r="2998" spans="1:21" ht="14.25" customHeight="1" x14ac:dyDescent="0.25">
      <c r="A2998">
        <v>3654</v>
      </c>
      <c r="B2998" s="9">
        <v>45429.416666666701</v>
      </c>
      <c r="C2998" s="9">
        <v>45429.520833333299</v>
      </c>
      <c r="D2998" t="s">
        <v>2237</v>
      </c>
      <c r="E2998" t="s">
        <v>17</v>
      </c>
      <c r="F2998" t="s">
        <v>2233</v>
      </c>
      <c r="G2998" t="s">
        <v>3</v>
      </c>
      <c r="H2998" t="s">
        <v>1305</v>
      </c>
      <c r="I2998" s="63" t="e">
        <f t="array" ref="I2998">_xlfn.IFS(#REF!="1",1,#REF!="2",2,#REF!="3",3,#REF!="1A",4,#REF!="1B",5,#REF!="2A",6,#REF!="2B",7,#REF!="3A",8,#REF!="3B",9,#REF!="4A",10,#REF!="","")</f>
        <v>#REF!</v>
      </c>
      <c r="J2998">
        <f>VLOOKUP(F2998,profesor!$G$2:$H$101,2,0)</f>
        <v>59</v>
      </c>
      <c r="K2998">
        <f>VLOOKUP(H2998,ar_predmet!A:C,3,0)</f>
        <v>184</v>
      </c>
      <c r="L2998" s="3">
        <f>VLOOKUP(H2998,ar_predmet!A:C,2,FALSE())</f>
        <v>7223</v>
      </c>
      <c r="M2998">
        <f>+VLOOKUP(G2998,tip_dogodka!$B$2:$C$10,2,0)</f>
        <v>2</v>
      </c>
      <c r="N2998">
        <f>+VLOOKUP(E2998,prostor!$F$1:$G$101,2,0)</f>
        <v>55</v>
      </c>
      <c r="O2998">
        <f t="shared" si="184"/>
        <v>150</v>
      </c>
      <c r="P2998">
        <f>VLOOKUP(O2998,mi2hh!A$2:B$4261,2,FALSE())</f>
        <v>3</v>
      </c>
      <c r="Q2998" t="str">
        <f t="shared" si="185"/>
        <v>Red</v>
      </c>
      <c r="R2998" t="str">
        <f t="shared" si="186"/>
        <v>MA</v>
      </c>
      <c r="S2998" s="24" t="s">
        <v>1228</v>
      </c>
      <c r="T2998" t="str">
        <f t="shared" si="187"/>
        <v/>
      </c>
      <c r="U2998">
        <f>VLOOKUP(S2998,ar_skupina!L$2:M$136,2,FALSE())</f>
        <v>84</v>
      </c>
    </row>
    <row r="2999" spans="1:21" ht="14.25" customHeight="1" x14ac:dyDescent="0.25">
      <c r="A2999">
        <v>3655</v>
      </c>
      <c r="B2999" s="9">
        <v>45370.635416666701</v>
      </c>
      <c r="C2999" s="9">
        <v>45370.739583333299</v>
      </c>
      <c r="D2999" t="s">
        <v>2245</v>
      </c>
      <c r="E2999" t="s">
        <v>16</v>
      </c>
      <c r="F2999" t="s">
        <v>2233</v>
      </c>
      <c r="G2999" t="s">
        <v>5</v>
      </c>
      <c r="H2999" t="s">
        <v>1690</v>
      </c>
      <c r="I2999" s="63" t="e">
        <f t="array" ref="I2999">_xlfn.IFS(#REF!="1",1,#REF!="2",2,#REF!="3",3,#REF!="1A",4,#REF!="1B",5,#REF!="2A",6,#REF!="2B",7,#REF!="3A",8,#REF!="3B",9,#REF!="4A",10,#REF!="","")</f>
        <v>#REF!</v>
      </c>
      <c r="J2999">
        <f>VLOOKUP(F2999,profesor!$G$2:$H$101,2,0)</f>
        <v>59</v>
      </c>
      <c r="K2999">
        <f>VLOOKUP(H2999,ar_predmet!A:C,3,0)</f>
        <v>199</v>
      </c>
      <c r="L2999" s="3">
        <f>VLOOKUP(H2999,ar_predmet!A:C,2,FALSE())</f>
        <v>7242</v>
      </c>
      <c r="M2999">
        <f>+VLOOKUP(G2999,tip_dogodka!$B$2:$C$10,2,0)</f>
        <v>4</v>
      </c>
      <c r="N2999">
        <f>+VLOOKUP(E2999,prostor!$F$1:$G$101,2,0)</f>
        <v>54</v>
      </c>
      <c r="O2999">
        <f t="shared" si="184"/>
        <v>150</v>
      </c>
      <c r="P2999">
        <f>VLOOKUP(O2999,mi2hh!A$2:B$4261,2,FALSE())</f>
        <v>3</v>
      </c>
      <c r="Q2999" t="str">
        <f t="shared" si="185"/>
        <v>Red</v>
      </c>
      <c r="R2999" t="str">
        <f t="shared" si="186"/>
        <v>MA</v>
      </c>
      <c r="S2999" s="24" t="s">
        <v>1228</v>
      </c>
      <c r="T2999" t="str">
        <f t="shared" si="187"/>
        <v/>
      </c>
      <c r="U2999">
        <f>VLOOKUP(S2999,ar_skupina!L$2:M$136,2,FALSE())</f>
        <v>84</v>
      </c>
    </row>
    <row r="3000" spans="1:21" ht="14.25" customHeight="1" x14ac:dyDescent="0.25">
      <c r="A3000">
        <v>3656</v>
      </c>
      <c r="B3000" s="9">
        <v>45429.53125</v>
      </c>
      <c r="C3000" s="9">
        <v>45429.635416666701</v>
      </c>
      <c r="D3000" t="s">
        <v>1448</v>
      </c>
      <c r="E3000">
        <v>301</v>
      </c>
      <c r="F3000" t="s">
        <v>2233</v>
      </c>
      <c r="G3000" t="s">
        <v>3</v>
      </c>
      <c r="H3000" t="s">
        <v>1449</v>
      </c>
      <c r="I3000" s="63" t="e">
        <f t="array" ref="I3000">_xlfn.IFS(#REF!="1",1,#REF!="2",2,#REF!="3",3,#REF!="1A",4,#REF!="1B",5,#REF!="2A",6,#REF!="2B",7,#REF!="3A",8,#REF!="3B",9,#REF!="4A",10,#REF!="","")</f>
        <v>#REF!</v>
      </c>
      <c r="J3000">
        <f>VLOOKUP(F3000,profesor!$G$2:$H$101,2,0)</f>
        <v>59</v>
      </c>
      <c r="K3000">
        <f>VLOOKUP(H3000,ar_predmet!A:C,3,0)</f>
        <v>83</v>
      </c>
      <c r="L3000" s="3">
        <f>VLOOKUP(H3000,ar_predmet!A:C,2,FALSE())</f>
        <v>6121</v>
      </c>
      <c r="M3000">
        <f>+VLOOKUP(G3000,tip_dogodka!$B$2:$C$10,2,0)</f>
        <v>2</v>
      </c>
      <c r="N3000">
        <f>+VLOOKUP(E3000,prostor!$F$1:$G$101,2,0)</f>
        <v>5</v>
      </c>
      <c r="O3000">
        <f t="shared" si="184"/>
        <v>150</v>
      </c>
      <c r="P3000">
        <f>VLOOKUP(O3000,mi2hh!A$2:B$4261,2,FALSE())</f>
        <v>3</v>
      </c>
      <c r="Q3000" t="str">
        <f t="shared" si="185"/>
        <v>Red</v>
      </c>
      <c r="R3000" t="str">
        <f t="shared" si="186"/>
        <v>UN</v>
      </c>
      <c r="S3000" s="24" t="s">
        <v>1201</v>
      </c>
      <c r="T3000" t="str">
        <f t="shared" si="187"/>
        <v>1</v>
      </c>
      <c r="U3000">
        <f>VLOOKUP(S3000,ar_skupina!L$2:M$136,2,FALSE())</f>
        <v>58</v>
      </c>
    </row>
    <row r="3001" spans="1:21" ht="14.25" customHeight="1" x14ac:dyDescent="0.25">
      <c r="A3001">
        <v>3657</v>
      </c>
      <c r="B3001" s="9">
        <v>45436.53125</v>
      </c>
      <c r="C3001" s="9">
        <v>45436.635416666701</v>
      </c>
      <c r="D3001" t="s">
        <v>1466</v>
      </c>
      <c r="E3001" t="s">
        <v>16</v>
      </c>
      <c r="F3001" t="s">
        <v>2233</v>
      </c>
      <c r="G3001" t="s">
        <v>5</v>
      </c>
      <c r="H3001" t="s">
        <v>1449</v>
      </c>
      <c r="I3001" s="63" t="e">
        <f t="array" ref="I3001">_xlfn.IFS(#REF!="1",1,#REF!="2",2,#REF!="3",3,#REF!="1A",4,#REF!="1B",5,#REF!="2A",6,#REF!="2B",7,#REF!="3A",8,#REF!="3B",9,#REF!="4A",10,#REF!="","")</f>
        <v>#REF!</v>
      </c>
      <c r="J3001">
        <f>VLOOKUP(F3001,profesor!$G$2:$H$101,2,0)</f>
        <v>59</v>
      </c>
      <c r="K3001">
        <f>VLOOKUP(H3001,ar_predmet!A:C,3,0)</f>
        <v>83</v>
      </c>
      <c r="L3001" s="3">
        <f>VLOOKUP(H3001,ar_predmet!A:C,2,FALSE())</f>
        <v>6121</v>
      </c>
      <c r="M3001">
        <f>+VLOOKUP(G3001,tip_dogodka!$B$2:$C$10,2,0)</f>
        <v>4</v>
      </c>
      <c r="N3001">
        <f>+VLOOKUP(E3001,prostor!$F$1:$G$101,2,0)</f>
        <v>54</v>
      </c>
      <c r="O3001">
        <f t="shared" si="184"/>
        <v>150</v>
      </c>
      <c r="P3001">
        <f>VLOOKUP(O3001,mi2hh!A$2:B$4261,2,FALSE())</f>
        <v>3</v>
      </c>
      <c r="Q3001" t="str">
        <f t="shared" si="185"/>
        <v>Red</v>
      </c>
      <c r="R3001" t="str">
        <f t="shared" si="186"/>
        <v>UN</v>
      </c>
      <c r="S3001" s="24" t="s">
        <v>1202</v>
      </c>
      <c r="T3001" t="str">
        <f t="shared" si="187"/>
        <v>2</v>
      </c>
      <c r="U3001">
        <f>VLOOKUP(S3001,ar_skupina!L$2:M$136,2,FALSE())</f>
        <v>59</v>
      </c>
    </row>
    <row r="3002" spans="1:21" ht="14.25" customHeight="1" x14ac:dyDescent="0.25">
      <c r="A3002">
        <v>3658</v>
      </c>
      <c r="B3002" s="9">
        <v>45357.75</v>
      </c>
      <c r="C3002" s="9">
        <v>45357.920138888898</v>
      </c>
      <c r="D3002" t="s">
        <v>2246</v>
      </c>
      <c r="E3002" t="s">
        <v>17</v>
      </c>
      <c r="F3002" t="s">
        <v>2233</v>
      </c>
      <c r="G3002" t="s">
        <v>8</v>
      </c>
      <c r="H3002" t="s">
        <v>1807</v>
      </c>
      <c r="I3002" s="63" t="e">
        <f t="array" ref="I3002">_xlfn.IFS(#REF!="1",1,#REF!="2",2,#REF!="3",3,#REF!="1A",4,#REF!="1B",5,#REF!="2A",6,#REF!="2B",7,#REF!="3A",8,#REF!="3B",9,#REF!="4A",10,#REF!="","")</f>
        <v>#REF!</v>
      </c>
      <c r="J3002">
        <f>VLOOKUP(F3002,profesor!$G$2:$H$101,2,0)</f>
        <v>59</v>
      </c>
      <c r="K3002">
        <f>VLOOKUP(H3002,ar_predmet!A:C,3,0)</f>
        <v>169</v>
      </c>
      <c r="L3002" s="3">
        <f>VLOOKUP(H3002,ar_predmet!A:C,2,FALSE())</f>
        <v>7128</v>
      </c>
      <c r="M3002">
        <f>+VLOOKUP(G3002,tip_dogodka!$B$2:$C$10,2,0)</f>
        <v>7</v>
      </c>
      <c r="N3002">
        <f>+VLOOKUP(E3002,prostor!$F$1:$G$101,2,0)</f>
        <v>55</v>
      </c>
      <c r="O3002">
        <f t="shared" si="184"/>
        <v>245</v>
      </c>
      <c r="P3002">
        <f>VLOOKUP(O3002,mi2hh!A$2:B$4261,2,FALSE())</f>
        <v>5</v>
      </c>
      <c r="Q3002" t="str">
        <f t="shared" si="185"/>
        <v>Izr</v>
      </c>
      <c r="R3002" t="str">
        <f t="shared" si="186"/>
        <v>MA</v>
      </c>
      <c r="S3002" s="24" t="s">
        <v>1264</v>
      </c>
      <c r="T3002" t="str">
        <f t="shared" si="187"/>
        <v/>
      </c>
      <c r="U3002">
        <f>VLOOKUP(S3002,ar_skupina!L$2:M$136,2,FALSE())</f>
        <v>115</v>
      </c>
    </row>
    <row r="3003" spans="1:21" ht="14.25" customHeight="1" x14ac:dyDescent="0.25">
      <c r="A3003">
        <v>3659</v>
      </c>
      <c r="B3003" s="9">
        <v>45435.53125</v>
      </c>
      <c r="C3003" s="9">
        <v>45435.635416666701</v>
      </c>
      <c r="D3003" t="s">
        <v>1451</v>
      </c>
      <c r="E3003">
        <v>301</v>
      </c>
      <c r="F3003" t="s">
        <v>2233</v>
      </c>
      <c r="G3003" t="s">
        <v>3</v>
      </c>
      <c r="H3003" t="s">
        <v>1449</v>
      </c>
      <c r="I3003" s="63" t="e">
        <f t="array" ref="I3003">_xlfn.IFS(#REF!="1",1,#REF!="2",2,#REF!="3",3,#REF!="1A",4,#REF!="1B",5,#REF!="2A",6,#REF!="2B",7,#REF!="3A",8,#REF!="3B",9,#REF!="4A",10,#REF!="","")</f>
        <v>#REF!</v>
      </c>
      <c r="J3003">
        <f>VLOOKUP(F3003,profesor!$G$2:$H$101,2,0)</f>
        <v>59</v>
      </c>
      <c r="K3003">
        <f>VLOOKUP(H3003,ar_predmet!A:C,3,0)</f>
        <v>83</v>
      </c>
      <c r="L3003" s="3">
        <f>VLOOKUP(H3003,ar_predmet!A:C,2,FALSE())</f>
        <v>6121</v>
      </c>
      <c r="M3003">
        <f>+VLOOKUP(G3003,tip_dogodka!$B$2:$C$10,2,0)</f>
        <v>2</v>
      </c>
      <c r="N3003">
        <f>+VLOOKUP(E3003,prostor!$F$1:$G$101,2,0)</f>
        <v>5</v>
      </c>
      <c r="O3003">
        <f t="shared" si="184"/>
        <v>150</v>
      </c>
      <c r="P3003">
        <f>VLOOKUP(O3003,mi2hh!A$2:B$4261,2,FALSE())</f>
        <v>3</v>
      </c>
      <c r="Q3003" t="str">
        <f t="shared" si="185"/>
        <v>Red</v>
      </c>
      <c r="R3003" t="str">
        <f t="shared" si="186"/>
        <v>UN</v>
      </c>
      <c r="S3003" s="24" t="s">
        <v>1202</v>
      </c>
      <c r="T3003" t="str">
        <f t="shared" si="187"/>
        <v>2</v>
      </c>
      <c r="U3003">
        <f>VLOOKUP(S3003,ar_skupina!L$2:M$136,2,FALSE())</f>
        <v>59</v>
      </c>
    </row>
    <row r="3004" spans="1:21" ht="14.25" customHeight="1" x14ac:dyDescent="0.25">
      <c r="A3004">
        <v>3660</v>
      </c>
      <c r="B3004" s="9">
        <v>45378.489583333299</v>
      </c>
      <c r="C3004" s="9">
        <v>45378.59375</v>
      </c>
      <c r="D3004" t="s">
        <v>2247</v>
      </c>
      <c r="E3004">
        <v>403</v>
      </c>
      <c r="F3004" t="s">
        <v>2233</v>
      </c>
      <c r="G3004" t="s">
        <v>3</v>
      </c>
      <c r="H3004" t="s">
        <v>2207</v>
      </c>
      <c r="I3004" s="63" t="e">
        <f t="array" ref="I3004">_xlfn.IFS(#REF!="1",1,#REF!="2",2,#REF!="3",3,#REF!="1A",4,#REF!="1B",5,#REF!="2A",6,#REF!="2B",7,#REF!="3A",8,#REF!="3B",9,#REF!="4A",10,#REF!="","")</f>
        <v>#REF!</v>
      </c>
      <c r="J3004">
        <f>VLOOKUP(F3004,profesor!$G$2:$H$101,2,0)</f>
        <v>59</v>
      </c>
      <c r="K3004">
        <f>VLOOKUP(H3004,ar_predmet!A:C,3,0)</f>
        <v>129</v>
      </c>
      <c r="L3004" s="3">
        <f>VLOOKUP(H3004,ar_predmet!A:C,2,FALSE())</f>
        <v>6323</v>
      </c>
      <c r="M3004">
        <f>+VLOOKUP(G3004,tip_dogodka!$B$2:$C$10,2,0)</f>
        <v>2</v>
      </c>
      <c r="N3004">
        <f>+VLOOKUP(E3004,prostor!$F$1:$G$101,2,0)</f>
        <v>12</v>
      </c>
      <c r="O3004">
        <f t="shared" si="184"/>
        <v>150</v>
      </c>
      <c r="P3004">
        <f>VLOOKUP(O3004,mi2hh!A$2:B$4261,2,FALSE())</f>
        <v>3</v>
      </c>
      <c r="Q3004" t="str">
        <f t="shared" si="185"/>
        <v>Red</v>
      </c>
      <c r="R3004" t="str">
        <f t="shared" si="186"/>
        <v>UN</v>
      </c>
      <c r="S3004" s="24" t="s">
        <v>1214</v>
      </c>
      <c r="T3004" t="str">
        <f t="shared" si="187"/>
        <v/>
      </c>
      <c r="U3004">
        <f>VLOOKUP(S3004,ar_skupina!L$2:M$136,2,FALSE())</f>
        <v>71</v>
      </c>
    </row>
    <row r="3005" spans="1:21" ht="14.25" customHeight="1" x14ac:dyDescent="0.25">
      <c r="A3005">
        <v>3661</v>
      </c>
      <c r="B3005" s="9">
        <v>45299.489583333299</v>
      </c>
      <c r="C3005" s="9">
        <v>45299.59375</v>
      </c>
      <c r="D3005" t="s">
        <v>2238</v>
      </c>
      <c r="E3005">
        <v>410</v>
      </c>
      <c r="F3005" t="s">
        <v>2233</v>
      </c>
      <c r="G3005" t="s">
        <v>3</v>
      </c>
      <c r="H3005" t="s">
        <v>1800</v>
      </c>
      <c r="I3005" s="63" t="e">
        <f t="array" ref="I3005">_xlfn.IFS(#REF!="1",1,#REF!="2",2,#REF!="3",3,#REF!="1A",4,#REF!="1B",5,#REF!="2A",6,#REF!="2B",7,#REF!="3A",8,#REF!="3B",9,#REF!="4A",10,#REF!="","")</f>
        <v>#REF!</v>
      </c>
      <c r="J3005">
        <f>VLOOKUP(F3005,profesor!$G$2:$H$101,2,0)</f>
        <v>59</v>
      </c>
      <c r="K3005">
        <f>VLOOKUP(H3005,ar_predmet!A:C,3,0)</f>
        <v>183</v>
      </c>
      <c r="L3005" s="3">
        <f>VLOOKUP(H3005,ar_predmet!A:C,2,FALSE())</f>
        <v>7222</v>
      </c>
      <c r="M3005">
        <f>+VLOOKUP(G3005,tip_dogodka!$B$2:$C$10,2,0)</f>
        <v>2</v>
      </c>
      <c r="N3005">
        <f>+VLOOKUP(E3005,prostor!$F$1:$G$101,2,0)</f>
        <v>13</v>
      </c>
      <c r="O3005">
        <f t="shared" si="184"/>
        <v>150</v>
      </c>
      <c r="P3005">
        <f>VLOOKUP(O3005,mi2hh!A$2:B$4261,2,FALSE())</f>
        <v>3</v>
      </c>
      <c r="Q3005" t="str">
        <f t="shared" si="185"/>
        <v>Red</v>
      </c>
      <c r="R3005" t="str">
        <f t="shared" si="186"/>
        <v>MA</v>
      </c>
      <c r="S3005" s="24" t="s">
        <v>1228</v>
      </c>
      <c r="T3005" t="str">
        <f t="shared" si="187"/>
        <v/>
      </c>
      <c r="U3005">
        <f>VLOOKUP(S3005,ar_skupina!L$2:M$136,2,FALSE())</f>
        <v>84</v>
      </c>
    </row>
    <row r="3006" spans="1:21" ht="14.25" customHeight="1" x14ac:dyDescent="0.25">
      <c r="A3006">
        <v>3662</v>
      </c>
      <c r="B3006" s="9">
        <v>45302.489583333299</v>
      </c>
      <c r="C3006" s="9">
        <v>45302.59375</v>
      </c>
      <c r="D3006" t="s">
        <v>2234</v>
      </c>
      <c r="E3006" t="s">
        <v>16</v>
      </c>
      <c r="F3006" t="s">
        <v>2233</v>
      </c>
      <c r="G3006" t="s">
        <v>5</v>
      </c>
      <c r="H3006" t="s">
        <v>1800</v>
      </c>
      <c r="I3006" s="63" t="e">
        <f t="array" ref="I3006">_xlfn.IFS(#REF!="1",1,#REF!="2",2,#REF!="3",3,#REF!="1A",4,#REF!="1B",5,#REF!="2A",6,#REF!="2B",7,#REF!="3A",8,#REF!="3B",9,#REF!="4A",10,#REF!="","")</f>
        <v>#REF!</v>
      </c>
      <c r="J3006">
        <f>VLOOKUP(F3006,profesor!$G$2:$H$101,2,0)</f>
        <v>59</v>
      </c>
      <c r="K3006">
        <f>VLOOKUP(H3006,ar_predmet!A:C,3,0)</f>
        <v>183</v>
      </c>
      <c r="L3006" s="3">
        <f>VLOOKUP(H3006,ar_predmet!A:C,2,FALSE())</f>
        <v>7222</v>
      </c>
      <c r="M3006">
        <f>+VLOOKUP(G3006,tip_dogodka!$B$2:$C$10,2,0)</f>
        <v>4</v>
      </c>
      <c r="N3006">
        <f>+VLOOKUP(E3006,prostor!$F$1:$G$101,2,0)</f>
        <v>54</v>
      </c>
      <c r="O3006">
        <f t="shared" si="184"/>
        <v>150</v>
      </c>
      <c r="P3006">
        <f>VLOOKUP(O3006,mi2hh!A$2:B$4261,2,FALSE())</f>
        <v>3</v>
      </c>
      <c r="Q3006" t="str">
        <f t="shared" si="185"/>
        <v>Red</v>
      </c>
      <c r="R3006" t="str">
        <f t="shared" si="186"/>
        <v>MA</v>
      </c>
      <c r="S3006" s="24" t="s">
        <v>1228</v>
      </c>
      <c r="T3006" t="str">
        <f t="shared" si="187"/>
        <v/>
      </c>
      <c r="U3006">
        <f>VLOOKUP(S3006,ar_skupina!L$2:M$136,2,FALSE())</f>
        <v>84</v>
      </c>
    </row>
    <row r="3007" spans="1:21" ht="14.25" customHeight="1" x14ac:dyDescent="0.25">
      <c r="A3007">
        <v>3663</v>
      </c>
      <c r="B3007" s="9">
        <v>45272.75</v>
      </c>
      <c r="C3007" s="9">
        <v>45272.854166666701</v>
      </c>
      <c r="D3007" t="s">
        <v>2243</v>
      </c>
      <c r="E3007" t="s">
        <v>16</v>
      </c>
      <c r="F3007" t="s">
        <v>2233</v>
      </c>
      <c r="G3007" t="s">
        <v>5</v>
      </c>
      <c r="H3007" t="s">
        <v>2115</v>
      </c>
      <c r="I3007" s="63" t="e">
        <f t="array" ref="I3007">_xlfn.IFS(#REF!="1",1,#REF!="2",2,#REF!="3",3,#REF!="1A",4,#REF!="1B",5,#REF!="2A",6,#REF!="2B",7,#REF!="3A",8,#REF!="3B",9,#REF!="4A",10,#REF!="","")</f>
        <v>#REF!</v>
      </c>
      <c r="J3007">
        <f>VLOOKUP(F3007,profesor!$G$2:$H$101,2,0)</f>
        <v>59</v>
      </c>
      <c r="K3007">
        <f>VLOOKUP(H3007,ar_predmet!A:C,3,0)</f>
        <v>135</v>
      </c>
      <c r="L3007" s="3">
        <f>VLOOKUP(H3007,ar_predmet!A:C,2,FALSE())</f>
        <v>6329</v>
      </c>
      <c r="M3007">
        <f>+VLOOKUP(G3007,tip_dogodka!$B$2:$C$10,2,0)</f>
        <v>4</v>
      </c>
      <c r="N3007">
        <f>+VLOOKUP(E3007,prostor!$F$1:$G$101,2,0)</f>
        <v>54</v>
      </c>
      <c r="O3007">
        <f t="shared" si="184"/>
        <v>150</v>
      </c>
      <c r="P3007">
        <f>VLOOKUP(O3007,mi2hh!A$2:B$4261,2,FALSE())</f>
        <v>3</v>
      </c>
      <c r="Q3007" t="str">
        <f t="shared" si="185"/>
        <v>Red</v>
      </c>
      <c r="R3007" t="str">
        <f t="shared" si="186"/>
        <v>UN</v>
      </c>
      <c r="S3007" s="24" t="s">
        <v>1217</v>
      </c>
      <c r="T3007" t="str">
        <f t="shared" si="187"/>
        <v/>
      </c>
      <c r="U3007">
        <f>VLOOKUP(S3007,ar_skupina!L$2:M$136,2,FALSE())</f>
        <v>74</v>
      </c>
    </row>
    <row r="3008" spans="1:21" ht="14.25" customHeight="1" x14ac:dyDescent="0.25">
      <c r="A3008">
        <v>3664</v>
      </c>
      <c r="B3008" s="9">
        <v>45422.53125</v>
      </c>
      <c r="C3008" s="9">
        <v>45422.635416666701</v>
      </c>
      <c r="D3008" t="s">
        <v>1448</v>
      </c>
      <c r="E3008">
        <v>301</v>
      </c>
      <c r="F3008" t="s">
        <v>2233</v>
      </c>
      <c r="G3008" t="s">
        <v>3</v>
      </c>
      <c r="H3008" t="s">
        <v>1449</v>
      </c>
      <c r="I3008" s="63" t="e">
        <f t="array" ref="I3008">_xlfn.IFS(#REF!="1",1,#REF!="2",2,#REF!="3",3,#REF!="1A",4,#REF!="1B",5,#REF!="2A",6,#REF!="2B",7,#REF!="3A",8,#REF!="3B",9,#REF!="4A",10,#REF!="","")</f>
        <v>#REF!</v>
      </c>
      <c r="J3008">
        <f>VLOOKUP(F3008,profesor!$G$2:$H$101,2,0)</f>
        <v>59</v>
      </c>
      <c r="K3008">
        <f>VLOOKUP(H3008,ar_predmet!A:C,3,0)</f>
        <v>83</v>
      </c>
      <c r="L3008" s="3">
        <f>VLOOKUP(H3008,ar_predmet!A:C,2,FALSE())</f>
        <v>6121</v>
      </c>
      <c r="M3008">
        <f>+VLOOKUP(G3008,tip_dogodka!$B$2:$C$10,2,0)</f>
        <v>2</v>
      </c>
      <c r="N3008">
        <f>+VLOOKUP(E3008,prostor!$F$1:$G$101,2,0)</f>
        <v>5</v>
      </c>
      <c r="O3008">
        <f t="shared" si="184"/>
        <v>150</v>
      </c>
      <c r="P3008">
        <f>VLOOKUP(O3008,mi2hh!A$2:B$4261,2,FALSE())</f>
        <v>3</v>
      </c>
      <c r="Q3008" t="str">
        <f t="shared" si="185"/>
        <v>Red</v>
      </c>
      <c r="R3008" t="str">
        <f t="shared" si="186"/>
        <v>UN</v>
      </c>
      <c r="S3008" s="24" t="s">
        <v>1201</v>
      </c>
      <c r="T3008" t="str">
        <f t="shared" si="187"/>
        <v>1</v>
      </c>
      <c r="U3008">
        <f>VLOOKUP(S3008,ar_skupina!L$2:M$136,2,FALSE())</f>
        <v>58</v>
      </c>
    </row>
    <row r="3009" spans="1:21" ht="14.25" customHeight="1" x14ac:dyDescent="0.25">
      <c r="A3009">
        <v>3665</v>
      </c>
      <c r="B3009" s="9">
        <v>45425.416666666701</v>
      </c>
      <c r="C3009" s="9">
        <v>45425.520833333299</v>
      </c>
      <c r="D3009" t="s">
        <v>2232</v>
      </c>
      <c r="E3009" t="s">
        <v>16</v>
      </c>
      <c r="F3009" t="s">
        <v>2233</v>
      </c>
      <c r="G3009" t="s">
        <v>5</v>
      </c>
      <c r="H3009" t="s">
        <v>1305</v>
      </c>
      <c r="I3009" s="63" t="e">
        <f t="array" ref="I3009">_xlfn.IFS(#REF!="1",1,#REF!="2",2,#REF!="3",3,#REF!="1A",4,#REF!="1B",5,#REF!="2A",6,#REF!="2B",7,#REF!="3A",8,#REF!="3B",9,#REF!="4A",10,#REF!="","")</f>
        <v>#REF!</v>
      </c>
      <c r="J3009">
        <f>VLOOKUP(F3009,profesor!$G$2:$H$101,2,0)</f>
        <v>59</v>
      </c>
      <c r="K3009">
        <f>VLOOKUP(H3009,ar_predmet!A:C,3,0)</f>
        <v>184</v>
      </c>
      <c r="L3009" s="3">
        <f>VLOOKUP(H3009,ar_predmet!A:C,2,FALSE())</f>
        <v>7223</v>
      </c>
      <c r="M3009">
        <f>+VLOOKUP(G3009,tip_dogodka!$B$2:$C$10,2,0)</f>
        <v>4</v>
      </c>
      <c r="N3009">
        <f>+VLOOKUP(E3009,prostor!$F$1:$G$101,2,0)</f>
        <v>54</v>
      </c>
      <c r="O3009">
        <f t="shared" si="184"/>
        <v>150</v>
      </c>
      <c r="P3009">
        <f>VLOOKUP(O3009,mi2hh!A$2:B$4261,2,FALSE())</f>
        <v>3</v>
      </c>
      <c r="Q3009" t="str">
        <f t="shared" si="185"/>
        <v>Red</v>
      </c>
      <c r="R3009" t="str">
        <f t="shared" si="186"/>
        <v>MA</v>
      </c>
      <c r="S3009" s="24" t="s">
        <v>1228</v>
      </c>
      <c r="T3009" t="str">
        <f t="shared" si="187"/>
        <v/>
      </c>
      <c r="U3009">
        <f>VLOOKUP(S3009,ar_skupina!L$2:M$136,2,FALSE())</f>
        <v>84</v>
      </c>
    </row>
    <row r="3010" spans="1:21" ht="14.25" customHeight="1" x14ac:dyDescent="0.25">
      <c r="A3010">
        <v>3666</v>
      </c>
      <c r="B3010" s="9">
        <v>45310.489583333299</v>
      </c>
      <c r="C3010" s="9">
        <v>45310.59375</v>
      </c>
      <c r="D3010" t="s">
        <v>2234</v>
      </c>
      <c r="E3010" t="s">
        <v>16</v>
      </c>
      <c r="F3010" t="s">
        <v>2233</v>
      </c>
      <c r="G3010" t="s">
        <v>5</v>
      </c>
      <c r="H3010" t="s">
        <v>1800</v>
      </c>
      <c r="I3010" s="63" t="e">
        <f t="array" ref="I3010">_xlfn.IFS(#REF!="1",1,#REF!="2",2,#REF!="3",3,#REF!="1A",4,#REF!="1B",5,#REF!="2A",6,#REF!="2B",7,#REF!="3A",8,#REF!="3B",9,#REF!="4A",10,#REF!="","")</f>
        <v>#REF!</v>
      </c>
      <c r="J3010">
        <f>VLOOKUP(F3010,profesor!$G$2:$H$101,2,0)</f>
        <v>59</v>
      </c>
      <c r="K3010">
        <f>VLOOKUP(H3010,ar_predmet!A:C,3,0)</f>
        <v>183</v>
      </c>
      <c r="L3010" s="3">
        <f>VLOOKUP(H3010,ar_predmet!A:C,2,FALSE())</f>
        <v>7222</v>
      </c>
      <c r="M3010">
        <f>+VLOOKUP(G3010,tip_dogodka!$B$2:$C$10,2,0)</f>
        <v>4</v>
      </c>
      <c r="N3010">
        <f>+VLOOKUP(E3010,prostor!$F$1:$G$101,2,0)</f>
        <v>54</v>
      </c>
      <c r="O3010">
        <f t="shared" ref="O3010:O3073" si="188">+INT(TEXT(((C3010-B3010)*24*60),"000"))</f>
        <v>150</v>
      </c>
      <c r="P3010">
        <f>VLOOKUP(O3010,mi2hh!A$2:B$4261,2,FALSE())</f>
        <v>3</v>
      </c>
      <c r="Q3010" t="str">
        <f t="shared" ref="Q3010:Q3073" si="189">IF(ISNUMBER(FIND("Redni",D3010)),"Red", IF(ISNUMBER(FIND("Izredni",D3010)),"Izr"))</f>
        <v>Red</v>
      </c>
      <c r="R3010" t="str">
        <f t="shared" ref="R3010:R3073" si="190">IF(ISNUMBER(FIND("-VS-",D3010)),"VS", IF(ISNUMBER(FIND("-UNI-",D3010)),"UN",IF(ISNUMBER(FIND("-MAG-",D3010)),"MA",IF(ISNUMBER(FIND("-DR-",D3010)),"DO"))))</f>
        <v>MA</v>
      </c>
      <c r="S3010" s="24" t="s">
        <v>1228</v>
      </c>
      <c r="T3010" t="str">
        <f t="shared" ref="T3010:T3073" si="191">IF(ISNUMBER(FIND("1. skupina",D3010)),"1",IF(ISNUMBER(FIND("2. skupina",D3010)),"2",IF(ISNUMBER(FIND("3. skupina",D3010)),"3",IF(ISNUMBER(FIND("1.a skupina",D3010)),"1A",IF(ISNUMBER(FIND("1.b skupina",D3010)),"1B",IF(ISNUMBER(FIND("2.a skupina",D3010)),"2A",IF(ISNUMBER(FIND("2.b skupina",D3010)),"2B",IF(ISNUMBER(FIND("3.a skupina",D3010)),"3A",IF(ISNUMBER(FIND("3.b skupina",D3010)),"3B",IF(ISNUMBER(FIND("4.a skupina",D3010)),"4A",""))))))))))</f>
        <v/>
      </c>
      <c r="U3010">
        <f>VLOOKUP(S3010,ar_skupina!L$2:M$136,2,FALSE())</f>
        <v>84</v>
      </c>
    </row>
    <row r="3011" spans="1:21" ht="14.25" customHeight="1" x14ac:dyDescent="0.25">
      <c r="A3011">
        <v>3667</v>
      </c>
      <c r="B3011" s="9">
        <v>45434.791666666701</v>
      </c>
      <c r="C3011" s="9">
        <v>45434.961805555598</v>
      </c>
      <c r="D3011" t="s">
        <v>2244</v>
      </c>
      <c r="E3011" t="s">
        <v>17</v>
      </c>
      <c r="F3011" t="s">
        <v>2233</v>
      </c>
      <c r="G3011" t="s">
        <v>8</v>
      </c>
      <c r="H3011" t="s">
        <v>1305</v>
      </c>
      <c r="I3011" s="63" t="e">
        <f t="array" ref="I3011">_xlfn.IFS(#REF!="1",1,#REF!="2",2,#REF!="3",3,#REF!="1A",4,#REF!="1B",5,#REF!="2A",6,#REF!="2B",7,#REF!="3A",8,#REF!="3B",9,#REF!="4A",10,#REF!="","")</f>
        <v>#REF!</v>
      </c>
      <c r="J3011">
        <f>VLOOKUP(F3011,profesor!$G$2:$H$101,2,0)</f>
        <v>59</v>
      </c>
      <c r="K3011">
        <f>VLOOKUP(H3011,ar_predmet!A:C,3,0)</f>
        <v>184</v>
      </c>
      <c r="L3011" s="3">
        <f>VLOOKUP(H3011,ar_predmet!A:C,2,FALSE())</f>
        <v>7223</v>
      </c>
      <c r="M3011">
        <f>+VLOOKUP(G3011,tip_dogodka!$B$2:$C$10,2,0)</f>
        <v>7</v>
      </c>
      <c r="N3011">
        <f>+VLOOKUP(E3011,prostor!$F$1:$G$101,2,0)</f>
        <v>55</v>
      </c>
      <c r="O3011">
        <f t="shared" si="188"/>
        <v>245</v>
      </c>
      <c r="P3011">
        <f>VLOOKUP(O3011,mi2hh!A$2:B$4261,2,FALSE())</f>
        <v>5</v>
      </c>
      <c r="Q3011" t="str">
        <f t="shared" si="189"/>
        <v>Izr</v>
      </c>
      <c r="R3011" t="str">
        <f t="shared" si="190"/>
        <v>MA</v>
      </c>
      <c r="S3011" s="24" t="s">
        <v>1264</v>
      </c>
      <c r="T3011" t="str">
        <f t="shared" si="191"/>
        <v/>
      </c>
      <c r="U3011">
        <f>VLOOKUP(S3011,ar_skupina!L$2:M$136,2,FALSE())</f>
        <v>115</v>
      </c>
    </row>
    <row r="3012" spans="1:21" ht="14.25" customHeight="1" x14ac:dyDescent="0.25">
      <c r="A3012">
        <v>3668</v>
      </c>
      <c r="B3012" s="9">
        <v>45391.416666666701</v>
      </c>
      <c r="C3012" s="9">
        <v>45391.520833333299</v>
      </c>
      <c r="D3012" t="s">
        <v>2242</v>
      </c>
      <c r="E3012" t="s">
        <v>17</v>
      </c>
      <c r="F3012" t="s">
        <v>2233</v>
      </c>
      <c r="G3012" t="s">
        <v>3</v>
      </c>
      <c r="H3012" t="s">
        <v>1807</v>
      </c>
      <c r="I3012" s="63" t="e">
        <f t="array" ref="I3012">_xlfn.IFS(#REF!="1",1,#REF!="2",2,#REF!="3",3,#REF!="1A",4,#REF!="1B",5,#REF!="2A",6,#REF!="2B",7,#REF!="3A",8,#REF!="3B",9,#REF!="4A",10,#REF!="","")</f>
        <v>#REF!</v>
      </c>
      <c r="J3012">
        <f>VLOOKUP(F3012,profesor!$G$2:$H$101,2,0)</f>
        <v>59</v>
      </c>
      <c r="K3012">
        <f>VLOOKUP(H3012,ar_predmet!A:C,3,0)</f>
        <v>169</v>
      </c>
      <c r="L3012" s="3">
        <f>VLOOKUP(H3012,ar_predmet!A:C,2,FALSE())</f>
        <v>7128</v>
      </c>
      <c r="M3012">
        <f>+VLOOKUP(G3012,tip_dogodka!$B$2:$C$10,2,0)</f>
        <v>2</v>
      </c>
      <c r="N3012">
        <f>+VLOOKUP(E3012,prostor!$F$1:$G$101,2,0)</f>
        <v>55</v>
      </c>
      <c r="O3012">
        <f t="shared" si="188"/>
        <v>150</v>
      </c>
      <c r="P3012">
        <f>VLOOKUP(O3012,mi2hh!A$2:B$4261,2,FALSE())</f>
        <v>3</v>
      </c>
      <c r="Q3012" t="str">
        <f t="shared" si="189"/>
        <v>Red</v>
      </c>
      <c r="R3012" t="str">
        <f t="shared" si="190"/>
        <v>MA</v>
      </c>
      <c r="S3012" s="24" t="s">
        <v>1223</v>
      </c>
      <c r="T3012" t="str">
        <f t="shared" si="191"/>
        <v/>
      </c>
      <c r="U3012">
        <f>VLOOKUP(S3012,ar_skupina!L$2:M$136,2,FALSE())</f>
        <v>79</v>
      </c>
    </row>
    <row r="3013" spans="1:21" ht="14.25" customHeight="1" x14ac:dyDescent="0.25">
      <c r="A3013">
        <v>3669</v>
      </c>
      <c r="B3013" s="9">
        <v>45432.416666666701</v>
      </c>
      <c r="C3013" s="9">
        <v>45432.520833333299</v>
      </c>
      <c r="D3013" t="s">
        <v>2232</v>
      </c>
      <c r="E3013" t="s">
        <v>16</v>
      </c>
      <c r="F3013" t="s">
        <v>2233</v>
      </c>
      <c r="G3013" t="s">
        <v>5</v>
      </c>
      <c r="H3013" t="s">
        <v>1305</v>
      </c>
      <c r="I3013" s="63" t="e">
        <f t="array" ref="I3013">_xlfn.IFS(#REF!="1",1,#REF!="2",2,#REF!="3",3,#REF!="1A",4,#REF!="1B",5,#REF!="2A",6,#REF!="2B",7,#REF!="3A",8,#REF!="3B",9,#REF!="4A",10,#REF!="","")</f>
        <v>#REF!</v>
      </c>
      <c r="J3013">
        <f>VLOOKUP(F3013,profesor!$G$2:$H$101,2,0)</f>
        <v>59</v>
      </c>
      <c r="K3013">
        <f>VLOOKUP(H3013,ar_predmet!A:C,3,0)</f>
        <v>184</v>
      </c>
      <c r="L3013" s="3">
        <f>VLOOKUP(H3013,ar_predmet!A:C,2,FALSE())</f>
        <v>7223</v>
      </c>
      <c r="M3013">
        <f>+VLOOKUP(G3013,tip_dogodka!$B$2:$C$10,2,0)</f>
        <v>4</v>
      </c>
      <c r="N3013">
        <f>+VLOOKUP(E3013,prostor!$F$1:$G$101,2,0)</f>
        <v>54</v>
      </c>
      <c r="O3013">
        <f t="shared" si="188"/>
        <v>150</v>
      </c>
      <c r="P3013">
        <f>VLOOKUP(O3013,mi2hh!A$2:B$4261,2,FALSE())</f>
        <v>3</v>
      </c>
      <c r="Q3013" t="str">
        <f t="shared" si="189"/>
        <v>Red</v>
      </c>
      <c r="R3013" t="str">
        <f t="shared" si="190"/>
        <v>MA</v>
      </c>
      <c r="S3013" s="24" t="s">
        <v>1228</v>
      </c>
      <c r="T3013" t="str">
        <f t="shared" si="191"/>
        <v/>
      </c>
      <c r="U3013">
        <f>VLOOKUP(S3013,ar_skupina!L$2:M$136,2,FALSE())</f>
        <v>84</v>
      </c>
    </row>
    <row r="3014" spans="1:21" ht="14.25" customHeight="1" x14ac:dyDescent="0.25">
      <c r="A3014">
        <v>3670</v>
      </c>
      <c r="B3014" s="9">
        <v>45420.416666666701</v>
      </c>
      <c r="C3014" s="9">
        <v>45420.520833333299</v>
      </c>
      <c r="D3014" t="s">
        <v>2237</v>
      </c>
      <c r="E3014">
        <v>402</v>
      </c>
      <c r="F3014" t="s">
        <v>2233</v>
      </c>
      <c r="G3014" t="s">
        <v>3</v>
      </c>
      <c r="H3014" t="s">
        <v>1305</v>
      </c>
      <c r="I3014" s="63" t="e">
        <f t="array" ref="I3014">_xlfn.IFS(#REF!="1",1,#REF!="2",2,#REF!="3",3,#REF!="1A",4,#REF!="1B",5,#REF!="2A",6,#REF!="2B",7,#REF!="3A",8,#REF!="3B",9,#REF!="4A",10,#REF!="","")</f>
        <v>#REF!</v>
      </c>
      <c r="J3014">
        <f>VLOOKUP(F3014,profesor!$G$2:$H$101,2,0)</f>
        <v>59</v>
      </c>
      <c r="K3014">
        <f>VLOOKUP(H3014,ar_predmet!A:C,3,0)</f>
        <v>184</v>
      </c>
      <c r="L3014" s="3">
        <f>VLOOKUP(H3014,ar_predmet!A:C,2,FALSE())</f>
        <v>7223</v>
      </c>
      <c r="M3014">
        <f>+VLOOKUP(G3014,tip_dogodka!$B$2:$C$10,2,0)</f>
        <v>2</v>
      </c>
      <c r="N3014">
        <f>+VLOOKUP(E3014,prostor!$F$1:$G$101,2,0)</f>
        <v>11</v>
      </c>
      <c r="O3014">
        <f t="shared" si="188"/>
        <v>150</v>
      </c>
      <c r="P3014">
        <f>VLOOKUP(O3014,mi2hh!A$2:B$4261,2,FALSE())</f>
        <v>3</v>
      </c>
      <c r="Q3014" t="str">
        <f t="shared" si="189"/>
        <v>Red</v>
      </c>
      <c r="R3014" t="str">
        <f t="shared" si="190"/>
        <v>MA</v>
      </c>
      <c r="S3014" s="24" t="s">
        <v>1228</v>
      </c>
      <c r="T3014" t="str">
        <f t="shared" si="191"/>
        <v/>
      </c>
      <c r="U3014">
        <f>VLOOKUP(S3014,ar_skupina!L$2:M$136,2,FALSE())</f>
        <v>84</v>
      </c>
    </row>
    <row r="3015" spans="1:21" ht="14.25" customHeight="1" x14ac:dyDescent="0.25">
      <c r="A3015">
        <v>3671</v>
      </c>
      <c r="B3015" s="9">
        <v>45279.635416666701</v>
      </c>
      <c r="C3015" s="9">
        <v>45279.739583333299</v>
      </c>
      <c r="D3015" t="s">
        <v>2239</v>
      </c>
      <c r="E3015">
        <v>403</v>
      </c>
      <c r="F3015" t="s">
        <v>2233</v>
      </c>
      <c r="G3015" t="s">
        <v>3</v>
      </c>
      <c r="H3015" t="s">
        <v>2115</v>
      </c>
      <c r="I3015" s="63" t="e">
        <f t="array" ref="I3015">_xlfn.IFS(#REF!="1",1,#REF!="2",2,#REF!="3",3,#REF!="1A",4,#REF!="1B",5,#REF!="2A",6,#REF!="2B",7,#REF!="3A",8,#REF!="3B",9,#REF!="4A",10,#REF!="","")</f>
        <v>#REF!</v>
      </c>
      <c r="J3015">
        <f>VLOOKUP(F3015,profesor!$G$2:$H$101,2,0)</f>
        <v>59</v>
      </c>
      <c r="K3015">
        <f>VLOOKUP(H3015,ar_predmet!A:C,3,0)</f>
        <v>135</v>
      </c>
      <c r="L3015" s="3">
        <f>VLOOKUP(H3015,ar_predmet!A:C,2,FALSE())</f>
        <v>6329</v>
      </c>
      <c r="M3015">
        <f>+VLOOKUP(G3015,tip_dogodka!$B$2:$C$10,2,0)</f>
        <v>2</v>
      </c>
      <c r="N3015">
        <f>+VLOOKUP(E3015,prostor!$F$1:$G$101,2,0)</f>
        <v>12</v>
      </c>
      <c r="O3015">
        <f t="shared" si="188"/>
        <v>150</v>
      </c>
      <c r="P3015">
        <f>VLOOKUP(O3015,mi2hh!A$2:B$4261,2,FALSE())</f>
        <v>3</v>
      </c>
      <c r="Q3015" t="str">
        <f t="shared" si="189"/>
        <v>Red</v>
      </c>
      <c r="R3015" t="str">
        <f t="shared" si="190"/>
        <v>UN</v>
      </c>
      <c r="S3015" s="24" t="s">
        <v>1217</v>
      </c>
      <c r="T3015" t="str">
        <f t="shared" si="191"/>
        <v/>
      </c>
      <c r="U3015">
        <f>VLOOKUP(S3015,ar_skupina!L$2:M$136,2,FALSE())</f>
        <v>74</v>
      </c>
    </row>
    <row r="3016" spans="1:21" ht="14.25" customHeight="1" x14ac:dyDescent="0.25">
      <c r="A3016">
        <v>3672</v>
      </c>
      <c r="B3016" s="9">
        <v>45266.375</v>
      </c>
      <c r="C3016" s="9">
        <v>45266.479166666701</v>
      </c>
      <c r="D3016" t="s">
        <v>2243</v>
      </c>
      <c r="E3016" t="s">
        <v>16</v>
      </c>
      <c r="F3016" t="s">
        <v>2233</v>
      </c>
      <c r="G3016" t="s">
        <v>5</v>
      </c>
      <c r="H3016" t="s">
        <v>2115</v>
      </c>
      <c r="I3016" s="63" t="e">
        <f t="array" ref="I3016">_xlfn.IFS(#REF!="1",1,#REF!="2",2,#REF!="3",3,#REF!="1A",4,#REF!="1B",5,#REF!="2A",6,#REF!="2B",7,#REF!="3A",8,#REF!="3B",9,#REF!="4A",10,#REF!="","")</f>
        <v>#REF!</v>
      </c>
      <c r="J3016">
        <f>VLOOKUP(F3016,profesor!$G$2:$H$101,2,0)</f>
        <v>59</v>
      </c>
      <c r="K3016">
        <f>VLOOKUP(H3016,ar_predmet!A:C,3,0)</f>
        <v>135</v>
      </c>
      <c r="L3016" s="3">
        <f>VLOOKUP(H3016,ar_predmet!A:C,2,FALSE())</f>
        <v>6329</v>
      </c>
      <c r="M3016">
        <f>+VLOOKUP(G3016,tip_dogodka!$B$2:$C$10,2,0)</f>
        <v>4</v>
      </c>
      <c r="N3016">
        <f>+VLOOKUP(E3016,prostor!$F$1:$G$101,2,0)</f>
        <v>54</v>
      </c>
      <c r="O3016">
        <f t="shared" si="188"/>
        <v>150</v>
      </c>
      <c r="P3016">
        <f>VLOOKUP(O3016,mi2hh!A$2:B$4261,2,FALSE())</f>
        <v>3</v>
      </c>
      <c r="Q3016" t="str">
        <f t="shared" si="189"/>
        <v>Red</v>
      </c>
      <c r="R3016" t="str">
        <f t="shared" si="190"/>
        <v>UN</v>
      </c>
      <c r="S3016" s="24" t="s">
        <v>1217</v>
      </c>
      <c r="T3016" t="str">
        <f t="shared" si="191"/>
        <v/>
      </c>
      <c r="U3016">
        <f>VLOOKUP(S3016,ar_skupina!L$2:M$136,2,FALSE())</f>
        <v>74</v>
      </c>
    </row>
    <row r="3017" spans="1:21" ht="14.25" customHeight="1" x14ac:dyDescent="0.25">
      <c r="A3017">
        <v>3673</v>
      </c>
      <c r="B3017" s="9">
        <v>45306.489583333299</v>
      </c>
      <c r="C3017" s="9">
        <v>45306.59375</v>
      </c>
      <c r="D3017" t="s">
        <v>2238</v>
      </c>
      <c r="E3017">
        <v>410</v>
      </c>
      <c r="F3017" t="s">
        <v>2233</v>
      </c>
      <c r="G3017" t="s">
        <v>3</v>
      </c>
      <c r="H3017" t="s">
        <v>1800</v>
      </c>
      <c r="I3017" s="63" t="e">
        <f t="array" ref="I3017">_xlfn.IFS(#REF!="1",1,#REF!="2",2,#REF!="3",3,#REF!="1A",4,#REF!="1B",5,#REF!="2A",6,#REF!="2B",7,#REF!="3A",8,#REF!="3B",9,#REF!="4A",10,#REF!="","")</f>
        <v>#REF!</v>
      </c>
      <c r="J3017">
        <f>VLOOKUP(F3017,profesor!$G$2:$H$101,2,0)</f>
        <v>59</v>
      </c>
      <c r="K3017">
        <f>VLOOKUP(H3017,ar_predmet!A:C,3,0)</f>
        <v>183</v>
      </c>
      <c r="L3017" s="3">
        <f>VLOOKUP(H3017,ar_predmet!A:C,2,FALSE())</f>
        <v>7222</v>
      </c>
      <c r="M3017">
        <f>+VLOOKUP(G3017,tip_dogodka!$B$2:$C$10,2,0)</f>
        <v>2</v>
      </c>
      <c r="N3017">
        <f>+VLOOKUP(E3017,prostor!$F$1:$G$101,2,0)</f>
        <v>13</v>
      </c>
      <c r="O3017">
        <f t="shared" si="188"/>
        <v>150</v>
      </c>
      <c r="P3017">
        <f>VLOOKUP(O3017,mi2hh!A$2:B$4261,2,FALSE())</f>
        <v>3</v>
      </c>
      <c r="Q3017" t="str">
        <f t="shared" si="189"/>
        <v>Red</v>
      </c>
      <c r="R3017" t="str">
        <f t="shared" si="190"/>
        <v>MA</v>
      </c>
      <c r="S3017" s="24" t="s">
        <v>1228</v>
      </c>
      <c r="T3017" t="str">
        <f t="shared" si="191"/>
        <v/>
      </c>
      <c r="U3017">
        <f>VLOOKUP(S3017,ar_skupina!L$2:M$136,2,FALSE())</f>
        <v>84</v>
      </c>
    </row>
    <row r="3018" spans="1:21" ht="14.25" customHeight="1" x14ac:dyDescent="0.25">
      <c r="A3018">
        <v>3674</v>
      </c>
      <c r="B3018" s="9">
        <v>45300.489583333299</v>
      </c>
      <c r="C3018" s="9">
        <v>45300.59375</v>
      </c>
      <c r="D3018" t="s">
        <v>2234</v>
      </c>
      <c r="E3018" t="s">
        <v>16</v>
      </c>
      <c r="F3018" t="s">
        <v>2233</v>
      </c>
      <c r="G3018" t="s">
        <v>5</v>
      </c>
      <c r="H3018" t="s">
        <v>1800</v>
      </c>
      <c r="I3018" s="63" t="e">
        <f t="array" ref="I3018">_xlfn.IFS(#REF!="1",1,#REF!="2",2,#REF!="3",3,#REF!="1A",4,#REF!="1B",5,#REF!="2A",6,#REF!="2B",7,#REF!="3A",8,#REF!="3B",9,#REF!="4A",10,#REF!="","")</f>
        <v>#REF!</v>
      </c>
      <c r="J3018">
        <f>VLOOKUP(F3018,profesor!$G$2:$H$101,2,0)</f>
        <v>59</v>
      </c>
      <c r="K3018">
        <f>VLOOKUP(H3018,ar_predmet!A:C,3,0)</f>
        <v>183</v>
      </c>
      <c r="L3018" s="3">
        <f>VLOOKUP(H3018,ar_predmet!A:C,2,FALSE())</f>
        <v>7222</v>
      </c>
      <c r="M3018">
        <f>+VLOOKUP(G3018,tip_dogodka!$B$2:$C$10,2,0)</f>
        <v>4</v>
      </c>
      <c r="N3018">
        <f>+VLOOKUP(E3018,prostor!$F$1:$G$101,2,0)</f>
        <v>54</v>
      </c>
      <c r="O3018">
        <f t="shared" si="188"/>
        <v>150</v>
      </c>
      <c r="P3018">
        <f>VLOOKUP(O3018,mi2hh!A$2:B$4261,2,FALSE())</f>
        <v>3</v>
      </c>
      <c r="Q3018" t="str">
        <f t="shared" si="189"/>
        <v>Red</v>
      </c>
      <c r="R3018" t="str">
        <f t="shared" si="190"/>
        <v>MA</v>
      </c>
      <c r="S3018" s="24" t="s">
        <v>1228</v>
      </c>
      <c r="T3018" t="str">
        <f t="shared" si="191"/>
        <v/>
      </c>
      <c r="U3018">
        <f>VLOOKUP(S3018,ar_skupina!L$2:M$136,2,FALSE())</f>
        <v>84</v>
      </c>
    </row>
    <row r="3019" spans="1:21" ht="14.25" customHeight="1" x14ac:dyDescent="0.25">
      <c r="A3019">
        <v>3675</v>
      </c>
      <c r="B3019" s="9">
        <v>45265.375</v>
      </c>
      <c r="C3019" s="9">
        <v>45265.479166666701</v>
      </c>
      <c r="D3019" t="s">
        <v>2239</v>
      </c>
      <c r="E3019">
        <v>402</v>
      </c>
      <c r="F3019" t="s">
        <v>2233</v>
      </c>
      <c r="G3019" t="s">
        <v>3</v>
      </c>
      <c r="H3019" t="s">
        <v>2115</v>
      </c>
      <c r="I3019" s="63" t="e">
        <f t="array" ref="I3019">_xlfn.IFS(#REF!="1",1,#REF!="2",2,#REF!="3",3,#REF!="1A",4,#REF!="1B",5,#REF!="2A",6,#REF!="2B",7,#REF!="3A",8,#REF!="3B",9,#REF!="4A",10,#REF!="","")</f>
        <v>#REF!</v>
      </c>
      <c r="J3019">
        <f>VLOOKUP(F3019,profesor!$G$2:$H$101,2,0)</f>
        <v>59</v>
      </c>
      <c r="K3019">
        <f>VLOOKUP(H3019,ar_predmet!A:C,3,0)</f>
        <v>135</v>
      </c>
      <c r="L3019" s="3">
        <f>VLOOKUP(H3019,ar_predmet!A:C,2,FALSE())</f>
        <v>6329</v>
      </c>
      <c r="M3019">
        <f>+VLOOKUP(G3019,tip_dogodka!$B$2:$C$10,2,0)</f>
        <v>2</v>
      </c>
      <c r="N3019">
        <f>+VLOOKUP(E3019,prostor!$F$1:$G$101,2,0)</f>
        <v>11</v>
      </c>
      <c r="O3019">
        <f t="shared" si="188"/>
        <v>150</v>
      </c>
      <c r="P3019">
        <f>VLOOKUP(O3019,mi2hh!A$2:B$4261,2,FALSE())</f>
        <v>3</v>
      </c>
      <c r="Q3019" t="str">
        <f t="shared" si="189"/>
        <v>Red</v>
      </c>
      <c r="R3019" t="str">
        <f t="shared" si="190"/>
        <v>UN</v>
      </c>
      <c r="S3019" s="24" t="s">
        <v>1217</v>
      </c>
      <c r="T3019" t="str">
        <f t="shared" si="191"/>
        <v/>
      </c>
      <c r="U3019">
        <f>VLOOKUP(S3019,ar_skupina!L$2:M$136,2,FALSE())</f>
        <v>74</v>
      </c>
    </row>
    <row r="3020" spans="1:21" ht="14.25" customHeight="1" x14ac:dyDescent="0.25">
      <c r="A3020">
        <v>3676</v>
      </c>
      <c r="B3020" s="9">
        <v>45365.489583333299</v>
      </c>
      <c r="C3020" s="9">
        <v>45365.59375</v>
      </c>
      <c r="D3020" t="s">
        <v>2236</v>
      </c>
      <c r="E3020">
        <v>402</v>
      </c>
      <c r="F3020" t="s">
        <v>2233</v>
      </c>
      <c r="G3020" t="s">
        <v>3</v>
      </c>
      <c r="H3020" t="s">
        <v>1690</v>
      </c>
      <c r="I3020" s="63" t="e">
        <f t="array" ref="I3020">_xlfn.IFS(#REF!="1",1,#REF!="2",2,#REF!="3",3,#REF!="1A",4,#REF!="1B",5,#REF!="2A",6,#REF!="2B",7,#REF!="3A",8,#REF!="3B",9,#REF!="4A",10,#REF!="","")</f>
        <v>#REF!</v>
      </c>
      <c r="J3020">
        <f>VLOOKUP(F3020,profesor!$G$2:$H$101,2,0)</f>
        <v>59</v>
      </c>
      <c r="K3020">
        <f>VLOOKUP(H3020,ar_predmet!A:C,3,0)</f>
        <v>199</v>
      </c>
      <c r="L3020" s="3">
        <f>VLOOKUP(H3020,ar_predmet!A:C,2,FALSE())</f>
        <v>7242</v>
      </c>
      <c r="M3020">
        <f>+VLOOKUP(G3020,tip_dogodka!$B$2:$C$10,2,0)</f>
        <v>2</v>
      </c>
      <c r="N3020">
        <f>+VLOOKUP(E3020,prostor!$F$1:$G$101,2,0)</f>
        <v>11</v>
      </c>
      <c r="O3020">
        <f t="shared" si="188"/>
        <v>150</v>
      </c>
      <c r="P3020">
        <f>VLOOKUP(O3020,mi2hh!A$2:B$4261,2,FALSE())</f>
        <v>3</v>
      </c>
      <c r="Q3020" t="str">
        <f t="shared" si="189"/>
        <v>Red</v>
      </c>
      <c r="R3020" t="str">
        <f t="shared" si="190"/>
        <v>MA</v>
      </c>
      <c r="S3020" s="24" t="s">
        <v>1228</v>
      </c>
      <c r="T3020" t="str">
        <f t="shared" si="191"/>
        <v/>
      </c>
      <c r="U3020">
        <f>VLOOKUP(S3020,ar_skupina!L$2:M$136,2,FALSE())</f>
        <v>84</v>
      </c>
    </row>
    <row r="3021" spans="1:21" ht="14.25" customHeight="1" x14ac:dyDescent="0.25">
      <c r="A3021">
        <v>3677</v>
      </c>
      <c r="B3021" s="9">
        <v>45427.416666666701</v>
      </c>
      <c r="C3021" s="9">
        <v>45427.520833333299</v>
      </c>
      <c r="D3021" t="s">
        <v>2237</v>
      </c>
      <c r="E3021">
        <v>402</v>
      </c>
      <c r="F3021" t="s">
        <v>2233</v>
      </c>
      <c r="G3021" t="s">
        <v>3</v>
      </c>
      <c r="H3021" t="s">
        <v>1305</v>
      </c>
      <c r="I3021" s="63" t="e">
        <f t="array" ref="I3021">_xlfn.IFS(#REF!="1",1,#REF!="2",2,#REF!="3",3,#REF!="1A",4,#REF!="1B",5,#REF!="2A",6,#REF!="2B",7,#REF!="3A",8,#REF!="3B",9,#REF!="4A",10,#REF!="","")</f>
        <v>#REF!</v>
      </c>
      <c r="J3021">
        <f>VLOOKUP(F3021,profesor!$G$2:$H$101,2,0)</f>
        <v>59</v>
      </c>
      <c r="K3021">
        <f>VLOOKUP(H3021,ar_predmet!A:C,3,0)</f>
        <v>184</v>
      </c>
      <c r="L3021" s="3">
        <f>VLOOKUP(H3021,ar_predmet!A:C,2,FALSE())</f>
        <v>7223</v>
      </c>
      <c r="M3021">
        <f>+VLOOKUP(G3021,tip_dogodka!$B$2:$C$10,2,0)</f>
        <v>2</v>
      </c>
      <c r="N3021">
        <f>+VLOOKUP(E3021,prostor!$F$1:$G$101,2,0)</f>
        <v>11</v>
      </c>
      <c r="O3021">
        <f t="shared" si="188"/>
        <v>150</v>
      </c>
      <c r="P3021">
        <f>VLOOKUP(O3021,mi2hh!A$2:B$4261,2,FALSE())</f>
        <v>3</v>
      </c>
      <c r="Q3021" t="str">
        <f t="shared" si="189"/>
        <v>Red</v>
      </c>
      <c r="R3021" t="str">
        <f t="shared" si="190"/>
        <v>MA</v>
      </c>
      <c r="S3021" s="24" t="s">
        <v>1228</v>
      </c>
      <c r="T3021" t="str">
        <f t="shared" si="191"/>
        <v/>
      </c>
      <c r="U3021">
        <f>VLOOKUP(S3021,ar_skupina!L$2:M$136,2,FALSE())</f>
        <v>84</v>
      </c>
    </row>
    <row r="3022" spans="1:21" ht="14.25" customHeight="1" x14ac:dyDescent="0.25">
      <c r="A3022">
        <v>3678</v>
      </c>
      <c r="B3022" s="9">
        <v>45378.635416666701</v>
      </c>
      <c r="C3022" s="9">
        <v>45378.739583333299</v>
      </c>
      <c r="D3022" t="s">
        <v>2236</v>
      </c>
      <c r="E3022">
        <v>402</v>
      </c>
      <c r="F3022" t="s">
        <v>2233</v>
      </c>
      <c r="G3022" t="s">
        <v>3</v>
      </c>
      <c r="H3022" t="s">
        <v>1690</v>
      </c>
      <c r="I3022" s="63" t="e">
        <f t="array" ref="I3022">_xlfn.IFS(#REF!="1",1,#REF!="2",2,#REF!="3",3,#REF!="1A",4,#REF!="1B",5,#REF!="2A",6,#REF!="2B",7,#REF!="3A",8,#REF!="3B",9,#REF!="4A",10,#REF!="","")</f>
        <v>#REF!</v>
      </c>
      <c r="J3022">
        <f>VLOOKUP(F3022,profesor!$G$2:$H$101,2,0)</f>
        <v>59</v>
      </c>
      <c r="K3022">
        <f>VLOOKUP(H3022,ar_predmet!A:C,3,0)</f>
        <v>199</v>
      </c>
      <c r="L3022" s="3">
        <f>VLOOKUP(H3022,ar_predmet!A:C,2,FALSE())</f>
        <v>7242</v>
      </c>
      <c r="M3022">
        <f>+VLOOKUP(G3022,tip_dogodka!$B$2:$C$10,2,0)</f>
        <v>2</v>
      </c>
      <c r="N3022">
        <f>+VLOOKUP(E3022,prostor!$F$1:$G$101,2,0)</f>
        <v>11</v>
      </c>
      <c r="O3022">
        <f t="shared" si="188"/>
        <v>150</v>
      </c>
      <c r="P3022">
        <f>VLOOKUP(O3022,mi2hh!A$2:B$4261,2,FALSE())</f>
        <v>3</v>
      </c>
      <c r="Q3022" t="str">
        <f t="shared" si="189"/>
        <v>Red</v>
      </c>
      <c r="R3022" t="str">
        <f t="shared" si="190"/>
        <v>MA</v>
      </c>
      <c r="S3022" s="24" t="s">
        <v>1228</v>
      </c>
      <c r="T3022" t="str">
        <f t="shared" si="191"/>
        <v/>
      </c>
      <c r="U3022">
        <f>VLOOKUP(S3022,ar_skupina!L$2:M$136,2,FALSE())</f>
        <v>84</v>
      </c>
    </row>
    <row r="3023" spans="1:21" ht="14.25" customHeight="1" x14ac:dyDescent="0.25">
      <c r="A3023">
        <v>3679</v>
      </c>
      <c r="B3023" s="9">
        <v>45428.53125</v>
      </c>
      <c r="C3023" s="9">
        <v>45428.635416666701</v>
      </c>
      <c r="D3023" t="s">
        <v>1451</v>
      </c>
      <c r="E3023">
        <v>301</v>
      </c>
      <c r="F3023" t="s">
        <v>2233</v>
      </c>
      <c r="G3023" t="s">
        <v>3</v>
      </c>
      <c r="H3023" t="s">
        <v>1449</v>
      </c>
      <c r="I3023" s="63" t="e">
        <f t="array" ref="I3023">_xlfn.IFS(#REF!="1",1,#REF!="2",2,#REF!="3",3,#REF!="1A",4,#REF!="1B",5,#REF!="2A",6,#REF!="2B",7,#REF!="3A",8,#REF!="3B",9,#REF!="4A",10,#REF!="","")</f>
        <v>#REF!</v>
      </c>
      <c r="J3023">
        <f>VLOOKUP(F3023,profesor!$G$2:$H$101,2,0)</f>
        <v>59</v>
      </c>
      <c r="K3023">
        <f>VLOOKUP(H3023,ar_predmet!A:C,3,0)</f>
        <v>83</v>
      </c>
      <c r="L3023" s="3">
        <f>VLOOKUP(H3023,ar_predmet!A:C,2,FALSE())</f>
        <v>6121</v>
      </c>
      <c r="M3023">
        <f>+VLOOKUP(G3023,tip_dogodka!$B$2:$C$10,2,0)</f>
        <v>2</v>
      </c>
      <c r="N3023">
        <f>+VLOOKUP(E3023,prostor!$F$1:$G$101,2,0)</f>
        <v>5</v>
      </c>
      <c r="O3023">
        <f t="shared" si="188"/>
        <v>150</v>
      </c>
      <c r="P3023">
        <f>VLOOKUP(O3023,mi2hh!A$2:B$4261,2,FALSE())</f>
        <v>3</v>
      </c>
      <c r="Q3023" t="str">
        <f t="shared" si="189"/>
        <v>Red</v>
      </c>
      <c r="R3023" t="str">
        <f t="shared" si="190"/>
        <v>UN</v>
      </c>
      <c r="S3023" s="24" t="s">
        <v>1202</v>
      </c>
      <c r="T3023" t="str">
        <f t="shared" si="191"/>
        <v>2</v>
      </c>
      <c r="U3023">
        <f>VLOOKUP(S3023,ar_skupina!L$2:M$136,2,FALSE())</f>
        <v>59</v>
      </c>
    </row>
    <row r="3024" spans="1:21" ht="14.25" customHeight="1" x14ac:dyDescent="0.25">
      <c r="A3024">
        <v>3680</v>
      </c>
      <c r="B3024" s="9">
        <v>45435.416666666701</v>
      </c>
      <c r="C3024" s="9">
        <v>45435.520833333299</v>
      </c>
      <c r="D3024" t="s">
        <v>1448</v>
      </c>
      <c r="E3024">
        <v>301</v>
      </c>
      <c r="F3024" t="s">
        <v>2233</v>
      </c>
      <c r="G3024" t="s">
        <v>3</v>
      </c>
      <c r="H3024" t="s">
        <v>1449</v>
      </c>
      <c r="I3024" s="63" t="e">
        <f t="array" ref="I3024">_xlfn.IFS(#REF!="1",1,#REF!="2",2,#REF!="3",3,#REF!="1A",4,#REF!="1B",5,#REF!="2A",6,#REF!="2B",7,#REF!="3A",8,#REF!="3B",9,#REF!="4A",10,#REF!="","")</f>
        <v>#REF!</v>
      </c>
      <c r="J3024">
        <f>VLOOKUP(F3024,profesor!$G$2:$H$101,2,0)</f>
        <v>59</v>
      </c>
      <c r="K3024">
        <f>VLOOKUP(H3024,ar_predmet!A:C,3,0)</f>
        <v>83</v>
      </c>
      <c r="L3024" s="3">
        <f>VLOOKUP(H3024,ar_predmet!A:C,2,FALSE())</f>
        <v>6121</v>
      </c>
      <c r="M3024">
        <f>+VLOOKUP(G3024,tip_dogodka!$B$2:$C$10,2,0)</f>
        <v>2</v>
      </c>
      <c r="N3024">
        <f>+VLOOKUP(E3024,prostor!$F$1:$G$101,2,0)</f>
        <v>5</v>
      </c>
      <c r="O3024">
        <f t="shared" si="188"/>
        <v>150</v>
      </c>
      <c r="P3024">
        <f>VLOOKUP(O3024,mi2hh!A$2:B$4261,2,FALSE())</f>
        <v>3</v>
      </c>
      <c r="Q3024" t="str">
        <f t="shared" si="189"/>
        <v>Red</v>
      </c>
      <c r="R3024" t="str">
        <f t="shared" si="190"/>
        <v>UN</v>
      </c>
      <c r="S3024" s="24" t="s">
        <v>1201</v>
      </c>
      <c r="T3024" t="str">
        <f t="shared" si="191"/>
        <v>1</v>
      </c>
      <c r="U3024">
        <f>VLOOKUP(S3024,ar_skupina!L$2:M$136,2,FALSE())</f>
        <v>58</v>
      </c>
    </row>
    <row r="3025" spans="1:21" ht="14.25" customHeight="1" x14ac:dyDescent="0.25">
      <c r="A3025">
        <v>3681</v>
      </c>
      <c r="B3025" s="9">
        <v>45362.75</v>
      </c>
      <c r="C3025" s="9">
        <v>45362.920138888898</v>
      </c>
      <c r="D3025" t="s">
        <v>2248</v>
      </c>
      <c r="E3025" t="s">
        <v>17</v>
      </c>
      <c r="F3025" t="s">
        <v>2233</v>
      </c>
      <c r="G3025" t="s">
        <v>8</v>
      </c>
      <c r="H3025" t="s">
        <v>1690</v>
      </c>
      <c r="I3025" s="63" t="e">
        <f t="array" ref="I3025">_xlfn.IFS(#REF!="1",1,#REF!="2",2,#REF!="3",3,#REF!="1A",4,#REF!="1B",5,#REF!="2A",6,#REF!="2B",7,#REF!="3A",8,#REF!="3B",9,#REF!="4A",10,#REF!="","")</f>
        <v>#REF!</v>
      </c>
      <c r="J3025">
        <f>VLOOKUP(F3025,profesor!$G$2:$H$101,2,0)</f>
        <v>59</v>
      </c>
      <c r="K3025">
        <f>VLOOKUP(H3025,ar_predmet!A:C,3,0)</f>
        <v>199</v>
      </c>
      <c r="L3025" s="3">
        <f>VLOOKUP(H3025,ar_predmet!A:C,2,FALSE())</f>
        <v>7242</v>
      </c>
      <c r="M3025">
        <f>+VLOOKUP(G3025,tip_dogodka!$B$2:$C$10,2,0)</f>
        <v>7</v>
      </c>
      <c r="N3025">
        <f>+VLOOKUP(E3025,prostor!$F$1:$G$101,2,0)</f>
        <v>55</v>
      </c>
      <c r="O3025">
        <f t="shared" si="188"/>
        <v>245</v>
      </c>
      <c r="P3025">
        <f>VLOOKUP(O3025,mi2hh!A$2:B$4261,2,FALSE())</f>
        <v>5</v>
      </c>
      <c r="Q3025" t="str">
        <f t="shared" si="189"/>
        <v>Izr</v>
      </c>
      <c r="R3025" t="str">
        <f t="shared" si="190"/>
        <v>MA</v>
      </c>
      <c r="S3025" s="24" t="s">
        <v>1270</v>
      </c>
      <c r="T3025" t="str">
        <f t="shared" si="191"/>
        <v/>
      </c>
      <c r="U3025">
        <f>VLOOKUP(S3025,ar_skupina!L$2:M$136,2,FALSE())</f>
        <v>121</v>
      </c>
    </row>
    <row r="3026" spans="1:21" ht="14.25" customHeight="1" x14ac:dyDescent="0.25">
      <c r="A3026">
        <v>3682</v>
      </c>
      <c r="B3026" s="9">
        <v>45377.635416666701</v>
      </c>
      <c r="C3026" s="9">
        <v>45377.739583333299</v>
      </c>
      <c r="D3026" t="s">
        <v>2245</v>
      </c>
      <c r="E3026" t="s">
        <v>16</v>
      </c>
      <c r="F3026" t="s">
        <v>2233</v>
      </c>
      <c r="G3026" t="s">
        <v>5</v>
      </c>
      <c r="H3026" t="s">
        <v>1690</v>
      </c>
      <c r="I3026" s="63" t="e">
        <f t="array" ref="I3026">_xlfn.IFS(#REF!="1",1,#REF!="2",2,#REF!="3",3,#REF!="1A",4,#REF!="1B",5,#REF!="2A",6,#REF!="2B",7,#REF!="3A",8,#REF!="3B",9,#REF!="4A",10,#REF!="","")</f>
        <v>#REF!</v>
      </c>
      <c r="J3026">
        <f>VLOOKUP(F3026,profesor!$G$2:$H$101,2,0)</f>
        <v>59</v>
      </c>
      <c r="K3026">
        <f>VLOOKUP(H3026,ar_predmet!A:C,3,0)</f>
        <v>199</v>
      </c>
      <c r="L3026" s="3">
        <f>VLOOKUP(H3026,ar_predmet!A:C,2,FALSE())</f>
        <v>7242</v>
      </c>
      <c r="M3026">
        <f>+VLOOKUP(G3026,tip_dogodka!$B$2:$C$10,2,0)</f>
        <v>4</v>
      </c>
      <c r="N3026">
        <f>+VLOOKUP(E3026,prostor!$F$1:$G$101,2,0)</f>
        <v>54</v>
      </c>
      <c r="O3026">
        <f t="shared" si="188"/>
        <v>150</v>
      </c>
      <c r="P3026">
        <f>VLOOKUP(O3026,mi2hh!A$2:B$4261,2,FALSE())</f>
        <v>3</v>
      </c>
      <c r="Q3026" t="str">
        <f t="shared" si="189"/>
        <v>Red</v>
      </c>
      <c r="R3026" t="str">
        <f t="shared" si="190"/>
        <v>MA</v>
      </c>
      <c r="S3026" s="24" t="s">
        <v>1228</v>
      </c>
      <c r="T3026" t="str">
        <f t="shared" si="191"/>
        <v/>
      </c>
      <c r="U3026">
        <f>VLOOKUP(S3026,ar_skupina!L$2:M$136,2,FALSE())</f>
        <v>84</v>
      </c>
    </row>
    <row r="3027" spans="1:21" ht="14.25" customHeight="1" x14ac:dyDescent="0.25">
      <c r="A3027">
        <v>3683</v>
      </c>
      <c r="B3027" s="9">
        <v>45428.416666666701</v>
      </c>
      <c r="C3027" s="9">
        <v>45428.520833333299</v>
      </c>
      <c r="D3027" t="s">
        <v>2232</v>
      </c>
      <c r="E3027" t="s">
        <v>16</v>
      </c>
      <c r="F3027" t="s">
        <v>2233</v>
      </c>
      <c r="G3027" t="s">
        <v>5</v>
      </c>
      <c r="H3027" t="s">
        <v>1305</v>
      </c>
      <c r="I3027" s="63" t="e">
        <f t="array" ref="I3027">_xlfn.IFS(#REF!="1",1,#REF!="2",2,#REF!="3",3,#REF!="1A",4,#REF!="1B",5,#REF!="2A",6,#REF!="2B",7,#REF!="3A",8,#REF!="3B",9,#REF!="4A",10,#REF!="","")</f>
        <v>#REF!</v>
      </c>
      <c r="J3027">
        <f>VLOOKUP(F3027,profesor!$G$2:$H$101,2,0)</f>
        <v>59</v>
      </c>
      <c r="K3027">
        <f>VLOOKUP(H3027,ar_predmet!A:C,3,0)</f>
        <v>184</v>
      </c>
      <c r="L3027" s="3">
        <f>VLOOKUP(H3027,ar_predmet!A:C,2,FALSE())</f>
        <v>7223</v>
      </c>
      <c r="M3027">
        <f>+VLOOKUP(G3027,tip_dogodka!$B$2:$C$10,2,0)</f>
        <v>4</v>
      </c>
      <c r="N3027">
        <f>+VLOOKUP(E3027,prostor!$F$1:$G$101,2,0)</f>
        <v>54</v>
      </c>
      <c r="O3027">
        <f t="shared" si="188"/>
        <v>150</v>
      </c>
      <c r="P3027">
        <f>VLOOKUP(O3027,mi2hh!A$2:B$4261,2,FALSE())</f>
        <v>3</v>
      </c>
      <c r="Q3027" t="str">
        <f t="shared" si="189"/>
        <v>Red</v>
      </c>
      <c r="R3027" t="str">
        <f t="shared" si="190"/>
        <v>MA</v>
      </c>
      <c r="S3027" s="24" t="s">
        <v>1228</v>
      </c>
      <c r="T3027" t="str">
        <f t="shared" si="191"/>
        <v/>
      </c>
      <c r="U3027">
        <f>VLOOKUP(S3027,ar_skupina!L$2:M$136,2,FALSE())</f>
        <v>84</v>
      </c>
    </row>
    <row r="3028" spans="1:21" ht="14.25" customHeight="1" x14ac:dyDescent="0.25">
      <c r="A3028">
        <v>3684</v>
      </c>
      <c r="B3028" s="9">
        <v>45386.416666666701</v>
      </c>
      <c r="C3028" s="9">
        <v>45386.520833333299</v>
      </c>
      <c r="D3028" t="s">
        <v>2242</v>
      </c>
      <c r="E3028">
        <v>412</v>
      </c>
      <c r="F3028" t="s">
        <v>2233</v>
      </c>
      <c r="G3028" t="s">
        <v>3</v>
      </c>
      <c r="H3028" t="s">
        <v>1807</v>
      </c>
      <c r="I3028" s="63" t="e">
        <f t="array" ref="I3028">_xlfn.IFS(#REF!="1",1,#REF!="2",2,#REF!="3",3,#REF!="1A",4,#REF!="1B",5,#REF!="2A",6,#REF!="2B",7,#REF!="3A",8,#REF!="3B",9,#REF!="4A",10,#REF!="","")</f>
        <v>#REF!</v>
      </c>
      <c r="J3028">
        <f>VLOOKUP(F3028,profesor!$G$2:$H$101,2,0)</f>
        <v>59</v>
      </c>
      <c r="K3028">
        <f>VLOOKUP(H3028,ar_predmet!A:C,3,0)</f>
        <v>169</v>
      </c>
      <c r="L3028" s="3">
        <f>VLOOKUP(H3028,ar_predmet!A:C,2,FALSE())</f>
        <v>7128</v>
      </c>
      <c r="M3028">
        <f>+VLOOKUP(G3028,tip_dogodka!$B$2:$C$10,2,0)</f>
        <v>2</v>
      </c>
      <c r="N3028">
        <f>+VLOOKUP(E3028,prostor!$F$1:$G$101,2,0)</f>
        <v>15</v>
      </c>
      <c r="O3028">
        <f t="shared" si="188"/>
        <v>150</v>
      </c>
      <c r="P3028">
        <f>VLOOKUP(O3028,mi2hh!A$2:B$4261,2,FALSE())</f>
        <v>3</v>
      </c>
      <c r="Q3028" t="str">
        <f t="shared" si="189"/>
        <v>Red</v>
      </c>
      <c r="R3028" t="str">
        <f t="shared" si="190"/>
        <v>MA</v>
      </c>
      <c r="S3028" s="24" t="s">
        <v>1223</v>
      </c>
      <c r="T3028" t="str">
        <f t="shared" si="191"/>
        <v/>
      </c>
      <c r="U3028">
        <f>VLOOKUP(S3028,ar_skupina!L$2:M$136,2,FALSE())</f>
        <v>79</v>
      </c>
    </row>
    <row r="3029" spans="1:21" ht="14.25" customHeight="1" x14ac:dyDescent="0.25">
      <c r="A3029">
        <v>3685</v>
      </c>
      <c r="B3029" s="9">
        <v>45421.416666666701</v>
      </c>
      <c r="C3029" s="9">
        <v>45421.520833333299</v>
      </c>
      <c r="D3029" t="s">
        <v>2232</v>
      </c>
      <c r="E3029" t="s">
        <v>16</v>
      </c>
      <c r="F3029" t="s">
        <v>2233</v>
      </c>
      <c r="G3029" t="s">
        <v>5</v>
      </c>
      <c r="H3029" t="s">
        <v>1305</v>
      </c>
      <c r="I3029" s="63" t="e">
        <f t="array" ref="I3029">_xlfn.IFS(#REF!="1",1,#REF!="2",2,#REF!="3",3,#REF!="1A",4,#REF!="1B",5,#REF!="2A",6,#REF!="2B",7,#REF!="3A",8,#REF!="3B",9,#REF!="4A",10,#REF!="","")</f>
        <v>#REF!</v>
      </c>
      <c r="J3029">
        <f>VLOOKUP(F3029,profesor!$G$2:$H$101,2,0)</f>
        <v>59</v>
      </c>
      <c r="K3029">
        <f>VLOOKUP(H3029,ar_predmet!A:C,3,0)</f>
        <v>184</v>
      </c>
      <c r="L3029" s="3">
        <f>VLOOKUP(H3029,ar_predmet!A:C,2,FALSE())</f>
        <v>7223</v>
      </c>
      <c r="M3029">
        <f>+VLOOKUP(G3029,tip_dogodka!$B$2:$C$10,2,0)</f>
        <v>4</v>
      </c>
      <c r="N3029">
        <f>+VLOOKUP(E3029,prostor!$F$1:$G$101,2,0)</f>
        <v>54</v>
      </c>
      <c r="O3029">
        <f t="shared" si="188"/>
        <v>150</v>
      </c>
      <c r="P3029">
        <f>VLOOKUP(O3029,mi2hh!A$2:B$4261,2,FALSE())</f>
        <v>3</v>
      </c>
      <c r="Q3029" t="str">
        <f t="shared" si="189"/>
        <v>Red</v>
      </c>
      <c r="R3029" t="str">
        <f t="shared" si="190"/>
        <v>MA</v>
      </c>
      <c r="S3029" s="24" t="s">
        <v>1228</v>
      </c>
      <c r="T3029" t="str">
        <f t="shared" si="191"/>
        <v/>
      </c>
      <c r="U3029">
        <f>VLOOKUP(S3029,ar_skupina!L$2:M$136,2,FALSE())</f>
        <v>84</v>
      </c>
    </row>
    <row r="3030" spans="1:21" ht="14.25" customHeight="1" x14ac:dyDescent="0.25">
      <c r="A3030">
        <v>3686</v>
      </c>
      <c r="B3030" s="9">
        <v>45387.677083333299</v>
      </c>
      <c r="C3030" s="9">
        <v>45387.78125</v>
      </c>
      <c r="D3030" t="s">
        <v>2241</v>
      </c>
      <c r="E3030" t="s">
        <v>16</v>
      </c>
      <c r="F3030" t="s">
        <v>2233</v>
      </c>
      <c r="G3030" t="s">
        <v>5</v>
      </c>
      <c r="H3030" t="s">
        <v>1807</v>
      </c>
      <c r="I3030" s="63" t="e">
        <f t="array" ref="I3030">_xlfn.IFS(#REF!="1",1,#REF!="2",2,#REF!="3",3,#REF!="1A",4,#REF!="1B",5,#REF!="2A",6,#REF!="2B",7,#REF!="3A",8,#REF!="3B",9,#REF!="4A",10,#REF!="","")</f>
        <v>#REF!</v>
      </c>
      <c r="J3030">
        <f>VLOOKUP(F3030,profesor!$G$2:$H$101,2,0)</f>
        <v>59</v>
      </c>
      <c r="K3030">
        <f>VLOOKUP(H3030,ar_predmet!A:C,3,0)</f>
        <v>169</v>
      </c>
      <c r="L3030" s="3">
        <f>VLOOKUP(H3030,ar_predmet!A:C,2,FALSE())</f>
        <v>7128</v>
      </c>
      <c r="M3030">
        <f>+VLOOKUP(G3030,tip_dogodka!$B$2:$C$10,2,0)</f>
        <v>4</v>
      </c>
      <c r="N3030">
        <f>+VLOOKUP(E3030,prostor!$F$1:$G$101,2,0)</f>
        <v>54</v>
      </c>
      <c r="O3030">
        <f t="shared" si="188"/>
        <v>150</v>
      </c>
      <c r="P3030">
        <f>VLOOKUP(O3030,mi2hh!A$2:B$4261,2,FALSE())</f>
        <v>3</v>
      </c>
      <c r="Q3030" t="str">
        <f t="shared" si="189"/>
        <v>Red</v>
      </c>
      <c r="R3030" t="str">
        <f t="shared" si="190"/>
        <v>MA</v>
      </c>
      <c r="S3030" s="24" t="s">
        <v>1223</v>
      </c>
      <c r="T3030" t="str">
        <f t="shared" si="191"/>
        <v/>
      </c>
      <c r="U3030">
        <f>VLOOKUP(S3030,ar_skupina!L$2:M$136,2,FALSE())</f>
        <v>79</v>
      </c>
    </row>
    <row r="3031" spans="1:21" ht="14.25" customHeight="1" x14ac:dyDescent="0.25">
      <c r="A3031">
        <v>3687</v>
      </c>
      <c r="B3031" s="9">
        <v>45376.75</v>
      </c>
      <c r="C3031" s="9">
        <v>45376.854166666701</v>
      </c>
      <c r="D3031" t="s">
        <v>2245</v>
      </c>
      <c r="E3031" t="s">
        <v>16</v>
      </c>
      <c r="F3031" t="s">
        <v>2233</v>
      </c>
      <c r="G3031" t="s">
        <v>5</v>
      </c>
      <c r="H3031" t="s">
        <v>1690</v>
      </c>
      <c r="I3031" s="63" t="e">
        <f t="array" ref="I3031">_xlfn.IFS(#REF!="1",1,#REF!="2",2,#REF!="3",3,#REF!="1A",4,#REF!="1B",5,#REF!="2A",6,#REF!="2B",7,#REF!="3A",8,#REF!="3B",9,#REF!="4A",10,#REF!="","")</f>
        <v>#REF!</v>
      </c>
      <c r="J3031">
        <f>VLOOKUP(F3031,profesor!$G$2:$H$101,2,0)</f>
        <v>59</v>
      </c>
      <c r="K3031">
        <f>VLOOKUP(H3031,ar_predmet!A:C,3,0)</f>
        <v>199</v>
      </c>
      <c r="L3031" s="3">
        <f>VLOOKUP(H3031,ar_predmet!A:C,2,FALSE())</f>
        <v>7242</v>
      </c>
      <c r="M3031">
        <f>+VLOOKUP(G3031,tip_dogodka!$B$2:$C$10,2,0)</f>
        <v>4</v>
      </c>
      <c r="N3031">
        <f>+VLOOKUP(E3031,prostor!$F$1:$G$101,2,0)</f>
        <v>54</v>
      </c>
      <c r="O3031">
        <f t="shared" si="188"/>
        <v>150</v>
      </c>
      <c r="P3031">
        <f>VLOOKUP(O3031,mi2hh!A$2:B$4261,2,FALSE())</f>
        <v>3</v>
      </c>
      <c r="Q3031" t="str">
        <f t="shared" si="189"/>
        <v>Red</v>
      </c>
      <c r="R3031" t="str">
        <f t="shared" si="190"/>
        <v>MA</v>
      </c>
      <c r="S3031" s="24" t="s">
        <v>1228</v>
      </c>
      <c r="T3031" t="str">
        <f t="shared" si="191"/>
        <v/>
      </c>
      <c r="U3031">
        <f>VLOOKUP(S3031,ar_skupina!L$2:M$136,2,FALSE())</f>
        <v>84</v>
      </c>
    </row>
    <row r="3032" spans="1:21" ht="14.25" customHeight="1" x14ac:dyDescent="0.25">
      <c r="A3032">
        <v>3688</v>
      </c>
      <c r="B3032" s="9">
        <v>45427.53125</v>
      </c>
      <c r="C3032" s="9">
        <v>45427.635416666701</v>
      </c>
      <c r="D3032" t="s">
        <v>1448</v>
      </c>
      <c r="E3032">
        <v>301</v>
      </c>
      <c r="F3032" t="s">
        <v>2233</v>
      </c>
      <c r="G3032" t="s">
        <v>3</v>
      </c>
      <c r="H3032" t="s">
        <v>1449</v>
      </c>
      <c r="I3032" s="63" t="e">
        <f t="array" ref="I3032">_xlfn.IFS(#REF!="1",1,#REF!="2",2,#REF!="3",3,#REF!="1A",4,#REF!="1B",5,#REF!="2A",6,#REF!="2B",7,#REF!="3A",8,#REF!="3B",9,#REF!="4A",10,#REF!="","")</f>
        <v>#REF!</v>
      </c>
      <c r="J3032">
        <f>VLOOKUP(F3032,profesor!$G$2:$H$101,2,0)</f>
        <v>59</v>
      </c>
      <c r="K3032">
        <f>VLOOKUP(H3032,ar_predmet!A:C,3,0)</f>
        <v>83</v>
      </c>
      <c r="L3032" s="3">
        <f>VLOOKUP(H3032,ar_predmet!A:C,2,FALSE())</f>
        <v>6121</v>
      </c>
      <c r="M3032">
        <f>+VLOOKUP(G3032,tip_dogodka!$B$2:$C$10,2,0)</f>
        <v>2</v>
      </c>
      <c r="N3032">
        <f>+VLOOKUP(E3032,prostor!$F$1:$G$101,2,0)</f>
        <v>5</v>
      </c>
      <c r="O3032">
        <f t="shared" si="188"/>
        <v>150</v>
      </c>
      <c r="P3032">
        <f>VLOOKUP(O3032,mi2hh!A$2:B$4261,2,FALSE())</f>
        <v>3</v>
      </c>
      <c r="Q3032" t="str">
        <f t="shared" si="189"/>
        <v>Red</v>
      </c>
      <c r="R3032" t="str">
        <f t="shared" si="190"/>
        <v>UN</v>
      </c>
      <c r="S3032" s="24" t="s">
        <v>1201</v>
      </c>
      <c r="T3032" t="str">
        <f t="shared" si="191"/>
        <v>1</v>
      </c>
      <c r="U3032">
        <f>VLOOKUP(S3032,ar_skupina!L$2:M$136,2,FALSE())</f>
        <v>58</v>
      </c>
    </row>
    <row r="3033" spans="1:21" ht="14.25" customHeight="1" x14ac:dyDescent="0.25">
      <c r="A3033">
        <v>3689</v>
      </c>
      <c r="B3033" s="9">
        <v>45425.53125</v>
      </c>
      <c r="C3033" s="9">
        <v>45425.635416666701</v>
      </c>
      <c r="D3033" t="s">
        <v>1451</v>
      </c>
      <c r="E3033">
        <v>301</v>
      </c>
      <c r="F3033" t="s">
        <v>2233</v>
      </c>
      <c r="G3033" t="s">
        <v>3</v>
      </c>
      <c r="H3033" t="s">
        <v>1449</v>
      </c>
      <c r="I3033" s="63" t="e">
        <f t="array" ref="I3033">_xlfn.IFS(#REF!="1",1,#REF!="2",2,#REF!="3",3,#REF!="1A",4,#REF!="1B",5,#REF!="2A",6,#REF!="2B",7,#REF!="3A",8,#REF!="3B",9,#REF!="4A",10,#REF!="","")</f>
        <v>#REF!</v>
      </c>
      <c r="J3033">
        <f>VLOOKUP(F3033,profesor!$G$2:$H$101,2,0)</f>
        <v>59</v>
      </c>
      <c r="K3033">
        <f>VLOOKUP(H3033,ar_predmet!A:C,3,0)</f>
        <v>83</v>
      </c>
      <c r="L3033" s="3">
        <f>VLOOKUP(H3033,ar_predmet!A:C,2,FALSE())</f>
        <v>6121</v>
      </c>
      <c r="M3033">
        <f>+VLOOKUP(G3033,tip_dogodka!$B$2:$C$10,2,0)</f>
        <v>2</v>
      </c>
      <c r="N3033">
        <f>+VLOOKUP(E3033,prostor!$F$1:$G$101,2,0)</f>
        <v>5</v>
      </c>
      <c r="O3033">
        <f t="shared" si="188"/>
        <v>150</v>
      </c>
      <c r="P3033">
        <f>VLOOKUP(O3033,mi2hh!A$2:B$4261,2,FALSE())</f>
        <v>3</v>
      </c>
      <c r="Q3033" t="str">
        <f t="shared" si="189"/>
        <v>Red</v>
      </c>
      <c r="R3033" t="str">
        <f t="shared" si="190"/>
        <v>UN</v>
      </c>
      <c r="S3033" s="24" t="s">
        <v>1202</v>
      </c>
      <c r="T3033" t="str">
        <f t="shared" si="191"/>
        <v>2</v>
      </c>
      <c r="U3033">
        <f>VLOOKUP(S3033,ar_skupina!L$2:M$136,2,FALSE())</f>
        <v>59</v>
      </c>
    </row>
    <row r="3034" spans="1:21" ht="14.25" customHeight="1" x14ac:dyDescent="0.25">
      <c r="A3034">
        <v>3690</v>
      </c>
      <c r="B3034" s="9">
        <v>45441.53125</v>
      </c>
      <c r="C3034" s="9">
        <v>45441.635416666701</v>
      </c>
      <c r="D3034" t="s">
        <v>1451</v>
      </c>
      <c r="E3034">
        <v>301</v>
      </c>
      <c r="F3034" t="s">
        <v>2233</v>
      </c>
      <c r="G3034" t="s">
        <v>3</v>
      </c>
      <c r="H3034" t="s">
        <v>1449</v>
      </c>
      <c r="I3034" s="63" t="e">
        <f t="array" ref="I3034">_xlfn.IFS(#REF!="1",1,#REF!="2",2,#REF!="3",3,#REF!="1A",4,#REF!="1B",5,#REF!="2A",6,#REF!="2B",7,#REF!="3A",8,#REF!="3B",9,#REF!="4A",10,#REF!="","")</f>
        <v>#REF!</v>
      </c>
      <c r="J3034">
        <f>VLOOKUP(F3034,profesor!$G$2:$H$101,2,0)</f>
        <v>59</v>
      </c>
      <c r="K3034">
        <f>VLOOKUP(H3034,ar_predmet!A:C,3,0)</f>
        <v>83</v>
      </c>
      <c r="L3034" s="3">
        <f>VLOOKUP(H3034,ar_predmet!A:C,2,FALSE())</f>
        <v>6121</v>
      </c>
      <c r="M3034">
        <f>+VLOOKUP(G3034,tip_dogodka!$B$2:$C$10,2,0)</f>
        <v>2</v>
      </c>
      <c r="N3034">
        <f>+VLOOKUP(E3034,prostor!$F$1:$G$101,2,0)</f>
        <v>5</v>
      </c>
      <c r="O3034">
        <f t="shared" si="188"/>
        <v>150</v>
      </c>
      <c r="P3034">
        <f>VLOOKUP(O3034,mi2hh!A$2:B$4261,2,FALSE())</f>
        <v>3</v>
      </c>
      <c r="Q3034" t="str">
        <f t="shared" si="189"/>
        <v>Red</v>
      </c>
      <c r="R3034" t="str">
        <f t="shared" si="190"/>
        <v>UN</v>
      </c>
      <c r="S3034" s="24" t="s">
        <v>1202</v>
      </c>
      <c r="T3034" t="str">
        <f t="shared" si="191"/>
        <v>2</v>
      </c>
      <c r="U3034">
        <f>VLOOKUP(S3034,ar_skupina!L$2:M$136,2,FALSE())</f>
        <v>59</v>
      </c>
    </row>
    <row r="3035" spans="1:21" ht="14.25" customHeight="1" x14ac:dyDescent="0.25">
      <c r="A3035">
        <v>3691</v>
      </c>
      <c r="B3035" s="9">
        <v>45366.489583333299</v>
      </c>
      <c r="C3035" s="9">
        <v>45366.59375</v>
      </c>
      <c r="D3035" t="s">
        <v>2236</v>
      </c>
      <c r="E3035" t="s">
        <v>17</v>
      </c>
      <c r="F3035" t="s">
        <v>2233</v>
      </c>
      <c r="G3035" t="s">
        <v>3</v>
      </c>
      <c r="H3035" t="s">
        <v>1690</v>
      </c>
      <c r="I3035" s="63" t="e">
        <f t="array" ref="I3035">_xlfn.IFS(#REF!="1",1,#REF!="2",2,#REF!="3",3,#REF!="1A",4,#REF!="1B",5,#REF!="2A",6,#REF!="2B",7,#REF!="3A",8,#REF!="3B",9,#REF!="4A",10,#REF!="","")</f>
        <v>#REF!</v>
      </c>
      <c r="J3035">
        <f>VLOOKUP(F3035,profesor!$G$2:$H$101,2,0)</f>
        <v>59</v>
      </c>
      <c r="K3035">
        <f>VLOOKUP(H3035,ar_predmet!A:C,3,0)</f>
        <v>199</v>
      </c>
      <c r="L3035" s="3">
        <f>VLOOKUP(H3035,ar_predmet!A:C,2,FALSE())</f>
        <v>7242</v>
      </c>
      <c r="M3035">
        <f>+VLOOKUP(G3035,tip_dogodka!$B$2:$C$10,2,0)</f>
        <v>2</v>
      </c>
      <c r="N3035">
        <f>+VLOOKUP(E3035,prostor!$F$1:$G$101,2,0)</f>
        <v>55</v>
      </c>
      <c r="O3035">
        <f t="shared" si="188"/>
        <v>150</v>
      </c>
      <c r="P3035">
        <f>VLOOKUP(O3035,mi2hh!A$2:B$4261,2,FALSE())</f>
        <v>3</v>
      </c>
      <c r="Q3035" t="str">
        <f t="shared" si="189"/>
        <v>Red</v>
      </c>
      <c r="R3035" t="str">
        <f t="shared" si="190"/>
        <v>MA</v>
      </c>
      <c r="S3035" s="24" t="s">
        <v>1228</v>
      </c>
      <c r="T3035" t="str">
        <f t="shared" si="191"/>
        <v/>
      </c>
      <c r="U3035">
        <f>VLOOKUP(S3035,ar_skupina!L$2:M$136,2,FALSE())</f>
        <v>84</v>
      </c>
    </row>
    <row r="3036" spans="1:21" ht="14.25" customHeight="1" x14ac:dyDescent="0.25">
      <c r="A3036">
        <v>3692</v>
      </c>
      <c r="B3036" s="9">
        <v>45427.416666666701</v>
      </c>
      <c r="C3036" s="9">
        <v>45427.520833333299</v>
      </c>
      <c r="D3036" t="s">
        <v>2237</v>
      </c>
      <c r="E3036">
        <v>402</v>
      </c>
      <c r="F3036" t="s">
        <v>2233</v>
      </c>
      <c r="G3036" t="s">
        <v>3</v>
      </c>
      <c r="H3036" t="s">
        <v>1305</v>
      </c>
      <c r="I3036" s="63" t="e">
        <f t="array" ref="I3036">_xlfn.IFS(#REF!="1",1,#REF!="2",2,#REF!="3",3,#REF!="1A",4,#REF!="1B",5,#REF!="2A",6,#REF!="2B",7,#REF!="3A",8,#REF!="3B",9,#REF!="4A",10,#REF!="","")</f>
        <v>#REF!</v>
      </c>
      <c r="J3036">
        <f>VLOOKUP(F3036,profesor!$G$2:$H$101,2,0)</f>
        <v>59</v>
      </c>
      <c r="K3036">
        <f>VLOOKUP(H3036,ar_predmet!A:C,3,0)</f>
        <v>184</v>
      </c>
      <c r="L3036" s="3">
        <f>VLOOKUP(H3036,ar_predmet!A:C,2,FALSE())</f>
        <v>7223</v>
      </c>
      <c r="M3036">
        <f>+VLOOKUP(G3036,tip_dogodka!$B$2:$C$10,2,0)</f>
        <v>2</v>
      </c>
      <c r="N3036">
        <f>+VLOOKUP(E3036,prostor!$F$1:$G$101,2,0)</f>
        <v>11</v>
      </c>
      <c r="O3036">
        <f t="shared" si="188"/>
        <v>150</v>
      </c>
      <c r="P3036">
        <f>VLOOKUP(O3036,mi2hh!A$2:B$4261,2,FALSE())</f>
        <v>3</v>
      </c>
      <c r="Q3036" t="str">
        <f t="shared" si="189"/>
        <v>Red</v>
      </c>
      <c r="R3036" t="str">
        <f t="shared" si="190"/>
        <v>MA</v>
      </c>
      <c r="S3036" s="24" t="s">
        <v>1228</v>
      </c>
      <c r="T3036" t="str">
        <f t="shared" si="191"/>
        <v/>
      </c>
      <c r="U3036">
        <f>VLOOKUP(S3036,ar_skupina!L$2:M$136,2,FALSE())</f>
        <v>84</v>
      </c>
    </row>
    <row r="3037" spans="1:21" ht="14.25" customHeight="1" x14ac:dyDescent="0.25">
      <c r="A3037">
        <v>3693</v>
      </c>
      <c r="B3037" s="9">
        <v>45376.489583333299</v>
      </c>
      <c r="C3037" s="9">
        <v>45376.59375</v>
      </c>
      <c r="D3037" t="s">
        <v>2247</v>
      </c>
      <c r="E3037">
        <v>413</v>
      </c>
      <c r="F3037" t="s">
        <v>2233</v>
      </c>
      <c r="G3037" t="s">
        <v>3</v>
      </c>
      <c r="H3037" t="s">
        <v>2207</v>
      </c>
      <c r="I3037" s="63" t="e">
        <f t="array" ref="I3037">_xlfn.IFS(#REF!="1",1,#REF!="2",2,#REF!="3",3,#REF!="1A",4,#REF!="1B",5,#REF!="2A",6,#REF!="2B",7,#REF!="3A",8,#REF!="3B",9,#REF!="4A",10,#REF!="","")</f>
        <v>#REF!</v>
      </c>
      <c r="J3037">
        <f>VLOOKUP(F3037,profesor!$G$2:$H$101,2,0)</f>
        <v>59</v>
      </c>
      <c r="K3037">
        <f>VLOOKUP(H3037,ar_predmet!A:C,3,0)</f>
        <v>129</v>
      </c>
      <c r="L3037" s="3">
        <f>VLOOKUP(H3037,ar_predmet!A:C,2,FALSE())</f>
        <v>6323</v>
      </c>
      <c r="M3037">
        <f>+VLOOKUP(G3037,tip_dogodka!$B$2:$C$10,2,0)</f>
        <v>2</v>
      </c>
      <c r="N3037">
        <f>+VLOOKUP(E3037,prostor!$F$1:$G$101,2,0)</f>
        <v>16</v>
      </c>
      <c r="O3037">
        <f t="shared" si="188"/>
        <v>150</v>
      </c>
      <c r="P3037">
        <f>VLOOKUP(O3037,mi2hh!A$2:B$4261,2,FALSE())</f>
        <v>3</v>
      </c>
      <c r="Q3037" t="str">
        <f t="shared" si="189"/>
        <v>Red</v>
      </c>
      <c r="R3037" t="str">
        <f t="shared" si="190"/>
        <v>UN</v>
      </c>
      <c r="S3037" s="24" t="s">
        <v>1214</v>
      </c>
      <c r="T3037" t="str">
        <f t="shared" si="191"/>
        <v/>
      </c>
      <c r="U3037">
        <f>VLOOKUP(S3037,ar_skupina!L$2:M$136,2,FALSE())</f>
        <v>71</v>
      </c>
    </row>
    <row r="3038" spans="1:21" ht="14.25" customHeight="1" x14ac:dyDescent="0.25">
      <c r="A3038">
        <v>3694</v>
      </c>
      <c r="B3038" s="9">
        <v>45369.489583333299</v>
      </c>
      <c r="C3038" s="9">
        <v>45369.59375</v>
      </c>
      <c r="D3038" t="s">
        <v>2247</v>
      </c>
      <c r="E3038">
        <v>412</v>
      </c>
      <c r="F3038" t="s">
        <v>2233</v>
      </c>
      <c r="G3038" t="s">
        <v>3</v>
      </c>
      <c r="H3038" t="s">
        <v>2207</v>
      </c>
      <c r="I3038" s="63" t="e">
        <f t="array" ref="I3038">_xlfn.IFS(#REF!="1",1,#REF!="2",2,#REF!="3",3,#REF!="1A",4,#REF!="1B",5,#REF!="2A",6,#REF!="2B",7,#REF!="3A",8,#REF!="3B",9,#REF!="4A",10,#REF!="","")</f>
        <v>#REF!</v>
      </c>
      <c r="J3038">
        <f>VLOOKUP(F3038,profesor!$G$2:$H$101,2,0)</f>
        <v>59</v>
      </c>
      <c r="K3038">
        <f>VLOOKUP(H3038,ar_predmet!A:C,3,0)</f>
        <v>129</v>
      </c>
      <c r="L3038" s="3">
        <f>VLOOKUP(H3038,ar_predmet!A:C,2,FALSE())</f>
        <v>6323</v>
      </c>
      <c r="M3038">
        <f>+VLOOKUP(G3038,tip_dogodka!$B$2:$C$10,2,0)</f>
        <v>2</v>
      </c>
      <c r="N3038">
        <f>+VLOOKUP(E3038,prostor!$F$1:$G$101,2,0)</f>
        <v>15</v>
      </c>
      <c r="O3038">
        <f t="shared" si="188"/>
        <v>150</v>
      </c>
      <c r="P3038">
        <f>VLOOKUP(O3038,mi2hh!A$2:B$4261,2,FALSE())</f>
        <v>3</v>
      </c>
      <c r="Q3038" t="str">
        <f t="shared" si="189"/>
        <v>Red</v>
      </c>
      <c r="R3038" t="str">
        <f t="shared" si="190"/>
        <v>UN</v>
      </c>
      <c r="S3038" s="24" t="s">
        <v>1214</v>
      </c>
      <c r="T3038" t="str">
        <f t="shared" si="191"/>
        <v/>
      </c>
      <c r="U3038">
        <f>VLOOKUP(S3038,ar_skupina!L$2:M$136,2,FALSE())</f>
        <v>71</v>
      </c>
    </row>
    <row r="3039" spans="1:21" ht="14.25" customHeight="1" x14ac:dyDescent="0.25">
      <c r="A3039">
        <v>3695</v>
      </c>
      <c r="B3039" s="9">
        <v>45369.635416666701</v>
      </c>
      <c r="C3039" s="9">
        <v>45369.739583333299</v>
      </c>
      <c r="D3039" t="s">
        <v>2245</v>
      </c>
      <c r="E3039" t="s">
        <v>16</v>
      </c>
      <c r="F3039" t="s">
        <v>2233</v>
      </c>
      <c r="G3039" t="s">
        <v>5</v>
      </c>
      <c r="H3039" t="s">
        <v>1690</v>
      </c>
      <c r="I3039" s="63" t="e">
        <f t="array" ref="I3039">_xlfn.IFS(#REF!="1",1,#REF!="2",2,#REF!="3",3,#REF!="1A",4,#REF!="1B",5,#REF!="2A",6,#REF!="2B",7,#REF!="3A",8,#REF!="3B",9,#REF!="4A",10,#REF!="","")</f>
        <v>#REF!</v>
      </c>
      <c r="J3039">
        <f>VLOOKUP(F3039,profesor!$G$2:$H$101,2,0)</f>
        <v>59</v>
      </c>
      <c r="K3039">
        <f>VLOOKUP(H3039,ar_predmet!A:C,3,0)</f>
        <v>199</v>
      </c>
      <c r="L3039" s="3">
        <f>VLOOKUP(H3039,ar_predmet!A:C,2,FALSE())</f>
        <v>7242</v>
      </c>
      <c r="M3039">
        <f>+VLOOKUP(G3039,tip_dogodka!$B$2:$C$10,2,0)</f>
        <v>4</v>
      </c>
      <c r="N3039">
        <f>+VLOOKUP(E3039,prostor!$F$1:$G$101,2,0)</f>
        <v>54</v>
      </c>
      <c r="O3039">
        <f t="shared" si="188"/>
        <v>150</v>
      </c>
      <c r="P3039">
        <f>VLOOKUP(O3039,mi2hh!A$2:B$4261,2,FALSE())</f>
        <v>3</v>
      </c>
      <c r="Q3039" t="str">
        <f t="shared" si="189"/>
        <v>Red</v>
      </c>
      <c r="R3039" t="str">
        <f t="shared" si="190"/>
        <v>MA</v>
      </c>
      <c r="S3039" s="24" t="s">
        <v>1228</v>
      </c>
      <c r="T3039" t="str">
        <f t="shared" si="191"/>
        <v/>
      </c>
      <c r="U3039">
        <f>VLOOKUP(S3039,ar_skupina!L$2:M$136,2,FALSE())</f>
        <v>84</v>
      </c>
    </row>
    <row r="3040" spans="1:21" ht="14.25" customHeight="1" x14ac:dyDescent="0.25">
      <c r="A3040">
        <v>3696</v>
      </c>
      <c r="B3040" s="9">
        <v>45441.416666666701</v>
      </c>
      <c r="C3040" s="9">
        <v>45441.520833333299</v>
      </c>
      <c r="D3040" t="s">
        <v>1448</v>
      </c>
      <c r="E3040">
        <v>301</v>
      </c>
      <c r="F3040" t="s">
        <v>2233</v>
      </c>
      <c r="G3040" t="s">
        <v>3</v>
      </c>
      <c r="H3040" t="s">
        <v>1449</v>
      </c>
      <c r="I3040" s="63" t="e">
        <f t="array" ref="I3040">_xlfn.IFS(#REF!="1",1,#REF!="2",2,#REF!="3",3,#REF!="1A",4,#REF!="1B",5,#REF!="2A",6,#REF!="2B",7,#REF!="3A",8,#REF!="3B",9,#REF!="4A",10,#REF!="","")</f>
        <v>#REF!</v>
      </c>
      <c r="J3040">
        <f>VLOOKUP(F3040,profesor!$G$2:$H$101,2,0)</f>
        <v>59</v>
      </c>
      <c r="K3040">
        <f>VLOOKUP(H3040,ar_predmet!A:C,3,0)</f>
        <v>83</v>
      </c>
      <c r="L3040" s="3">
        <f>VLOOKUP(H3040,ar_predmet!A:C,2,FALSE())</f>
        <v>6121</v>
      </c>
      <c r="M3040">
        <f>+VLOOKUP(G3040,tip_dogodka!$B$2:$C$10,2,0)</f>
        <v>2</v>
      </c>
      <c r="N3040">
        <f>+VLOOKUP(E3040,prostor!$F$1:$G$101,2,0)</f>
        <v>5</v>
      </c>
      <c r="O3040">
        <f t="shared" si="188"/>
        <v>150</v>
      </c>
      <c r="P3040">
        <f>VLOOKUP(O3040,mi2hh!A$2:B$4261,2,FALSE())</f>
        <v>3</v>
      </c>
      <c r="Q3040" t="str">
        <f t="shared" si="189"/>
        <v>Red</v>
      </c>
      <c r="R3040" t="str">
        <f t="shared" si="190"/>
        <v>UN</v>
      </c>
      <c r="S3040" s="24" t="s">
        <v>1201</v>
      </c>
      <c r="T3040" t="str">
        <f t="shared" si="191"/>
        <v>1</v>
      </c>
      <c r="U3040">
        <f>VLOOKUP(S3040,ar_skupina!L$2:M$136,2,FALSE())</f>
        <v>58</v>
      </c>
    </row>
    <row r="3041" spans="1:21" ht="14.25" customHeight="1" x14ac:dyDescent="0.25">
      <c r="A3041">
        <v>3697</v>
      </c>
      <c r="B3041" s="9">
        <v>45429.416666666701</v>
      </c>
      <c r="C3041" s="9">
        <v>45429.520833333299</v>
      </c>
      <c r="D3041" t="s">
        <v>2237</v>
      </c>
      <c r="E3041" t="s">
        <v>17</v>
      </c>
      <c r="F3041" t="s">
        <v>2233</v>
      </c>
      <c r="G3041" t="s">
        <v>3</v>
      </c>
      <c r="H3041" t="s">
        <v>1305</v>
      </c>
      <c r="I3041" s="63" t="e">
        <f t="array" ref="I3041">_xlfn.IFS(#REF!="1",1,#REF!="2",2,#REF!="3",3,#REF!="1A",4,#REF!="1B",5,#REF!="2A",6,#REF!="2B",7,#REF!="3A",8,#REF!="3B",9,#REF!="4A",10,#REF!="","")</f>
        <v>#REF!</v>
      </c>
      <c r="J3041">
        <f>VLOOKUP(F3041,profesor!$G$2:$H$101,2,0)</f>
        <v>59</v>
      </c>
      <c r="K3041">
        <f>VLOOKUP(H3041,ar_predmet!A:C,3,0)</f>
        <v>184</v>
      </c>
      <c r="L3041" s="3">
        <f>VLOOKUP(H3041,ar_predmet!A:C,2,FALSE())</f>
        <v>7223</v>
      </c>
      <c r="M3041">
        <f>+VLOOKUP(G3041,tip_dogodka!$B$2:$C$10,2,0)</f>
        <v>2</v>
      </c>
      <c r="N3041">
        <f>+VLOOKUP(E3041,prostor!$F$1:$G$101,2,0)</f>
        <v>55</v>
      </c>
      <c r="O3041">
        <f t="shared" si="188"/>
        <v>150</v>
      </c>
      <c r="P3041">
        <f>VLOOKUP(O3041,mi2hh!A$2:B$4261,2,FALSE())</f>
        <v>3</v>
      </c>
      <c r="Q3041" t="str">
        <f t="shared" si="189"/>
        <v>Red</v>
      </c>
      <c r="R3041" t="str">
        <f t="shared" si="190"/>
        <v>MA</v>
      </c>
      <c r="S3041" s="24" t="s">
        <v>1228</v>
      </c>
      <c r="T3041" t="str">
        <f t="shared" si="191"/>
        <v/>
      </c>
      <c r="U3041">
        <f>VLOOKUP(S3041,ar_skupina!L$2:M$136,2,FALSE())</f>
        <v>84</v>
      </c>
    </row>
    <row r="3042" spans="1:21" ht="14.25" customHeight="1" x14ac:dyDescent="0.25">
      <c r="A3042">
        <v>3698</v>
      </c>
      <c r="B3042" s="9">
        <v>45420.677083333299</v>
      </c>
      <c r="C3042" s="9">
        <v>45420.78125</v>
      </c>
      <c r="D3042" t="s">
        <v>1466</v>
      </c>
      <c r="E3042" t="s">
        <v>16</v>
      </c>
      <c r="F3042" t="s">
        <v>2233</v>
      </c>
      <c r="G3042" t="s">
        <v>5</v>
      </c>
      <c r="H3042" t="s">
        <v>1449</v>
      </c>
      <c r="I3042" s="63" t="e">
        <f t="array" ref="I3042">_xlfn.IFS(#REF!="1",1,#REF!="2",2,#REF!="3",3,#REF!="1A",4,#REF!="1B",5,#REF!="2A",6,#REF!="2B",7,#REF!="3A",8,#REF!="3B",9,#REF!="4A",10,#REF!="","")</f>
        <v>#REF!</v>
      </c>
      <c r="J3042">
        <f>VLOOKUP(F3042,profesor!$G$2:$H$101,2,0)</f>
        <v>59</v>
      </c>
      <c r="K3042">
        <f>VLOOKUP(H3042,ar_predmet!A:C,3,0)</f>
        <v>83</v>
      </c>
      <c r="L3042" s="3">
        <f>VLOOKUP(H3042,ar_predmet!A:C,2,FALSE())</f>
        <v>6121</v>
      </c>
      <c r="M3042">
        <f>+VLOOKUP(G3042,tip_dogodka!$B$2:$C$10,2,0)</f>
        <v>4</v>
      </c>
      <c r="N3042">
        <f>+VLOOKUP(E3042,prostor!$F$1:$G$101,2,0)</f>
        <v>54</v>
      </c>
      <c r="O3042">
        <f t="shared" si="188"/>
        <v>150</v>
      </c>
      <c r="P3042">
        <f>VLOOKUP(O3042,mi2hh!A$2:B$4261,2,FALSE())</f>
        <v>3</v>
      </c>
      <c r="Q3042" t="str">
        <f t="shared" si="189"/>
        <v>Red</v>
      </c>
      <c r="R3042" t="str">
        <f t="shared" si="190"/>
        <v>UN</v>
      </c>
      <c r="S3042" s="24" t="s">
        <v>1202</v>
      </c>
      <c r="T3042" t="str">
        <f t="shared" si="191"/>
        <v>2</v>
      </c>
      <c r="U3042">
        <f>VLOOKUP(S3042,ar_skupina!L$2:M$136,2,FALSE())</f>
        <v>59</v>
      </c>
    </row>
    <row r="3043" spans="1:21" ht="14.25" customHeight="1" x14ac:dyDescent="0.25">
      <c r="A3043">
        <v>3699</v>
      </c>
      <c r="B3043" s="9">
        <v>45436.416666666701</v>
      </c>
      <c r="C3043" s="9">
        <v>45436.520833333299</v>
      </c>
      <c r="D3043" t="s">
        <v>1450</v>
      </c>
      <c r="E3043" t="s">
        <v>16</v>
      </c>
      <c r="F3043" t="s">
        <v>2233</v>
      </c>
      <c r="G3043" t="s">
        <v>5</v>
      </c>
      <c r="H3043" t="s">
        <v>1449</v>
      </c>
      <c r="I3043" s="63" t="e">
        <f t="array" ref="I3043">_xlfn.IFS(#REF!="1",1,#REF!="2",2,#REF!="3",3,#REF!="1A",4,#REF!="1B",5,#REF!="2A",6,#REF!="2B",7,#REF!="3A",8,#REF!="3B",9,#REF!="4A",10,#REF!="","")</f>
        <v>#REF!</v>
      </c>
      <c r="J3043">
        <f>VLOOKUP(F3043,profesor!$G$2:$H$101,2,0)</f>
        <v>59</v>
      </c>
      <c r="K3043">
        <f>VLOOKUP(H3043,ar_predmet!A:C,3,0)</f>
        <v>83</v>
      </c>
      <c r="L3043" s="3">
        <f>VLOOKUP(H3043,ar_predmet!A:C,2,FALSE())</f>
        <v>6121</v>
      </c>
      <c r="M3043">
        <f>+VLOOKUP(G3043,tip_dogodka!$B$2:$C$10,2,0)</f>
        <v>4</v>
      </c>
      <c r="N3043">
        <f>+VLOOKUP(E3043,prostor!$F$1:$G$101,2,0)</f>
        <v>54</v>
      </c>
      <c r="O3043">
        <f t="shared" si="188"/>
        <v>150</v>
      </c>
      <c r="P3043">
        <f>VLOOKUP(O3043,mi2hh!A$2:B$4261,2,FALSE())</f>
        <v>3</v>
      </c>
      <c r="Q3043" t="str">
        <f t="shared" si="189"/>
        <v>Red</v>
      </c>
      <c r="R3043" t="str">
        <f t="shared" si="190"/>
        <v>UN</v>
      </c>
      <c r="S3043" s="24" t="s">
        <v>1201</v>
      </c>
      <c r="T3043" t="str">
        <f t="shared" si="191"/>
        <v>1</v>
      </c>
      <c r="U3043">
        <f>VLOOKUP(S3043,ar_skupina!L$2:M$136,2,FALSE())</f>
        <v>58</v>
      </c>
    </row>
    <row r="3044" spans="1:21" ht="14.25" customHeight="1" x14ac:dyDescent="0.25">
      <c r="A3044">
        <v>3700</v>
      </c>
      <c r="B3044" s="9">
        <v>45379.489583333299</v>
      </c>
      <c r="C3044" s="9">
        <v>45379.59375</v>
      </c>
      <c r="D3044" t="s">
        <v>2247</v>
      </c>
      <c r="E3044">
        <v>402</v>
      </c>
      <c r="F3044" t="s">
        <v>2233</v>
      </c>
      <c r="G3044" t="s">
        <v>3</v>
      </c>
      <c r="H3044" t="s">
        <v>2207</v>
      </c>
      <c r="I3044" s="63" t="e">
        <f t="array" ref="I3044">_xlfn.IFS(#REF!="1",1,#REF!="2",2,#REF!="3",3,#REF!="1A",4,#REF!="1B",5,#REF!="2A",6,#REF!="2B",7,#REF!="3A",8,#REF!="3B",9,#REF!="4A",10,#REF!="","")</f>
        <v>#REF!</v>
      </c>
      <c r="J3044">
        <f>VLOOKUP(F3044,profesor!$G$2:$H$101,2,0)</f>
        <v>59</v>
      </c>
      <c r="K3044">
        <f>VLOOKUP(H3044,ar_predmet!A:C,3,0)</f>
        <v>129</v>
      </c>
      <c r="L3044" s="3">
        <f>VLOOKUP(H3044,ar_predmet!A:C,2,FALSE())</f>
        <v>6323</v>
      </c>
      <c r="M3044">
        <f>+VLOOKUP(G3044,tip_dogodka!$B$2:$C$10,2,0)</f>
        <v>2</v>
      </c>
      <c r="N3044">
        <f>+VLOOKUP(E3044,prostor!$F$1:$G$101,2,0)</f>
        <v>11</v>
      </c>
      <c r="O3044">
        <f t="shared" si="188"/>
        <v>150</v>
      </c>
      <c r="P3044">
        <f>VLOOKUP(O3044,mi2hh!A$2:B$4261,2,FALSE())</f>
        <v>3</v>
      </c>
      <c r="Q3044" t="str">
        <f t="shared" si="189"/>
        <v>Red</v>
      </c>
      <c r="R3044" t="str">
        <f t="shared" si="190"/>
        <v>UN</v>
      </c>
      <c r="S3044" s="24" t="s">
        <v>1214</v>
      </c>
      <c r="T3044" t="str">
        <f t="shared" si="191"/>
        <v/>
      </c>
      <c r="U3044">
        <f>VLOOKUP(S3044,ar_skupina!L$2:M$136,2,FALSE())</f>
        <v>71</v>
      </c>
    </row>
    <row r="3045" spans="1:21" ht="14.25" customHeight="1" x14ac:dyDescent="0.25">
      <c r="A3045">
        <v>3701</v>
      </c>
      <c r="B3045" s="9">
        <v>45393.416666666701</v>
      </c>
      <c r="C3045" s="9">
        <v>45393.520833333299</v>
      </c>
      <c r="D3045" t="s">
        <v>2242</v>
      </c>
      <c r="E3045">
        <v>410</v>
      </c>
      <c r="F3045" t="s">
        <v>2233</v>
      </c>
      <c r="G3045" t="s">
        <v>3</v>
      </c>
      <c r="H3045" t="s">
        <v>1807</v>
      </c>
      <c r="I3045" s="63" t="e">
        <f t="array" ref="I3045">_xlfn.IFS(#REF!="1",1,#REF!="2",2,#REF!="3",3,#REF!="1A",4,#REF!="1B",5,#REF!="2A",6,#REF!="2B",7,#REF!="3A",8,#REF!="3B",9,#REF!="4A",10,#REF!="","")</f>
        <v>#REF!</v>
      </c>
      <c r="J3045">
        <f>VLOOKUP(F3045,profesor!$G$2:$H$101,2,0)</f>
        <v>59</v>
      </c>
      <c r="K3045">
        <f>VLOOKUP(H3045,ar_predmet!A:C,3,0)</f>
        <v>169</v>
      </c>
      <c r="L3045" s="3">
        <f>VLOOKUP(H3045,ar_predmet!A:C,2,FALSE())</f>
        <v>7128</v>
      </c>
      <c r="M3045">
        <f>+VLOOKUP(G3045,tip_dogodka!$B$2:$C$10,2,0)</f>
        <v>2</v>
      </c>
      <c r="N3045">
        <f>+VLOOKUP(E3045,prostor!$F$1:$G$101,2,0)</f>
        <v>13</v>
      </c>
      <c r="O3045">
        <f t="shared" si="188"/>
        <v>150</v>
      </c>
      <c r="P3045">
        <f>VLOOKUP(O3045,mi2hh!A$2:B$4261,2,FALSE())</f>
        <v>3</v>
      </c>
      <c r="Q3045" t="str">
        <f t="shared" si="189"/>
        <v>Red</v>
      </c>
      <c r="R3045" t="str">
        <f t="shared" si="190"/>
        <v>MA</v>
      </c>
      <c r="S3045" s="24" t="s">
        <v>1223</v>
      </c>
      <c r="T3045" t="str">
        <f t="shared" si="191"/>
        <v/>
      </c>
      <c r="U3045">
        <f>VLOOKUP(S3045,ar_skupina!L$2:M$136,2,FALSE())</f>
        <v>79</v>
      </c>
    </row>
    <row r="3046" spans="1:21" ht="14.25" customHeight="1" x14ac:dyDescent="0.25">
      <c r="A3046">
        <v>3702</v>
      </c>
      <c r="B3046" s="9">
        <v>45377.489583333299</v>
      </c>
      <c r="C3046" s="9">
        <v>45377.59375</v>
      </c>
      <c r="D3046" t="s">
        <v>2235</v>
      </c>
      <c r="E3046" t="s">
        <v>16</v>
      </c>
      <c r="F3046" t="s">
        <v>2233</v>
      </c>
      <c r="G3046" t="s">
        <v>5</v>
      </c>
      <c r="H3046" t="s">
        <v>2207</v>
      </c>
      <c r="I3046" s="63" t="e">
        <f t="array" ref="I3046">_xlfn.IFS(#REF!="1",1,#REF!="2",2,#REF!="3",3,#REF!="1A",4,#REF!="1B",5,#REF!="2A",6,#REF!="2B",7,#REF!="3A",8,#REF!="3B",9,#REF!="4A",10,#REF!="","")</f>
        <v>#REF!</v>
      </c>
      <c r="J3046">
        <f>VLOOKUP(F3046,profesor!$G$2:$H$101,2,0)</f>
        <v>59</v>
      </c>
      <c r="K3046">
        <f>VLOOKUP(H3046,ar_predmet!A:C,3,0)</f>
        <v>129</v>
      </c>
      <c r="L3046" s="3">
        <f>VLOOKUP(H3046,ar_predmet!A:C,2,FALSE())</f>
        <v>6323</v>
      </c>
      <c r="M3046">
        <f>+VLOOKUP(G3046,tip_dogodka!$B$2:$C$10,2,0)</f>
        <v>4</v>
      </c>
      <c r="N3046">
        <f>+VLOOKUP(E3046,prostor!$F$1:$G$101,2,0)</f>
        <v>54</v>
      </c>
      <c r="O3046">
        <f t="shared" si="188"/>
        <v>150</v>
      </c>
      <c r="P3046">
        <f>VLOOKUP(O3046,mi2hh!A$2:B$4261,2,FALSE())</f>
        <v>3</v>
      </c>
      <c r="Q3046" t="str">
        <f t="shared" si="189"/>
        <v>Red</v>
      </c>
      <c r="R3046" t="str">
        <f t="shared" si="190"/>
        <v>UN</v>
      </c>
      <c r="S3046" s="24" t="s">
        <v>1214</v>
      </c>
      <c r="T3046" t="str">
        <f t="shared" si="191"/>
        <v/>
      </c>
      <c r="U3046">
        <f>VLOOKUP(S3046,ar_skupina!L$2:M$136,2,FALSE())</f>
        <v>71</v>
      </c>
    </row>
    <row r="3047" spans="1:21" ht="14.25" customHeight="1" x14ac:dyDescent="0.25">
      <c r="A3047">
        <v>3703</v>
      </c>
      <c r="B3047" s="9">
        <v>45394.677083333299</v>
      </c>
      <c r="C3047" s="9">
        <v>45394.78125</v>
      </c>
      <c r="D3047" t="s">
        <v>2241</v>
      </c>
      <c r="E3047" t="s">
        <v>16</v>
      </c>
      <c r="F3047" t="s">
        <v>2233</v>
      </c>
      <c r="G3047" t="s">
        <v>5</v>
      </c>
      <c r="H3047" t="s">
        <v>1807</v>
      </c>
      <c r="I3047" s="63" t="e">
        <f t="array" ref="I3047">_xlfn.IFS(#REF!="1",1,#REF!="2",2,#REF!="3",3,#REF!="1A",4,#REF!="1B",5,#REF!="2A",6,#REF!="2B",7,#REF!="3A",8,#REF!="3B",9,#REF!="4A",10,#REF!="","")</f>
        <v>#REF!</v>
      </c>
      <c r="J3047">
        <f>VLOOKUP(F3047,profesor!$G$2:$H$101,2,0)</f>
        <v>59</v>
      </c>
      <c r="K3047">
        <f>VLOOKUP(H3047,ar_predmet!A:C,3,0)</f>
        <v>169</v>
      </c>
      <c r="L3047" s="3">
        <f>VLOOKUP(H3047,ar_predmet!A:C,2,FALSE())</f>
        <v>7128</v>
      </c>
      <c r="M3047">
        <f>+VLOOKUP(G3047,tip_dogodka!$B$2:$C$10,2,0)</f>
        <v>4</v>
      </c>
      <c r="N3047">
        <f>+VLOOKUP(E3047,prostor!$F$1:$G$101,2,0)</f>
        <v>54</v>
      </c>
      <c r="O3047">
        <f t="shared" si="188"/>
        <v>150</v>
      </c>
      <c r="P3047">
        <f>VLOOKUP(O3047,mi2hh!A$2:B$4261,2,FALSE())</f>
        <v>3</v>
      </c>
      <c r="Q3047" t="str">
        <f t="shared" si="189"/>
        <v>Red</v>
      </c>
      <c r="R3047" t="str">
        <f t="shared" si="190"/>
        <v>MA</v>
      </c>
      <c r="S3047" s="24" t="s">
        <v>1223</v>
      </c>
      <c r="T3047" t="str">
        <f t="shared" si="191"/>
        <v/>
      </c>
      <c r="U3047">
        <f>VLOOKUP(S3047,ar_skupina!L$2:M$136,2,FALSE())</f>
        <v>79</v>
      </c>
    </row>
    <row r="3048" spans="1:21" ht="14.25" customHeight="1" x14ac:dyDescent="0.25">
      <c r="A3048">
        <v>3704</v>
      </c>
      <c r="B3048" s="9">
        <v>45420.416666666701</v>
      </c>
      <c r="C3048" s="9">
        <v>45420.520833333299</v>
      </c>
      <c r="D3048" t="s">
        <v>2237</v>
      </c>
      <c r="E3048">
        <v>402</v>
      </c>
      <c r="F3048" t="s">
        <v>2233</v>
      </c>
      <c r="G3048" t="s">
        <v>3</v>
      </c>
      <c r="H3048" t="s">
        <v>1305</v>
      </c>
      <c r="I3048" s="63" t="e">
        <f t="array" ref="I3048">_xlfn.IFS(#REF!="1",1,#REF!="2",2,#REF!="3",3,#REF!="1A",4,#REF!="1B",5,#REF!="2A",6,#REF!="2B",7,#REF!="3A",8,#REF!="3B",9,#REF!="4A",10,#REF!="","")</f>
        <v>#REF!</v>
      </c>
      <c r="J3048">
        <f>VLOOKUP(F3048,profesor!$G$2:$H$101,2,0)</f>
        <v>59</v>
      </c>
      <c r="K3048">
        <f>VLOOKUP(H3048,ar_predmet!A:C,3,0)</f>
        <v>184</v>
      </c>
      <c r="L3048" s="3">
        <f>VLOOKUP(H3048,ar_predmet!A:C,2,FALSE())</f>
        <v>7223</v>
      </c>
      <c r="M3048">
        <f>+VLOOKUP(G3048,tip_dogodka!$B$2:$C$10,2,0)</f>
        <v>2</v>
      </c>
      <c r="N3048">
        <f>+VLOOKUP(E3048,prostor!$F$1:$G$101,2,0)</f>
        <v>11</v>
      </c>
      <c r="O3048">
        <f t="shared" si="188"/>
        <v>150</v>
      </c>
      <c r="P3048">
        <f>VLOOKUP(O3048,mi2hh!A$2:B$4261,2,FALSE())</f>
        <v>3</v>
      </c>
      <c r="Q3048" t="str">
        <f t="shared" si="189"/>
        <v>Red</v>
      </c>
      <c r="R3048" t="str">
        <f t="shared" si="190"/>
        <v>MA</v>
      </c>
      <c r="S3048" s="24" t="s">
        <v>1228</v>
      </c>
      <c r="T3048" t="str">
        <f t="shared" si="191"/>
        <v/>
      </c>
      <c r="U3048">
        <f>VLOOKUP(S3048,ar_skupina!L$2:M$136,2,FALSE())</f>
        <v>84</v>
      </c>
    </row>
    <row r="3049" spans="1:21" ht="14.25" customHeight="1" x14ac:dyDescent="0.25">
      <c r="A3049">
        <v>3705</v>
      </c>
      <c r="B3049" s="9">
        <v>45432.416666666701</v>
      </c>
      <c r="C3049" s="9">
        <v>45432.520833333299</v>
      </c>
      <c r="D3049" t="s">
        <v>2232</v>
      </c>
      <c r="E3049" t="s">
        <v>16</v>
      </c>
      <c r="F3049" t="s">
        <v>2233</v>
      </c>
      <c r="G3049" t="s">
        <v>5</v>
      </c>
      <c r="H3049" t="s">
        <v>1305</v>
      </c>
      <c r="I3049" s="63" t="e">
        <f t="array" ref="I3049">_xlfn.IFS(#REF!="1",1,#REF!="2",2,#REF!="3",3,#REF!="1A",4,#REF!="1B",5,#REF!="2A",6,#REF!="2B",7,#REF!="3A",8,#REF!="3B",9,#REF!="4A",10,#REF!="","")</f>
        <v>#REF!</v>
      </c>
      <c r="J3049">
        <f>VLOOKUP(F3049,profesor!$G$2:$H$101,2,0)</f>
        <v>59</v>
      </c>
      <c r="K3049">
        <f>VLOOKUP(H3049,ar_predmet!A:C,3,0)</f>
        <v>184</v>
      </c>
      <c r="L3049" s="3">
        <f>VLOOKUP(H3049,ar_predmet!A:C,2,FALSE())</f>
        <v>7223</v>
      </c>
      <c r="M3049">
        <f>+VLOOKUP(G3049,tip_dogodka!$B$2:$C$10,2,0)</f>
        <v>4</v>
      </c>
      <c r="N3049">
        <f>+VLOOKUP(E3049,prostor!$F$1:$G$101,2,0)</f>
        <v>54</v>
      </c>
      <c r="O3049">
        <f t="shared" si="188"/>
        <v>150</v>
      </c>
      <c r="P3049">
        <f>VLOOKUP(O3049,mi2hh!A$2:B$4261,2,FALSE())</f>
        <v>3</v>
      </c>
      <c r="Q3049" t="str">
        <f t="shared" si="189"/>
        <v>Red</v>
      </c>
      <c r="R3049" t="str">
        <f t="shared" si="190"/>
        <v>MA</v>
      </c>
      <c r="S3049" s="24" t="s">
        <v>1228</v>
      </c>
      <c r="T3049" t="str">
        <f t="shared" si="191"/>
        <v/>
      </c>
      <c r="U3049">
        <f>VLOOKUP(S3049,ar_skupina!L$2:M$136,2,FALSE())</f>
        <v>84</v>
      </c>
    </row>
    <row r="3050" spans="1:21" ht="14.25" customHeight="1" x14ac:dyDescent="0.25">
      <c r="A3050">
        <v>3706</v>
      </c>
      <c r="B3050" s="9">
        <v>45392.677083333299</v>
      </c>
      <c r="C3050" s="9">
        <v>45392.78125</v>
      </c>
      <c r="D3050" t="s">
        <v>2241</v>
      </c>
      <c r="E3050" t="s">
        <v>16</v>
      </c>
      <c r="F3050" t="s">
        <v>2233</v>
      </c>
      <c r="G3050" t="s">
        <v>5</v>
      </c>
      <c r="H3050" t="s">
        <v>1807</v>
      </c>
      <c r="I3050" s="63" t="e">
        <f t="array" ref="I3050">_xlfn.IFS(#REF!="1",1,#REF!="2",2,#REF!="3",3,#REF!="1A",4,#REF!="1B",5,#REF!="2A",6,#REF!="2B",7,#REF!="3A",8,#REF!="3B",9,#REF!="4A",10,#REF!="","")</f>
        <v>#REF!</v>
      </c>
      <c r="J3050">
        <f>VLOOKUP(F3050,profesor!$G$2:$H$101,2,0)</f>
        <v>59</v>
      </c>
      <c r="K3050">
        <f>VLOOKUP(H3050,ar_predmet!A:C,3,0)</f>
        <v>169</v>
      </c>
      <c r="L3050" s="3">
        <f>VLOOKUP(H3050,ar_predmet!A:C,2,FALSE())</f>
        <v>7128</v>
      </c>
      <c r="M3050">
        <f>+VLOOKUP(G3050,tip_dogodka!$B$2:$C$10,2,0)</f>
        <v>4</v>
      </c>
      <c r="N3050">
        <f>+VLOOKUP(E3050,prostor!$F$1:$G$101,2,0)</f>
        <v>54</v>
      </c>
      <c r="O3050">
        <f t="shared" si="188"/>
        <v>150</v>
      </c>
      <c r="P3050">
        <f>VLOOKUP(O3050,mi2hh!A$2:B$4261,2,FALSE())</f>
        <v>3</v>
      </c>
      <c r="Q3050" t="str">
        <f t="shared" si="189"/>
        <v>Red</v>
      </c>
      <c r="R3050" t="str">
        <f t="shared" si="190"/>
        <v>MA</v>
      </c>
      <c r="S3050" s="24" t="s">
        <v>1223</v>
      </c>
      <c r="T3050" t="str">
        <f t="shared" si="191"/>
        <v/>
      </c>
      <c r="U3050">
        <f>VLOOKUP(S3050,ar_skupina!L$2:M$136,2,FALSE())</f>
        <v>79</v>
      </c>
    </row>
    <row r="3051" spans="1:21" ht="14.25" customHeight="1" x14ac:dyDescent="0.25">
      <c r="A3051">
        <v>3707</v>
      </c>
      <c r="B3051" s="9">
        <v>45428.416666666701</v>
      </c>
      <c r="C3051" s="9">
        <v>45428.520833333299</v>
      </c>
      <c r="D3051" t="s">
        <v>2232</v>
      </c>
      <c r="E3051" t="s">
        <v>16</v>
      </c>
      <c r="F3051" t="s">
        <v>2233</v>
      </c>
      <c r="G3051" t="s">
        <v>5</v>
      </c>
      <c r="H3051" t="s">
        <v>1305</v>
      </c>
      <c r="I3051" s="63" t="e">
        <f t="array" ref="I3051">_xlfn.IFS(#REF!="1",1,#REF!="2",2,#REF!="3",3,#REF!="1A",4,#REF!="1B",5,#REF!="2A",6,#REF!="2B",7,#REF!="3A",8,#REF!="3B",9,#REF!="4A",10,#REF!="","")</f>
        <v>#REF!</v>
      </c>
      <c r="J3051">
        <f>VLOOKUP(F3051,profesor!$G$2:$H$101,2,0)</f>
        <v>59</v>
      </c>
      <c r="K3051">
        <f>VLOOKUP(H3051,ar_predmet!A:C,3,0)</f>
        <v>184</v>
      </c>
      <c r="L3051" s="3">
        <f>VLOOKUP(H3051,ar_predmet!A:C,2,FALSE())</f>
        <v>7223</v>
      </c>
      <c r="M3051">
        <f>+VLOOKUP(G3051,tip_dogodka!$B$2:$C$10,2,0)</f>
        <v>4</v>
      </c>
      <c r="N3051">
        <f>+VLOOKUP(E3051,prostor!$F$1:$G$101,2,0)</f>
        <v>54</v>
      </c>
      <c r="O3051">
        <f t="shared" si="188"/>
        <v>150</v>
      </c>
      <c r="P3051">
        <f>VLOOKUP(O3051,mi2hh!A$2:B$4261,2,FALSE())</f>
        <v>3</v>
      </c>
      <c r="Q3051" t="str">
        <f t="shared" si="189"/>
        <v>Red</v>
      </c>
      <c r="R3051" t="str">
        <f t="shared" si="190"/>
        <v>MA</v>
      </c>
      <c r="S3051" s="24" t="s">
        <v>1228</v>
      </c>
      <c r="T3051" t="str">
        <f t="shared" si="191"/>
        <v/>
      </c>
      <c r="U3051">
        <f>VLOOKUP(S3051,ar_skupina!L$2:M$136,2,FALSE())</f>
        <v>84</v>
      </c>
    </row>
    <row r="3052" spans="1:21" ht="14.25" customHeight="1" x14ac:dyDescent="0.25">
      <c r="A3052">
        <v>3708</v>
      </c>
      <c r="B3052" s="9">
        <v>45380.489583333299</v>
      </c>
      <c r="C3052" s="9">
        <v>45380.59375</v>
      </c>
      <c r="D3052" t="s">
        <v>2249</v>
      </c>
      <c r="E3052">
        <v>403</v>
      </c>
      <c r="F3052" t="s">
        <v>2250</v>
      </c>
      <c r="G3052" t="s">
        <v>3</v>
      </c>
      <c r="H3052" t="s">
        <v>2251</v>
      </c>
      <c r="I3052" s="63" t="e">
        <f t="array" ref="I3052">_xlfn.IFS(#REF!="1",1,#REF!="2",2,#REF!="3",3,#REF!="1A",4,#REF!="1B",5,#REF!="2A",6,#REF!="2B",7,#REF!="3A",8,#REF!="3B",9,#REF!="4A",10,#REF!="","")</f>
        <v>#REF!</v>
      </c>
      <c r="J3052">
        <f>VLOOKUP(F3052,profesor!$G$2:$H$101,2,0)</f>
        <v>32</v>
      </c>
      <c r="K3052">
        <f>VLOOKUP(H3052,ar_predmet!A:C,3,0)</f>
        <v>51</v>
      </c>
      <c r="L3052" s="3">
        <f>VLOOKUP(H3052,ar_predmet!A:C,2,FALSE())</f>
        <v>5307</v>
      </c>
      <c r="M3052">
        <f>+VLOOKUP(G3052,tip_dogodka!$B$2:$C$10,2,0)</f>
        <v>2</v>
      </c>
      <c r="N3052">
        <f>+VLOOKUP(E3052,prostor!$F$1:$G$101,2,0)</f>
        <v>12</v>
      </c>
      <c r="O3052">
        <f t="shared" si="188"/>
        <v>150</v>
      </c>
      <c r="P3052">
        <f>VLOOKUP(O3052,mi2hh!A$2:B$4261,2,FALSE())</f>
        <v>3</v>
      </c>
      <c r="Q3052" t="str">
        <f t="shared" si="189"/>
        <v>Red</v>
      </c>
      <c r="R3052" t="str">
        <f t="shared" si="190"/>
        <v>VS</v>
      </c>
      <c r="S3052" s="24" t="s">
        <v>1183</v>
      </c>
      <c r="T3052" t="str">
        <f t="shared" si="191"/>
        <v>2</v>
      </c>
      <c r="U3052">
        <f>VLOOKUP(S3052,ar_skupina!L$2:M$136,2,FALSE())</f>
        <v>43</v>
      </c>
    </row>
    <row r="3053" spans="1:21" ht="14.25" customHeight="1" x14ac:dyDescent="0.25">
      <c r="A3053">
        <v>3709</v>
      </c>
      <c r="B3053" s="9">
        <v>45384.53125</v>
      </c>
      <c r="C3053" s="9">
        <v>45384.635416666701</v>
      </c>
      <c r="D3053" t="s">
        <v>2252</v>
      </c>
      <c r="E3053">
        <v>403</v>
      </c>
      <c r="F3053" t="s">
        <v>2250</v>
      </c>
      <c r="G3053" t="s">
        <v>3</v>
      </c>
      <c r="H3053" t="s">
        <v>2251</v>
      </c>
      <c r="I3053" s="63" t="e">
        <f t="array" ref="I3053">_xlfn.IFS(#REF!="1",1,#REF!="2",2,#REF!="3",3,#REF!="1A",4,#REF!="1B",5,#REF!="2A",6,#REF!="2B",7,#REF!="3A",8,#REF!="3B",9,#REF!="4A",10,#REF!="","")</f>
        <v>#REF!</v>
      </c>
      <c r="J3053">
        <f>VLOOKUP(F3053,profesor!$G$2:$H$101,2,0)</f>
        <v>32</v>
      </c>
      <c r="K3053">
        <f>VLOOKUP(H3053,ar_predmet!A:C,3,0)</f>
        <v>51</v>
      </c>
      <c r="L3053" s="3">
        <f>VLOOKUP(H3053,ar_predmet!A:C,2,FALSE())</f>
        <v>5307</v>
      </c>
      <c r="M3053">
        <f>+VLOOKUP(G3053,tip_dogodka!$B$2:$C$10,2,0)</f>
        <v>2</v>
      </c>
      <c r="N3053">
        <f>+VLOOKUP(E3053,prostor!$F$1:$G$101,2,0)</f>
        <v>12</v>
      </c>
      <c r="O3053">
        <f t="shared" si="188"/>
        <v>150</v>
      </c>
      <c r="P3053">
        <f>VLOOKUP(O3053,mi2hh!A$2:B$4261,2,FALSE())</f>
        <v>3</v>
      </c>
      <c r="Q3053" t="str">
        <f t="shared" si="189"/>
        <v>Red</v>
      </c>
      <c r="R3053" t="str">
        <f t="shared" si="190"/>
        <v>VS</v>
      </c>
      <c r="S3053" s="24" t="s">
        <v>1182</v>
      </c>
      <c r="T3053" t="str">
        <f t="shared" si="191"/>
        <v>1</v>
      </c>
      <c r="U3053">
        <f>VLOOKUP(S3053,ar_skupina!L$2:M$136,2,FALSE())</f>
        <v>42</v>
      </c>
    </row>
    <row r="3054" spans="1:21" ht="14.25" customHeight="1" x14ac:dyDescent="0.25">
      <c r="A3054">
        <v>3710</v>
      </c>
      <c r="B3054" s="9">
        <v>45390.677083333299</v>
      </c>
      <c r="C3054" s="9">
        <v>45390.78125</v>
      </c>
      <c r="D3054" t="s">
        <v>2253</v>
      </c>
      <c r="E3054">
        <v>401</v>
      </c>
      <c r="F3054" t="s">
        <v>2250</v>
      </c>
      <c r="G3054" t="s">
        <v>3</v>
      </c>
      <c r="H3054" t="s">
        <v>1301</v>
      </c>
      <c r="I3054" s="63" t="e">
        <f t="array" ref="I3054">_xlfn.IFS(#REF!="1",1,#REF!="2",2,#REF!="3",3,#REF!="1A",4,#REF!="1B",5,#REF!="2A",6,#REF!="2B",7,#REF!="3A",8,#REF!="3B",9,#REF!="4A",10,#REF!="","")</f>
        <v>#REF!</v>
      </c>
      <c r="J3054">
        <f>VLOOKUP(F3054,profesor!$G$2:$H$101,2,0)</f>
        <v>32</v>
      </c>
      <c r="K3054">
        <f>VLOOKUP(H3054,ar_predmet!A:C,3,0)</f>
        <v>2</v>
      </c>
      <c r="L3054" s="3">
        <f>VLOOKUP(H3054,ar_predmet!A:C,2,FALSE())</f>
        <v>5105</v>
      </c>
      <c r="M3054">
        <f>+VLOOKUP(G3054,tip_dogodka!$B$2:$C$10,2,0)</f>
        <v>2</v>
      </c>
      <c r="N3054">
        <f>+VLOOKUP(E3054,prostor!$F$1:$G$101,2,0)</f>
        <v>10</v>
      </c>
      <c r="O3054">
        <f t="shared" si="188"/>
        <v>150</v>
      </c>
      <c r="P3054">
        <f>VLOOKUP(O3054,mi2hh!A$2:B$4261,2,FALSE())</f>
        <v>3</v>
      </c>
      <c r="Q3054" t="str">
        <f t="shared" si="189"/>
        <v>Red</v>
      </c>
      <c r="R3054" t="str">
        <f t="shared" si="190"/>
        <v>VS</v>
      </c>
      <c r="S3054" s="24" t="s">
        <v>1143</v>
      </c>
      <c r="T3054" t="str">
        <f t="shared" si="191"/>
        <v>3A</v>
      </c>
      <c r="U3054">
        <f>VLOOKUP(S3054,ar_skupina!L$2:M$136,2,FALSE())</f>
        <v>9</v>
      </c>
    </row>
    <row r="3055" spans="1:21" ht="14.25" customHeight="1" x14ac:dyDescent="0.25">
      <c r="A3055">
        <v>3711</v>
      </c>
      <c r="B3055" s="9">
        <v>45281.489583333299</v>
      </c>
      <c r="C3055" s="9">
        <v>45281.59375</v>
      </c>
      <c r="D3055" t="s">
        <v>2254</v>
      </c>
      <c r="E3055" t="s">
        <v>16</v>
      </c>
      <c r="F3055" t="s">
        <v>2250</v>
      </c>
      <c r="G3055" t="s">
        <v>5</v>
      </c>
      <c r="H3055" t="s">
        <v>2193</v>
      </c>
      <c r="I3055" s="63" t="e">
        <f t="array" ref="I3055">_xlfn.IFS(#REF!="1",1,#REF!="2",2,#REF!="3",3,#REF!="1A",4,#REF!="1B",5,#REF!="2A",6,#REF!="2B",7,#REF!="3A",8,#REF!="3B",9,#REF!="4A",10,#REF!="","")</f>
        <v>#REF!</v>
      </c>
      <c r="J3055">
        <f>VLOOKUP(F3055,profesor!$G$2:$H$101,2,0)</f>
        <v>32</v>
      </c>
      <c r="K3055">
        <f>VLOOKUP(H3055,ar_predmet!A:C,3,0)</f>
        <v>52</v>
      </c>
      <c r="L3055" s="3">
        <f>VLOOKUP(H3055,ar_predmet!A:C,2,FALSE())</f>
        <v>5308</v>
      </c>
      <c r="M3055">
        <f>+VLOOKUP(G3055,tip_dogodka!$B$2:$C$10,2,0)</f>
        <v>4</v>
      </c>
      <c r="N3055">
        <f>+VLOOKUP(E3055,prostor!$F$1:$G$101,2,0)</f>
        <v>54</v>
      </c>
      <c r="O3055">
        <f t="shared" si="188"/>
        <v>150</v>
      </c>
      <c r="P3055">
        <f>VLOOKUP(O3055,mi2hh!A$2:B$4261,2,FALSE())</f>
        <v>3</v>
      </c>
      <c r="Q3055" t="str">
        <f t="shared" si="189"/>
        <v>Red</v>
      </c>
      <c r="R3055" t="str">
        <f t="shared" si="190"/>
        <v>VS</v>
      </c>
      <c r="S3055" s="24" t="s">
        <v>1183</v>
      </c>
      <c r="T3055" t="str">
        <f t="shared" si="191"/>
        <v>2</v>
      </c>
      <c r="U3055">
        <f>VLOOKUP(S3055,ar_skupina!L$2:M$136,2,FALSE())</f>
        <v>43</v>
      </c>
    </row>
    <row r="3056" spans="1:21" ht="14.25" customHeight="1" x14ac:dyDescent="0.25">
      <c r="A3056">
        <v>3712</v>
      </c>
      <c r="B3056" s="9">
        <v>45428.677083333299</v>
      </c>
      <c r="C3056" s="9">
        <v>45428.78125</v>
      </c>
      <c r="D3056" t="s">
        <v>2255</v>
      </c>
      <c r="E3056">
        <v>401</v>
      </c>
      <c r="F3056" t="s">
        <v>2250</v>
      </c>
      <c r="G3056" t="s">
        <v>3</v>
      </c>
      <c r="H3056" t="s">
        <v>1301</v>
      </c>
      <c r="I3056" s="63" t="e">
        <f t="array" ref="I3056">_xlfn.IFS(#REF!="1",1,#REF!="2",2,#REF!="3",3,#REF!="1A",4,#REF!="1B",5,#REF!="2A",6,#REF!="2B",7,#REF!="3A",8,#REF!="3B",9,#REF!="4A",10,#REF!="","")</f>
        <v>#REF!</v>
      </c>
      <c r="J3056">
        <f>VLOOKUP(F3056,profesor!$G$2:$H$101,2,0)</f>
        <v>32</v>
      </c>
      <c r="K3056">
        <f>VLOOKUP(H3056,ar_predmet!A:C,3,0)</f>
        <v>2</v>
      </c>
      <c r="L3056" s="3">
        <f>VLOOKUP(H3056,ar_predmet!A:C,2,FALSE())</f>
        <v>5105</v>
      </c>
      <c r="M3056">
        <f>+VLOOKUP(G3056,tip_dogodka!$B$2:$C$10,2,0)</f>
        <v>2</v>
      </c>
      <c r="N3056">
        <f>+VLOOKUP(E3056,prostor!$F$1:$G$101,2,0)</f>
        <v>10</v>
      </c>
      <c r="O3056">
        <f t="shared" si="188"/>
        <v>150</v>
      </c>
      <c r="P3056">
        <f>VLOOKUP(O3056,mi2hh!A$2:B$4261,2,FALSE())</f>
        <v>3</v>
      </c>
      <c r="Q3056" t="str">
        <f t="shared" si="189"/>
        <v>Red</v>
      </c>
      <c r="R3056" t="str">
        <f t="shared" si="190"/>
        <v>VS</v>
      </c>
      <c r="S3056" s="24" t="s">
        <v>1147</v>
      </c>
      <c r="T3056" t="str">
        <f t="shared" si="191"/>
        <v>4A</v>
      </c>
      <c r="U3056">
        <f>VLOOKUP(S3056,ar_skupina!L$2:M$136,2,FALSE())</f>
        <v>11</v>
      </c>
    </row>
    <row r="3057" spans="1:21" ht="14.25" customHeight="1" x14ac:dyDescent="0.25">
      <c r="A3057">
        <v>3713</v>
      </c>
      <c r="B3057" s="9">
        <v>45246.75</v>
      </c>
      <c r="C3057" s="9">
        <v>45246.854166666701</v>
      </c>
      <c r="D3057" t="s">
        <v>2256</v>
      </c>
      <c r="E3057">
        <v>412</v>
      </c>
      <c r="F3057" t="s">
        <v>2250</v>
      </c>
      <c r="G3057" t="s">
        <v>3</v>
      </c>
      <c r="H3057" t="s">
        <v>1775</v>
      </c>
      <c r="I3057" s="63" t="e">
        <f t="array" ref="I3057">_xlfn.IFS(#REF!="1",1,#REF!="2",2,#REF!="3",3,#REF!="1A",4,#REF!="1B",5,#REF!="2A",6,#REF!="2B",7,#REF!="3A",8,#REF!="3B",9,#REF!="4A",10,#REF!="","")</f>
        <v>#REF!</v>
      </c>
      <c r="J3057">
        <f>VLOOKUP(F3057,profesor!$G$2:$H$101,2,0)</f>
        <v>32</v>
      </c>
      <c r="K3057">
        <f>VLOOKUP(H3057,ar_predmet!A:C,3,0)</f>
        <v>14</v>
      </c>
      <c r="L3057" s="3">
        <f>VLOOKUP(H3057,ar_predmet!A:C,2,FALSE())</f>
        <v>5204</v>
      </c>
      <c r="M3057">
        <f>+VLOOKUP(G3057,tip_dogodka!$B$2:$C$10,2,0)</f>
        <v>2</v>
      </c>
      <c r="N3057">
        <f>+VLOOKUP(E3057,prostor!$F$1:$G$101,2,0)</f>
        <v>15</v>
      </c>
      <c r="O3057">
        <f t="shared" si="188"/>
        <v>150</v>
      </c>
      <c r="P3057">
        <f>VLOOKUP(O3057,mi2hh!A$2:B$4261,2,FALSE())</f>
        <v>3</v>
      </c>
      <c r="Q3057" t="str">
        <f t="shared" si="189"/>
        <v>Red</v>
      </c>
      <c r="R3057" t="str">
        <f t="shared" si="190"/>
        <v>VS</v>
      </c>
      <c r="S3057" s="24" t="s">
        <v>1174</v>
      </c>
      <c r="T3057" t="str">
        <f t="shared" si="191"/>
        <v>2</v>
      </c>
      <c r="U3057">
        <f>VLOOKUP(S3057,ar_skupina!L$2:M$136,2,FALSE())</f>
        <v>34</v>
      </c>
    </row>
    <row r="3058" spans="1:21" ht="14.25" customHeight="1" x14ac:dyDescent="0.25">
      <c r="A3058">
        <v>3714</v>
      </c>
      <c r="B3058" s="9">
        <v>45394.677083333299</v>
      </c>
      <c r="C3058" s="9">
        <v>45394.78125</v>
      </c>
      <c r="D3058" t="s">
        <v>2253</v>
      </c>
      <c r="E3058">
        <v>401</v>
      </c>
      <c r="F3058" t="s">
        <v>2250</v>
      </c>
      <c r="G3058" t="s">
        <v>3</v>
      </c>
      <c r="H3058" t="s">
        <v>1301</v>
      </c>
      <c r="I3058" s="63" t="e">
        <f t="array" ref="I3058">_xlfn.IFS(#REF!="1",1,#REF!="2",2,#REF!="3",3,#REF!="1A",4,#REF!="1B",5,#REF!="2A",6,#REF!="2B",7,#REF!="3A",8,#REF!="3B",9,#REF!="4A",10,#REF!="","")</f>
        <v>#REF!</v>
      </c>
      <c r="J3058">
        <f>VLOOKUP(F3058,profesor!$G$2:$H$101,2,0)</f>
        <v>32</v>
      </c>
      <c r="K3058">
        <f>VLOOKUP(H3058,ar_predmet!A:C,3,0)</f>
        <v>2</v>
      </c>
      <c r="L3058" s="3">
        <f>VLOOKUP(H3058,ar_predmet!A:C,2,FALSE())</f>
        <v>5105</v>
      </c>
      <c r="M3058">
        <f>+VLOOKUP(G3058,tip_dogodka!$B$2:$C$10,2,0)</f>
        <v>2</v>
      </c>
      <c r="N3058">
        <f>+VLOOKUP(E3058,prostor!$F$1:$G$101,2,0)</f>
        <v>10</v>
      </c>
      <c r="O3058">
        <f t="shared" si="188"/>
        <v>150</v>
      </c>
      <c r="P3058">
        <f>VLOOKUP(O3058,mi2hh!A$2:B$4261,2,FALSE())</f>
        <v>3</v>
      </c>
      <c r="Q3058" t="str">
        <f t="shared" si="189"/>
        <v>Red</v>
      </c>
      <c r="R3058" t="str">
        <f t="shared" si="190"/>
        <v>VS</v>
      </c>
      <c r="S3058" s="24" t="s">
        <v>1143</v>
      </c>
      <c r="T3058" t="str">
        <f t="shared" si="191"/>
        <v>3A</v>
      </c>
      <c r="U3058">
        <f>VLOOKUP(S3058,ar_skupina!L$2:M$136,2,FALSE())</f>
        <v>9</v>
      </c>
    </row>
    <row r="3059" spans="1:21" ht="14.25" customHeight="1" x14ac:dyDescent="0.25">
      <c r="A3059">
        <v>3715</v>
      </c>
      <c r="B3059" s="9">
        <v>45260.375</v>
      </c>
      <c r="C3059" s="9">
        <v>45260.479166666701</v>
      </c>
      <c r="D3059" t="s">
        <v>2257</v>
      </c>
      <c r="E3059">
        <v>401</v>
      </c>
      <c r="F3059" t="s">
        <v>2250</v>
      </c>
      <c r="G3059" t="s">
        <v>3</v>
      </c>
      <c r="H3059" t="s">
        <v>1301</v>
      </c>
      <c r="I3059" s="63" t="e">
        <f t="array" ref="I3059">_xlfn.IFS(#REF!="1",1,#REF!="2",2,#REF!="3",3,#REF!="1A",4,#REF!="1B",5,#REF!="2A",6,#REF!="2B",7,#REF!="3A",8,#REF!="3B",9,#REF!="4A",10,#REF!="","")</f>
        <v>#REF!</v>
      </c>
      <c r="J3059">
        <f>VLOOKUP(F3059,profesor!$G$2:$H$101,2,0)</f>
        <v>32</v>
      </c>
      <c r="K3059">
        <f>VLOOKUP(H3059,ar_predmet!A:C,3,0)</f>
        <v>2</v>
      </c>
      <c r="L3059" s="3">
        <f>VLOOKUP(H3059,ar_predmet!A:C,2,FALSE())</f>
        <v>5105</v>
      </c>
      <c r="M3059">
        <f>+VLOOKUP(G3059,tip_dogodka!$B$2:$C$10,2,0)</f>
        <v>2</v>
      </c>
      <c r="N3059">
        <f>+VLOOKUP(E3059,prostor!$F$1:$G$101,2,0)</f>
        <v>10</v>
      </c>
      <c r="O3059">
        <f t="shared" si="188"/>
        <v>150</v>
      </c>
      <c r="P3059">
        <f>VLOOKUP(O3059,mi2hh!A$2:B$4261,2,FALSE())</f>
        <v>3</v>
      </c>
      <c r="Q3059" t="str">
        <f t="shared" si="189"/>
        <v>Red</v>
      </c>
      <c r="R3059" t="str">
        <f t="shared" si="190"/>
        <v>UN</v>
      </c>
      <c r="S3059" s="24" t="s">
        <v>1200</v>
      </c>
      <c r="T3059" t="str">
        <f t="shared" si="191"/>
        <v>2B</v>
      </c>
      <c r="U3059">
        <f>VLOOKUP(S3059,ar_skupina!L$2:M$136,2,FALSE())</f>
        <v>57</v>
      </c>
    </row>
    <row r="3060" spans="1:21" ht="14.25" customHeight="1" x14ac:dyDescent="0.25">
      <c r="A3060">
        <v>3716</v>
      </c>
      <c r="B3060" s="9">
        <v>45385.53125</v>
      </c>
      <c r="C3060" s="9">
        <v>45385.635416666701</v>
      </c>
      <c r="D3060" t="s">
        <v>2249</v>
      </c>
      <c r="E3060">
        <v>403</v>
      </c>
      <c r="F3060" t="s">
        <v>2250</v>
      </c>
      <c r="G3060" t="s">
        <v>3</v>
      </c>
      <c r="H3060" t="s">
        <v>2251</v>
      </c>
      <c r="I3060" s="63" t="e">
        <f t="array" ref="I3060">_xlfn.IFS(#REF!="1",1,#REF!="2",2,#REF!="3",3,#REF!="1A",4,#REF!="1B",5,#REF!="2A",6,#REF!="2B",7,#REF!="3A",8,#REF!="3B",9,#REF!="4A",10,#REF!="","")</f>
        <v>#REF!</v>
      </c>
      <c r="J3060">
        <f>VLOOKUP(F3060,profesor!$G$2:$H$101,2,0)</f>
        <v>32</v>
      </c>
      <c r="K3060">
        <f>VLOOKUP(H3060,ar_predmet!A:C,3,0)</f>
        <v>51</v>
      </c>
      <c r="L3060" s="3">
        <f>VLOOKUP(H3060,ar_predmet!A:C,2,FALSE())</f>
        <v>5307</v>
      </c>
      <c r="M3060">
        <f>+VLOOKUP(G3060,tip_dogodka!$B$2:$C$10,2,0)</f>
        <v>2</v>
      </c>
      <c r="N3060">
        <f>+VLOOKUP(E3060,prostor!$F$1:$G$101,2,0)</f>
        <v>12</v>
      </c>
      <c r="O3060">
        <f t="shared" si="188"/>
        <v>150</v>
      </c>
      <c r="P3060">
        <f>VLOOKUP(O3060,mi2hh!A$2:B$4261,2,FALSE())</f>
        <v>3</v>
      </c>
      <c r="Q3060" t="str">
        <f t="shared" si="189"/>
        <v>Red</v>
      </c>
      <c r="R3060" t="str">
        <f t="shared" si="190"/>
        <v>VS</v>
      </c>
      <c r="S3060" s="24" t="s">
        <v>1183</v>
      </c>
      <c r="T3060" t="str">
        <f t="shared" si="191"/>
        <v>2</v>
      </c>
      <c r="U3060">
        <f>VLOOKUP(S3060,ar_skupina!L$2:M$136,2,FALSE())</f>
        <v>43</v>
      </c>
    </row>
    <row r="3061" spans="1:21" ht="14.25" customHeight="1" x14ac:dyDescent="0.25">
      <c r="A3061">
        <v>3717</v>
      </c>
      <c r="B3061" s="9">
        <v>45301.375</v>
      </c>
      <c r="C3061" s="9">
        <v>45301.479166666701</v>
      </c>
      <c r="D3061" t="s">
        <v>2258</v>
      </c>
      <c r="E3061" t="s">
        <v>16</v>
      </c>
      <c r="F3061" t="s">
        <v>2250</v>
      </c>
      <c r="G3061" t="s">
        <v>5</v>
      </c>
      <c r="H3061" t="s">
        <v>2205</v>
      </c>
      <c r="I3061" s="63" t="e">
        <f t="array" ref="I3061">_xlfn.IFS(#REF!="1",1,#REF!="2",2,#REF!="3",3,#REF!="1A",4,#REF!="1B",5,#REF!="2A",6,#REF!="2B",7,#REF!="3A",8,#REF!="3B",9,#REF!="4A",10,#REF!="","")</f>
        <v>#REF!</v>
      </c>
      <c r="J3061">
        <f>VLOOKUP(F3061,profesor!$G$2:$H$101,2,0)</f>
        <v>32</v>
      </c>
      <c r="K3061">
        <f>VLOOKUP(H3061,ar_predmet!A:C,3,0)</f>
        <v>125</v>
      </c>
      <c r="L3061" s="3">
        <f>VLOOKUP(H3061,ar_predmet!A:C,2,FALSE())</f>
        <v>6318</v>
      </c>
      <c r="M3061">
        <f>+VLOOKUP(G3061,tip_dogodka!$B$2:$C$10,2,0)</f>
        <v>4</v>
      </c>
      <c r="N3061">
        <f>+VLOOKUP(E3061,prostor!$F$1:$G$101,2,0)</f>
        <v>54</v>
      </c>
      <c r="O3061">
        <f t="shared" si="188"/>
        <v>150</v>
      </c>
      <c r="P3061">
        <f>VLOOKUP(O3061,mi2hh!A$2:B$4261,2,FALSE())</f>
        <v>3</v>
      </c>
      <c r="Q3061" t="str">
        <f t="shared" si="189"/>
        <v>Red</v>
      </c>
      <c r="R3061" t="str">
        <f t="shared" si="190"/>
        <v>UN</v>
      </c>
      <c r="S3061" s="24" t="s">
        <v>1214</v>
      </c>
      <c r="T3061" t="str">
        <f t="shared" si="191"/>
        <v/>
      </c>
      <c r="U3061">
        <f>VLOOKUP(S3061,ar_skupina!L$2:M$136,2,FALSE())</f>
        <v>71</v>
      </c>
    </row>
    <row r="3062" spans="1:21" ht="14.25" customHeight="1" x14ac:dyDescent="0.25">
      <c r="A3062">
        <v>3718</v>
      </c>
      <c r="B3062" s="9">
        <v>45254.375</v>
      </c>
      <c r="C3062" s="9">
        <v>45254.479166666701</v>
      </c>
      <c r="D3062" t="s">
        <v>2259</v>
      </c>
      <c r="E3062" t="s">
        <v>16</v>
      </c>
      <c r="F3062" t="s">
        <v>2250</v>
      </c>
      <c r="G3062" t="s">
        <v>5</v>
      </c>
      <c r="H3062" t="s">
        <v>1301</v>
      </c>
      <c r="I3062" s="63" t="e">
        <f t="array" ref="I3062">_xlfn.IFS(#REF!="1",1,#REF!="2",2,#REF!="3",3,#REF!="1A",4,#REF!="1B",5,#REF!="2A",6,#REF!="2B",7,#REF!="3A",8,#REF!="3B",9,#REF!="4A",10,#REF!="","")</f>
        <v>#REF!</v>
      </c>
      <c r="J3062">
        <f>VLOOKUP(F3062,profesor!$G$2:$H$101,2,0)</f>
        <v>32</v>
      </c>
      <c r="K3062">
        <f>VLOOKUP(H3062,ar_predmet!A:C,3,0)</f>
        <v>2</v>
      </c>
      <c r="L3062" s="3">
        <f>VLOOKUP(H3062,ar_predmet!A:C,2,FALSE())</f>
        <v>5105</v>
      </c>
      <c r="M3062">
        <f>+VLOOKUP(G3062,tip_dogodka!$B$2:$C$10,2,0)</f>
        <v>4</v>
      </c>
      <c r="N3062">
        <f>+VLOOKUP(E3062,prostor!$F$1:$G$101,2,0)</f>
        <v>54</v>
      </c>
      <c r="O3062">
        <f t="shared" si="188"/>
        <v>150</v>
      </c>
      <c r="P3062">
        <f>VLOOKUP(O3062,mi2hh!A$2:B$4261,2,FALSE())</f>
        <v>3</v>
      </c>
      <c r="Q3062" t="str">
        <f t="shared" si="189"/>
        <v>Red</v>
      </c>
      <c r="R3062" t="str">
        <f t="shared" si="190"/>
        <v>UN</v>
      </c>
      <c r="S3062" s="24" t="s">
        <v>1200</v>
      </c>
      <c r="T3062" t="str">
        <f t="shared" si="191"/>
        <v>2B</v>
      </c>
      <c r="U3062">
        <f>VLOOKUP(S3062,ar_skupina!L$2:M$136,2,FALSE())</f>
        <v>57</v>
      </c>
    </row>
    <row r="3063" spans="1:21" ht="14.25" customHeight="1" x14ac:dyDescent="0.25">
      <c r="A3063">
        <v>3720</v>
      </c>
      <c r="B3063" s="9">
        <v>45236.75</v>
      </c>
      <c r="C3063" s="9">
        <v>45236.854166666701</v>
      </c>
      <c r="D3063" t="s">
        <v>2256</v>
      </c>
      <c r="E3063">
        <v>412</v>
      </c>
      <c r="F3063" t="s">
        <v>2250</v>
      </c>
      <c r="G3063" t="s">
        <v>3</v>
      </c>
      <c r="H3063" t="s">
        <v>1775</v>
      </c>
      <c r="I3063" s="63" t="e">
        <f t="array" ref="I3063">_xlfn.IFS(#REF!="1",1,#REF!="2",2,#REF!="3",3,#REF!="1A",4,#REF!="1B",5,#REF!="2A",6,#REF!="2B",7,#REF!="3A",8,#REF!="3B",9,#REF!="4A",10,#REF!="","")</f>
        <v>#REF!</v>
      </c>
      <c r="J3063">
        <f>VLOOKUP(F3063,profesor!$G$2:$H$101,2,0)</f>
        <v>32</v>
      </c>
      <c r="K3063">
        <f>VLOOKUP(H3063,ar_predmet!A:C,3,0)</f>
        <v>14</v>
      </c>
      <c r="L3063" s="3">
        <f>VLOOKUP(H3063,ar_predmet!A:C,2,FALSE())</f>
        <v>5204</v>
      </c>
      <c r="M3063">
        <f>+VLOOKUP(G3063,tip_dogodka!$B$2:$C$10,2,0)</f>
        <v>2</v>
      </c>
      <c r="N3063">
        <f>+VLOOKUP(E3063,prostor!$F$1:$G$101,2,0)</f>
        <v>15</v>
      </c>
      <c r="O3063">
        <f t="shared" si="188"/>
        <v>150</v>
      </c>
      <c r="P3063">
        <f>VLOOKUP(O3063,mi2hh!A$2:B$4261,2,FALSE())</f>
        <v>3</v>
      </c>
      <c r="Q3063" t="str">
        <f t="shared" si="189"/>
        <v>Red</v>
      </c>
      <c r="R3063" t="str">
        <f t="shared" si="190"/>
        <v>VS</v>
      </c>
      <c r="S3063" s="24" t="s">
        <v>1174</v>
      </c>
      <c r="T3063" t="str">
        <f t="shared" si="191"/>
        <v>2</v>
      </c>
      <c r="U3063">
        <f>VLOOKUP(S3063,ar_skupina!L$2:M$136,2,FALSE())</f>
        <v>34</v>
      </c>
    </row>
    <row r="3064" spans="1:21" ht="14.25" customHeight="1" x14ac:dyDescent="0.25">
      <c r="A3064">
        <v>3721</v>
      </c>
      <c r="B3064" s="9">
        <v>45222.416666666701</v>
      </c>
      <c r="C3064" s="9">
        <v>45222.520833333299</v>
      </c>
      <c r="D3064" t="s">
        <v>2260</v>
      </c>
      <c r="E3064">
        <v>401</v>
      </c>
      <c r="F3064" t="s">
        <v>2250</v>
      </c>
      <c r="G3064" t="s">
        <v>3</v>
      </c>
      <c r="H3064" t="s">
        <v>1301</v>
      </c>
      <c r="I3064" s="63" t="e">
        <f t="array" ref="I3064">_xlfn.IFS(#REF!="1",1,#REF!="2",2,#REF!="3",3,#REF!="1A",4,#REF!="1B",5,#REF!="2A",6,#REF!="2B",7,#REF!="3A",8,#REF!="3B",9,#REF!="4A",10,#REF!="","")</f>
        <v>#REF!</v>
      </c>
      <c r="J3064">
        <f>VLOOKUP(F3064,profesor!$G$2:$H$101,2,0)</f>
        <v>32</v>
      </c>
      <c r="K3064">
        <f>VLOOKUP(H3064,ar_predmet!A:C,3,0)</f>
        <v>2</v>
      </c>
      <c r="L3064" s="3">
        <f>VLOOKUP(H3064,ar_predmet!A:C,2,FALSE())</f>
        <v>5105</v>
      </c>
      <c r="M3064">
        <f>+VLOOKUP(G3064,tip_dogodka!$B$2:$C$10,2,0)</f>
        <v>2</v>
      </c>
      <c r="N3064">
        <f>+VLOOKUP(E3064,prostor!$F$1:$G$101,2,0)</f>
        <v>10</v>
      </c>
      <c r="O3064">
        <f t="shared" si="188"/>
        <v>150</v>
      </c>
      <c r="P3064">
        <f>VLOOKUP(O3064,mi2hh!A$2:B$4261,2,FALSE())</f>
        <v>3</v>
      </c>
      <c r="Q3064" t="str">
        <f t="shared" si="189"/>
        <v>Red</v>
      </c>
      <c r="R3064" t="str">
        <f t="shared" si="190"/>
        <v>UN</v>
      </c>
      <c r="S3064" s="24" t="s">
        <v>1197</v>
      </c>
      <c r="T3064" t="str">
        <f t="shared" si="191"/>
        <v>1A</v>
      </c>
      <c r="U3064">
        <f>VLOOKUP(S3064,ar_skupina!L$2:M$136,2,FALSE())</f>
        <v>54</v>
      </c>
    </row>
    <row r="3065" spans="1:21" ht="14.25" customHeight="1" x14ac:dyDescent="0.25">
      <c r="A3065">
        <v>3723</v>
      </c>
      <c r="B3065" s="9">
        <v>45239.75</v>
      </c>
      <c r="C3065" s="9">
        <v>45239.854166666701</v>
      </c>
      <c r="D3065" t="s">
        <v>2261</v>
      </c>
      <c r="E3065" t="s">
        <v>16</v>
      </c>
      <c r="F3065" t="s">
        <v>2250</v>
      </c>
      <c r="G3065" t="s">
        <v>5</v>
      </c>
      <c r="H3065" t="s">
        <v>1775</v>
      </c>
      <c r="I3065" s="63" t="e">
        <f t="array" ref="I3065">_xlfn.IFS(#REF!="1",1,#REF!="2",2,#REF!="3",3,#REF!="1A",4,#REF!="1B",5,#REF!="2A",6,#REF!="2B",7,#REF!="3A",8,#REF!="3B",9,#REF!="4A",10,#REF!="","")</f>
        <v>#REF!</v>
      </c>
      <c r="J3065">
        <f>VLOOKUP(F3065,profesor!$G$2:$H$101,2,0)</f>
        <v>32</v>
      </c>
      <c r="K3065">
        <f>VLOOKUP(H3065,ar_predmet!A:C,3,0)</f>
        <v>14</v>
      </c>
      <c r="L3065" s="3">
        <f>VLOOKUP(H3065,ar_predmet!A:C,2,FALSE())</f>
        <v>5204</v>
      </c>
      <c r="M3065">
        <f>+VLOOKUP(G3065,tip_dogodka!$B$2:$C$10,2,0)</f>
        <v>4</v>
      </c>
      <c r="N3065">
        <f>+VLOOKUP(E3065,prostor!$F$1:$G$101,2,0)</f>
        <v>54</v>
      </c>
      <c r="O3065">
        <f t="shared" si="188"/>
        <v>150</v>
      </c>
      <c r="P3065">
        <f>VLOOKUP(O3065,mi2hh!A$2:B$4261,2,FALSE())</f>
        <v>3</v>
      </c>
      <c r="Q3065" t="str">
        <f t="shared" si="189"/>
        <v>Red</v>
      </c>
      <c r="R3065" t="str">
        <f t="shared" si="190"/>
        <v>VS</v>
      </c>
      <c r="S3065" s="24" t="s">
        <v>1174</v>
      </c>
      <c r="T3065" t="str">
        <f t="shared" si="191"/>
        <v>2</v>
      </c>
      <c r="U3065">
        <f>VLOOKUP(S3065,ar_skupina!L$2:M$136,2,FALSE())</f>
        <v>34</v>
      </c>
    </row>
    <row r="3066" spans="1:21" ht="14.25" customHeight="1" x14ac:dyDescent="0.25">
      <c r="A3066">
        <v>3724</v>
      </c>
      <c r="B3066" s="9">
        <v>45425.677083333299</v>
      </c>
      <c r="C3066" s="9">
        <v>45425.78125</v>
      </c>
      <c r="D3066" t="s">
        <v>2255</v>
      </c>
      <c r="E3066">
        <v>401</v>
      </c>
      <c r="F3066" t="s">
        <v>2250</v>
      </c>
      <c r="G3066" t="s">
        <v>3</v>
      </c>
      <c r="H3066" t="s">
        <v>1301</v>
      </c>
      <c r="I3066" s="63" t="e">
        <f t="array" ref="I3066">_xlfn.IFS(#REF!="1",1,#REF!="2",2,#REF!="3",3,#REF!="1A",4,#REF!="1B",5,#REF!="2A",6,#REF!="2B",7,#REF!="3A",8,#REF!="3B",9,#REF!="4A",10,#REF!="","")</f>
        <v>#REF!</v>
      </c>
      <c r="J3066">
        <f>VLOOKUP(F3066,profesor!$G$2:$H$101,2,0)</f>
        <v>32</v>
      </c>
      <c r="K3066">
        <f>VLOOKUP(H3066,ar_predmet!A:C,3,0)</f>
        <v>2</v>
      </c>
      <c r="L3066" s="3">
        <f>VLOOKUP(H3066,ar_predmet!A:C,2,FALSE())</f>
        <v>5105</v>
      </c>
      <c r="M3066">
        <f>+VLOOKUP(G3066,tip_dogodka!$B$2:$C$10,2,0)</f>
        <v>2</v>
      </c>
      <c r="N3066">
        <f>+VLOOKUP(E3066,prostor!$F$1:$G$101,2,0)</f>
        <v>10</v>
      </c>
      <c r="O3066">
        <f t="shared" si="188"/>
        <v>150</v>
      </c>
      <c r="P3066">
        <f>VLOOKUP(O3066,mi2hh!A$2:B$4261,2,FALSE())</f>
        <v>3</v>
      </c>
      <c r="Q3066" t="str">
        <f t="shared" si="189"/>
        <v>Red</v>
      </c>
      <c r="R3066" t="str">
        <f t="shared" si="190"/>
        <v>VS</v>
      </c>
      <c r="S3066" s="24" t="s">
        <v>1147</v>
      </c>
      <c r="T3066" t="str">
        <f t="shared" si="191"/>
        <v>4A</v>
      </c>
      <c r="U3066">
        <f>VLOOKUP(S3066,ar_skupina!L$2:M$136,2,FALSE())</f>
        <v>11</v>
      </c>
    </row>
    <row r="3067" spans="1:21" ht="14.25" customHeight="1" x14ac:dyDescent="0.25">
      <c r="A3067">
        <v>3725</v>
      </c>
      <c r="B3067" s="9">
        <v>45351.489583333299</v>
      </c>
      <c r="C3067" s="9">
        <v>45351.59375</v>
      </c>
      <c r="D3067" t="s">
        <v>2262</v>
      </c>
      <c r="E3067">
        <v>403</v>
      </c>
      <c r="F3067" t="s">
        <v>2250</v>
      </c>
      <c r="G3067" t="s">
        <v>2</v>
      </c>
      <c r="H3067" t="s">
        <v>2251</v>
      </c>
      <c r="I3067" s="63" t="e">
        <f t="array" ref="I3067">_xlfn.IFS(#REF!="1",1,#REF!="2",2,#REF!="3",3,#REF!="1A",4,#REF!="1B",5,#REF!="2A",6,#REF!="2B",7,#REF!="3A",8,#REF!="3B",9,#REF!="4A",10,#REF!="","")</f>
        <v>#REF!</v>
      </c>
      <c r="J3067">
        <f>VLOOKUP(F3067,profesor!$G$2:$H$101,2,0)</f>
        <v>32</v>
      </c>
      <c r="K3067">
        <f>VLOOKUP(H3067,ar_predmet!A:C,3,0)</f>
        <v>51</v>
      </c>
      <c r="L3067" s="3">
        <f>VLOOKUP(H3067,ar_predmet!A:C,2,FALSE())</f>
        <v>5307</v>
      </c>
      <c r="M3067">
        <f>+VLOOKUP(G3067,tip_dogodka!$B$2:$C$10,2,0)</f>
        <v>1</v>
      </c>
      <c r="N3067">
        <f>+VLOOKUP(E3067,prostor!$F$1:$G$101,2,0)</f>
        <v>12</v>
      </c>
      <c r="O3067">
        <f t="shared" si="188"/>
        <v>150</v>
      </c>
      <c r="P3067">
        <f>VLOOKUP(O3067,mi2hh!A$2:B$4261,2,FALSE())</f>
        <v>3</v>
      </c>
      <c r="Q3067" t="str">
        <f t="shared" si="189"/>
        <v>Red</v>
      </c>
      <c r="R3067" t="str">
        <f t="shared" si="190"/>
        <v>VS</v>
      </c>
      <c r="S3067" s="24" t="s">
        <v>1179</v>
      </c>
      <c r="T3067" t="str">
        <f t="shared" si="191"/>
        <v/>
      </c>
      <c r="U3067">
        <f>VLOOKUP(S3067,ar_skupina!L$2:M$136,2,FALSE())</f>
        <v>39</v>
      </c>
    </row>
    <row r="3068" spans="1:21" ht="14.25" customHeight="1" x14ac:dyDescent="0.25">
      <c r="A3068">
        <v>3726</v>
      </c>
      <c r="B3068" s="9">
        <v>45365.375</v>
      </c>
      <c r="C3068" s="9">
        <v>45365.479166666701</v>
      </c>
      <c r="D3068" t="s">
        <v>2263</v>
      </c>
      <c r="E3068">
        <v>401</v>
      </c>
      <c r="F3068" t="s">
        <v>2250</v>
      </c>
      <c r="G3068" t="s">
        <v>3</v>
      </c>
      <c r="H3068" t="s">
        <v>1301</v>
      </c>
      <c r="I3068" s="63" t="e">
        <f t="array" ref="I3068">_xlfn.IFS(#REF!="1",1,#REF!="2",2,#REF!="3",3,#REF!="1A",4,#REF!="1B",5,#REF!="2A",6,#REF!="2B",7,#REF!="3A",8,#REF!="3B",9,#REF!="4A",10,#REF!="","")</f>
        <v>#REF!</v>
      </c>
      <c r="J3068">
        <f>VLOOKUP(F3068,profesor!$G$2:$H$101,2,0)</f>
        <v>32</v>
      </c>
      <c r="K3068">
        <f>VLOOKUP(H3068,ar_predmet!A:C,3,0)</f>
        <v>2</v>
      </c>
      <c r="L3068" s="3">
        <f>VLOOKUP(H3068,ar_predmet!A:C,2,FALSE())</f>
        <v>5105</v>
      </c>
      <c r="M3068">
        <f>+VLOOKUP(G3068,tip_dogodka!$B$2:$C$10,2,0)</f>
        <v>2</v>
      </c>
      <c r="N3068">
        <f>+VLOOKUP(E3068,prostor!$F$1:$G$101,2,0)</f>
        <v>10</v>
      </c>
      <c r="O3068">
        <f t="shared" si="188"/>
        <v>150</v>
      </c>
      <c r="P3068">
        <f>VLOOKUP(O3068,mi2hh!A$2:B$4261,2,FALSE())</f>
        <v>3</v>
      </c>
      <c r="Q3068" t="str">
        <f t="shared" si="189"/>
        <v>Red</v>
      </c>
      <c r="R3068" t="str">
        <f t="shared" si="190"/>
        <v>VS</v>
      </c>
      <c r="S3068" s="24" t="s">
        <v>1135</v>
      </c>
      <c r="T3068" t="str">
        <f t="shared" si="191"/>
        <v>1A</v>
      </c>
      <c r="U3068">
        <f>VLOOKUP(S3068,ar_skupina!L$2:M$136,2,FALSE())</f>
        <v>5</v>
      </c>
    </row>
    <row r="3069" spans="1:21" ht="14.25" customHeight="1" x14ac:dyDescent="0.25">
      <c r="A3069">
        <v>3727</v>
      </c>
      <c r="B3069" s="9">
        <v>45378.75</v>
      </c>
      <c r="C3069" s="9">
        <v>45378.920138888898</v>
      </c>
      <c r="D3069" t="s">
        <v>2264</v>
      </c>
      <c r="E3069" t="s">
        <v>17</v>
      </c>
      <c r="F3069" t="s">
        <v>2250</v>
      </c>
      <c r="G3069" t="s">
        <v>8</v>
      </c>
      <c r="H3069" t="s">
        <v>2251</v>
      </c>
      <c r="I3069" s="63" t="e">
        <f t="array" ref="I3069">_xlfn.IFS(#REF!="1",1,#REF!="2",2,#REF!="3",3,#REF!="1A",4,#REF!="1B",5,#REF!="2A",6,#REF!="2B",7,#REF!="3A",8,#REF!="3B",9,#REF!="4A",10,#REF!="","")</f>
        <v>#REF!</v>
      </c>
      <c r="J3069">
        <f>VLOOKUP(F3069,profesor!$G$2:$H$101,2,0)</f>
        <v>32</v>
      </c>
      <c r="K3069">
        <f>VLOOKUP(H3069,ar_predmet!A:C,3,0)</f>
        <v>51</v>
      </c>
      <c r="L3069" s="3">
        <f>VLOOKUP(H3069,ar_predmet!A:C,2,FALSE())</f>
        <v>5307</v>
      </c>
      <c r="M3069">
        <f>+VLOOKUP(G3069,tip_dogodka!$B$2:$C$10,2,0)</f>
        <v>7</v>
      </c>
      <c r="N3069">
        <f>+VLOOKUP(E3069,prostor!$F$1:$G$101,2,0)</f>
        <v>55</v>
      </c>
      <c r="O3069">
        <f t="shared" si="188"/>
        <v>245</v>
      </c>
      <c r="P3069">
        <f>VLOOKUP(O3069,mi2hh!A$2:B$4261,2,FALSE())</f>
        <v>5</v>
      </c>
      <c r="Q3069" t="str">
        <f t="shared" si="189"/>
        <v>Izr</v>
      </c>
      <c r="R3069" t="str">
        <f t="shared" si="190"/>
        <v>VS</v>
      </c>
      <c r="S3069" s="24" t="s">
        <v>1252</v>
      </c>
      <c r="T3069" t="str">
        <f t="shared" si="191"/>
        <v/>
      </c>
      <c r="U3069">
        <f>VLOOKUP(S3069,ar_skupina!L$2:M$136,2,FALSE())</f>
        <v>105</v>
      </c>
    </row>
    <row r="3070" spans="1:21" ht="14.25" customHeight="1" x14ac:dyDescent="0.25">
      <c r="A3070">
        <v>3728</v>
      </c>
      <c r="B3070" s="9">
        <v>45366.489583333299</v>
      </c>
      <c r="C3070" s="9">
        <v>45366.59375</v>
      </c>
      <c r="D3070" t="s">
        <v>2249</v>
      </c>
      <c r="E3070">
        <v>403</v>
      </c>
      <c r="F3070" t="s">
        <v>2250</v>
      </c>
      <c r="G3070" t="s">
        <v>3</v>
      </c>
      <c r="H3070" t="s">
        <v>2251</v>
      </c>
      <c r="I3070" s="63" t="e">
        <f t="array" ref="I3070">_xlfn.IFS(#REF!="1",1,#REF!="2",2,#REF!="3",3,#REF!="1A",4,#REF!="1B",5,#REF!="2A",6,#REF!="2B",7,#REF!="3A",8,#REF!="3B",9,#REF!="4A",10,#REF!="","")</f>
        <v>#REF!</v>
      </c>
      <c r="J3070">
        <f>VLOOKUP(F3070,profesor!$G$2:$H$101,2,0)</f>
        <v>32</v>
      </c>
      <c r="K3070">
        <f>VLOOKUP(H3070,ar_predmet!A:C,3,0)</f>
        <v>51</v>
      </c>
      <c r="L3070" s="3">
        <f>VLOOKUP(H3070,ar_predmet!A:C,2,FALSE())</f>
        <v>5307</v>
      </c>
      <c r="M3070">
        <f>+VLOOKUP(G3070,tip_dogodka!$B$2:$C$10,2,0)</f>
        <v>2</v>
      </c>
      <c r="N3070">
        <f>+VLOOKUP(E3070,prostor!$F$1:$G$101,2,0)</f>
        <v>12</v>
      </c>
      <c r="O3070">
        <f t="shared" si="188"/>
        <v>150</v>
      </c>
      <c r="P3070">
        <f>VLOOKUP(O3070,mi2hh!A$2:B$4261,2,FALSE())</f>
        <v>3</v>
      </c>
      <c r="Q3070" t="str">
        <f t="shared" si="189"/>
        <v>Red</v>
      </c>
      <c r="R3070" t="str">
        <f t="shared" si="190"/>
        <v>VS</v>
      </c>
      <c r="S3070" s="24" t="s">
        <v>1183</v>
      </c>
      <c r="T3070" t="str">
        <f t="shared" si="191"/>
        <v>2</v>
      </c>
      <c r="U3070">
        <f>VLOOKUP(S3070,ar_skupina!L$2:M$136,2,FALSE())</f>
        <v>43</v>
      </c>
    </row>
    <row r="3071" spans="1:21" ht="14.25" customHeight="1" x14ac:dyDescent="0.25">
      <c r="A3071">
        <v>3729</v>
      </c>
      <c r="B3071" s="9">
        <v>45282.375</v>
      </c>
      <c r="C3071" s="9">
        <v>45282.479166666701</v>
      </c>
      <c r="D3071" t="s">
        <v>2265</v>
      </c>
      <c r="E3071" t="s">
        <v>16</v>
      </c>
      <c r="F3071" t="s">
        <v>2250</v>
      </c>
      <c r="G3071" t="s">
        <v>5</v>
      </c>
      <c r="H3071" t="s">
        <v>2193</v>
      </c>
      <c r="I3071" s="63" t="e">
        <f t="array" ref="I3071">_xlfn.IFS(#REF!="1",1,#REF!="2",2,#REF!="3",3,#REF!="1A",4,#REF!="1B",5,#REF!="2A",6,#REF!="2B",7,#REF!="3A",8,#REF!="3B",9,#REF!="4A",10,#REF!="","")</f>
        <v>#REF!</v>
      </c>
      <c r="J3071">
        <f>VLOOKUP(F3071,profesor!$G$2:$H$101,2,0)</f>
        <v>32</v>
      </c>
      <c r="K3071">
        <f>VLOOKUP(H3071,ar_predmet!A:C,3,0)</f>
        <v>52</v>
      </c>
      <c r="L3071" s="3">
        <f>VLOOKUP(H3071,ar_predmet!A:C,2,FALSE())</f>
        <v>5308</v>
      </c>
      <c r="M3071">
        <f>+VLOOKUP(G3071,tip_dogodka!$B$2:$C$10,2,0)</f>
        <v>4</v>
      </c>
      <c r="N3071">
        <f>+VLOOKUP(E3071,prostor!$F$1:$G$101,2,0)</f>
        <v>54</v>
      </c>
      <c r="O3071">
        <f t="shared" si="188"/>
        <v>150</v>
      </c>
      <c r="P3071">
        <f>VLOOKUP(O3071,mi2hh!A$2:B$4261,2,FALSE())</f>
        <v>3</v>
      </c>
      <c r="Q3071" t="str">
        <f t="shared" si="189"/>
        <v>Red</v>
      </c>
      <c r="R3071" t="str">
        <f t="shared" si="190"/>
        <v>VS</v>
      </c>
      <c r="S3071" s="24" t="s">
        <v>1182</v>
      </c>
      <c r="T3071" t="str">
        <f t="shared" si="191"/>
        <v>1</v>
      </c>
      <c r="U3071">
        <f>VLOOKUP(S3071,ar_skupina!L$2:M$136,2,FALSE())</f>
        <v>42</v>
      </c>
    </row>
    <row r="3072" spans="1:21" ht="14.25" customHeight="1" x14ac:dyDescent="0.25">
      <c r="A3072">
        <v>3730</v>
      </c>
      <c r="B3072" s="9">
        <v>45252.375</v>
      </c>
      <c r="C3072" s="9">
        <v>45252.479166666701</v>
      </c>
      <c r="D3072" t="s">
        <v>2257</v>
      </c>
      <c r="E3072">
        <v>401</v>
      </c>
      <c r="F3072" t="s">
        <v>2250</v>
      </c>
      <c r="G3072" t="s">
        <v>3</v>
      </c>
      <c r="H3072" t="s">
        <v>1301</v>
      </c>
      <c r="I3072" s="63" t="e">
        <f t="array" ref="I3072">_xlfn.IFS(#REF!="1",1,#REF!="2",2,#REF!="3",3,#REF!="1A",4,#REF!="1B",5,#REF!="2A",6,#REF!="2B",7,#REF!="3A",8,#REF!="3B",9,#REF!="4A",10,#REF!="","")</f>
        <v>#REF!</v>
      </c>
      <c r="J3072">
        <f>VLOOKUP(F3072,profesor!$G$2:$H$101,2,0)</f>
        <v>32</v>
      </c>
      <c r="K3072">
        <f>VLOOKUP(H3072,ar_predmet!A:C,3,0)</f>
        <v>2</v>
      </c>
      <c r="L3072" s="3">
        <f>VLOOKUP(H3072,ar_predmet!A:C,2,FALSE())</f>
        <v>5105</v>
      </c>
      <c r="M3072">
        <f>+VLOOKUP(G3072,tip_dogodka!$B$2:$C$10,2,0)</f>
        <v>2</v>
      </c>
      <c r="N3072">
        <f>+VLOOKUP(E3072,prostor!$F$1:$G$101,2,0)</f>
        <v>10</v>
      </c>
      <c r="O3072">
        <f t="shared" si="188"/>
        <v>150</v>
      </c>
      <c r="P3072">
        <f>VLOOKUP(O3072,mi2hh!A$2:B$4261,2,FALSE())</f>
        <v>3</v>
      </c>
      <c r="Q3072" t="str">
        <f t="shared" si="189"/>
        <v>Red</v>
      </c>
      <c r="R3072" t="str">
        <f t="shared" si="190"/>
        <v>UN</v>
      </c>
      <c r="S3072" s="24" t="s">
        <v>1200</v>
      </c>
      <c r="T3072" t="str">
        <f t="shared" si="191"/>
        <v>2B</v>
      </c>
      <c r="U3072">
        <f>VLOOKUP(S3072,ar_skupina!L$2:M$136,2,FALSE())</f>
        <v>57</v>
      </c>
    </row>
    <row r="3073" spans="1:21" ht="14.25" customHeight="1" x14ac:dyDescent="0.25">
      <c r="A3073">
        <v>3732</v>
      </c>
      <c r="B3073" s="9">
        <v>45363.489583333299</v>
      </c>
      <c r="C3073" s="9">
        <v>45363.59375</v>
      </c>
      <c r="D3073" t="s">
        <v>2262</v>
      </c>
      <c r="E3073">
        <v>403</v>
      </c>
      <c r="F3073" t="s">
        <v>2250</v>
      </c>
      <c r="G3073" t="s">
        <v>2</v>
      </c>
      <c r="H3073" t="s">
        <v>2251</v>
      </c>
      <c r="I3073" s="63" t="e">
        <f t="array" ref="I3073">_xlfn.IFS(#REF!="1",1,#REF!="2",2,#REF!="3",3,#REF!="1A",4,#REF!="1B",5,#REF!="2A",6,#REF!="2B",7,#REF!="3A",8,#REF!="3B",9,#REF!="4A",10,#REF!="","")</f>
        <v>#REF!</v>
      </c>
      <c r="J3073">
        <f>VLOOKUP(F3073,profesor!$G$2:$H$101,2,0)</f>
        <v>32</v>
      </c>
      <c r="K3073">
        <f>VLOOKUP(H3073,ar_predmet!A:C,3,0)</f>
        <v>51</v>
      </c>
      <c r="L3073" s="3">
        <f>VLOOKUP(H3073,ar_predmet!A:C,2,FALSE())</f>
        <v>5307</v>
      </c>
      <c r="M3073">
        <f>+VLOOKUP(G3073,tip_dogodka!$B$2:$C$10,2,0)</f>
        <v>1</v>
      </c>
      <c r="N3073">
        <f>+VLOOKUP(E3073,prostor!$F$1:$G$101,2,0)</f>
        <v>12</v>
      </c>
      <c r="O3073">
        <f t="shared" si="188"/>
        <v>150</v>
      </c>
      <c r="P3073">
        <f>VLOOKUP(O3073,mi2hh!A$2:B$4261,2,FALSE())</f>
        <v>3</v>
      </c>
      <c r="Q3073" t="str">
        <f t="shared" si="189"/>
        <v>Red</v>
      </c>
      <c r="R3073" t="str">
        <f t="shared" si="190"/>
        <v>VS</v>
      </c>
      <c r="S3073" s="24" t="s">
        <v>1179</v>
      </c>
      <c r="T3073" t="str">
        <f t="shared" si="191"/>
        <v/>
      </c>
      <c r="U3073">
        <f>VLOOKUP(S3073,ar_skupina!L$2:M$136,2,FALSE())</f>
        <v>39</v>
      </c>
    </row>
    <row r="3074" spans="1:21" ht="14.25" customHeight="1" x14ac:dyDescent="0.25">
      <c r="A3074">
        <v>3733</v>
      </c>
      <c r="B3074" s="9">
        <v>45435.677083333299</v>
      </c>
      <c r="C3074" s="9">
        <v>45435.78125</v>
      </c>
      <c r="D3074" t="s">
        <v>2266</v>
      </c>
      <c r="E3074" t="s">
        <v>16</v>
      </c>
      <c r="F3074" t="s">
        <v>2250</v>
      </c>
      <c r="G3074" t="s">
        <v>5</v>
      </c>
      <c r="H3074" t="s">
        <v>1301</v>
      </c>
      <c r="I3074" s="63" t="e">
        <f t="array" ref="I3074">_xlfn.IFS(#REF!="1",1,#REF!="2",2,#REF!="3",3,#REF!="1A",4,#REF!="1B",5,#REF!="2A",6,#REF!="2B",7,#REF!="3A",8,#REF!="3B",9,#REF!="4A",10,#REF!="","")</f>
        <v>#REF!</v>
      </c>
      <c r="J3074">
        <f>VLOOKUP(F3074,profesor!$G$2:$H$101,2,0)</f>
        <v>32</v>
      </c>
      <c r="K3074">
        <f>VLOOKUP(H3074,ar_predmet!A:C,3,0)</f>
        <v>2</v>
      </c>
      <c r="L3074" s="3">
        <f>VLOOKUP(H3074,ar_predmet!A:C,2,FALSE())</f>
        <v>5105</v>
      </c>
      <c r="M3074">
        <f>+VLOOKUP(G3074,tip_dogodka!$B$2:$C$10,2,0)</f>
        <v>4</v>
      </c>
      <c r="N3074">
        <f>+VLOOKUP(E3074,prostor!$F$1:$G$101,2,0)</f>
        <v>54</v>
      </c>
      <c r="O3074">
        <f t="shared" ref="O3074:O3137" si="192">+INT(TEXT(((C3074-B3074)*24*60),"000"))</f>
        <v>150</v>
      </c>
      <c r="P3074">
        <f>VLOOKUP(O3074,mi2hh!A$2:B$4261,2,FALSE())</f>
        <v>3</v>
      </c>
      <c r="Q3074" t="str">
        <f t="shared" ref="Q3074:Q3137" si="193">IF(ISNUMBER(FIND("Redni",D3074)),"Red", IF(ISNUMBER(FIND("Izredni",D3074)),"Izr"))</f>
        <v>Red</v>
      </c>
      <c r="R3074" t="str">
        <f t="shared" ref="R3074:R3137" si="194">IF(ISNUMBER(FIND("-VS-",D3074)),"VS", IF(ISNUMBER(FIND("-UNI-",D3074)),"UN",IF(ISNUMBER(FIND("-MAG-",D3074)),"MA",IF(ISNUMBER(FIND("-DR-",D3074)),"DO"))))</f>
        <v>VS</v>
      </c>
      <c r="S3074" s="24" t="s">
        <v>1147</v>
      </c>
      <c r="T3074" t="str">
        <f t="shared" ref="T3074:T3137" si="195">IF(ISNUMBER(FIND("1. skupina",D3074)),"1",IF(ISNUMBER(FIND("2. skupina",D3074)),"2",IF(ISNUMBER(FIND("3. skupina",D3074)),"3",IF(ISNUMBER(FIND("1.a skupina",D3074)),"1A",IF(ISNUMBER(FIND("1.b skupina",D3074)),"1B",IF(ISNUMBER(FIND("2.a skupina",D3074)),"2A",IF(ISNUMBER(FIND("2.b skupina",D3074)),"2B",IF(ISNUMBER(FIND("3.a skupina",D3074)),"3A",IF(ISNUMBER(FIND("3.b skupina",D3074)),"3B",IF(ISNUMBER(FIND("4.a skupina",D3074)),"4A",""))))))))))</f>
        <v>4A</v>
      </c>
      <c r="U3074">
        <f>VLOOKUP(S3074,ar_skupina!L$2:M$136,2,FALSE())</f>
        <v>11</v>
      </c>
    </row>
    <row r="3075" spans="1:21" ht="14.25" customHeight="1" x14ac:dyDescent="0.25">
      <c r="A3075">
        <v>3734</v>
      </c>
      <c r="B3075" s="9">
        <v>45278.489583333299</v>
      </c>
      <c r="C3075" s="9">
        <v>45278.59375</v>
      </c>
      <c r="D3075" t="s">
        <v>2267</v>
      </c>
      <c r="E3075">
        <v>401</v>
      </c>
      <c r="F3075" t="s">
        <v>2250</v>
      </c>
      <c r="G3075" t="s">
        <v>3</v>
      </c>
      <c r="H3075" t="s">
        <v>2193</v>
      </c>
      <c r="I3075" s="63" t="e">
        <f t="array" ref="I3075">_xlfn.IFS(#REF!="1",1,#REF!="2",2,#REF!="3",3,#REF!="1A",4,#REF!="1B",5,#REF!="2A",6,#REF!="2B",7,#REF!="3A",8,#REF!="3B",9,#REF!="4A",10,#REF!="","")</f>
        <v>#REF!</v>
      </c>
      <c r="J3075">
        <f>VLOOKUP(F3075,profesor!$G$2:$H$101,2,0)</f>
        <v>32</v>
      </c>
      <c r="K3075">
        <f>VLOOKUP(H3075,ar_predmet!A:C,3,0)</f>
        <v>52</v>
      </c>
      <c r="L3075" s="3">
        <f>VLOOKUP(H3075,ar_predmet!A:C,2,FALSE())</f>
        <v>5308</v>
      </c>
      <c r="M3075">
        <f>+VLOOKUP(G3075,tip_dogodka!$B$2:$C$10,2,0)</f>
        <v>2</v>
      </c>
      <c r="N3075">
        <f>+VLOOKUP(E3075,prostor!$F$1:$G$101,2,0)</f>
        <v>10</v>
      </c>
      <c r="O3075">
        <f t="shared" si="192"/>
        <v>150</v>
      </c>
      <c r="P3075">
        <f>VLOOKUP(O3075,mi2hh!A$2:B$4261,2,FALSE())</f>
        <v>3</v>
      </c>
      <c r="Q3075" t="str">
        <f t="shared" si="193"/>
        <v>Red</v>
      </c>
      <c r="R3075" t="str">
        <f t="shared" si="194"/>
        <v>VS</v>
      </c>
      <c r="S3075" s="24" t="s">
        <v>1183</v>
      </c>
      <c r="T3075" t="str">
        <f t="shared" si="195"/>
        <v>2</v>
      </c>
      <c r="U3075">
        <f>VLOOKUP(S3075,ar_skupina!L$2:M$136,2,FALSE())</f>
        <v>43</v>
      </c>
    </row>
    <row r="3076" spans="1:21" ht="14.25" customHeight="1" x14ac:dyDescent="0.25">
      <c r="A3076">
        <v>3736</v>
      </c>
      <c r="B3076" s="9">
        <v>45387.53125</v>
      </c>
      <c r="C3076" s="9">
        <v>45387.635416666701</v>
      </c>
      <c r="D3076" t="s">
        <v>2268</v>
      </c>
      <c r="E3076" t="s">
        <v>16</v>
      </c>
      <c r="F3076" t="s">
        <v>2250</v>
      </c>
      <c r="G3076" t="s">
        <v>5</v>
      </c>
      <c r="H3076" t="s">
        <v>2251</v>
      </c>
      <c r="I3076" s="63" t="e">
        <f t="array" ref="I3076">_xlfn.IFS(#REF!="1",1,#REF!="2",2,#REF!="3",3,#REF!="1A",4,#REF!="1B",5,#REF!="2A",6,#REF!="2B",7,#REF!="3A",8,#REF!="3B",9,#REF!="4A",10,#REF!="","")</f>
        <v>#REF!</v>
      </c>
      <c r="J3076">
        <f>VLOOKUP(F3076,profesor!$G$2:$H$101,2,0)</f>
        <v>32</v>
      </c>
      <c r="K3076">
        <f>VLOOKUP(H3076,ar_predmet!A:C,3,0)</f>
        <v>51</v>
      </c>
      <c r="L3076" s="3">
        <f>VLOOKUP(H3076,ar_predmet!A:C,2,FALSE())</f>
        <v>5307</v>
      </c>
      <c r="M3076">
        <f>+VLOOKUP(G3076,tip_dogodka!$B$2:$C$10,2,0)</f>
        <v>4</v>
      </c>
      <c r="N3076">
        <f>+VLOOKUP(E3076,prostor!$F$1:$G$101,2,0)</f>
        <v>54</v>
      </c>
      <c r="O3076">
        <f t="shared" si="192"/>
        <v>150</v>
      </c>
      <c r="P3076">
        <f>VLOOKUP(O3076,mi2hh!A$2:B$4261,2,FALSE())</f>
        <v>3</v>
      </c>
      <c r="Q3076" t="str">
        <f t="shared" si="193"/>
        <v>Red</v>
      </c>
      <c r="R3076" t="str">
        <f t="shared" si="194"/>
        <v>VS</v>
      </c>
      <c r="S3076" s="24" t="s">
        <v>1183</v>
      </c>
      <c r="T3076" t="str">
        <f t="shared" si="195"/>
        <v>2</v>
      </c>
      <c r="U3076">
        <f>VLOOKUP(S3076,ar_skupina!L$2:M$136,2,FALSE())</f>
        <v>43</v>
      </c>
    </row>
    <row r="3077" spans="1:21" ht="14.25" customHeight="1" x14ac:dyDescent="0.25">
      <c r="A3077">
        <v>3737</v>
      </c>
      <c r="B3077" s="9">
        <v>45398.416666666701</v>
      </c>
      <c r="C3077" s="9">
        <v>45398.520833333299</v>
      </c>
      <c r="D3077" t="s">
        <v>2269</v>
      </c>
      <c r="E3077">
        <v>403</v>
      </c>
      <c r="F3077" t="s">
        <v>2250</v>
      </c>
      <c r="G3077" t="s">
        <v>8</v>
      </c>
      <c r="H3077" t="s">
        <v>2270</v>
      </c>
      <c r="I3077" s="63" t="e">
        <f t="array" ref="I3077">_xlfn.IFS(#REF!="1",1,#REF!="2",2,#REF!="3",3,#REF!="1A",4,#REF!="1B",5,#REF!="2A",6,#REF!="2B",7,#REF!="3A",8,#REF!="3B",9,#REF!="4A",10,#REF!="","")</f>
        <v>#REF!</v>
      </c>
      <c r="J3077">
        <f>VLOOKUP(F3077,profesor!$G$2:$H$101,2,0)</f>
        <v>32</v>
      </c>
      <c r="K3077">
        <f>VLOOKUP(H3077,ar_predmet!A:C,3,0)</f>
        <v>82</v>
      </c>
      <c r="L3077" s="3">
        <f>VLOOKUP(H3077,ar_predmet!A:C,2,FALSE())</f>
        <v>6120</v>
      </c>
      <c r="M3077">
        <f>+VLOOKUP(G3077,tip_dogodka!$B$2:$C$10,2,0)</f>
        <v>7</v>
      </c>
      <c r="N3077">
        <f>+VLOOKUP(E3077,prostor!$F$1:$G$101,2,0)</f>
        <v>12</v>
      </c>
      <c r="O3077">
        <f t="shared" si="192"/>
        <v>150</v>
      </c>
      <c r="P3077">
        <f>VLOOKUP(O3077,mi2hh!A$2:B$4261,2,FALSE())</f>
        <v>3</v>
      </c>
      <c r="Q3077" t="str">
        <f t="shared" si="193"/>
        <v>Red</v>
      </c>
      <c r="R3077" t="str">
        <f t="shared" si="194"/>
        <v>UN</v>
      </c>
      <c r="S3077" s="24" t="s">
        <v>1194</v>
      </c>
      <c r="T3077" t="str">
        <f t="shared" si="195"/>
        <v/>
      </c>
      <c r="U3077">
        <f>VLOOKUP(S3077,ar_skupina!L$2:M$136,2,FALSE())</f>
        <v>51</v>
      </c>
    </row>
    <row r="3078" spans="1:21" ht="14.25" customHeight="1" x14ac:dyDescent="0.25">
      <c r="A3078">
        <v>3738</v>
      </c>
      <c r="B3078" s="9">
        <v>45399.416666666701</v>
      </c>
      <c r="C3078" s="9">
        <v>45399.520833333299</v>
      </c>
      <c r="D3078" t="s">
        <v>2271</v>
      </c>
      <c r="E3078">
        <v>403</v>
      </c>
      <c r="F3078" t="s">
        <v>2250</v>
      </c>
      <c r="G3078" t="s">
        <v>3</v>
      </c>
      <c r="H3078" t="s">
        <v>2270</v>
      </c>
      <c r="I3078" s="63" t="e">
        <f t="array" ref="I3078">_xlfn.IFS(#REF!="1",1,#REF!="2",2,#REF!="3",3,#REF!="1A",4,#REF!="1B",5,#REF!="2A",6,#REF!="2B",7,#REF!="3A",8,#REF!="3B",9,#REF!="4A",10,#REF!="","")</f>
        <v>#REF!</v>
      </c>
      <c r="J3078">
        <f>VLOOKUP(F3078,profesor!$G$2:$H$101,2,0)</f>
        <v>32</v>
      </c>
      <c r="K3078">
        <f>VLOOKUP(H3078,ar_predmet!A:C,3,0)</f>
        <v>82</v>
      </c>
      <c r="L3078" s="3">
        <f>VLOOKUP(H3078,ar_predmet!A:C,2,FALSE())</f>
        <v>6120</v>
      </c>
      <c r="M3078">
        <f>+VLOOKUP(G3078,tip_dogodka!$B$2:$C$10,2,0)</f>
        <v>2</v>
      </c>
      <c r="N3078">
        <f>+VLOOKUP(E3078,prostor!$F$1:$G$101,2,0)</f>
        <v>12</v>
      </c>
      <c r="O3078">
        <f t="shared" si="192"/>
        <v>150</v>
      </c>
      <c r="P3078">
        <f>VLOOKUP(O3078,mi2hh!A$2:B$4261,2,FALSE())</f>
        <v>3</v>
      </c>
      <c r="Q3078" t="str">
        <f t="shared" si="193"/>
        <v>Red</v>
      </c>
      <c r="R3078" t="str">
        <f t="shared" si="194"/>
        <v>UN</v>
      </c>
      <c r="S3078" s="24" t="s">
        <v>1194</v>
      </c>
      <c r="T3078" t="str">
        <f t="shared" si="195"/>
        <v/>
      </c>
      <c r="U3078">
        <f>VLOOKUP(S3078,ar_skupina!L$2:M$136,2,FALSE())</f>
        <v>51</v>
      </c>
    </row>
    <row r="3079" spans="1:21" ht="14.25" customHeight="1" x14ac:dyDescent="0.25">
      <c r="A3079">
        <v>3739</v>
      </c>
      <c r="B3079" s="9">
        <v>45387.416666666701</v>
      </c>
      <c r="C3079" s="9">
        <v>45387.520833333299</v>
      </c>
      <c r="D3079" t="s">
        <v>2263</v>
      </c>
      <c r="E3079">
        <v>401</v>
      </c>
      <c r="F3079" t="s">
        <v>2250</v>
      </c>
      <c r="G3079" t="s">
        <v>3</v>
      </c>
      <c r="H3079" t="s">
        <v>1301</v>
      </c>
      <c r="I3079" s="63" t="e">
        <f t="array" ref="I3079">_xlfn.IFS(#REF!="1",1,#REF!="2",2,#REF!="3",3,#REF!="1A",4,#REF!="1B",5,#REF!="2A",6,#REF!="2B",7,#REF!="3A",8,#REF!="3B",9,#REF!="4A",10,#REF!="","")</f>
        <v>#REF!</v>
      </c>
      <c r="J3079">
        <f>VLOOKUP(F3079,profesor!$G$2:$H$101,2,0)</f>
        <v>32</v>
      </c>
      <c r="K3079">
        <f>VLOOKUP(H3079,ar_predmet!A:C,3,0)</f>
        <v>2</v>
      </c>
      <c r="L3079" s="3">
        <f>VLOOKUP(H3079,ar_predmet!A:C,2,FALSE())</f>
        <v>5105</v>
      </c>
      <c r="M3079">
        <f>+VLOOKUP(G3079,tip_dogodka!$B$2:$C$10,2,0)</f>
        <v>2</v>
      </c>
      <c r="N3079">
        <f>+VLOOKUP(E3079,prostor!$F$1:$G$101,2,0)</f>
        <v>10</v>
      </c>
      <c r="O3079">
        <f t="shared" si="192"/>
        <v>150</v>
      </c>
      <c r="P3079">
        <f>VLOOKUP(O3079,mi2hh!A$2:B$4261,2,FALSE())</f>
        <v>3</v>
      </c>
      <c r="Q3079" t="str">
        <f t="shared" si="193"/>
        <v>Red</v>
      </c>
      <c r="R3079" t="str">
        <f t="shared" si="194"/>
        <v>VS</v>
      </c>
      <c r="S3079" s="24" t="s">
        <v>1135</v>
      </c>
      <c r="T3079" t="str">
        <f t="shared" si="195"/>
        <v>1A</v>
      </c>
      <c r="U3079">
        <f>VLOOKUP(S3079,ar_skupina!L$2:M$136,2,FALSE())</f>
        <v>5</v>
      </c>
    </row>
    <row r="3080" spans="1:21" ht="14.25" customHeight="1" x14ac:dyDescent="0.25">
      <c r="A3080">
        <v>3740</v>
      </c>
      <c r="B3080" s="9">
        <v>45356.489583333299</v>
      </c>
      <c r="C3080" s="9">
        <v>45356.59375</v>
      </c>
      <c r="D3080" t="s">
        <v>2262</v>
      </c>
      <c r="E3080">
        <v>403</v>
      </c>
      <c r="F3080" t="s">
        <v>2250</v>
      </c>
      <c r="G3080" t="s">
        <v>2</v>
      </c>
      <c r="H3080" t="s">
        <v>2251</v>
      </c>
      <c r="I3080" s="63" t="e">
        <f t="array" ref="I3080">_xlfn.IFS(#REF!="1",1,#REF!="2",2,#REF!="3",3,#REF!="1A",4,#REF!="1B",5,#REF!="2A",6,#REF!="2B",7,#REF!="3A",8,#REF!="3B",9,#REF!="4A",10,#REF!="","")</f>
        <v>#REF!</v>
      </c>
      <c r="J3080">
        <f>VLOOKUP(F3080,profesor!$G$2:$H$101,2,0)</f>
        <v>32</v>
      </c>
      <c r="K3080">
        <f>VLOOKUP(H3080,ar_predmet!A:C,3,0)</f>
        <v>51</v>
      </c>
      <c r="L3080" s="3">
        <f>VLOOKUP(H3080,ar_predmet!A:C,2,FALSE())</f>
        <v>5307</v>
      </c>
      <c r="M3080">
        <f>+VLOOKUP(G3080,tip_dogodka!$B$2:$C$10,2,0)</f>
        <v>1</v>
      </c>
      <c r="N3080">
        <f>+VLOOKUP(E3080,prostor!$F$1:$G$101,2,0)</f>
        <v>12</v>
      </c>
      <c r="O3080">
        <f t="shared" si="192"/>
        <v>150</v>
      </c>
      <c r="P3080">
        <f>VLOOKUP(O3080,mi2hh!A$2:B$4261,2,FALSE())</f>
        <v>3</v>
      </c>
      <c r="Q3080" t="str">
        <f t="shared" si="193"/>
        <v>Red</v>
      </c>
      <c r="R3080" t="str">
        <f t="shared" si="194"/>
        <v>VS</v>
      </c>
      <c r="S3080" s="24" t="s">
        <v>1179</v>
      </c>
      <c r="T3080" t="str">
        <f t="shared" si="195"/>
        <v/>
      </c>
      <c r="U3080">
        <f>VLOOKUP(S3080,ar_skupina!L$2:M$136,2,FALSE())</f>
        <v>39</v>
      </c>
    </row>
    <row r="3081" spans="1:21" ht="14.25" customHeight="1" x14ac:dyDescent="0.25">
      <c r="A3081">
        <v>3741</v>
      </c>
      <c r="B3081" s="9">
        <v>45240.75</v>
      </c>
      <c r="C3081" s="9">
        <v>45240.854166666701</v>
      </c>
      <c r="D3081" t="s">
        <v>2256</v>
      </c>
      <c r="E3081">
        <v>412</v>
      </c>
      <c r="F3081" t="s">
        <v>2250</v>
      </c>
      <c r="G3081" t="s">
        <v>3</v>
      </c>
      <c r="H3081" t="s">
        <v>1775</v>
      </c>
      <c r="I3081" s="63" t="e">
        <f t="array" ref="I3081">_xlfn.IFS(#REF!="1",1,#REF!="2",2,#REF!="3",3,#REF!="1A",4,#REF!="1B",5,#REF!="2A",6,#REF!="2B",7,#REF!="3A",8,#REF!="3B",9,#REF!="4A",10,#REF!="","")</f>
        <v>#REF!</v>
      </c>
      <c r="J3081">
        <f>VLOOKUP(F3081,profesor!$G$2:$H$101,2,0)</f>
        <v>32</v>
      </c>
      <c r="K3081">
        <f>VLOOKUP(H3081,ar_predmet!A:C,3,0)</f>
        <v>14</v>
      </c>
      <c r="L3081" s="3">
        <f>VLOOKUP(H3081,ar_predmet!A:C,2,FALSE())</f>
        <v>5204</v>
      </c>
      <c r="M3081">
        <f>+VLOOKUP(G3081,tip_dogodka!$B$2:$C$10,2,0)</f>
        <v>2</v>
      </c>
      <c r="N3081">
        <f>+VLOOKUP(E3081,prostor!$F$1:$G$101,2,0)</f>
        <v>15</v>
      </c>
      <c r="O3081">
        <f t="shared" si="192"/>
        <v>150</v>
      </c>
      <c r="P3081">
        <f>VLOOKUP(O3081,mi2hh!A$2:B$4261,2,FALSE())</f>
        <v>3</v>
      </c>
      <c r="Q3081" t="str">
        <f t="shared" si="193"/>
        <v>Red</v>
      </c>
      <c r="R3081" t="str">
        <f t="shared" si="194"/>
        <v>VS</v>
      </c>
      <c r="S3081" s="24" t="s">
        <v>1174</v>
      </c>
      <c r="T3081" t="str">
        <f t="shared" si="195"/>
        <v>2</v>
      </c>
      <c r="U3081">
        <f>VLOOKUP(S3081,ar_skupina!L$2:M$136,2,FALSE())</f>
        <v>34</v>
      </c>
    </row>
    <row r="3082" spans="1:21" ht="14.25" customHeight="1" x14ac:dyDescent="0.25">
      <c r="A3082">
        <v>3742</v>
      </c>
      <c r="B3082" s="9">
        <v>45226.53125</v>
      </c>
      <c r="C3082" s="9">
        <v>45226.635416666701</v>
      </c>
      <c r="D3082" t="s">
        <v>2272</v>
      </c>
      <c r="E3082">
        <v>412</v>
      </c>
      <c r="F3082" t="s">
        <v>2250</v>
      </c>
      <c r="G3082" t="s">
        <v>3</v>
      </c>
      <c r="H3082" t="s">
        <v>1775</v>
      </c>
      <c r="I3082" s="63" t="e">
        <f t="array" ref="I3082">_xlfn.IFS(#REF!="1",1,#REF!="2",2,#REF!="3",3,#REF!="1A",4,#REF!="1B",5,#REF!="2A",6,#REF!="2B",7,#REF!="3A",8,#REF!="3B",9,#REF!="4A",10,#REF!="","")</f>
        <v>#REF!</v>
      </c>
      <c r="J3082">
        <f>VLOOKUP(F3082,profesor!$G$2:$H$101,2,0)</f>
        <v>32</v>
      </c>
      <c r="K3082">
        <f>VLOOKUP(H3082,ar_predmet!A:C,3,0)</f>
        <v>14</v>
      </c>
      <c r="L3082" s="3">
        <f>VLOOKUP(H3082,ar_predmet!A:C,2,FALSE())</f>
        <v>5204</v>
      </c>
      <c r="M3082">
        <f>+VLOOKUP(G3082,tip_dogodka!$B$2:$C$10,2,0)</f>
        <v>2</v>
      </c>
      <c r="N3082">
        <f>+VLOOKUP(E3082,prostor!$F$1:$G$101,2,0)</f>
        <v>15</v>
      </c>
      <c r="O3082">
        <f t="shared" si="192"/>
        <v>150</v>
      </c>
      <c r="P3082">
        <f>VLOOKUP(O3082,mi2hh!A$2:B$4261,2,FALSE())</f>
        <v>3</v>
      </c>
      <c r="Q3082" t="str">
        <f t="shared" si="193"/>
        <v>Red</v>
      </c>
      <c r="R3082" t="str">
        <f t="shared" si="194"/>
        <v>VS</v>
      </c>
      <c r="S3082" s="24" t="s">
        <v>1173</v>
      </c>
      <c r="T3082" t="str">
        <f t="shared" si="195"/>
        <v>1</v>
      </c>
      <c r="U3082">
        <f>VLOOKUP(S3082,ar_skupina!L$2:M$136,2,FALSE())</f>
        <v>33</v>
      </c>
    </row>
    <row r="3083" spans="1:21" ht="14.25" customHeight="1" x14ac:dyDescent="0.25">
      <c r="A3083">
        <v>3743</v>
      </c>
      <c r="B3083" s="9">
        <v>45225.416666666701</v>
      </c>
      <c r="C3083" s="9">
        <v>45225.520833333299</v>
      </c>
      <c r="D3083" t="s">
        <v>2260</v>
      </c>
      <c r="E3083">
        <v>401</v>
      </c>
      <c r="F3083" t="s">
        <v>2250</v>
      </c>
      <c r="G3083" t="s">
        <v>3</v>
      </c>
      <c r="H3083" t="s">
        <v>1301</v>
      </c>
      <c r="I3083" s="63" t="e">
        <f t="array" ref="I3083">_xlfn.IFS(#REF!="1",1,#REF!="2",2,#REF!="3",3,#REF!="1A",4,#REF!="1B",5,#REF!="2A",6,#REF!="2B",7,#REF!="3A",8,#REF!="3B",9,#REF!="4A",10,#REF!="","")</f>
        <v>#REF!</v>
      </c>
      <c r="J3083">
        <f>VLOOKUP(F3083,profesor!$G$2:$H$101,2,0)</f>
        <v>32</v>
      </c>
      <c r="K3083">
        <f>VLOOKUP(H3083,ar_predmet!A:C,3,0)</f>
        <v>2</v>
      </c>
      <c r="L3083" s="3">
        <f>VLOOKUP(H3083,ar_predmet!A:C,2,FALSE())</f>
        <v>5105</v>
      </c>
      <c r="M3083">
        <f>+VLOOKUP(G3083,tip_dogodka!$B$2:$C$10,2,0)</f>
        <v>2</v>
      </c>
      <c r="N3083">
        <f>+VLOOKUP(E3083,prostor!$F$1:$G$101,2,0)</f>
        <v>10</v>
      </c>
      <c r="O3083">
        <f t="shared" si="192"/>
        <v>150</v>
      </c>
      <c r="P3083">
        <f>VLOOKUP(O3083,mi2hh!A$2:B$4261,2,FALSE())</f>
        <v>3</v>
      </c>
      <c r="Q3083" t="str">
        <f t="shared" si="193"/>
        <v>Red</v>
      </c>
      <c r="R3083" t="str">
        <f t="shared" si="194"/>
        <v>UN</v>
      </c>
      <c r="S3083" s="24" t="s">
        <v>1197</v>
      </c>
      <c r="T3083" t="str">
        <f t="shared" si="195"/>
        <v>1A</v>
      </c>
      <c r="U3083">
        <f>VLOOKUP(S3083,ar_skupina!L$2:M$136,2,FALSE())</f>
        <v>54</v>
      </c>
    </row>
    <row r="3084" spans="1:21" ht="14.25" customHeight="1" x14ac:dyDescent="0.25">
      <c r="A3084">
        <v>3744</v>
      </c>
      <c r="B3084" s="9">
        <v>45279.489583333299</v>
      </c>
      <c r="C3084" s="9">
        <v>45279.59375</v>
      </c>
      <c r="D3084" t="s">
        <v>2254</v>
      </c>
      <c r="E3084" t="s">
        <v>16</v>
      </c>
      <c r="F3084" t="s">
        <v>2250</v>
      </c>
      <c r="G3084" t="s">
        <v>5</v>
      </c>
      <c r="H3084" t="s">
        <v>2193</v>
      </c>
      <c r="I3084" s="63" t="e">
        <f t="array" ref="I3084">_xlfn.IFS(#REF!="1",1,#REF!="2",2,#REF!="3",3,#REF!="1A",4,#REF!="1B",5,#REF!="2A",6,#REF!="2B",7,#REF!="3A",8,#REF!="3B",9,#REF!="4A",10,#REF!="","")</f>
        <v>#REF!</v>
      </c>
      <c r="J3084">
        <f>VLOOKUP(F3084,profesor!$G$2:$H$101,2,0)</f>
        <v>32</v>
      </c>
      <c r="K3084">
        <f>VLOOKUP(H3084,ar_predmet!A:C,3,0)</f>
        <v>52</v>
      </c>
      <c r="L3084" s="3">
        <f>VLOOKUP(H3084,ar_predmet!A:C,2,FALSE())</f>
        <v>5308</v>
      </c>
      <c r="M3084">
        <f>+VLOOKUP(G3084,tip_dogodka!$B$2:$C$10,2,0)</f>
        <v>4</v>
      </c>
      <c r="N3084">
        <f>+VLOOKUP(E3084,prostor!$F$1:$G$101,2,0)</f>
        <v>54</v>
      </c>
      <c r="O3084">
        <f t="shared" si="192"/>
        <v>150</v>
      </c>
      <c r="P3084">
        <f>VLOOKUP(O3084,mi2hh!A$2:B$4261,2,FALSE())</f>
        <v>3</v>
      </c>
      <c r="Q3084" t="str">
        <f t="shared" si="193"/>
        <v>Red</v>
      </c>
      <c r="R3084" t="str">
        <f t="shared" si="194"/>
        <v>VS</v>
      </c>
      <c r="S3084" s="24" t="s">
        <v>1183</v>
      </c>
      <c r="T3084" t="str">
        <f t="shared" si="195"/>
        <v>2</v>
      </c>
      <c r="U3084">
        <f>VLOOKUP(S3084,ar_skupina!L$2:M$136,2,FALSE())</f>
        <v>43</v>
      </c>
    </row>
    <row r="3085" spans="1:21" ht="14.25" customHeight="1" x14ac:dyDescent="0.25">
      <c r="A3085">
        <v>3745</v>
      </c>
      <c r="B3085" s="9">
        <v>45439.677083333299</v>
      </c>
      <c r="C3085" s="9">
        <v>45439.78125</v>
      </c>
      <c r="D3085" t="s">
        <v>2266</v>
      </c>
      <c r="E3085" t="s">
        <v>16</v>
      </c>
      <c r="F3085" t="s">
        <v>2250</v>
      </c>
      <c r="G3085" t="s">
        <v>5</v>
      </c>
      <c r="H3085" t="s">
        <v>1301</v>
      </c>
      <c r="I3085" s="63" t="e">
        <f t="array" ref="I3085">_xlfn.IFS(#REF!="1",1,#REF!="2",2,#REF!="3",3,#REF!="1A",4,#REF!="1B",5,#REF!="2A",6,#REF!="2B",7,#REF!="3A",8,#REF!="3B",9,#REF!="4A",10,#REF!="","")</f>
        <v>#REF!</v>
      </c>
      <c r="J3085">
        <f>VLOOKUP(F3085,profesor!$G$2:$H$101,2,0)</f>
        <v>32</v>
      </c>
      <c r="K3085">
        <f>VLOOKUP(H3085,ar_predmet!A:C,3,0)</f>
        <v>2</v>
      </c>
      <c r="L3085" s="3">
        <f>VLOOKUP(H3085,ar_predmet!A:C,2,FALSE())</f>
        <v>5105</v>
      </c>
      <c r="M3085">
        <f>+VLOOKUP(G3085,tip_dogodka!$B$2:$C$10,2,0)</f>
        <v>4</v>
      </c>
      <c r="N3085">
        <f>+VLOOKUP(E3085,prostor!$F$1:$G$101,2,0)</f>
        <v>54</v>
      </c>
      <c r="O3085">
        <f t="shared" si="192"/>
        <v>150</v>
      </c>
      <c r="P3085">
        <f>VLOOKUP(O3085,mi2hh!A$2:B$4261,2,FALSE())</f>
        <v>3</v>
      </c>
      <c r="Q3085" t="str">
        <f t="shared" si="193"/>
        <v>Red</v>
      </c>
      <c r="R3085" t="str">
        <f t="shared" si="194"/>
        <v>VS</v>
      </c>
      <c r="S3085" s="24" t="s">
        <v>1147</v>
      </c>
      <c r="T3085" t="str">
        <f t="shared" si="195"/>
        <v>4A</v>
      </c>
      <c r="U3085">
        <f>VLOOKUP(S3085,ar_skupina!L$2:M$136,2,FALSE())</f>
        <v>11</v>
      </c>
    </row>
    <row r="3086" spans="1:21" ht="14.25" customHeight="1" x14ac:dyDescent="0.25">
      <c r="A3086">
        <v>3746</v>
      </c>
      <c r="B3086" s="9">
        <v>45352.489583333299</v>
      </c>
      <c r="C3086" s="9">
        <v>45352.59375</v>
      </c>
      <c r="D3086" t="s">
        <v>2273</v>
      </c>
      <c r="E3086" t="s">
        <v>16</v>
      </c>
      <c r="F3086" t="s">
        <v>2250</v>
      </c>
      <c r="G3086" t="s">
        <v>4</v>
      </c>
      <c r="H3086" t="s">
        <v>2251</v>
      </c>
      <c r="I3086" s="63" t="e">
        <f t="array" ref="I3086">_xlfn.IFS(#REF!="1",1,#REF!="2",2,#REF!="3",3,#REF!="1A",4,#REF!="1B",5,#REF!="2A",6,#REF!="2B",7,#REF!="3A",8,#REF!="3B",9,#REF!="4A",10,#REF!="","")</f>
        <v>#REF!</v>
      </c>
      <c r="J3086">
        <f>VLOOKUP(F3086,profesor!$G$2:$H$101,2,0)</f>
        <v>32</v>
      </c>
      <c r="K3086">
        <f>VLOOKUP(H3086,ar_predmet!A:C,3,0)</f>
        <v>51</v>
      </c>
      <c r="L3086" s="3">
        <f>VLOOKUP(H3086,ar_predmet!A:C,2,FALSE())</f>
        <v>5307</v>
      </c>
      <c r="M3086">
        <f>+VLOOKUP(G3086,tip_dogodka!$B$2:$C$10,2,0)</f>
        <v>3</v>
      </c>
      <c r="N3086">
        <f>+VLOOKUP(E3086,prostor!$F$1:$G$101,2,0)</f>
        <v>54</v>
      </c>
      <c r="O3086">
        <f t="shared" si="192"/>
        <v>150</v>
      </c>
      <c r="P3086">
        <f>VLOOKUP(O3086,mi2hh!A$2:B$4261,2,FALSE())</f>
        <v>3</v>
      </c>
      <c r="Q3086" t="str">
        <f t="shared" si="193"/>
        <v>Red</v>
      </c>
      <c r="R3086" t="str">
        <f t="shared" si="194"/>
        <v>VS</v>
      </c>
      <c r="S3086" s="24" t="s">
        <v>1179</v>
      </c>
      <c r="T3086" t="str">
        <f t="shared" si="195"/>
        <v/>
      </c>
      <c r="U3086">
        <f>VLOOKUP(S3086,ar_skupina!L$2:M$136,2,FALSE())</f>
        <v>39</v>
      </c>
    </row>
    <row r="3087" spans="1:21" ht="14.25" customHeight="1" x14ac:dyDescent="0.25">
      <c r="A3087">
        <v>3747</v>
      </c>
      <c r="B3087" s="9">
        <v>45300.375</v>
      </c>
      <c r="C3087" s="9">
        <v>45300.479166666701</v>
      </c>
      <c r="D3087" t="s">
        <v>2274</v>
      </c>
      <c r="E3087">
        <v>413</v>
      </c>
      <c r="F3087" t="s">
        <v>2250</v>
      </c>
      <c r="G3087" t="s">
        <v>3</v>
      </c>
      <c r="H3087" t="s">
        <v>2205</v>
      </c>
      <c r="I3087" s="63" t="e">
        <f t="array" ref="I3087">_xlfn.IFS(#REF!="1",1,#REF!="2",2,#REF!="3",3,#REF!="1A",4,#REF!="1B",5,#REF!="2A",6,#REF!="2B",7,#REF!="3A",8,#REF!="3B",9,#REF!="4A",10,#REF!="","")</f>
        <v>#REF!</v>
      </c>
      <c r="J3087">
        <f>VLOOKUP(F3087,profesor!$G$2:$H$101,2,0)</f>
        <v>32</v>
      </c>
      <c r="K3087">
        <f>VLOOKUP(H3087,ar_predmet!A:C,3,0)</f>
        <v>125</v>
      </c>
      <c r="L3087" s="3">
        <f>VLOOKUP(H3087,ar_predmet!A:C,2,FALSE())</f>
        <v>6318</v>
      </c>
      <c r="M3087">
        <f>+VLOOKUP(G3087,tip_dogodka!$B$2:$C$10,2,0)</f>
        <v>2</v>
      </c>
      <c r="N3087">
        <f>+VLOOKUP(E3087,prostor!$F$1:$G$101,2,0)</f>
        <v>16</v>
      </c>
      <c r="O3087">
        <f t="shared" si="192"/>
        <v>150</v>
      </c>
      <c r="P3087">
        <f>VLOOKUP(O3087,mi2hh!A$2:B$4261,2,FALSE())</f>
        <v>3</v>
      </c>
      <c r="Q3087" t="str">
        <f t="shared" si="193"/>
        <v>Red</v>
      </c>
      <c r="R3087" t="str">
        <f t="shared" si="194"/>
        <v>UN</v>
      </c>
      <c r="S3087" s="24" t="s">
        <v>1214</v>
      </c>
      <c r="T3087" t="str">
        <f t="shared" si="195"/>
        <v/>
      </c>
      <c r="U3087">
        <f>VLOOKUP(S3087,ar_skupina!L$2:M$136,2,FALSE())</f>
        <v>71</v>
      </c>
    </row>
    <row r="3088" spans="1:21" ht="14.25" customHeight="1" x14ac:dyDescent="0.25">
      <c r="A3088">
        <v>3748</v>
      </c>
      <c r="B3088" s="9">
        <v>45244.75</v>
      </c>
      <c r="C3088" s="9">
        <v>45244.854166666701</v>
      </c>
      <c r="D3088" t="s">
        <v>2256</v>
      </c>
      <c r="E3088">
        <v>412</v>
      </c>
      <c r="F3088" t="s">
        <v>2250</v>
      </c>
      <c r="G3088" t="s">
        <v>3</v>
      </c>
      <c r="H3088" t="s">
        <v>1775</v>
      </c>
      <c r="I3088" s="63" t="e">
        <f t="array" ref="I3088">_xlfn.IFS(#REF!="1",1,#REF!="2",2,#REF!="3",3,#REF!="1A",4,#REF!="1B",5,#REF!="2A",6,#REF!="2B",7,#REF!="3A",8,#REF!="3B",9,#REF!="4A",10,#REF!="","")</f>
        <v>#REF!</v>
      </c>
      <c r="J3088">
        <f>VLOOKUP(F3088,profesor!$G$2:$H$101,2,0)</f>
        <v>32</v>
      </c>
      <c r="K3088">
        <f>VLOOKUP(H3088,ar_predmet!A:C,3,0)</f>
        <v>14</v>
      </c>
      <c r="L3088" s="3">
        <f>VLOOKUP(H3088,ar_predmet!A:C,2,FALSE())</f>
        <v>5204</v>
      </c>
      <c r="M3088">
        <f>+VLOOKUP(G3088,tip_dogodka!$B$2:$C$10,2,0)</f>
        <v>2</v>
      </c>
      <c r="N3088">
        <f>+VLOOKUP(E3088,prostor!$F$1:$G$101,2,0)</f>
        <v>15</v>
      </c>
      <c r="O3088">
        <f t="shared" si="192"/>
        <v>150</v>
      </c>
      <c r="P3088">
        <f>VLOOKUP(O3088,mi2hh!A$2:B$4261,2,FALSE())</f>
        <v>3</v>
      </c>
      <c r="Q3088" t="str">
        <f t="shared" si="193"/>
        <v>Red</v>
      </c>
      <c r="R3088" t="str">
        <f t="shared" si="194"/>
        <v>VS</v>
      </c>
      <c r="S3088" s="24" t="s">
        <v>1174</v>
      </c>
      <c r="T3088" t="str">
        <f t="shared" si="195"/>
        <v>2</v>
      </c>
      <c r="U3088">
        <f>VLOOKUP(S3088,ar_skupina!L$2:M$136,2,FALSE())</f>
        <v>34</v>
      </c>
    </row>
    <row r="3089" spans="1:21" ht="14.25" customHeight="1" x14ac:dyDescent="0.25">
      <c r="A3089">
        <v>3749</v>
      </c>
      <c r="B3089" s="9">
        <v>45370.489583333299</v>
      </c>
      <c r="C3089" s="9">
        <v>45370.59375</v>
      </c>
      <c r="D3089" t="s">
        <v>2249</v>
      </c>
      <c r="E3089">
        <v>403</v>
      </c>
      <c r="F3089" t="s">
        <v>2250</v>
      </c>
      <c r="G3089" t="s">
        <v>3</v>
      </c>
      <c r="H3089" t="s">
        <v>2251</v>
      </c>
      <c r="I3089" s="63" t="e">
        <f t="array" ref="I3089">_xlfn.IFS(#REF!="1",1,#REF!="2",2,#REF!="3",3,#REF!="1A",4,#REF!="1B",5,#REF!="2A",6,#REF!="2B",7,#REF!="3A",8,#REF!="3B",9,#REF!="4A",10,#REF!="","")</f>
        <v>#REF!</v>
      </c>
      <c r="J3089">
        <f>VLOOKUP(F3089,profesor!$G$2:$H$101,2,0)</f>
        <v>32</v>
      </c>
      <c r="K3089">
        <f>VLOOKUP(H3089,ar_predmet!A:C,3,0)</f>
        <v>51</v>
      </c>
      <c r="L3089" s="3">
        <f>VLOOKUP(H3089,ar_predmet!A:C,2,FALSE())</f>
        <v>5307</v>
      </c>
      <c r="M3089">
        <f>+VLOOKUP(G3089,tip_dogodka!$B$2:$C$10,2,0)</f>
        <v>2</v>
      </c>
      <c r="N3089">
        <f>+VLOOKUP(E3089,prostor!$F$1:$G$101,2,0)</f>
        <v>12</v>
      </c>
      <c r="O3089">
        <f t="shared" si="192"/>
        <v>150</v>
      </c>
      <c r="P3089">
        <f>VLOOKUP(O3089,mi2hh!A$2:B$4261,2,FALSE())</f>
        <v>3</v>
      </c>
      <c r="Q3089" t="str">
        <f t="shared" si="193"/>
        <v>Red</v>
      </c>
      <c r="R3089" t="str">
        <f t="shared" si="194"/>
        <v>VS</v>
      </c>
      <c r="S3089" s="24" t="s">
        <v>1183</v>
      </c>
      <c r="T3089" t="str">
        <f t="shared" si="195"/>
        <v>2</v>
      </c>
      <c r="U3089">
        <f>VLOOKUP(S3089,ar_skupina!L$2:M$136,2,FALSE())</f>
        <v>43</v>
      </c>
    </row>
    <row r="3090" spans="1:21" ht="14.25" customHeight="1" x14ac:dyDescent="0.25">
      <c r="A3090">
        <v>3750</v>
      </c>
      <c r="B3090" s="9">
        <v>45432.677083333299</v>
      </c>
      <c r="C3090" s="9">
        <v>45432.78125</v>
      </c>
      <c r="D3090" t="s">
        <v>2255</v>
      </c>
      <c r="E3090">
        <v>401</v>
      </c>
      <c r="F3090" t="s">
        <v>2250</v>
      </c>
      <c r="G3090" t="s">
        <v>3</v>
      </c>
      <c r="H3090" t="s">
        <v>1301</v>
      </c>
      <c r="I3090" s="63" t="e">
        <f t="array" ref="I3090">_xlfn.IFS(#REF!="1",1,#REF!="2",2,#REF!="3",3,#REF!="1A",4,#REF!="1B",5,#REF!="2A",6,#REF!="2B",7,#REF!="3A",8,#REF!="3B",9,#REF!="4A",10,#REF!="","")</f>
        <v>#REF!</v>
      </c>
      <c r="J3090">
        <f>VLOOKUP(F3090,profesor!$G$2:$H$101,2,0)</f>
        <v>32</v>
      </c>
      <c r="K3090">
        <f>VLOOKUP(H3090,ar_predmet!A:C,3,0)</f>
        <v>2</v>
      </c>
      <c r="L3090" s="3">
        <f>VLOOKUP(H3090,ar_predmet!A:C,2,FALSE())</f>
        <v>5105</v>
      </c>
      <c r="M3090">
        <f>+VLOOKUP(G3090,tip_dogodka!$B$2:$C$10,2,0)</f>
        <v>2</v>
      </c>
      <c r="N3090">
        <f>+VLOOKUP(E3090,prostor!$F$1:$G$101,2,0)</f>
        <v>10</v>
      </c>
      <c r="O3090">
        <f t="shared" si="192"/>
        <v>150</v>
      </c>
      <c r="P3090">
        <f>VLOOKUP(O3090,mi2hh!A$2:B$4261,2,FALSE())</f>
        <v>3</v>
      </c>
      <c r="Q3090" t="str">
        <f t="shared" si="193"/>
        <v>Red</v>
      </c>
      <c r="R3090" t="str">
        <f t="shared" si="194"/>
        <v>VS</v>
      </c>
      <c r="S3090" s="24" t="s">
        <v>1147</v>
      </c>
      <c r="T3090" t="str">
        <f t="shared" si="195"/>
        <v>4A</v>
      </c>
      <c r="U3090">
        <f>VLOOKUP(S3090,ar_skupina!L$2:M$136,2,FALSE())</f>
        <v>11</v>
      </c>
    </row>
    <row r="3091" spans="1:21" ht="14.25" customHeight="1" x14ac:dyDescent="0.25">
      <c r="A3091">
        <v>3751</v>
      </c>
      <c r="B3091" s="9">
        <v>45238.489583333299</v>
      </c>
      <c r="C3091" s="9">
        <v>45238.59375</v>
      </c>
      <c r="D3091" t="s">
        <v>1399</v>
      </c>
      <c r="E3091">
        <v>401</v>
      </c>
      <c r="F3091" t="s">
        <v>2250</v>
      </c>
      <c r="G3091" t="s">
        <v>3</v>
      </c>
      <c r="H3091" t="s">
        <v>1301</v>
      </c>
      <c r="I3091" s="63" t="e">
        <f t="array" ref="I3091">_xlfn.IFS(#REF!="1",1,#REF!="2",2,#REF!="3",3,#REF!="1A",4,#REF!="1B",5,#REF!="2A",6,#REF!="2B",7,#REF!="3A",8,#REF!="3B",9,#REF!="4A",10,#REF!="","")</f>
        <v>#REF!</v>
      </c>
      <c r="J3091">
        <f>VLOOKUP(F3091,profesor!$G$2:$H$101,2,0)</f>
        <v>32</v>
      </c>
      <c r="K3091">
        <f>VLOOKUP(H3091,ar_predmet!A:C,3,0)</f>
        <v>2</v>
      </c>
      <c r="L3091" s="3">
        <f>VLOOKUP(H3091,ar_predmet!A:C,2,FALSE())</f>
        <v>5105</v>
      </c>
      <c r="M3091">
        <f>+VLOOKUP(G3091,tip_dogodka!$B$2:$C$10,2,0)</f>
        <v>2</v>
      </c>
      <c r="N3091">
        <f>+VLOOKUP(E3091,prostor!$F$1:$G$101,2,0)</f>
        <v>10</v>
      </c>
      <c r="O3091">
        <f t="shared" si="192"/>
        <v>150</v>
      </c>
      <c r="P3091">
        <f>VLOOKUP(O3091,mi2hh!A$2:B$4261,2,FALSE())</f>
        <v>3</v>
      </c>
      <c r="Q3091" t="str">
        <f t="shared" si="193"/>
        <v>Red</v>
      </c>
      <c r="R3091" t="str">
        <f t="shared" si="194"/>
        <v>UN</v>
      </c>
      <c r="S3091" s="24" t="s">
        <v>1199</v>
      </c>
      <c r="T3091" t="str">
        <f t="shared" si="195"/>
        <v>2A</v>
      </c>
      <c r="U3091">
        <f>VLOOKUP(S3091,ar_skupina!L$2:M$136,2,FALSE())</f>
        <v>56</v>
      </c>
    </row>
    <row r="3092" spans="1:21" ht="14.25" customHeight="1" x14ac:dyDescent="0.25">
      <c r="A3092">
        <v>3752</v>
      </c>
      <c r="B3092" s="9">
        <v>45407.677083333299</v>
      </c>
      <c r="C3092" s="9">
        <v>45407.78125</v>
      </c>
      <c r="D3092" t="s">
        <v>2253</v>
      </c>
      <c r="E3092">
        <v>401</v>
      </c>
      <c r="F3092" t="s">
        <v>2250</v>
      </c>
      <c r="G3092" t="s">
        <v>3</v>
      </c>
      <c r="H3092" t="s">
        <v>1301</v>
      </c>
      <c r="I3092" s="63" t="e">
        <f t="array" ref="I3092">_xlfn.IFS(#REF!="1",1,#REF!="2",2,#REF!="3",3,#REF!="1A",4,#REF!="1B",5,#REF!="2A",6,#REF!="2B",7,#REF!="3A",8,#REF!="3B",9,#REF!="4A",10,#REF!="","")</f>
        <v>#REF!</v>
      </c>
      <c r="J3092">
        <f>VLOOKUP(F3092,profesor!$G$2:$H$101,2,0)</f>
        <v>32</v>
      </c>
      <c r="K3092">
        <f>VLOOKUP(H3092,ar_predmet!A:C,3,0)</f>
        <v>2</v>
      </c>
      <c r="L3092" s="3">
        <f>VLOOKUP(H3092,ar_predmet!A:C,2,FALSE())</f>
        <v>5105</v>
      </c>
      <c r="M3092">
        <f>+VLOOKUP(G3092,tip_dogodka!$B$2:$C$10,2,0)</f>
        <v>2</v>
      </c>
      <c r="N3092">
        <f>+VLOOKUP(E3092,prostor!$F$1:$G$101,2,0)</f>
        <v>10</v>
      </c>
      <c r="O3092">
        <f t="shared" si="192"/>
        <v>150</v>
      </c>
      <c r="P3092">
        <f>VLOOKUP(O3092,mi2hh!A$2:B$4261,2,FALSE())</f>
        <v>3</v>
      </c>
      <c r="Q3092" t="str">
        <f t="shared" si="193"/>
        <v>Red</v>
      </c>
      <c r="R3092" t="str">
        <f t="shared" si="194"/>
        <v>VS</v>
      </c>
      <c r="S3092" s="24" t="s">
        <v>1143</v>
      </c>
      <c r="T3092" t="str">
        <f t="shared" si="195"/>
        <v>3A</v>
      </c>
      <c r="U3092">
        <f>VLOOKUP(S3092,ar_skupina!L$2:M$136,2,FALSE())</f>
        <v>9</v>
      </c>
    </row>
    <row r="3093" spans="1:21" ht="14.25" customHeight="1" x14ac:dyDescent="0.25">
      <c r="A3093">
        <v>3753</v>
      </c>
      <c r="B3093" s="9">
        <v>45307.375</v>
      </c>
      <c r="C3093" s="9">
        <v>45307.479166666701</v>
      </c>
      <c r="D3093" t="s">
        <v>2258</v>
      </c>
      <c r="E3093" t="s">
        <v>16</v>
      </c>
      <c r="F3093" t="s">
        <v>2250</v>
      </c>
      <c r="G3093" t="s">
        <v>5</v>
      </c>
      <c r="H3093" t="s">
        <v>2205</v>
      </c>
      <c r="I3093" s="63" t="e">
        <f t="array" ref="I3093">_xlfn.IFS(#REF!="1",1,#REF!="2",2,#REF!="3",3,#REF!="1A",4,#REF!="1B",5,#REF!="2A",6,#REF!="2B",7,#REF!="3A",8,#REF!="3B",9,#REF!="4A",10,#REF!="","")</f>
        <v>#REF!</v>
      </c>
      <c r="J3093">
        <f>VLOOKUP(F3093,profesor!$G$2:$H$101,2,0)</f>
        <v>32</v>
      </c>
      <c r="K3093">
        <f>VLOOKUP(H3093,ar_predmet!A:C,3,0)</f>
        <v>125</v>
      </c>
      <c r="L3093" s="3">
        <f>VLOOKUP(H3093,ar_predmet!A:C,2,FALSE())</f>
        <v>6318</v>
      </c>
      <c r="M3093">
        <f>+VLOOKUP(G3093,tip_dogodka!$B$2:$C$10,2,0)</f>
        <v>4</v>
      </c>
      <c r="N3093">
        <f>+VLOOKUP(E3093,prostor!$F$1:$G$101,2,0)</f>
        <v>54</v>
      </c>
      <c r="O3093">
        <f t="shared" si="192"/>
        <v>150</v>
      </c>
      <c r="P3093">
        <f>VLOOKUP(O3093,mi2hh!A$2:B$4261,2,FALSE())</f>
        <v>3</v>
      </c>
      <c r="Q3093" t="str">
        <f t="shared" si="193"/>
        <v>Red</v>
      </c>
      <c r="R3093" t="str">
        <f t="shared" si="194"/>
        <v>UN</v>
      </c>
      <c r="S3093" s="24" t="s">
        <v>1214</v>
      </c>
      <c r="T3093" t="str">
        <f t="shared" si="195"/>
        <v/>
      </c>
      <c r="U3093">
        <f>VLOOKUP(S3093,ar_skupina!L$2:M$136,2,FALSE())</f>
        <v>71</v>
      </c>
    </row>
    <row r="3094" spans="1:21" ht="14.25" customHeight="1" x14ac:dyDescent="0.25">
      <c r="A3094">
        <v>3754</v>
      </c>
      <c r="B3094" s="9">
        <v>45302.375</v>
      </c>
      <c r="C3094" s="9">
        <v>45302.479166666701</v>
      </c>
      <c r="D3094" t="s">
        <v>2258</v>
      </c>
      <c r="E3094" t="s">
        <v>16</v>
      </c>
      <c r="F3094" t="s">
        <v>2250</v>
      </c>
      <c r="G3094" t="s">
        <v>5</v>
      </c>
      <c r="H3094" t="s">
        <v>2205</v>
      </c>
      <c r="I3094" s="63" t="e">
        <f t="array" ref="I3094">_xlfn.IFS(#REF!="1",1,#REF!="2",2,#REF!="3",3,#REF!="1A",4,#REF!="1B",5,#REF!="2A",6,#REF!="2B",7,#REF!="3A",8,#REF!="3B",9,#REF!="4A",10,#REF!="","")</f>
        <v>#REF!</v>
      </c>
      <c r="J3094">
        <f>VLOOKUP(F3094,profesor!$G$2:$H$101,2,0)</f>
        <v>32</v>
      </c>
      <c r="K3094">
        <f>VLOOKUP(H3094,ar_predmet!A:C,3,0)</f>
        <v>125</v>
      </c>
      <c r="L3094" s="3">
        <f>VLOOKUP(H3094,ar_predmet!A:C,2,FALSE())</f>
        <v>6318</v>
      </c>
      <c r="M3094">
        <f>+VLOOKUP(G3094,tip_dogodka!$B$2:$C$10,2,0)</f>
        <v>4</v>
      </c>
      <c r="N3094">
        <f>+VLOOKUP(E3094,prostor!$F$1:$G$101,2,0)</f>
        <v>54</v>
      </c>
      <c r="O3094">
        <f t="shared" si="192"/>
        <v>150</v>
      </c>
      <c r="P3094">
        <f>VLOOKUP(O3094,mi2hh!A$2:B$4261,2,FALSE())</f>
        <v>3</v>
      </c>
      <c r="Q3094" t="str">
        <f t="shared" si="193"/>
        <v>Red</v>
      </c>
      <c r="R3094" t="str">
        <f t="shared" si="194"/>
        <v>UN</v>
      </c>
      <c r="S3094" s="24" t="s">
        <v>1214</v>
      </c>
      <c r="T3094" t="str">
        <f t="shared" si="195"/>
        <v/>
      </c>
      <c r="U3094">
        <f>VLOOKUP(S3094,ar_skupina!L$2:M$136,2,FALSE())</f>
        <v>71</v>
      </c>
    </row>
    <row r="3095" spans="1:21" ht="14.25" customHeight="1" x14ac:dyDescent="0.25">
      <c r="A3095">
        <v>3755</v>
      </c>
      <c r="B3095" s="9">
        <v>45379.489583333299</v>
      </c>
      <c r="C3095" s="9">
        <v>45379.59375</v>
      </c>
      <c r="D3095" t="s">
        <v>2252</v>
      </c>
      <c r="E3095">
        <v>403</v>
      </c>
      <c r="F3095" t="s">
        <v>2250</v>
      </c>
      <c r="G3095" t="s">
        <v>3</v>
      </c>
      <c r="H3095" t="s">
        <v>2251</v>
      </c>
      <c r="I3095" s="63" t="e">
        <f t="array" ref="I3095">_xlfn.IFS(#REF!="1",1,#REF!="2",2,#REF!="3",3,#REF!="1A",4,#REF!="1B",5,#REF!="2A",6,#REF!="2B",7,#REF!="3A",8,#REF!="3B",9,#REF!="4A",10,#REF!="","")</f>
        <v>#REF!</v>
      </c>
      <c r="J3095">
        <f>VLOOKUP(F3095,profesor!$G$2:$H$101,2,0)</f>
        <v>32</v>
      </c>
      <c r="K3095">
        <f>VLOOKUP(H3095,ar_predmet!A:C,3,0)</f>
        <v>51</v>
      </c>
      <c r="L3095" s="3">
        <f>VLOOKUP(H3095,ar_predmet!A:C,2,FALSE())</f>
        <v>5307</v>
      </c>
      <c r="M3095">
        <f>+VLOOKUP(G3095,tip_dogodka!$B$2:$C$10,2,0)</f>
        <v>2</v>
      </c>
      <c r="N3095">
        <f>+VLOOKUP(E3095,prostor!$F$1:$G$101,2,0)</f>
        <v>12</v>
      </c>
      <c r="O3095">
        <f t="shared" si="192"/>
        <v>150</v>
      </c>
      <c r="P3095">
        <f>VLOOKUP(O3095,mi2hh!A$2:B$4261,2,FALSE())</f>
        <v>3</v>
      </c>
      <c r="Q3095" t="str">
        <f t="shared" si="193"/>
        <v>Red</v>
      </c>
      <c r="R3095" t="str">
        <f t="shared" si="194"/>
        <v>VS</v>
      </c>
      <c r="S3095" s="24" t="s">
        <v>1182</v>
      </c>
      <c r="T3095" t="str">
        <f t="shared" si="195"/>
        <v>1</v>
      </c>
      <c r="U3095">
        <f>VLOOKUP(S3095,ar_skupina!L$2:M$136,2,FALSE())</f>
        <v>42</v>
      </c>
    </row>
    <row r="3096" spans="1:21" ht="14.25" customHeight="1" x14ac:dyDescent="0.25">
      <c r="A3096">
        <v>3756</v>
      </c>
      <c r="B3096" s="9">
        <v>45364.75</v>
      </c>
      <c r="C3096" s="9">
        <v>45364.920138888898</v>
      </c>
      <c r="D3096" t="s">
        <v>2275</v>
      </c>
      <c r="E3096" t="s">
        <v>17</v>
      </c>
      <c r="F3096" t="s">
        <v>2250</v>
      </c>
      <c r="G3096" t="s">
        <v>10</v>
      </c>
      <c r="H3096" t="s">
        <v>2251</v>
      </c>
      <c r="I3096" s="63" t="e">
        <f t="array" ref="I3096">_xlfn.IFS(#REF!="1",1,#REF!="2",2,#REF!="3",3,#REF!="1A",4,#REF!="1B",5,#REF!="2A",6,#REF!="2B",7,#REF!="3A",8,#REF!="3B",9,#REF!="4A",10,#REF!="","")</f>
        <v>#REF!</v>
      </c>
      <c r="J3096">
        <f>VLOOKUP(F3096,profesor!$G$2:$H$101,2,0)</f>
        <v>32</v>
      </c>
      <c r="K3096">
        <f>VLOOKUP(H3096,ar_predmet!A:C,3,0)</f>
        <v>51</v>
      </c>
      <c r="L3096" s="3">
        <f>VLOOKUP(H3096,ar_predmet!A:C,2,FALSE())</f>
        <v>5307</v>
      </c>
      <c r="M3096">
        <f>+VLOOKUP(G3096,tip_dogodka!$B$2:$C$10,2,0)</f>
        <v>9</v>
      </c>
      <c r="N3096">
        <f>+VLOOKUP(E3096,prostor!$F$1:$G$101,2,0)</f>
        <v>55</v>
      </c>
      <c r="O3096">
        <f t="shared" si="192"/>
        <v>245</v>
      </c>
      <c r="P3096">
        <f>VLOOKUP(O3096,mi2hh!A$2:B$4261,2,FALSE())</f>
        <v>5</v>
      </c>
      <c r="Q3096" t="str">
        <f t="shared" si="193"/>
        <v>Izr</v>
      </c>
      <c r="R3096" t="str">
        <f t="shared" si="194"/>
        <v>VS</v>
      </c>
      <c r="S3096" s="24" t="s">
        <v>1252</v>
      </c>
      <c r="T3096" t="str">
        <f t="shared" si="195"/>
        <v/>
      </c>
      <c r="U3096">
        <f>VLOOKUP(S3096,ar_skupina!L$2:M$136,2,FALSE())</f>
        <v>105</v>
      </c>
    </row>
    <row r="3097" spans="1:21" ht="14.25" customHeight="1" x14ac:dyDescent="0.25">
      <c r="A3097">
        <v>3757</v>
      </c>
      <c r="B3097" s="9">
        <v>45369.375</v>
      </c>
      <c r="C3097" s="9">
        <v>45369.479166666701</v>
      </c>
      <c r="D3097" t="s">
        <v>2263</v>
      </c>
      <c r="E3097">
        <v>401</v>
      </c>
      <c r="F3097" t="s">
        <v>2250</v>
      </c>
      <c r="G3097" t="s">
        <v>3</v>
      </c>
      <c r="H3097" t="s">
        <v>1301</v>
      </c>
      <c r="I3097" s="63" t="e">
        <f t="array" ref="I3097">_xlfn.IFS(#REF!="1",1,#REF!="2",2,#REF!="3",3,#REF!="1A",4,#REF!="1B",5,#REF!="2A",6,#REF!="2B",7,#REF!="3A",8,#REF!="3B",9,#REF!="4A",10,#REF!="","")</f>
        <v>#REF!</v>
      </c>
      <c r="J3097">
        <f>VLOOKUP(F3097,profesor!$G$2:$H$101,2,0)</f>
        <v>32</v>
      </c>
      <c r="K3097">
        <f>VLOOKUP(H3097,ar_predmet!A:C,3,0)</f>
        <v>2</v>
      </c>
      <c r="L3097" s="3">
        <f>VLOOKUP(H3097,ar_predmet!A:C,2,FALSE())</f>
        <v>5105</v>
      </c>
      <c r="M3097">
        <f>+VLOOKUP(G3097,tip_dogodka!$B$2:$C$10,2,0)</f>
        <v>2</v>
      </c>
      <c r="N3097">
        <f>+VLOOKUP(E3097,prostor!$F$1:$G$101,2,0)</f>
        <v>10</v>
      </c>
      <c r="O3097">
        <f t="shared" si="192"/>
        <v>150</v>
      </c>
      <c r="P3097">
        <f>VLOOKUP(O3097,mi2hh!A$2:B$4261,2,FALSE())</f>
        <v>3</v>
      </c>
      <c r="Q3097" t="str">
        <f t="shared" si="193"/>
        <v>Red</v>
      </c>
      <c r="R3097" t="str">
        <f t="shared" si="194"/>
        <v>VS</v>
      </c>
      <c r="S3097" s="24" t="s">
        <v>1135</v>
      </c>
      <c r="T3097" t="str">
        <f t="shared" si="195"/>
        <v>1A</v>
      </c>
      <c r="U3097">
        <f>VLOOKUP(S3097,ar_skupina!L$2:M$136,2,FALSE())</f>
        <v>5</v>
      </c>
    </row>
    <row r="3098" spans="1:21" ht="14.25" customHeight="1" x14ac:dyDescent="0.25">
      <c r="A3098">
        <v>3759</v>
      </c>
      <c r="B3098" s="9">
        <v>45429.677083333299</v>
      </c>
      <c r="C3098" s="9">
        <v>45429.78125</v>
      </c>
      <c r="D3098" t="s">
        <v>2255</v>
      </c>
      <c r="E3098">
        <v>401</v>
      </c>
      <c r="F3098" t="s">
        <v>2250</v>
      </c>
      <c r="G3098" t="s">
        <v>3</v>
      </c>
      <c r="H3098" t="s">
        <v>1301</v>
      </c>
      <c r="I3098" s="63" t="e">
        <f t="array" ref="I3098">_xlfn.IFS(#REF!="1",1,#REF!="2",2,#REF!="3",3,#REF!="1A",4,#REF!="1B",5,#REF!="2A",6,#REF!="2B",7,#REF!="3A",8,#REF!="3B",9,#REF!="4A",10,#REF!="","")</f>
        <v>#REF!</v>
      </c>
      <c r="J3098">
        <f>VLOOKUP(F3098,profesor!$G$2:$H$101,2,0)</f>
        <v>32</v>
      </c>
      <c r="K3098">
        <f>VLOOKUP(H3098,ar_predmet!A:C,3,0)</f>
        <v>2</v>
      </c>
      <c r="L3098" s="3">
        <f>VLOOKUP(H3098,ar_predmet!A:C,2,FALSE())</f>
        <v>5105</v>
      </c>
      <c r="M3098">
        <f>+VLOOKUP(G3098,tip_dogodka!$B$2:$C$10,2,0)</f>
        <v>2</v>
      </c>
      <c r="N3098">
        <f>+VLOOKUP(E3098,prostor!$F$1:$G$101,2,0)</f>
        <v>10</v>
      </c>
      <c r="O3098">
        <f t="shared" si="192"/>
        <v>150</v>
      </c>
      <c r="P3098">
        <f>VLOOKUP(O3098,mi2hh!A$2:B$4261,2,FALSE())</f>
        <v>3</v>
      </c>
      <c r="Q3098" t="str">
        <f t="shared" si="193"/>
        <v>Red</v>
      </c>
      <c r="R3098" t="str">
        <f t="shared" si="194"/>
        <v>VS</v>
      </c>
      <c r="S3098" s="24" t="s">
        <v>1147</v>
      </c>
      <c r="T3098" t="str">
        <f t="shared" si="195"/>
        <v>4A</v>
      </c>
      <c r="U3098">
        <f>VLOOKUP(S3098,ar_skupina!L$2:M$136,2,FALSE())</f>
        <v>11</v>
      </c>
    </row>
    <row r="3099" spans="1:21" ht="14.25" customHeight="1" x14ac:dyDescent="0.25">
      <c r="A3099">
        <v>3761</v>
      </c>
      <c r="B3099" s="9">
        <v>45406.677083333299</v>
      </c>
      <c r="C3099" s="9">
        <v>45406.78125</v>
      </c>
      <c r="D3099" t="s">
        <v>2276</v>
      </c>
      <c r="E3099" t="s">
        <v>16</v>
      </c>
      <c r="F3099" t="s">
        <v>2250</v>
      </c>
      <c r="G3099" t="s">
        <v>5</v>
      </c>
      <c r="H3099" t="s">
        <v>1301</v>
      </c>
      <c r="I3099" s="63" t="e">
        <f t="array" ref="I3099">_xlfn.IFS(#REF!="1",1,#REF!="2",2,#REF!="3",3,#REF!="1A",4,#REF!="1B",5,#REF!="2A",6,#REF!="2B",7,#REF!="3A",8,#REF!="3B",9,#REF!="4A",10,#REF!="","")</f>
        <v>#REF!</v>
      </c>
      <c r="J3099">
        <f>VLOOKUP(F3099,profesor!$G$2:$H$101,2,0)</f>
        <v>32</v>
      </c>
      <c r="K3099">
        <f>VLOOKUP(H3099,ar_predmet!A:C,3,0)</f>
        <v>2</v>
      </c>
      <c r="L3099" s="3">
        <f>VLOOKUP(H3099,ar_predmet!A:C,2,FALSE())</f>
        <v>5105</v>
      </c>
      <c r="M3099">
        <f>+VLOOKUP(G3099,tip_dogodka!$B$2:$C$10,2,0)</f>
        <v>4</v>
      </c>
      <c r="N3099">
        <f>+VLOOKUP(E3099,prostor!$F$1:$G$101,2,0)</f>
        <v>54</v>
      </c>
      <c r="O3099">
        <f t="shared" si="192"/>
        <v>150</v>
      </c>
      <c r="P3099">
        <f>VLOOKUP(O3099,mi2hh!A$2:B$4261,2,FALSE())</f>
        <v>3</v>
      </c>
      <c r="Q3099" t="str">
        <f t="shared" si="193"/>
        <v>Red</v>
      </c>
      <c r="R3099" t="str">
        <f t="shared" si="194"/>
        <v>VS</v>
      </c>
      <c r="S3099" s="24" t="s">
        <v>1143</v>
      </c>
      <c r="T3099" t="str">
        <f t="shared" si="195"/>
        <v>3A</v>
      </c>
      <c r="U3099">
        <f>VLOOKUP(S3099,ar_skupina!L$2:M$136,2,FALSE())</f>
        <v>9</v>
      </c>
    </row>
    <row r="3100" spans="1:21" ht="14.25" customHeight="1" x14ac:dyDescent="0.25">
      <c r="A3100">
        <v>3762</v>
      </c>
      <c r="B3100" s="9">
        <v>45421.677083333299</v>
      </c>
      <c r="C3100" s="9">
        <v>45421.78125</v>
      </c>
      <c r="D3100" t="s">
        <v>2255</v>
      </c>
      <c r="E3100">
        <v>401</v>
      </c>
      <c r="F3100" t="s">
        <v>2250</v>
      </c>
      <c r="G3100" t="s">
        <v>3</v>
      </c>
      <c r="H3100" t="s">
        <v>1301</v>
      </c>
      <c r="I3100" s="63" t="e">
        <f t="array" ref="I3100">_xlfn.IFS(#REF!="1",1,#REF!="2",2,#REF!="3",3,#REF!="1A",4,#REF!="1B",5,#REF!="2A",6,#REF!="2B",7,#REF!="3A",8,#REF!="3B",9,#REF!="4A",10,#REF!="","")</f>
        <v>#REF!</v>
      </c>
      <c r="J3100">
        <f>VLOOKUP(F3100,profesor!$G$2:$H$101,2,0)</f>
        <v>32</v>
      </c>
      <c r="K3100">
        <f>VLOOKUP(H3100,ar_predmet!A:C,3,0)</f>
        <v>2</v>
      </c>
      <c r="L3100" s="3">
        <f>VLOOKUP(H3100,ar_predmet!A:C,2,FALSE())</f>
        <v>5105</v>
      </c>
      <c r="M3100">
        <f>+VLOOKUP(G3100,tip_dogodka!$B$2:$C$10,2,0)</f>
        <v>2</v>
      </c>
      <c r="N3100">
        <f>+VLOOKUP(E3100,prostor!$F$1:$G$101,2,0)</f>
        <v>10</v>
      </c>
      <c r="O3100">
        <f t="shared" si="192"/>
        <v>150</v>
      </c>
      <c r="P3100">
        <f>VLOOKUP(O3100,mi2hh!A$2:B$4261,2,FALSE())</f>
        <v>3</v>
      </c>
      <c r="Q3100" t="str">
        <f t="shared" si="193"/>
        <v>Red</v>
      </c>
      <c r="R3100" t="str">
        <f t="shared" si="194"/>
        <v>VS</v>
      </c>
      <c r="S3100" s="24" t="s">
        <v>1147</v>
      </c>
      <c r="T3100" t="str">
        <f t="shared" si="195"/>
        <v>4A</v>
      </c>
      <c r="U3100">
        <f>VLOOKUP(S3100,ar_skupina!L$2:M$136,2,FALSE())</f>
        <v>11</v>
      </c>
    </row>
    <row r="3101" spans="1:21" ht="14.25" customHeight="1" x14ac:dyDescent="0.25">
      <c r="A3101">
        <v>3763</v>
      </c>
      <c r="B3101" s="9">
        <v>45315.75</v>
      </c>
      <c r="C3101" s="9">
        <v>45315.916666666701</v>
      </c>
      <c r="D3101" t="s">
        <v>2277</v>
      </c>
      <c r="E3101" t="s">
        <v>17</v>
      </c>
      <c r="F3101" t="s">
        <v>2250</v>
      </c>
      <c r="G3101" t="s">
        <v>8</v>
      </c>
      <c r="H3101" t="s">
        <v>2193</v>
      </c>
      <c r="I3101" s="63" t="e">
        <f t="array" ref="I3101">_xlfn.IFS(#REF!="1",1,#REF!="2",2,#REF!="3",3,#REF!="1A",4,#REF!="1B",5,#REF!="2A",6,#REF!="2B",7,#REF!="3A",8,#REF!="3B",9,#REF!="4A",10,#REF!="","")</f>
        <v>#REF!</v>
      </c>
      <c r="J3101">
        <f>VLOOKUP(F3101,profesor!$G$2:$H$101,2,0)</f>
        <v>32</v>
      </c>
      <c r="K3101">
        <f>VLOOKUP(H3101,ar_predmet!A:C,3,0)</f>
        <v>52</v>
      </c>
      <c r="L3101" s="3">
        <f>VLOOKUP(H3101,ar_predmet!A:C,2,FALSE())</f>
        <v>5308</v>
      </c>
      <c r="M3101">
        <f>+VLOOKUP(G3101,tip_dogodka!$B$2:$C$10,2,0)</f>
        <v>7</v>
      </c>
      <c r="N3101">
        <f>+VLOOKUP(E3101,prostor!$F$1:$G$101,2,0)</f>
        <v>55</v>
      </c>
      <c r="O3101">
        <f t="shared" si="192"/>
        <v>240</v>
      </c>
      <c r="P3101">
        <f>VLOOKUP(O3101,mi2hh!A$2:B$4261,2,FALSE())</f>
        <v>5</v>
      </c>
      <c r="Q3101" t="str">
        <f t="shared" si="193"/>
        <v>Izr</v>
      </c>
      <c r="R3101" t="str">
        <f t="shared" si="194"/>
        <v>VS</v>
      </c>
      <c r="S3101" s="24" t="s">
        <v>1252</v>
      </c>
      <c r="T3101" t="str">
        <f t="shared" si="195"/>
        <v/>
      </c>
      <c r="U3101">
        <f>VLOOKUP(S3101,ar_skupina!L$2:M$136,2,FALSE())</f>
        <v>105</v>
      </c>
    </row>
    <row r="3102" spans="1:21" ht="14.25" customHeight="1" x14ac:dyDescent="0.25">
      <c r="A3102">
        <v>3764</v>
      </c>
      <c r="B3102" s="9">
        <v>45376.489583333299</v>
      </c>
      <c r="C3102" s="9">
        <v>45376.59375</v>
      </c>
      <c r="D3102" t="s">
        <v>2252</v>
      </c>
      <c r="E3102">
        <v>403</v>
      </c>
      <c r="F3102" t="s">
        <v>2250</v>
      </c>
      <c r="G3102" t="s">
        <v>3</v>
      </c>
      <c r="H3102" t="s">
        <v>2251</v>
      </c>
      <c r="I3102" s="63" t="e">
        <f t="array" ref="I3102">_xlfn.IFS(#REF!="1",1,#REF!="2",2,#REF!="3",3,#REF!="1A",4,#REF!="1B",5,#REF!="2A",6,#REF!="2B",7,#REF!="3A",8,#REF!="3B",9,#REF!="4A",10,#REF!="","")</f>
        <v>#REF!</v>
      </c>
      <c r="J3102">
        <f>VLOOKUP(F3102,profesor!$G$2:$H$101,2,0)</f>
        <v>32</v>
      </c>
      <c r="K3102">
        <f>VLOOKUP(H3102,ar_predmet!A:C,3,0)</f>
        <v>51</v>
      </c>
      <c r="L3102" s="3">
        <f>VLOOKUP(H3102,ar_predmet!A:C,2,FALSE())</f>
        <v>5307</v>
      </c>
      <c r="M3102">
        <f>+VLOOKUP(G3102,tip_dogodka!$B$2:$C$10,2,0)</f>
        <v>2</v>
      </c>
      <c r="N3102">
        <f>+VLOOKUP(E3102,prostor!$F$1:$G$101,2,0)</f>
        <v>12</v>
      </c>
      <c r="O3102">
        <f t="shared" si="192"/>
        <v>150</v>
      </c>
      <c r="P3102">
        <f>VLOOKUP(O3102,mi2hh!A$2:B$4261,2,FALSE())</f>
        <v>3</v>
      </c>
      <c r="Q3102" t="str">
        <f t="shared" si="193"/>
        <v>Red</v>
      </c>
      <c r="R3102" t="str">
        <f t="shared" si="194"/>
        <v>VS</v>
      </c>
      <c r="S3102" s="24" t="s">
        <v>1182</v>
      </c>
      <c r="T3102" t="str">
        <f t="shared" si="195"/>
        <v>1</v>
      </c>
      <c r="U3102">
        <f>VLOOKUP(S3102,ar_skupina!L$2:M$136,2,FALSE())</f>
        <v>42</v>
      </c>
    </row>
    <row r="3103" spans="1:21" ht="14.25" customHeight="1" x14ac:dyDescent="0.25">
      <c r="A3103">
        <v>3766</v>
      </c>
      <c r="B3103" s="9">
        <v>45404.791666666701</v>
      </c>
      <c r="C3103" s="9">
        <v>45404.895833333299</v>
      </c>
      <c r="D3103" t="s">
        <v>2278</v>
      </c>
      <c r="E3103" t="s">
        <v>16</v>
      </c>
      <c r="F3103" t="s">
        <v>2250</v>
      </c>
      <c r="G3103" t="s">
        <v>4</v>
      </c>
      <c r="H3103" t="s">
        <v>1470</v>
      </c>
      <c r="I3103" s="63" t="e">
        <f t="array" ref="I3103">_xlfn.IFS(#REF!="1",1,#REF!="2",2,#REF!="3",3,#REF!="1A",4,#REF!="1B",5,#REF!="2A",6,#REF!="2B",7,#REF!="3A",8,#REF!="3B",9,#REF!="4A",10,#REF!="","")</f>
        <v>#REF!</v>
      </c>
      <c r="J3103">
        <f>VLOOKUP(F3103,profesor!$G$2:$H$101,2,0)</f>
        <v>32</v>
      </c>
      <c r="K3103">
        <f>VLOOKUP(H3103,ar_predmet!A:C,3,0)</f>
        <v>33</v>
      </c>
      <c r="L3103" s="3">
        <f>VLOOKUP(H3103,ar_predmet!A:C,2,FALSE())</f>
        <v>5235</v>
      </c>
      <c r="M3103">
        <f>+VLOOKUP(G3103,tip_dogodka!$B$2:$C$10,2,0)</f>
        <v>3</v>
      </c>
      <c r="N3103">
        <f>+VLOOKUP(E3103,prostor!$F$1:$G$101,2,0)</f>
        <v>54</v>
      </c>
      <c r="O3103">
        <f t="shared" si="192"/>
        <v>150</v>
      </c>
      <c r="P3103">
        <f>VLOOKUP(O3103,mi2hh!A$2:B$4261,2,FALSE())</f>
        <v>3</v>
      </c>
      <c r="Q3103" t="str">
        <f t="shared" si="193"/>
        <v>Red</v>
      </c>
      <c r="R3103" t="str">
        <f t="shared" si="194"/>
        <v>VS</v>
      </c>
      <c r="S3103" s="24" t="s">
        <v>1155</v>
      </c>
      <c r="T3103" t="str">
        <f t="shared" si="195"/>
        <v/>
      </c>
      <c r="U3103">
        <f>VLOOKUP(S3103,ar_skupina!L$2:M$136,2,FALSE())</f>
        <v>18</v>
      </c>
    </row>
    <row r="3104" spans="1:21" ht="14.25" customHeight="1" x14ac:dyDescent="0.25">
      <c r="A3104">
        <v>3767</v>
      </c>
      <c r="B3104" s="9">
        <v>45303.375</v>
      </c>
      <c r="C3104" s="9">
        <v>45303.479166666701</v>
      </c>
      <c r="D3104" t="s">
        <v>2258</v>
      </c>
      <c r="E3104" t="s">
        <v>16</v>
      </c>
      <c r="F3104" t="s">
        <v>2250</v>
      </c>
      <c r="G3104" t="s">
        <v>5</v>
      </c>
      <c r="H3104" t="s">
        <v>2205</v>
      </c>
      <c r="I3104" s="63" t="e">
        <f t="array" ref="I3104">_xlfn.IFS(#REF!="1",1,#REF!="2",2,#REF!="3",3,#REF!="1A",4,#REF!="1B",5,#REF!="2A",6,#REF!="2B",7,#REF!="3A",8,#REF!="3B",9,#REF!="4A",10,#REF!="","")</f>
        <v>#REF!</v>
      </c>
      <c r="J3104">
        <f>VLOOKUP(F3104,profesor!$G$2:$H$101,2,0)</f>
        <v>32</v>
      </c>
      <c r="K3104">
        <f>VLOOKUP(H3104,ar_predmet!A:C,3,0)</f>
        <v>125</v>
      </c>
      <c r="L3104" s="3">
        <f>VLOOKUP(H3104,ar_predmet!A:C,2,FALSE())</f>
        <v>6318</v>
      </c>
      <c r="M3104">
        <f>+VLOOKUP(G3104,tip_dogodka!$B$2:$C$10,2,0)</f>
        <v>4</v>
      </c>
      <c r="N3104">
        <f>+VLOOKUP(E3104,prostor!$F$1:$G$101,2,0)</f>
        <v>54</v>
      </c>
      <c r="O3104">
        <f t="shared" si="192"/>
        <v>150</v>
      </c>
      <c r="P3104">
        <f>VLOOKUP(O3104,mi2hh!A$2:B$4261,2,FALSE())</f>
        <v>3</v>
      </c>
      <c r="Q3104" t="str">
        <f t="shared" si="193"/>
        <v>Red</v>
      </c>
      <c r="R3104" t="str">
        <f t="shared" si="194"/>
        <v>UN</v>
      </c>
      <c r="S3104" s="24" t="s">
        <v>1214</v>
      </c>
      <c r="T3104" t="str">
        <f t="shared" si="195"/>
        <v/>
      </c>
      <c r="U3104">
        <f>VLOOKUP(S3104,ar_skupina!L$2:M$136,2,FALSE())</f>
        <v>71</v>
      </c>
    </row>
    <row r="3105" spans="1:21" ht="14.25" customHeight="1" x14ac:dyDescent="0.25">
      <c r="A3105">
        <v>3768</v>
      </c>
      <c r="B3105" s="9">
        <v>45258.375</v>
      </c>
      <c r="C3105" s="9">
        <v>45258.479166666701</v>
      </c>
      <c r="D3105" t="s">
        <v>2257</v>
      </c>
      <c r="E3105">
        <v>401</v>
      </c>
      <c r="F3105" t="s">
        <v>2250</v>
      </c>
      <c r="G3105" t="s">
        <v>3</v>
      </c>
      <c r="H3105" t="s">
        <v>1301</v>
      </c>
      <c r="I3105" s="63" t="e">
        <f t="array" ref="I3105">_xlfn.IFS(#REF!="1",1,#REF!="2",2,#REF!="3",3,#REF!="1A",4,#REF!="1B",5,#REF!="2A",6,#REF!="2B",7,#REF!="3A",8,#REF!="3B",9,#REF!="4A",10,#REF!="","")</f>
        <v>#REF!</v>
      </c>
      <c r="J3105">
        <f>VLOOKUP(F3105,profesor!$G$2:$H$101,2,0)</f>
        <v>32</v>
      </c>
      <c r="K3105">
        <f>VLOOKUP(H3105,ar_predmet!A:C,3,0)</f>
        <v>2</v>
      </c>
      <c r="L3105" s="3">
        <f>VLOOKUP(H3105,ar_predmet!A:C,2,FALSE())</f>
        <v>5105</v>
      </c>
      <c r="M3105">
        <f>+VLOOKUP(G3105,tip_dogodka!$B$2:$C$10,2,0)</f>
        <v>2</v>
      </c>
      <c r="N3105">
        <f>+VLOOKUP(E3105,prostor!$F$1:$G$101,2,0)</f>
        <v>10</v>
      </c>
      <c r="O3105">
        <f t="shared" si="192"/>
        <v>150</v>
      </c>
      <c r="P3105">
        <f>VLOOKUP(O3105,mi2hh!A$2:B$4261,2,FALSE())</f>
        <v>3</v>
      </c>
      <c r="Q3105" t="str">
        <f t="shared" si="193"/>
        <v>Red</v>
      </c>
      <c r="R3105" t="str">
        <f t="shared" si="194"/>
        <v>UN</v>
      </c>
      <c r="S3105" s="24" t="s">
        <v>1200</v>
      </c>
      <c r="T3105" t="str">
        <f t="shared" si="195"/>
        <v>2B</v>
      </c>
      <c r="U3105">
        <f>VLOOKUP(S3105,ar_skupina!L$2:M$136,2,FALSE())</f>
        <v>57</v>
      </c>
    </row>
    <row r="3106" spans="1:21" ht="14.25" customHeight="1" x14ac:dyDescent="0.25">
      <c r="A3106">
        <v>3769</v>
      </c>
      <c r="B3106" s="9">
        <v>45224.416666666701</v>
      </c>
      <c r="C3106" s="9">
        <v>45224.520833333299</v>
      </c>
      <c r="D3106" t="s">
        <v>2260</v>
      </c>
      <c r="E3106">
        <v>401</v>
      </c>
      <c r="F3106" t="s">
        <v>2250</v>
      </c>
      <c r="G3106" t="s">
        <v>3</v>
      </c>
      <c r="H3106" t="s">
        <v>1301</v>
      </c>
      <c r="I3106" s="63" t="e">
        <f t="array" ref="I3106">_xlfn.IFS(#REF!="1",1,#REF!="2",2,#REF!="3",3,#REF!="1A",4,#REF!="1B",5,#REF!="2A",6,#REF!="2B",7,#REF!="3A",8,#REF!="3B",9,#REF!="4A",10,#REF!="","")</f>
        <v>#REF!</v>
      </c>
      <c r="J3106">
        <f>VLOOKUP(F3106,profesor!$G$2:$H$101,2,0)</f>
        <v>32</v>
      </c>
      <c r="K3106">
        <f>VLOOKUP(H3106,ar_predmet!A:C,3,0)</f>
        <v>2</v>
      </c>
      <c r="L3106" s="3">
        <f>VLOOKUP(H3106,ar_predmet!A:C,2,FALSE())</f>
        <v>5105</v>
      </c>
      <c r="M3106">
        <f>+VLOOKUP(G3106,tip_dogodka!$B$2:$C$10,2,0)</f>
        <v>2</v>
      </c>
      <c r="N3106">
        <f>+VLOOKUP(E3106,prostor!$F$1:$G$101,2,0)</f>
        <v>10</v>
      </c>
      <c r="O3106">
        <f t="shared" si="192"/>
        <v>150</v>
      </c>
      <c r="P3106">
        <f>VLOOKUP(O3106,mi2hh!A$2:B$4261,2,FALSE())</f>
        <v>3</v>
      </c>
      <c r="Q3106" t="str">
        <f t="shared" si="193"/>
        <v>Red</v>
      </c>
      <c r="R3106" t="str">
        <f t="shared" si="194"/>
        <v>UN</v>
      </c>
      <c r="S3106" s="24" t="s">
        <v>1197</v>
      </c>
      <c r="T3106" t="str">
        <f t="shared" si="195"/>
        <v>1A</v>
      </c>
      <c r="U3106">
        <f>VLOOKUP(S3106,ar_skupina!L$2:M$136,2,FALSE())</f>
        <v>54</v>
      </c>
    </row>
    <row r="3107" spans="1:21" ht="14.25" customHeight="1" x14ac:dyDescent="0.25">
      <c r="A3107">
        <v>3770</v>
      </c>
      <c r="B3107" s="9">
        <v>45243.75</v>
      </c>
      <c r="C3107" s="9">
        <v>45243.854166666701</v>
      </c>
      <c r="D3107" t="s">
        <v>2261</v>
      </c>
      <c r="E3107" t="s">
        <v>16</v>
      </c>
      <c r="F3107" t="s">
        <v>2250</v>
      </c>
      <c r="G3107" t="s">
        <v>5</v>
      </c>
      <c r="H3107" t="s">
        <v>1775</v>
      </c>
      <c r="I3107" s="63" t="e">
        <f t="array" ref="I3107">_xlfn.IFS(#REF!="1",1,#REF!="2",2,#REF!="3",3,#REF!="1A",4,#REF!="1B",5,#REF!="2A",6,#REF!="2B",7,#REF!="3A",8,#REF!="3B",9,#REF!="4A",10,#REF!="","")</f>
        <v>#REF!</v>
      </c>
      <c r="J3107">
        <f>VLOOKUP(F3107,profesor!$G$2:$H$101,2,0)</f>
        <v>32</v>
      </c>
      <c r="K3107">
        <f>VLOOKUP(H3107,ar_predmet!A:C,3,0)</f>
        <v>14</v>
      </c>
      <c r="L3107" s="3">
        <f>VLOOKUP(H3107,ar_predmet!A:C,2,FALSE())</f>
        <v>5204</v>
      </c>
      <c r="M3107">
        <f>+VLOOKUP(G3107,tip_dogodka!$B$2:$C$10,2,0)</f>
        <v>4</v>
      </c>
      <c r="N3107">
        <f>+VLOOKUP(E3107,prostor!$F$1:$G$101,2,0)</f>
        <v>54</v>
      </c>
      <c r="O3107">
        <f t="shared" si="192"/>
        <v>150</v>
      </c>
      <c r="P3107">
        <f>VLOOKUP(O3107,mi2hh!A$2:B$4261,2,FALSE())</f>
        <v>3</v>
      </c>
      <c r="Q3107" t="str">
        <f t="shared" si="193"/>
        <v>Red</v>
      </c>
      <c r="R3107" t="str">
        <f t="shared" si="194"/>
        <v>VS</v>
      </c>
      <c r="S3107" s="24" t="s">
        <v>1174</v>
      </c>
      <c r="T3107" t="str">
        <f t="shared" si="195"/>
        <v>2</v>
      </c>
      <c r="U3107">
        <f>VLOOKUP(S3107,ar_skupina!L$2:M$136,2,FALSE())</f>
        <v>34</v>
      </c>
    </row>
    <row r="3108" spans="1:21" ht="14.25" customHeight="1" x14ac:dyDescent="0.25">
      <c r="A3108">
        <v>3771</v>
      </c>
      <c r="B3108" s="9">
        <v>45393.416666666701</v>
      </c>
      <c r="C3108" s="9">
        <v>45393.520833333299</v>
      </c>
      <c r="D3108" t="s">
        <v>2271</v>
      </c>
      <c r="E3108">
        <v>403</v>
      </c>
      <c r="F3108" t="s">
        <v>2250</v>
      </c>
      <c r="G3108" t="s">
        <v>3</v>
      </c>
      <c r="H3108" t="s">
        <v>2270</v>
      </c>
      <c r="I3108" s="63" t="e">
        <f t="array" ref="I3108">_xlfn.IFS(#REF!="1",1,#REF!="2",2,#REF!="3",3,#REF!="1A",4,#REF!="1B",5,#REF!="2A",6,#REF!="2B",7,#REF!="3A",8,#REF!="3B",9,#REF!="4A",10,#REF!="","")</f>
        <v>#REF!</v>
      </c>
      <c r="J3108">
        <f>VLOOKUP(F3108,profesor!$G$2:$H$101,2,0)</f>
        <v>32</v>
      </c>
      <c r="K3108">
        <f>VLOOKUP(H3108,ar_predmet!A:C,3,0)</f>
        <v>82</v>
      </c>
      <c r="L3108" s="3">
        <f>VLOOKUP(H3108,ar_predmet!A:C,2,FALSE())</f>
        <v>6120</v>
      </c>
      <c r="M3108">
        <f>+VLOOKUP(G3108,tip_dogodka!$B$2:$C$10,2,0)</f>
        <v>2</v>
      </c>
      <c r="N3108">
        <f>+VLOOKUP(E3108,prostor!$F$1:$G$101,2,0)</f>
        <v>12</v>
      </c>
      <c r="O3108">
        <f t="shared" si="192"/>
        <v>150</v>
      </c>
      <c r="P3108">
        <f>VLOOKUP(O3108,mi2hh!A$2:B$4261,2,FALSE())</f>
        <v>3</v>
      </c>
      <c r="Q3108" t="str">
        <f t="shared" si="193"/>
        <v>Red</v>
      </c>
      <c r="R3108" t="str">
        <f t="shared" si="194"/>
        <v>UN</v>
      </c>
      <c r="S3108" s="24" t="s">
        <v>1194</v>
      </c>
      <c r="T3108" t="str">
        <f t="shared" si="195"/>
        <v/>
      </c>
      <c r="U3108">
        <f>VLOOKUP(S3108,ar_skupina!L$2:M$136,2,FALSE())</f>
        <v>51</v>
      </c>
    </row>
    <row r="3109" spans="1:21" ht="14.25" customHeight="1" x14ac:dyDescent="0.25">
      <c r="A3109">
        <v>3772</v>
      </c>
      <c r="B3109" s="9">
        <v>45401.416666666701</v>
      </c>
      <c r="C3109" s="9">
        <v>45401.520833333299</v>
      </c>
      <c r="D3109" t="s">
        <v>2271</v>
      </c>
      <c r="E3109">
        <v>403</v>
      </c>
      <c r="F3109" t="s">
        <v>2250</v>
      </c>
      <c r="G3109" t="s">
        <v>3</v>
      </c>
      <c r="H3109" t="s">
        <v>2270</v>
      </c>
      <c r="I3109" s="63" t="e">
        <f t="array" ref="I3109">_xlfn.IFS(#REF!="1",1,#REF!="2",2,#REF!="3",3,#REF!="1A",4,#REF!="1B",5,#REF!="2A",6,#REF!="2B",7,#REF!="3A",8,#REF!="3B",9,#REF!="4A",10,#REF!="","")</f>
        <v>#REF!</v>
      </c>
      <c r="J3109">
        <f>VLOOKUP(F3109,profesor!$G$2:$H$101,2,0)</f>
        <v>32</v>
      </c>
      <c r="K3109">
        <f>VLOOKUP(H3109,ar_predmet!A:C,3,0)</f>
        <v>82</v>
      </c>
      <c r="L3109" s="3">
        <f>VLOOKUP(H3109,ar_predmet!A:C,2,FALSE())</f>
        <v>6120</v>
      </c>
      <c r="M3109">
        <f>+VLOOKUP(G3109,tip_dogodka!$B$2:$C$10,2,0)</f>
        <v>2</v>
      </c>
      <c r="N3109">
        <f>+VLOOKUP(E3109,prostor!$F$1:$G$101,2,0)</f>
        <v>12</v>
      </c>
      <c r="O3109">
        <f t="shared" si="192"/>
        <v>150</v>
      </c>
      <c r="P3109">
        <f>VLOOKUP(O3109,mi2hh!A$2:B$4261,2,FALSE())</f>
        <v>3</v>
      </c>
      <c r="Q3109" t="str">
        <f t="shared" si="193"/>
        <v>Red</v>
      </c>
      <c r="R3109" t="str">
        <f t="shared" si="194"/>
        <v>UN</v>
      </c>
      <c r="S3109" s="24" t="s">
        <v>1194</v>
      </c>
      <c r="T3109" t="str">
        <f t="shared" si="195"/>
        <v/>
      </c>
      <c r="U3109">
        <f>VLOOKUP(S3109,ar_skupina!L$2:M$136,2,FALSE())</f>
        <v>51</v>
      </c>
    </row>
    <row r="3110" spans="1:21" ht="14.25" customHeight="1" x14ac:dyDescent="0.25">
      <c r="A3110">
        <v>3774</v>
      </c>
      <c r="B3110" s="9">
        <v>45385.416666666701</v>
      </c>
      <c r="C3110" s="9">
        <v>45385.520833333299</v>
      </c>
      <c r="D3110" t="s">
        <v>2263</v>
      </c>
      <c r="E3110">
        <v>401</v>
      </c>
      <c r="F3110" t="s">
        <v>2250</v>
      </c>
      <c r="G3110" t="s">
        <v>3</v>
      </c>
      <c r="H3110" t="s">
        <v>1301</v>
      </c>
      <c r="I3110" s="63" t="e">
        <f t="array" ref="I3110">_xlfn.IFS(#REF!="1",1,#REF!="2",2,#REF!="3",3,#REF!="1A",4,#REF!="1B",5,#REF!="2A",6,#REF!="2B",7,#REF!="3A",8,#REF!="3B",9,#REF!="4A",10,#REF!="","")</f>
        <v>#REF!</v>
      </c>
      <c r="J3110">
        <f>VLOOKUP(F3110,profesor!$G$2:$H$101,2,0)</f>
        <v>32</v>
      </c>
      <c r="K3110">
        <f>VLOOKUP(H3110,ar_predmet!A:C,3,0)</f>
        <v>2</v>
      </c>
      <c r="L3110" s="3">
        <f>VLOOKUP(H3110,ar_predmet!A:C,2,FALSE())</f>
        <v>5105</v>
      </c>
      <c r="M3110">
        <f>+VLOOKUP(G3110,tip_dogodka!$B$2:$C$10,2,0)</f>
        <v>2</v>
      </c>
      <c r="N3110">
        <f>+VLOOKUP(E3110,prostor!$F$1:$G$101,2,0)</f>
        <v>10</v>
      </c>
      <c r="O3110">
        <f t="shared" si="192"/>
        <v>150</v>
      </c>
      <c r="P3110">
        <f>VLOOKUP(O3110,mi2hh!A$2:B$4261,2,FALSE())</f>
        <v>3</v>
      </c>
      <c r="Q3110" t="str">
        <f t="shared" si="193"/>
        <v>Red</v>
      </c>
      <c r="R3110" t="str">
        <f t="shared" si="194"/>
        <v>VS</v>
      </c>
      <c r="S3110" s="24" t="s">
        <v>1135</v>
      </c>
      <c r="T3110" t="str">
        <f t="shared" si="195"/>
        <v>1A</v>
      </c>
      <c r="U3110">
        <f>VLOOKUP(S3110,ar_skupina!L$2:M$136,2,FALSE())</f>
        <v>5</v>
      </c>
    </row>
    <row r="3111" spans="1:21" ht="14.25" customHeight="1" x14ac:dyDescent="0.25">
      <c r="A3111">
        <v>3775</v>
      </c>
      <c r="B3111" s="9">
        <v>45377.489583333299</v>
      </c>
      <c r="C3111" s="9">
        <v>45377.59375</v>
      </c>
      <c r="D3111" t="s">
        <v>2249</v>
      </c>
      <c r="E3111">
        <v>403</v>
      </c>
      <c r="F3111" t="s">
        <v>2250</v>
      </c>
      <c r="G3111" t="s">
        <v>3</v>
      </c>
      <c r="H3111" t="s">
        <v>2251</v>
      </c>
      <c r="I3111" s="63" t="e">
        <f t="array" ref="I3111">_xlfn.IFS(#REF!="1",1,#REF!="2",2,#REF!="3",3,#REF!="1A",4,#REF!="1B",5,#REF!="2A",6,#REF!="2B",7,#REF!="3A",8,#REF!="3B",9,#REF!="4A",10,#REF!="","")</f>
        <v>#REF!</v>
      </c>
      <c r="J3111">
        <f>VLOOKUP(F3111,profesor!$G$2:$H$101,2,0)</f>
        <v>32</v>
      </c>
      <c r="K3111">
        <f>VLOOKUP(H3111,ar_predmet!A:C,3,0)</f>
        <v>51</v>
      </c>
      <c r="L3111" s="3">
        <f>VLOOKUP(H3111,ar_predmet!A:C,2,FALSE())</f>
        <v>5307</v>
      </c>
      <c r="M3111">
        <f>+VLOOKUP(G3111,tip_dogodka!$B$2:$C$10,2,0)</f>
        <v>2</v>
      </c>
      <c r="N3111">
        <f>+VLOOKUP(E3111,prostor!$F$1:$G$101,2,0)</f>
        <v>12</v>
      </c>
      <c r="O3111">
        <f t="shared" si="192"/>
        <v>150</v>
      </c>
      <c r="P3111">
        <f>VLOOKUP(O3111,mi2hh!A$2:B$4261,2,FALSE())</f>
        <v>3</v>
      </c>
      <c r="Q3111" t="str">
        <f t="shared" si="193"/>
        <v>Red</v>
      </c>
      <c r="R3111" t="str">
        <f t="shared" si="194"/>
        <v>VS</v>
      </c>
      <c r="S3111" s="24" t="s">
        <v>1183</v>
      </c>
      <c r="T3111" t="str">
        <f t="shared" si="195"/>
        <v>2</v>
      </c>
      <c r="U3111">
        <f>VLOOKUP(S3111,ar_skupina!L$2:M$136,2,FALSE())</f>
        <v>43</v>
      </c>
    </row>
    <row r="3112" spans="1:21" ht="14.25" customHeight="1" x14ac:dyDescent="0.25">
      <c r="A3112">
        <v>3776</v>
      </c>
      <c r="B3112" s="9">
        <v>45219.53125</v>
      </c>
      <c r="C3112" s="9">
        <v>45219.635416666701</v>
      </c>
      <c r="D3112" t="s">
        <v>2272</v>
      </c>
      <c r="E3112">
        <v>412</v>
      </c>
      <c r="F3112" t="s">
        <v>2250</v>
      </c>
      <c r="G3112" t="s">
        <v>3</v>
      </c>
      <c r="H3112" t="s">
        <v>1775</v>
      </c>
      <c r="I3112" s="63" t="e">
        <f t="array" ref="I3112">_xlfn.IFS(#REF!="1",1,#REF!="2",2,#REF!="3",3,#REF!="1A",4,#REF!="1B",5,#REF!="2A",6,#REF!="2B",7,#REF!="3A",8,#REF!="3B",9,#REF!="4A",10,#REF!="","")</f>
        <v>#REF!</v>
      </c>
      <c r="J3112">
        <f>VLOOKUP(F3112,profesor!$G$2:$H$101,2,0)</f>
        <v>32</v>
      </c>
      <c r="K3112">
        <f>VLOOKUP(H3112,ar_predmet!A:C,3,0)</f>
        <v>14</v>
      </c>
      <c r="L3112" s="3">
        <f>VLOOKUP(H3112,ar_predmet!A:C,2,FALSE())</f>
        <v>5204</v>
      </c>
      <c r="M3112">
        <f>+VLOOKUP(G3112,tip_dogodka!$B$2:$C$10,2,0)</f>
        <v>2</v>
      </c>
      <c r="N3112">
        <f>+VLOOKUP(E3112,prostor!$F$1:$G$101,2,0)</f>
        <v>15</v>
      </c>
      <c r="O3112">
        <f t="shared" si="192"/>
        <v>150</v>
      </c>
      <c r="P3112">
        <f>VLOOKUP(O3112,mi2hh!A$2:B$4261,2,FALSE())</f>
        <v>3</v>
      </c>
      <c r="Q3112" t="str">
        <f t="shared" si="193"/>
        <v>Red</v>
      </c>
      <c r="R3112" t="str">
        <f t="shared" si="194"/>
        <v>VS</v>
      </c>
      <c r="S3112" s="24" t="s">
        <v>1173</v>
      </c>
      <c r="T3112" t="str">
        <f t="shared" si="195"/>
        <v>1</v>
      </c>
      <c r="U3112">
        <f>VLOOKUP(S3112,ar_skupina!L$2:M$136,2,FALSE())</f>
        <v>33</v>
      </c>
    </row>
    <row r="3113" spans="1:21" ht="14.25" customHeight="1" x14ac:dyDescent="0.25">
      <c r="A3113">
        <v>3777</v>
      </c>
      <c r="B3113" s="9">
        <v>45299.375</v>
      </c>
      <c r="C3113" s="9">
        <v>45299.479166666701</v>
      </c>
      <c r="D3113" t="s">
        <v>2274</v>
      </c>
      <c r="E3113">
        <v>413</v>
      </c>
      <c r="F3113" t="s">
        <v>2250</v>
      </c>
      <c r="G3113" t="s">
        <v>3</v>
      </c>
      <c r="H3113" t="s">
        <v>2205</v>
      </c>
      <c r="I3113" s="63" t="e">
        <f t="array" ref="I3113">_xlfn.IFS(#REF!="1",1,#REF!="2",2,#REF!="3",3,#REF!="1A",4,#REF!="1B",5,#REF!="2A",6,#REF!="2B",7,#REF!="3A",8,#REF!="3B",9,#REF!="4A",10,#REF!="","")</f>
        <v>#REF!</v>
      </c>
      <c r="J3113">
        <f>VLOOKUP(F3113,profesor!$G$2:$H$101,2,0)</f>
        <v>32</v>
      </c>
      <c r="K3113">
        <f>VLOOKUP(H3113,ar_predmet!A:C,3,0)</f>
        <v>125</v>
      </c>
      <c r="L3113" s="3">
        <f>VLOOKUP(H3113,ar_predmet!A:C,2,FALSE())</f>
        <v>6318</v>
      </c>
      <c r="M3113">
        <f>+VLOOKUP(G3113,tip_dogodka!$B$2:$C$10,2,0)</f>
        <v>2</v>
      </c>
      <c r="N3113">
        <f>+VLOOKUP(E3113,prostor!$F$1:$G$101,2,0)</f>
        <v>16</v>
      </c>
      <c r="O3113">
        <f t="shared" si="192"/>
        <v>150</v>
      </c>
      <c r="P3113">
        <f>VLOOKUP(O3113,mi2hh!A$2:B$4261,2,FALSE())</f>
        <v>3</v>
      </c>
      <c r="Q3113" t="str">
        <f t="shared" si="193"/>
        <v>Red</v>
      </c>
      <c r="R3113" t="str">
        <f t="shared" si="194"/>
        <v>UN</v>
      </c>
      <c r="S3113" s="24" t="s">
        <v>1214</v>
      </c>
      <c r="T3113" t="str">
        <f t="shared" si="195"/>
        <v/>
      </c>
      <c r="U3113">
        <f>VLOOKUP(S3113,ar_skupina!L$2:M$136,2,FALSE())</f>
        <v>71</v>
      </c>
    </row>
    <row r="3114" spans="1:21" ht="14.25" customHeight="1" x14ac:dyDescent="0.25">
      <c r="A3114">
        <v>3778</v>
      </c>
      <c r="B3114" s="9">
        <v>45378.375</v>
      </c>
      <c r="C3114" s="9">
        <v>45378.479166666701</v>
      </c>
      <c r="D3114" t="s">
        <v>2263</v>
      </c>
      <c r="E3114">
        <v>401</v>
      </c>
      <c r="F3114" t="s">
        <v>2250</v>
      </c>
      <c r="G3114" t="s">
        <v>3</v>
      </c>
      <c r="H3114" t="s">
        <v>1301</v>
      </c>
      <c r="I3114" s="63" t="e">
        <f t="array" ref="I3114">_xlfn.IFS(#REF!="1",1,#REF!="2",2,#REF!="3",3,#REF!="1A",4,#REF!="1B",5,#REF!="2A",6,#REF!="2B",7,#REF!="3A",8,#REF!="3B",9,#REF!="4A",10,#REF!="","")</f>
        <v>#REF!</v>
      </c>
      <c r="J3114">
        <f>VLOOKUP(F3114,profesor!$G$2:$H$101,2,0)</f>
        <v>32</v>
      </c>
      <c r="K3114">
        <f>VLOOKUP(H3114,ar_predmet!A:C,3,0)</f>
        <v>2</v>
      </c>
      <c r="L3114" s="3">
        <f>VLOOKUP(H3114,ar_predmet!A:C,2,FALSE())</f>
        <v>5105</v>
      </c>
      <c r="M3114">
        <f>+VLOOKUP(G3114,tip_dogodka!$B$2:$C$10,2,0)</f>
        <v>2</v>
      </c>
      <c r="N3114">
        <f>+VLOOKUP(E3114,prostor!$F$1:$G$101,2,0)</f>
        <v>10</v>
      </c>
      <c r="O3114">
        <f t="shared" si="192"/>
        <v>150</v>
      </c>
      <c r="P3114">
        <f>VLOOKUP(O3114,mi2hh!A$2:B$4261,2,FALSE())</f>
        <v>3</v>
      </c>
      <c r="Q3114" t="str">
        <f t="shared" si="193"/>
        <v>Red</v>
      </c>
      <c r="R3114" t="str">
        <f t="shared" si="194"/>
        <v>VS</v>
      </c>
      <c r="S3114" s="24" t="s">
        <v>1135</v>
      </c>
      <c r="T3114" t="str">
        <f t="shared" si="195"/>
        <v>1A</v>
      </c>
      <c r="U3114">
        <f>VLOOKUP(S3114,ar_skupina!L$2:M$136,2,FALSE())</f>
        <v>5</v>
      </c>
    </row>
    <row r="3115" spans="1:21" ht="14.25" customHeight="1" x14ac:dyDescent="0.25">
      <c r="A3115">
        <v>3779</v>
      </c>
      <c r="B3115" s="9">
        <v>45405.677083333299</v>
      </c>
      <c r="C3115" s="9">
        <v>45405.78125</v>
      </c>
      <c r="D3115" t="s">
        <v>2253</v>
      </c>
      <c r="E3115">
        <v>401</v>
      </c>
      <c r="F3115" t="s">
        <v>2250</v>
      </c>
      <c r="G3115" t="s">
        <v>3</v>
      </c>
      <c r="H3115" t="s">
        <v>1301</v>
      </c>
      <c r="I3115" s="63" t="e">
        <f t="array" ref="I3115">_xlfn.IFS(#REF!="1",1,#REF!="2",2,#REF!="3",3,#REF!="1A",4,#REF!="1B",5,#REF!="2A",6,#REF!="2B",7,#REF!="3A",8,#REF!="3B",9,#REF!="4A",10,#REF!="","")</f>
        <v>#REF!</v>
      </c>
      <c r="J3115">
        <f>VLOOKUP(F3115,profesor!$G$2:$H$101,2,0)</f>
        <v>32</v>
      </c>
      <c r="K3115">
        <f>VLOOKUP(H3115,ar_predmet!A:C,3,0)</f>
        <v>2</v>
      </c>
      <c r="L3115" s="3">
        <f>VLOOKUP(H3115,ar_predmet!A:C,2,FALSE())</f>
        <v>5105</v>
      </c>
      <c r="M3115">
        <f>+VLOOKUP(G3115,tip_dogodka!$B$2:$C$10,2,0)</f>
        <v>2</v>
      </c>
      <c r="N3115">
        <f>+VLOOKUP(E3115,prostor!$F$1:$G$101,2,0)</f>
        <v>10</v>
      </c>
      <c r="O3115">
        <f t="shared" si="192"/>
        <v>150</v>
      </c>
      <c r="P3115">
        <f>VLOOKUP(O3115,mi2hh!A$2:B$4261,2,FALSE())</f>
        <v>3</v>
      </c>
      <c r="Q3115" t="str">
        <f t="shared" si="193"/>
        <v>Red</v>
      </c>
      <c r="R3115" t="str">
        <f t="shared" si="194"/>
        <v>VS</v>
      </c>
      <c r="S3115" s="24" t="s">
        <v>1143</v>
      </c>
      <c r="T3115" t="str">
        <f t="shared" si="195"/>
        <v>3A</v>
      </c>
      <c r="U3115">
        <f>VLOOKUP(S3115,ar_skupina!L$2:M$136,2,FALSE())</f>
        <v>9</v>
      </c>
    </row>
    <row r="3116" spans="1:21" ht="14.25" customHeight="1" x14ac:dyDescent="0.25">
      <c r="A3116">
        <v>3780</v>
      </c>
      <c r="B3116" s="9">
        <v>45434.677083333299</v>
      </c>
      <c r="C3116" s="9">
        <v>45434.78125</v>
      </c>
      <c r="D3116" t="s">
        <v>2255</v>
      </c>
      <c r="E3116">
        <v>401</v>
      </c>
      <c r="F3116" t="s">
        <v>2250</v>
      </c>
      <c r="G3116" t="s">
        <v>3</v>
      </c>
      <c r="H3116" t="s">
        <v>1301</v>
      </c>
      <c r="I3116" s="63" t="e">
        <f t="array" ref="I3116">_xlfn.IFS(#REF!="1",1,#REF!="2",2,#REF!="3",3,#REF!="1A",4,#REF!="1B",5,#REF!="2A",6,#REF!="2B",7,#REF!="3A",8,#REF!="3B",9,#REF!="4A",10,#REF!="","")</f>
        <v>#REF!</v>
      </c>
      <c r="J3116">
        <f>VLOOKUP(F3116,profesor!$G$2:$H$101,2,0)</f>
        <v>32</v>
      </c>
      <c r="K3116">
        <f>VLOOKUP(H3116,ar_predmet!A:C,3,0)</f>
        <v>2</v>
      </c>
      <c r="L3116" s="3">
        <f>VLOOKUP(H3116,ar_predmet!A:C,2,FALSE())</f>
        <v>5105</v>
      </c>
      <c r="M3116">
        <f>+VLOOKUP(G3116,tip_dogodka!$B$2:$C$10,2,0)</f>
        <v>2</v>
      </c>
      <c r="N3116">
        <f>+VLOOKUP(E3116,prostor!$F$1:$G$101,2,0)</f>
        <v>10</v>
      </c>
      <c r="O3116">
        <f t="shared" si="192"/>
        <v>150</v>
      </c>
      <c r="P3116">
        <f>VLOOKUP(O3116,mi2hh!A$2:B$4261,2,FALSE())</f>
        <v>3</v>
      </c>
      <c r="Q3116" t="str">
        <f t="shared" si="193"/>
        <v>Red</v>
      </c>
      <c r="R3116" t="str">
        <f t="shared" si="194"/>
        <v>VS</v>
      </c>
      <c r="S3116" s="24" t="s">
        <v>1147</v>
      </c>
      <c r="T3116" t="str">
        <f t="shared" si="195"/>
        <v>4A</v>
      </c>
      <c r="U3116">
        <f>VLOOKUP(S3116,ar_skupina!L$2:M$136,2,FALSE())</f>
        <v>11</v>
      </c>
    </row>
    <row r="3117" spans="1:21" ht="14.25" customHeight="1" x14ac:dyDescent="0.25">
      <c r="A3117">
        <v>3781</v>
      </c>
      <c r="B3117" s="9">
        <v>45280.489583333299</v>
      </c>
      <c r="C3117" s="9">
        <v>45280.59375</v>
      </c>
      <c r="D3117" t="s">
        <v>2267</v>
      </c>
      <c r="E3117">
        <v>401</v>
      </c>
      <c r="F3117" t="s">
        <v>2250</v>
      </c>
      <c r="G3117" t="s">
        <v>3</v>
      </c>
      <c r="H3117" t="s">
        <v>2193</v>
      </c>
      <c r="I3117" s="63" t="e">
        <f t="array" ref="I3117">_xlfn.IFS(#REF!="1",1,#REF!="2",2,#REF!="3",3,#REF!="1A",4,#REF!="1B",5,#REF!="2A",6,#REF!="2B",7,#REF!="3A",8,#REF!="3B",9,#REF!="4A",10,#REF!="","")</f>
        <v>#REF!</v>
      </c>
      <c r="J3117">
        <f>VLOOKUP(F3117,profesor!$G$2:$H$101,2,0)</f>
        <v>32</v>
      </c>
      <c r="K3117">
        <f>VLOOKUP(H3117,ar_predmet!A:C,3,0)</f>
        <v>52</v>
      </c>
      <c r="L3117" s="3">
        <f>VLOOKUP(H3117,ar_predmet!A:C,2,FALSE())</f>
        <v>5308</v>
      </c>
      <c r="M3117">
        <f>+VLOOKUP(G3117,tip_dogodka!$B$2:$C$10,2,0)</f>
        <v>2</v>
      </c>
      <c r="N3117">
        <f>+VLOOKUP(E3117,prostor!$F$1:$G$101,2,0)</f>
        <v>10</v>
      </c>
      <c r="O3117">
        <f t="shared" si="192"/>
        <v>150</v>
      </c>
      <c r="P3117">
        <f>VLOOKUP(O3117,mi2hh!A$2:B$4261,2,FALSE())</f>
        <v>3</v>
      </c>
      <c r="Q3117" t="str">
        <f t="shared" si="193"/>
        <v>Red</v>
      </c>
      <c r="R3117" t="str">
        <f t="shared" si="194"/>
        <v>VS</v>
      </c>
      <c r="S3117" s="24" t="s">
        <v>1183</v>
      </c>
      <c r="T3117" t="str">
        <f t="shared" si="195"/>
        <v>2</v>
      </c>
      <c r="U3117">
        <f>VLOOKUP(S3117,ar_skupina!L$2:M$136,2,FALSE())</f>
        <v>43</v>
      </c>
    </row>
    <row r="3118" spans="1:21" ht="14.25" customHeight="1" x14ac:dyDescent="0.25">
      <c r="A3118">
        <v>3782</v>
      </c>
      <c r="B3118" s="9">
        <v>45436.677083333299</v>
      </c>
      <c r="C3118" s="9">
        <v>45436.78125</v>
      </c>
      <c r="D3118" t="s">
        <v>2255</v>
      </c>
      <c r="E3118">
        <v>401</v>
      </c>
      <c r="F3118" t="s">
        <v>2250</v>
      </c>
      <c r="G3118" t="s">
        <v>3</v>
      </c>
      <c r="H3118" t="s">
        <v>1301</v>
      </c>
      <c r="I3118" s="63" t="e">
        <f t="array" ref="I3118">_xlfn.IFS(#REF!="1",1,#REF!="2",2,#REF!="3",3,#REF!="1A",4,#REF!="1B",5,#REF!="2A",6,#REF!="2B",7,#REF!="3A",8,#REF!="3B",9,#REF!="4A",10,#REF!="","")</f>
        <v>#REF!</v>
      </c>
      <c r="J3118">
        <f>VLOOKUP(F3118,profesor!$G$2:$H$101,2,0)</f>
        <v>32</v>
      </c>
      <c r="K3118">
        <f>VLOOKUP(H3118,ar_predmet!A:C,3,0)</f>
        <v>2</v>
      </c>
      <c r="L3118" s="3">
        <f>VLOOKUP(H3118,ar_predmet!A:C,2,FALSE())</f>
        <v>5105</v>
      </c>
      <c r="M3118">
        <f>+VLOOKUP(G3118,tip_dogodka!$B$2:$C$10,2,0)</f>
        <v>2</v>
      </c>
      <c r="N3118">
        <f>+VLOOKUP(E3118,prostor!$F$1:$G$101,2,0)</f>
        <v>10</v>
      </c>
      <c r="O3118">
        <f t="shared" si="192"/>
        <v>150</v>
      </c>
      <c r="P3118">
        <f>VLOOKUP(O3118,mi2hh!A$2:B$4261,2,FALSE())</f>
        <v>3</v>
      </c>
      <c r="Q3118" t="str">
        <f t="shared" si="193"/>
        <v>Red</v>
      </c>
      <c r="R3118" t="str">
        <f t="shared" si="194"/>
        <v>VS</v>
      </c>
      <c r="S3118" s="24" t="s">
        <v>1147</v>
      </c>
      <c r="T3118" t="str">
        <f t="shared" si="195"/>
        <v>4A</v>
      </c>
      <c r="U3118">
        <f>VLOOKUP(S3118,ar_skupina!L$2:M$136,2,FALSE())</f>
        <v>11</v>
      </c>
    </row>
    <row r="3119" spans="1:21" ht="14.25" customHeight="1" x14ac:dyDescent="0.25">
      <c r="A3119">
        <v>3783</v>
      </c>
      <c r="B3119" s="9">
        <v>45222.53125</v>
      </c>
      <c r="C3119" s="9">
        <v>45222.635416666701</v>
      </c>
      <c r="D3119" t="s">
        <v>2272</v>
      </c>
      <c r="E3119">
        <v>412</v>
      </c>
      <c r="F3119" t="s">
        <v>2250</v>
      </c>
      <c r="G3119" t="s">
        <v>3</v>
      </c>
      <c r="H3119" t="s">
        <v>1775</v>
      </c>
      <c r="I3119" s="63" t="e">
        <f t="array" ref="I3119">_xlfn.IFS(#REF!="1",1,#REF!="2",2,#REF!="3",3,#REF!="1A",4,#REF!="1B",5,#REF!="2A",6,#REF!="2B",7,#REF!="3A",8,#REF!="3B",9,#REF!="4A",10,#REF!="","")</f>
        <v>#REF!</v>
      </c>
      <c r="J3119">
        <f>VLOOKUP(F3119,profesor!$G$2:$H$101,2,0)</f>
        <v>32</v>
      </c>
      <c r="K3119">
        <f>VLOOKUP(H3119,ar_predmet!A:C,3,0)</f>
        <v>14</v>
      </c>
      <c r="L3119" s="3">
        <f>VLOOKUP(H3119,ar_predmet!A:C,2,FALSE())</f>
        <v>5204</v>
      </c>
      <c r="M3119">
        <f>+VLOOKUP(G3119,tip_dogodka!$B$2:$C$10,2,0)</f>
        <v>2</v>
      </c>
      <c r="N3119">
        <f>+VLOOKUP(E3119,prostor!$F$1:$G$101,2,0)</f>
        <v>15</v>
      </c>
      <c r="O3119">
        <f t="shared" si="192"/>
        <v>150</v>
      </c>
      <c r="P3119">
        <f>VLOOKUP(O3119,mi2hh!A$2:B$4261,2,FALSE())</f>
        <v>3</v>
      </c>
      <c r="Q3119" t="str">
        <f t="shared" si="193"/>
        <v>Red</v>
      </c>
      <c r="R3119" t="str">
        <f t="shared" si="194"/>
        <v>VS</v>
      </c>
      <c r="S3119" s="24" t="s">
        <v>1173</v>
      </c>
      <c r="T3119" t="str">
        <f t="shared" si="195"/>
        <v>1</v>
      </c>
      <c r="U3119">
        <f>VLOOKUP(S3119,ar_skupina!L$2:M$136,2,FALSE())</f>
        <v>33</v>
      </c>
    </row>
    <row r="3120" spans="1:21" ht="14.25" customHeight="1" x14ac:dyDescent="0.25">
      <c r="A3120">
        <v>3784</v>
      </c>
      <c r="B3120" s="9">
        <v>45355.489583333299</v>
      </c>
      <c r="C3120" s="9">
        <v>45355.59375</v>
      </c>
      <c r="D3120" t="s">
        <v>2262</v>
      </c>
      <c r="E3120">
        <v>403</v>
      </c>
      <c r="F3120" t="s">
        <v>2250</v>
      </c>
      <c r="G3120" t="s">
        <v>2</v>
      </c>
      <c r="H3120" t="s">
        <v>2251</v>
      </c>
      <c r="I3120" s="63" t="e">
        <f t="array" ref="I3120">_xlfn.IFS(#REF!="1",1,#REF!="2",2,#REF!="3",3,#REF!="1A",4,#REF!="1B",5,#REF!="2A",6,#REF!="2B",7,#REF!="3A",8,#REF!="3B",9,#REF!="4A",10,#REF!="","")</f>
        <v>#REF!</v>
      </c>
      <c r="J3120">
        <f>VLOOKUP(F3120,profesor!$G$2:$H$101,2,0)</f>
        <v>32</v>
      </c>
      <c r="K3120">
        <f>VLOOKUP(H3120,ar_predmet!A:C,3,0)</f>
        <v>51</v>
      </c>
      <c r="L3120" s="3">
        <f>VLOOKUP(H3120,ar_predmet!A:C,2,FALSE())</f>
        <v>5307</v>
      </c>
      <c r="M3120">
        <f>+VLOOKUP(G3120,tip_dogodka!$B$2:$C$10,2,0)</f>
        <v>1</v>
      </c>
      <c r="N3120">
        <f>+VLOOKUP(E3120,prostor!$F$1:$G$101,2,0)</f>
        <v>12</v>
      </c>
      <c r="O3120">
        <f t="shared" si="192"/>
        <v>150</v>
      </c>
      <c r="P3120">
        <f>VLOOKUP(O3120,mi2hh!A$2:B$4261,2,FALSE())</f>
        <v>3</v>
      </c>
      <c r="Q3120" t="str">
        <f t="shared" si="193"/>
        <v>Red</v>
      </c>
      <c r="R3120" t="str">
        <f t="shared" si="194"/>
        <v>VS</v>
      </c>
      <c r="S3120" s="24" t="s">
        <v>1179</v>
      </c>
      <c r="T3120" t="str">
        <f t="shared" si="195"/>
        <v/>
      </c>
      <c r="U3120">
        <f>VLOOKUP(S3120,ar_skupina!L$2:M$136,2,FALSE())</f>
        <v>39</v>
      </c>
    </row>
    <row r="3121" spans="1:21" ht="14.25" customHeight="1" x14ac:dyDescent="0.25">
      <c r="A3121">
        <v>3785</v>
      </c>
      <c r="B3121" s="9">
        <v>45294.375</v>
      </c>
      <c r="C3121" s="9">
        <v>45294.479166666701</v>
      </c>
      <c r="D3121" t="s">
        <v>2279</v>
      </c>
      <c r="E3121">
        <v>401</v>
      </c>
      <c r="F3121" t="s">
        <v>2250</v>
      </c>
      <c r="G3121" t="s">
        <v>3</v>
      </c>
      <c r="H3121" t="s">
        <v>2193</v>
      </c>
      <c r="I3121" s="63" t="e">
        <f t="array" ref="I3121">_xlfn.IFS(#REF!="1",1,#REF!="2",2,#REF!="3",3,#REF!="1A",4,#REF!="1B",5,#REF!="2A",6,#REF!="2B",7,#REF!="3A",8,#REF!="3B",9,#REF!="4A",10,#REF!="","")</f>
        <v>#REF!</v>
      </c>
      <c r="J3121">
        <f>VLOOKUP(F3121,profesor!$G$2:$H$101,2,0)</f>
        <v>32</v>
      </c>
      <c r="K3121">
        <f>VLOOKUP(H3121,ar_predmet!A:C,3,0)</f>
        <v>52</v>
      </c>
      <c r="L3121" s="3">
        <f>VLOOKUP(H3121,ar_predmet!A:C,2,FALSE())</f>
        <v>5308</v>
      </c>
      <c r="M3121">
        <f>+VLOOKUP(G3121,tip_dogodka!$B$2:$C$10,2,0)</f>
        <v>2</v>
      </c>
      <c r="N3121">
        <f>+VLOOKUP(E3121,prostor!$F$1:$G$101,2,0)</f>
        <v>10</v>
      </c>
      <c r="O3121">
        <f t="shared" si="192"/>
        <v>150</v>
      </c>
      <c r="P3121">
        <f>VLOOKUP(O3121,mi2hh!A$2:B$4261,2,FALSE())</f>
        <v>3</v>
      </c>
      <c r="Q3121" t="str">
        <f t="shared" si="193"/>
        <v>Red</v>
      </c>
      <c r="R3121" t="str">
        <f t="shared" si="194"/>
        <v>VS</v>
      </c>
      <c r="S3121" s="24" t="s">
        <v>1182</v>
      </c>
      <c r="T3121" t="str">
        <f t="shared" si="195"/>
        <v>1</v>
      </c>
      <c r="U3121">
        <f>VLOOKUP(S3121,ar_skupina!L$2:M$136,2,FALSE())</f>
        <v>42</v>
      </c>
    </row>
    <row r="3122" spans="1:21" ht="14.25" customHeight="1" x14ac:dyDescent="0.25">
      <c r="A3122">
        <v>3786</v>
      </c>
      <c r="B3122" s="9">
        <v>45358.489583333299</v>
      </c>
      <c r="C3122" s="9">
        <v>45358.59375</v>
      </c>
      <c r="D3122" t="s">
        <v>2262</v>
      </c>
      <c r="E3122">
        <v>403</v>
      </c>
      <c r="F3122" t="s">
        <v>2250</v>
      </c>
      <c r="G3122" t="s">
        <v>2</v>
      </c>
      <c r="H3122" t="s">
        <v>2251</v>
      </c>
      <c r="I3122" s="63" t="e">
        <f t="array" ref="I3122">_xlfn.IFS(#REF!="1",1,#REF!="2",2,#REF!="3",3,#REF!="1A",4,#REF!="1B",5,#REF!="2A",6,#REF!="2B",7,#REF!="3A",8,#REF!="3B",9,#REF!="4A",10,#REF!="","")</f>
        <v>#REF!</v>
      </c>
      <c r="J3122">
        <f>VLOOKUP(F3122,profesor!$G$2:$H$101,2,0)</f>
        <v>32</v>
      </c>
      <c r="K3122">
        <f>VLOOKUP(H3122,ar_predmet!A:C,3,0)</f>
        <v>51</v>
      </c>
      <c r="L3122" s="3">
        <f>VLOOKUP(H3122,ar_predmet!A:C,2,FALSE())</f>
        <v>5307</v>
      </c>
      <c r="M3122">
        <f>+VLOOKUP(G3122,tip_dogodka!$B$2:$C$10,2,0)</f>
        <v>1</v>
      </c>
      <c r="N3122">
        <f>+VLOOKUP(E3122,prostor!$F$1:$G$101,2,0)</f>
        <v>12</v>
      </c>
      <c r="O3122">
        <f t="shared" si="192"/>
        <v>150</v>
      </c>
      <c r="P3122">
        <f>VLOOKUP(O3122,mi2hh!A$2:B$4261,2,FALSE())</f>
        <v>3</v>
      </c>
      <c r="Q3122" t="str">
        <f t="shared" si="193"/>
        <v>Red</v>
      </c>
      <c r="R3122" t="str">
        <f t="shared" si="194"/>
        <v>VS</v>
      </c>
      <c r="S3122" s="24" t="s">
        <v>1179</v>
      </c>
      <c r="T3122" t="str">
        <f t="shared" si="195"/>
        <v/>
      </c>
      <c r="U3122">
        <f>VLOOKUP(S3122,ar_skupina!L$2:M$136,2,FALSE())</f>
        <v>39</v>
      </c>
    </row>
    <row r="3123" spans="1:21" ht="14.25" customHeight="1" x14ac:dyDescent="0.25">
      <c r="A3123">
        <v>3787</v>
      </c>
      <c r="B3123" s="9">
        <v>45359.489583333299</v>
      </c>
      <c r="C3123" s="9">
        <v>45359.59375</v>
      </c>
      <c r="D3123" t="s">
        <v>2273</v>
      </c>
      <c r="E3123" t="s">
        <v>16</v>
      </c>
      <c r="F3123" t="s">
        <v>2250</v>
      </c>
      <c r="G3123" t="s">
        <v>4</v>
      </c>
      <c r="H3123" t="s">
        <v>2251</v>
      </c>
      <c r="I3123" s="63" t="e">
        <f t="array" ref="I3123">_xlfn.IFS(#REF!="1",1,#REF!="2",2,#REF!="3",3,#REF!="1A",4,#REF!="1B",5,#REF!="2A",6,#REF!="2B",7,#REF!="3A",8,#REF!="3B",9,#REF!="4A",10,#REF!="","")</f>
        <v>#REF!</v>
      </c>
      <c r="J3123">
        <f>VLOOKUP(F3123,profesor!$G$2:$H$101,2,0)</f>
        <v>32</v>
      </c>
      <c r="K3123">
        <f>VLOOKUP(H3123,ar_predmet!A:C,3,0)</f>
        <v>51</v>
      </c>
      <c r="L3123" s="3">
        <f>VLOOKUP(H3123,ar_predmet!A:C,2,FALSE())</f>
        <v>5307</v>
      </c>
      <c r="M3123">
        <f>+VLOOKUP(G3123,tip_dogodka!$B$2:$C$10,2,0)</f>
        <v>3</v>
      </c>
      <c r="N3123">
        <f>+VLOOKUP(E3123,prostor!$F$1:$G$101,2,0)</f>
        <v>54</v>
      </c>
      <c r="O3123">
        <f t="shared" si="192"/>
        <v>150</v>
      </c>
      <c r="P3123">
        <f>VLOOKUP(O3123,mi2hh!A$2:B$4261,2,FALSE())</f>
        <v>3</v>
      </c>
      <c r="Q3123" t="str">
        <f t="shared" si="193"/>
        <v>Red</v>
      </c>
      <c r="R3123" t="str">
        <f t="shared" si="194"/>
        <v>VS</v>
      </c>
      <c r="S3123" s="24" t="s">
        <v>1179</v>
      </c>
      <c r="T3123" t="str">
        <f t="shared" si="195"/>
        <v/>
      </c>
      <c r="U3123">
        <f>VLOOKUP(S3123,ar_skupina!L$2:M$136,2,FALSE())</f>
        <v>39</v>
      </c>
    </row>
    <row r="3124" spans="1:21" ht="14.25" customHeight="1" x14ac:dyDescent="0.25">
      <c r="A3124">
        <v>3788</v>
      </c>
      <c r="B3124" s="9">
        <v>45259.375</v>
      </c>
      <c r="C3124" s="9">
        <v>45259.479166666701</v>
      </c>
      <c r="D3124" t="s">
        <v>2259</v>
      </c>
      <c r="E3124" t="s">
        <v>16</v>
      </c>
      <c r="F3124" t="s">
        <v>2250</v>
      </c>
      <c r="G3124" t="s">
        <v>5</v>
      </c>
      <c r="H3124" t="s">
        <v>1301</v>
      </c>
      <c r="I3124" s="63" t="e">
        <f t="array" ref="I3124">_xlfn.IFS(#REF!="1",1,#REF!="2",2,#REF!="3",3,#REF!="1A",4,#REF!="1B",5,#REF!="2A",6,#REF!="2B",7,#REF!="3A",8,#REF!="3B",9,#REF!="4A",10,#REF!="","")</f>
        <v>#REF!</v>
      </c>
      <c r="J3124">
        <f>VLOOKUP(F3124,profesor!$G$2:$H$101,2,0)</f>
        <v>32</v>
      </c>
      <c r="K3124">
        <f>VLOOKUP(H3124,ar_predmet!A:C,3,0)</f>
        <v>2</v>
      </c>
      <c r="L3124" s="3">
        <f>VLOOKUP(H3124,ar_predmet!A:C,2,FALSE())</f>
        <v>5105</v>
      </c>
      <c r="M3124">
        <f>+VLOOKUP(G3124,tip_dogodka!$B$2:$C$10,2,0)</f>
        <v>4</v>
      </c>
      <c r="N3124">
        <f>+VLOOKUP(E3124,prostor!$F$1:$G$101,2,0)</f>
        <v>54</v>
      </c>
      <c r="O3124">
        <f t="shared" si="192"/>
        <v>150</v>
      </c>
      <c r="P3124">
        <f>VLOOKUP(O3124,mi2hh!A$2:B$4261,2,FALSE())</f>
        <v>3</v>
      </c>
      <c r="Q3124" t="str">
        <f t="shared" si="193"/>
        <v>Red</v>
      </c>
      <c r="R3124" t="str">
        <f t="shared" si="194"/>
        <v>UN</v>
      </c>
      <c r="S3124" s="24" t="s">
        <v>1200</v>
      </c>
      <c r="T3124" t="str">
        <f t="shared" si="195"/>
        <v>2B</v>
      </c>
      <c r="U3124">
        <f>VLOOKUP(S3124,ar_skupina!L$2:M$136,2,FALSE())</f>
        <v>57</v>
      </c>
    </row>
    <row r="3125" spans="1:21" ht="14.25" customHeight="1" x14ac:dyDescent="0.25">
      <c r="A3125">
        <v>3789</v>
      </c>
      <c r="B3125" s="9">
        <v>45394.416666666701</v>
      </c>
      <c r="C3125" s="9">
        <v>45394.520833333299</v>
      </c>
      <c r="D3125" t="s">
        <v>2271</v>
      </c>
      <c r="E3125">
        <v>403</v>
      </c>
      <c r="F3125" t="s">
        <v>2250</v>
      </c>
      <c r="G3125" t="s">
        <v>3</v>
      </c>
      <c r="H3125" t="s">
        <v>2270</v>
      </c>
      <c r="I3125" s="63" t="e">
        <f t="array" ref="I3125">_xlfn.IFS(#REF!="1",1,#REF!="2",2,#REF!="3",3,#REF!="1A",4,#REF!="1B",5,#REF!="2A",6,#REF!="2B",7,#REF!="3A",8,#REF!="3B",9,#REF!="4A",10,#REF!="","")</f>
        <v>#REF!</v>
      </c>
      <c r="J3125">
        <f>VLOOKUP(F3125,profesor!$G$2:$H$101,2,0)</f>
        <v>32</v>
      </c>
      <c r="K3125">
        <f>VLOOKUP(H3125,ar_predmet!A:C,3,0)</f>
        <v>82</v>
      </c>
      <c r="L3125" s="3">
        <f>VLOOKUP(H3125,ar_predmet!A:C,2,FALSE())</f>
        <v>6120</v>
      </c>
      <c r="M3125">
        <f>+VLOOKUP(G3125,tip_dogodka!$B$2:$C$10,2,0)</f>
        <v>2</v>
      </c>
      <c r="N3125">
        <f>+VLOOKUP(E3125,prostor!$F$1:$G$101,2,0)</f>
        <v>12</v>
      </c>
      <c r="O3125">
        <f t="shared" si="192"/>
        <v>150</v>
      </c>
      <c r="P3125">
        <f>VLOOKUP(O3125,mi2hh!A$2:B$4261,2,FALSE())</f>
        <v>3</v>
      </c>
      <c r="Q3125" t="str">
        <f t="shared" si="193"/>
        <v>Red</v>
      </c>
      <c r="R3125" t="str">
        <f t="shared" si="194"/>
        <v>UN</v>
      </c>
      <c r="S3125" s="24" t="s">
        <v>1194</v>
      </c>
      <c r="T3125" t="str">
        <f t="shared" si="195"/>
        <v/>
      </c>
      <c r="U3125">
        <f>VLOOKUP(S3125,ar_skupina!L$2:M$136,2,FALSE())</f>
        <v>51</v>
      </c>
    </row>
    <row r="3126" spans="1:21" ht="14.25" customHeight="1" x14ac:dyDescent="0.25">
      <c r="A3126">
        <v>3790</v>
      </c>
      <c r="B3126" s="9">
        <v>45377.375</v>
      </c>
      <c r="C3126" s="9">
        <v>45377.479166666701</v>
      </c>
      <c r="D3126" t="s">
        <v>2263</v>
      </c>
      <c r="E3126">
        <v>401</v>
      </c>
      <c r="F3126" t="s">
        <v>2250</v>
      </c>
      <c r="G3126" t="s">
        <v>3</v>
      </c>
      <c r="H3126" t="s">
        <v>1301</v>
      </c>
      <c r="I3126" s="63" t="e">
        <f t="array" ref="I3126">_xlfn.IFS(#REF!="1",1,#REF!="2",2,#REF!="3",3,#REF!="1A",4,#REF!="1B",5,#REF!="2A",6,#REF!="2B",7,#REF!="3A",8,#REF!="3B",9,#REF!="4A",10,#REF!="","")</f>
        <v>#REF!</v>
      </c>
      <c r="J3126">
        <f>VLOOKUP(F3126,profesor!$G$2:$H$101,2,0)</f>
        <v>32</v>
      </c>
      <c r="K3126">
        <f>VLOOKUP(H3126,ar_predmet!A:C,3,0)</f>
        <v>2</v>
      </c>
      <c r="L3126" s="3">
        <f>VLOOKUP(H3126,ar_predmet!A:C,2,FALSE())</f>
        <v>5105</v>
      </c>
      <c r="M3126">
        <f>+VLOOKUP(G3126,tip_dogodka!$B$2:$C$10,2,0)</f>
        <v>2</v>
      </c>
      <c r="N3126">
        <f>+VLOOKUP(E3126,prostor!$F$1:$G$101,2,0)</f>
        <v>10</v>
      </c>
      <c r="O3126">
        <f t="shared" si="192"/>
        <v>150</v>
      </c>
      <c r="P3126">
        <f>VLOOKUP(O3126,mi2hh!A$2:B$4261,2,FALSE())</f>
        <v>3</v>
      </c>
      <c r="Q3126" t="str">
        <f t="shared" si="193"/>
        <v>Red</v>
      </c>
      <c r="R3126" t="str">
        <f t="shared" si="194"/>
        <v>VS</v>
      </c>
      <c r="S3126" s="24" t="s">
        <v>1135</v>
      </c>
      <c r="T3126" t="str">
        <f t="shared" si="195"/>
        <v>1A</v>
      </c>
      <c r="U3126">
        <f>VLOOKUP(S3126,ar_skupina!L$2:M$136,2,FALSE())</f>
        <v>5</v>
      </c>
    </row>
    <row r="3127" spans="1:21" ht="14.25" customHeight="1" x14ac:dyDescent="0.25">
      <c r="A3127">
        <v>3791</v>
      </c>
      <c r="B3127" s="9">
        <v>45237.75</v>
      </c>
      <c r="C3127" s="9">
        <v>45237.854166666701</v>
      </c>
      <c r="D3127" t="s">
        <v>2256</v>
      </c>
      <c r="E3127">
        <v>412</v>
      </c>
      <c r="F3127" t="s">
        <v>2250</v>
      </c>
      <c r="G3127" t="s">
        <v>3</v>
      </c>
      <c r="H3127" t="s">
        <v>1775</v>
      </c>
      <c r="I3127" s="63" t="e">
        <f t="array" ref="I3127">_xlfn.IFS(#REF!="1",1,#REF!="2",2,#REF!="3",3,#REF!="1A",4,#REF!="1B",5,#REF!="2A",6,#REF!="2B",7,#REF!="3A",8,#REF!="3B",9,#REF!="4A",10,#REF!="","")</f>
        <v>#REF!</v>
      </c>
      <c r="J3127">
        <f>VLOOKUP(F3127,profesor!$G$2:$H$101,2,0)</f>
        <v>32</v>
      </c>
      <c r="K3127">
        <f>VLOOKUP(H3127,ar_predmet!A:C,3,0)</f>
        <v>14</v>
      </c>
      <c r="L3127" s="3">
        <f>VLOOKUP(H3127,ar_predmet!A:C,2,FALSE())</f>
        <v>5204</v>
      </c>
      <c r="M3127">
        <f>+VLOOKUP(G3127,tip_dogodka!$B$2:$C$10,2,0)</f>
        <v>2</v>
      </c>
      <c r="N3127">
        <f>+VLOOKUP(E3127,prostor!$F$1:$G$101,2,0)</f>
        <v>15</v>
      </c>
      <c r="O3127">
        <f t="shared" si="192"/>
        <v>150</v>
      </c>
      <c r="P3127">
        <f>VLOOKUP(O3127,mi2hh!A$2:B$4261,2,FALSE())</f>
        <v>3</v>
      </c>
      <c r="Q3127" t="str">
        <f t="shared" si="193"/>
        <v>Red</v>
      </c>
      <c r="R3127" t="str">
        <f t="shared" si="194"/>
        <v>VS</v>
      </c>
      <c r="S3127" s="24" t="s">
        <v>1174</v>
      </c>
      <c r="T3127" t="str">
        <f t="shared" si="195"/>
        <v>2</v>
      </c>
      <c r="U3127">
        <f>VLOOKUP(S3127,ar_skupina!L$2:M$136,2,FALSE())</f>
        <v>34</v>
      </c>
    </row>
    <row r="3128" spans="1:21" ht="14.25" customHeight="1" x14ac:dyDescent="0.25">
      <c r="A3128">
        <v>3792</v>
      </c>
      <c r="B3128" s="9">
        <v>45405.416666666701</v>
      </c>
      <c r="C3128" s="9">
        <v>45405.520833333299</v>
      </c>
      <c r="D3128" t="s">
        <v>2280</v>
      </c>
      <c r="E3128" t="s">
        <v>16</v>
      </c>
      <c r="F3128" t="s">
        <v>2250</v>
      </c>
      <c r="G3128" t="s">
        <v>5</v>
      </c>
      <c r="H3128" t="s">
        <v>2270</v>
      </c>
      <c r="I3128" s="63" t="e">
        <f t="array" ref="I3128">_xlfn.IFS(#REF!="1",1,#REF!="2",2,#REF!="3",3,#REF!="1A",4,#REF!="1B",5,#REF!="2A",6,#REF!="2B",7,#REF!="3A",8,#REF!="3B",9,#REF!="4A",10,#REF!="","")</f>
        <v>#REF!</v>
      </c>
      <c r="J3128">
        <f>VLOOKUP(F3128,profesor!$G$2:$H$101,2,0)</f>
        <v>32</v>
      </c>
      <c r="K3128">
        <f>VLOOKUP(H3128,ar_predmet!A:C,3,0)</f>
        <v>82</v>
      </c>
      <c r="L3128" s="3">
        <f>VLOOKUP(H3128,ar_predmet!A:C,2,FALSE())</f>
        <v>6120</v>
      </c>
      <c r="M3128">
        <f>+VLOOKUP(G3128,tip_dogodka!$B$2:$C$10,2,0)</f>
        <v>4</v>
      </c>
      <c r="N3128">
        <f>+VLOOKUP(E3128,prostor!$F$1:$G$101,2,0)</f>
        <v>54</v>
      </c>
      <c r="O3128">
        <f t="shared" si="192"/>
        <v>150</v>
      </c>
      <c r="P3128">
        <f>VLOOKUP(O3128,mi2hh!A$2:B$4261,2,FALSE())</f>
        <v>3</v>
      </c>
      <c r="Q3128" t="str">
        <f t="shared" si="193"/>
        <v>Red</v>
      </c>
      <c r="R3128" t="str">
        <f t="shared" si="194"/>
        <v>UN</v>
      </c>
      <c r="S3128" s="24" t="s">
        <v>1194</v>
      </c>
      <c r="T3128" t="str">
        <f t="shared" si="195"/>
        <v/>
      </c>
      <c r="U3128">
        <f>VLOOKUP(S3128,ar_skupina!L$2:M$136,2,FALSE())</f>
        <v>51</v>
      </c>
    </row>
    <row r="3129" spans="1:21" ht="14.25" customHeight="1" x14ac:dyDescent="0.25">
      <c r="A3129">
        <v>3793</v>
      </c>
      <c r="B3129" s="9">
        <v>45232.489583333299</v>
      </c>
      <c r="C3129" s="9">
        <v>45232.59375</v>
      </c>
      <c r="D3129" t="s">
        <v>2281</v>
      </c>
      <c r="E3129" t="s">
        <v>16</v>
      </c>
      <c r="F3129" t="s">
        <v>2250</v>
      </c>
      <c r="G3129" t="s">
        <v>5</v>
      </c>
      <c r="H3129" t="s">
        <v>1775</v>
      </c>
      <c r="I3129" s="63" t="e">
        <f t="array" ref="I3129">_xlfn.IFS(#REF!="1",1,#REF!="2",2,#REF!="3",3,#REF!="1A",4,#REF!="1B",5,#REF!="2A",6,#REF!="2B",7,#REF!="3A",8,#REF!="3B",9,#REF!="4A",10,#REF!="","")</f>
        <v>#REF!</v>
      </c>
      <c r="J3129">
        <f>VLOOKUP(F3129,profesor!$G$2:$H$101,2,0)</f>
        <v>32</v>
      </c>
      <c r="K3129">
        <f>VLOOKUP(H3129,ar_predmet!A:C,3,0)</f>
        <v>14</v>
      </c>
      <c r="L3129" s="3">
        <f>VLOOKUP(H3129,ar_predmet!A:C,2,FALSE())</f>
        <v>5204</v>
      </c>
      <c r="M3129">
        <f>+VLOOKUP(G3129,tip_dogodka!$B$2:$C$10,2,0)</f>
        <v>4</v>
      </c>
      <c r="N3129">
        <f>+VLOOKUP(E3129,prostor!$F$1:$G$101,2,0)</f>
        <v>54</v>
      </c>
      <c r="O3129">
        <f t="shared" si="192"/>
        <v>150</v>
      </c>
      <c r="P3129">
        <f>VLOOKUP(O3129,mi2hh!A$2:B$4261,2,FALSE())</f>
        <v>3</v>
      </c>
      <c r="Q3129" t="str">
        <f t="shared" si="193"/>
        <v>Red</v>
      </c>
      <c r="R3129" t="str">
        <f t="shared" si="194"/>
        <v>VS</v>
      </c>
      <c r="S3129" s="24" t="s">
        <v>1173</v>
      </c>
      <c r="T3129" t="str">
        <f t="shared" si="195"/>
        <v>1</v>
      </c>
      <c r="U3129">
        <f>VLOOKUP(S3129,ar_skupina!L$2:M$136,2,FALSE())</f>
        <v>33</v>
      </c>
    </row>
    <row r="3130" spans="1:21" ht="14.25" customHeight="1" x14ac:dyDescent="0.25">
      <c r="A3130">
        <v>3794</v>
      </c>
      <c r="B3130" s="9">
        <v>45278.375</v>
      </c>
      <c r="C3130" s="9">
        <v>45278.479166666701</v>
      </c>
      <c r="D3130" t="s">
        <v>2279</v>
      </c>
      <c r="E3130">
        <v>401</v>
      </c>
      <c r="F3130" t="s">
        <v>2250</v>
      </c>
      <c r="G3130" t="s">
        <v>3</v>
      </c>
      <c r="H3130" t="s">
        <v>2193</v>
      </c>
      <c r="I3130" s="63" t="e">
        <f t="array" ref="I3130">_xlfn.IFS(#REF!="1",1,#REF!="2",2,#REF!="3",3,#REF!="1A",4,#REF!="1B",5,#REF!="2A",6,#REF!="2B",7,#REF!="3A",8,#REF!="3B",9,#REF!="4A",10,#REF!="","")</f>
        <v>#REF!</v>
      </c>
      <c r="J3130">
        <f>VLOOKUP(F3130,profesor!$G$2:$H$101,2,0)</f>
        <v>32</v>
      </c>
      <c r="K3130">
        <f>VLOOKUP(H3130,ar_predmet!A:C,3,0)</f>
        <v>52</v>
      </c>
      <c r="L3130" s="3">
        <f>VLOOKUP(H3130,ar_predmet!A:C,2,FALSE())</f>
        <v>5308</v>
      </c>
      <c r="M3130">
        <f>+VLOOKUP(G3130,tip_dogodka!$B$2:$C$10,2,0)</f>
        <v>2</v>
      </c>
      <c r="N3130">
        <f>+VLOOKUP(E3130,prostor!$F$1:$G$101,2,0)</f>
        <v>10</v>
      </c>
      <c r="O3130">
        <f t="shared" si="192"/>
        <v>150</v>
      </c>
      <c r="P3130">
        <f>VLOOKUP(O3130,mi2hh!A$2:B$4261,2,FALSE())</f>
        <v>3</v>
      </c>
      <c r="Q3130" t="str">
        <f t="shared" si="193"/>
        <v>Red</v>
      </c>
      <c r="R3130" t="str">
        <f t="shared" si="194"/>
        <v>VS</v>
      </c>
      <c r="S3130" s="24" t="s">
        <v>1182</v>
      </c>
      <c r="T3130" t="str">
        <f t="shared" si="195"/>
        <v>1</v>
      </c>
      <c r="U3130">
        <f>VLOOKUP(S3130,ar_skupina!L$2:M$136,2,FALSE())</f>
        <v>42</v>
      </c>
    </row>
    <row r="3131" spans="1:21" ht="14.25" customHeight="1" x14ac:dyDescent="0.25">
      <c r="A3131">
        <v>3795</v>
      </c>
      <c r="B3131" s="9">
        <v>45296.489583333299</v>
      </c>
      <c r="C3131" s="9">
        <v>45296.59375</v>
      </c>
      <c r="D3131" t="s">
        <v>2254</v>
      </c>
      <c r="E3131" t="s">
        <v>16</v>
      </c>
      <c r="F3131" t="s">
        <v>2250</v>
      </c>
      <c r="G3131" t="s">
        <v>5</v>
      </c>
      <c r="H3131" t="s">
        <v>2193</v>
      </c>
      <c r="I3131" s="63" t="e">
        <f t="array" ref="I3131">_xlfn.IFS(#REF!="1",1,#REF!="2",2,#REF!="3",3,#REF!="1A",4,#REF!="1B",5,#REF!="2A",6,#REF!="2B",7,#REF!="3A",8,#REF!="3B",9,#REF!="4A",10,#REF!="","")</f>
        <v>#REF!</v>
      </c>
      <c r="J3131">
        <f>VLOOKUP(F3131,profesor!$G$2:$H$101,2,0)</f>
        <v>32</v>
      </c>
      <c r="K3131">
        <f>VLOOKUP(H3131,ar_predmet!A:C,3,0)</f>
        <v>52</v>
      </c>
      <c r="L3131" s="3">
        <f>VLOOKUP(H3131,ar_predmet!A:C,2,FALSE())</f>
        <v>5308</v>
      </c>
      <c r="M3131">
        <f>+VLOOKUP(G3131,tip_dogodka!$B$2:$C$10,2,0)</f>
        <v>4</v>
      </c>
      <c r="N3131">
        <f>+VLOOKUP(E3131,prostor!$F$1:$G$101,2,0)</f>
        <v>54</v>
      </c>
      <c r="O3131">
        <f t="shared" si="192"/>
        <v>150</v>
      </c>
      <c r="P3131">
        <f>VLOOKUP(O3131,mi2hh!A$2:B$4261,2,FALSE())</f>
        <v>3</v>
      </c>
      <c r="Q3131" t="str">
        <f t="shared" si="193"/>
        <v>Red</v>
      </c>
      <c r="R3131" t="str">
        <f t="shared" si="194"/>
        <v>VS</v>
      </c>
      <c r="S3131" s="24" t="s">
        <v>1183</v>
      </c>
      <c r="T3131" t="str">
        <f t="shared" si="195"/>
        <v>2</v>
      </c>
      <c r="U3131">
        <f>VLOOKUP(S3131,ar_skupina!L$2:M$136,2,FALSE())</f>
        <v>43</v>
      </c>
    </row>
    <row r="3132" spans="1:21" ht="14.25" customHeight="1" x14ac:dyDescent="0.25">
      <c r="A3132">
        <v>3796</v>
      </c>
      <c r="B3132" s="9">
        <v>45349.489583333299</v>
      </c>
      <c r="C3132" s="9">
        <v>45349.59375</v>
      </c>
      <c r="D3132" t="s">
        <v>2262</v>
      </c>
      <c r="E3132">
        <v>403</v>
      </c>
      <c r="F3132" t="s">
        <v>2250</v>
      </c>
      <c r="G3132" t="s">
        <v>2</v>
      </c>
      <c r="H3132" t="s">
        <v>2251</v>
      </c>
      <c r="I3132" s="63" t="e">
        <f t="array" ref="I3132">_xlfn.IFS(#REF!="1",1,#REF!="2",2,#REF!="3",3,#REF!="1A",4,#REF!="1B",5,#REF!="2A",6,#REF!="2B",7,#REF!="3A",8,#REF!="3B",9,#REF!="4A",10,#REF!="","")</f>
        <v>#REF!</v>
      </c>
      <c r="J3132">
        <f>VLOOKUP(F3132,profesor!$G$2:$H$101,2,0)</f>
        <v>32</v>
      </c>
      <c r="K3132">
        <f>VLOOKUP(H3132,ar_predmet!A:C,3,0)</f>
        <v>51</v>
      </c>
      <c r="L3132" s="3">
        <f>VLOOKUP(H3132,ar_predmet!A:C,2,FALSE())</f>
        <v>5307</v>
      </c>
      <c r="M3132">
        <f>+VLOOKUP(G3132,tip_dogodka!$B$2:$C$10,2,0)</f>
        <v>1</v>
      </c>
      <c r="N3132">
        <f>+VLOOKUP(E3132,prostor!$F$1:$G$101,2,0)</f>
        <v>12</v>
      </c>
      <c r="O3132">
        <f t="shared" si="192"/>
        <v>150</v>
      </c>
      <c r="P3132">
        <f>VLOOKUP(O3132,mi2hh!A$2:B$4261,2,FALSE())</f>
        <v>3</v>
      </c>
      <c r="Q3132" t="str">
        <f t="shared" si="193"/>
        <v>Red</v>
      </c>
      <c r="R3132" t="str">
        <f t="shared" si="194"/>
        <v>VS</v>
      </c>
      <c r="S3132" s="24" t="s">
        <v>1179</v>
      </c>
      <c r="T3132" t="str">
        <f t="shared" si="195"/>
        <v/>
      </c>
      <c r="U3132">
        <f>VLOOKUP(S3132,ar_skupina!L$2:M$136,2,FALSE())</f>
        <v>39</v>
      </c>
    </row>
    <row r="3133" spans="1:21" ht="14.25" customHeight="1" x14ac:dyDescent="0.25">
      <c r="A3133">
        <v>3797</v>
      </c>
      <c r="B3133" s="9">
        <v>45224.53125</v>
      </c>
      <c r="C3133" s="9">
        <v>45224.635416666701</v>
      </c>
      <c r="D3133" t="s">
        <v>2272</v>
      </c>
      <c r="E3133">
        <v>412</v>
      </c>
      <c r="F3133" t="s">
        <v>2250</v>
      </c>
      <c r="G3133" t="s">
        <v>3</v>
      </c>
      <c r="H3133" t="s">
        <v>1775</v>
      </c>
      <c r="I3133" s="63" t="e">
        <f t="array" ref="I3133">_xlfn.IFS(#REF!="1",1,#REF!="2",2,#REF!="3",3,#REF!="1A",4,#REF!="1B",5,#REF!="2A",6,#REF!="2B",7,#REF!="3A",8,#REF!="3B",9,#REF!="4A",10,#REF!="","")</f>
        <v>#REF!</v>
      </c>
      <c r="J3133">
        <f>VLOOKUP(F3133,profesor!$G$2:$H$101,2,0)</f>
        <v>32</v>
      </c>
      <c r="K3133">
        <f>VLOOKUP(H3133,ar_predmet!A:C,3,0)</f>
        <v>14</v>
      </c>
      <c r="L3133" s="3">
        <f>VLOOKUP(H3133,ar_predmet!A:C,2,FALSE())</f>
        <v>5204</v>
      </c>
      <c r="M3133">
        <f>+VLOOKUP(G3133,tip_dogodka!$B$2:$C$10,2,0)</f>
        <v>2</v>
      </c>
      <c r="N3133">
        <f>+VLOOKUP(E3133,prostor!$F$1:$G$101,2,0)</f>
        <v>15</v>
      </c>
      <c r="O3133">
        <f t="shared" si="192"/>
        <v>150</v>
      </c>
      <c r="P3133">
        <f>VLOOKUP(O3133,mi2hh!A$2:B$4261,2,FALSE())</f>
        <v>3</v>
      </c>
      <c r="Q3133" t="str">
        <f t="shared" si="193"/>
        <v>Red</v>
      </c>
      <c r="R3133" t="str">
        <f t="shared" si="194"/>
        <v>VS</v>
      </c>
      <c r="S3133" s="24" t="s">
        <v>1173</v>
      </c>
      <c r="T3133" t="str">
        <f t="shared" si="195"/>
        <v>1</v>
      </c>
      <c r="U3133">
        <f>VLOOKUP(S3133,ar_skupina!L$2:M$136,2,FALSE())</f>
        <v>33</v>
      </c>
    </row>
    <row r="3134" spans="1:21" ht="14.25" customHeight="1" x14ac:dyDescent="0.25">
      <c r="A3134">
        <v>3798</v>
      </c>
      <c r="B3134" s="9">
        <v>45238.75</v>
      </c>
      <c r="C3134" s="9">
        <v>45238.854166666701</v>
      </c>
      <c r="D3134" t="s">
        <v>2256</v>
      </c>
      <c r="E3134">
        <v>412</v>
      </c>
      <c r="F3134" t="s">
        <v>2250</v>
      </c>
      <c r="G3134" t="s">
        <v>3</v>
      </c>
      <c r="H3134" t="s">
        <v>1775</v>
      </c>
      <c r="I3134" s="63" t="e">
        <f t="array" ref="I3134">_xlfn.IFS(#REF!="1",1,#REF!="2",2,#REF!="3",3,#REF!="1A",4,#REF!="1B",5,#REF!="2A",6,#REF!="2B",7,#REF!="3A",8,#REF!="3B",9,#REF!="4A",10,#REF!="","")</f>
        <v>#REF!</v>
      </c>
      <c r="J3134">
        <f>VLOOKUP(F3134,profesor!$G$2:$H$101,2,0)</f>
        <v>32</v>
      </c>
      <c r="K3134">
        <f>VLOOKUP(H3134,ar_predmet!A:C,3,0)</f>
        <v>14</v>
      </c>
      <c r="L3134" s="3">
        <f>VLOOKUP(H3134,ar_predmet!A:C,2,FALSE())</f>
        <v>5204</v>
      </c>
      <c r="M3134">
        <f>+VLOOKUP(G3134,tip_dogodka!$B$2:$C$10,2,0)</f>
        <v>2</v>
      </c>
      <c r="N3134">
        <f>+VLOOKUP(E3134,prostor!$F$1:$G$101,2,0)</f>
        <v>15</v>
      </c>
      <c r="O3134">
        <f t="shared" si="192"/>
        <v>150</v>
      </c>
      <c r="P3134">
        <f>VLOOKUP(O3134,mi2hh!A$2:B$4261,2,FALSE())</f>
        <v>3</v>
      </c>
      <c r="Q3134" t="str">
        <f t="shared" si="193"/>
        <v>Red</v>
      </c>
      <c r="R3134" t="str">
        <f t="shared" si="194"/>
        <v>VS</v>
      </c>
      <c r="S3134" s="24" t="s">
        <v>1174</v>
      </c>
      <c r="T3134" t="str">
        <f t="shared" si="195"/>
        <v>2</v>
      </c>
      <c r="U3134">
        <f>VLOOKUP(S3134,ar_skupina!L$2:M$136,2,FALSE())</f>
        <v>34</v>
      </c>
    </row>
    <row r="3135" spans="1:21" ht="14.25" customHeight="1" x14ac:dyDescent="0.25">
      <c r="A3135">
        <v>3799</v>
      </c>
      <c r="B3135" s="9">
        <v>45427.677083333299</v>
      </c>
      <c r="C3135" s="9">
        <v>45427.78125</v>
      </c>
      <c r="D3135" t="s">
        <v>2255</v>
      </c>
      <c r="E3135">
        <v>401</v>
      </c>
      <c r="F3135" t="s">
        <v>2250</v>
      </c>
      <c r="G3135" t="s">
        <v>3</v>
      </c>
      <c r="H3135" t="s">
        <v>1301</v>
      </c>
      <c r="I3135" s="63" t="e">
        <f t="array" ref="I3135">_xlfn.IFS(#REF!="1",1,#REF!="2",2,#REF!="3",3,#REF!="1A",4,#REF!="1B",5,#REF!="2A",6,#REF!="2B",7,#REF!="3A",8,#REF!="3B",9,#REF!="4A",10,#REF!="","")</f>
        <v>#REF!</v>
      </c>
      <c r="J3135">
        <f>VLOOKUP(F3135,profesor!$G$2:$H$101,2,0)</f>
        <v>32</v>
      </c>
      <c r="K3135">
        <f>VLOOKUP(H3135,ar_predmet!A:C,3,0)</f>
        <v>2</v>
      </c>
      <c r="L3135" s="3">
        <f>VLOOKUP(H3135,ar_predmet!A:C,2,FALSE())</f>
        <v>5105</v>
      </c>
      <c r="M3135">
        <f>+VLOOKUP(G3135,tip_dogodka!$B$2:$C$10,2,0)</f>
        <v>2</v>
      </c>
      <c r="N3135">
        <f>+VLOOKUP(E3135,prostor!$F$1:$G$101,2,0)</f>
        <v>10</v>
      </c>
      <c r="O3135">
        <f t="shared" si="192"/>
        <v>150</v>
      </c>
      <c r="P3135">
        <f>VLOOKUP(O3135,mi2hh!A$2:B$4261,2,FALSE())</f>
        <v>3</v>
      </c>
      <c r="Q3135" t="str">
        <f t="shared" si="193"/>
        <v>Red</v>
      </c>
      <c r="R3135" t="str">
        <f t="shared" si="194"/>
        <v>VS</v>
      </c>
      <c r="S3135" s="24" t="s">
        <v>1147</v>
      </c>
      <c r="T3135" t="str">
        <f t="shared" si="195"/>
        <v>4A</v>
      </c>
      <c r="U3135">
        <f>VLOOKUP(S3135,ar_skupina!L$2:M$136,2,FALSE())</f>
        <v>11</v>
      </c>
    </row>
    <row r="3136" spans="1:21" ht="14.25" customHeight="1" x14ac:dyDescent="0.25">
      <c r="A3136">
        <v>3800</v>
      </c>
      <c r="B3136" s="9">
        <v>45279.375</v>
      </c>
      <c r="C3136" s="9">
        <v>45279.479166666701</v>
      </c>
      <c r="D3136" t="s">
        <v>2265</v>
      </c>
      <c r="E3136" t="s">
        <v>16</v>
      </c>
      <c r="F3136" t="s">
        <v>2250</v>
      </c>
      <c r="G3136" t="s">
        <v>5</v>
      </c>
      <c r="H3136" t="s">
        <v>2193</v>
      </c>
      <c r="I3136" s="63" t="e">
        <f t="array" ref="I3136">_xlfn.IFS(#REF!="1",1,#REF!="2",2,#REF!="3",3,#REF!="1A",4,#REF!="1B",5,#REF!="2A",6,#REF!="2B",7,#REF!="3A",8,#REF!="3B",9,#REF!="4A",10,#REF!="","")</f>
        <v>#REF!</v>
      </c>
      <c r="J3136">
        <f>VLOOKUP(F3136,profesor!$G$2:$H$101,2,0)</f>
        <v>32</v>
      </c>
      <c r="K3136">
        <f>VLOOKUP(H3136,ar_predmet!A:C,3,0)</f>
        <v>52</v>
      </c>
      <c r="L3136" s="3">
        <f>VLOOKUP(H3136,ar_predmet!A:C,2,FALSE())</f>
        <v>5308</v>
      </c>
      <c r="M3136">
        <f>+VLOOKUP(G3136,tip_dogodka!$B$2:$C$10,2,0)</f>
        <v>4</v>
      </c>
      <c r="N3136">
        <f>+VLOOKUP(E3136,prostor!$F$1:$G$101,2,0)</f>
        <v>54</v>
      </c>
      <c r="O3136">
        <f t="shared" si="192"/>
        <v>150</v>
      </c>
      <c r="P3136">
        <f>VLOOKUP(O3136,mi2hh!A$2:B$4261,2,FALSE())</f>
        <v>3</v>
      </c>
      <c r="Q3136" t="str">
        <f t="shared" si="193"/>
        <v>Red</v>
      </c>
      <c r="R3136" t="str">
        <f t="shared" si="194"/>
        <v>VS</v>
      </c>
      <c r="S3136" s="24" t="s">
        <v>1182</v>
      </c>
      <c r="T3136" t="str">
        <f t="shared" si="195"/>
        <v>1</v>
      </c>
      <c r="U3136">
        <f>VLOOKUP(S3136,ar_skupina!L$2:M$136,2,FALSE())</f>
        <v>42</v>
      </c>
    </row>
    <row r="3137" spans="1:21" ht="14.25" customHeight="1" x14ac:dyDescent="0.25">
      <c r="A3137">
        <v>3801</v>
      </c>
      <c r="B3137" s="9">
        <v>45400.677083333299</v>
      </c>
      <c r="C3137" s="9">
        <v>45400.78125</v>
      </c>
      <c r="D3137" t="s">
        <v>2253</v>
      </c>
      <c r="E3137">
        <v>401</v>
      </c>
      <c r="F3137" t="s">
        <v>2250</v>
      </c>
      <c r="G3137" t="s">
        <v>3</v>
      </c>
      <c r="H3137" t="s">
        <v>1301</v>
      </c>
      <c r="I3137" s="63" t="e">
        <f t="array" ref="I3137">_xlfn.IFS(#REF!="1",1,#REF!="2",2,#REF!="3",3,#REF!="1A",4,#REF!="1B",5,#REF!="2A",6,#REF!="2B",7,#REF!="3A",8,#REF!="3B",9,#REF!="4A",10,#REF!="","")</f>
        <v>#REF!</v>
      </c>
      <c r="J3137">
        <f>VLOOKUP(F3137,profesor!$G$2:$H$101,2,0)</f>
        <v>32</v>
      </c>
      <c r="K3137">
        <f>VLOOKUP(H3137,ar_predmet!A:C,3,0)</f>
        <v>2</v>
      </c>
      <c r="L3137" s="3">
        <f>VLOOKUP(H3137,ar_predmet!A:C,2,FALSE())</f>
        <v>5105</v>
      </c>
      <c r="M3137">
        <f>+VLOOKUP(G3137,tip_dogodka!$B$2:$C$10,2,0)</f>
        <v>2</v>
      </c>
      <c r="N3137">
        <f>+VLOOKUP(E3137,prostor!$F$1:$G$101,2,0)</f>
        <v>10</v>
      </c>
      <c r="O3137">
        <f t="shared" si="192"/>
        <v>150</v>
      </c>
      <c r="P3137">
        <f>VLOOKUP(O3137,mi2hh!A$2:B$4261,2,FALSE())</f>
        <v>3</v>
      </c>
      <c r="Q3137" t="str">
        <f t="shared" si="193"/>
        <v>Red</v>
      </c>
      <c r="R3137" t="str">
        <f t="shared" si="194"/>
        <v>VS</v>
      </c>
      <c r="S3137" s="24" t="s">
        <v>1143</v>
      </c>
      <c r="T3137" t="str">
        <f t="shared" si="195"/>
        <v>3A</v>
      </c>
      <c r="U3137">
        <f>VLOOKUP(S3137,ar_skupina!L$2:M$136,2,FALSE())</f>
        <v>9</v>
      </c>
    </row>
    <row r="3138" spans="1:21" ht="14.25" customHeight="1" x14ac:dyDescent="0.25">
      <c r="A3138">
        <v>3802</v>
      </c>
      <c r="B3138" s="9">
        <v>45397.791666666701</v>
      </c>
      <c r="C3138" s="9">
        <v>45397.895833333299</v>
      </c>
      <c r="D3138" t="s">
        <v>2278</v>
      </c>
      <c r="E3138" t="s">
        <v>16</v>
      </c>
      <c r="F3138" t="s">
        <v>2250</v>
      </c>
      <c r="G3138" t="s">
        <v>4</v>
      </c>
      <c r="H3138" t="s">
        <v>1470</v>
      </c>
      <c r="I3138" s="63" t="e">
        <f t="array" ref="I3138">_xlfn.IFS(#REF!="1",1,#REF!="2",2,#REF!="3",3,#REF!="1A",4,#REF!="1B",5,#REF!="2A",6,#REF!="2B",7,#REF!="3A",8,#REF!="3B",9,#REF!="4A",10,#REF!="","")</f>
        <v>#REF!</v>
      </c>
      <c r="J3138">
        <f>VLOOKUP(F3138,profesor!$G$2:$H$101,2,0)</f>
        <v>32</v>
      </c>
      <c r="K3138">
        <f>VLOOKUP(H3138,ar_predmet!A:C,3,0)</f>
        <v>33</v>
      </c>
      <c r="L3138" s="3">
        <f>VLOOKUP(H3138,ar_predmet!A:C,2,FALSE())</f>
        <v>5235</v>
      </c>
      <c r="M3138">
        <f>+VLOOKUP(G3138,tip_dogodka!$B$2:$C$10,2,0)</f>
        <v>3</v>
      </c>
      <c r="N3138">
        <f>+VLOOKUP(E3138,prostor!$F$1:$G$101,2,0)</f>
        <v>54</v>
      </c>
      <c r="O3138">
        <f t="shared" ref="O3138:O3201" si="196">+INT(TEXT(((C3138-B3138)*24*60),"000"))</f>
        <v>150</v>
      </c>
      <c r="P3138">
        <f>VLOOKUP(O3138,mi2hh!A$2:B$4261,2,FALSE())</f>
        <v>3</v>
      </c>
      <c r="Q3138" t="str">
        <f t="shared" ref="Q3138:Q3201" si="197">IF(ISNUMBER(FIND("Redni",D3138)),"Red", IF(ISNUMBER(FIND("Izredni",D3138)),"Izr"))</f>
        <v>Red</v>
      </c>
      <c r="R3138" t="str">
        <f t="shared" ref="R3138:R3201" si="198">IF(ISNUMBER(FIND("-VS-",D3138)),"VS", IF(ISNUMBER(FIND("-UNI-",D3138)),"UN",IF(ISNUMBER(FIND("-MAG-",D3138)),"MA",IF(ISNUMBER(FIND("-DR-",D3138)),"DO"))))</f>
        <v>VS</v>
      </c>
      <c r="S3138" s="24" t="s">
        <v>1155</v>
      </c>
      <c r="T3138" t="str">
        <f t="shared" ref="T3138:T3201" si="199">IF(ISNUMBER(FIND("1. skupina",D3138)),"1",IF(ISNUMBER(FIND("2. skupina",D3138)),"2",IF(ISNUMBER(FIND("3. skupina",D3138)),"3",IF(ISNUMBER(FIND("1.a skupina",D3138)),"1A",IF(ISNUMBER(FIND("1.b skupina",D3138)),"1B",IF(ISNUMBER(FIND("2.a skupina",D3138)),"2A",IF(ISNUMBER(FIND("2.b skupina",D3138)),"2B",IF(ISNUMBER(FIND("3.a skupina",D3138)),"3A",IF(ISNUMBER(FIND("3.b skupina",D3138)),"3B",IF(ISNUMBER(FIND("4.a skupina",D3138)),"4A",""))))))))))</f>
        <v/>
      </c>
      <c r="U3138">
        <f>VLOOKUP(S3138,ar_skupina!L$2:M$136,2,FALSE())</f>
        <v>18</v>
      </c>
    </row>
    <row r="3139" spans="1:21" ht="14.25" customHeight="1" x14ac:dyDescent="0.25">
      <c r="A3139">
        <v>3803</v>
      </c>
      <c r="B3139" s="9">
        <v>45251.375</v>
      </c>
      <c r="C3139" s="9">
        <v>45251.479166666701</v>
      </c>
      <c r="D3139" t="s">
        <v>2257</v>
      </c>
      <c r="E3139">
        <v>401</v>
      </c>
      <c r="F3139" t="s">
        <v>2250</v>
      </c>
      <c r="G3139" t="s">
        <v>3</v>
      </c>
      <c r="H3139" t="s">
        <v>1301</v>
      </c>
      <c r="I3139" s="63" t="e">
        <f t="array" ref="I3139">_xlfn.IFS(#REF!="1",1,#REF!="2",2,#REF!="3",3,#REF!="1A",4,#REF!="1B",5,#REF!="2A",6,#REF!="2B",7,#REF!="3A",8,#REF!="3B",9,#REF!="4A",10,#REF!="","")</f>
        <v>#REF!</v>
      </c>
      <c r="J3139">
        <f>VLOOKUP(F3139,profesor!$G$2:$H$101,2,0)</f>
        <v>32</v>
      </c>
      <c r="K3139">
        <f>VLOOKUP(H3139,ar_predmet!A:C,3,0)</f>
        <v>2</v>
      </c>
      <c r="L3139" s="3">
        <f>VLOOKUP(H3139,ar_predmet!A:C,2,FALSE())</f>
        <v>5105</v>
      </c>
      <c r="M3139">
        <f>+VLOOKUP(G3139,tip_dogodka!$B$2:$C$10,2,0)</f>
        <v>2</v>
      </c>
      <c r="N3139">
        <f>+VLOOKUP(E3139,prostor!$F$1:$G$101,2,0)</f>
        <v>10</v>
      </c>
      <c r="O3139">
        <f t="shared" si="196"/>
        <v>150</v>
      </c>
      <c r="P3139">
        <f>VLOOKUP(O3139,mi2hh!A$2:B$4261,2,FALSE())</f>
        <v>3</v>
      </c>
      <c r="Q3139" t="str">
        <f t="shared" si="197"/>
        <v>Red</v>
      </c>
      <c r="R3139" t="str">
        <f t="shared" si="198"/>
        <v>UN</v>
      </c>
      <c r="S3139" s="24" t="s">
        <v>1200</v>
      </c>
      <c r="T3139" t="str">
        <f t="shared" si="199"/>
        <v>2B</v>
      </c>
      <c r="U3139">
        <f>VLOOKUP(S3139,ar_skupina!L$2:M$136,2,FALSE())</f>
        <v>57</v>
      </c>
    </row>
    <row r="3140" spans="1:21" ht="14.25" customHeight="1" x14ac:dyDescent="0.25">
      <c r="A3140">
        <v>3804</v>
      </c>
      <c r="B3140" s="9">
        <v>45400.416666666701</v>
      </c>
      <c r="C3140" s="9">
        <v>45400.520833333299</v>
      </c>
      <c r="D3140" t="s">
        <v>2271</v>
      </c>
      <c r="E3140">
        <v>403</v>
      </c>
      <c r="F3140" t="s">
        <v>2250</v>
      </c>
      <c r="G3140" t="s">
        <v>3</v>
      </c>
      <c r="H3140" t="s">
        <v>2270</v>
      </c>
      <c r="I3140" s="63" t="e">
        <f t="array" ref="I3140">_xlfn.IFS(#REF!="1",1,#REF!="2",2,#REF!="3",3,#REF!="1A",4,#REF!="1B",5,#REF!="2A",6,#REF!="2B",7,#REF!="3A",8,#REF!="3B",9,#REF!="4A",10,#REF!="","")</f>
        <v>#REF!</v>
      </c>
      <c r="J3140">
        <f>VLOOKUP(F3140,profesor!$G$2:$H$101,2,0)</f>
        <v>32</v>
      </c>
      <c r="K3140">
        <f>VLOOKUP(H3140,ar_predmet!A:C,3,0)</f>
        <v>82</v>
      </c>
      <c r="L3140" s="3">
        <f>VLOOKUP(H3140,ar_predmet!A:C,2,FALSE())</f>
        <v>6120</v>
      </c>
      <c r="M3140">
        <f>+VLOOKUP(G3140,tip_dogodka!$B$2:$C$10,2,0)</f>
        <v>2</v>
      </c>
      <c r="N3140">
        <f>+VLOOKUP(E3140,prostor!$F$1:$G$101,2,0)</f>
        <v>12</v>
      </c>
      <c r="O3140">
        <f t="shared" si="196"/>
        <v>150</v>
      </c>
      <c r="P3140">
        <f>VLOOKUP(O3140,mi2hh!A$2:B$4261,2,FALSE())</f>
        <v>3</v>
      </c>
      <c r="Q3140" t="str">
        <f t="shared" si="197"/>
        <v>Red</v>
      </c>
      <c r="R3140" t="str">
        <f t="shared" si="198"/>
        <v>UN</v>
      </c>
      <c r="S3140" s="24" t="s">
        <v>1194</v>
      </c>
      <c r="T3140" t="str">
        <f t="shared" si="199"/>
        <v/>
      </c>
      <c r="U3140">
        <f>VLOOKUP(S3140,ar_skupina!L$2:M$136,2,FALSE())</f>
        <v>51</v>
      </c>
    </row>
    <row r="3141" spans="1:21" ht="14.25" customHeight="1" x14ac:dyDescent="0.25">
      <c r="A3141">
        <v>3805</v>
      </c>
      <c r="B3141" s="9">
        <v>45369.489583333299</v>
      </c>
      <c r="C3141" s="9">
        <v>45369.59375</v>
      </c>
      <c r="D3141" t="s">
        <v>2252</v>
      </c>
      <c r="E3141">
        <v>403</v>
      </c>
      <c r="F3141" t="s">
        <v>2250</v>
      </c>
      <c r="G3141" t="s">
        <v>3</v>
      </c>
      <c r="H3141" t="s">
        <v>2251</v>
      </c>
      <c r="I3141" s="63" t="e">
        <f t="array" ref="I3141">_xlfn.IFS(#REF!="1",1,#REF!="2",2,#REF!="3",3,#REF!="1A",4,#REF!="1B",5,#REF!="2A",6,#REF!="2B",7,#REF!="3A",8,#REF!="3B",9,#REF!="4A",10,#REF!="","")</f>
        <v>#REF!</v>
      </c>
      <c r="J3141">
        <f>VLOOKUP(F3141,profesor!$G$2:$H$101,2,0)</f>
        <v>32</v>
      </c>
      <c r="K3141">
        <f>VLOOKUP(H3141,ar_predmet!A:C,3,0)</f>
        <v>51</v>
      </c>
      <c r="L3141" s="3">
        <f>VLOOKUP(H3141,ar_predmet!A:C,2,FALSE())</f>
        <v>5307</v>
      </c>
      <c r="M3141">
        <f>+VLOOKUP(G3141,tip_dogodka!$B$2:$C$10,2,0)</f>
        <v>2</v>
      </c>
      <c r="N3141">
        <f>+VLOOKUP(E3141,prostor!$F$1:$G$101,2,0)</f>
        <v>12</v>
      </c>
      <c r="O3141">
        <f t="shared" si="196"/>
        <v>150</v>
      </c>
      <c r="P3141">
        <f>VLOOKUP(O3141,mi2hh!A$2:B$4261,2,FALSE())</f>
        <v>3</v>
      </c>
      <c r="Q3141" t="str">
        <f t="shared" si="197"/>
        <v>Red</v>
      </c>
      <c r="R3141" t="str">
        <f t="shared" si="198"/>
        <v>VS</v>
      </c>
      <c r="S3141" s="24" t="s">
        <v>1182</v>
      </c>
      <c r="T3141" t="str">
        <f t="shared" si="199"/>
        <v>1</v>
      </c>
      <c r="U3141">
        <f>VLOOKUP(S3141,ar_skupina!L$2:M$136,2,FALSE())</f>
        <v>42</v>
      </c>
    </row>
    <row r="3142" spans="1:21" ht="14.25" customHeight="1" x14ac:dyDescent="0.25">
      <c r="A3142">
        <v>3806</v>
      </c>
      <c r="B3142" s="9">
        <v>45391.791666666701</v>
      </c>
      <c r="C3142" s="9">
        <v>45391.895833333299</v>
      </c>
      <c r="D3142" t="s">
        <v>2278</v>
      </c>
      <c r="E3142" t="s">
        <v>16</v>
      </c>
      <c r="F3142" t="s">
        <v>2250</v>
      </c>
      <c r="G3142" t="s">
        <v>4</v>
      </c>
      <c r="H3142" t="s">
        <v>1470</v>
      </c>
      <c r="I3142" s="63" t="e">
        <f t="array" ref="I3142">_xlfn.IFS(#REF!="1",1,#REF!="2",2,#REF!="3",3,#REF!="1A",4,#REF!="1B",5,#REF!="2A",6,#REF!="2B",7,#REF!="3A",8,#REF!="3B",9,#REF!="4A",10,#REF!="","")</f>
        <v>#REF!</v>
      </c>
      <c r="J3142">
        <f>VLOOKUP(F3142,profesor!$G$2:$H$101,2,0)</f>
        <v>32</v>
      </c>
      <c r="K3142">
        <f>VLOOKUP(H3142,ar_predmet!A:C,3,0)</f>
        <v>33</v>
      </c>
      <c r="L3142" s="3">
        <f>VLOOKUP(H3142,ar_predmet!A:C,2,FALSE())</f>
        <v>5235</v>
      </c>
      <c r="M3142">
        <f>+VLOOKUP(G3142,tip_dogodka!$B$2:$C$10,2,0)</f>
        <v>3</v>
      </c>
      <c r="N3142">
        <f>+VLOOKUP(E3142,prostor!$F$1:$G$101,2,0)</f>
        <v>54</v>
      </c>
      <c r="O3142">
        <f t="shared" si="196"/>
        <v>150</v>
      </c>
      <c r="P3142">
        <f>VLOOKUP(O3142,mi2hh!A$2:B$4261,2,FALSE())</f>
        <v>3</v>
      </c>
      <c r="Q3142" t="str">
        <f t="shared" si="197"/>
        <v>Red</v>
      </c>
      <c r="R3142" t="str">
        <f t="shared" si="198"/>
        <v>VS</v>
      </c>
      <c r="S3142" s="24" t="s">
        <v>1155</v>
      </c>
      <c r="T3142" t="str">
        <f t="shared" si="199"/>
        <v/>
      </c>
      <c r="U3142">
        <f>VLOOKUP(S3142,ar_skupina!L$2:M$136,2,FALSE())</f>
        <v>18</v>
      </c>
    </row>
    <row r="3143" spans="1:21" ht="14.25" customHeight="1" x14ac:dyDescent="0.25">
      <c r="A3143">
        <v>3807</v>
      </c>
      <c r="B3143" s="9">
        <v>45223.53125</v>
      </c>
      <c r="C3143" s="9">
        <v>45223.635416666701</v>
      </c>
      <c r="D3143" t="s">
        <v>2281</v>
      </c>
      <c r="E3143" t="s">
        <v>16</v>
      </c>
      <c r="F3143" t="s">
        <v>2250</v>
      </c>
      <c r="G3143" t="s">
        <v>5</v>
      </c>
      <c r="H3143" t="s">
        <v>1775</v>
      </c>
      <c r="I3143" s="63" t="e">
        <f t="array" ref="I3143">_xlfn.IFS(#REF!="1",1,#REF!="2",2,#REF!="3",3,#REF!="1A",4,#REF!="1B",5,#REF!="2A",6,#REF!="2B",7,#REF!="3A",8,#REF!="3B",9,#REF!="4A",10,#REF!="","")</f>
        <v>#REF!</v>
      </c>
      <c r="J3143">
        <f>VLOOKUP(F3143,profesor!$G$2:$H$101,2,0)</f>
        <v>32</v>
      </c>
      <c r="K3143">
        <f>VLOOKUP(H3143,ar_predmet!A:C,3,0)</f>
        <v>14</v>
      </c>
      <c r="L3143" s="3">
        <f>VLOOKUP(H3143,ar_predmet!A:C,2,FALSE())</f>
        <v>5204</v>
      </c>
      <c r="M3143">
        <f>+VLOOKUP(G3143,tip_dogodka!$B$2:$C$10,2,0)</f>
        <v>4</v>
      </c>
      <c r="N3143">
        <f>+VLOOKUP(E3143,prostor!$F$1:$G$101,2,0)</f>
        <v>54</v>
      </c>
      <c r="O3143">
        <f t="shared" si="196"/>
        <v>150</v>
      </c>
      <c r="P3143">
        <f>VLOOKUP(O3143,mi2hh!A$2:B$4261,2,FALSE())</f>
        <v>3</v>
      </c>
      <c r="Q3143" t="str">
        <f t="shared" si="197"/>
        <v>Red</v>
      </c>
      <c r="R3143" t="str">
        <f t="shared" si="198"/>
        <v>VS</v>
      </c>
      <c r="S3143" s="24" t="s">
        <v>1173</v>
      </c>
      <c r="T3143" t="str">
        <f t="shared" si="199"/>
        <v>1</v>
      </c>
      <c r="U3143">
        <f>VLOOKUP(S3143,ar_skupina!L$2:M$136,2,FALSE())</f>
        <v>33</v>
      </c>
    </row>
    <row r="3144" spans="1:21" ht="14.25" customHeight="1" x14ac:dyDescent="0.25">
      <c r="A3144">
        <v>3808</v>
      </c>
      <c r="B3144" s="9">
        <v>45393.677083333299</v>
      </c>
      <c r="C3144" s="9">
        <v>45393.78125</v>
      </c>
      <c r="D3144" t="s">
        <v>2253</v>
      </c>
      <c r="E3144">
        <v>401</v>
      </c>
      <c r="F3144" t="s">
        <v>2250</v>
      </c>
      <c r="G3144" t="s">
        <v>3</v>
      </c>
      <c r="H3144" t="s">
        <v>1301</v>
      </c>
      <c r="I3144" s="63" t="e">
        <f t="array" ref="I3144">_xlfn.IFS(#REF!="1",1,#REF!="2",2,#REF!="3",3,#REF!="1A",4,#REF!="1B",5,#REF!="2A",6,#REF!="2B",7,#REF!="3A",8,#REF!="3B",9,#REF!="4A",10,#REF!="","")</f>
        <v>#REF!</v>
      </c>
      <c r="J3144">
        <f>VLOOKUP(F3144,profesor!$G$2:$H$101,2,0)</f>
        <v>32</v>
      </c>
      <c r="K3144">
        <f>VLOOKUP(H3144,ar_predmet!A:C,3,0)</f>
        <v>2</v>
      </c>
      <c r="L3144" s="3">
        <f>VLOOKUP(H3144,ar_predmet!A:C,2,FALSE())</f>
        <v>5105</v>
      </c>
      <c r="M3144">
        <f>+VLOOKUP(G3144,tip_dogodka!$B$2:$C$10,2,0)</f>
        <v>2</v>
      </c>
      <c r="N3144">
        <f>+VLOOKUP(E3144,prostor!$F$1:$G$101,2,0)</f>
        <v>10</v>
      </c>
      <c r="O3144">
        <f t="shared" si="196"/>
        <v>150</v>
      </c>
      <c r="P3144">
        <f>VLOOKUP(O3144,mi2hh!A$2:B$4261,2,FALSE())</f>
        <v>3</v>
      </c>
      <c r="Q3144" t="str">
        <f t="shared" si="197"/>
        <v>Red</v>
      </c>
      <c r="R3144" t="str">
        <f t="shared" si="198"/>
        <v>VS</v>
      </c>
      <c r="S3144" s="24" t="s">
        <v>1143</v>
      </c>
      <c r="T3144" t="str">
        <f t="shared" si="199"/>
        <v>3A</v>
      </c>
      <c r="U3144">
        <f>VLOOKUP(S3144,ar_skupina!L$2:M$136,2,FALSE())</f>
        <v>9</v>
      </c>
    </row>
    <row r="3145" spans="1:21" ht="14.25" customHeight="1" x14ac:dyDescent="0.25">
      <c r="A3145">
        <v>3809</v>
      </c>
      <c r="B3145" s="9">
        <v>45392.677083333299</v>
      </c>
      <c r="C3145" s="9">
        <v>45392.78125</v>
      </c>
      <c r="D3145" t="s">
        <v>2253</v>
      </c>
      <c r="E3145">
        <v>401</v>
      </c>
      <c r="F3145" t="s">
        <v>2250</v>
      </c>
      <c r="G3145" t="s">
        <v>3</v>
      </c>
      <c r="H3145" t="s">
        <v>1301</v>
      </c>
      <c r="I3145" s="63" t="e">
        <f t="array" ref="I3145">_xlfn.IFS(#REF!="1",1,#REF!="2",2,#REF!="3",3,#REF!="1A",4,#REF!="1B",5,#REF!="2A",6,#REF!="2B",7,#REF!="3A",8,#REF!="3B",9,#REF!="4A",10,#REF!="","")</f>
        <v>#REF!</v>
      </c>
      <c r="J3145">
        <f>VLOOKUP(F3145,profesor!$G$2:$H$101,2,0)</f>
        <v>32</v>
      </c>
      <c r="K3145">
        <f>VLOOKUP(H3145,ar_predmet!A:C,3,0)</f>
        <v>2</v>
      </c>
      <c r="L3145" s="3">
        <f>VLOOKUP(H3145,ar_predmet!A:C,2,FALSE())</f>
        <v>5105</v>
      </c>
      <c r="M3145">
        <f>+VLOOKUP(G3145,tip_dogodka!$B$2:$C$10,2,0)</f>
        <v>2</v>
      </c>
      <c r="N3145">
        <f>+VLOOKUP(E3145,prostor!$F$1:$G$101,2,0)</f>
        <v>10</v>
      </c>
      <c r="O3145">
        <f t="shared" si="196"/>
        <v>150</v>
      </c>
      <c r="P3145">
        <f>VLOOKUP(O3145,mi2hh!A$2:B$4261,2,FALSE())</f>
        <v>3</v>
      </c>
      <c r="Q3145" t="str">
        <f t="shared" si="197"/>
        <v>Red</v>
      </c>
      <c r="R3145" t="str">
        <f t="shared" si="198"/>
        <v>VS</v>
      </c>
      <c r="S3145" s="24" t="s">
        <v>1143</v>
      </c>
      <c r="T3145" t="str">
        <f t="shared" si="199"/>
        <v>3A</v>
      </c>
      <c r="U3145">
        <f>VLOOKUP(S3145,ar_skupina!L$2:M$136,2,FALSE())</f>
        <v>9</v>
      </c>
    </row>
    <row r="3146" spans="1:21" ht="14.25" customHeight="1" x14ac:dyDescent="0.25">
      <c r="A3146">
        <v>3810</v>
      </c>
      <c r="B3146" s="9">
        <v>45386.416666666701</v>
      </c>
      <c r="C3146" s="9">
        <v>45386.520833333299</v>
      </c>
      <c r="D3146" t="s">
        <v>2282</v>
      </c>
      <c r="E3146" t="s">
        <v>16</v>
      </c>
      <c r="F3146" t="s">
        <v>2250</v>
      </c>
      <c r="G3146" t="s">
        <v>5</v>
      </c>
      <c r="H3146" t="s">
        <v>1301</v>
      </c>
      <c r="I3146" s="63" t="e">
        <f t="array" ref="I3146">_xlfn.IFS(#REF!="1",1,#REF!="2",2,#REF!="3",3,#REF!="1A",4,#REF!="1B",5,#REF!="2A",6,#REF!="2B",7,#REF!="3A",8,#REF!="3B",9,#REF!="4A",10,#REF!="","")</f>
        <v>#REF!</v>
      </c>
      <c r="J3146">
        <f>VLOOKUP(F3146,profesor!$G$2:$H$101,2,0)</f>
        <v>32</v>
      </c>
      <c r="K3146">
        <f>VLOOKUP(H3146,ar_predmet!A:C,3,0)</f>
        <v>2</v>
      </c>
      <c r="L3146" s="3">
        <f>VLOOKUP(H3146,ar_predmet!A:C,2,FALSE())</f>
        <v>5105</v>
      </c>
      <c r="M3146">
        <f>+VLOOKUP(G3146,tip_dogodka!$B$2:$C$10,2,0)</f>
        <v>4</v>
      </c>
      <c r="N3146">
        <f>+VLOOKUP(E3146,prostor!$F$1:$G$101,2,0)</f>
        <v>54</v>
      </c>
      <c r="O3146">
        <f t="shared" si="196"/>
        <v>150</v>
      </c>
      <c r="P3146">
        <f>VLOOKUP(O3146,mi2hh!A$2:B$4261,2,FALSE())</f>
        <v>3</v>
      </c>
      <c r="Q3146" t="str">
        <f t="shared" si="197"/>
        <v>Red</v>
      </c>
      <c r="R3146" t="str">
        <f t="shared" si="198"/>
        <v>VS</v>
      </c>
      <c r="S3146" s="24" t="s">
        <v>1135</v>
      </c>
      <c r="T3146" t="str">
        <f t="shared" si="199"/>
        <v>1A</v>
      </c>
      <c r="U3146">
        <f>VLOOKUP(S3146,ar_skupina!L$2:M$136,2,FALSE())</f>
        <v>5</v>
      </c>
    </row>
    <row r="3147" spans="1:21" ht="14.25" customHeight="1" x14ac:dyDescent="0.25">
      <c r="A3147">
        <v>3811</v>
      </c>
      <c r="B3147" s="9">
        <v>45257.375</v>
      </c>
      <c r="C3147" s="9">
        <v>45257.479166666701</v>
      </c>
      <c r="D3147" t="s">
        <v>2257</v>
      </c>
      <c r="E3147">
        <v>401</v>
      </c>
      <c r="F3147" t="s">
        <v>2250</v>
      </c>
      <c r="G3147" t="s">
        <v>3</v>
      </c>
      <c r="H3147" t="s">
        <v>1301</v>
      </c>
      <c r="I3147" s="63" t="e">
        <f t="array" ref="I3147">_xlfn.IFS(#REF!="1",1,#REF!="2",2,#REF!="3",3,#REF!="1A",4,#REF!="1B",5,#REF!="2A",6,#REF!="2B",7,#REF!="3A",8,#REF!="3B",9,#REF!="4A",10,#REF!="","")</f>
        <v>#REF!</v>
      </c>
      <c r="J3147">
        <f>VLOOKUP(F3147,profesor!$G$2:$H$101,2,0)</f>
        <v>32</v>
      </c>
      <c r="K3147">
        <f>VLOOKUP(H3147,ar_predmet!A:C,3,0)</f>
        <v>2</v>
      </c>
      <c r="L3147" s="3">
        <f>VLOOKUP(H3147,ar_predmet!A:C,2,FALSE())</f>
        <v>5105</v>
      </c>
      <c r="M3147">
        <f>+VLOOKUP(G3147,tip_dogodka!$B$2:$C$10,2,0)</f>
        <v>2</v>
      </c>
      <c r="N3147">
        <f>+VLOOKUP(E3147,prostor!$F$1:$G$101,2,0)</f>
        <v>10</v>
      </c>
      <c r="O3147">
        <f t="shared" si="196"/>
        <v>150</v>
      </c>
      <c r="P3147">
        <f>VLOOKUP(O3147,mi2hh!A$2:B$4261,2,FALSE())</f>
        <v>3</v>
      </c>
      <c r="Q3147" t="str">
        <f t="shared" si="197"/>
        <v>Red</v>
      </c>
      <c r="R3147" t="str">
        <f t="shared" si="198"/>
        <v>UN</v>
      </c>
      <c r="S3147" s="24" t="s">
        <v>1200</v>
      </c>
      <c r="T3147" t="str">
        <f t="shared" si="199"/>
        <v>2B</v>
      </c>
      <c r="U3147">
        <f>VLOOKUP(S3147,ar_skupina!L$2:M$136,2,FALSE())</f>
        <v>57</v>
      </c>
    </row>
    <row r="3148" spans="1:21" ht="14.25" customHeight="1" x14ac:dyDescent="0.25">
      <c r="A3148">
        <v>3812</v>
      </c>
      <c r="B3148" s="9">
        <v>45357.489583333299</v>
      </c>
      <c r="C3148" s="9">
        <v>45357.59375</v>
      </c>
      <c r="D3148" t="s">
        <v>2273</v>
      </c>
      <c r="E3148" t="s">
        <v>16</v>
      </c>
      <c r="F3148" t="s">
        <v>2250</v>
      </c>
      <c r="G3148" t="s">
        <v>4</v>
      </c>
      <c r="H3148" t="s">
        <v>2251</v>
      </c>
      <c r="I3148" s="63" t="e">
        <f t="array" ref="I3148">_xlfn.IFS(#REF!="1",1,#REF!="2",2,#REF!="3",3,#REF!="1A",4,#REF!="1B",5,#REF!="2A",6,#REF!="2B",7,#REF!="3A",8,#REF!="3B",9,#REF!="4A",10,#REF!="","")</f>
        <v>#REF!</v>
      </c>
      <c r="J3148">
        <f>VLOOKUP(F3148,profesor!$G$2:$H$101,2,0)</f>
        <v>32</v>
      </c>
      <c r="K3148">
        <f>VLOOKUP(H3148,ar_predmet!A:C,3,0)</f>
        <v>51</v>
      </c>
      <c r="L3148" s="3">
        <f>VLOOKUP(H3148,ar_predmet!A:C,2,FALSE())</f>
        <v>5307</v>
      </c>
      <c r="M3148">
        <f>+VLOOKUP(G3148,tip_dogodka!$B$2:$C$10,2,0)</f>
        <v>3</v>
      </c>
      <c r="N3148">
        <f>+VLOOKUP(E3148,prostor!$F$1:$G$101,2,0)</f>
        <v>54</v>
      </c>
      <c r="O3148">
        <f t="shared" si="196"/>
        <v>150</v>
      </c>
      <c r="P3148">
        <f>VLOOKUP(O3148,mi2hh!A$2:B$4261,2,FALSE())</f>
        <v>3</v>
      </c>
      <c r="Q3148" t="str">
        <f t="shared" si="197"/>
        <v>Red</v>
      </c>
      <c r="R3148" t="str">
        <f t="shared" si="198"/>
        <v>VS</v>
      </c>
      <c r="S3148" s="24" t="s">
        <v>1179</v>
      </c>
      <c r="T3148" t="str">
        <f t="shared" si="199"/>
        <v/>
      </c>
      <c r="U3148">
        <f>VLOOKUP(S3148,ar_skupina!L$2:M$136,2,FALSE())</f>
        <v>39</v>
      </c>
    </row>
    <row r="3149" spans="1:21" ht="14.25" customHeight="1" x14ac:dyDescent="0.25">
      <c r="A3149">
        <v>3813</v>
      </c>
      <c r="B3149" s="9">
        <v>45306.375</v>
      </c>
      <c r="C3149" s="9">
        <v>45306.479166666701</v>
      </c>
      <c r="D3149" t="s">
        <v>2274</v>
      </c>
      <c r="E3149">
        <v>413</v>
      </c>
      <c r="F3149" t="s">
        <v>2250</v>
      </c>
      <c r="G3149" t="s">
        <v>3</v>
      </c>
      <c r="H3149" t="s">
        <v>2205</v>
      </c>
      <c r="I3149" s="63" t="e">
        <f t="array" ref="I3149">_xlfn.IFS(#REF!="1",1,#REF!="2",2,#REF!="3",3,#REF!="1A",4,#REF!="1B",5,#REF!="2A",6,#REF!="2B",7,#REF!="3A",8,#REF!="3B",9,#REF!="4A",10,#REF!="","")</f>
        <v>#REF!</v>
      </c>
      <c r="J3149">
        <f>VLOOKUP(F3149,profesor!$G$2:$H$101,2,0)</f>
        <v>32</v>
      </c>
      <c r="K3149">
        <f>VLOOKUP(H3149,ar_predmet!A:C,3,0)</f>
        <v>125</v>
      </c>
      <c r="L3149" s="3">
        <f>VLOOKUP(H3149,ar_predmet!A:C,2,FALSE())</f>
        <v>6318</v>
      </c>
      <c r="M3149">
        <f>+VLOOKUP(G3149,tip_dogodka!$B$2:$C$10,2,0)</f>
        <v>2</v>
      </c>
      <c r="N3149">
        <f>+VLOOKUP(E3149,prostor!$F$1:$G$101,2,0)</f>
        <v>16</v>
      </c>
      <c r="O3149">
        <f t="shared" si="196"/>
        <v>150</v>
      </c>
      <c r="P3149">
        <f>VLOOKUP(O3149,mi2hh!A$2:B$4261,2,FALSE())</f>
        <v>3</v>
      </c>
      <c r="Q3149" t="str">
        <f t="shared" si="197"/>
        <v>Red</v>
      </c>
      <c r="R3149" t="str">
        <f t="shared" si="198"/>
        <v>UN</v>
      </c>
      <c r="S3149" s="24" t="s">
        <v>1214</v>
      </c>
      <c r="T3149" t="str">
        <f t="shared" si="199"/>
        <v/>
      </c>
      <c r="U3149">
        <f>VLOOKUP(S3149,ar_skupina!L$2:M$136,2,FALSE())</f>
        <v>71</v>
      </c>
    </row>
    <row r="3150" spans="1:21" ht="14.25" customHeight="1" x14ac:dyDescent="0.25">
      <c r="A3150">
        <v>3814</v>
      </c>
      <c r="B3150" s="9">
        <v>45226.416666666701</v>
      </c>
      <c r="C3150" s="9">
        <v>45226.520833333299</v>
      </c>
      <c r="D3150" t="s">
        <v>2283</v>
      </c>
      <c r="E3150" t="s">
        <v>16</v>
      </c>
      <c r="F3150" t="s">
        <v>2250</v>
      </c>
      <c r="G3150" t="s">
        <v>5</v>
      </c>
      <c r="H3150" t="s">
        <v>1301</v>
      </c>
      <c r="I3150" s="63" t="e">
        <f t="array" ref="I3150">_xlfn.IFS(#REF!="1",1,#REF!="2",2,#REF!="3",3,#REF!="1A",4,#REF!="1B",5,#REF!="2A",6,#REF!="2B",7,#REF!="3A",8,#REF!="3B",9,#REF!="4A",10,#REF!="","")</f>
        <v>#REF!</v>
      </c>
      <c r="J3150">
        <f>VLOOKUP(F3150,profesor!$G$2:$H$101,2,0)</f>
        <v>32</v>
      </c>
      <c r="K3150">
        <f>VLOOKUP(H3150,ar_predmet!A:C,3,0)</f>
        <v>2</v>
      </c>
      <c r="L3150" s="3">
        <f>VLOOKUP(H3150,ar_predmet!A:C,2,FALSE())</f>
        <v>5105</v>
      </c>
      <c r="M3150">
        <f>+VLOOKUP(G3150,tip_dogodka!$B$2:$C$10,2,0)</f>
        <v>4</v>
      </c>
      <c r="N3150">
        <f>+VLOOKUP(E3150,prostor!$F$1:$G$101,2,0)</f>
        <v>54</v>
      </c>
      <c r="O3150">
        <f t="shared" si="196"/>
        <v>150</v>
      </c>
      <c r="P3150">
        <f>VLOOKUP(O3150,mi2hh!A$2:B$4261,2,FALSE())</f>
        <v>3</v>
      </c>
      <c r="Q3150" t="str">
        <f t="shared" si="197"/>
        <v>Red</v>
      </c>
      <c r="R3150" t="str">
        <f t="shared" si="198"/>
        <v>UN</v>
      </c>
      <c r="S3150" s="24" t="s">
        <v>1197</v>
      </c>
      <c r="T3150" t="str">
        <f t="shared" si="199"/>
        <v>1A</v>
      </c>
      <c r="U3150">
        <f>VLOOKUP(S3150,ar_skupina!L$2:M$136,2,FALSE())</f>
        <v>54</v>
      </c>
    </row>
    <row r="3151" spans="1:21" ht="14.25" customHeight="1" x14ac:dyDescent="0.25">
      <c r="A3151">
        <v>3815</v>
      </c>
      <c r="B3151" s="9">
        <v>45398.791666666701</v>
      </c>
      <c r="C3151" s="9">
        <v>45398.895833333299</v>
      </c>
      <c r="D3151" t="s">
        <v>2280</v>
      </c>
      <c r="E3151" t="s">
        <v>16</v>
      </c>
      <c r="F3151" t="s">
        <v>2250</v>
      </c>
      <c r="G3151" t="s">
        <v>5</v>
      </c>
      <c r="H3151" t="s">
        <v>2270</v>
      </c>
      <c r="I3151" s="63" t="e">
        <f t="array" ref="I3151">_xlfn.IFS(#REF!="1",1,#REF!="2",2,#REF!="3",3,#REF!="1A",4,#REF!="1B",5,#REF!="2A",6,#REF!="2B",7,#REF!="3A",8,#REF!="3B",9,#REF!="4A",10,#REF!="","")</f>
        <v>#REF!</v>
      </c>
      <c r="J3151">
        <f>VLOOKUP(F3151,profesor!$G$2:$H$101,2,0)</f>
        <v>32</v>
      </c>
      <c r="K3151">
        <f>VLOOKUP(H3151,ar_predmet!A:C,3,0)</f>
        <v>82</v>
      </c>
      <c r="L3151" s="3">
        <f>VLOOKUP(H3151,ar_predmet!A:C,2,FALSE())</f>
        <v>6120</v>
      </c>
      <c r="M3151">
        <f>+VLOOKUP(G3151,tip_dogodka!$B$2:$C$10,2,0)</f>
        <v>4</v>
      </c>
      <c r="N3151">
        <f>+VLOOKUP(E3151,prostor!$F$1:$G$101,2,0)</f>
        <v>54</v>
      </c>
      <c r="O3151">
        <f t="shared" si="196"/>
        <v>150</v>
      </c>
      <c r="P3151">
        <f>VLOOKUP(O3151,mi2hh!A$2:B$4261,2,FALSE())</f>
        <v>3</v>
      </c>
      <c r="Q3151" t="str">
        <f t="shared" si="197"/>
        <v>Red</v>
      </c>
      <c r="R3151" t="str">
        <f t="shared" si="198"/>
        <v>UN</v>
      </c>
      <c r="S3151" s="24" t="s">
        <v>1194</v>
      </c>
      <c r="T3151" t="str">
        <f t="shared" si="199"/>
        <v/>
      </c>
      <c r="U3151">
        <f>VLOOKUP(S3151,ar_skupina!L$2:M$136,2,FALSE())</f>
        <v>51</v>
      </c>
    </row>
    <row r="3152" spans="1:21" ht="14.25" customHeight="1" x14ac:dyDescent="0.25">
      <c r="A3152">
        <v>3816</v>
      </c>
      <c r="B3152" s="9">
        <v>45422.677083333299</v>
      </c>
      <c r="C3152" s="9">
        <v>45422.78125</v>
      </c>
      <c r="D3152" t="s">
        <v>2255</v>
      </c>
      <c r="E3152">
        <v>401</v>
      </c>
      <c r="F3152" t="s">
        <v>2250</v>
      </c>
      <c r="G3152" t="s">
        <v>3</v>
      </c>
      <c r="H3152" t="s">
        <v>1301</v>
      </c>
      <c r="I3152" s="63" t="e">
        <f t="array" ref="I3152">_xlfn.IFS(#REF!="1",1,#REF!="2",2,#REF!="3",3,#REF!="1A",4,#REF!="1B",5,#REF!="2A",6,#REF!="2B",7,#REF!="3A",8,#REF!="3B",9,#REF!="4A",10,#REF!="","")</f>
        <v>#REF!</v>
      </c>
      <c r="J3152">
        <f>VLOOKUP(F3152,profesor!$G$2:$H$101,2,0)</f>
        <v>32</v>
      </c>
      <c r="K3152">
        <f>VLOOKUP(H3152,ar_predmet!A:C,3,0)</f>
        <v>2</v>
      </c>
      <c r="L3152" s="3">
        <f>VLOOKUP(H3152,ar_predmet!A:C,2,FALSE())</f>
        <v>5105</v>
      </c>
      <c r="M3152">
        <f>+VLOOKUP(G3152,tip_dogodka!$B$2:$C$10,2,0)</f>
        <v>2</v>
      </c>
      <c r="N3152">
        <f>+VLOOKUP(E3152,prostor!$F$1:$G$101,2,0)</f>
        <v>10</v>
      </c>
      <c r="O3152">
        <f t="shared" si="196"/>
        <v>150</v>
      </c>
      <c r="P3152">
        <f>VLOOKUP(O3152,mi2hh!A$2:B$4261,2,FALSE())</f>
        <v>3</v>
      </c>
      <c r="Q3152" t="str">
        <f t="shared" si="197"/>
        <v>Red</v>
      </c>
      <c r="R3152" t="str">
        <f t="shared" si="198"/>
        <v>VS</v>
      </c>
      <c r="S3152" s="24" t="s">
        <v>1147</v>
      </c>
      <c r="T3152" t="str">
        <f t="shared" si="199"/>
        <v>4A</v>
      </c>
      <c r="U3152">
        <f>VLOOKUP(S3152,ar_skupina!L$2:M$136,2,FALSE())</f>
        <v>11</v>
      </c>
    </row>
    <row r="3153" spans="1:21" ht="14.25" customHeight="1" x14ac:dyDescent="0.25">
      <c r="A3153">
        <v>3817</v>
      </c>
      <c r="B3153" s="9">
        <v>45379.375</v>
      </c>
      <c r="C3153" s="9">
        <v>45379.479166666701</v>
      </c>
      <c r="D3153" t="s">
        <v>2263</v>
      </c>
      <c r="E3153">
        <v>401</v>
      </c>
      <c r="F3153" t="s">
        <v>2250</v>
      </c>
      <c r="G3153" t="s">
        <v>3</v>
      </c>
      <c r="H3153" t="s">
        <v>1301</v>
      </c>
      <c r="I3153" s="63" t="e">
        <f t="array" ref="I3153">_xlfn.IFS(#REF!="1",1,#REF!="2",2,#REF!="3",3,#REF!="1A",4,#REF!="1B",5,#REF!="2A",6,#REF!="2B",7,#REF!="3A",8,#REF!="3B",9,#REF!="4A",10,#REF!="","")</f>
        <v>#REF!</v>
      </c>
      <c r="J3153">
        <f>VLOOKUP(F3153,profesor!$G$2:$H$101,2,0)</f>
        <v>32</v>
      </c>
      <c r="K3153">
        <f>VLOOKUP(H3153,ar_predmet!A:C,3,0)</f>
        <v>2</v>
      </c>
      <c r="L3153" s="3">
        <f>VLOOKUP(H3153,ar_predmet!A:C,2,FALSE())</f>
        <v>5105</v>
      </c>
      <c r="M3153">
        <f>+VLOOKUP(G3153,tip_dogodka!$B$2:$C$10,2,0)</f>
        <v>2</v>
      </c>
      <c r="N3153">
        <f>+VLOOKUP(E3153,prostor!$F$1:$G$101,2,0)</f>
        <v>10</v>
      </c>
      <c r="O3153">
        <f t="shared" si="196"/>
        <v>150</v>
      </c>
      <c r="P3153">
        <f>VLOOKUP(O3153,mi2hh!A$2:B$4261,2,FALSE())</f>
        <v>3</v>
      </c>
      <c r="Q3153" t="str">
        <f t="shared" si="197"/>
        <v>Red</v>
      </c>
      <c r="R3153" t="str">
        <f t="shared" si="198"/>
        <v>VS</v>
      </c>
      <c r="S3153" s="24" t="s">
        <v>1135</v>
      </c>
      <c r="T3153" t="str">
        <f t="shared" si="199"/>
        <v>1A</v>
      </c>
      <c r="U3153">
        <f>VLOOKUP(S3153,ar_skupina!L$2:M$136,2,FALSE())</f>
        <v>5</v>
      </c>
    </row>
    <row r="3154" spans="1:21" ht="14.25" customHeight="1" x14ac:dyDescent="0.25">
      <c r="A3154">
        <v>3818</v>
      </c>
      <c r="B3154" s="9">
        <v>45433.677083333299</v>
      </c>
      <c r="C3154" s="9">
        <v>45433.78125</v>
      </c>
      <c r="D3154" t="s">
        <v>2255</v>
      </c>
      <c r="E3154">
        <v>401</v>
      </c>
      <c r="F3154" t="s">
        <v>2250</v>
      </c>
      <c r="G3154" t="s">
        <v>3</v>
      </c>
      <c r="H3154" t="s">
        <v>1301</v>
      </c>
      <c r="I3154" s="63" t="e">
        <f t="array" ref="I3154">_xlfn.IFS(#REF!="1",1,#REF!="2",2,#REF!="3",3,#REF!="1A",4,#REF!="1B",5,#REF!="2A",6,#REF!="2B",7,#REF!="3A",8,#REF!="3B",9,#REF!="4A",10,#REF!="","")</f>
        <v>#REF!</v>
      </c>
      <c r="J3154">
        <f>VLOOKUP(F3154,profesor!$G$2:$H$101,2,0)</f>
        <v>32</v>
      </c>
      <c r="K3154">
        <f>VLOOKUP(H3154,ar_predmet!A:C,3,0)</f>
        <v>2</v>
      </c>
      <c r="L3154" s="3">
        <f>VLOOKUP(H3154,ar_predmet!A:C,2,FALSE())</f>
        <v>5105</v>
      </c>
      <c r="M3154">
        <f>+VLOOKUP(G3154,tip_dogodka!$B$2:$C$10,2,0)</f>
        <v>2</v>
      </c>
      <c r="N3154">
        <f>+VLOOKUP(E3154,prostor!$F$1:$G$101,2,0)</f>
        <v>10</v>
      </c>
      <c r="O3154">
        <f t="shared" si="196"/>
        <v>150</v>
      </c>
      <c r="P3154">
        <f>VLOOKUP(O3154,mi2hh!A$2:B$4261,2,FALSE())</f>
        <v>3</v>
      </c>
      <c r="Q3154" t="str">
        <f t="shared" si="197"/>
        <v>Red</v>
      </c>
      <c r="R3154" t="str">
        <f t="shared" si="198"/>
        <v>VS</v>
      </c>
      <c r="S3154" s="24" t="s">
        <v>1147</v>
      </c>
      <c r="T3154" t="str">
        <f t="shared" si="199"/>
        <v>4A</v>
      </c>
      <c r="U3154">
        <f>VLOOKUP(S3154,ar_skupina!L$2:M$136,2,FALSE())</f>
        <v>11</v>
      </c>
    </row>
    <row r="3155" spans="1:21" ht="14.25" customHeight="1" x14ac:dyDescent="0.25">
      <c r="A3155">
        <v>3819</v>
      </c>
      <c r="B3155" s="9">
        <v>45294.489583333299</v>
      </c>
      <c r="C3155" s="9">
        <v>45294.59375</v>
      </c>
      <c r="D3155" t="s">
        <v>2267</v>
      </c>
      <c r="E3155">
        <v>401</v>
      </c>
      <c r="F3155" t="s">
        <v>2250</v>
      </c>
      <c r="G3155" t="s">
        <v>3</v>
      </c>
      <c r="H3155" t="s">
        <v>2193</v>
      </c>
      <c r="I3155" s="63" t="e">
        <f t="array" ref="I3155">_xlfn.IFS(#REF!="1",1,#REF!="2",2,#REF!="3",3,#REF!="1A",4,#REF!="1B",5,#REF!="2A",6,#REF!="2B",7,#REF!="3A",8,#REF!="3B",9,#REF!="4A",10,#REF!="","")</f>
        <v>#REF!</v>
      </c>
      <c r="J3155">
        <f>VLOOKUP(F3155,profesor!$G$2:$H$101,2,0)</f>
        <v>32</v>
      </c>
      <c r="K3155">
        <f>VLOOKUP(H3155,ar_predmet!A:C,3,0)</f>
        <v>52</v>
      </c>
      <c r="L3155" s="3">
        <f>VLOOKUP(H3155,ar_predmet!A:C,2,FALSE())</f>
        <v>5308</v>
      </c>
      <c r="M3155">
        <f>+VLOOKUP(G3155,tip_dogodka!$B$2:$C$10,2,0)</f>
        <v>2</v>
      </c>
      <c r="N3155">
        <f>+VLOOKUP(E3155,prostor!$F$1:$G$101,2,0)</f>
        <v>10</v>
      </c>
      <c r="O3155">
        <f t="shared" si="196"/>
        <v>150</v>
      </c>
      <c r="P3155">
        <f>VLOOKUP(O3155,mi2hh!A$2:B$4261,2,FALSE())</f>
        <v>3</v>
      </c>
      <c r="Q3155" t="str">
        <f t="shared" si="197"/>
        <v>Red</v>
      </c>
      <c r="R3155" t="str">
        <f t="shared" si="198"/>
        <v>VS</v>
      </c>
      <c r="S3155" s="24" t="s">
        <v>1183</v>
      </c>
      <c r="T3155" t="str">
        <f t="shared" si="199"/>
        <v>2</v>
      </c>
      <c r="U3155">
        <f>VLOOKUP(S3155,ar_skupina!L$2:M$136,2,FALSE())</f>
        <v>43</v>
      </c>
    </row>
    <row r="3156" spans="1:21" ht="14.25" customHeight="1" x14ac:dyDescent="0.25">
      <c r="A3156">
        <v>3820</v>
      </c>
      <c r="B3156" s="9">
        <v>45440.677083333299</v>
      </c>
      <c r="C3156" s="9">
        <v>45440.78125</v>
      </c>
      <c r="D3156" t="s">
        <v>2255</v>
      </c>
      <c r="E3156">
        <v>401</v>
      </c>
      <c r="F3156" t="s">
        <v>2250</v>
      </c>
      <c r="G3156" t="s">
        <v>3</v>
      </c>
      <c r="H3156" t="s">
        <v>1301</v>
      </c>
      <c r="I3156" s="63" t="e">
        <f t="array" ref="I3156">_xlfn.IFS(#REF!="1",1,#REF!="2",2,#REF!="3",3,#REF!="1A",4,#REF!="1B",5,#REF!="2A",6,#REF!="2B",7,#REF!="3A",8,#REF!="3B",9,#REF!="4A",10,#REF!="","")</f>
        <v>#REF!</v>
      </c>
      <c r="J3156">
        <f>VLOOKUP(F3156,profesor!$G$2:$H$101,2,0)</f>
        <v>32</v>
      </c>
      <c r="K3156">
        <f>VLOOKUP(H3156,ar_predmet!A:C,3,0)</f>
        <v>2</v>
      </c>
      <c r="L3156" s="3">
        <f>VLOOKUP(H3156,ar_predmet!A:C,2,FALSE())</f>
        <v>5105</v>
      </c>
      <c r="M3156">
        <f>+VLOOKUP(G3156,tip_dogodka!$B$2:$C$10,2,0)</f>
        <v>2</v>
      </c>
      <c r="N3156">
        <f>+VLOOKUP(E3156,prostor!$F$1:$G$101,2,0)</f>
        <v>10</v>
      </c>
      <c r="O3156">
        <f t="shared" si="196"/>
        <v>150</v>
      </c>
      <c r="P3156">
        <f>VLOOKUP(O3156,mi2hh!A$2:B$4261,2,FALSE())</f>
        <v>3</v>
      </c>
      <c r="Q3156" t="str">
        <f t="shared" si="197"/>
        <v>Red</v>
      </c>
      <c r="R3156" t="str">
        <f t="shared" si="198"/>
        <v>VS</v>
      </c>
      <c r="S3156" s="24" t="s">
        <v>1147</v>
      </c>
      <c r="T3156" t="str">
        <f t="shared" si="199"/>
        <v>4A</v>
      </c>
      <c r="U3156">
        <f>VLOOKUP(S3156,ar_skupina!L$2:M$136,2,FALSE())</f>
        <v>11</v>
      </c>
    </row>
    <row r="3157" spans="1:21" ht="14.25" customHeight="1" x14ac:dyDescent="0.25">
      <c r="A3157">
        <v>3821</v>
      </c>
      <c r="B3157" s="9">
        <v>45376.375</v>
      </c>
      <c r="C3157" s="9">
        <v>45376.479166666701</v>
      </c>
      <c r="D3157" t="s">
        <v>2263</v>
      </c>
      <c r="E3157">
        <v>401</v>
      </c>
      <c r="F3157" t="s">
        <v>2250</v>
      </c>
      <c r="G3157" t="s">
        <v>3</v>
      </c>
      <c r="H3157" t="s">
        <v>1301</v>
      </c>
      <c r="I3157" s="63" t="e">
        <f t="array" ref="I3157">_xlfn.IFS(#REF!="1",1,#REF!="2",2,#REF!="3",3,#REF!="1A",4,#REF!="1B",5,#REF!="2A",6,#REF!="2B",7,#REF!="3A",8,#REF!="3B",9,#REF!="4A",10,#REF!="","")</f>
        <v>#REF!</v>
      </c>
      <c r="J3157">
        <f>VLOOKUP(F3157,profesor!$G$2:$H$101,2,0)</f>
        <v>32</v>
      </c>
      <c r="K3157">
        <f>VLOOKUP(H3157,ar_predmet!A:C,3,0)</f>
        <v>2</v>
      </c>
      <c r="L3157" s="3">
        <f>VLOOKUP(H3157,ar_predmet!A:C,2,FALSE())</f>
        <v>5105</v>
      </c>
      <c r="M3157">
        <f>+VLOOKUP(G3157,tip_dogodka!$B$2:$C$10,2,0)</f>
        <v>2</v>
      </c>
      <c r="N3157">
        <f>+VLOOKUP(E3157,prostor!$F$1:$G$101,2,0)</f>
        <v>10</v>
      </c>
      <c r="O3157">
        <f t="shared" si="196"/>
        <v>150</v>
      </c>
      <c r="P3157">
        <f>VLOOKUP(O3157,mi2hh!A$2:B$4261,2,FALSE())</f>
        <v>3</v>
      </c>
      <c r="Q3157" t="str">
        <f t="shared" si="197"/>
        <v>Red</v>
      </c>
      <c r="R3157" t="str">
        <f t="shared" si="198"/>
        <v>VS</v>
      </c>
      <c r="S3157" s="24" t="s">
        <v>1135</v>
      </c>
      <c r="T3157" t="str">
        <f t="shared" si="199"/>
        <v>1A</v>
      </c>
      <c r="U3157">
        <f>VLOOKUP(S3157,ar_skupina!L$2:M$136,2,FALSE())</f>
        <v>5</v>
      </c>
    </row>
    <row r="3158" spans="1:21" ht="14.25" customHeight="1" x14ac:dyDescent="0.25">
      <c r="A3158">
        <v>3822</v>
      </c>
      <c r="B3158" s="9">
        <v>45362.489583333299</v>
      </c>
      <c r="C3158" s="9">
        <v>45362.59375</v>
      </c>
      <c r="D3158" t="s">
        <v>2262</v>
      </c>
      <c r="E3158">
        <v>403</v>
      </c>
      <c r="F3158" t="s">
        <v>2250</v>
      </c>
      <c r="G3158" t="s">
        <v>2</v>
      </c>
      <c r="H3158" t="s">
        <v>2251</v>
      </c>
      <c r="I3158" s="63" t="e">
        <f t="array" ref="I3158">_xlfn.IFS(#REF!="1",1,#REF!="2",2,#REF!="3",3,#REF!="1A",4,#REF!="1B",5,#REF!="2A",6,#REF!="2B",7,#REF!="3A",8,#REF!="3B",9,#REF!="4A",10,#REF!="","")</f>
        <v>#REF!</v>
      </c>
      <c r="J3158">
        <f>VLOOKUP(F3158,profesor!$G$2:$H$101,2,0)</f>
        <v>32</v>
      </c>
      <c r="K3158">
        <f>VLOOKUP(H3158,ar_predmet!A:C,3,0)</f>
        <v>51</v>
      </c>
      <c r="L3158" s="3">
        <f>VLOOKUP(H3158,ar_predmet!A:C,2,FALSE())</f>
        <v>5307</v>
      </c>
      <c r="M3158">
        <f>+VLOOKUP(G3158,tip_dogodka!$B$2:$C$10,2,0)</f>
        <v>1</v>
      </c>
      <c r="N3158">
        <f>+VLOOKUP(E3158,prostor!$F$1:$G$101,2,0)</f>
        <v>12</v>
      </c>
      <c r="O3158">
        <f t="shared" si="196"/>
        <v>150</v>
      </c>
      <c r="P3158">
        <f>VLOOKUP(O3158,mi2hh!A$2:B$4261,2,FALSE())</f>
        <v>3</v>
      </c>
      <c r="Q3158" t="str">
        <f t="shared" si="197"/>
        <v>Red</v>
      </c>
      <c r="R3158" t="str">
        <f t="shared" si="198"/>
        <v>VS</v>
      </c>
      <c r="S3158" s="24" t="s">
        <v>1179</v>
      </c>
      <c r="T3158" t="str">
        <f t="shared" si="199"/>
        <v/>
      </c>
      <c r="U3158">
        <f>VLOOKUP(S3158,ar_skupina!L$2:M$136,2,FALSE())</f>
        <v>39</v>
      </c>
    </row>
    <row r="3159" spans="1:21" ht="14.25" customHeight="1" x14ac:dyDescent="0.25">
      <c r="A3159">
        <v>3823</v>
      </c>
      <c r="B3159" s="9">
        <v>45225.53125</v>
      </c>
      <c r="C3159" s="9">
        <v>45225.635416666701</v>
      </c>
      <c r="D3159" t="s">
        <v>2281</v>
      </c>
      <c r="E3159" t="s">
        <v>16</v>
      </c>
      <c r="F3159" t="s">
        <v>2250</v>
      </c>
      <c r="G3159" t="s">
        <v>5</v>
      </c>
      <c r="H3159" t="s">
        <v>1775</v>
      </c>
      <c r="I3159" s="63" t="e">
        <f t="array" ref="I3159">_xlfn.IFS(#REF!="1",1,#REF!="2",2,#REF!="3",3,#REF!="1A",4,#REF!="1B",5,#REF!="2A",6,#REF!="2B",7,#REF!="3A",8,#REF!="3B",9,#REF!="4A",10,#REF!="","")</f>
        <v>#REF!</v>
      </c>
      <c r="J3159">
        <f>VLOOKUP(F3159,profesor!$G$2:$H$101,2,0)</f>
        <v>32</v>
      </c>
      <c r="K3159">
        <f>VLOOKUP(H3159,ar_predmet!A:C,3,0)</f>
        <v>14</v>
      </c>
      <c r="L3159" s="3">
        <f>VLOOKUP(H3159,ar_predmet!A:C,2,FALSE())</f>
        <v>5204</v>
      </c>
      <c r="M3159">
        <f>+VLOOKUP(G3159,tip_dogodka!$B$2:$C$10,2,0)</f>
        <v>4</v>
      </c>
      <c r="N3159">
        <f>+VLOOKUP(E3159,prostor!$F$1:$G$101,2,0)</f>
        <v>54</v>
      </c>
      <c r="O3159">
        <f t="shared" si="196"/>
        <v>150</v>
      </c>
      <c r="P3159">
        <f>VLOOKUP(O3159,mi2hh!A$2:B$4261,2,FALSE())</f>
        <v>3</v>
      </c>
      <c r="Q3159" t="str">
        <f t="shared" si="197"/>
        <v>Red</v>
      </c>
      <c r="R3159" t="str">
        <f t="shared" si="198"/>
        <v>VS</v>
      </c>
      <c r="S3159" s="24" t="s">
        <v>1173</v>
      </c>
      <c r="T3159" t="str">
        <f t="shared" si="199"/>
        <v>1</v>
      </c>
      <c r="U3159">
        <f>VLOOKUP(S3159,ar_skupina!L$2:M$136,2,FALSE())</f>
        <v>33</v>
      </c>
    </row>
    <row r="3160" spans="1:21" ht="14.25" customHeight="1" x14ac:dyDescent="0.25">
      <c r="A3160">
        <v>3824</v>
      </c>
      <c r="B3160" s="9">
        <v>45371.635416666701</v>
      </c>
      <c r="C3160" s="9">
        <v>45371.739583333299</v>
      </c>
      <c r="D3160" t="s">
        <v>2268</v>
      </c>
      <c r="E3160" t="s">
        <v>16</v>
      </c>
      <c r="F3160" t="s">
        <v>2250</v>
      </c>
      <c r="G3160" t="s">
        <v>5</v>
      </c>
      <c r="H3160" t="s">
        <v>2251</v>
      </c>
      <c r="I3160" s="63" t="e">
        <f t="array" ref="I3160">_xlfn.IFS(#REF!="1",1,#REF!="2",2,#REF!="3",3,#REF!="1A",4,#REF!="1B",5,#REF!="2A",6,#REF!="2B",7,#REF!="3A",8,#REF!="3B",9,#REF!="4A",10,#REF!="","")</f>
        <v>#REF!</v>
      </c>
      <c r="J3160">
        <f>VLOOKUP(F3160,profesor!$G$2:$H$101,2,0)</f>
        <v>32</v>
      </c>
      <c r="K3160">
        <f>VLOOKUP(H3160,ar_predmet!A:C,3,0)</f>
        <v>51</v>
      </c>
      <c r="L3160" s="3">
        <f>VLOOKUP(H3160,ar_predmet!A:C,2,FALSE())</f>
        <v>5307</v>
      </c>
      <c r="M3160">
        <f>+VLOOKUP(G3160,tip_dogodka!$B$2:$C$10,2,0)</f>
        <v>4</v>
      </c>
      <c r="N3160">
        <f>+VLOOKUP(E3160,prostor!$F$1:$G$101,2,0)</f>
        <v>54</v>
      </c>
      <c r="O3160">
        <f t="shared" si="196"/>
        <v>150</v>
      </c>
      <c r="P3160">
        <f>VLOOKUP(O3160,mi2hh!A$2:B$4261,2,FALSE())</f>
        <v>3</v>
      </c>
      <c r="Q3160" t="str">
        <f t="shared" si="197"/>
        <v>Red</v>
      </c>
      <c r="R3160" t="str">
        <f t="shared" si="198"/>
        <v>VS</v>
      </c>
      <c r="S3160" s="24" t="s">
        <v>1183</v>
      </c>
      <c r="T3160" t="str">
        <f t="shared" si="199"/>
        <v>2</v>
      </c>
      <c r="U3160">
        <f>VLOOKUP(S3160,ar_skupina!L$2:M$136,2,FALSE())</f>
        <v>43</v>
      </c>
    </row>
    <row r="3161" spans="1:21" ht="14.25" customHeight="1" x14ac:dyDescent="0.25">
      <c r="A3161">
        <v>3825</v>
      </c>
      <c r="B3161" s="9">
        <v>45296.375</v>
      </c>
      <c r="C3161" s="9">
        <v>45296.479166666701</v>
      </c>
      <c r="D3161" t="s">
        <v>2265</v>
      </c>
      <c r="E3161" t="s">
        <v>16</v>
      </c>
      <c r="F3161" t="s">
        <v>2250</v>
      </c>
      <c r="G3161" t="s">
        <v>5</v>
      </c>
      <c r="H3161" t="s">
        <v>2193</v>
      </c>
      <c r="I3161" s="63" t="e">
        <f t="array" ref="I3161">_xlfn.IFS(#REF!="1",1,#REF!="2",2,#REF!="3",3,#REF!="1A",4,#REF!="1B",5,#REF!="2A",6,#REF!="2B",7,#REF!="3A",8,#REF!="3B",9,#REF!="4A",10,#REF!="","")</f>
        <v>#REF!</v>
      </c>
      <c r="J3161">
        <f>VLOOKUP(F3161,profesor!$G$2:$H$101,2,0)</f>
        <v>32</v>
      </c>
      <c r="K3161">
        <f>VLOOKUP(H3161,ar_predmet!A:C,3,0)</f>
        <v>52</v>
      </c>
      <c r="L3161" s="3">
        <f>VLOOKUP(H3161,ar_predmet!A:C,2,FALSE())</f>
        <v>5308</v>
      </c>
      <c r="M3161">
        <f>+VLOOKUP(G3161,tip_dogodka!$B$2:$C$10,2,0)</f>
        <v>4</v>
      </c>
      <c r="N3161">
        <f>+VLOOKUP(E3161,prostor!$F$1:$G$101,2,0)</f>
        <v>54</v>
      </c>
      <c r="O3161">
        <f t="shared" si="196"/>
        <v>150</v>
      </c>
      <c r="P3161">
        <f>VLOOKUP(O3161,mi2hh!A$2:B$4261,2,FALSE())</f>
        <v>3</v>
      </c>
      <c r="Q3161" t="str">
        <f t="shared" si="197"/>
        <v>Red</v>
      </c>
      <c r="R3161" t="str">
        <f t="shared" si="198"/>
        <v>VS</v>
      </c>
      <c r="S3161" s="24" t="s">
        <v>1182</v>
      </c>
      <c r="T3161" t="str">
        <f t="shared" si="199"/>
        <v>1</v>
      </c>
      <c r="U3161">
        <f>VLOOKUP(S3161,ar_skupina!L$2:M$136,2,FALSE())</f>
        <v>42</v>
      </c>
    </row>
    <row r="3162" spans="1:21" ht="14.25" customHeight="1" x14ac:dyDescent="0.25">
      <c r="A3162">
        <v>3827</v>
      </c>
      <c r="B3162" s="9">
        <v>45404.677083333299</v>
      </c>
      <c r="C3162" s="9">
        <v>45404.78125</v>
      </c>
      <c r="D3162" t="s">
        <v>2276</v>
      </c>
      <c r="E3162" t="s">
        <v>16</v>
      </c>
      <c r="F3162" t="s">
        <v>2250</v>
      </c>
      <c r="G3162" t="s">
        <v>5</v>
      </c>
      <c r="H3162" t="s">
        <v>1301</v>
      </c>
      <c r="I3162" s="63" t="e">
        <f t="array" ref="I3162">_xlfn.IFS(#REF!="1",1,#REF!="2",2,#REF!="3",3,#REF!="1A",4,#REF!="1B",5,#REF!="2A",6,#REF!="2B",7,#REF!="3A",8,#REF!="3B",9,#REF!="4A",10,#REF!="","")</f>
        <v>#REF!</v>
      </c>
      <c r="J3162">
        <f>VLOOKUP(F3162,profesor!$G$2:$H$101,2,0)</f>
        <v>32</v>
      </c>
      <c r="K3162">
        <f>VLOOKUP(H3162,ar_predmet!A:C,3,0)</f>
        <v>2</v>
      </c>
      <c r="L3162" s="3">
        <f>VLOOKUP(H3162,ar_predmet!A:C,2,FALSE())</f>
        <v>5105</v>
      </c>
      <c r="M3162">
        <f>+VLOOKUP(G3162,tip_dogodka!$B$2:$C$10,2,0)</f>
        <v>4</v>
      </c>
      <c r="N3162">
        <f>+VLOOKUP(E3162,prostor!$F$1:$G$101,2,0)</f>
        <v>54</v>
      </c>
      <c r="O3162">
        <f t="shared" si="196"/>
        <v>150</v>
      </c>
      <c r="P3162">
        <f>VLOOKUP(O3162,mi2hh!A$2:B$4261,2,FALSE())</f>
        <v>3</v>
      </c>
      <c r="Q3162" t="str">
        <f t="shared" si="197"/>
        <v>Red</v>
      </c>
      <c r="R3162" t="str">
        <f t="shared" si="198"/>
        <v>VS</v>
      </c>
      <c r="S3162" s="24" t="s">
        <v>1143</v>
      </c>
      <c r="T3162" t="str">
        <f t="shared" si="199"/>
        <v>3A</v>
      </c>
      <c r="U3162">
        <f>VLOOKUP(S3162,ar_skupina!L$2:M$136,2,FALSE())</f>
        <v>9</v>
      </c>
    </row>
    <row r="3163" spans="1:21" ht="14.25" customHeight="1" x14ac:dyDescent="0.25">
      <c r="A3163">
        <v>3828</v>
      </c>
      <c r="B3163" s="9">
        <v>45380.375</v>
      </c>
      <c r="C3163" s="9">
        <v>45380.479166666701</v>
      </c>
      <c r="D3163" t="s">
        <v>2263</v>
      </c>
      <c r="E3163">
        <v>401</v>
      </c>
      <c r="F3163" t="s">
        <v>2250</v>
      </c>
      <c r="G3163" t="s">
        <v>3</v>
      </c>
      <c r="H3163" t="s">
        <v>1301</v>
      </c>
      <c r="I3163" s="63" t="e">
        <f t="array" ref="I3163">_xlfn.IFS(#REF!="1",1,#REF!="2",2,#REF!="3",3,#REF!="1A",4,#REF!="1B",5,#REF!="2A",6,#REF!="2B",7,#REF!="3A",8,#REF!="3B",9,#REF!="4A",10,#REF!="","")</f>
        <v>#REF!</v>
      </c>
      <c r="J3163">
        <f>VLOOKUP(F3163,profesor!$G$2:$H$101,2,0)</f>
        <v>32</v>
      </c>
      <c r="K3163">
        <f>VLOOKUP(H3163,ar_predmet!A:C,3,0)</f>
        <v>2</v>
      </c>
      <c r="L3163" s="3">
        <f>VLOOKUP(H3163,ar_predmet!A:C,2,FALSE())</f>
        <v>5105</v>
      </c>
      <c r="M3163">
        <f>+VLOOKUP(G3163,tip_dogodka!$B$2:$C$10,2,0)</f>
        <v>2</v>
      </c>
      <c r="N3163">
        <f>+VLOOKUP(E3163,prostor!$F$1:$G$101,2,0)</f>
        <v>10</v>
      </c>
      <c r="O3163">
        <f t="shared" si="196"/>
        <v>150</v>
      </c>
      <c r="P3163">
        <f>VLOOKUP(O3163,mi2hh!A$2:B$4261,2,FALSE())</f>
        <v>3</v>
      </c>
      <c r="Q3163" t="str">
        <f t="shared" si="197"/>
        <v>Red</v>
      </c>
      <c r="R3163" t="str">
        <f t="shared" si="198"/>
        <v>VS</v>
      </c>
      <c r="S3163" s="24" t="s">
        <v>1135</v>
      </c>
      <c r="T3163" t="str">
        <f t="shared" si="199"/>
        <v>1A</v>
      </c>
      <c r="U3163">
        <f>VLOOKUP(S3163,ar_skupina!L$2:M$136,2,FALSE())</f>
        <v>5</v>
      </c>
    </row>
    <row r="3164" spans="1:21" ht="14.25" customHeight="1" x14ac:dyDescent="0.25">
      <c r="A3164">
        <v>3829</v>
      </c>
      <c r="B3164" s="9">
        <v>45250.75</v>
      </c>
      <c r="C3164" s="9">
        <v>45250.916666666701</v>
      </c>
      <c r="D3164" t="s">
        <v>2284</v>
      </c>
      <c r="E3164" t="s">
        <v>17</v>
      </c>
      <c r="F3164" t="s">
        <v>2250</v>
      </c>
      <c r="G3164" t="s">
        <v>8</v>
      </c>
      <c r="H3164" t="s">
        <v>1775</v>
      </c>
      <c r="I3164" s="63" t="e">
        <f t="array" ref="I3164">_xlfn.IFS(#REF!="1",1,#REF!="2",2,#REF!="3",3,#REF!="1A",4,#REF!="1B",5,#REF!="2A",6,#REF!="2B",7,#REF!="3A",8,#REF!="3B",9,#REF!="4A",10,#REF!="","")</f>
        <v>#REF!</v>
      </c>
      <c r="J3164">
        <f>VLOOKUP(F3164,profesor!$G$2:$H$101,2,0)</f>
        <v>32</v>
      </c>
      <c r="K3164">
        <f>VLOOKUP(H3164,ar_predmet!A:C,3,0)</f>
        <v>14</v>
      </c>
      <c r="L3164" s="3">
        <f>VLOOKUP(H3164,ar_predmet!A:C,2,FALSE())</f>
        <v>5204</v>
      </c>
      <c r="M3164">
        <f>+VLOOKUP(G3164,tip_dogodka!$B$2:$C$10,2,0)</f>
        <v>7</v>
      </c>
      <c r="N3164">
        <f>+VLOOKUP(E3164,prostor!$F$1:$G$101,2,0)</f>
        <v>55</v>
      </c>
      <c r="O3164">
        <f t="shared" si="196"/>
        <v>240</v>
      </c>
      <c r="P3164">
        <f>VLOOKUP(O3164,mi2hh!A$2:B$4261,2,FALSE())</f>
        <v>5</v>
      </c>
      <c r="Q3164" t="str">
        <f t="shared" si="197"/>
        <v>Izr</v>
      </c>
      <c r="R3164" t="str">
        <f t="shared" si="198"/>
        <v>VS</v>
      </c>
      <c r="S3164" s="24" t="s">
        <v>1249</v>
      </c>
      <c r="T3164" t="str">
        <f t="shared" si="199"/>
        <v/>
      </c>
      <c r="U3164">
        <f>VLOOKUP(S3164,ar_skupina!L$2:M$136,2,FALSE())</f>
        <v>103</v>
      </c>
    </row>
    <row r="3165" spans="1:21" ht="14.25" customHeight="1" x14ac:dyDescent="0.25">
      <c r="A3165">
        <v>3830</v>
      </c>
      <c r="B3165" s="9">
        <v>45280.375</v>
      </c>
      <c r="C3165" s="9">
        <v>45280.479166666701</v>
      </c>
      <c r="D3165" t="s">
        <v>2279</v>
      </c>
      <c r="E3165">
        <v>401</v>
      </c>
      <c r="F3165" t="s">
        <v>2250</v>
      </c>
      <c r="G3165" t="s">
        <v>3</v>
      </c>
      <c r="H3165" t="s">
        <v>2193</v>
      </c>
      <c r="I3165" s="63" t="e">
        <f t="array" ref="I3165">_xlfn.IFS(#REF!="1",1,#REF!="2",2,#REF!="3",3,#REF!="1A",4,#REF!="1B",5,#REF!="2A",6,#REF!="2B",7,#REF!="3A",8,#REF!="3B",9,#REF!="4A",10,#REF!="","")</f>
        <v>#REF!</v>
      </c>
      <c r="J3165">
        <f>VLOOKUP(F3165,profesor!$G$2:$H$101,2,0)</f>
        <v>32</v>
      </c>
      <c r="K3165">
        <f>VLOOKUP(H3165,ar_predmet!A:C,3,0)</f>
        <v>52</v>
      </c>
      <c r="L3165" s="3">
        <f>VLOOKUP(H3165,ar_predmet!A:C,2,FALSE())</f>
        <v>5308</v>
      </c>
      <c r="M3165">
        <f>+VLOOKUP(G3165,tip_dogodka!$B$2:$C$10,2,0)</f>
        <v>2</v>
      </c>
      <c r="N3165">
        <f>+VLOOKUP(E3165,prostor!$F$1:$G$101,2,0)</f>
        <v>10</v>
      </c>
      <c r="O3165">
        <f t="shared" si="196"/>
        <v>150</v>
      </c>
      <c r="P3165">
        <f>VLOOKUP(O3165,mi2hh!A$2:B$4261,2,FALSE())</f>
        <v>3</v>
      </c>
      <c r="Q3165" t="str">
        <f t="shared" si="197"/>
        <v>Red</v>
      </c>
      <c r="R3165" t="str">
        <f t="shared" si="198"/>
        <v>VS</v>
      </c>
      <c r="S3165" s="24" t="s">
        <v>1182</v>
      </c>
      <c r="T3165" t="str">
        <f t="shared" si="199"/>
        <v>1</v>
      </c>
      <c r="U3165">
        <f>VLOOKUP(S3165,ar_skupina!L$2:M$136,2,FALSE())</f>
        <v>42</v>
      </c>
    </row>
    <row r="3166" spans="1:21" ht="14.25" customHeight="1" x14ac:dyDescent="0.25">
      <c r="A3166">
        <v>3831</v>
      </c>
      <c r="B3166" s="9">
        <v>45232.375</v>
      </c>
      <c r="C3166" s="9">
        <v>45232.479166666701</v>
      </c>
      <c r="D3166" t="s">
        <v>2260</v>
      </c>
      <c r="E3166">
        <v>401</v>
      </c>
      <c r="F3166" t="s">
        <v>2250</v>
      </c>
      <c r="G3166" t="s">
        <v>3</v>
      </c>
      <c r="H3166" t="s">
        <v>1301</v>
      </c>
      <c r="I3166" s="63" t="e">
        <f t="array" ref="I3166">_xlfn.IFS(#REF!="1",1,#REF!="2",2,#REF!="3",3,#REF!="1A",4,#REF!="1B",5,#REF!="2A",6,#REF!="2B",7,#REF!="3A",8,#REF!="3B",9,#REF!="4A",10,#REF!="","")</f>
        <v>#REF!</v>
      </c>
      <c r="J3166">
        <f>VLOOKUP(F3166,profesor!$G$2:$H$101,2,0)</f>
        <v>32</v>
      </c>
      <c r="K3166">
        <f>VLOOKUP(H3166,ar_predmet!A:C,3,0)</f>
        <v>2</v>
      </c>
      <c r="L3166" s="3">
        <f>VLOOKUP(H3166,ar_predmet!A:C,2,FALSE())</f>
        <v>5105</v>
      </c>
      <c r="M3166">
        <f>+VLOOKUP(G3166,tip_dogodka!$B$2:$C$10,2,0)</f>
        <v>2</v>
      </c>
      <c r="N3166">
        <f>+VLOOKUP(E3166,prostor!$F$1:$G$101,2,0)</f>
        <v>10</v>
      </c>
      <c r="O3166">
        <f t="shared" si="196"/>
        <v>150</v>
      </c>
      <c r="P3166">
        <f>VLOOKUP(O3166,mi2hh!A$2:B$4261,2,FALSE())</f>
        <v>3</v>
      </c>
      <c r="Q3166" t="str">
        <f t="shared" si="197"/>
        <v>Red</v>
      </c>
      <c r="R3166" t="str">
        <f t="shared" si="198"/>
        <v>UN</v>
      </c>
      <c r="S3166" s="24" t="s">
        <v>1197</v>
      </c>
      <c r="T3166" t="str">
        <f t="shared" si="199"/>
        <v>1A</v>
      </c>
      <c r="U3166">
        <f>VLOOKUP(S3166,ar_skupina!L$2:M$136,2,FALSE())</f>
        <v>54</v>
      </c>
    </row>
    <row r="3167" spans="1:21" ht="14.25" customHeight="1" x14ac:dyDescent="0.25">
      <c r="A3167">
        <v>3832</v>
      </c>
      <c r="B3167" s="9">
        <v>45364.489583333299</v>
      </c>
      <c r="C3167" s="9">
        <v>45364.59375</v>
      </c>
      <c r="D3167" t="s">
        <v>2273</v>
      </c>
      <c r="E3167" t="s">
        <v>16</v>
      </c>
      <c r="F3167" t="s">
        <v>2250</v>
      </c>
      <c r="G3167" t="s">
        <v>4</v>
      </c>
      <c r="H3167" t="s">
        <v>2251</v>
      </c>
      <c r="I3167" s="63" t="e">
        <f t="array" ref="I3167">_xlfn.IFS(#REF!="1",1,#REF!="2",2,#REF!="3",3,#REF!="1A",4,#REF!="1B",5,#REF!="2A",6,#REF!="2B",7,#REF!="3A",8,#REF!="3B",9,#REF!="4A",10,#REF!="","")</f>
        <v>#REF!</v>
      </c>
      <c r="J3167">
        <f>VLOOKUP(F3167,profesor!$G$2:$H$101,2,0)</f>
        <v>32</v>
      </c>
      <c r="K3167">
        <f>VLOOKUP(H3167,ar_predmet!A:C,3,0)</f>
        <v>51</v>
      </c>
      <c r="L3167" s="3">
        <f>VLOOKUP(H3167,ar_predmet!A:C,2,FALSE())</f>
        <v>5307</v>
      </c>
      <c r="M3167">
        <f>+VLOOKUP(G3167,tip_dogodka!$B$2:$C$10,2,0)</f>
        <v>3</v>
      </c>
      <c r="N3167">
        <f>+VLOOKUP(E3167,prostor!$F$1:$G$101,2,0)</f>
        <v>54</v>
      </c>
      <c r="O3167">
        <f t="shared" si="196"/>
        <v>150</v>
      </c>
      <c r="P3167">
        <f>VLOOKUP(O3167,mi2hh!A$2:B$4261,2,FALSE())</f>
        <v>3</v>
      </c>
      <c r="Q3167" t="str">
        <f t="shared" si="197"/>
        <v>Red</v>
      </c>
      <c r="R3167" t="str">
        <f t="shared" si="198"/>
        <v>VS</v>
      </c>
      <c r="S3167" s="24" t="s">
        <v>1179</v>
      </c>
      <c r="T3167" t="str">
        <f t="shared" si="199"/>
        <v/>
      </c>
      <c r="U3167">
        <f>VLOOKUP(S3167,ar_skupina!L$2:M$136,2,FALSE())</f>
        <v>39</v>
      </c>
    </row>
    <row r="3168" spans="1:21" ht="14.25" customHeight="1" x14ac:dyDescent="0.25">
      <c r="A3168">
        <v>3833</v>
      </c>
      <c r="B3168" s="9">
        <v>45223.416666666701</v>
      </c>
      <c r="C3168" s="9">
        <v>45223.520833333299</v>
      </c>
      <c r="D3168" t="s">
        <v>2283</v>
      </c>
      <c r="E3168" t="s">
        <v>16</v>
      </c>
      <c r="F3168" t="s">
        <v>2250</v>
      </c>
      <c r="G3168" t="s">
        <v>5</v>
      </c>
      <c r="H3168" t="s">
        <v>1301</v>
      </c>
      <c r="I3168" s="63" t="e">
        <f t="array" ref="I3168">_xlfn.IFS(#REF!="1",1,#REF!="2",2,#REF!="3",3,#REF!="1A",4,#REF!="1B",5,#REF!="2A",6,#REF!="2B",7,#REF!="3A",8,#REF!="3B",9,#REF!="4A",10,#REF!="","")</f>
        <v>#REF!</v>
      </c>
      <c r="J3168">
        <f>VLOOKUP(F3168,profesor!$G$2:$H$101,2,0)</f>
        <v>32</v>
      </c>
      <c r="K3168">
        <f>VLOOKUP(H3168,ar_predmet!A:C,3,0)</f>
        <v>2</v>
      </c>
      <c r="L3168" s="3">
        <f>VLOOKUP(H3168,ar_predmet!A:C,2,FALSE())</f>
        <v>5105</v>
      </c>
      <c r="M3168">
        <f>+VLOOKUP(G3168,tip_dogodka!$B$2:$C$10,2,0)</f>
        <v>4</v>
      </c>
      <c r="N3168">
        <f>+VLOOKUP(E3168,prostor!$F$1:$G$101,2,0)</f>
        <v>54</v>
      </c>
      <c r="O3168">
        <f t="shared" si="196"/>
        <v>150</v>
      </c>
      <c r="P3168">
        <f>VLOOKUP(O3168,mi2hh!A$2:B$4261,2,FALSE())</f>
        <v>3</v>
      </c>
      <c r="Q3168" t="str">
        <f t="shared" si="197"/>
        <v>Red</v>
      </c>
      <c r="R3168" t="str">
        <f t="shared" si="198"/>
        <v>UN</v>
      </c>
      <c r="S3168" s="24" t="s">
        <v>1197</v>
      </c>
      <c r="T3168" t="str">
        <f t="shared" si="199"/>
        <v>1A</v>
      </c>
      <c r="U3168">
        <f>VLOOKUP(S3168,ar_skupina!L$2:M$136,2,FALSE())</f>
        <v>54</v>
      </c>
    </row>
    <row r="3169" spans="1:21" ht="14.25" customHeight="1" x14ac:dyDescent="0.25">
      <c r="A3169">
        <v>3834</v>
      </c>
      <c r="B3169" s="9">
        <v>45371.489583333299</v>
      </c>
      <c r="C3169" s="9">
        <v>45371.59375</v>
      </c>
      <c r="D3169" t="s">
        <v>2285</v>
      </c>
      <c r="E3169" t="s">
        <v>16</v>
      </c>
      <c r="F3169" t="s">
        <v>2250</v>
      </c>
      <c r="G3169" t="s">
        <v>5</v>
      </c>
      <c r="H3169" t="s">
        <v>2251</v>
      </c>
      <c r="I3169" s="63" t="e">
        <f t="array" ref="I3169">_xlfn.IFS(#REF!="1",1,#REF!="2",2,#REF!="3",3,#REF!="1A",4,#REF!="1B",5,#REF!="2A",6,#REF!="2B",7,#REF!="3A",8,#REF!="3B",9,#REF!="4A",10,#REF!="","")</f>
        <v>#REF!</v>
      </c>
      <c r="J3169">
        <f>VLOOKUP(F3169,profesor!$G$2:$H$101,2,0)</f>
        <v>32</v>
      </c>
      <c r="K3169">
        <f>VLOOKUP(H3169,ar_predmet!A:C,3,0)</f>
        <v>51</v>
      </c>
      <c r="L3169" s="3">
        <f>VLOOKUP(H3169,ar_predmet!A:C,2,FALSE())</f>
        <v>5307</v>
      </c>
      <c r="M3169">
        <f>+VLOOKUP(G3169,tip_dogodka!$B$2:$C$10,2,0)</f>
        <v>4</v>
      </c>
      <c r="N3169">
        <f>+VLOOKUP(E3169,prostor!$F$1:$G$101,2,0)</f>
        <v>54</v>
      </c>
      <c r="O3169">
        <f t="shared" si="196"/>
        <v>150</v>
      </c>
      <c r="P3169">
        <f>VLOOKUP(O3169,mi2hh!A$2:B$4261,2,FALSE())</f>
        <v>3</v>
      </c>
      <c r="Q3169" t="str">
        <f t="shared" si="197"/>
        <v>Red</v>
      </c>
      <c r="R3169" t="str">
        <f t="shared" si="198"/>
        <v>VS</v>
      </c>
      <c r="S3169" s="24" t="s">
        <v>1182</v>
      </c>
      <c r="T3169" t="str">
        <f t="shared" si="199"/>
        <v>1</v>
      </c>
      <c r="U3169">
        <f>VLOOKUP(S3169,ar_skupina!L$2:M$136,2,FALSE())</f>
        <v>42</v>
      </c>
    </row>
    <row r="3170" spans="1:21" ht="14.25" customHeight="1" x14ac:dyDescent="0.25">
      <c r="A3170">
        <v>3835</v>
      </c>
      <c r="B3170" s="9">
        <v>45295.489583333299</v>
      </c>
      <c r="C3170" s="9">
        <v>45295.59375</v>
      </c>
      <c r="D3170" t="s">
        <v>2267</v>
      </c>
      <c r="E3170">
        <v>401</v>
      </c>
      <c r="F3170" t="s">
        <v>2250</v>
      </c>
      <c r="G3170" t="s">
        <v>3</v>
      </c>
      <c r="H3170" t="s">
        <v>2193</v>
      </c>
      <c r="I3170" s="63" t="e">
        <f t="array" ref="I3170">_xlfn.IFS(#REF!="1",1,#REF!="2",2,#REF!="3",3,#REF!="1A",4,#REF!="1B",5,#REF!="2A",6,#REF!="2B",7,#REF!="3A",8,#REF!="3B",9,#REF!="4A",10,#REF!="","")</f>
        <v>#REF!</v>
      </c>
      <c r="J3170">
        <f>VLOOKUP(F3170,profesor!$G$2:$H$101,2,0)</f>
        <v>32</v>
      </c>
      <c r="K3170">
        <f>VLOOKUP(H3170,ar_predmet!A:C,3,0)</f>
        <v>52</v>
      </c>
      <c r="L3170" s="3">
        <f>VLOOKUP(H3170,ar_predmet!A:C,2,FALSE())</f>
        <v>5308</v>
      </c>
      <c r="M3170">
        <f>+VLOOKUP(G3170,tip_dogodka!$B$2:$C$10,2,0)</f>
        <v>2</v>
      </c>
      <c r="N3170">
        <f>+VLOOKUP(E3170,prostor!$F$1:$G$101,2,0)</f>
        <v>10</v>
      </c>
      <c r="O3170">
        <f t="shared" si="196"/>
        <v>150</v>
      </c>
      <c r="P3170">
        <f>VLOOKUP(O3170,mi2hh!A$2:B$4261,2,FALSE())</f>
        <v>3</v>
      </c>
      <c r="Q3170" t="str">
        <f t="shared" si="197"/>
        <v>Red</v>
      </c>
      <c r="R3170" t="str">
        <f t="shared" si="198"/>
        <v>VS</v>
      </c>
      <c r="S3170" s="24" t="s">
        <v>1183</v>
      </c>
      <c r="T3170" t="str">
        <f t="shared" si="199"/>
        <v>2</v>
      </c>
      <c r="U3170">
        <f>VLOOKUP(S3170,ar_skupina!L$2:M$136,2,FALSE())</f>
        <v>43</v>
      </c>
    </row>
    <row r="3171" spans="1:21" ht="14.25" customHeight="1" x14ac:dyDescent="0.25">
      <c r="A3171">
        <v>3836</v>
      </c>
      <c r="B3171" s="9">
        <v>45399.677083333299</v>
      </c>
      <c r="C3171" s="9">
        <v>45399.78125</v>
      </c>
      <c r="D3171" t="s">
        <v>2253</v>
      </c>
      <c r="E3171">
        <v>401</v>
      </c>
      <c r="F3171" t="s">
        <v>2250</v>
      </c>
      <c r="G3171" t="s">
        <v>3</v>
      </c>
      <c r="H3171" t="s">
        <v>1301</v>
      </c>
      <c r="I3171" s="63" t="e">
        <f t="array" ref="I3171">_xlfn.IFS(#REF!="1",1,#REF!="2",2,#REF!="3",3,#REF!="1A",4,#REF!="1B",5,#REF!="2A",6,#REF!="2B",7,#REF!="3A",8,#REF!="3B",9,#REF!="4A",10,#REF!="","")</f>
        <v>#REF!</v>
      </c>
      <c r="J3171">
        <f>VLOOKUP(F3171,profesor!$G$2:$H$101,2,0)</f>
        <v>32</v>
      </c>
      <c r="K3171">
        <f>VLOOKUP(H3171,ar_predmet!A:C,3,0)</f>
        <v>2</v>
      </c>
      <c r="L3171" s="3">
        <f>VLOOKUP(H3171,ar_predmet!A:C,2,FALSE())</f>
        <v>5105</v>
      </c>
      <c r="M3171">
        <f>+VLOOKUP(G3171,tip_dogodka!$B$2:$C$10,2,0)</f>
        <v>2</v>
      </c>
      <c r="N3171">
        <f>+VLOOKUP(E3171,prostor!$F$1:$G$101,2,0)</f>
        <v>10</v>
      </c>
      <c r="O3171">
        <f t="shared" si="196"/>
        <v>150</v>
      </c>
      <c r="P3171">
        <f>VLOOKUP(O3171,mi2hh!A$2:B$4261,2,FALSE())</f>
        <v>3</v>
      </c>
      <c r="Q3171" t="str">
        <f t="shared" si="197"/>
        <v>Red</v>
      </c>
      <c r="R3171" t="str">
        <f t="shared" si="198"/>
        <v>VS</v>
      </c>
      <c r="S3171" s="24" t="s">
        <v>1143</v>
      </c>
      <c r="T3171" t="str">
        <f t="shared" si="199"/>
        <v>3A</v>
      </c>
      <c r="U3171">
        <f>VLOOKUP(S3171,ar_skupina!L$2:M$136,2,FALSE())</f>
        <v>9</v>
      </c>
    </row>
    <row r="3172" spans="1:21" ht="14.25" customHeight="1" x14ac:dyDescent="0.25">
      <c r="A3172">
        <v>3837</v>
      </c>
      <c r="B3172" s="9">
        <v>45253.375</v>
      </c>
      <c r="C3172" s="9">
        <v>45253.479166666701</v>
      </c>
      <c r="D3172" t="s">
        <v>2257</v>
      </c>
      <c r="E3172">
        <v>401</v>
      </c>
      <c r="F3172" t="s">
        <v>2250</v>
      </c>
      <c r="G3172" t="s">
        <v>3</v>
      </c>
      <c r="H3172" t="s">
        <v>1301</v>
      </c>
      <c r="I3172" s="63" t="e">
        <f t="array" ref="I3172">_xlfn.IFS(#REF!="1",1,#REF!="2",2,#REF!="3",3,#REF!="1A",4,#REF!="1B",5,#REF!="2A",6,#REF!="2B",7,#REF!="3A",8,#REF!="3B",9,#REF!="4A",10,#REF!="","")</f>
        <v>#REF!</v>
      </c>
      <c r="J3172">
        <f>VLOOKUP(F3172,profesor!$G$2:$H$101,2,0)</f>
        <v>32</v>
      </c>
      <c r="K3172">
        <f>VLOOKUP(H3172,ar_predmet!A:C,3,0)</f>
        <v>2</v>
      </c>
      <c r="L3172" s="3">
        <f>VLOOKUP(H3172,ar_predmet!A:C,2,FALSE())</f>
        <v>5105</v>
      </c>
      <c r="M3172">
        <f>+VLOOKUP(G3172,tip_dogodka!$B$2:$C$10,2,0)</f>
        <v>2</v>
      </c>
      <c r="N3172">
        <f>+VLOOKUP(E3172,prostor!$F$1:$G$101,2,0)</f>
        <v>10</v>
      </c>
      <c r="O3172">
        <f t="shared" si="196"/>
        <v>150</v>
      </c>
      <c r="P3172">
        <f>VLOOKUP(O3172,mi2hh!A$2:B$4261,2,FALSE())</f>
        <v>3</v>
      </c>
      <c r="Q3172" t="str">
        <f t="shared" si="197"/>
        <v>Red</v>
      </c>
      <c r="R3172" t="str">
        <f t="shared" si="198"/>
        <v>UN</v>
      </c>
      <c r="S3172" s="24" t="s">
        <v>1200</v>
      </c>
      <c r="T3172" t="str">
        <f t="shared" si="199"/>
        <v>2B</v>
      </c>
      <c r="U3172">
        <f>VLOOKUP(S3172,ar_skupina!L$2:M$136,2,FALSE())</f>
        <v>57</v>
      </c>
    </row>
    <row r="3173" spans="1:21" ht="14.25" customHeight="1" x14ac:dyDescent="0.25">
      <c r="A3173">
        <v>3838</v>
      </c>
      <c r="B3173" s="9">
        <v>45378.635416666701</v>
      </c>
      <c r="C3173" s="9">
        <v>45378.739583333299</v>
      </c>
      <c r="D3173" t="s">
        <v>2268</v>
      </c>
      <c r="E3173" t="s">
        <v>16</v>
      </c>
      <c r="F3173" t="s">
        <v>2250</v>
      </c>
      <c r="G3173" t="s">
        <v>5</v>
      </c>
      <c r="H3173" t="s">
        <v>2251</v>
      </c>
      <c r="I3173" s="63" t="e">
        <f t="array" ref="I3173">_xlfn.IFS(#REF!="1",1,#REF!="2",2,#REF!="3",3,#REF!="1A",4,#REF!="1B",5,#REF!="2A",6,#REF!="2B",7,#REF!="3A",8,#REF!="3B",9,#REF!="4A",10,#REF!="","")</f>
        <v>#REF!</v>
      </c>
      <c r="J3173">
        <f>VLOOKUP(F3173,profesor!$G$2:$H$101,2,0)</f>
        <v>32</v>
      </c>
      <c r="K3173">
        <f>VLOOKUP(H3173,ar_predmet!A:C,3,0)</f>
        <v>51</v>
      </c>
      <c r="L3173" s="3">
        <f>VLOOKUP(H3173,ar_predmet!A:C,2,FALSE())</f>
        <v>5307</v>
      </c>
      <c r="M3173">
        <f>+VLOOKUP(G3173,tip_dogodka!$B$2:$C$10,2,0)</f>
        <v>4</v>
      </c>
      <c r="N3173">
        <f>+VLOOKUP(E3173,prostor!$F$1:$G$101,2,0)</f>
        <v>54</v>
      </c>
      <c r="O3173">
        <f t="shared" si="196"/>
        <v>150</v>
      </c>
      <c r="P3173">
        <f>VLOOKUP(O3173,mi2hh!A$2:B$4261,2,FALSE())</f>
        <v>3</v>
      </c>
      <c r="Q3173" t="str">
        <f t="shared" si="197"/>
        <v>Red</v>
      </c>
      <c r="R3173" t="str">
        <f t="shared" si="198"/>
        <v>VS</v>
      </c>
      <c r="S3173" s="24" t="s">
        <v>1183</v>
      </c>
      <c r="T3173" t="str">
        <f t="shared" si="199"/>
        <v>2</v>
      </c>
      <c r="U3173">
        <f>VLOOKUP(S3173,ar_skupina!L$2:M$136,2,FALSE())</f>
        <v>43</v>
      </c>
    </row>
    <row r="3174" spans="1:21" ht="14.25" customHeight="1" x14ac:dyDescent="0.25">
      <c r="A3174">
        <v>3839</v>
      </c>
      <c r="B3174" s="9">
        <v>45308.375</v>
      </c>
      <c r="C3174" s="9">
        <v>45308.479166666701</v>
      </c>
      <c r="D3174" t="s">
        <v>2274</v>
      </c>
      <c r="E3174">
        <v>413</v>
      </c>
      <c r="F3174" t="s">
        <v>2250</v>
      </c>
      <c r="G3174" t="s">
        <v>3</v>
      </c>
      <c r="H3174" t="s">
        <v>2205</v>
      </c>
      <c r="I3174" s="63" t="e">
        <f t="array" ref="I3174">_xlfn.IFS(#REF!="1",1,#REF!="2",2,#REF!="3",3,#REF!="1A",4,#REF!="1B",5,#REF!="2A",6,#REF!="2B",7,#REF!="3A",8,#REF!="3B",9,#REF!="4A",10,#REF!="","")</f>
        <v>#REF!</v>
      </c>
      <c r="J3174">
        <f>VLOOKUP(F3174,profesor!$G$2:$H$101,2,0)</f>
        <v>32</v>
      </c>
      <c r="K3174">
        <f>VLOOKUP(H3174,ar_predmet!A:C,3,0)</f>
        <v>125</v>
      </c>
      <c r="L3174" s="3">
        <f>VLOOKUP(H3174,ar_predmet!A:C,2,FALSE())</f>
        <v>6318</v>
      </c>
      <c r="M3174">
        <f>+VLOOKUP(G3174,tip_dogodka!$B$2:$C$10,2,0)</f>
        <v>2</v>
      </c>
      <c r="N3174">
        <f>+VLOOKUP(E3174,prostor!$F$1:$G$101,2,0)</f>
        <v>16</v>
      </c>
      <c r="O3174">
        <f t="shared" si="196"/>
        <v>150</v>
      </c>
      <c r="P3174">
        <f>VLOOKUP(O3174,mi2hh!A$2:B$4261,2,FALSE())</f>
        <v>3</v>
      </c>
      <c r="Q3174" t="str">
        <f t="shared" si="197"/>
        <v>Red</v>
      </c>
      <c r="R3174" t="str">
        <f t="shared" si="198"/>
        <v>UN</v>
      </c>
      <c r="S3174" s="24" t="s">
        <v>1214</v>
      </c>
      <c r="T3174" t="str">
        <f t="shared" si="199"/>
        <v/>
      </c>
      <c r="U3174">
        <f>VLOOKUP(S3174,ar_skupina!L$2:M$136,2,FALSE())</f>
        <v>71</v>
      </c>
    </row>
    <row r="3175" spans="1:21" ht="14.25" customHeight="1" x14ac:dyDescent="0.25">
      <c r="A3175">
        <v>3840</v>
      </c>
      <c r="B3175" s="9">
        <v>45245.75</v>
      </c>
      <c r="C3175" s="9">
        <v>45245.854166666701</v>
      </c>
      <c r="D3175" t="s">
        <v>2261</v>
      </c>
      <c r="E3175" t="s">
        <v>16</v>
      </c>
      <c r="F3175" t="s">
        <v>2250</v>
      </c>
      <c r="G3175" t="s">
        <v>5</v>
      </c>
      <c r="H3175" t="s">
        <v>1775</v>
      </c>
      <c r="I3175" s="63" t="e">
        <f t="array" ref="I3175">_xlfn.IFS(#REF!="1",1,#REF!="2",2,#REF!="3",3,#REF!="1A",4,#REF!="1B",5,#REF!="2A",6,#REF!="2B",7,#REF!="3A",8,#REF!="3B",9,#REF!="4A",10,#REF!="","")</f>
        <v>#REF!</v>
      </c>
      <c r="J3175">
        <f>VLOOKUP(F3175,profesor!$G$2:$H$101,2,0)</f>
        <v>32</v>
      </c>
      <c r="K3175">
        <f>VLOOKUP(H3175,ar_predmet!A:C,3,0)</f>
        <v>14</v>
      </c>
      <c r="L3175" s="3">
        <f>VLOOKUP(H3175,ar_predmet!A:C,2,FALSE())</f>
        <v>5204</v>
      </c>
      <c r="M3175">
        <f>+VLOOKUP(G3175,tip_dogodka!$B$2:$C$10,2,0)</f>
        <v>4</v>
      </c>
      <c r="N3175">
        <f>+VLOOKUP(E3175,prostor!$F$1:$G$101,2,0)</f>
        <v>54</v>
      </c>
      <c r="O3175">
        <f t="shared" si="196"/>
        <v>150</v>
      </c>
      <c r="P3175">
        <f>VLOOKUP(O3175,mi2hh!A$2:B$4261,2,FALSE())</f>
        <v>3</v>
      </c>
      <c r="Q3175" t="str">
        <f t="shared" si="197"/>
        <v>Red</v>
      </c>
      <c r="R3175" t="str">
        <f t="shared" si="198"/>
        <v>VS</v>
      </c>
      <c r="S3175" s="24" t="s">
        <v>1174</v>
      </c>
      <c r="T3175" t="str">
        <f t="shared" si="199"/>
        <v>2</v>
      </c>
      <c r="U3175">
        <f>VLOOKUP(S3175,ar_skupina!L$2:M$136,2,FALSE())</f>
        <v>34</v>
      </c>
    </row>
    <row r="3176" spans="1:21" ht="14.25" customHeight="1" x14ac:dyDescent="0.25">
      <c r="A3176">
        <v>3842</v>
      </c>
      <c r="B3176" s="9">
        <v>45282.489583333299</v>
      </c>
      <c r="C3176" s="9">
        <v>45282.59375</v>
      </c>
      <c r="D3176" t="s">
        <v>2254</v>
      </c>
      <c r="E3176" t="s">
        <v>16</v>
      </c>
      <c r="F3176" t="s">
        <v>2250</v>
      </c>
      <c r="G3176" t="s">
        <v>5</v>
      </c>
      <c r="H3176" t="s">
        <v>2193</v>
      </c>
      <c r="I3176" s="63" t="e">
        <f t="array" ref="I3176">_xlfn.IFS(#REF!="1",1,#REF!="2",2,#REF!="3",3,#REF!="1A",4,#REF!="1B",5,#REF!="2A",6,#REF!="2B",7,#REF!="3A",8,#REF!="3B",9,#REF!="4A",10,#REF!="","")</f>
        <v>#REF!</v>
      </c>
      <c r="J3176">
        <f>VLOOKUP(F3176,profesor!$G$2:$H$101,2,0)</f>
        <v>32</v>
      </c>
      <c r="K3176">
        <f>VLOOKUP(H3176,ar_predmet!A:C,3,0)</f>
        <v>52</v>
      </c>
      <c r="L3176" s="3">
        <f>VLOOKUP(H3176,ar_predmet!A:C,2,FALSE())</f>
        <v>5308</v>
      </c>
      <c r="M3176">
        <f>+VLOOKUP(G3176,tip_dogodka!$B$2:$C$10,2,0)</f>
        <v>4</v>
      </c>
      <c r="N3176">
        <f>+VLOOKUP(E3176,prostor!$F$1:$G$101,2,0)</f>
        <v>54</v>
      </c>
      <c r="O3176">
        <f t="shared" si="196"/>
        <v>150</v>
      </c>
      <c r="P3176">
        <f>VLOOKUP(O3176,mi2hh!A$2:B$4261,2,FALSE())</f>
        <v>3</v>
      </c>
      <c r="Q3176" t="str">
        <f t="shared" si="197"/>
        <v>Red</v>
      </c>
      <c r="R3176" t="str">
        <f t="shared" si="198"/>
        <v>VS</v>
      </c>
      <c r="S3176" s="24" t="s">
        <v>1183</v>
      </c>
      <c r="T3176" t="str">
        <f t="shared" si="199"/>
        <v>2</v>
      </c>
      <c r="U3176">
        <f>VLOOKUP(S3176,ar_skupina!L$2:M$136,2,FALSE())</f>
        <v>43</v>
      </c>
    </row>
    <row r="3177" spans="1:21" ht="14.25" customHeight="1" x14ac:dyDescent="0.25">
      <c r="A3177">
        <v>3843</v>
      </c>
      <c r="B3177" s="9">
        <v>45237.489583333299</v>
      </c>
      <c r="C3177" s="9">
        <v>45237.59375</v>
      </c>
      <c r="D3177" t="s">
        <v>1399</v>
      </c>
      <c r="E3177">
        <v>401</v>
      </c>
      <c r="F3177" t="s">
        <v>2250</v>
      </c>
      <c r="G3177" t="s">
        <v>3</v>
      </c>
      <c r="H3177" t="s">
        <v>1301</v>
      </c>
      <c r="I3177" s="63" t="e">
        <f t="array" ref="I3177">_xlfn.IFS(#REF!="1",1,#REF!="2",2,#REF!="3",3,#REF!="1A",4,#REF!="1B",5,#REF!="2A",6,#REF!="2B",7,#REF!="3A",8,#REF!="3B",9,#REF!="4A",10,#REF!="","")</f>
        <v>#REF!</v>
      </c>
      <c r="J3177">
        <f>VLOOKUP(F3177,profesor!$G$2:$H$101,2,0)</f>
        <v>32</v>
      </c>
      <c r="K3177">
        <f>VLOOKUP(H3177,ar_predmet!A:C,3,0)</f>
        <v>2</v>
      </c>
      <c r="L3177" s="3">
        <f>VLOOKUP(H3177,ar_predmet!A:C,2,FALSE())</f>
        <v>5105</v>
      </c>
      <c r="M3177">
        <f>+VLOOKUP(G3177,tip_dogodka!$B$2:$C$10,2,0)</f>
        <v>2</v>
      </c>
      <c r="N3177">
        <f>+VLOOKUP(E3177,prostor!$F$1:$G$101,2,0)</f>
        <v>10</v>
      </c>
      <c r="O3177">
        <f t="shared" si="196"/>
        <v>150</v>
      </c>
      <c r="P3177">
        <f>VLOOKUP(O3177,mi2hh!A$2:B$4261,2,FALSE())</f>
        <v>3</v>
      </c>
      <c r="Q3177" t="str">
        <f t="shared" si="197"/>
        <v>Red</v>
      </c>
      <c r="R3177" t="str">
        <f t="shared" si="198"/>
        <v>UN</v>
      </c>
      <c r="S3177" s="24" t="s">
        <v>1199</v>
      </c>
      <c r="T3177" t="str">
        <f t="shared" si="199"/>
        <v>2A</v>
      </c>
      <c r="U3177">
        <f>VLOOKUP(S3177,ar_skupina!L$2:M$136,2,FALSE())</f>
        <v>56</v>
      </c>
    </row>
    <row r="3178" spans="1:21" ht="14.25" customHeight="1" x14ac:dyDescent="0.25">
      <c r="A3178">
        <v>3844</v>
      </c>
      <c r="B3178" s="9">
        <v>45397.416666666701</v>
      </c>
      <c r="C3178" s="9">
        <v>45397.520833333299</v>
      </c>
      <c r="D3178" t="s">
        <v>2280</v>
      </c>
      <c r="E3178" t="s">
        <v>16</v>
      </c>
      <c r="F3178" t="s">
        <v>2250</v>
      </c>
      <c r="G3178" t="s">
        <v>5</v>
      </c>
      <c r="H3178" t="s">
        <v>2270</v>
      </c>
      <c r="I3178" s="63" t="e">
        <f t="array" ref="I3178">_xlfn.IFS(#REF!="1",1,#REF!="2",2,#REF!="3",3,#REF!="1A",4,#REF!="1B",5,#REF!="2A",6,#REF!="2B",7,#REF!="3A",8,#REF!="3B",9,#REF!="4A",10,#REF!="","")</f>
        <v>#REF!</v>
      </c>
      <c r="J3178">
        <f>VLOOKUP(F3178,profesor!$G$2:$H$101,2,0)</f>
        <v>32</v>
      </c>
      <c r="K3178">
        <f>VLOOKUP(H3178,ar_predmet!A:C,3,0)</f>
        <v>82</v>
      </c>
      <c r="L3178" s="3">
        <f>VLOOKUP(H3178,ar_predmet!A:C,2,FALSE())</f>
        <v>6120</v>
      </c>
      <c r="M3178">
        <f>+VLOOKUP(G3178,tip_dogodka!$B$2:$C$10,2,0)</f>
        <v>4</v>
      </c>
      <c r="N3178">
        <f>+VLOOKUP(E3178,prostor!$F$1:$G$101,2,0)</f>
        <v>54</v>
      </c>
      <c r="O3178">
        <f t="shared" si="196"/>
        <v>150</v>
      </c>
      <c r="P3178">
        <f>VLOOKUP(O3178,mi2hh!A$2:B$4261,2,FALSE())</f>
        <v>3</v>
      </c>
      <c r="Q3178" t="str">
        <f t="shared" si="197"/>
        <v>Red</v>
      </c>
      <c r="R3178" t="str">
        <f t="shared" si="198"/>
        <v>UN</v>
      </c>
      <c r="S3178" s="24" t="s">
        <v>1194</v>
      </c>
      <c r="T3178" t="str">
        <f t="shared" si="199"/>
        <v/>
      </c>
      <c r="U3178">
        <f>VLOOKUP(S3178,ar_skupina!L$2:M$136,2,FALSE())</f>
        <v>51</v>
      </c>
    </row>
    <row r="3179" spans="1:21" ht="14.25" customHeight="1" x14ac:dyDescent="0.25">
      <c r="A3179">
        <v>3845</v>
      </c>
      <c r="B3179" s="9">
        <v>45219.416666666701</v>
      </c>
      <c r="C3179" s="9">
        <v>45219.520833333299</v>
      </c>
      <c r="D3179" t="s">
        <v>2260</v>
      </c>
      <c r="E3179">
        <v>401</v>
      </c>
      <c r="F3179" t="s">
        <v>2250</v>
      </c>
      <c r="G3179" t="s">
        <v>3</v>
      </c>
      <c r="H3179" t="s">
        <v>1301</v>
      </c>
      <c r="I3179" s="63" t="e">
        <f t="array" ref="I3179">_xlfn.IFS(#REF!="1",1,#REF!="2",2,#REF!="3",3,#REF!="1A",4,#REF!="1B",5,#REF!="2A",6,#REF!="2B",7,#REF!="3A",8,#REF!="3B",9,#REF!="4A",10,#REF!="","")</f>
        <v>#REF!</v>
      </c>
      <c r="J3179">
        <f>VLOOKUP(F3179,profesor!$G$2:$H$101,2,0)</f>
        <v>32</v>
      </c>
      <c r="K3179">
        <f>VLOOKUP(H3179,ar_predmet!A:C,3,0)</f>
        <v>2</v>
      </c>
      <c r="L3179" s="3">
        <f>VLOOKUP(H3179,ar_predmet!A:C,2,FALSE())</f>
        <v>5105</v>
      </c>
      <c r="M3179">
        <f>+VLOOKUP(G3179,tip_dogodka!$B$2:$C$10,2,0)</f>
        <v>2</v>
      </c>
      <c r="N3179">
        <f>+VLOOKUP(E3179,prostor!$F$1:$G$101,2,0)</f>
        <v>10</v>
      </c>
      <c r="O3179">
        <f t="shared" si="196"/>
        <v>150</v>
      </c>
      <c r="P3179">
        <f>VLOOKUP(O3179,mi2hh!A$2:B$4261,2,FALSE())</f>
        <v>3</v>
      </c>
      <c r="Q3179" t="str">
        <f t="shared" si="197"/>
        <v>Red</v>
      </c>
      <c r="R3179" t="str">
        <f t="shared" si="198"/>
        <v>UN</v>
      </c>
      <c r="S3179" s="24" t="s">
        <v>1197</v>
      </c>
      <c r="T3179" t="str">
        <f t="shared" si="199"/>
        <v>1A</v>
      </c>
      <c r="U3179">
        <f>VLOOKUP(S3179,ar_skupina!L$2:M$136,2,FALSE())</f>
        <v>54</v>
      </c>
    </row>
    <row r="3180" spans="1:21" ht="14.25" customHeight="1" x14ac:dyDescent="0.25">
      <c r="A3180">
        <v>3846</v>
      </c>
      <c r="B3180" s="9">
        <v>45378.489583333299</v>
      </c>
      <c r="C3180" s="9">
        <v>45378.59375</v>
      </c>
      <c r="D3180" t="s">
        <v>2285</v>
      </c>
      <c r="E3180" t="s">
        <v>16</v>
      </c>
      <c r="F3180" t="s">
        <v>2250</v>
      </c>
      <c r="G3180" t="s">
        <v>5</v>
      </c>
      <c r="H3180" t="s">
        <v>2251</v>
      </c>
      <c r="I3180" s="63" t="e">
        <f t="array" ref="I3180">_xlfn.IFS(#REF!="1",1,#REF!="2",2,#REF!="3",3,#REF!="1A",4,#REF!="1B",5,#REF!="2A",6,#REF!="2B",7,#REF!="3A",8,#REF!="3B",9,#REF!="4A",10,#REF!="","")</f>
        <v>#REF!</v>
      </c>
      <c r="J3180">
        <f>VLOOKUP(F3180,profesor!$G$2:$H$101,2,0)</f>
        <v>32</v>
      </c>
      <c r="K3180">
        <f>VLOOKUP(H3180,ar_predmet!A:C,3,0)</f>
        <v>51</v>
      </c>
      <c r="L3180" s="3">
        <f>VLOOKUP(H3180,ar_predmet!A:C,2,FALSE())</f>
        <v>5307</v>
      </c>
      <c r="M3180">
        <f>+VLOOKUP(G3180,tip_dogodka!$B$2:$C$10,2,0)</f>
        <v>4</v>
      </c>
      <c r="N3180">
        <f>+VLOOKUP(E3180,prostor!$F$1:$G$101,2,0)</f>
        <v>54</v>
      </c>
      <c r="O3180">
        <f t="shared" si="196"/>
        <v>150</v>
      </c>
      <c r="P3180">
        <f>VLOOKUP(O3180,mi2hh!A$2:B$4261,2,FALSE())</f>
        <v>3</v>
      </c>
      <c r="Q3180" t="str">
        <f t="shared" si="197"/>
        <v>Red</v>
      </c>
      <c r="R3180" t="str">
        <f t="shared" si="198"/>
        <v>VS</v>
      </c>
      <c r="S3180" s="24" t="s">
        <v>1182</v>
      </c>
      <c r="T3180" t="str">
        <f t="shared" si="199"/>
        <v>1</v>
      </c>
      <c r="U3180">
        <f>VLOOKUP(S3180,ar_skupina!L$2:M$136,2,FALSE())</f>
        <v>42</v>
      </c>
    </row>
    <row r="3181" spans="1:21" ht="14.25" customHeight="1" x14ac:dyDescent="0.25">
      <c r="A3181">
        <v>3847</v>
      </c>
      <c r="B3181" s="9">
        <v>45366.375</v>
      </c>
      <c r="C3181" s="9">
        <v>45366.479166666701</v>
      </c>
      <c r="D3181" t="s">
        <v>2263</v>
      </c>
      <c r="E3181">
        <v>401</v>
      </c>
      <c r="F3181" t="s">
        <v>2250</v>
      </c>
      <c r="G3181" t="s">
        <v>3</v>
      </c>
      <c r="H3181" t="s">
        <v>1301</v>
      </c>
      <c r="I3181" s="63" t="e">
        <f t="array" ref="I3181">_xlfn.IFS(#REF!="1",1,#REF!="2",2,#REF!="3",3,#REF!="1A",4,#REF!="1B",5,#REF!="2A",6,#REF!="2B",7,#REF!="3A",8,#REF!="3B",9,#REF!="4A",10,#REF!="","")</f>
        <v>#REF!</v>
      </c>
      <c r="J3181">
        <f>VLOOKUP(F3181,profesor!$G$2:$H$101,2,0)</f>
        <v>32</v>
      </c>
      <c r="K3181">
        <f>VLOOKUP(H3181,ar_predmet!A:C,3,0)</f>
        <v>2</v>
      </c>
      <c r="L3181" s="3">
        <f>VLOOKUP(H3181,ar_predmet!A:C,2,FALSE())</f>
        <v>5105</v>
      </c>
      <c r="M3181">
        <f>+VLOOKUP(G3181,tip_dogodka!$B$2:$C$10,2,0)</f>
        <v>2</v>
      </c>
      <c r="N3181">
        <f>+VLOOKUP(E3181,prostor!$F$1:$G$101,2,0)</f>
        <v>10</v>
      </c>
      <c r="O3181">
        <f t="shared" si="196"/>
        <v>150</v>
      </c>
      <c r="P3181">
        <f>VLOOKUP(O3181,mi2hh!A$2:B$4261,2,FALSE())</f>
        <v>3</v>
      </c>
      <c r="Q3181" t="str">
        <f t="shared" si="197"/>
        <v>Red</v>
      </c>
      <c r="R3181" t="str">
        <f t="shared" si="198"/>
        <v>VS</v>
      </c>
      <c r="S3181" s="24" t="s">
        <v>1135</v>
      </c>
      <c r="T3181" t="str">
        <f t="shared" si="199"/>
        <v>1A</v>
      </c>
      <c r="U3181">
        <f>VLOOKUP(S3181,ar_skupina!L$2:M$136,2,FALSE())</f>
        <v>5</v>
      </c>
    </row>
    <row r="3182" spans="1:21" ht="14.25" customHeight="1" x14ac:dyDescent="0.25">
      <c r="A3182">
        <v>3848</v>
      </c>
      <c r="B3182" s="9">
        <v>45397.677083333299</v>
      </c>
      <c r="C3182" s="9">
        <v>45397.78125</v>
      </c>
      <c r="D3182" t="s">
        <v>2253</v>
      </c>
      <c r="E3182">
        <v>401</v>
      </c>
      <c r="F3182" t="s">
        <v>2250</v>
      </c>
      <c r="G3182" t="s">
        <v>3</v>
      </c>
      <c r="H3182" t="s">
        <v>1301</v>
      </c>
      <c r="I3182" s="63" t="e">
        <f t="array" ref="I3182">_xlfn.IFS(#REF!="1",1,#REF!="2",2,#REF!="3",3,#REF!="1A",4,#REF!="1B",5,#REF!="2A",6,#REF!="2B",7,#REF!="3A",8,#REF!="3B",9,#REF!="4A",10,#REF!="","")</f>
        <v>#REF!</v>
      </c>
      <c r="J3182">
        <f>VLOOKUP(F3182,profesor!$G$2:$H$101,2,0)</f>
        <v>32</v>
      </c>
      <c r="K3182">
        <f>VLOOKUP(H3182,ar_predmet!A:C,3,0)</f>
        <v>2</v>
      </c>
      <c r="L3182" s="3">
        <f>VLOOKUP(H3182,ar_predmet!A:C,2,FALSE())</f>
        <v>5105</v>
      </c>
      <c r="M3182">
        <f>+VLOOKUP(G3182,tip_dogodka!$B$2:$C$10,2,0)</f>
        <v>2</v>
      </c>
      <c r="N3182">
        <f>+VLOOKUP(E3182,prostor!$F$1:$G$101,2,0)</f>
        <v>10</v>
      </c>
      <c r="O3182">
        <f t="shared" si="196"/>
        <v>150</v>
      </c>
      <c r="P3182">
        <f>VLOOKUP(O3182,mi2hh!A$2:B$4261,2,FALSE())</f>
        <v>3</v>
      </c>
      <c r="Q3182" t="str">
        <f t="shared" si="197"/>
        <v>Red</v>
      </c>
      <c r="R3182" t="str">
        <f t="shared" si="198"/>
        <v>VS</v>
      </c>
      <c r="S3182" s="24" t="s">
        <v>1143</v>
      </c>
      <c r="T3182" t="str">
        <f t="shared" si="199"/>
        <v>3A</v>
      </c>
      <c r="U3182">
        <f>VLOOKUP(S3182,ar_skupina!L$2:M$136,2,FALSE())</f>
        <v>9</v>
      </c>
    </row>
    <row r="3183" spans="1:21" ht="14.25" customHeight="1" x14ac:dyDescent="0.25">
      <c r="A3183">
        <v>3849</v>
      </c>
      <c r="B3183" s="9">
        <v>45350.489583333299</v>
      </c>
      <c r="C3183" s="9">
        <v>45350.59375</v>
      </c>
      <c r="D3183" t="s">
        <v>2273</v>
      </c>
      <c r="E3183" t="s">
        <v>16</v>
      </c>
      <c r="F3183" t="s">
        <v>2250</v>
      </c>
      <c r="G3183" t="s">
        <v>4</v>
      </c>
      <c r="H3183" t="s">
        <v>2251</v>
      </c>
      <c r="I3183" s="63" t="e">
        <f t="array" ref="I3183">_xlfn.IFS(#REF!="1",1,#REF!="2",2,#REF!="3",3,#REF!="1A",4,#REF!="1B",5,#REF!="2A",6,#REF!="2B",7,#REF!="3A",8,#REF!="3B",9,#REF!="4A",10,#REF!="","")</f>
        <v>#REF!</v>
      </c>
      <c r="J3183">
        <f>VLOOKUP(F3183,profesor!$G$2:$H$101,2,0)</f>
        <v>32</v>
      </c>
      <c r="K3183">
        <f>VLOOKUP(H3183,ar_predmet!A:C,3,0)</f>
        <v>51</v>
      </c>
      <c r="L3183" s="3">
        <f>VLOOKUP(H3183,ar_predmet!A:C,2,FALSE())</f>
        <v>5307</v>
      </c>
      <c r="M3183">
        <f>+VLOOKUP(G3183,tip_dogodka!$B$2:$C$10,2,0)</f>
        <v>3</v>
      </c>
      <c r="N3183">
        <f>+VLOOKUP(E3183,prostor!$F$1:$G$101,2,0)</f>
        <v>54</v>
      </c>
      <c r="O3183">
        <f t="shared" si="196"/>
        <v>150</v>
      </c>
      <c r="P3183">
        <f>VLOOKUP(O3183,mi2hh!A$2:B$4261,2,FALSE())</f>
        <v>3</v>
      </c>
      <c r="Q3183" t="str">
        <f t="shared" si="197"/>
        <v>Red</v>
      </c>
      <c r="R3183" t="str">
        <f t="shared" si="198"/>
        <v>VS</v>
      </c>
      <c r="S3183" s="24" t="s">
        <v>1179</v>
      </c>
      <c r="T3183" t="str">
        <f t="shared" si="199"/>
        <v/>
      </c>
      <c r="U3183">
        <f>VLOOKUP(S3183,ar_skupina!L$2:M$136,2,FALSE())</f>
        <v>39</v>
      </c>
    </row>
    <row r="3184" spans="1:21" ht="14.25" customHeight="1" x14ac:dyDescent="0.25">
      <c r="A3184">
        <v>3850</v>
      </c>
      <c r="B3184" s="9">
        <v>45218.416666666701</v>
      </c>
      <c r="C3184" s="9">
        <v>45218.520833333299</v>
      </c>
      <c r="D3184" t="s">
        <v>2260</v>
      </c>
      <c r="E3184">
        <v>401</v>
      </c>
      <c r="F3184" t="s">
        <v>2250</v>
      </c>
      <c r="G3184" t="s">
        <v>3</v>
      </c>
      <c r="H3184" t="s">
        <v>1301</v>
      </c>
      <c r="I3184" s="63" t="e">
        <f t="array" ref="I3184">_xlfn.IFS(#REF!="1",1,#REF!="2",2,#REF!="3",3,#REF!="1A",4,#REF!="1B",5,#REF!="2A",6,#REF!="2B",7,#REF!="3A",8,#REF!="3B",9,#REF!="4A",10,#REF!="","")</f>
        <v>#REF!</v>
      </c>
      <c r="J3184">
        <f>VLOOKUP(F3184,profesor!$G$2:$H$101,2,0)</f>
        <v>32</v>
      </c>
      <c r="K3184">
        <f>VLOOKUP(H3184,ar_predmet!A:C,3,0)</f>
        <v>2</v>
      </c>
      <c r="L3184" s="3">
        <f>VLOOKUP(H3184,ar_predmet!A:C,2,FALSE())</f>
        <v>5105</v>
      </c>
      <c r="M3184">
        <f>+VLOOKUP(G3184,tip_dogodka!$B$2:$C$10,2,0)</f>
        <v>2</v>
      </c>
      <c r="N3184">
        <f>+VLOOKUP(E3184,prostor!$F$1:$G$101,2,0)</f>
        <v>10</v>
      </c>
      <c r="O3184">
        <f t="shared" si="196"/>
        <v>150</v>
      </c>
      <c r="P3184">
        <f>VLOOKUP(O3184,mi2hh!A$2:B$4261,2,FALSE())</f>
        <v>3</v>
      </c>
      <c r="Q3184" t="str">
        <f t="shared" si="197"/>
        <v>Red</v>
      </c>
      <c r="R3184" t="str">
        <f t="shared" si="198"/>
        <v>UN</v>
      </c>
      <c r="S3184" s="24" t="s">
        <v>1197</v>
      </c>
      <c r="T3184" t="str">
        <f t="shared" si="199"/>
        <v>1A</v>
      </c>
      <c r="U3184">
        <f>VLOOKUP(S3184,ar_skupina!L$2:M$136,2,FALSE())</f>
        <v>54</v>
      </c>
    </row>
    <row r="3185" spans="1:21" ht="14.25" customHeight="1" x14ac:dyDescent="0.25">
      <c r="A3185">
        <v>3851</v>
      </c>
      <c r="B3185" s="9">
        <v>45386.53125</v>
      </c>
      <c r="C3185" s="9">
        <v>45386.635416666701</v>
      </c>
      <c r="D3185" t="s">
        <v>2285</v>
      </c>
      <c r="E3185" t="s">
        <v>16</v>
      </c>
      <c r="F3185" t="s">
        <v>2250</v>
      </c>
      <c r="G3185" t="s">
        <v>5</v>
      </c>
      <c r="H3185" t="s">
        <v>2251</v>
      </c>
      <c r="I3185" s="63" t="e">
        <f t="array" ref="I3185">_xlfn.IFS(#REF!="1",1,#REF!="2",2,#REF!="3",3,#REF!="1A",4,#REF!="1B",5,#REF!="2A",6,#REF!="2B",7,#REF!="3A",8,#REF!="3B",9,#REF!="4A",10,#REF!="","")</f>
        <v>#REF!</v>
      </c>
      <c r="J3185">
        <f>VLOOKUP(F3185,profesor!$G$2:$H$101,2,0)</f>
        <v>32</v>
      </c>
      <c r="K3185">
        <f>VLOOKUP(H3185,ar_predmet!A:C,3,0)</f>
        <v>51</v>
      </c>
      <c r="L3185" s="3">
        <f>VLOOKUP(H3185,ar_predmet!A:C,2,FALSE())</f>
        <v>5307</v>
      </c>
      <c r="M3185">
        <f>+VLOOKUP(G3185,tip_dogodka!$B$2:$C$10,2,0)</f>
        <v>4</v>
      </c>
      <c r="N3185">
        <f>+VLOOKUP(E3185,prostor!$F$1:$G$101,2,0)</f>
        <v>54</v>
      </c>
      <c r="O3185">
        <f t="shared" si="196"/>
        <v>150</v>
      </c>
      <c r="P3185">
        <f>VLOOKUP(O3185,mi2hh!A$2:B$4261,2,FALSE())</f>
        <v>3</v>
      </c>
      <c r="Q3185" t="str">
        <f t="shared" si="197"/>
        <v>Red</v>
      </c>
      <c r="R3185" t="str">
        <f t="shared" si="198"/>
        <v>VS</v>
      </c>
      <c r="S3185" s="24" t="s">
        <v>1182</v>
      </c>
      <c r="T3185" t="str">
        <f t="shared" si="199"/>
        <v>1</v>
      </c>
      <c r="U3185">
        <f>VLOOKUP(S3185,ar_skupina!L$2:M$136,2,FALSE())</f>
        <v>42</v>
      </c>
    </row>
    <row r="3186" spans="1:21" ht="14.25" customHeight="1" x14ac:dyDescent="0.25">
      <c r="A3186">
        <v>3852</v>
      </c>
      <c r="B3186" s="9">
        <v>45370.375</v>
      </c>
      <c r="C3186" s="9">
        <v>45370.479166666701</v>
      </c>
      <c r="D3186" t="s">
        <v>2263</v>
      </c>
      <c r="E3186">
        <v>401</v>
      </c>
      <c r="F3186" t="s">
        <v>2250</v>
      </c>
      <c r="G3186" t="s">
        <v>3</v>
      </c>
      <c r="H3186" t="s">
        <v>1301</v>
      </c>
      <c r="I3186" s="63" t="e">
        <f t="array" ref="I3186">_xlfn.IFS(#REF!="1",1,#REF!="2",2,#REF!="3",3,#REF!="1A",4,#REF!="1B",5,#REF!="2A",6,#REF!="2B",7,#REF!="3A",8,#REF!="3B",9,#REF!="4A",10,#REF!="","")</f>
        <v>#REF!</v>
      </c>
      <c r="J3186">
        <f>VLOOKUP(F3186,profesor!$G$2:$H$101,2,0)</f>
        <v>32</v>
      </c>
      <c r="K3186">
        <f>VLOOKUP(H3186,ar_predmet!A:C,3,0)</f>
        <v>2</v>
      </c>
      <c r="L3186" s="3">
        <f>VLOOKUP(H3186,ar_predmet!A:C,2,FALSE())</f>
        <v>5105</v>
      </c>
      <c r="M3186">
        <f>+VLOOKUP(G3186,tip_dogodka!$B$2:$C$10,2,0)</f>
        <v>2</v>
      </c>
      <c r="N3186">
        <f>+VLOOKUP(E3186,prostor!$F$1:$G$101,2,0)</f>
        <v>10</v>
      </c>
      <c r="O3186">
        <f t="shared" si="196"/>
        <v>150</v>
      </c>
      <c r="P3186">
        <f>VLOOKUP(O3186,mi2hh!A$2:B$4261,2,FALSE())</f>
        <v>3</v>
      </c>
      <c r="Q3186" t="str">
        <f t="shared" si="197"/>
        <v>Red</v>
      </c>
      <c r="R3186" t="str">
        <f t="shared" si="198"/>
        <v>VS</v>
      </c>
      <c r="S3186" s="24" t="s">
        <v>1135</v>
      </c>
      <c r="T3186" t="str">
        <f t="shared" si="199"/>
        <v>1A</v>
      </c>
      <c r="U3186">
        <f>VLOOKUP(S3186,ar_skupina!L$2:M$136,2,FALSE())</f>
        <v>5</v>
      </c>
    </row>
    <row r="3187" spans="1:21" ht="14.25" customHeight="1" x14ac:dyDescent="0.25">
      <c r="A3187">
        <v>3853</v>
      </c>
      <c r="B3187" s="9">
        <v>45281.375</v>
      </c>
      <c r="C3187" s="9">
        <v>45281.479166666701</v>
      </c>
      <c r="D3187" t="s">
        <v>2265</v>
      </c>
      <c r="E3187" t="s">
        <v>16</v>
      </c>
      <c r="F3187" t="s">
        <v>2250</v>
      </c>
      <c r="G3187" t="s">
        <v>5</v>
      </c>
      <c r="H3187" t="s">
        <v>2193</v>
      </c>
      <c r="I3187" s="63" t="e">
        <f t="array" ref="I3187">_xlfn.IFS(#REF!="1",1,#REF!="2",2,#REF!="3",3,#REF!="1A",4,#REF!="1B",5,#REF!="2A",6,#REF!="2B",7,#REF!="3A",8,#REF!="3B",9,#REF!="4A",10,#REF!="","")</f>
        <v>#REF!</v>
      </c>
      <c r="J3187">
        <f>VLOOKUP(F3187,profesor!$G$2:$H$101,2,0)</f>
        <v>32</v>
      </c>
      <c r="K3187">
        <f>VLOOKUP(H3187,ar_predmet!A:C,3,0)</f>
        <v>52</v>
      </c>
      <c r="L3187" s="3">
        <f>VLOOKUP(H3187,ar_predmet!A:C,2,FALSE())</f>
        <v>5308</v>
      </c>
      <c r="M3187">
        <f>+VLOOKUP(G3187,tip_dogodka!$B$2:$C$10,2,0)</f>
        <v>4</v>
      </c>
      <c r="N3187">
        <f>+VLOOKUP(E3187,prostor!$F$1:$G$101,2,0)</f>
        <v>54</v>
      </c>
      <c r="O3187">
        <f t="shared" si="196"/>
        <v>150</v>
      </c>
      <c r="P3187">
        <f>VLOOKUP(O3187,mi2hh!A$2:B$4261,2,FALSE())</f>
        <v>3</v>
      </c>
      <c r="Q3187" t="str">
        <f t="shared" si="197"/>
        <v>Red</v>
      </c>
      <c r="R3187" t="str">
        <f t="shared" si="198"/>
        <v>VS</v>
      </c>
      <c r="S3187" s="24" t="s">
        <v>1182</v>
      </c>
      <c r="T3187" t="str">
        <f t="shared" si="199"/>
        <v>1</v>
      </c>
      <c r="U3187">
        <f>VLOOKUP(S3187,ar_skupina!L$2:M$136,2,FALSE())</f>
        <v>42</v>
      </c>
    </row>
    <row r="3188" spans="1:21" ht="14.25" customHeight="1" x14ac:dyDescent="0.25">
      <c r="A3188">
        <v>3854</v>
      </c>
      <c r="B3188" s="9">
        <v>45401.677083333299</v>
      </c>
      <c r="C3188" s="9">
        <v>45401.78125</v>
      </c>
      <c r="D3188" t="s">
        <v>2253</v>
      </c>
      <c r="E3188">
        <v>401</v>
      </c>
      <c r="F3188" t="s">
        <v>2250</v>
      </c>
      <c r="G3188" t="s">
        <v>3</v>
      </c>
      <c r="H3188" t="s">
        <v>1301</v>
      </c>
      <c r="I3188" s="63" t="e">
        <f t="array" ref="I3188">_xlfn.IFS(#REF!="1",1,#REF!="2",2,#REF!="3",3,#REF!="1A",4,#REF!="1B",5,#REF!="2A",6,#REF!="2B",7,#REF!="3A",8,#REF!="3B",9,#REF!="4A",10,#REF!="","")</f>
        <v>#REF!</v>
      </c>
      <c r="J3188">
        <f>VLOOKUP(F3188,profesor!$G$2:$H$101,2,0)</f>
        <v>32</v>
      </c>
      <c r="K3188">
        <f>VLOOKUP(H3188,ar_predmet!A:C,3,0)</f>
        <v>2</v>
      </c>
      <c r="L3188" s="3">
        <f>VLOOKUP(H3188,ar_predmet!A:C,2,FALSE())</f>
        <v>5105</v>
      </c>
      <c r="M3188">
        <f>+VLOOKUP(G3188,tip_dogodka!$B$2:$C$10,2,0)</f>
        <v>2</v>
      </c>
      <c r="N3188">
        <f>+VLOOKUP(E3188,prostor!$F$1:$G$101,2,0)</f>
        <v>10</v>
      </c>
      <c r="O3188">
        <f t="shared" si="196"/>
        <v>150</v>
      </c>
      <c r="P3188">
        <f>VLOOKUP(O3188,mi2hh!A$2:B$4261,2,FALSE())</f>
        <v>3</v>
      </c>
      <c r="Q3188" t="str">
        <f t="shared" si="197"/>
        <v>Red</v>
      </c>
      <c r="R3188" t="str">
        <f t="shared" si="198"/>
        <v>VS</v>
      </c>
      <c r="S3188" s="24" t="s">
        <v>1143</v>
      </c>
      <c r="T3188" t="str">
        <f t="shared" si="199"/>
        <v>3A</v>
      </c>
      <c r="U3188">
        <f>VLOOKUP(S3188,ar_skupina!L$2:M$136,2,FALSE())</f>
        <v>9</v>
      </c>
    </row>
    <row r="3189" spans="1:21" ht="14.25" customHeight="1" x14ac:dyDescent="0.25">
      <c r="A3189">
        <v>3855</v>
      </c>
      <c r="B3189" s="9">
        <v>45233.489583333299</v>
      </c>
      <c r="C3189" s="9">
        <v>45233.59375</v>
      </c>
      <c r="D3189" t="s">
        <v>2272</v>
      </c>
      <c r="E3189">
        <v>412</v>
      </c>
      <c r="F3189" t="s">
        <v>2250</v>
      </c>
      <c r="G3189" t="s">
        <v>3</v>
      </c>
      <c r="H3189" t="s">
        <v>1775</v>
      </c>
      <c r="I3189" s="63" t="e">
        <f t="array" ref="I3189">_xlfn.IFS(#REF!="1",1,#REF!="2",2,#REF!="3",3,#REF!="1A",4,#REF!="1B",5,#REF!="2A",6,#REF!="2B",7,#REF!="3A",8,#REF!="3B",9,#REF!="4A",10,#REF!="","")</f>
        <v>#REF!</v>
      </c>
      <c r="J3189">
        <f>VLOOKUP(F3189,profesor!$G$2:$H$101,2,0)</f>
        <v>32</v>
      </c>
      <c r="K3189">
        <f>VLOOKUP(H3189,ar_predmet!A:C,3,0)</f>
        <v>14</v>
      </c>
      <c r="L3189" s="3">
        <f>VLOOKUP(H3189,ar_predmet!A:C,2,FALSE())</f>
        <v>5204</v>
      </c>
      <c r="M3189">
        <f>+VLOOKUP(G3189,tip_dogodka!$B$2:$C$10,2,0)</f>
        <v>2</v>
      </c>
      <c r="N3189">
        <f>+VLOOKUP(E3189,prostor!$F$1:$G$101,2,0)</f>
        <v>15</v>
      </c>
      <c r="O3189">
        <f t="shared" si="196"/>
        <v>150</v>
      </c>
      <c r="P3189">
        <f>VLOOKUP(O3189,mi2hh!A$2:B$4261,2,FALSE())</f>
        <v>3</v>
      </c>
      <c r="Q3189" t="str">
        <f t="shared" si="197"/>
        <v>Red</v>
      </c>
      <c r="R3189" t="str">
        <f t="shared" si="198"/>
        <v>VS</v>
      </c>
      <c r="S3189" s="24" t="s">
        <v>1173</v>
      </c>
      <c r="T3189" t="str">
        <f t="shared" si="199"/>
        <v>1</v>
      </c>
      <c r="U3189">
        <f>VLOOKUP(S3189,ar_skupina!L$2:M$136,2,FALSE())</f>
        <v>33</v>
      </c>
    </row>
    <row r="3190" spans="1:21" ht="14.25" customHeight="1" x14ac:dyDescent="0.25">
      <c r="A3190">
        <v>3856</v>
      </c>
      <c r="B3190" s="9">
        <v>45295.375</v>
      </c>
      <c r="C3190" s="9">
        <v>45295.479166666701</v>
      </c>
      <c r="D3190" t="s">
        <v>2279</v>
      </c>
      <c r="E3190">
        <v>401</v>
      </c>
      <c r="F3190" t="s">
        <v>2250</v>
      </c>
      <c r="G3190" t="s">
        <v>3</v>
      </c>
      <c r="H3190" t="s">
        <v>2193</v>
      </c>
      <c r="I3190" s="63" t="e">
        <f t="array" ref="I3190">_xlfn.IFS(#REF!="1",1,#REF!="2",2,#REF!="3",3,#REF!="1A",4,#REF!="1B",5,#REF!="2A",6,#REF!="2B",7,#REF!="3A",8,#REF!="3B",9,#REF!="4A",10,#REF!="","")</f>
        <v>#REF!</v>
      </c>
      <c r="J3190">
        <f>VLOOKUP(F3190,profesor!$G$2:$H$101,2,0)</f>
        <v>32</v>
      </c>
      <c r="K3190">
        <f>VLOOKUP(H3190,ar_predmet!A:C,3,0)</f>
        <v>52</v>
      </c>
      <c r="L3190" s="3">
        <f>VLOOKUP(H3190,ar_predmet!A:C,2,FALSE())</f>
        <v>5308</v>
      </c>
      <c r="M3190">
        <f>+VLOOKUP(G3190,tip_dogodka!$B$2:$C$10,2,0)</f>
        <v>2</v>
      </c>
      <c r="N3190">
        <f>+VLOOKUP(E3190,prostor!$F$1:$G$101,2,0)</f>
        <v>10</v>
      </c>
      <c r="O3190">
        <f t="shared" si="196"/>
        <v>150</v>
      </c>
      <c r="P3190">
        <f>VLOOKUP(O3190,mi2hh!A$2:B$4261,2,FALSE())</f>
        <v>3</v>
      </c>
      <c r="Q3190" t="str">
        <f t="shared" si="197"/>
        <v>Red</v>
      </c>
      <c r="R3190" t="str">
        <f t="shared" si="198"/>
        <v>VS</v>
      </c>
      <c r="S3190" s="24" t="s">
        <v>1182</v>
      </c>
      <c r="T3190" t="str">
        <f t="shared" si="199"/>
        <v>1</v>
      </c>
      <c r="U3190">
        <f>VLOOKUP(S3190,ar_skupina!L$2:M$136,2,FALSE())</f>
        <v>42</v>
      </c>
    </row>
    <row r="3191" spans="1:21" ht="14.25" customHeight="1" x14ac:dyDescent="0.25">
      <c r="A3191">
        <v>3857</v>
      </c>
      <c r="B3191" s="9">
        <v>45404.416666666701</v>
      </c>
      <c r="C3191" s="9">
        <v>45404.520833333299</v>
      </c>
      <c r="D3191" t="s">
        <v>2280</v>
      </c>
      <c r="E3191" t="s">
        <v>16</v>
      </c>
      <c r="F3191" t="s">
        <v>2250</v>
      </c>
      <c r="G3191" t="s">
        <v>5</v>
      </c>
      <c r="H3191" t="s">
        <v>2270</v>
      </c>
      <c r="I3191" s="63" t="e">
        <f t="array" ref="I3191">_xlfn.IFS(#REF!="1",1,#REF!="2",2,#REF!="3",3,#REF!="1A",4,#REF!="1B",5,#REF!="2A",6,#REF!="2B",7,#REF!="3A",8,#REF!="3B",9,#REF!="4A",10,#REF!="","")</f>
        <v>#REF!</v>
      </c>
      <c r="J3191">
        <f>VLOOKUP(F3191,profesor!$G$2:$H$101,2,0)</f>
        <v>32</v>
      </c>
      <c r="K3191">
        <f>VLOOKUP(H3191,ar_predmet!A:C,3,0)</f>
        <v>82</v>
      </c>
      <c r="L3191" s="3">
        <f>VLOOKUP(H3191,ar_predmet!A:C,2,FALSE())</f>
        <v>6120</v>
      </c>
      <c r="M3191">
        <f>+VLOOKUP(G3191,tip_dogodka!$B$2:$C$10,2,0)</f>
        <v>4</v>
      </c>
      <c r="N3191">
        <f>+VLOOKUP(E3191,prostor!$F$1:$G$101,2,0)</f>
        <v>54</v>
      </c>
      <c r="O3191">
        <f t="shared" si="196"/>
        <v>150</v>
      </c>
      <c r="P3191">
        <f>VLOOKUP(O3191,mi2hh!A$2:B$4261,2,FALSE())</f>
        <v>3</v>
      </c>
      <c r="Q3191" t="str">
        <f t="shared" si="197"/>
        <v>Red</v>
      </c>
      <c r="R3191" t="str">
        <f t="shared" si="198"/>
        <v>UN</v>
      </c>
      <c r="S3191" s="24" t="s">
        <v>1194</v>
      </c>
      <c r="T3191" t="str">
        <f t="shared" si="199"/>
        <v/>
      </c>
      <c r="U3191">
        <f>VLOOKUP(S3191,ar_skupina!L$2:M$136,2,FALSE())</f>
        <v>51</v>
      </c>
    </row>
    <row r="3192" spans="1:21" ht="14.25" customHeight="1" x14ac:dyDescent="0.25">
      <c r="A3192">
        <v>3858</v>
      </c>
      <c r="B3192" s="9">
        <v>45398.677083333299</v>
      </c>
      <c r="C3192" s="9">
        <v>45398.78125</v>
      </c>
      <c r="D3192" t="s">
        <v>2253</v>
      </c>
      <c r="E3192">
        <v>401</v>
      </c>
      <c r="F3192" t="s">
        <v>2250</v>
      </c>
      <c r="G3192" t="s">
        <v>3</v>
      </c>
      <c r="H3192" t="s">
        <v>1301</v>
      </c>
      <c r="I3192" s="63" t="e">
        <f t="array" ref="I3192">_xlfn.IFS(#REF!="1",1,#REF!="2",2,#REF!="3",3,#REF!="1A",4,#REF!="1B",5,#REF!="2A",6,#REF!="2B",7,#REF!="3A",8,#REF!="3B",9,#REF!="4A",10,#REF!="","")</f>
        <v>#REF!</v>
      </c>
      <c r="J3192">
        <f>VLOOKUP(F3192,profesor!$G$2:$H$101,2,0)</f>
        <v>32</v>
      </c>
      <c r="K3192">
        <f>VLOOKUP(H3192,ar_predmet!A:C,3,0)</f>
        <v>2</v>
      </c>
      <c r="L3192" s="3">
        <f>VLOOKUP(H3192,ar_predmet!A:C,2,FALSE())</f>
        <v>5105</v>
      </c>
      <c r="M3192">
        <f>+VLOOKUP(G3192,tip_dogodka!$B$2:$C$10,2,0)</f>
        <v>2</v>
      </c>
      <c r="N3192">
        <f>+VLOOKUP(E3192,prostor!$F$1:$G$101,2,0)</f>
        <v>10</v>
      </c>
      <c r="O3192">
        <f t="shared" si="196"/>
        <v>150</v>
      </c>
      <c r="P3192">
        <f>VLOOKUP(O3192,mi2hh!A$2:B$4261,2,FALSE())</f>
        <v>3</v>
      </c>
      <c r="Q3192" t="str">
        <f t="shared" si="197"/>
        <v>Red</v>
      </c>
      <c r="R3192" t="str">
        <f t="shared" si="198"/>
        <v>VS</v>
      </c>
      <c r="S3192" s="24" t="s">
        <v>1143</v>
      </c>
      <c r="T3192" t="str">
        <f t="shared" si="199"/>
        <v>3A</v>
      </c>
      <c r="U3192">
        <f>VLOOKUP(S3192,ar_skupina!L$2:M$136,2,FALSE())</f>
        <v>9</v>
      </c>
    </row>
    <row r="3193" spans="1:21" ht="14.25" customHeight="1" x14ac:dyDescent="0.25">
      <c r="A3193">
        <v>3860</v>
      </c>
      <c r="B3193" s="9">
        <v>45390.791666666701</v>
      </c>
      <c r="C3193" s="9">
        <v>45390.895833333299</v>
      </c>
      <c r="D3193" t="s">
        <v>2278</v>
      </c>
      <c r="E3193" t="s">
        <v>16</v>
      </c>
      <c r="F3193" t="s">
        <v>2250</v>
      </c>
      <c r="G3193" t="s">
        <v>4</v>
      </c>
      <c r="H3193" t="s">
        <v>1470</v>
      </c>
      <c r="I3193" s="63" t="e">
        <f t="array" ref="I3193">_xlfn.IFS(#REF!="1",1,#REF!="2",2,#REF!="3",3,#REF!="1A",4,#REF!="1B",5,#REF!="2A",6,#REF!="2B",7,#REF!="3A",8,#REF!="3B",9,#REF!="4A",10,#REF!="","")</f>
        <v>#REF!</v>
      </c>
      <c r="J3193">
        <f>VLOOKUP(F3193,profesor!$G$2:$H$101,2,0)</f>
        <v>32</v>
      </c>
      <c r="K3193">
        <f>VLOOKUP(H3193,ar_predmet!A:C,3,0)</f>
        <v>33</v>
      </c>
      <c r="L3193" s="3">
        <f>VLOOKUP(H3193,ar_predmet!A:C,2,FALSE())</f>
        <v>5235</v>
      </c>
      <c r="M3193">
        <f>+VLOOKUP(G3193,tip_dogodka!$B$2:$C$10,2,0)</f>
        <v>3</v>
      </c>
      <c r="N3193">
        <f>+VLOOKUP(E3193,prostor!$F$1:$G$101,2,0)</f>
        <v>54</v>
      </c>
      <c r="O3193">
        <f t="shared" si="196"/>
        <v>150</v>
      </c>
      <c r="P3193">
        <f>VLOOKUP(O3193,mi2hh!A$2:B$4261,2,FALSE())</f>
        <v>3</v>
      </c>
      <c r="Q3193" t="str">
        <f t="shared" si="197"/>
        <v>Red</v>
      </c>
      <c r="R3193" t="str">
        <f t="shared" si="198"/>
        <v>VS</v>
      </c>
      <c r="S3193" s="24" t="s">
        <v>1155</v>
      </c>
      <c r="T3193" t="str">
        <f t="shared" si="199"/>
        <v/>
      </c>
      <c r="U3193">
        <f>VLOOKUP(S3193,ar_skupina!L$2:M$136,2,FALSE())</f>
        <v>18</v>
      </c>
    </row>
    <row r="3194" spans="1:21" ht="14.25" customHeight="1" x14ac:dyDescent="0.25">
      <c r="A3194">
        <v>3861</v>
      </c>
      <c r="B3194" s="9">
        <v>45218.53125</v>
      </c>
      <c r="C3194" s="9">
        <v>45218.635416666701</v>
      </c>
      <c r="D3194" t="s">
        <v>2272</v>
      </c>
      <c r="E3194">
        <v>412</v>
      </c>
      <c r="F3194" t="s">
        <v>2250</v>
      </c>
      <c r="G3194" t="s">
        <v>3</v>
      </c>
      <c r="H3194" t="s">
        <v>1775</v>
      </c>
      <c r="I3194" s="63" t="e">
        <f t="array" ref="I3194">_xlfn.IFS(#REF!="1",1,#REF!="2",2,#REF!="3",3,#REF!="1A",4,#REF!="1B",5,#REF!="2A",6,#REF!="2B",7,#REF!="3A",8,#REF!="3B",9,#REF!="4A",10,#REF!="","")</f>
        <v>#REF!</v>
      </c>
      <c r="J3194">
        <f>VLOOKUP(F3194,profesor!$G$2:$H$101,2,0)</f>
        <v>32</v>
      </c>
      <c r="K3194">
        <f>VLOOKUP(H3194,ar_predmet!A:C,3,0)</f>
        <v>14</v>
      </c>
      <c r="L3194" s="3">
        <f>VLOOKUP(H3194,ar_predmet!A:C,2,FALSE())</f>
        <v>5204</v>
      </c>
      <c r="M3194">
        <f>+VLOOKUP(G3194,tip_dogodka!$B$2:$C$10,2,0)</f>
        <v>2</v>
      </c>
      <c r="N3194">
        <f>+VLOOKUP(E3194,prostor!$F$1:$G$101,2,0)</f>
        <v>15</v>
      </c>
      <c r="O3194">
        <f t="shared" si="196"/>
        <v>150</v>
      </c>
      <c r="P3194">
        <f>VLOOKUP(O3194,mi2hh!A$2:B$4261,2,FALSE())</f>
        <v>3</v>
      </c>
      <c r="Q3194" t="str">
        <f t="shared" si="197"/>
        <v>Red</v>
      </c>
      <c r="R3194" t="str">
        <f t="shared" si="198"/>
        <v>VS</v>
      </c>
      <c r="S3194" s="24" t="s">
        <v>1173</v>
      </c>
      <c r="T3194" t="str">
        <f t="shared" si="199"/>
        <v>1</v>
      </c>
      <c r="U3194">
        <f>VLOOKUP(S3194,ar_skupina!L$2:M$136,2,FALSE())</f>
        <v>33</v>
      </c>
    </row>
    <row r="3195" spans="1:21" ht="14.25" customHeight="1" x14ac:dyDescent="0.25">
      <c r="A3195">
        <v>3864</v>
      </c>
      <c r="B3195" s="9">
        <v>45365.489583333299</v>
      </c>
      <c r="C3195" s="9">
        <v>45365.59375</v>
      </c>
      <c r="D3195" t="s">
        <v>2252</v>
      </c>
      <c r="E3195">
        <v>403</v>
      </c>
      <c r="F3195" t="s">
        <v>2250</v>
      </c>
      <c r="G3195" t="s">
        <v>3</v>
      </c>
      <c r="H3195" t="s">
        <v>2251</v>
      </c>
      <c r="I3195" s="63" t="e">
        <f t="array" ref="I3195">_xlfn.IFS(#REF!="1",1,#REF!="2",2,#REF!="3",3,#REF!="1A",4,#REF!="1B",5,#REF!="2A",6,#REF!="2B",7,#REF!="3A",8,#REF!="3B",9,#REF!="4A",10,#REF!="","")</f>
        <v>#REF!</v>
      </c>
      <c r="J3195">
        <f>VLOOKUP(F3195,profesor!$G$2:$H$101,2,0)</f>
        <v>32</v>
      </c>
      <c r="K3195">
        <f>VLOOKUP(H3195,ar_predmet!A:C,3,0)</f>
        <v>51</v>
      </c>
      <c r="L3195" s="3">
        <f>VLOOKUP(H3195,ar_predmet!A:C,2,FALSE())</f>
        <v>5307</v>
      </c>
      <c r="M3195">
        <f>+VLOOKUP(G3195,tip_dogodka!$B$2:$C$10,2,0)</f>
        <v>2</v>
      </c>
      <c r="N3195">
        <f>+VLOOKUP(E3195,prostor!$F$1:$G$101,2,0)</f>
        <v>12</v>
      </c>
      <c r="O3195">
        <f t="shared" si="196"/>
        <v>150</v>
      </c>
      <c r="P3195">
        <f>VLOOKUP(O3195,mi2hh!A$2:B$4261,2,FALSE())</f>
        <v>3</v>
      </c>
      <c r="Q3195" t="str">
        <f t="shared" si="197"/>
        <v>Red</v>
      </c>
      <c r="R3195" t="str">
        <f t="shared" si="198"/>
        <v>VS</v>
      </c>
      <c r="S3195" s="24" t="s">
        <v>1182</v>
      </c>
      <c r="T3195" t="str">
        <f t="shared" si="199"/>
        <v>1</v>
      </c>
      <c r="U3195">
        <f>VLOOKUP(S3195,ar_skupina!L$2:M$136,2,FALSE())</f>
        <v>42</v>
      </c>
    </row>
    <row r="3196" spans="1:21" ht="14.25" customHeight="1" x14ac:dyDescent="0.25">
      <c r="A3196">
        <v>3865</v>
      </c>
      <c r="B3196" s="9">
        <v>45348.489583333299</v>
      </c>
      <c r="C3196" s="9">
        <v>45348.59375</v>
      </c>
      <c r="D3196" t="s">
        <v>2262</v>
      </c>
      <c r="E3196">
        <v>403</v>
      </c>
      <c r="F3196" t="s">
        <v>2250</v>
      </c>
      <c r="G3196" t="s">
        <v>2</v>
      </c>
      <c r="H3196" t="s">
        <v>2251</v>
      </c>
      <c r="I3196" s="63" t="e">
        <f t="array" ref="I3196">_xlfn.IFS(#REF!="1",1,#REF!="2",2,#REF!="3",3,#REF!="1A",4,#REF!="1B",5,#REF!="2A",6,#REF!="2B",7,#REF!="3A",8,#REF!="3B",9,#REF!="4A",10,#REF!="","")</f>
        <v>#REF!</v>
      </c>
      <c r="J3196">
        <f>VLOOKUP(F3196,profesor!$G$2:$H$101,2,0)</f>
        <v>32</v>
      </c>
      <c r="K3196">
        <f>VLOOKUP(H3196,ar_predmet!A:C,3,0)</f>
        <v>51</v>
      </c>
      <c r="L3196" s="3">
        <f>VLOOKUP(H3196,ar_predmet!A:C,2,FALSE())</f>
        <v>5307</v>
      </c>
      <c r="M3196">
        <f>+VLOOKUP(G3196,tip_dogodka!$B$2:$C$10,2,0)</f>
        <v>1</v>
      </c>
      <c r="N3196">
        <f>+VLOOKUP(E3196,prostor!$F$1:$G$101,2,0)</f>
        <v>12</v>
      </c>
      <c r="O3196">
        <f t="shared" si="196"/>
        <v>150</v>
      </c>
      <c r="P3196">
        <f>VLOOKUP(O3196,mi2hh!A$2:B$4261,2,FALSE())</f>
        <v>3</v>
      </c>
      <c r="Q3196" t="str">
        <f t="shared" si="197"/>
        <v>Red</v>
      </c>
      <c r="R3196" t="str">
        <f t="shared" si="198"/>
        <v>VS</v>
      </c>
      <c r="S3196" s="24" t="s">
        <v>1179</v>
      </c>
      <c r="T3196" t="str">
        <f t="shared" si="199"/>
        <v/>
      </c>
      <c r="U3196">
        <f>VLOOKUP(S3196,ar_skupina!L$2:M$136,2,FALSE())</f>
        <v>39</v>
      </c>
    </row>
    <row r="3197" spans="1:21" ht="14.25" customHeight="1" x14ac:dyDescent="0.25">
      <c r="A3197">
        <v>3866</v>
      </c>
      <c r="B3197" s="9">
        <v>45384.416666666701</v>
      </c>
      <c r="C3197" s="9">
        <v>45384.520833333299</v>
      </c>
      <c r="D3197" t="s">
        <v>2282</v>
      </c>
      <c r="E3197" t="s">
        <v>16</v>
      </c>
      <c r="F3197" t="s">
        <v>2250</v>
      </c>
      <c r="G3197" t="s">
        <v>5</v>
      </c>
      <c r="H3197" t="s">
        <v>1301</v>
      </c>
      <c r="I3197" s="63" t="e">
        <f t="array" ref="I3197">_xlfn.IFS(#REF!="1",1,#REF!="2",2,#REF!="3",3,#REF!="1A",4,#REF!="1B",5,#REF!="2A",6,#REF!="2B",7,#REF!="3A",8,#REF!="3B",9,#REF!="4A",10,#REF!="","")</f>
        <v>#REF!</v>
      </c>
      <c r="J3197">
        <f>VLOOKUP(F3197,profesor!$G$2:$H$101,2,0)</f>
        <v>32</v>
      </c>
      <c r="K3197">
        <f>VLOOKUP(H3197,ar_predmet!A:C,3,0)</f>
        <v>2</v>
      </c>
      <c r="L3197" s="3">
        <f>VLOOKUP(H3197,ar_predmet!A:C,2,FALSE())</f>
        <v>5105</v>
      </c>
      <c r="M3197">
        <f>+VLOOKUP(G3197,tip_dogodka!$B$2:$C$10,2,0)</f>
        <v>4</v>
      </c>
      <c r="N3197">
        <f>+VLOOKUP(E3197,prostor!$F$1:$G$101,2,0)</f>
        <v>54</v>
      </c>
      <c r="O3197">
        <f t="shared" si="196"/>
        <v>150</v>
      </c>
      <c r="P3197">
        <f>VLOOKUP(O3197,mi2hh!A$2:B$4261,2,FALSE())</f>
        <v>3</v>
      </c>
      <c r="Q3197" t="str">
        <f t="shared" si="197"/>
        <v>Red</v>
      </c>
      <c r="R3197" t="str">
        <f t="shared" si="198"/>
        <v>VS</v>
      </c>
      <c r="S3197" s="24" t="s">
        <v>1135</v>
      </c>
      <c r="T3197" t="str">
        <f t="shared" si="199"/>
        <v>1A</v>
      </c>
      <c r="U3197">
        <f>VLOOKUP(S3197,ar_skupina!L$2:M$136,2,FALSE())</f>
        <v>5</v>
      </c>
    </row>
    <row r="3198" spans="1:21" ht="14.25" customHeight="1" x14ac:dyDescent="0.25">
      <c r="A3198">
        <v>3867</v>
      </c>
      <c r="B3198" s="9">
        <v>45404.875</v>
      </c>
      <c r="C3198" s="9">
        <v>45404.958333333299</v>
      </c>
      <c r="D3198" t="s">
        <v>1394</v>
      </c>
      <c r="E3198" t="s">
        <v>17</v>
      </c>
      <c r="F3198" t="s">
        <v>2286</v>
      </c>
      <c r="G3198" t="s">
        <v>9</v>
      </c>
      <c r="H3198" t="s">
        <v>1381</v>
      </c>
      <c r="I3198" s="63" t="e">
        <f t="array" ref="I3198">_xlfn.IFS(#REF!="1",1,#REF!="2",2,#REF!="3",3,#REF!="1A",4,#REF!="1B",5,#REF!="2A",6,#REF!="2B",7,#REF!="3A",8,#REF!="3B",9,#REF!="4A",10,#REF!="","")</f>
        <v>#REF!</v>
      </c>
      <c r="J3198">
        <f>VLOOKUP(F3198,profesor!$G$2:$H$101,2,0)</f>
        <v>33</v>
      </c>
      <c r="K3198">
        <f>VLOOKUP(H3198,ar_predmet!A:C,3,0)</f>
        <v>164</v>
      </c>
      <c r="L3198" s="3">
        <f>VLOOKUP(H3198,ar_predmet!A:C,2,FALSE())</f>
        <v>7124</v>
      </c>
      <c r="M3198">
        <f>+VLOOKUP(G3198,tip_dogodka!$B$2:$C$10,2,0)</f>
        <v>8</v>
      </c>
      <c r="N3198">
        <f>+VLOOKUP(E3198,prostor!$F$1:$G$101,2,0)</f>
        <v>55</v>
      </c>
      <c r="O3198">
        <f t="shared" si="196"/>
        <v>120</v>
      </c>
      <c r="P3198">
        <f>VLOOKUP(O3198,mi2hh!A$2:B$4261,2,FALSE())</f>
        <v>2</v>
      </c>
      <c r="Q3198" t="str">
        <f t="shared" si="197"/>
        <v>Izr</v>
      </c>
      <c r="R3198" t="str">
        <f t="shared" si="198"/>
        <v>MA</v>
      </c>
      <c r="S3198" s="24" t="s">
        <v>1266</v>
      </c>
      <c r="T3198" t="str">
        <f t="shared" si="199"/>
        <v/>
      </c>
      <c r="U3198">
        <f>VLOOKUP(S3198,ar_skupina!L$2:M$136,2,FALSE())</f>
        <v>117</v>
      </c>
    </row>
    <row r="3199" spans="1:21" ht="14.25" customHeight="1" x14ac:dyDescent="0.25">
      <c r="A3199">
        <v>3869</v>
      </c>
      <c r="B3199" s="9">
        <v>45301.375</v>
      </c>
      <c r="C3199" s="9">
        <v>45301.479166666701</v>
      </c>
      <c r="D3199" t="s">
        <v>2287</v>
      </c>
      <c r="E3199">
        <v>301</v>
      </c>
      <c r="F3199" t="s">
        <v>2286</v>
      </c>
      <c r="G3199" t="s">
        <v>2</v>
      </c>
      <c r="H3199" t="s">
        <v>2288</v>
      </c>
      <c r="I3199" s="63" t="e">
        <f t="array" ref="I3199">_xlfn.IFS(#REF!="1",1,#REF!="2",2,#REF!="3",3,#REF!="1A",4,#REF!="1B",5,#REF!="2A",6,#REF!="2B",7,#REF!="3A",8,#REF!="3B",9,#REF!="4A",10,#REF!="","")</f>
        <v>#REF!</v>
      </c>
      <c r="J3199">
        <f>VLOOKUP(F3199,profesor!$G$2:$H$101,2,0)</f>
        <v>33</v>
      </c>
      <c r="K3199">
        <f>VLOOKUP(H3199,ar_predmet!A:C,3,0)</f>
        <v>75</v>
      </c>
      <c r="L3199" s="3">
        <f>VLOOKUP(H3199,ar_predmet!A:C,2,FALSE())</f>
        <v>6113</v>
      </c>
      <c r="M3199">
        <f>+VLOOKUP(G3199,tip_dogodka!$B$2:$C$10,2,0)</f>
        <v>1</v>
      </c>
      <c r="N3199">
        <f>+VLOOKUP(E3199,prostor!$F$1:$G$101,2,0)</f>
        <v>5</v>
      </c>
      <c r="O3199">
        <f t="shared" si="196"/>
        <v>150</v>
      </c>
      <c r="P3199">
        <f>VLOOKUP(O3199,mi2hh!A$2:B$4261,2,FALSE())</f>
        <v>3</v>
      </c>
      <c r="Q3199" t="str">
        <f t="shared" si="197"/>
        <v>Red</v>
      </c>
      <c r="R3199" t="str">
        <f t="shared" si="198"/>
        <v>UN</v>
      </c>
      <c r="S3199" s="24" t="s">
        <v>1192</v>
      </c>
      <c r="T3199" t="str">
        <f t="shared" si="199"/>
        <v/>
      </c>
      <c r="U3199">
        <f>VLOOKUP(S3199,ar_skupina!L$2:M$136,2,FALSE())</f>
        <v>50</v>
      </c>
    </row>
    <row r="3200" spans="1:21" ht="14.25" customHeight="1" x14ac:dyDescent="0.25">
      <c r="A3200">
        <v>3870</v>
      </c>
      <c r="B3200" s="9">
        <v>45397.416666666701</v>
      </c>
      <c r="C3200" s="9">
        <v>45397.520833333299</v>
      </c>
      <c r="D3200" t="s">
        <v>1387</v>
      </c>
      <c r="E3200">
        <v>302</v>
      </c>
      <c r="F3200" t="s">
        <v>2286</v>
      </c>
      <c r="G3200" t="s">
        <v>2</v>
      </c>
      <c r="H3200" t="s">
        <v>1381</v>
      </c>
      <c r="I3200" s="63" t="e">
        <f t="array" ref="I3200">_xlfn.IFS(#REF!="1",1,#REF!="2",2,#REF!="3",3,#REF!="1A",4,#REF!="1B",5,#REF!="2A",6,#REF!="2B",7,#REF!="3A",8,#REF!="3B",9,#REF!="4A",10,#REF!="","")</f>
        <v>#REF!</v>
      </c>
      <c r="J3200">
        <f>VLOOKUP(F3200,profesor!$G$2:$H$101,2,0)</f>
        <v>33</v>
      </c>
      <c r="K3200">
        <f>VLOOKUP(H3200,ar_predmet!A:C,3,0)</f>
        <v>164</v>
      </c>
      <c r="L3200" s="3">
        <f>VLOOKUP(H3200,ar_predmet!A:C,2,FALSE())</f>
        <v>7124</v>
      </c>
      <c r="M3200">
        <f>+VLOOKUP(G3200,tip_dogodka!$B$2:$C$10,2,0)</f>
        <v>1</v>
      </c>
      <c r="N3200">
        <f>+VLOOKUP(E3200,prostor!$F$1:$G$101,2,0)</f>
        <v>6</v>
      </c>
      <c r="O3200">
        <f t="shared" si="196"/>
        <v>150</v>
      </c>
      <c r="P3200">
        <f>VLOOKUP(O3200,mi2hh!A$2:B$4261,2,FALSE())</f>
        <v>3</v>
      </c>
      <c r="Q3200" t="str">
        <f t="shared" si="197"/>
        <v>Red</v>
      </c>
      <c r="R3200" t="str">
        <f t="shared" si="198"/>
        <v>MA</v>
      </c>
      <c r="S3200" s="24" t="s">
        <v>1225</v>
      </c>
      <c r="T3200" t="str">
        <f t="shared" si="199"/>
        <v/>
      </c>
      <c r="U3200">
        <f>VLOOKUP(S3200,ar_skupina!L$2:M$136,2,FALSE())</f>
        <v>81</v>
      </c>
    </row>
    <row r="3201" spans="1:21" ht="14.25" customHeight="1" x14ac:dyDescent="0.25">
      <c r="A3201">
        <v>3871</v>
      </c>
      <c r="B3201" s="9">
        <v>45351.375</v>
      </c>
      <c r="C3201" s="9">
        <v>45351.479166666701</v>
      </c>
      <c r="D3201" t="s">
        <v>2289</v>
      </c>
      <c r="E3201">
        <v>307</v>
      </c>
      <c r="F3201" t="s">
        <v>2286</v>
      </c>
      <c r="G3201" t="s">
        <v>2</v>
      </c>
      <c r="H3201" t="s">
        <v>2290</v>
      </c>
      <c r="I3201" s="63" t="e">
        <f t="array" ref="I3201">_xlfn.IFS(#REF!="1",1,#REF!="2",2,#REF!="3",3,#REF!="1A",4,#REF!="1B",5,#REF!="2A",6,#REF!="2B",7,#REF!="3A",8,#REF!="3B",9,#REF!="4A",10,#REF!="","")</f>
        <v>#REF!</v>
      </c>
      <c r="J3201">
        <f>VLOOKUP(F3201,profesor!$G$2:$H$101,2,0)</f>
        <v>33</v>
      </c>
      <c r="K3201">
        <f>VLOOKUP(H3201,ar_predmet!A:C,3,0)</f>
        <v>191</v>
      </c>
      <c r="L3201" s="3">
        <f>VLOOKUP(H3201,ar_predmet!A:C,2,FALSE())</f>
        <v>7234</v>
      </c>
      <c r="M3201">
        <f>+VLOOKUP(G3201,tip_dogodka!$B$2:$C$10,2,0)</f>
        <v>1</v>
      </c>
      <c r="N3201">
        <f>+VLOOKUP(E3201,prostor!$F$1:$G$101,2,0)</f>
        <v>9</v>
      </c>
      <c r="O3201">
        <f t="shared" si="196"/>
        <v>150</v>
      </c>
      <c r="P3201">
        <f>VLOOKUP(O3201,mi2hh!A$2:B$4261,2,FALSE())</f>
        <v>3</v>
      </c>
      <c r="Q3201" t="str">
        <f t="shared" si="197"/>
        <v>Red</v>
      </c>
      <c r="R3201" t="str">
        <f t="shared" si="198"/>
        <v>MA</v>
      </c>
      <c r="S3201" s="24" t="s">
        <v>1232</v>
      </c>
      <c r="T3201" t="str">
        <f t="shared" si="199"/>
        <v/>
      </c>
      <c r="U3201">
        <f>VLOOKUP(S3201,ar_skupina!L$2:M$136,2,FALSE())</f>
        <v>78</v>
      </c>
    </row>
    <row r="3202" spans="1:21" ht="14.25" customHeight="1" x14ac:dyDescent="0.25">
      <c r="A3202">
        <v>3872</v>
      </c>
      <c r="B3202" s="9">
        <v>45274.375</v>
      </c>
      <c r="C3202" s="9">
        <v>45274.479166666701</v>
      </c>
      <c r="D3202" t="s">
        <v>2287</v>
      </c>
      <c r="E3202">
        <v>301</v>
      </c>
      <c r="F3202" t="s">
        <v>2286</v>
      </c>
      <c r="G3202" t="s">
        <v>2</v>
      </c>
      <c r="H3202" t="s">
        <v>2288</v>
      </c>
      <c r="I3202" s="63" t="e">
        <f t="array" ref="I3202">_xlfn.IFS(#REF!="1",1,#REF!="2",2,#REF!="3",3,#REF!="1A",4,#REF!="1B",5,#REF!="2A",6,#REF!="2B",7,#REF!="3A",8,#REF!="3B",9,#REF!="4A",10,#REF!="","")</f>
        <v>#REF!</v>
      </c>
      <c r="J3202">
        <f>VLOOKUP(F3202,profesor!$G$2:$H$101,2,0)</f>
        <v>33</v>
      </c>
      <c r="K3202">
        <f>VLOOKUP(H3202,ar_predmet!A:C,3,0)</f>
        <v>75</v>
      </c>
      <c r="L3202" s="3">
        <f>VLOOKUP(H3202,ar_predmet!A:C,2,FALSE())</f>
        <v>6113</v>
      </c>
      <c r="M3202">
        <f>+VLOOKUP(G3202,tip_dogodka!$B$2:$C$10,2,0)</f>
        <v>1</v>
      </c>
      <c r="N3202">
        <f>+VLOOKUP(E3202,prostor!$F$1:$G$101,2,0)</f>
        <v>5</v>
      </c>
      <c r="O3202">
        <f t="shared" ref="O3202:O3265" si="200">+INT(TEXT(((C3202-B3202)*24*60),"000"))</f>
        <v>150</v>
      </c>
      <c r="P3202">
        <f>VLOOKUP(O3202,mi2hh!A$2:B$4261,2,FALSE())</f>
        <v>3</v>
      </c>
      <c r="Q3202" t="str">
        <f t="shared" ref="Q3202:Q3265" si="201">IF(ISNUMBER(FIND("Redni",D3202)),"Red", IF(ISNUMBER(FIND("Izredni",D3202)),"Izr"))</f>
        <v>Red</v>
      </c>
      <c r="R3202" t="str">
        <f t="shared" ref="R3202:R3265" si="202">IF(ISNUMBER(FIND("-VS-",D3202)),"VS", IF(ISNUMBER(FIND("-UNI-",D3202)),"UN",IF(ISNUMBER(FIND("-MAG-",D3202)),"MA",IF(ISNUMBER(FIND("-DR-",D3202)),"DO"))))</f>
        <v>UN</v>
      </c>
      <c r="S3202" s="24" t="s">
        <v>1192</v>
      </c>
      <c r="T3202" t="str">
        <f t="shared" ref="T3202:T3265" si="203">IF(ISNUMBER(FIND("1. skupina",D3202)),"1",IF(ISNUMBER(FIND("2. skupina",D3202)),"2",IF(ISNUMBER(FIND("3. skupina",D3202)),"3",IF(ISNUMBER(FIND("1.a skupina",D3202)),"1A",IF(ISNUMBER(FIND("1.b skupina",D3202)),"1B",IF(ISNUMBER(FIND("2.a skupina",D3202)),"2A",IF(ISNUMBER(FIND("2.b skupina",D3202)),"2B",IF(ISNUMBER(FIND("3.a skupina",D3202)),"3A",IF(ISNUMBER(FIND("3.b skupina",D3202)),"3B",IF(ISNUMBER(FIND("4.a skupina",D3202)),"4A",""))))))))))</f>
        <v/>
      </c>
      <c r="U3202">
        <f>VLOOKUP(S3202,ar_skupina!L$2:M$136,2,FALSE())</f>
        <v>50</v>
      </c>
    </row>
    <row r="3203" spans="1:21" ht="14.25" customHeight="1" x14ac:dyDescent="0.25">
      <c r="A3203">
        <v>3873</v>
      </c>
      <c r="B3203" s="9">
        <v>45358.375</v>
      </c>
      <c r="C3203" s="9">
        <v>45358.479166666701</v>
      </c>
      <c r="D3203" t="s">
        <v>2289</v>
      </c>
      <c r="E3203" t="s">
        <v>17</v>
      </c>
      <c r="F3203" t="s">
        <v>2286</v>
      </c>
      <c r="G3203" t="s">
        <v>2</v>
      </c>
      <c r="H3203" t="s">
        <v>2290</v>
      </c>
      <c r="I3203" s="63" t="e">
        <f t="array" ref="I3203">_xlfn.IFS(#REF!="1",1,#REF!="2",2,#REF!="3",3,#REF!="1A",4,#REF!="1B",5,#REF!="2A",6,#REF!="2B",7,#REF!="3A",8,#REF!="3B",9,#REF!="4A",10,#REF!="","")</f>
        <v>#REF!</v>
      </c>
      <c r="J3203">
        <f>VLOOKUP(F3203,profesor!$G$2:$H$101,2,0)</f>
        <v>33</v>
      </c>
      <c r="K3203">
        <f>VLOOKUP(H3203,ar_predmet!A:C,3,0)</f>
        <v>191</v>
      </c>
      <c r="L3203" s="3">
        <f>VLOOKUP(H3203,ar_predmet!A:C,2,FALSE())</f>
        <v>7234</v>
      </c>
      <c r="M3203">
        <f>+VLOOKUP(G3203,tip_dogodka!$B$2:$C$10,2,0)</f>
        <v>1</v>
      </c>
      <c r="N3203">
        <f>+VLOOKUP(E3203,prostor!$F$1:$G$101,2,0)</f>
        <v>55</v>
      </c>
      <c r="O3203">
        <f t="shared" si="200"/>
        <v>150</v>
      </c>
      <c r="P3203">
        <f>VLOOKUP(O3203,mi2hh!A$2:B$4261,2,FALSE())</f>
        <v>3</v>
      </c>
      <c r="Q3203" t="str">
        <f t="shared" si="201"/>
        <v>Red</v>
      </c>
      <c r="R3203" t="str">
        <f t="shared" si="202"/>
        <v>MA</v>
      </c>
      <c r="S3203" s="24" t="s">
        <v>1232</v>
      </c>
      <c r="T3203" t="str">
        <f t="shared" si="203"/>
        <v/>
      </c>
      <c r="U3203">
        <f>VLOOKUP(S3203,ar_skupina!L$2:M$136,2,FALSE())</f>
        <v>78</v>
      </c>
    </row>
    <row r="3204" spans="1:21" ht="14.25" customHeight="1" x14ac:dyDescent="0.25">
      <c r="A3204">
        <v>3875</v>
      </c>
      <c r="B3204" s="9">
        <v>45364.75</v>
      </c>
      <c r="C3204" s="9">
        <v>45364.854166666701</v>
      </c>
      <c r="D3204" t="s">
        <v>2291</v>
      </c>
      <c r="E3204" t="s">
        <v>16</v>
      </c>
      <c r="F3204" t="s">
        <v>2286</v>
      </c>
      <c r="G3204" t="s">
        <v>4</v>
      </c>
      <c r="H3204" t="s">
        <v>2290</v>
      </c>
      <c r="I3204" s="63" t="e">
        <f t="array" ref="I3204">_xlfn.IFS(#REF!="1",1,#REF!="2",2,#REF!="3",3,#REF!="1A",4,#REF!="1B",5,#REF!="2A",6,#REF!="2B",7,#REF!="3A",8,#REF!="3B",9,#REF!="4A",10,#REF!="","")</f>
        <v>#REF!</v>
      </c>
      <c r="J3204">
        <f>VLOOKUP(F3204,profesor!$G$2:$H$101,2,0)</f>
        <v>33</v>
      </c>
      <c r="K3204">
        <f>VLOOKUP(H3204,ar_predmet!A:C,3,0)</f>
        <v>191</v>
      </c>
      <c r="L3204" s="3">
        <f>VLOOKUP(H3204,ar_predmet!A:C,2,FALSE())</f>
        <v>7234</v>
      </c>
      <c r="M3204">
        <f>+VLOOKUP(G3204,tip_dogodka!$B$2:$C$10,2,0)</f>
        <v>3</v>
      </c>
      <c r="N3204">
        <f>+VLOOKUP(E3204,prostor!$F$1:$G$101,2,0)</f>
        <v>54</v>
      </c>
      <c r="O3204">
        <f t="shared" si="200"/>
        <v>150</v>
      </c>
      <c r="P3204">
        <f>VLOOKUP(O3204,mi2hh!A$2:B$4261,2,FALSE())</f>
        <v>3</v>
      </c>
      <c r="Q3204" t="str">
        <f t="shared" si="201"/>
        <v>Izr</v>
      </c>
      <c r="R3204" t="str">
        <f t="shared" si="202"/>
        <v>MA</v>
      </c>
      <c r="S3204" s="24" t="s">
        <v>1262</v>
      </c>
      <c r="T3204" t="str">
        <f t="shared" si="203"/>
        <v/>
      </c>
      <c r="U3204">
        <f>VLOOKUP(S3204,ar_skupina!L$2:M$136,2,FALSE())</f>
        <v>114</v>
      </c>
    </row>
    <row r="3205" spans="1:21" ht="14.25" customHeight="1" x14ac:dyDescent="0.25">
      <c r="A3205">
        <v>3876</v>
      </c>
      <c r="B3205" s="9">
        <v>45356.375</v>
      </c>
      <c r="C3205" s="9">
        <v>45356.479166666701</v>
      </c>
      <c r="D3205" t="s">
        <v>2292</v>
      </c>
      <c r="E3205" t="s">
        <v>16</v>
      </c>
      <c r="F3205" t="s">
        <v>2286</v>
      </c>
      <c r="G3205" t="s">
        <v>4</v>
      </c>
      <c r="H3205" t="s">
        <v>2290</v>
      </c>
      <c r="I3205" s="63" t="e">
        <f t="array" ref="I3205">_xlfn.IFS(#REF!="1",1,#REF!="2",2,#REF!="3",3,#REF!="1A",4,#REF!="1B",5,#REF!="2A",6,#REF!="2B",7,#REF!="3A",8,#REF!="3B",9,#REF!="4A",10,#REF!="","")</f>
        <v>#REF!</v>
      </c>
      <c r="J3205">
        <f>VLOOKUP(F3205,profesor!$G$2:$H$101,2,0)</f>
        <v>33</v>
      </c>
      <c r="K3205">
        <f>VLOOKUP(H3205,ar_predmet!A:C,3,0)</f>
        <v>191</v>
      </c>
      <c r="L3205" s="3">
        <f>VLOOKUP(H3205,ar_predmet!A:C,2,FALSE())</f>
        <v>7234</v>
      </c>
      <c r="M3205">
        <f>+VLOOKUP(G3205,tip_dogodka!$B$2:$C$10,2,0)</f>
        <v>3</v>
      </c>
      <c r="N3205">
        <f>+VLOOKUP(E3205,prostor!$F$1:$G$101,2,0)</f>
        <v>54</v>
      </c>
      <c r="O3205">
        <f t="shared" si="200"/>
        <v>150</v>
      </c>
      <c r="P3205">
        <f>VLOOKUP(O3205,mi2hh!A$2:B$4261,2,FALSE())</f>
        <v>3</v>
      </c>
      <c r="Q3205" t="str">
        <f t="shared" si="201"/>
        <v>Red</v>
      </c>
      <c r="R3205" t="str">
        <f t="shared" si="202"/>
        <v>MA</v>
      </c>
      <c r="S3205" s="24" t="s">
        <v>1232</v>
      </c>
      <c r="T3205" t="str">
        <f t="shared" si="203"/>
        <v/>
      </c>
      <c r="U3205">
        <f>VLOOKUP(S3205,ar_skupina!L$2:M$136,2,FALSE())</f>
        <v>78</v>
      </c>
    </row>
    <row r="3206" spans="1:21" ht="14.25" customHeight="1" x14ac:dyDescent="0.25">
      <c r="A3206">
        <v>3877</v>
      </c>
      <c r="B3206" s="9">
        <v>45299.375</v>
      </c>
      <c r="C3206" s="9">
        <v>45299.479166666701</v>
      </c>
      <c r="D3206" t="s">
        <v>2287</v>
      </c>
      <c r="E3206">
        <v>301</v>
      </c>
      <c r="F3206" t="s">
        <v>2286</v>
      </c>
      <c r="G3206" t="s">
        <v>2</v>
      </c>
      <c r="H3206" t="s">
        <v>2288</v>
      </c>
      <c r="I3206" s="63" t="e">
        <f t="array" ref="I3206">_xlfn.IFS(#REF!="1",1,#REF!="2",2,#REF!="3",3,#REF!="1A",4,#REF!="1B",5,#REF!="2A",6,#REF!="2B",7,#REF!="3A",8,#REF!="3B",9,#REF!="4A",10,#REF!="","")</f>
        <v>#REF!</v>
      </c>
      <c r="J3206">
        <f>VLOOKUP(F3206,profesor!$G$2:$H$101,2,0)</f>
        <v>33</v>
      </c>
      <c r="K3206">
        <f>VLOOKUP(H3206,ar_predmet!A:C,3,0)</f>
        <v>75</v>
      </c>
      <c r="L3206" s="3">
        <f>VLOOKUP(H3206,ar_predmet!A:C,2,FALSE())</f>
        <v>6113</v>
      </c>
      <c r="M3206">
        <f>+VLOOKUP(G3206,tip_dogodka!$B$2:$C$10,2,0)</f>
        <v>1</v>
      </c>
      <c r="N3206">
        <f>+VLOOKUP(E3206,prostor!$F$1:$G$101,2,0)</f>
        <v>5</v>
      </c>
      <c r="O3206">
        <f t="shared" si="200"/>
        <v>150</v>
      </c>
      <c r="P3206">
        <f>VLOOKUP(O3206,mi2hh!A$2:B$4261,2,FALSE())</f>
        <v>3</v>
      </c>
      <c r="Q3206" t="str">
        <f t="shared" si="201"/>
        <v>Red</v>
      </c>
      <c r="R3206" t="str">
        <f t="shared" si="202"/>
        <v>UN</v>
      </c>
      <c r="S3206" s="24" t="s">
        <v>1192</v>
      </c>
      <c r="T3206" t="str">
        <f t="shared" si="203"/>
        <v/>
      </c>
      <c r="U3206">
        <f>VLOOKUP(S3206,ar_skupina!L$2:M$136,2,FALSE())</f>
        <v>50</v>
      </c>
    </row>
    <row r="3207" spans="1:21" ht="14.25" customHeight="1" x14ac:dyDescent="0.25">
      <c r="A3207">
        <v>3879</v>
      </c>
      <c r="B3207" s="9">
        <v>45363.75</v>
      </c>
      <c r="C3207" s="9">
        <v>45363.854166666701</v>
      </c>
      <c r="D3207" t="s">
        <v>2293</v>
      </c>
      <c r="E3207" t="s">
        <v>1541</v>
      </c>
      <c r="F3207" t="s">
        <v>2286</v>
      </c>
      <c r="G3207" t="s">
        <v>2</v>
      </c>
      <c r="H3207" t="s">
        <v>2290</v>
      </c>
      <c r="I3207" s="63" t="e">
        <f t="array" ref="I3207">_xlfn.IFS(#REF!="1",1,#REF!="2",2,#REF!="3",3,#REF!="1A",4,#REF!="1B",5,#REF!="2A",6,#REF!="2B",7,#REF!="3A",8,#REF!="3B",9,#REF!="4A",10,#REF!="","")</f>
        <v>#REF!</v>
      </c>
      <c r="J3207">
        <f>VLOOKUP(F3207,profesor!$G$2:$H$101,2,0)</f>
        <v>33</v>
      </c>
      <c r="K3207">
        <f>VLOOKUP(H3207,ar_predmet!A:C,3,0)</f>
        <v>191</v>
      </c>
      <c r="L3207" s="3">
        <f>VLOOKUP(H3207,ar_predmet!A:C,2,FALSE())</f>
        <v>7234</v>
      </c>
      <c r="M3207">
        <f>+VLOOKUP(G3207,tip_dogodka!$B$2:$C$10,2,0)</f>
        <v>1</v>
      </c>
      <c r="N3207">
        <f>+VLOOKUP(E3207,prostor!$F$1:$G$101,2,0)</f>
        <v>55</v>
      </c>
      <c r="O3207">
        <f t="shared" si="200"/>
        <v>150</v>
      </c>
      <c r="P3207">
        <f>VLOOKUP(O3207,mi2hh!A$2:B$4261,2,FALSE())</f>
        <v>3</v>
      </c>
      <c r="Q3207" t="str">
        <f t="shared" si="201"/>
        <v>Izr</v>
      </c>
      <c r="R3207" t="str">
        <f t="shared" si="202"/>
        <v>MA</v>
      </c>
      <c r="S3207" s="24" t="s">
        <v>1262</v>
      </c>
      <c r="T3207" t="str">
        <f t="shared" si="203"/>
        <v/>
      </c>
      <c r="U3207">
        <f>VLOOKUP(S3207,ar_skupina!L$2:M$136,2,FALSE())</f>
        <v>114</v>
      </c>
    </row>
    <row r="3208" spans="1:21" ht="14.25" customHeight="1" x14ac:dyDescent="0.25">
      <c r="A3208">
        <v>3880</v>
      </c>
      <c r="B3208" s="9">
        <v>45306.489583333299</v>
      </c>
      <c r="C3208" s="9">
        <v>45306.59375</v>
      </c>
      <c r="D3208" t="s">
        <v>2294</v>
      </c>
      <c r="E3208">
        <v>111</v>
      </c>
      <c r="F3208" t="s">
        <v>2286</v>
      </c>
      <c r="G3208" t="s">
        <v>2</v>
      </c>
      <c r="H3208" t="s">
        <v>2295</v>
      </c>
      <c r="I3208" s="63" t="e">
        <f t="array" ref="I3208">_xlfn.IFS(#REF!="1",1,#REF!="2",2,#REF!="3",3,#REF!="1A",4,#REF!="1B",5,#REF!="2A",6,#REF!="2B",7,#REF!="3A",8,#REF!="3B",9,#REF!="4A",10,#REF!="","")</f>
        <v>#REF!</v>
      </c>
      <c r="J3208">
        <f>VLOOKUP(F3208,profesor!$G$2:$H$101,2,0)</f>
        <v>33</v>
      </c>
      <c r="K3208">
        <f>VLOOKUP(H3208,ar_predmet!A:C,3,0)</f>
        <v>7</v>
      </c>
      <c r="L3208" s="3">
        <f>VLOOKUP(H3208,ar_predmet!A:C,2,FALSE())</f>
        <v>5113</v>
      </c>
      <c r="M3208">
        <f>+VLOOKUP(G3208,tip_dogodka!$B$2:$C$10,2,0)</f>
        <v>1</v>
      </c>
      <c r="N3208">
        <f>+VLOOKUP(E3208,prostor!$F$1:$G$101,2,0)</f>
        <v>4</v>
      </c>
      <c r="O3208">
        <f t="shared" si="200"/>
        <v>150</v>
      </c>
      <c r="P3208">
        <f>VLOOKUP(O3208,mi2hh!A$2:B$4261,2,FALSE())</f>
        <v>3</v>
      </c>
      <c r="Q3208" t="str">
        <f t="shared" si="201"/>
        <v>Red</v>
      </c>
      <c r="R3208" t="str">
        <f t="shared" si="202"/>
        <v>VS</v>
      </c>
      <c r="S3208" s="24" t="s">
        <v>1128</v>
      </c>
      <c r="T3208" t="str">
        <f t="shared" si="203"/>
        <v/>
      </c>
      <c r="U3208">
        <f>VLOOKUP(S3208,ar_skupina!L$2:M$136,2,FALSE())</f>
        <v>1</v>
      </c>
    </row>
    <row r="3209" spans="1:21" ht="14.25" customHeight="1" x14ac:dyDescent="0.25">
      <c r="A3209">
        <v>3881</v>
      </c>
      <c r="B3209" s="9">
        <v>45364.75</v>
      </c>
      <c r="C3209" s="9">
        <v>45364.854166666701</v>
      </c>
      <c r="D3209" t="s">
        <v>2291</v>
      </c>
      <c r="E3209" t="s">
        <v>16</v>
      </c>
      <c r="F3209" t="s">
        <v>2286</v>
      </c>
      <c r="G3209" t="s">
        <v>4</v>
      </c>
      <c r="H3209" t="s">
        <v>2290</v>
      </c>
      <c r="I3209" s="63" t="e">
        <f t="array" ref="I3209">_xlfn.IFS(#REF!="1",1,#REF!="2",2,#REF!="3",3,#REF!="1A",4,#REF!="1B",5,#REF!="2A",6,#REF!="2B",7,#REF!="3A",8,#REF!="3B",9,#REF!="4A",10,#REF!="","")</f>
        <v>#REF!</v>
      </c>
      <c r="J3209">
        <f>VLOOKUP(F3209,profesor!$G$2:$H$101,2,0)</f>
        <v>33</v>
      </c>
      <c r="K3209">
        <f>VLOOKUP(H3209,ar_predmet!A:C,3,0)</f>
        <v>191</v>
      </c>
      <c r="L3209" s="3">
        <f>VLOOKUP(H3209,ar_predmet!A:C,2,FALSE())</f>
        <v>7234</v>
      </c>
      <c r="M3209">
        <f>+VLOOKUP(G3209,tip_dogodka!$B$2:$C$10,2,0)</f>
        <v>3</v>
      </c>
      <c r="N3209">
        <f>+VLOOKUP(E3209,prostor!$F$1:$G$101,2,0)</f>
        <v>54</v>
      </c>
      <c r="O3209">
        <f t="shared" si="200"/>
        <v>150</v>
      </c>
      <c r="P3209">
        <f>VLOOKUP(O3209,mi2hh!A$2:B$4261,2,FALSE())</f>
        <v>3</v>
      </c>
      <c r="Q3209" t="str">
        <f t="shared" si="201"/>
        <v>Izr</v>
      </c>
      <c r="R3209" t="str">
        <f t="shared" si="202"/>
        <v>MA</v>
      </c>
      <c r="S3209" s="24" t="s">
        <v>1262</v>
      </c>
      <c r="T3209" t="str">
        <f t="shared" si="203"/>
        <v/>
      </c>
      <c r="U3209">
        <f>VLOOKUP(S3209,ar_skupina!L$2:M$136,2,FALSE())</f>
        <v>114</v>
      </c>
    </row>
    <row r="3210" spans="1:21" ht="14.25" customHeight="1" x14ac:dyDescent="0.25">
      <c r="A3210">
        <v>3882</v>
      </c>
      <c r="B3210" s="9">
        <v>45271.375</v>
      </c>
      <c r="C3210" s="9">
        <v>45271.479166666701</v>
      </c>
      <c r="D3210" t="s">
        <v>2296</v>
      </c>
      <c r="E3210" t="s">
        <v>16</v>
      </c>
      <c r="F3210" t="s">
        <v>2286</v>
      </c>
      <c r="G3210" t="s">
        <v>4</v>
      </c>
      <c r="H3210" t="s">
        <v>2288</v>
      </c>
      <c r="I3210" s="63" t="e">
        <f t="array" ref="I3210">_xlfn.IFS(#REF!="1",1,#REF!="2",2,#REF!="3",3,#REF!="1A",4,#REF!="1B",5,#REF!="2A",6,#REF!="2B",7,#REF!="3A",8,#REF!="3B",9,#REF!="4A",10,#REF!="","")</f>
        <v>#REF!</v>
      </c>
      <c r="J3210">
        <f>VLOOKUP(F3210,profesor!$G$2:$H$101,2,0)</f>
        <v>33</v>
      </c>
      <c r="K3210">
        <f>VLOOKUP(H3210,ar_predmet!A:C,3,0)</f>
        <v>75</v>
      </c>
      <c r="L3210" s="3">
        <f>VLOOKUP(H3210,ar_predmet!A:C,2,FALSE())</f>
        <v>6113</v>
      </c>
      <c r="M3210">
        <f>+VLOOKUP(G3210,tip_dogodka!$B$2:$C$10,2,0)</f>
        <v>3</v>
      </c>
      <c r="N3210">
        <f>+VLOOKUP(E3210,prostor!$F$1:$G$101,2,0)</f>
        <v>54</v>
      </c>
      <c r="O3210">
        <f t="shared" si="200"/>
        <v>150</v>
      </c>
      <c r="P3210">
        <f>VLOOKUP(O3210,mi2hh!A$2:B$4261,2,FALSE())</f>
        <v>3</v>
      </c>
      <c r="Q3210" t="str">
        <f t="shared" si="201"/>
        <v>Red</v>
      </c>
      <c r="R3210" t="str">
        <f t="shared" si="202"/>
        <v>UN</v>
      </c>
      <c r="S3210" s="24" t="s">
        <v>1192</v>
      </c>
      <c r="T3210" t="str">
        <f t="shared" si="203"/>
        <v/>
      </c>
      <c r="U3210">
        <f>VLOOKUP(S3210,ar_skupina!L$2:M$136,2,FALSE())</f>
        <v>50</v>
      </c>
    </row>
    <row r="3211" spans="1:21" ht="14.25" customHeight="1" x14ac:dyDescent="0.25">
      <c r="A3211">
        <v>3884</v>
      </c>
      <c r="B3211" s="9">
        <v>45280.375</v>
      </c>
      <c r="C3211" s="9">
        <v>45280.479166666701</v>
      </c>
      <c r="D3211" t="s">
        <v>2296</v>
      </c>
      <c r="E3211" t="s">
        <v>16</v>
      </c>
      <c r="F3211" t="s">
        <v>2286</v>
      </c>
      <c r="G3211" t="s">
        <v>4</v>
      </c>
      <c r="H3211" t="s">
        <v>2288</v>
      </c>
      <c r="I3211" s="63" t="e">
        <f t="array" ref="I3211">_xlfn.IFS(#REF!="1",1,#REF!="2",2,#REF!="3",3,#REF!="1A",4,#REF!="1B",5,#REF!="2A",6,#REF!="2B",7,#REF!="3A",8,#REF!="3B",9,#REF!="4A",10,#REF!="","")</f>
        <v>#REF!</v>
      </c>
      <c r="J3211">
        <f>VLOOKUP(F3211,profesor!$G$2:$H$101,2,0)</f>
        <v>33</v>
      </c>
      <c r="K3211">
        <f>VLOOKUP(H3211,ar_predmet!A:C,3,0)</f>
        <v>75</v>
      </c>
      <c r="L3211" s="3">
        <f>VLOOKUP(H3211,ar_predmet!A:C,2,FALSE())</f>
        <v>6113</v>
      </c>
      <c r="M3211">
        <f>+VLOOKUP(G3211,tip_dogodka!$B$2:$C$10,2,0)</f>
        <v>3</v>
      </c>
      <c r="N3211">
        <f>+VLOOKUP(E3211,prostor!$F$1:$G$101,2,0)</f>
        <v>54</v>
      </c>
      <c r="O3211">
        <f t="shared" si="200"/>
        <v>150</v>
      </c>
      <c r="P3211">
        <f>VLOOKUP(O3211,mi2hh!A$2:B$4261,2,FALSE())</f>
        <v>3</v>
      </c>
      <c r="Q3211" t="str">
        <f t="shared" si="201"/>
        <v>Red</v>
      </c>
      <c r="R3211" t="str">
        <f t="shared" si="202"/>
        <v>UN</v>
      </c>
      <c r="S3211" s="24" t="s">
        <v>1192</v>
      </c>
      <c r="T3211" t="str">
        <f t="shared" si="203"/>
        <v/>
      </c>
      <c r="U3211">
        <f>VLOOKUP(S3211,ar_skupina!L$2:M$136,2,FALSE())</f>
        <v>50</v>
      </c>
    </row>
    <row r="3212" spans="1:21" ht="14.25" customHeight="1" x14ac:dyDescent="0.25">
      <c r="A3212">
        <v>3886</v>
      </c>
      <c r="B3212" s="9">
        <v>45267.635416666701</v>
      </c>
      <c r="C3212" s="9">
        <v>45267.739583333299</v>
      </c>
      <c r="D3212" t="s">
        <v>2297</v>
      </c>
      <c r="E3212" t="s">
        <v>16</v>
      </c>
      <c r="F3212" t="s">
        <v>2286</v>
      </c>
      <c r="G3212" t="s">
        <v>4</v>
      </c>
      <c r="H3212" t="s">
        <v>2295</v>
      </c>
      <c r="I3212" s="63" t="e">
        <f t="array" ref="I3212">_xlfn.IFS(#REF!="1",1,#REF!="2",2,#REF!="3",3,#REF!="1A",4,#REF!="1B",5,#REF!="2A",6,#REF!="2B",7,#REF!="3A",8,#REF!="3B",9,#REF!="4A",10,#REF!="","")</f>
        <v>#REF!</v>
      </c>
      <c r="J3212">
        <f>VLOOKUP(F3212,profesor!$G$2:$H$101,2,0)</f>
        <v>33</v>
      </c>
      <c r="K3212">
        <f>VLOOKUP(H3212,ar_predmet!A:C,3,0)</f>
        <v>7</v>
      </c>
      <c r="L3212" s="3">
        <f>VLOOKUP(H3212,ar_predmet!A:C,2,FALSE())</f>
        <v>5113</v>
      </c>
      <c r="M3212">
        <f>+VLOOKUP(G3212,tip_dogodka!$B$2:$C$10,2,0)</f>
        <v>3</v>
      </c>
      <c r="N3212">
        <f>+VLOOKUP(E3212,prostor!$F$1:$G$101,2,0)</f>
        <v>54</v>
      </c>
      <c r="O3212">
        <f t="shared" si="200"/>
        <v>150</v>
      </c>
      <c r="P3212">
        <f>VLOOKUP(O3212,mi2hh!A$2:B$4261,2,FALSE())</f>
        <v>3</v>
      </c>
      <c r="Q3212" t="str">
        <f t="shared" si="201"/>
        <v>Red</v>
      </c>
      <c r="R3212" t="str">
        <f t="shared" si="202"/>
        <v>VS</v>
      </c>
      <c r="S3212" s="24" t="s">
        <v>1128</v>
      </c>
      <c r="T3212" t="str">
        <f t="shared" si="203"/>
        <v/>
      </c>
      <c r="U3212">
        <f>VLOOKUP(S3212,ar_skupina!L$2:M$136,2,FALSE())</f>
        <v>1</v>
      </c>
    </row>
    <row r="3213" spans="1:21" ht="14.25" customHeight="1" x14ac:dyDescent="0.25">
      <c r="A3213">
        <v>3887</v>
      </c>
      <c r="B3213" s="9">
        <v>45364.375</v>
      </c>
      <c r="C3213" s="9">
        <v>45364.479166666701</v>
      </c>
      <c r="D3213" t="s">
        <v>2289</v>
      </c>
      <c r="E3213">
        <v>307</v>
      </c>
      <c r="F3213" t="s">
        <v>2286</v>
      </c>
      <c r="G3213" t="s">
        <v>2</v>
      </c>
      <c r="H3213" t="s">
        <v>2290</v>
      </c>
      <c r="I3213" s="63" t="e">
        <f t="array" ref="I3213">_xlfn.IFS(#REF!="1",1,#REF!="2",2,#REF!="3",3,#REF!="1A",4,#REF!="1B",5,#REF!="2A",6,#REF!="2B",7,#REF!="3A",8,#REF!="3B",9,#REF!="4A",10,#REF!="","")</f>
        <v>#REF!</v>
      </c>
      <c r="J3213">
        <f>VLOOKUP(F3213,profesor!$G$2:$H$101,2,0)</f>
        <v>33</v>
      </c>
      <c r="K3213">
        <f>VLOOKUP(H3213,ar_predmet!A:C,3,0)</f>
        <v>191</v>
      </c>
      <c r="L3213" s="3">
        <f>VLOOKUP(H3213,ar_predmet!A:C,2,FALSE())</f>
        <v>7234</v>
      </c>
      <c r="M3213">
        <f>+VLOOKUP(G3213,tip_dogodka!$B$2:$C$10,2,0)</f>
        <v>1</v>
      </c>
      <c r="N3213">
        <f>+VLOOKUP(E3213,prostor!$F$1:$G$101,2,0)</f>
        <v>9</v>
      </c>
      <c r="O3213">
        <f t="shared" si="200"/>
        <v>150</v>
      </c>
      <c r="P3213">
        <f>VLOOKUP(O3213,mi2hh!A$2:B$4261,2,FALSE())</f>
        <v>3</v>
      </c>
      <c r="Q3213" t="str">
        <f t="shared" si="201"/>
        <v>Red</v>
      </c>
      <c r="R3213" t="str">
        <f t="shared" si="202"/>
        <v>MA</v>
      </c>
      <c r="S3213" s="24" t="s">
        <v>1232</v>
      </c>
      <c r="T3213" t="str">
        <f t="shared" si="203"/>
        <v/>
      </c>
      <c r="U3213">
        <f>VLOOKUP(S3213,ar_skupina!L$2:M$136,2,FALSE())</f>
        <v>78</v>
      </c>
    </row>
    <row r="3214" spans="1:21" ht="14.25" customHeight="1" x14ac:dyDescent="0.25">
      <c r="A3214">
        <v>3888</v>
      </c>
      <c r="B3214" s="9">
        <v>45362.375</v>
      </c>
      <c r="C3214" s="9">
        <v>45362.479166666701</v>
      </c>
      <c r="D3214" t="s">
        <v>2289</v>
      </c>
      <c r="E3214">
        <v>301</v>
      </c>
      <c r="F3214" t="s">
        <v>2286</v>
      </c>
      <c r="G3214" t="s">
        <v>2</v>
      </c>
      <c r="H3214" t="s">
        <v>2290</v>
      </c>
      <c r="I3214" s="63" t="e">
        <f t="array" ref="I3214">_xlfn.IFS(#REF!="1",1,#REF!="2",2,#REF!="3",3,#REF!="1A",4,#REF!="1B",5,#REF!="2A",6,#REF!="2B",7,#REF!="3A",8,#REF!="3B",9,#REF!="4A",10,#REF!="","")</f>
        <v>#REF!</v>
      </c>
      <c r="J3214">
        <f>VLOOKUP(F3214,profesor!$G$2:$H$101,2,0)</f>
        <v>33</v>
      </c>
      <c r="K3214">
        <f>VLOOKUP(H3214,ar_predmet!A:C,3,0)</f>
        <v>191</v>
      </c>
      <c r="L3214" s="3">
        <f>VLOOKUP(H3214,ar_predmet!A:C,2,FALSE())</f>
        <v>7234</v>
      </c>
      <c r="M3214">
        <f>+VLOOKUP(G3214,tip_dogodka!$B$2:$C$10,2,0)</f>
        <v>1</v>
      </c>
      <c r="N3214">
        <f>+VLOOKUP(E3214,prostor!$F$1:$G$101,2,0)</f>
        <v>5</v>
      </c>
      <c r="O3214">
        <f t="shared" si="200"/>
        <v>150</v>
      </c>
      <c r="P3214">
        <f>VLOOKUP(O3214,mi2hh!A$2:B$4261,2,FALSE())</f>
        <v>3</v>
      </c>
      <c r="Q3214" t="str">
        <f t="shared" si="201"/>
        <v>Red</v>
      </c>
      <c r="R3214" t="str">
        <f t="shared" si="202"/>
        <v>MA</v>
      </c>
      <c r="S3214" s="24" t="s">
        <v>1232</v>
      </c>
      <c r="T3214" t="str">
        <f t="shared" si="203"/>
        <v/>
      </c>
      <c r="U3214">
        <f>VLOOKUP(S3214,ar_skupina!L$2:M$136,2,FALSE())</f>
        <v>78</v>
      </c>
    </row>
    <row r="3215" spans="1:21" ht="14.25" customHeight="1" x14ac:dyDescent="0.25">
      <c r="A3215">
        <v>3889</v>
      </c>
      <c r="B3215" s="9">
        <v>45359.375</v>
      </c>
      <c r="C3215" s="9">
        <v>45359.479166666701</v>
      </c>
      <c r="D3215" t="s">
        <v>2292</v>
      </c>
      <c r="E3215" t="s">
        <v>16</v>
      </c>
      <c r="F3215" t="s">
        <v>2286</v>
      </c>
      <c r="G3215" t="s">
        <v>4</v>
      </c>
      <c r="H3215" t="s">
        <v>2290</v>
      </c>
      <c r="I3215" s="63" t="e">
        <f t="array" ref="I3215">_xlfn.IFS(#REF!="1",1,#REF!="2",2,#REF!="3",3,#REF!="1A",4,#REF!="1B",5,#REF!="2A",6,#REF!="2B",7,#REF!="3A",8,#REF!="3B",9,#REF!="4A",10,#REF!="","")</f>
        <v>#REF!</v>
      </c>
      <c r="J3215">
        <f>VLOOKUP(F3215,profesor!$G$2:$H$101,2,0)</f>
        <v>33</v>
      </c>
      <c r="K3215">
        <f>VLOOKUP(H3215,ar_predmet!A:C,3,0)</f>
        <v>191</v>
      </c>
      <c r="L3215" s="3">
        <f>VLOOKUP(H3215,ar_predmet!A:C,2,FALSE())</f>
        <v>7234</v>
      </c>
      <c r="M3215">
        <f>+VLOOKUP(G3215,tip_dogodka!$B$2:$C$10,2,0)</f>
        <v>3</v>
      </c>
      <c r="N3215">
        <f>+VLOOKUP(E3215,prostor!$F$1:$G$101,2,0)</f>
        <v>54</v>
      </c>
      <c r="O3215">
        <f t="shared" si="200"/>
        <v>150</v>
      </c>
      <c r="P3215">
        <f>VLOOKUP(O3215,mi2hh!A$2:B$4261,2,FALSE())</f>
        <v>3</v>
      </c>
      <c r="Q3215" t="str">
        <f t="shared" si="201"/>
        <v>Red</v>
      </c>
      <c r="R3215" t="str">
        <f t="shared" si="202"/>
        <v>MA</v>
      </c>
      <c r="S3215" s="24" t="s">
        <v>1232</v>
      </c>
      <c r="T3215" t="str">
        <f t="shared" si="203"/>
        <v/>
      </c>
      <c r="U3215">
        <f>VLOOKUP(S3215,ar_skupina!L$2:M$136,2,FALSE())</f>
        <v>78</v>
      </c>
    </row>
    <row r="3216" spans="1:21" ht="14.25" customHeight="1" x14ac:dyDescent="0.25">
      <c r="A3216">
        <v>3891</v>
      </c>
      <c r="B3216" s="9">
        <v>45281.375</v>
      </c>
      <c r="C3216" s="9">
        <v>45281.479166666701</v>
      </c>
      <c r="D3216" t="s">
        <v>2287</v>
      </c>
      <c r="E3216">
        <v>301</v>
      </c>
      <c r="F3216" t="s">
        <v>2286</v>
      </c>
      <c r="G3216" t="s">
        <v>2</v>
      </c>
      <c r="H3216" t="s">
        <v>2288</v>
      </c>
      <c r="I3216" s="63" t="e">
        <f t="array" ref="I3216">_xlfn.IFS(#REF!="1",1,#REF!="2",2,#REF!="3",3,#REF!="1A",4,#REF!="1B",5,#REF!="2A",6,#REF!="2B",7,#REF!="3A",8,#REF!="3B",9,#REF!="4A",10,#REF!="","")</f>
        <v>#REF!</v>
      </c>
      <c r="J3216">
        <f>VLOOKUP(F3216,profesor!$G$2:$H$101,2,0)</f>
        <v>33</v>
      </c>
      <c r="K3216">
        <f>VLOOKUP(H3216,ar_predmet!A:C,3,0)</f>
        <v>75</v>
      </c>
      <c r="L3216" s="3">
        <f>VLOOKUP(H3216,ar_predmet!A:C,2,FALSE())</f>
        <v>6113</v>
      </c>
      <c r="M3216">
        <f>+VLOOKUP(G3216,tip_dogodka!$B$2:$C$10,2,0)</f>
        <v>1</v>
      </c>
      <c r="N3216">
        <f>+VLOOKUP(E3216,prostor!$F$1:$G$101,2,0)</f>
        <v>5</v>
      </c>
      <c r="O3216">
        <f t="shared" si="200"/>
        <v>150</v>
      </c>
      <c r="P3216">
        <f>VLOOKUP(O3216,mi2hh!A$2:B$4261,2,FALSE())</f>
        <v>3</v>
      </c>
      <c r="Q3216" t="str">
        <f t="shared" si="201"/>
        <v>Red</v>
      </c>
      <c r="R3216" t="str">
        <f t="shared" si="202"/>
        <v>UN</v>
      </c>
      <c r="S3216" s="24" t="s">
        <v>1192</v>
      </c>
      <c r="T3216" t="str">
        <f t="shared" si="203"/>
        <v/>
      </c>
      <c r="U3216">
        <f>VLOOKUP(S3216,ar_skupina!L$2:M$136,2,FALSE())</f>
        <v>50</v>
      </c>
    </row>
    <row r="3217" spans="1:21" ht="14.25" customHeight="1" x14ac:dyDescent="0.25">
      <c r="A3217">
        <v>3892</v>
      </c>
      <c r="B3217" s="9">
        <v>45268.375</v>
      </c>
      <c r="C3217" s="9">
        <v>45268.479166666701</v>
      </c>
      <c r="D3217" t="s">
        <v>2287</v>
      </c>
      <c r="E3217">
        <v>301</v>
      </c>
      <c r="F3217" t="s">
        <v>2286</v>
      </c>
      <c r="G3217" t="s">
        <v>2</v>
      </c>
      <c r="H3217" t="s">
        <v>2288</v>
      </c>
      <c r="I3217" s="63" t="e">
        <f t="array" ref="I3217">_xlfn.IFS(#REF!="1",1,#REF!="2",2,#REF!="3",3,#REF!="1A",4,#REF!="1B",5,#REF!="2A",6,#REF!="2B",7,#REF!="3A",8,#REF!="3B",9,#REF!="4A",10,#REF!="","")</f>
        <v>#REF!</v>
      </c>
      <c r="J3217">
        <f>VLOOKUP(F3217,profesor!$G$2:$H$101,2,0)</f>
        <v>33</v>
      </c>
      <c r="K3217">
        <f>VLOOKUP(H3217,ar_predmet!A:C,3,0)</f>
        <v>75</v>
      </c>
      <c r="L3217" s="3">
        <f>VLOOKUP(H3217,ar_predmet!A:C,2,FALSE())</f>
        <v>6113</v>
      </c>
      <c r="M3217">
        <f>+VLOOKUP(G3217,tip_dogodka!$B$2:$C$10,2,0)</f>
        <v>1</v>
      </c>
      <c r="N3217">
        <f>+VLOOKUP(E3217,prostor!$F$1:$G$101,2,0)</f>
        <v>5</v>
      </c>
      <c r="O3217">
        <f t="shared" si="200"/>
        <v>150</v>
      </c>
      <c r="P3217">
        <f>VLOOKUP(O3217,mi2hh!A$2:B$4261,2,FALSE())</f>
        <v>3</v>
      </c>
      <c r="Q3217" t="str">
        <f t="shared" si="201"/>
        <v>Red</v>
      </c>
      <c r="R3217" t="str">
        <f t="shared" si="202"/>
        <v>UN</v>
      </c>
      <c r="S3217" s="24" t="s">
        <v>1192</v>
      </c>
      <c r="T3217" t="str">
        <f t="shared" si="203"/>
        <v/>
      </c>
      <c r="U3217">
        <f>VLOOKUP(S3217,ar_skupina!L$2:M$136,2,FALSE())</f>
        <v>50</v>
      </c>
    </row>
    <row r="3218" spans="1:21" ht="14.25" customHeight="1" x14ac:dyDescent="0.25">
      <c r="A3218">
        <v>3895</v>
      </c>
      <c r="B3218" s="9">
        <v>45355.375</v>
      </c>
      <c r="C3218" s="9">
        <v>45355.479166666701</v>
      </c>
      <c r="D3218" t="s">
        <v>2289</v>
      </c>
      <c r="E3218">
        <v>307</v>
      </c>
      <c r="F3218" t="s">
        <v>2286</v>
      </c>
      <c r="G3218" t="s">
        <v>2</v>
      </c>
      <c r="H3218" t="s">
        <v>2290</v>
      </c>
      <c r="I3218" s="63" t="e">
        <f t="array" ref="I3218">_xlfn.IFS(#REF!="1",1,#REF!="2",2,#REF!="3",3,#REF!="1A",4,#REF!="1B",5,#REF!="2A",6,#REF!="2B",7,#REF!="3A",8,#REF!="3B",9,#REF!="4A",10,#REF!="","")</f>
        <v>#REF!</v>
      </c>
      <c r="J3218">
        <f>VLOOKUP(F3218,profesor!$G$2:$H$101,2,0)</f>
        <v>33</v>
      </c>
      <c r="K3218">
        <f>VLOOKUP(H3218,ar_predmet!A:C,3,0)</f>
        <v>191</v>
      </c>
      <c r="L3218" s="3">
        <f>VLOOKUP(H3218,ar_predmet!A:C,2,FALSE())</f>
        <v>7234</v>
      </c>
      <c r="M3218">
        <f>+VLOOKUP(G3218,tip_dogodka!$B$2:$C$10,2,0)</f>
        <v>1</v>
      </c>
      <c r="N3218">
        <f>+VLOOKUP(E3218,prostor!$F$1:$G$101,2,0)</f>
        <v>9</v>
      </c>
      <c r="O3218">
        <f t="shared" si="200"/>
        <v>150</v>
      </c>
      <c r="P3218">
        <f>VLOOKUP(O3218,mi2hh!A$2:B$4261,2,FALSE())</f>
        <v>3</v>
      </c>
      <c r="Q3218" t="str">
        <f t="shared" si="201"/>
        <v>Red</v>
      </c>
      <c r="R3218" t="str">
        <f t="shared" si="202"/>
        <v>MA</v>
      </c>
      <c r="S3218" s="24" t="s">
        <v>1232</v>
      </c>
      <c r="T3218" t="str">
        <f t="shared" si="203"/>
        <v/>
      </c>
      <c r="U3218">
        <f>VLOOKUP(S3218,ar_skupina!L$2:M$136,2,FALSE())</f>
        <v>78</v>
      </c>
    </row>
    <row r="3219" spans="1:21" ht="14.25" customHeight="1" x14ac:dyDescent="0.25">
      <c r="A3219">
        <v>3896</v>
      </c>
      <c r="B3219" s="9">
        <v>45301.489583333299</v>
      </c>
      <c r="C3219" s="9">
        <v>45301.59375</v>
      </c>
      <c r="D3219" t="s">
        <v>2294</v>
      </c>
      <c r="E3219">
        <v>111</v>
      </c>
      <c r="F3219" t="s">
        <v>2286</v>
      </c>
      <c r="G3219" t="s">
        <v>2</v>
      </c>
      <c r="H3219" t="s">
        <v>2295</v>
      </c>
      <c r="I3219" s="63" t="e">
        <f t="array" ref="I3219">_xlfn.IFS(#REF!="1",1,#REF!="2",2,#REF!="3",3,#REF!="1A",4,#REF!="1B",5,#REF!="2A",6,#REF!="2B",7,#REF!="3A",8,#REF!="3B",9,#REF!="4A",10,#REF!="","")</f>
        <v>#REF!</v>
      </c>
      <c r="J3219">
        <f>VLOOKUP(F3219,profesor!$G$2:$H$101,2,0)</f>
        <v>33</v>
      </c>
      <c r="K3219">
        <f>VLOOKUP(H3219,ar_predmet!A:C,3,0)</f>
        <v>7</v>
      </c>
      <c r="L3219" s="3">
        <f>VLOOKUP(H3219,ar_predmet!A:C,2,FALSE())</f>
        <v>5113</v>
      </c>
      <c r="M3219">
        <f>+VLOOKUP(G3219,tip_dogodka!$B$2:$C$10,2,0)</f>
        <v>1</v>
      </c>
      <c r="N3219">
        <f>+VLOOKUP(E3219,prostor!$F$1:$G$101,2,0)</f>
        <v>4</v>
      </c>
      <c r="O3219">
        <f t="shared" si="200"/>
        <v>150</v>
      </c>
      <c r="P3219">
        <f>VLOOKUP(O3219,mi2hh!A$2:B$4261,2,FALSE())</f>
        <v>3</v>
      </c>
      <c r="Q3219" t="str">
        <f t="shared" si="201"/>
        <v>Red</v>
      </c>
      <c r="R3219" t="str">
        <f t="shared" si="202"/>
        <v>VS</v>
      </c>
      <c r="S3219" s="24" t="s">
        <v>1128</v>
      </c>
      <c r="T3219" t="str">
        <f t="shared" si="203"/>
        <v/>
      </c>
      <c r="U3219">
        <f>VLOOKUP(S3219,ar_skupina!L$2:M$136,2,FALSE())</f>
        <v>1</v>
      </c>
    </row>
    <row r="3220" spans="1:21" ht="14.25" customHeight="1" x14ac:dyDescent="0.25">
      <c r="A3220">
        <v>3898</v>
      </c>
      <c r="B3220" s="9">
        <v>45363.375</v>
      </c>
      <c r="C3220" s="9">
        <v>45363.479166666701</v>
      </c>
      <c r="D3220" t="s">
        <v>2292</v>
      </c>
      <c r="E3220" t="s">
        <v>16</v>
      </c>
      <c r="F3220" t="s">
        <v>2286</v>
      </c>
      <c r="G3220" t="s">
        <v>4</v>
      </c>
      <c r="H3220" t="s">
        <v>2290</v>
      </c>
      <c r="I3220" s="63" t="e">
        <f t="array" ref="I3220">_xlfn.IFS(#REF!="1",1,#REF!="2",2,#REF!="3",3,#REF!="1A",4,#REF!="1B",5,#REF!="2A",6,#REF!="2B",7,#REF!="3A",8,#REF!="3B",9,#REF!="4A",10,#REF!="","")</f>
        <v>#REF!</v>
      </c>
      <c r="J3220">
        <f>VLOOKUP(F3220,profesor!$G$2:$H$101,2,0)</f>
        <v>33</v>
      </c>
      <c r="K3220">
        <f>VLOOKUP(H3220,ar_predmet!A:C,3,0)</f>
        <v>191</v>
      </c>
      <c r="L3220" s="3">
        <f>VLOOKUP(H3220,ar_predmet!A:C,2,FALSE())</f>
        <v>7234</v>
      </c>
      <c r="M3220">
        <f>+VLOOKUP(G3220,tip_dogodka!$B$2:$C$10,2,0)</f>
        <v>3</v>
      </c>
      <c r="N3220">
        <f>+VLOOKUP(E3220,prostor!$F$1:$G$101,2,0)</f>
        <v>54</v>
      </c>
      <c r="O3220">
        <f t="shared" si="200"/>
        <v>150</v>
      </c>
      <c r="P3220">
        <f>VLOOKUP(O3220,mi2hh!A$2:B$4261,2,FALSE())</f>
        <v>3</v>
      </c>
      <c r="Q3220" t="str">
        <f t="shared" si="201"/>
        <v>Red</v>
      </c>
      <c r="R3220" t="str">
        <f t="shared" si="202"/>
        <v>MA</v>
      </c>
      <c r="S3220" s="24" t="s">
        <v>1232</v>
      </c>
      <c r="T3220" t="str">
        <f t="shared" si="203"/>
        <v/>
      </c>
      <c r="U3220">
        <f>VLOOKUP(S3220,ar_skupina!L$2:M$136,2,FALSE())</f>
        <v>78</v>
      </c>
    </row>
    <row r="3221" spans="1:21" ht="14.25" customHeight="1" x14ac:dyDescent="0.25">
      <c r="A3221">
        <v>3899</v>
      </c>
      <c r="B3221" s="9">
        <v>45299.489583333299</v>
      </c>
      <c r="C3221" s="9">
        <v>45299.59375</v>
      </c>
      <c r="D3221" t="s">
        <v>2297</v>
      </c>
      <c r="E3221" t="s">
        <v>16</v>
      </c>
      <c r="F3221" t="s">
        <v>2286</v>
      </c>
      <c r="G3221" t="s">
        <v>4</v>
      </c>
      <c r="H3221" t="s">
        <v>2295</v>
      </c>
      <c r="I3221" s="63" t="e">
        <f t="array" ref="I3221">_xlfn.IFS(#REF!="1",1,#REF!="2",2,#REF!="3",3,#REF!="1A",4,#REF!="1B",5,#REF!="2A",6,#REF!="2B",7,#REF!="3A",8,#REF!="3B",9,#REF!="4A",10,#REF!="","")</f>
        <v>#REF!</v>
      </c>
      <c r="J3221">
        <f>VLOOKUP(F3221,profesor!$G$2:$H$101,2,0)</f>
        <v>33</v>
      </c>
      <c r="K3221">
        <f>VLOOKUP(H3221,ar_predmet!A:C,3,0)</f>
        <v>7</v>
      </c>
      <c r="L3221" s="3">
        <f>VLOOKUP(H3221,ar_predmet!A:C,2,FALSE())</f>
        <v>5113</v>
      </c>
      <c r="M3221">
        <f>+VLOOKUP(G3221,tip_dogodka!$B$2:$C$10,2,0)</f>
        <v>3</v>
      </c>
      <c r="N3221">
        <f>+VLOOKUP(E3221,prostor!$F$1:$G$101,2,0)</f>
        <v>54</v>
      </c>
      <c r="O3221">
        <f t="shared" si="200"/>
        <v>150</v>
      </c>
      <c r="P3221">
        <f>VLOOKUP(O3221,mi2hh!A$2:B$4261,2,FALSE())</f>
        <v>3</v>
      </c>
      <c r="Q3221" t="str">
        <f t="shared" si="201"/>
        <v>Red</v>
      </c>
      <c r="R3221" t="str">
        <f t="shared" si="202"/>
        <v>VS</v>
      </c>
      <c r="S3221" s="24" t="s">
        <v>1128</v>
      </c>
      <c r="T3221" t="str">
        <f t="shared" si="203"/>
        <v/>
      </c>
      <c r="U3221">
        <f>VLOOKUP(S3221,ar_skupina!L$2:M$136,2,FALSE())</f>
        <v>1</v>
      </c>
    </row>
    <row r="3222" spans="1:21" ht="14.25" customHeight="1" x14ac:dyDescent="0.25">
      <c r="A3222">
        <v>3900</v>
      </c>
      <c r="B3222" s="9">
        <v>45272.375</v>
      </c>
      <c r="C3222" s="9">
        <v>45272.479166666701</v>
      </c>
      <c r="D3222" t="s">
        <v>2296</v>
      </c>
      <c r="E3222" t="s">
        <v>16</v>
      </c>
      <c r="F3222" t="s">
        <v>2286</v>
      </c>
      <c r="G3222" t="s">
        <v>4</v>
      </c>
      <c r="H3222" t="s">
        <v>2288</v>
      </c>
      <c r="I3222" s="63" t="e">
        <f t="array" ref="I3222">_xlfn.IFS(#REF!="1",1,#REF!="2",2,#REF!="3",3,#REF!="1A",4,#REF!="1B",5,#REF!="2A",6,#REF!="2B",7,#REF!="3A",8,#REF!="3B",9,#REF!="4A",10,#REF!="","")</f>
        <v>#REF!</v>
      </c>
      <c r="J3222">
        <f>VLOOKUP(F3222,profesor!$G$2:$H$101,2,0)</f>
        <v>33</v>
      </c>
      <c r="K3222">
        <f>VLOOKUP(H3222,ar_predmet!A:C,3,0)</f>
        <v>75</v>
      </c>
      <c r="L3222" s="3">
        <f>VLOOKUP(H3222,ar_predmet!A:C,2,FALSE())</f>
        <v>6113</v>
      </c>
      <c r="M3222">
        <f>+VLOOKUP(G3222,tip_dogodka!$B$2:$C$10,2,0)</f>
        <v>3</v>
      </c>
      <c r="N3222">
        <f>+VLOOKUP(E3222,prostor!$F$1:$G$101,2,0)</f>
        <v>54</v>
      </c>
      <c r="O3222">
        <f t="shared" si="200"/>
        <v>150</v>
      </c>
      <c r="P3222">
        <f>VLOOKUP(O3222,mi2hh!A$2:B$4261,2,FALSE())</f>
        <v>3</v>
      </c>
      <c r="Q3222" t="str">
        <f t="shared" si="201"/>
        <v>Red</v>
      </c>
      <c r="R3222" t="str">
        <f t="shared" si="202"/>
        <v>UN</v>
      </c>
      <c r="S3222" s="24" t="s">
        <v>1192</v>
      </c>
      <c r="T3222" t="str">
        <f t="shared" si="203"/>
        <v/>
      </c>
      <c r="U3222">
        <f>VLOOKUP(S3222,ar_skupina!L$2:M$136,2,FALSE())</f>
        <v>50</v>
      </c>
    </row>
    <row r="3223" spans="1:21" ht="14.25" customHeight="1" x14ac:dyDescent="0.25">
      <c r="A3223">
        <v>3903</v>
      </c>
      <c r="B3223" s="9">
        <v>45356.375</v>
      </c>
      <c r="C3223" s="9">
        <v>45356.479166666701</v>
      </c>
      <c r="D3223" t="s">
        <v>2292</v>
      </c>
      <c r="E3223" t="s">
        <v>16</v>
      </c>
      <c r="F3223" t="s">
        <v>2286</v>
      </c>
      <c r="G3223" t="s">
        <v>4</v>
      </c>
      <c r="H3223" t="s">
        <v>2290</v>
      </c>
      <c r="I3223" s="63" t="e">
        <f t="array" ref="I3223">_xlfn.IFS(#REF!="1",1,#REF!="2",2,#REF!="3",3,#REF!="1A",4,#REF!="1B",5,#REF!="2A",6,#REF!="2B",7,#REF!="3A",8,#REF!="3B",9,#REF!="4A",10,#REF!="","")</f>
        <v>#REF!</v>
      </c>
      <c r="J3223">
        <f>VLOOKUP(F3223,profesor!$G$2:$H$101,2,0)</f>
        <v>33</v>
      </c>
      <c r="K3223">
        <f>VLOOKUP(H3223,ar_predmet!A:C,3,0)</f>
        <v>191</v>
      </c>
      <c r="L3223" s="3">
        <f>VLOOKUP(H3223,ar_predmet!A:C,2,FALSE())</f>
        <v>7234</v>
      </c>
      <c r="M3223">
        <f>+VLOOKUP(G3223,tip_dogodka!$B$2:$C$10,2,0)</f>
        <v>3</v>
      </c>
      <c r="N3223">
        <f>+VLOOKUP(E3223,prostor!$F$1:$G$101,2,0)</f>
        <v>54</v>
      </c>
      <c r="O3223">
        <f t="shared" si="200"/>
        <v>150</v>
      </c>
      <c r="P3223">
        <f>VLOOKUP(O3223,mi2hh!A$2:B$4261,2,FALSE())</f>
        <v>3</v>
      </c>
      <c r="Q3223" t="str">
        <f t="shared" si="201"/>
        <v>Red</v>
      </c>
      <c r="R3223" t="str">
        <f t="shared" si="202"/>
        <v>MA</v>
      </c>
      <c r="S3223" s="24" t="s">
        <v>1232</v>
      </c>
      <c r="T3223" t="str">
        <f t="shared" si="203"/>
        <v/>
      </c>
      <c r="U3223">
        <f>VLOOKUP(S3223,ar_skupina!L$2:M$136,2,FALSE())</f>
        <v>78</v>
      </c>
    </row>
    <row r="3224" spans="1:21" ht="14.25" customHeight="1" x14ac:dyDescent="0.25">
      <c r="A3224">
        <v>3904</v>
      </c>
      <c r="B3224" s="9">
        <v>45279.375</v>
      </c>
      <c r="C3224" s="9">
        <v>45279.479166666701</v>
      </c>
      <c r="D3224" t="s">
        <v>2296</v>
      </c>
      <c r="E3224" t="s">
        <v>16</v>
      </c>
      <c r="F3224" t="s">
        <v>2286</v>
      </c>
      <c r="G3224" t="s">
        <v>4</v>
      </c>
      <c r="H3224" t="s">
        <v>2288</v>
      </c>
      <c r="I3224" s="63" t="e">
        <f t="array" ref="I3224">_xlfn.IFS(#REF!="1",1,#REF!="2",2,#REF!="3",3,#REF!="1A",4,#REF!="1B",5,#REF!="2A",6,#REF!="2B",7,#REF!="3A",8,#REF!="3B",9,#REF!="4A",10,#REF!="","")</f>
        <v>#REF!</v>
      </c>
      <c r="J3224">
        <f>VLOOKUP(F3224,profesor!$G$2:$H$101,2,0)</f>
        <v>33</v>
      </c>
      <c r="K3224">
        <f>VLOOKUP(H3224,ar_predmet!A:C,3,0)</f>
        <v>75</v>
      </c>
      <c r="L3224" s="3">
        <f>VLOOKUP(H3224,ar_predmet!A:C,2,FALSE())</f>
        <v>6113</v>
      </c>
      <c r="M3224">
        <f>+VLOOKUP(G3224,tip_dogodka!$B$2:$C$10,2,0)</f>
        <v>3</v>
      </c>
      <c r="N3224">
        <f>+VLOOKUP(E3224,prostor!$F$1:$G$101,2,0)</f>
        <v>54</v>
      </c>
      <c r="O3224">
        <f t="shared" si="200"/>
        <v>150</v>
      </c>
      <c r="P3224">
        <f>VLOOKUP(O3224,mi2hh!A$2:B$4261,2,FALSE())</f>
        <v>3</v>
      </c>
      <c r="Q3224" t="str">
        <f t="shared" si="201"/>
        <v>Red</v>
      </c>
      <c r="R3224" t="str">
        <f t="shared" si="202"/>
        <v>UN</v>
      </c>
      <c r="S3224" s="24" t="s">
        <v>1192</v>
      </c>
      <c r="T3224" t="str">
        <f t="shared" si="203"/>
        <v/>
      </c>
      <c r="U3224">
        <f>VLOOKUP(S3224,ar_skupina!L$2:M$136,2,FALSE())</f>
        <v>50</v>
      </c>
    </row>
    <row r="3225" spans="1:21" ht="14.25" customHeight="1" x14ac:dyDescent="0.25">
      <c r="A3225">
        <v>3905</v>
      </c>
      <c r="B3225" s="9">
        <v>45275.375</v>
      </c>
      <c r="C3225" s="9">
        <v>45275.479166666701</v>
      </c>
      <c r="D3225" t="s">
        <v>2296</v>
      </c>
      <c r="E3225" t="s">
        <v>16</v>
      </c>
      <c r="F3225" t="s">
        <v>2286</v>
      </c>
      <c r="G3225" t="s">
        <v>4</v>
      </c>
      <c r="H3225" t="s">
        <v>2288</v>
      </c>
      <c r="I3225" s="63" t="e">
        <f t="array" ref="I3225">_xlfn.IFS(#REF!="1",1,#REF!="2",2,#REF!="3",3,#REF!="1A",4,#REF!="1B",5,#REF!="2A",6,#REF!="2B",7,#REF!="3A",8,#REF!="3B",9,#REF!="4A",10,#REF!="","")</f>
        <v>#REF!</v>
      </c>
      <c r="J3225">
        <f>VLOOKUP(F3225,profesor!$G$2:$H$101,2,0)</f>
        <v>33</v>
      </c>
      <c r="K3225">
        <f>VLOOKUP(H3225,ar_predmet!A:C,3,0)</f>
        <v>75</v>
      </c>
      <c r="L3225" s="3">
        <f>VLOOKUP(H3225,ar_predmet!A:C,2,FALSE())</f>
        <v>6113</v>
      </c>
      <c r="M3225">
        <f>+VLOOKUP(G3225,tip_dogodka!$B$2:$C$10,2,0)</f>
        <v>3</v>
      </c>
      <c r="N3225">
        <f>+VLOOKUP(E3225,prostor!$F$1:$G$101,2,0)</f>
        <v>54</v>
      </c>
      <c r="O3225">
        <f t="shared" si="200"/>
        <v>150</v>
      </c>
      <c r="P3225">
        <f>VLOOKUP(O3225,mi2hh!A$2:B$4261,2,FALSE())</f>
        <v>3</v>
      </c>
      <c r="Q3225" t="str">
        <f t="shared" si="201"/>
        <v>Red</v>
      </c>
      <c r="R3225" t="str">
        <f t="shared" si="202"/>
        <v>UN</v>
      </c>
      <c r="S3225" s="24" t="s">
        <v>1192</v>
      </c>
      <c r="T3225" t="str">
        <f t="shared" si="203"/>
        <v/>
      </c>
      <c r="U3225">
        <f>VLOOKUP(S3225,ar_skupina!L$2:M$136,2,FALSE())</f>
        <v>50</v>
      </c>
    </row>
    <row r="3226" spans="1:21" ht="14.25" customHeight="1" x14ac:dyDescent="0.25">
      <c r="A3226">
        <v>3906</v>
      </c>
      <c r="B3226" s="9">
        <v>45302.635416666701</v>
      </c>
      <c r="C3226" s="9">
        <v>45302.739583333299</v>
      </c>
      <c r="D3226" t="s">
        <v>2297</v>
      </c>
      <c r="E3226" t="s">
        <v>16</v>
      </c>
      <c r="F3226" t="s">
        <v>2286</v>
      </c>
      <c r="G3226" t="s">
        <v>4</v>
      </c>
      <c r="H3226" t="s">
        <v>2295</v>
      </c>
      <c r="I3226" s="63" t="e">
        <f t="array" ref="I3226">_xlfn.IFS(#REF!="1",1,#REF!="2",2,#REF!="3",3,#REF!="1A",4,#REF!="1B",5,#REF!="2A",6,#REF!="2B",7,#REF!="3A",8,#REF!="3B",9,#REF!="4A",10,#REF!="","")</f>
        <v>#REF!</v>
      </c>
      <c r="J3226">
        <f>VLOOKUP(F3226,profesor!$G$2:$H$101,2,0)</f>
        <v>33</v>
      </c>
      <c r="K3226">
        <f>VLOOKUP(H3226,ar_predmet!A:C,3,0)</f>
        <v>7</v>
      </c>
      <c r="L3226" s="3">
        <f>VLOOKUP(H3226,ar_predmet!A:C,2,FALSE())</f>
        <v>5113</v>
      </c>
      <c r="M3226">
        <f>+VLOOKUP(G3226,tip_dogodka!$B$2:$C$10,2,0)</f>
        <v>3</v>
      </c>
      <c r="N3226">
        <f>+VLOOKUP(E3226,prostor!$F$1:$G$101,2,0)</f>
        <v>54</v>
      </c>
      <c r="O3226">
        <f t="shared" si="200"/>
        <v>150</v>
      </c>
      <c r="P3226">
        <f>VLOOKUP(O3226,mi2hh!A$2:B$4261,2,FALSE())</f>
        <v>3</v>
      </c>
      <c r="Q3226" t="str">
        <f t="shared" si="201"/>
        <v>Red</v>
      </c>
      <c r="R3226" t="str">
        <f t="shared" si="202"/>
        <v>VS</v>
      </c>
      <c r="S3226" s="24" t="s">
        <v>1128</v>
      </c>
      <c r="T3226" t="str">
        <f t="shared" si="203"/>
        <v/>
      </c>
      <c r="U3226">
        <f>VLOOKUP(S3226,ar_skupina!L$2:M$136,2,FALSE())</f>
        <v>1</v>
      </c>
    </row>
    <row r="3227" spans="1:21" ht="14.25" customHeight="1" x14ac:dyDescent="0.25">
      <c r="A3227">
        <v>3908</v>
      </c>
      <c r="B3227" s="9">
        <v>45399.416666666701</v>
      </c>
      <c r="C3227" s="9">
        <v>45399.520833333299</v>
      </c>
      <c r="D3227" t="s">
        <v>1387</v>
      </c>
      <c r="E3227" t="s">
        <v>17</v>
      </c>
      <c r="F3227" t="s">
        <v>2286</v>
      </c>
      <c r="G3227" t="s">
        <v>2</v>
      </c>
      <c r="H3227" t="s">
        <v>1381</v>
      </c>
      <c r="I3227" s="63" t="e">
        <f t="array" ref="I3227">_xlfn.IFS(#REF!="1",1,#REF!="2",2,#REF!="3",3,#REF!="1A",4,#REF!="1B",5,#REF!="2A",6,#REF!="2B",7,#REF!="3A",8,#REF!="3B",9,#REF!="4A",10,#REF!="","")</f>
        <v>#REF!</v>
      </c>
      <c r="J3227">
        <f>VLOOKUP(F3227,profesor!$G$2:$H$101,2,0)</f>
        <v>33</v>
      </c>
      <c r="K3227">
        <f>VLOOKUP(H3227,ar_predmet!A:C,3,0)</f>
        <v>164</v>
      </c>
      <c r="L3227" s="3">
        <f>VLOOKUP(H3227,ar_predmet!A:C,2,FALSE())</f>
        <v>7124</v>
      </c>
      <c r="M3227">
        <f>+VLOOKUP(G3227,tip_dogodka!$B$2:$C$10,2,0)</f>
        <v>1</v>
      </c>
      <c r="N3227">
        <f>+VLOOKUP(E3227,prostor!$F$1:$G$101,2,0)</f>
        <v>55</v>
      </c>
      <c r="O3227">
        <f t="shared" si="200"/>
        <v>150</v>
      </c>
      <c r="P3227">
        <f>VLOOKUP(O3227,mi2hh!A$2:B$4261,2,FALSE())</f>
        <v>3</v>
      </c>
      <c r="Q3227" t="str">
        <f t="shared" si="201"/>
        <v>Red</v>
      </c>
      <c r="R3227" t="str">
        <f t="shared" si="202"/>
        <v>MA</v>
      </c>
      <c r="S3227" s="24" t="s">
        <v>1225</v>
      </c>
      <c r="T3227" t="str">
        <f t="shared" si="203"/>
        <v/>
      </c>
      <c r="U3227">
        <f>VLOOKUP(S3227,ar_skupina!L$2:M$136,2,FALSE())</f>
        <v>81</v>
      </c>
    </row>
    <row r="3228" spans="1:21" ht="14.25" customHeight="1" x14ac:dyDescent="0.25">
      <c r="A3228">
        <v>3913</v>
      </c>
      <c r="B3228" s="9">
        <v>45281.75</v>
      </c>
      <c r="C3228" s="9">
        <v>45281.854166666701</v>
      </c>
      <c r="D3228" t="s">
        <v>2296</v>
      </c>
      <c r="E3228" t="s">
        <v>16</v>
      </c>
      <c r="F3228" t="s">
        <v>2286</v>
      </c>
      <c r="G3228" t="s">
        <v>4</v>
      </c>
      <c r="H3228" t="s">
        <v>2288</v>
      </c>
      <c r="I3228" s="63" t="e">
        <f t="array" ref="I3228">_xlfn.IFS(#REF!="1",1,#REF!="2",2,#REF!="3",3,#REF!="1A",4,#REF!="1B",5,#REF!="2A",6,#REF!="2B",7,#REF!="3A",8,#REF!="3B",9,#REF!="4A",10,#REF!="","")</f>
        <v>#REF!</v>
      </c>
      <c r="J3228">
        <f>VLOOKUP(F3228,profesor!$G$2:$H$101,2,0)</f>
        <v>33</v>
      </c>
      <c r="K3228">
        <f>VLOOKUP(H3228,ar_predmet!A:C,3,0)</f>
        <v>75</v>
      </c>
      <c r="L3228" s="3">
        <f>VLOOKUP(H3228,ar_predmet!A:C,2,FALSE())</f>
        <v>6113</v>
      </c>
      <c r="M3228">
        <f>+VLOOKUP(G3228,tip_dogodka!$B$2:$C$10,2,0)</f>
        <v>3</v>
      </c>
      <c r="N3228">
        <f>+VLOOKUP(E3228,prostor!$F$1:$G$101,2,0)</f>
        <v>54</v>
      </c>
      <c r="O3228">
        <f t="shared" si="200"/>
        <v>150</v>
      </c>
      <c r="P3228">
        <f>VLOOKUP(O3228,mi2hh!A$2:B$4261,2,FALSE())</f>
        <v>3</v>
      </c>
      <c r="Q3228" t="str">
        <f t="shared" si="201"/>
        <v>Red</v>
      </c>
      <c r="R3228" t="str">
        <f t="shared" si="202"/>
        <v>UN</v>
      </c>
      <c r="S3228" s="24" t="s">
        <v>1192</v>
      </c>
      <c r="T3228" t="str">
        <f t="shared" si="203"/>
        <v/>
      </c>
      <c r="U3228">
        <f>VLOOKUP(S3228,ar_skupina!L$2:M$136,2,FALSE())</f>
        <v>50</v>
      </c>
    </row>
    <row r="3229" spans="1:21" ht="14.25" customHeight="1" x14ac:dyDescent="0.25">
      <c r="A3229">
        <v>3914</v>
      </c>
      <c r="B3229" s="9">
        <v>45352.375</v>
      </c>
      <c r="C3229" s="9">
        <v>45352.479166666701</v>
      </c>
      <c r="D3229" t="s">
        <v>2292</v>
      </c>
      <c r="E3229" t="s">
        <v>16</v>
      </c>
      <c r="F3229" t="s">
        <v>2286</v>
      </c>
      <c r="G3229" t="s">
        <v>4</v>
      </c>
      <c r="H3229" t="s">
        <v>2290</v>
      </c>
      <c r="I3229" s="63" t="e">
        <f t="array" ref="I3229">_xlfn.IFS(#REF!="1",1,#REF!="2",2,#REF!="3",3,#REF!="1A",4,#REF!="1B",5,#REF!="2A",6,#REF!="2B",7,#REF!="3A",8,#REF!="3B",9,#REF!="4A",10,#REF!="","")</f>
        <v>#REF!</v>
      </c>
      <c r="J3229">
        <f>VLOOKUP(F3229,profesor!$G$2:$H$101,2,0)</f>
        <v>33</v>
      </c>
      <c r="K3229">
        <f>VLOOKUP(H3229,ar_predmet!A:C,3,0)</f>
        <v>191</v>
      </c>
      <c r="L3229" s="3">
        <f>VLOOKUP(H3229,ar_predmet!A:C,2,FALSE())</f>
        <v>7234</v>
      </c>
      <c r="M3229">
        <f>+VLOOKUP(G3229,tip_dogodka!$B$2:$C$10,2,0)</f>
        <v>3</v>
      </c>
      <c r="N3229">
        <f>+VLOOKUP(E3229,prostor!$F$1:$G$101,2,0)</f>
        <v>54</v>
      </c>
      <c r="O3229">
        <f t="shared" si="200"/>
        <v>150</v>
      </c>
      <c r="P3229">
        <f>VLOOKUP(O3229,mi2hh!A$2:B$4261,2,FALSE())</f>
        <v>3</v>
      </c>
      <c r="Q3229" t="str">
        <f t="shared" si="201"/>
        <v>Red</v>
      </c>
      <c r="R3229" t="str">
        <f t="shared" si="202"/>
        <v>MA</v>
      </c>
      <c r="S3229" s="24" t="s">
        <v>1232</v>
      </c>
      <c r="T3229" t="str">
        <f t="shared" si="203"/>
        <v/>
      </c>
      <c r="U3229">
        <f>VLOOKUP(S3229,ar_skupina!L$2:M$136,2,FALSE())</f>
        <v>78</v>
      </c>
    </row>
    <row r="3230" spans="1:21" ht="14.25" customHeight="1" x14ac:dyDescent="0.25">
      <c r="A3230">
        <v>3917</v>
      </c>
      <c r="B3230" s="9">
        <v>45282.375</v>
      </c>
      <c r="C3230" s="9">
        <v>45282.479166666701</v>
      </c>
      <c r="D3230" t="s">
        <v>2296</v>
      </c>
      <c r="E3230" t="s">
        <v>16</v>
      </c>
      <c r="F3230" t="s">
        <v>2286</v>
      </c>
      <c r="G3230" t="s">
        <v>4</v>
      </c>
      <c r="H3230" t="s">
        <v>2288</v>
      </c>
      <c r="I3230" s="63" t="e">
        <f t="array" ref="I3230">_xlfn.IFS(#REF!="1",1,#REF!="2",2,#REF!="3",3,#REF!="1A",4,#REF!="1B",5,#REF!="2A",6,#REF!="2B",7,#REF!="3A",8,#REF!="3B",9,#REF!="4A",10,#REF!="","")</f>
        <v>#REF!</v>
      </c>
      <c r="J3230">
        <f>VLOOKUP(F3230,profesor!$G$2:$H$101,2,0)</f>
        <v>33</v>
      </c>
      <c r="K3230">
        <f>VLOOKUP(H3230,ar_predmet!A:C,3,0)</f>
        <v>75</v>
      </c>
      <c r="L3230" s="3">
        <f>VLOOKUP(H3230,ar_predmet!A:C,2,FALSE())</f>
        <v>6113</v>
      </c>
      <c r="M3230">
        <f>+VLOOKUP(G3230,tip_dogodka!$B$2:$C$10,2,0)</f>
        <v>3</v>
      </c>
      <c r="N3230">
        <f>+VLOOKUP(E3230,prostor!$F$1:$G$101,2,0)</f>
        <v>54</v>
      </c>
      <c r="O3230">
        <f t="shared" si="200"/>
        <v>150</v>
      </c>
      <c r="P3230">
        <f>VLOOKUP(O3230,mi2hh!A$2:B$4261,2,FALSE())</f>
        <v>3</v>
      </c>
      <c r="Q3230" t="str">
        <f t="shared" si="201"/>
        <v>Red</v>
      </c>
      <c r="R3230" t="str">
        <f t="shared" si="202"/>
        <v>UN</v>
      </c>
      <c r="S3230" s="24" t="s">
        <v>1192</v>
      </c>
      <c r="T3230" t="str">
        <f t="shared" si="203"/>
        <v/>
      </c>
      <c r="U3230">
        <f>VLOOKUP(S3230,ar_skupina!L$2:M$136,2,FALSE())</f>
        <v>50</v>
      </c>
    </row>
    <row r="3231" spans="1:21" ht="14.25" customHeight="1" x14ac:dyDescent="0.25">
      <c r="A3231">
        <v>3918</v>
      </c>
      <c r="B3231" s="9">
        <v>45278.375</v>
      </c>
      <c r="C3231" s="9">
        <v>45278.479166666701</v>
      </c>
      <c r="D3231" t="s">
        <v>2287</v>
      </c>
      <c r="E3231">
        <v>301</v>
      </c>
      <c r="F3231" t="s">
        <v>2286</v>
      </c>
      <c r="G3231" t="s">
        <v>2</v>
      </c>
      <c r="H3231" t="s">
        <v>2288</v>
      </c>
      <c r="I3231" s="63" t="e">
        <f t="array" ref="I3231">_xlfn.IFS(#REF!="1",1,#REF!="2",2,#REF!="3",3,#REF!="1A",4,#REF!="1B",5,#REF!="2A",6,#REF!="2B",7,#REF!="3A",8,#REF!="3B",9,#REF!="4A",10,#REF!="","")</f>
        <v>#REF!</v>
      </c>
      <c r="J3231">
        <f>VLOOKUP(F3231,profesor!$G$2:$H$101,2,0)</f>
        <v>33</v>
      </c>
      <c r="K3231">
        <f>VLOOKUP(H3231,ar_predmet!A:C,3,0)</f>
        <v>75</v>
      </c>
      <c r="L3231" s="3">
        <f>VLOOKUP(H3231,ar_predmet!A:C,2,FALSE())</f>
        <v>6113</v>
      </c>
      <c r="M3231">
        <f>+VLOOKUP(G3231,tip_dogodka!$B$2:$C$10,2,0)</f>
        <v>1</v>
      </c>
      <c r="N3231">
        <f>+VLOOKUP(E3231,prostor!$F$1:$G$101,2,0)</f>
        <v>5</v>
      </c>
      <c r="O3231">
        <f t="shared" si="200"/>
        <v>150</v>
      </c>
      <c r="P3231">
        <f>VLOOKUP(O3231,mi2hh!A$2:B$4261,2,FALSE())</f>
        <v>3</v>
      </c>
      <c r="Q3231" t="str">
        <f t="shared" si="201"/>
        <v>Red</v>
      </c>
      <c r="R3231" t="str">
        <f t="shared" si="202"/>
        <v>UN</v>
      </c>
      <c r="S3231" s="24" t="s">
        <v>1192</v>
      </c>
      <c r="T3231" t="str">
        <f t="shared" si="203"/>
        <v/>
      </c>
      <c r="U3231">
        <f>VLOOKUP(S3231,ar_skupina!L$2:M$136,2,FALSE())</f>
        <v>50</v>
      </c>
    </row>
    <row r="3232" spans="1:21" ht="14.25" customHeight="1" x14ac:dyDescent="0.25">
      <c r="A3232">
        <v>3919</v>
      </c>
      <c r="B3232" s="9">
        <v>45274.489583333299</v>
      </c>
      <c r="C3232" s="9">
        <v>45274.59375</v>
      </c>
      <c r="D3232" t="s">
        <v>2294</v>
      </c>
      <c r="E3232">
        <v>111</v>
      </c>
      <c r="F3232" t="s">
        <v>2286</v>
      </c>
      <c r="G3232" t="s">
        <v>2</v>
      </c>
      <c r="H3232" t="s">
        <v>2295</v>
      </c>
      <c r="I3232" s="63" t="e">
        <f t="array" ref="I3232">_xlfn.IFS(#REF!="1",1,#REF!="2",2,#REF!="3",3,#REF!="1A",4,#REF!="1B",5,#REF!="2A",6,#REF!="2B",7,#REF!="3A",8,#REF!="3B",9,#REF!="4A",10,#REF!="","")</f>
        <v>#REF!</v>
      </c>
      <c r="J3232">
        <f>VLOOKUP(F3232,profesor!$G$2:$H$101,2,0)</f>
        <v>33</v>
      </c>
      <c r="K3232">
        <f>VLOOKUP(H3232,ar_predmet!A:C,3,0)</f>
        <v>7</v>
      </c>
      <c r="L3232" s="3">
        <f>VLOOKUP(H3232,ar_predmet!A:C,2,FALSE())</f>
        <v>5113</v>
      </c>
      <c r="M3232">
        <f>+VLOOKUP(G3232,tip_dogodka!$B$2:$C$10,2,0)</f>
        <v>1</v>
      </c>
      <c r="N3232">
        <f>+VLOOKUP(E3232,prostor!$F$1:$G$101,2,0)</f>
        <v>4</v>
      </c>
      <c r="O3232">
        <f t="shared" si="200"/>
        <v>150</v>
      </c>
      <c r="P3232">
        <f>VLOOKUP(O3232,mi2hh!A$2:B$4261,2,FALSE())</f>
        <v>3</v>
      </c>
      <c r="Q3232" t="str">
        <f t="shared" si="201"/>
        <v>Red</v>
      </c>
      <c r="R3232" t="str">
        <f t="shared" si="202"/>
        <v>VS</v>
      </c>
      <c r="S3232" s="24" t="s">
        <v>1128</v>
      </c>
      <c r="T3232" t="str">
        <f t="shared" si="203"/>
        <v/>
      </c>
      <c r="U3232">
        <f>VLOOKUP(S3232,ar_skupina!L$2:M$136,2,FALSE())</f>
        <v>1</v>
      </c>
    </row>
    <row r="3233" spans="1:21" ht="14.25" customHeight="1" x14ac:dyDescent="0.25">
      <c r="A3233">
        <v>3920</v>
      </c>
      <c r="B3233" s="9">
        <v>45401.53125</v>
      </c>
      <c r="C3233" s="9">
        <v>45401.635416666701</v>
      </c>
      <c r="D3233" t="s">
        <v>1385</v>
      </c>
      <c r="E3233" t="s">
        <v>17</v>
      </c>
      <c r="F3233" t="s">
        <v>2286</v>
      </c>
      <c r="G3233" t="s">
        <v>3</v>
      </c>
      <c r="H3233" t="s">
        <v>1381</v>
      </c>
      <c r="I3233" s="63" t="e">
        <f t="array" ref="I3233">_xlfn.IFS(#REF!="1",1,#REF!="2",2,#REF!="3",3,#REF!="1A",4,#REF!="1B",5,#REF!="2A",6,#REF!="2B",7,#REF!="3A",8,#REF!="3B",9,#REF!="4A",10,#REF!="","")</f>
        <v>#REF!</v>
      </c>
      <c r="J3233">
        <f>VLOOKUP(F3233,profesor!$G$2:$H$101,2,0)</f>
        <v>33</v>
      </c>
      <c r="K3233">
        <f>VLOOKUP(H3233,ar_predmet!A:C,3,0)</f>
        <v>164</v>
      </c>
      <c r="L3233" s="3">
        <f>VLOOKUP(H3233,ar_predmet!A:C,2,FALSE())</f>
        <v>7124</v>
      </c>
      <c r="M3233">
        <f>+VLOOKUP(G3233,tip_dogodka!$B$2:$C$10,2,0)</f>
        <v>2</v>
      </c>
      <c r="N3233">
        <f>+VLOOKUP(E3233,prostor!$F$1:$G$101,2,0)</f>
        <v>55</v>
      </c>
      <c r="O3233">
        <f t="shared" si="200"/>
        <v>150</v>
      </c>
      <c r="P3233">
        <f>VLOOKUP(O3233,mi2hh!A$2:B$4261,2,FALSE())</f>
        <v>3</v>
      </c>
      <c r="Q3233" t="str">
        <f t="shared" si="201"/>
        <v>Red</v>
      </c>
      <c r="R3233" t="str">
        <f t="shared" si="202"/>
        <v>MA</v>
      </c>
      <c r="S3233" s="24" t="s">
        <v>1225</v>
      </c>
      <c r="T3233" t="str">
        <f t="shared" si="203"/>
        <v/>
      </c>
      <c r="U3233">
        <f>VLOOKUP(S3233,ar_skupina!L$2:M$136,2,FALSE())</f>
        <v>81</v>
      </c>
    </row>
    <row r="3234" spans="1:21" ht="14.25" customHeight="1" x14ac:dyDescent="0.25">
      <c r="A3234">
        <v>3922</v>
      </c>
      <c r="B3234" s="9">
        <v>45399.677083333299</v>
      </c>
      <c r="C3234" s="9">
        <v>45399.78125</v>
      </c>
      <c r="D3234" t="s">
        <v>1380</v>
      </c>
      <c r="E3234" t="s">
        <v>16</v>
      </c>
      <c r="F3234" t="s">
        <v>2286</v>
      </c>
      <c r="G3234" t="s">
        <v>4</v>
      </c>
      <c r="H3234" t="s">
        <v>1381</v>
      </c>
      <c r="I3234" s="63" t="e">
        <f t="array" ref="I3234">_xlfn.IFS(#REF!="1",1,#REF!="2",2,#REF!="3",3,#REF!="1A",4,#REF!="1B",5,#REF!="2A",6,#REF!="2B",7,#REF!="3A",8,#REF!="3B",9,#REF!="4A",10,#REF!="","")</f>
        <v>#REF!</v>
      </c>
      <c r="J3234">
        <f>VLOOKUP(F3234,profesor!$G$2:$H$101,2,0)</f>
        <v>33</v>
      </c>
      <c r="K3234">
        <f>VLOOKUP(H3234,ar_predmet!A:C,3,0)</f>
        <v>164</v>
      </c>
      <c r="L3234" s="3">
        <f>VLOOKUP(H3234,ar_predmet!A:C,2,FALSE())</f>
        <v>7124</v>
      </c>
      <c r="M3234">
        <f>+VLOOKUP(G3234,tip_dogodka!$B$2:$C$10,2,0)</f>
        <v>3</v>
      </c>
      <c r="N3234">
        <f>+VLOOKUP(E3234,prostor!$F$1:$G$101,2,0)</f>
        <v>54</v>
      </c>
      <c r="O3234">
        <f t="shared" si="200"/>
        <v>150</v>
      </c>
      <c r="P3234">
        <f>VLOOKUP(O3234,mi2hh!A$2:B$4261,2,FALSE())</f>
        <v>3</v>
      </c>
      <c r="Q3234" t="str">
        <f t="shared" si="201"/>
        <v>Red</v>
      </c>
      <c r="R3234" t="str">
        <f t="shared" si="202"/>
        <v>MA</v>
      </c>
      <c r="S3234" s="24" t="s">
        <v>1225</v>
      </c>
      <c r="T3234" t="str">
        <f t="shared" si="203"/>
        <v/>
      </c>
      <c r="U3234">
        <f>VLOOKUP(S3234,ar_skupina!L$2:M$136,2,FALSE())</f>
        <v>81</v>
      </c>
    </row>
    <row r="3235" spans="1:21" ht="14.25" customHeight="1" x14ac:dyDescent="0.25">
      <c r="A3235">
        <v>3924</v>
      </c>
      <c r="B3235" s="9">
        <v>45366.75</v>
      </c>
      <c r="C3235" s="9">
        <v>45366.854166666701</v>
      </c>
      <c r="D3235" t="s">
        <v>2293</v>
      </c>
      <c r="E3235" t="s">
        <v>17</v>
      </c>
      <c r="F3235" t="s">
        <v>2286</v>
      </c>
      <c r="G3235" t="s">
        <v>2</v>
      </c>
      <c r="H3235" t="s">
        <v>2290</v>
      </c>
      <c r="I3235" s="63" t="e">
        <f t="array" ref="I3235">_xlfn.IFS(#REF!="1",1,#REF!="2",2,#REF!="3",3,#REF!="1A",4,#REF!="1B",5,#REF!="2A",6,#REF!="2B",7,#REF!="3A",8,#REF!="3B",9,#REF!="4A",10,#REF!="","")</f>
        <v>#REF!</v>
      </c>
      <c r="J3235">
        <f>VLOOKUP(F3235,profesor!$G$2:$H$101,2,0)</f>
        <v>33</v>
      </c>
      <c r="K3235">
        <f>VLOOKUP(H3235,ar_predmet!A:C,3,0)</f>
        <v>191</v>
      </c>
      <c r="L3235" s="3">
        <f>VLOOKUP(H3235,ar_predmet!A:C,2,FALSE())</f>
        <v>7234</v>
      </c>
      <c r="M3235">
        <f>+VLOOKUP(G3235,tip_dogodka!$B$2:$C$10,2,0)</f>
        <v>1</v>
      </c>
      <c r="N3235">
        <f>+VLOOKUP(E3235,prostor!$F$1:$G$101,2,0)</f>
        <v>55</v>
      </c>
      <c r="O3235">
        <f t="shared" si="200"/>
        <v>150</v>
      </c>
      <c r="P3235">
        <f>VLOOKUP(O3235,mi2hh!A$2:B$4261,2,FALSE())</f>
        <v>3</v>
      </c>
      <c r="Q3235" t="str">
        <f t="shared" si="201"/>
        <v>Izr</v>
      </c>
      <c r="R3235" t="str">
        <f t="shared" si="202"/>
        <v>MA</v>
      </c>
      <c r="S3235" s="24" t="s">
        <v>1262</v>
      </c>
      <c r="T3235" t="str">
        <f t="shared" si="203"/>
        <v/>
      </c>
      <c r="U3235">
        <f>VLOOKUP(S3235,ar_skupina!L$2:M$136,2,FALSE())</f>
        <v>114</v>
      </c>
    </row>
    <row r="3236" spans="1:21" ht="14.25" customHeight="1" x14ac:dyDescent="0.25">
      <c r="A3236">
        <v>3925</v>
      </c>
      <c r="B3236" s="9">
        <v>45282.489583333299</v>
      </c>
      <c r="C3236" s="9">
        <v>45282.59375</v>
      </c>
      <c r="D3236" t="s">
        <v>2297</v>
      </c>
      <c r="E3236" t="s">
        <v>16</v>
      </c>
      <c r="F3236" t="s">
        <v>2286</v>
      </c>
      <c r="G3236" t="s">
        <v>4</v>
      </c>
      <c r="H3236" t="s">
        <v>2295</v>
      </c>
      <c r="I3236" s="63" t="e">
        <f t="array" ref="I3236">_xlfn.IFS(#REF!="1",1,#REF!="2",2,#REF!="3",3,#REF!="1A",4,#REF!="1B",5,#REF!="2A",6,#REF!="2B",7,#REF!="3A",8,#REF!="3B",9,#REF!="4A",10,#REF!="","")</f>
        <v>#REF!</v>
      </c>
      <c r="J3236">
        <f>VLOOKUP(F3236,profesor!$G$2:$H$101,2,0)</f>
        <v>33</v>
      </c>
      <c r="K3236">
        <f>VLOOKUP(H3236,ar_predmet!A:C,3,0)</f>
        <v>7</v>
      </c>
      <c r="L3236" s="3">
        <f>VLOOKUP(H3236,ar_predmet!A:C,2,FALSE())</f>
        <v>5113</v>
      </c>
      <c r="M3236">
        <f>+VLOOKUP(G3236,tip_dogodka!$B$2:$C$10,2,0)</f>
        <v>3</v>
      </c>
      <c r="N3236">
        <f>+VLOOKUP(E3236,prostor!$F$1:$G$101,2,0)</f>
        <v>54</v>
      </c>
      <c r="O3236">
        <f t="shared" si="200"/>
        <v>150</v>
      </c>
      <c r="P3236">
        <f>VLOOKUP(O3236,mi2hh!A$2:B$4261,2,FALSE())</f>
        <v>3</v>
      </c>
      <c r="Q3236" t="str">
        <f t="shared" si="201"/>
        <v>Red</v>
      </c>
      <c r="R3236" t="str">
        <f t="shared" si="202"/>
        <v>VS</v>
      </c>
      <c r="S3236" s="24" t="s">
        <v>1128</v>
      </c>
      <c r="T3236" t="str">
        <f t="shared" si="203"/>
        <v/>
      </c>
      <c r="U3236">
        <f>VLOOKUP(S3236,ar_skupina!L$2:M$136,2,FALSE())</f>
        <v>1</v>
      </c>
    </row>
    <row r="3237" spans="1:21" ht="14.25" customHeight="1" x14ac:dyDescent="0.25">
      <c r="A3237">
        <v>3926</v>
      </c>
      <c r="B3237" s="9">
        <v>45303.375</v>
      </c>
      <c r="C3237" s="9">
        <v>45303.479166666701</v>
      </c>
      <c r="D3237" t="s">
        <v>2287</v>
      </c>
      <c r="E3237">
        <v>301</v>
      </c>
      <c r="F3237" t="s">
        <v>2286</v>
      </c>
      <c r="G3237" t="s">
        <v>2</v>
      </c>
      <c r="H3237" t="s">
        <v>2288</v>
      </c>
      <c r="I3237" s="63" t="e">
        <f t="array" ref="I3237">_xlfn.IFS(#REF!="1",1,#REF!="2",2,#REF!="3",3,#REF!="1A",4,#REF!="1B",5,#REF!="2A",6,#REF!="2B",7,#REF!="3A",8,#REF!="3B",9,#REF!="4A",10,#REF!="","")</f>
        <v>#REF!</v>
      </c>
      <c r="J3237">
        <f>VLOOKUP(F3237,profesor!$G$2:$H$101,2,0)</f>
        <v>33</v>
      </c>
      <c r="K3237">
        <f>VLOOKUP(H3237,ar_predmet!A:C,3,0)</f>
        <v>75</v>
      </c>
      <c r="L3237" s="3">
        <f>VLOOKUP(H3237,ar_predmet!A:C,2,FALSE())</f>
        <v>6113</v>
      </c>
      <c r="M3237">
        <f>+VLOOKUP(G3237,tip_dogodka!$B$2:$C$10,2,0)</f>
        <v>1</v>
      </c>
      <c r="N3237">
        <f>+VLOOKUP(E3237,prostor!$F$1:$G$101,2,0)</f>
        <v>5</v>
      </c>
      <c r="O3237">
        <f t="shared" si="200"/>
        <v>150</v>
      </c>
      <c r="P3237">
        <f>VLOOKUP(O3237,mi2hh!A$2:B$4261,2,FALSE())</f>
        <v>3</v>
      </c>
      <c r="Q3237" t="str">
        <f t="shared" si="201"/>
        <v>Red</v>
      </c>
      <c r="R3237" t="str">
        <f t="shared" si="202"/>
        <v>UN</v>
      </c>
      <c r="S3237" s="24" t="s">
        <v>1192</v>
      </c>
      <c r="T3237" t="str">
        <f t="shared" si="203"/>
        <v/>
      </c>
      <c r="U3237">
        <f>VLOOKUP(S3237,ar_skupina!L$2:M$136,2,FALSE())</f>
        <v>50</v>
      </c>
    </row>
    <row r="3238" spans="1:21" ht="14.25" customHeight="1" x14ac:dyDescent="0.25">
      <c r="A3238">
        <v>3927</v>
      </c>
      <c r="B3238" s="9">
        <v>45365.708333333299</v>
      </c>
      <c r="C3238" s="9">
        <v>45365.885416666701</v>
      </c>
      <c r="D3238" t="s">
        <v>2298</v>
      </c>
      <c r="E3238" t="s">
        <v>17</v>
      </c>
      <c r="F3238" t="s">
        <v>2286</v>
      </c>
      <c r="G3238" t="s">
        <v>2</v>
      </c>
      <c r="H3238" t="s">
        <v>2299</v>
      </c>
      <c r="I3238" s="63" t="e">
        <f t="array" ref="I3238">_xlfn.IFS(#REF!="1",1,#REF!="2",2,#REF!="3",3,#REF!="1A",4,#REF!="1B",5,#REF!="2A",6,#REF!="2B",7,#REF!="3A",8,#REF!="3B",9,#REF!="4A",10,#REF!="","")</f>
        <v>#REF!</v>
      </c>
      <c r="J3238">
        <f>VLOOKUP(F3238,profesor!$G$2:$H$101,2,0)</f>
        <v>33</v>
      </c>
      <c r="K3238">
        <f>VLOOKUP(H3238,ar_predmet!A:C,3,0)</f>
        <v>292</v>
      </c>
      <c r="L3238" s="3">
        <f>VLOOKUP(H3238,ar_predmet!A:C,2,FALSE())</f>
        <v>4128</v>
      </c>
      <c r="M3238">
        <f>+VLOOKUP(G3238,tip_dogodka!$B$2:$C$10,2,0)</f>
        <v>1</v>
      </c>
      <c r="N3238">
        <f>+VLOOKUP(E3238,prostor!$F$1:$G$101,2,0)</f>
        <v>55</v>
      </c>
      <c r="O3238">
        <f t="shared" si="200"/>
        <v>255</v>
      </c>
      <c r="P3238">
        <f>VLOOKUP(O3238,mi2hh!A$2:B$4261,2,FALSE())</f>
        <v>5</v>
      </c>
      <c r="Q3238" t="str">
        <f t="shared" si="201"/>
        <v>Izr</v>
      </c>
      <c r="R3238" t="str">
        <f t="shared" si="202"/>
        <v>DO</v>
      </c>
      <c r="S3238" s="24" t="s">
        <v>1277</v>
      </c>
      <c r="T3238" t="str">
        <f t="shared" si="203"/>
        <v/>
      </c>
      <c r="U3238">
        <f>VLOOKUP(S3238,ar_skupina!L$2:M$136,2,FALSE())</f>
        <v>128</v>
      </c>
    </row>
    <row r="3239" spans="1:21" ht="14.25" customHeight="1" x14ac:dyDescent="0.25">
      <c r="A3239">
        <v>3929</v>
      </c>
      <c r="B3239" s="9">
        <v>45267.375</v>
      </c>
      <c r="C3239" s="9">
        <v>45267.479166666701</v>
      </c>
      <c r="D3239" t="s">
        <v>2287</v>
      </c>
      <c r="E3239">
        <v>301</v>
      </c>
      <c r="F3239" t="s">
        <v>2286</v>
      </c>
      <c r="G3239" t="s">
        <v>2</v>
      </c>
      <c r="H3239" t="s">
        <v>2288</v>
      </c>
      <c r="I3239" s="63" t="e">
        <f t="array" ref="I3239">_xlfn.IFS(#REF!="1",1,#REF!="2",2,#REF!="3",3,#REF!="1A",4,#REF!="1B",5,#REF!="2A",6,#REF!="2B",7,#REF!="3A",8,#REF!="3B",9,#REF!="4A",10,#REF!="","")</f>
        <v>#REF!</v>
      </c>
      <c r="J3239">
        <f>VLOOKUP(F3239,profesor!$G$2:$H$101,2,0)</f>
        <v>33</v>
      </c>
      <c r="K3239">
        <f>VLOOKUP(H3239,ar_predmet!A:C,3,0)</f>
        <v>75</v>
      </c>
      <c r="L3239" s="3">
        <f>VLOOKUP(H3239,ar_predmet!A:C,2,FALSE())</f>
        <v>6113</v>
      </c>
      <c r="M3239">
        <f>+VLOOKUP(G3239,tip_dogodka!$B$2:$C$10,2,0)</f>
        <v>1</v>
      </c>
      <c r="N3239">
        <f>+VLOOKUP(E3239,prostor!$F$1:$G$101,2,0)</f>
        <v>5</v>
      </c>
      <c r="O3239">
        <f t="shared" si="200"/>
        <v>150</v>
      </c>
      <c r="P3239">
        <f>VLOOKUP(O3239,mi2hh!A$2:B$4261,2,FALSE())</f>
        <v>3</v>
      </c>
      <c r="Q3239" t="str">
        <f t="shared" si="201"/>
        <v>Red</v>
      </c>
      <c r="R3239" t="str">
        <f t="shared" si="202"/>
        <v>UN</v>
      </c>
      <c r="S3239" s="24" t="s">
        <v>1192</v>
      </c>
      <c r="T3239" t="str">
        <f t="shared" si="203"/>
        <v/>
      </c>
      <c r="U3239">
        <f>VLOOKUP(S3239,ar_skupina!L$2:M$136,2,FALSE())</f>
        <v>50</v>
      </c>
    </row>
    <row r="3240" spans="1:21" ht="14.25" customHeight="1" x14ac:dyDescent="0.25">
      <c r="A3240">
        <v>3931</v>
      </c>
      <c r="B3240" s="9">
        <v>45385.416666666701</v>
      </c>
      <c r="C3240" s="9">
        <v>45385.520833333299</v>
      </c>
      <c r="D3240" t="s">
        <v>1395</v>
      </c>
      <c r="E3240" t="s">
        <v>16</v>
      </c>
      <c r="F3240" t="s">
        <v>2286</v>
      </c>
      <c r="G3240" t="s">
        <v>5</v>
      </c>
      <c r="H3240" t="s">
        <v>1381</v>
      </c>
      <c r="I3240" s="63" t="e">
        <f t="array" ref="I3240">_xlfn.IFS(#REF!="1",1,#REF!="2",2,#REF!="3",3,#REF!="1A",4,#REF!="1B",5,#REF!="2A",6,#REF!="2B",7,#REF!="3A",8,#REF!="3B",9,#REF!="4A",10,#REF!="","")</f>
        <v>#REF!</v>
      </c>
      <c r="J3240">
        <f>VLOOKUP(F3240,profesor!$G$2:$H$101,2,0)</f>
        <v>33</v>
      </c>
      <c r="K3240">
        <f>VLOOKUP(H3240,ar_predmet!A:C,3,0)</f>
        <v>164</v>
      </c>
      <c r="L3240" s="3">
        <f>VLOOKUP(H3240,ar_predmet!A:C,2,FALSE())</f>
        <v>7124</v>
      </c>
      <c r="M3240">
        <f>+VLOOKUP(G3240,tip_dogodka!$B$2:$C$10,2,0)</f>
        <v>4</v>
      </c>
      <c r="N3240">
        <f>+VLOOKUP(E3240,prostor!$F$1:$G$101,2,0)</f>
        <v>54</v>
      </c>
      <c r="O3240">
        <f t="shared" si="200"/>
        <v>150</v>
      </c>
      <c r="P3240">
        <f>VLOOKUP(O3240,mi2hh!A$2:B$4261,2,FALSE())</f>
        <v>3</v>
      </c>
      <c r="Q3240" t="str">
        <f t="shared" si="201"/>
        <v>Red</v>
      </c>
      <c r="R3240" t="str">
        <f t="shared" si="202"/>
        <v>MA</v>
      </c>
      <c r="S3240" s="24" t="s">
        <v>1225</v>
      </c>
      <c r="T3240" t="str">
        <f t="shared" si="203"/>
        <v/>
      </c>
      <c r="U3240">
        <f>VLOOKUP(S3240,ar_skupina!L$2:M$136,2,FALSE())</f>
        <v>81</v>
      </c>
    </row>
    <row r="3241" spans="1:21" ht="14.25" customHeight="1" x14ac:dyDescent="0.25">
      <c r="A3241">
        <v>3932</v>
      </c>
      <c r="B3241" s="9">
        <v>45275.489583333299</v>
      </c>
      <c r="C3241" s="9">
        <v>45275.59375</v>
      </c>
      <c r="D3241" t="s">
        <v>2297</v>
      </c>
      <c r="E3241" t="s">
        <v>16</v>
      </c>
      <c r="F3241" t="s">
        <v>2286</v>
      </c>
      <c r="G3241" t="s">
        <v>4</v>
      </c>
      <c r="H3241" t="s">
        <v>2295</v>
      </c>
      <c r="I3241" s="63" t="e">
        <f t="array" ref="I3241">_xlfn.IFS(#REF!="1",1,#REF!="2",2,#REF!="3",3,#REF!="1A",4,#REF!="1B",5,#REF!="2A",6,#REF!="2B",7,#REF!="3A",8,#REF!="3B",9,#REF!="4A",10,#REF!="","")</f>
        <v>#REF!</v>
      </c>
      <c r="J3241">
        <f>VLOOKUP(F3241,profesor!$G$2:$H$101,2,0)</f>
        <v>33</v>
      </c>
      <c r="K3241">
        <f>VLOOKUP(H3241,ar_predmet!A:C,3,0)</f>
        <v>7</v>
      </c>
      <c r="L3241" s="3">
        <f>VLOOKUP(H3241,ar_predmet!A:C,2,FALSE())</f>
        <v>5113</v>
      </c>
      <c r="M3241">
        <f>+VLOOKUP(G3241,tip_dogodka!$B$2:$C$10,2,0)</f>
        <v>3</v>
      </c>
      <c r="N3241">
        <f>+VLOOKUP(E3241,prostor!$F$1:$G$101,2,0)</f>
        <v>54</v>
      </c>
      <c r="O3241">
        <f t="shared" si="200"/>
        <v>150</v>
      </c>
      <c r="P3241">
        <f>VLOOKUP(O3241,mi2hh!A$2:B$4261,2,FALSE())</f>
        <v>3</v>
      </c>
      <c r="Q3241" t="str">
        <f t="shared" si="201"/>
        <v>Red</v>
      </c>
      <c r="R3241" t="str">
        <f t="shared" si="202"/>
        <v>VS</v>
      </c>
      <c r="S3241" s="24" t="s">
        <v>1128</v>
      </c>
      <c r="T3241" t="str">
        <f t="shared" si="203"/>
        <v/>
      </c>
      <c r="U3241">
        <f>VLOOKUP(S3241,ar_skupina!L$2:M$136,2,FALSE())</f>
        <v>1</v>
      </c>
    </row>
    <row r="3242" spans="1:21" ht="14.25" customHeight="1" x14ac:dyDescent="0.25">
      <c r="A3242">
        <v>3933</v>
      </c>
      <c r="B3242" s="9">
        <v>45236.75</v>
      </c>
      <c r="C3242" s="9">
        <v>45236.916666666701</v>
      </c>
      <c r="D3242" t="s">
        <v>2300</v>
      </c>
      <c r="E3242" t="s">
        <v>17</v>
      </c>
      <c r="F3242" t="s">
        <v>2286</v>
      </c>
      <c r="G3242" t="s">
        <v>10</v>
      </c>
      <c r="H3242" t="s">
        <v>2089</v>
      </c>
      <c r="I3242" s="63" t="e">
        <f t="array" ref="I3242">_xlfn.IFS(#REF!="1",1,#REF!="2",2,#REF!="3",3,#REF!="1A",4,#REF!="1B",5,#REF!="2A",6,#REF!="2B",7,#REF!="3A",8,#REF!="3B",9,#REF!="4A",10,#REF!="","")</f>
        <v>#REF!</v>
      </c>
      <c r="J3242">
        <f>VLOOKUP(F3242,profesor!$G$2:$H$101,2,0)</f>
        <v>33</v>
      </c>
      <c r="K3242">
        <f>VLOOKUP(H3242,ar_predmet!A:C,3,0)</f>
        <v>283</v>
      </c>
      <c r="L3242" s="3" t="str">
        <f>VLOOKUP(H3242,ar_predmet!A:C,2,FALSE())</f>
        <v>KM304</v>
      </c>
      <c r="M3242">
        <f>+VLOOKUP(G3242,tip_dogodka!$B$2:$C$10,2,0)</f>
        <v>9</v>
      </c>
      <c r="N3242">
        <f>+VLOOKUP(E3242,prostor!$F$1:$G$101,2,0)</f>
        <v>55</v>
      </c>
      <c r="O3242">
        <f t="shared" si="200"/>
        <v>240</v>
      </c>
      <c r="P3242">
        <f>VLOOKUP(O3242,mi2hh!A$2:B$4261,2,FALSE())</f>
        <v>5</v>
      </c>
      <c r="Q3242" t="str">
        <f t="shared" si="201"/>
        <v>Izr</v>
      </c>
      <c r="R3242" t="str">
        <f t="shared" si="202"/>
        <v>VS</v>
      </c>
      <c r="S3242" s="24" t="s">
        <v>1256</v>
      </c>
      <c r="T3242" t="str">
        <f t="shared" si="203"/>
        <v/>
      </c>
      <c r="U3242">
        <f>VLOOKUP(S3242,ar_skupina!L$2:M$136,2,FALSE())</f>
        <v>109</v>
      </c>
    </row>
    <row r="3243" spans="1:21" ht="14.25" customHeight="1" x14ac:dyDescent="0.25">
      <c r="A3243">
        <v>3934</v>
      </c>
      <c r="B3243" s="9">
        <v>45306.375</v>
      </c>
      <c r="C3243" s="9">
        <v>45306.479166666701</v>
      </c>
      <c r="D3243" t="s">
        <v>2296</v>
      </c>
      <c r="E3243" t="s">
        <v>16</v>
      </c>
      <c r="F3243" t="s">
        <v>2286</v>
      </c>
      <c r="G3243" t="s">
        <v>4</v>
      </c>
      <c r="H3243" t="s">
        <v>2288</v>
      </c>
      <c r="I3243" s="63" t="e">
        <f t="array" ref="I3243">_xlfn.IFS(#REF!="1",1,#REF!="2",2,#REF!="3",3,#REF!="1A",4,#REF!="1B",5,#REF!="2A",6,#REF!="2B",7,#REF!="3A",8,#REF!="3B",9,#REF!="4A",10,#REF!="","")</f>
        <v>#REF!</v>
      </c>
      <c r="J3243">
        <f>VLOOKUP(F3243,profesor!$G$2:$H$101,2,0)</f>
        <v>33</v>
      </c>
      <c r="K3243">
        <f>VLOOKUP(H3243,ar_predmet!A:C,3,0)</f>
        <v>75</v>
      </c>
      <c r="L3243" s="3">
        <f>VLOOKUP(H3243,ar_predmet!A:C,2,FALSE())</f>
        <v>6113</v>
      </c>
      <c r="M3243">
        <f>+VLOOKUP(G3243,tip_dogodka!$B$2:$C$10,2,0)</f>
        <v>3</v>
      </c>
      <c r="N3243">
        <f>+VLOOKUP(E3243,prostor!$F$1:$G$101,2,0)</f>
        <v>54</v>
      </c>
      <c r="O3243">
        <f t="shared" si="200"/>
        <v>150</v>
      </c>
      <c r="P3243">
        <f>VLOOKUP(O3243,mi2hh!A$2:B$4261,2,FALSE())</f>
        <v>3</v>
      </c>
      <c r="Q3243" t="str">
        <f t="shared" si="201"/>
        <v>Red</v>
      </c>
      <c r="R3243" t="str">
        <f t="shared" si="202"/>
        <v>UN</v>
      </c>
      <c r="S3243" s="24" t="s">
        <v>1192</v>
      </c>
      <c r="T3243" t="str">
        <f t="shared" si="203"/>
        <v/>
      </c>
      <c r="U3243">
        <f>VLOOKUP(S3243,ar_skupina!L$2:M$136,2,FALSE())</f>
        <v>50</v>
      </c>
    </row>
    <row r="3244" spans="1:21" ht="14.25" customHeight="1" x14ac:dyDescent="0.25">
      <c r="A3244">
        <v>3935</v>
      </c>
      <c r="B3244" s="9">
        <v>45267.489583333299</v>
      </c>
      <c r="C3244" s="9">
        <v>45267.59375</v>
      </c>
      <c r="D3244" t="s">
        <v>2294</v>
      </c>
      <c r="E3244">
        <v>111</v>
      </c>
      <c r="F3244" t="s">
        <v>2286</v>
      </c>
      <c r="G3244" t="s">
        <v>2</v>
      </c>
      <c r="H3244" t="s">
        <v>2295</v>
      </c>
      <c r="I3244" s="63" t="e">
        <f t="array" ref="I3244">_xlfn.IFS(#REF!="1",1,#REF!="2",2,#REF!="3",3,#REF!="1A",4,#REF!="1B",5,#REF!="2A",6,#REF!="2B",7,#REF!="3A",8,#REF!="3B",9,#REF!="4A",10,#REF!="","")</f>
        <v>#REF!</v>
      </c>
      <c r="J3244">
        <f>VLOOKUP(F3244,profesor!$G$2:$H$101,2,0)</f>
        <v>33</v>
      </c>
      <c r="K3244">
        <f>VLOOKUP(H3244,ar_predmet!A:C,3,0)</f>
        <v>7</v>
      </c>
      <c r="L3244" s="3">
        <f>VLOOKUP(H3244,ar_predmet!A:C,2,FALSE())</f>
        <v>5113</v>
      </c>
      <c r="M3244">
        <f>+VLOOKUP(G3244,tip_dogodka!$B$2:$C$10,2,0)</f>
        <v>1</v>
      </c>
      <c r="N3244">
        <f>+VLOOKUP(E3244,prostor!$F$1:$G$101,2,0)</f>
        <v>4</v>
      </c>
      <c r="O3244">
        <f t="shared" si="200"/>
        <v>150</v>
      </c>
      <c r="P3244">
        <f>VLOOKUP(O3244,mi2hh!A$2:B$4261,2,FALSE())</f>
        <v>3</v>
      </c>
      <c r="Q3244" t="str">
        <f t="shared" si="201"/>
        <v>Red</v>
      </c>
      <c r="R3244" t="str">
        <f t="shared" si="202"/>
        <v>VS</v>
      </c>
      <c r="S3244" s="24" t="s">
        <v>1128</v>
      </c>
      <c r="T3244" t="str">
        <f t="shared" si="203"/>
        <v/>
      </c>
      <c r="U3244">
        <f>VLOOKUP(S3244,ar_skupina!L$2:M$136,2,FALSE())</f>
        <v>1</v>
      </c>
    </row>
    <row r="3245" spans="1:21" ht="14.25" customHeight="1" x14ac:dyDescent="0.25">
      <c r="A3245">
        <v>3937</v>
      </c>
      <c r="B3245" s="9">
        <v>45366.375</v>
      </c>
      <c r="C3245" s="9">
        <v>45366.479166666701</v>
      </c>
      <c r="D3245" t="s">
        <v>2289</v>
      </c>
      <c r="E3245" t="s">
        <v>17</v>
      </c>
      <c r="F3245" t="s">
        <v>2286</v>
      </c>
      <c r="G3245" t="s">
        <v>2</v>
      </c>
      <c r="H3245" t="s">
        <v>2290</v>
      </c>
      <c r="I3245" s="63" t="e">
        <f t="array" ref="I3245">_xlfn.IFS(#REF!="1",1,#REF!="2",2,#REF!="3",3,#REF!="1A",4,#REF!="1B",5,#REF!="2A",6,#REF!="2B",7,#REF!="3A",8,#REF!="3B",9,#REF!="4A",10,#REF!="","")</f>
        <v>#REF!</v>
      </c>
      <c r="J3245">
        <f>VLOOKUP(F3245,profesor!$G$2:$H$101,2,0)</f>
        <v>33</v>
      </c>
      <c r="K3245">
        <f>VLOOKUP(H3245,ar_predmet!A:C,3,0)</f>
        <v>191</v>
      </c>
      <c r="L3245" s="3">
        <f>VLOOKUP(H3245,ar_predmet!A:C,2,FALSE())</f>
        <v>7234</v>
      </c>
      <c r="M3245">
        <f>+VLOOKUP(G3245,tip_dogodka!$B$2:$C$10,2,0)</f>
        <v>1</v>
      </c>
      <c r="N3245">
        <f>+VLOOKUP(E3245,prostor!$F$1:$G$101,2,0)</f>
        <v>55</v>
      </c>
      <c r="O3245">
        <f t="shared" si="200"/>
        <v>150</v>
      </c>
      <c r="P3245">
        <f>VLOOKUP(O3245,mi2hh!A$2:B$4261,2,FALSE())</f>
        <v>3</v>
      </c>
      <c r="Q3245" t="str">
        <f t="shared" si="201"/>
        <v>Red</v>
      </c>
      <c r="R3245" t="str">
        <f t="shared" si="202"/>
        <v>MA</v>
      </c>
      <c r="S3245" s="24" t="s">
        <v>1232</v>
      </c>
      <c r="T3245" t="str">
        <f t="shared" si="203"/>
        <v/>
      </c>
      <c r="U3245">
        <f>VLOOKUP(S3245,ar_skupina!L$2:M$136,2,FALSE())</f>
        <v>78</v>
      </c>
    </row>
    <row r="3246" spans="1:21" ht="14.25" customHeight="1" x14ac:dyDescent="0.25">
      <c r="A3246">
        <v>3938</v>
      </c>
      <c r="B3246" s="9">
        <v>45366.75</v>
      </c>
      <c r="C3246" s="9">
        <v>45366.854166666701</v>
      </c>
      <c r="D3246" t="s">
        <v>2293</v>
      </c>
      <c r="E3246" t="s">
        <v>17</v>
      </c>
      <c r="F3246" t="s">
        <v>2286</v>
      </c>
      <c r="G3246" t="s">
        <v>2</v>
      </c>
      <c r="H3246" t="s">
        <v>2290</v>
      </c>
      <c r="I3246" s="63" t="e">
        <f t="array" ref="I3246">_xlfn.IFS(#REF!="1",1,#REF!="2",2,#REF!="3",3,#REF!="1A",4,#REF!="1B",5,#REF!="2A",6,#REF!="2B",7,#REF!="3A",8,#REF!="3B",9,#REF!="4A",10,#REF!="","")</f>
        <v>#REF!</v>
      </c>
      <c r="J3246">
        <f>VLOOKUP(F3246,profesor!$G$2:$H$101,2,0)</f>
        <v>33</v>
      </c>
      <c r="K3246">
        <f>VLOOKUP(H3246,ar_predmet!A:C,3,0)</f>
        <v>191</v>
      </c>
      <c r="L3246" s="3">
        <f>VLOOKUP(H3246,ar_predmet!A:C,2,FALSE())</f>
        <v>7234</v>
      </c>
      <c r="M3246">
        <f>+VLOOKUP(G3246,tip_dogodka!$B$2:$C$10,2,0)</f>
        <v>1</v>
      </c>
      <c r="N3246">
        <f>+VLOOKUP(E3246,prostor!$F$1:$G$101,2,0)</f>
        <v>55</v>
      </c>
      <c r="O3246">
        <f t="shared" si="200"/>
        <v>150</v>
      </c>
      <c r="P3246">
        <f>VLOOKUP(O3246,mi2hh!A$2:B$4261,2,FALSE())</f>
        <v>3</v>
      </c>
      <c r="Q3246" t="str">
        <f t="shared" si="201"/>
        <v>Izr</v>
      </c>
      <c r="R3246" t="str">
        <f t="shared" si="202"/>
        <v>MA</v>
      </c>
      <c r="S3246" s="24" t="s">
        <v>1262</v>
      </c>
      <c r="T3246" t="str">
        <f t="shared" si="203"/>
        <v/>
      </c>
      <c r="U3246">
        <f>VLOOKUP(S3246,ar_skupina!L$2:M$136,2,FALSE())</f>
        <v>114</v>
      </c>
    </row>
    <row r="3247" spans="1:21" ht="14.25" customHeight="1" x14ac:dyDescent="0.25">
      <c r="A3247">
        <v>3941</v>
      </c>
      <c r="B3247" s="9">
        <v>45400.53125</v>
      </c>
      <c r="C3247" s="9">
        <v>45400.635416666701</v>
      </c>
      <c r="D3247" t="s">
        <v>1385</v>
      </c>
      <c r="E3247">
        <v>302</v>
      </c>
      <c r="F3247" t="s">
        <v>2286</v>
      </c>
      <c r="G3247" t="s">
        <v>3</v>
      </c>
      <c r="H3247" t="s">
        <v>1381</v>
      </c>
      <c r="I3247" s="63" t="e">
        <f t="array" ref="I3247">_xlfn.IFS(#REF!="1",1,#REF!="2",2,#REF!="3",3,#REF!="1A",4,#REF!="1B",5,#REF!="2A",6,#REF!="2B",7,#REF!="3A",8,#REF!="3B",9,#REF!="4A",10,#REF!="","")</f>
        <v>#REF!</v>
      </c>
      <c r="J3247">
        <f>VLOOKUP(F3247,profesor!$G$2:$H$101,2,0)</f>
        <v>33</v>
      </c>
      <c r="K3247">
        <f>VLOOKUP(H3247,ar_predmet!A:C,3,0)</f>
        <v>164</v>
      </c>
      <c r="L3247" s="3">
        <f>VLOOKUP(H3247,ar_predmet!A:C,2,FALSE())</f>
        <v>7124</v>
      </c>
      <c r="M3247">
        <f>+VLOOKUP(G3247,tip_dogodka!$B$2:$C$10,2,0)</f>
        <v>2</v>
      </c>
      <c r="N3247">
        <f>+VLOOKUP(E3247,prostor!$F$1:$G$101,2,0)</f>
        <v>6</v>
      </c>
      <c r="O3247">
        <f t="shared" si="200"/>
        <v>150</v>
      </c>
      <c r="P3247">
        <f>VLOOKUP(O3247,mi2hh!A$2:B$4261,2,FALSE())</f>
        <v>3</v>
      </c>
      <c r="Q3247" t="str">
        <f t="shared" si="201"/>
        <v>Red</v>
      </c>
      <c r="R3247" t="str">
        <f t="shared" si="202"/>
        <v>MA</v>
      </c>
      <c r="S3247" s="24" t="s">
        <v>1225</v>
      </c>
      <c r="T3247" t="str">
        <f t="shared" si="203"/>
        <v/>
      </c>
      <c r="U3247">
        <f>VLOOKUP(S3247,ar_skupina!L$2:M$136,2,FALSE())</f>
        <v>81</v>
      </c>
    </row>
    <row r="3248" spans="1:21" ht="14.25" customHeight="1" x14ac:dyDescent="0.25">
      <c r="A3248">
        <v>3942</v>
      </c>
      <c r="B3248" s="9">
        <v>45271.489583333299</v>
      </c>
      <c r="C3248" s="9">
        <v>45271.59375</v>
      </c>
      <c r="D3248" t="s">
        <v>2294</v>
      </c>
      <c r="E3248">
        <v>111</v>
      </c>
      <c r="F3248" t="s">
        <v>2286</v>
      </c>
      <c r="G3248" t="s">
        <v>2</v>
      </c>
      <c r="H3248" t="s">
        <v>2295</v>
      </c>
      <c r="I3248" s="63" t="e">
        <f t="array" ref="I3248">_xlfn.IFS(#REF!="1",1,#REF!="2",2,#REF!="3",3,#REF!="1A",4,#REF!="1B",5,#REF!="2A",6,#REF!="2B",7,#REF!="3A",8,#REF!="3B",9,#REF!="4A",10,#REF!="","")</f>
        <v>#REF!</v>
      </c>
      <c r="J3248">
        <f>VLOOKUP(F3248,profesor!$G$2:$H$101,2,0)</f>
        <v>33</v>
      </c>
      <c r="K3248">
        <f>VLOOKUP(H3248,ar_predmet!A:C,3,0)</f>
        <v>7</v>
      </c>
      <c r="L3248" s="3">
        <f>VLOOKUP(H3248,ar_predmet!A:C,2,FALSE())</f>
        <v>5113</v>
      </c>
      <c r="M3248">
        <f>+VLOOKUP(G3248,tip_dogodka!$B$2:$C$10,2,0)</f>
        <v>1</v>
      </c>
      <c r="N3248">
        <f>+VLOOKUP(E3248,prostor!$F$1:$G$101,2,0)</f>
        <v>4</v>
      </c>
      <c r="O3248">
        <f t="shared" si="200"/>
        <v>150</v>
      </c>
      <c r="P3248">
        <f>VLOOKUP(O3248,mi2hh!A$2:B$4261,2,FALSE())</f>
        <v>3</v>
      </c>
      <c r="Q3248" t="str">
        <f t="shared" si="201"/>
        <v>Red</v>
      </c>
      <c r="R3248" t="str">
        <f t="shared" si="202"/>
        <v>VS</v>
      </c>
      <c r="S3248" s="24" t="s">
        <v>1128</v>
      </c>
      <c r="T3248" t="str">
        <f t="shared" si="203"/>
        <v/>
      </c>
      <c r="U3248">
        <f>VLOOKUP(S3248,ar_skupina!L$2:M$136,2,FALSE())</f>
        <v>1</v>
      </c>
    </row>
    <row r="3249" spans="1:21" ht="14.25" customHeight="1" x14ac:dyDescent="0.25">
      <c r="A3249">
        <v>3943</v>
      </c>
      <c r="B3249" s="9">
        <v>45280.489583333299</v>
      </c>
      <c r="C3249" s="9">
        <v>45280.59375</v>
      </c>
      <c r="D3249" t="s">
        <v>2297</v>
      </c>
      <c r="E3249" t="s">
        <v>16</v>
      </c>
      <c r="F3249" t="s">
        <v>2286</v>
      </c>
      <c r="G3249" t="s">
        <v>4</v>
      </c>
      <c r="H3249" t="s">
        <v>2295</v>
      </c>
      <c r="I3249" s="63" t="e">
        <f t="array" ref="I3249">_xlfn.IFS(#REF!="1",1,#REF!="2",2,#REF!="3",3,#REF!="1A",4,#REF!="1B",5,#REF!="2A",6,#REF!="2B",7,#REF!="3A",8,#REF!="3B",9,#REF!="4A",10,#REF!="","")</f>
        <v>#REF!</v>
      </c>
      <c r="J3249">
        <f>VLOOKUP(F3249,profesor!$G$2:$H$101,2,0)</f>
        <v>33</v>
      </c>
      <c r="K3249">
        <f>VLOOKUP(H3249,ar_predmet!A:C,3,0)</f>
        <v>7</v>
      </c>
      <c r="L3249" s="3">
        <f>VLOOKUP(H3249,ar_predmet!A:C,2,FALSE())</f>
        <v>5113</v>
      </c>
      <c r="M3249">
        <f>+VLOOKUP(G3249,tip_dogodka!$B$2:$C$10,2,0)</f>
        <v>3</v>
      </c>
      <c r="N3249">
        <f>+VLOOKUP(E3249,prostor!$F$1:$G$101,2,0)</f>
        <v>54</v>
      </c>
      <c r="O3249">
        <f t="shared" si="200"/>
        <v>150</v>
      </c>
      <c r="P3249">
        <f>VLOOKUP(O3249,mi2hh!A$2:B$4261,2,FALSE())</f>
        <v>3</v>
      </c>
      <c r="Q3249" t="str">
        <f t="shared" si="201"/>
        <v>Red</v>
      </c>
      <c r="R3249" t="str">
        <f t="shared" si="202"/>
        <v>VS</v>
      </c>
      <c r="S3249" s="24" t="s">
        <v>1128</v>
      </c>
      <c r="T3249" t="str">
        <f t="shared" si="203"/>
        <v/>
      </c>
      <c r="U3249">
        <f>VLOOKUP(S3249,ar_skupina!L$2:M$136,2,FALSE())</f>
        <v>1</v>
      </c>
    </row>
    <row r="3250" spans="1:21" ht="14.25" customHeight="1" x14ac:dyDescent="0.25">
      <c r="A3250">
        <v>3944</v>
      </c>
      <c r="B3250" s="9">
        <v>45300.375</v>
      </c>
      <c r="C3250" s="9">
        <v>45300.479166666701</v>
      </c>
      <c r="D3250" t="s">
        <v>2296</v>
      </c>
      <c r="E3250" t="s">
        <v>16</v>
      </c>
      <c r="F3250" t="s">
        <v>2286</v>
      </c>
      <c r="G3250" t="s">
        <v>4</v>
      </c>
      <c r="H3250" t="s">
        <v>2288</v>
      </c>
      <c r="I3250" s="63" t="e">
        <f t="array" ref="I3250">_xlfn.IFS(#REF!="1",1,#REF!="2",2,#REF!="3",3,#REF!="1A",4,#REF!="1B",5,#REF!="2A",6,#REF!="2B",7,#REF!="3A",8,#REF!="3B",9,#REF!="4A",10,#REF!="","")</f>
        <v>#REF!</v>
      </c>
      <c r="J3250">
        <f>VLOOKUP(F3250,profesor!$G$2:$H$101,2,0)</f>
        <v>33</v>
      </c>
      <c r="K3250">
        <f>VLOOKUP(H3250,ar_predmet!A:C,3,0)</f>
        <v>75</v>
      </c>
      <c r="L3250" s="3">
        <f>VLOOKUP(H3250,ar_predmet!A:C,2,FALSE())</f>
        <v>6113</v>
      </c>
      <c r="M3250">
        <f>+VLOOKUP(G3250,tip_dogodka!$B$2:$C$10,2,0)</f>
        <v>3</v>
      </c>
      <c r="N3250">
        <f>+VLOOKUP(E3250,prostor!$F$1:$G$101,2,0)</f>
        <v>54</v>
      </c>
      <c r="O3250">
        <f t="shared" si="200"/>
        <v>150</v>
      </c>
      <c r="P3250">
        <f>VLOOKUP(O3250,mi2hh!A$2:B$4261,2,FALSE())</f>
        <v>3</v>
      </c>
      <c r="Q3250" t="str">
        <f t="shared" si="201"/>
        <v>Red</v>
      </c>
      <c r="R3250" t="str">
        <f t="shared" si="202"/>
        <v>UN</v>
      </c>
      <c r="S3250" s="24" t="s">
        <v>1192</v>
      </c>
      <c r="T3250" t="str">
        <f t="shared" si="203"/>
        <v/>
      </c>
      <c r="U3250">
        <f>VLOOKUP(S3250,ar_skupina!L$2:M$136,2,FALSE())</f>
        <v>50</v>
      </c>
    </row>
    <row r="3251" spans="1:21" ht="14.25" customHeight="1" x14ac:dyDescent="0.25">
      <c r="A3251">
        <v>3946</v>
      </c>
      <c r="B3251" s="9">
        <v>45407.875</v>
      </c>
      <c r="C3251" s="9">
        <v>45407.958333333299</v>
      </c>
      <c r="D3251" t="s">
        <v>1389</v>
      </c>
      <c r="E3251" t="s">
        <v>17</v>
      </c>
      <c r="F3251" t="s">
        <v>2286</v>
      </c>
      <c r="G3251" t="s">
        <v>8</v>
      </c>
      <c r="H3251" t="s">
        <v>1381</v>
      </c>
      <c r="I3251" s="63" t="e">
        <f t="array" ref="I3251">_xlfn.IFS(#REF!="1",1,#REF!="2",2,#REF!="3",3,#REF!="1A",4,#REF!="1B",5,#REF!="2A",6,#REF!="2B",7,#REF!="3A",8,#REF!="3B",9,#REF!="4A",10,#REF!="","")</f>
        <v>#REF!</v>
      </c>
      <c r="J3251">
        <f>VLOOKUP(F3251,profesor!$G$2:$H$101,2,0)</f>
        <v>33</v>
      </c>
      <c r="K3251">
        <f>VLOOKUP(H3251,ar_predmet!A:C,3,0)</f>
        <v>164</v>
      </c>
      <c r="L3251" s="3">
        <f>VLOOKUP(H3251,ar_predmet!A:C,2,FALSE())</f>
        <v>7124</v>
      </c>
      <c r="M3251">
        <f>+VLOOKUP(G3251,tip_dogodka!$B$2:$C$10,2,0)</f>
        <v>7</v>
      </c>
      <c r="N3251">
        <f>+VLOOKUP(E3251,prostor!$F$1:$G$101,2,0)</f>
        <v>55</v>
      </c>
      <c r="O3251">
        <f t="shared" si="200"/>
        <v>120</v>
      </c>
      <c r="P3251">
        <f>VLOOKUP(O3251,mi2hh!A$2:B$4261,2,FALSE())</f>
        <v>2</v>
      </c>
      <c r="Q3251" t="str">
        <f t="shared" si="201"/>
        <v>Izr</v>
      </c>
      <c r="R3251" t="str">
        <f t="shared" si="202"/>
        <v>MA</v>
      </c>
      <c r="S3251" s="24" t="s">
        <v>1266</v>
      </c>
      <c r="T3251" t="str">
        <f t="shared" si="203"/>
        <v/>
      </c>
      <c r="U3251">
        <f>VLOOKUP(S3251,ar_skupina!L$2:M$136,2,FALSE())</f>
        <v>117</v>
      </c>
    </row>
    <row r="3252" spans="1:21" ht="14.25" customHeight="1" x14ac:dyDescent="0.25">
      <c r="A3252">
        <v>3947</v>
      </c>
      <c r="B3252" s="9">
        <v>45310.635416666701</v>
      </c>
      <c r="C3252" s="9">
        <v>45310.739583333299</v>
      </c>
      <c r="D3252" t="s">
        <v>2297</v>
      </c>
      <c r="E3252" t="s">
        <v>16</v>
      </c>
      <c r="F3252" t="s">
        <v>2286</v>
      </c>
      <c r="G3252" t="s">
        <v>4</v>
      </c>
      <c r="H3252" t="s">
        <v>2295</v>
      </c>
      <c r="I3252" s="63" t="e">
        <f t="array" ref="I3252">_xlfn.IFS(#REF!="1",1,#REF!="2",2,#REF!="3",3,#REF!="1A",4,#REF!="1B",5,#REF!="2A",6,#REF!="2B",7,#REF!="3A",8,#REF!="3B",9,#REF!="4A",10,#REF!="","")</f>
        <v>#REF!</v>
      </c>
      <c r="J3252">
        <f>VLOOKUP(F3252,profesor!$G$2:$H$101,2,0)</f>
        <v>33</v>
      </c>
      <c r="K3252">
        <f>VLOOKUP(H3252,ar_predmet!A:C,3,0)</f>
        <v>7</v>
      </c>
      <c r="L3252" s="3">
        <f>VLOOKUP(H3252,ar_predmet!A:C,2,FALSE())</f>
        <v>5113</v>
      </c>
      <c r="M3252">
        <f>+VLOOKUP(G3252,tip_dogodka!$B$2:$C$10,2,0)</f>
        <v>3</v>
      </c>
      <c r="N3252">
        <f>+VLOOKUP(E3252,prostor!$F$1:$G$101,2,0)</f>
        <v>54</v>
      </c>
      <c r="O3252">
        <f t="shared" si="200"/>
        <v>150</v>
      </c>
      <c r="P3252">
        <f>VLOOKUP(O3252,mi2hh!A$2:B$4261,2,FALSE())</f>
        <v>3</v>
      </c>
      <c r="Q3252" t="str">
        <f t="shared" si="201"/>
        <v>Red</v>
      </c>
      <c r="R3252" t="str">
        <f t="shared" si="202"/>
        <v>VS</v>
      </c>
      <c r="S3252" s="24" t="s">
        <v>1128</v>
      </c>
      <c r="T3252" t="str">
        <f t="shared" si="203"/>
        <v/>
      </c>
      <c r="U3252">
        <f>VLOOKUP(S3252,ar_skupina!L$2:M$136,2,FALSE())</f>
        <v>1</v>
      </c>
    </row>
    <row r="3253" spans="1:21" ht="14.25" customHeight="1" x14ac:dyDescent="0.25">
      <c r="A3253">
        <v>3948</v>
      </c>
      <c r="B3253" s="9">
        <v>45261.375</v>
      </c>
      <c r="C3253" s="9">
        <v>45261.479166666701</v>
      </c>
      <c r="D3253" t="s">
        <v>2301</v>
      </c>
      <c r="E3253">
        <v>301</v>
      </c>
      <c r="F3253" t="s">
        <v>2286</v>
      </c>
      <c r="G3253" t="s">
        <v>7</v>
      </c>
      <c r="H3253" t="s">
        <v>2288</v>
      </c>
      <c r="I3253" s="63" t="e">
        <f t="array" ref="I3253">_xlfn.IFS(#REF!="1",1,#REF!="2",2,#REF!="3",3,#REF!="1A",4,#REF!="1B",5,#REF!="2A",6,#REF!="2B",7,#REF!="3A",8,#REF!="3B",9,#REF!="4A",10,#REF!="","")</f>
        <v>#REF!</v>
      </c>
      <c r="J3253">
        <f>VLOOKUP(F3253,profesor!$G$2:$H$101,2,0)</f>
        <v>33</v>
      </c>
      <c r="K3253">
        <f>VLOOKUP(H3253,ar_predmet!A:C,3,0)</f>
        <v>75</v>
      </c>
      <c r="L3253" s="3">
        <f>VLOOKUP(H3253,ar_predmet!A:C,2,FALSE())</f>
        <v>6113</v>
      </c>
      <c r="M3253">
        <f>+VLOOKUP(G3253,tip_dogodka!$B$2:$C$10,2,0)</f>
        <v>6</v>
      </c>
      <c r="N3253">
        <f>+VLOOKUP(E3253,prostor!$F$1:$G$101,2,0)</f>
        <v>5</v>
      </c>
      <c r="O3253">
        <f t="shared" si="200"/>
        <v>150</v>
      </c>
      <c r="P3253">
        <f>VLOOKUP(O3253,mi2hh!A$2:B$4261,2,FALSE())</f>
        <v>3</v>
      </c>
      <c r="Q3253" t="str">
        <f t="shared" si="201"/>
        <v>Red</v>
      </c>
      <c r="R3253" t="str">
        <f t="shared" si="202"/>
        <v>UN</v>
      </c>
      <c r="S3253" s="24" t="s">
        <v>1192</v>
      </c>
      <c r="T3253" t="str">
        <f t="shared" si="203"/>
        <v/>
      </c>
      <c r="U3253">
        <f>VLOOKUP(S3253,ar_skupina!L$2:M$136,2,FALSE())</f>
        <v>50</v>
      </c>
    </row>
    <row r="3254" spans="1:21" ht="14.25" customHeight="1" x14ac:dyDescent="0.25">
      <c r="A3254">
        <v>3949</v>
      </c>
      <c r="B3254" s="9">
        <v>45362.375</v>
      </c>
      <c r="C3254" s="9">
        <v>45362.479166666701</v>
      </c>
      <c r="D3254" t="s">
        <v>2289</v>
      </c>
      <c r="E3254">
        <v>301</v>
      </c>
      <c r="F3254" t="s">
        <v>2286</v>
      </c>
      <c r="G3254" t="s">
        <v>2</v>
      </c>
      <c r="H3254" t="s">
        <v>2290</v>
      </c>
      <c r="I3254" s="63" t="e">
        <f t="array" ref="I3254">_xlfn.IFS(#REF!="1",1,#REF!="2",2,#REF!="3",3,#REF!="1A",4,#REF!="1B",5,#REF!="2A",6,#REF!="2B",7,#REF!="3A",8,#REF!="3B",9,#REF!="4A",10,#REF!="","")</f>
        <v>#REF!</v>
      </c>
      <c r="J3254">
        <f>VLOOKUP(F3254,profesor!$G$2:$H$101,2,0)</f>
        <v>33</v>
      </c>
      <c r="K3254">
        <f>VLOOKUP(H3254,ar_predmet!A:C,3,0)</f>
        <v>191</v>
      </c>
      <c r="L3254" s="3">
        <f>VLOOKUP(H3254,ar_predmet!A:C,2,FALSE())</f>
        <v>7234</v>
      </c>
      <c r="M3254">
        <f>+VLOOKUP(G3254,tip_dogodka!$B$2:$C$10,2,0)</f>
        <v>1</v>
      </c>
      <c r="N3254">
        <f>+VLOOKUP(E3254,prostor!$F$1:$G$101,2,0)</f>
        <v>5</v>
      </c>
      <c r="O3254">
        <f t="shared" si="200"/>
        <v>150</v>
      </c>
      <c r="P3254">
        <f>VLOOKUP(O3254,mi2hh!A$2:B$4261,2,FALSE())</f>
        <v>3</v>
      </c>
      <c r="Q3254" t="str">
        <f t="shared" si="201"/>
        <v>Red</v>
      </c>
      <c r="R3254" t="str">
        <f t="shared" si="202"/>
        <v>MA</v>
      </c>
      <c r="S3254" s="24" t="s">
        <v>1232</v>
      </c>
      <c r="T3254" t="str">
        <f t="shared" si="203"/>
        <v/>
      </c>
      <c r="U3254">
        <f>VLOOKUP(S3254,ar_skupina!L$2:M$136,2,FALSE())</f>
        <v>78</v>
      </c>
    </row>
    <row r="3255" spans="1:21" ht="14.25" customHeight="1" x14ac:dyDescent="0.25">
      <c r="A3255">
        <v>3950</v>
      </c>
      <c r="B3255" s="9">
        <v>45302.375</v>
      </c>
      <c r="C3255" s="9">
        <v>45302.479166666701</v>
      </c>
      <c r="D3255" t="s">
        <v>2287</v>
      </c>
      <c r="E3255">
        <v>301</v>
      </c>
      <c r="F3255" t="s">
        <v>2286</v>
      </c>
      <c r="G3255" t="s">
        <v>2</v>
      </c>
      <c r="H3255" t="s">
        <v>2288</v>
      </c>
      <c r="I3255" s="63" t="e">
        <f t="array" ref="I3255">_xlfn.IFS(#REF!="1",1,#REF!="2",2,#REF!="3",3,#REF!="1A",4,#REF!="1B",5,#REF!="2A",6,#REF!="2B",7,#REF!="3A",8,#REF!="3B",9,#REF!="4A",10,#REF!="","")</f>
        <v>#REF!</v>
      </c>
      <c r="J3255">
        <f>VLOOKUP(F3255,profesor!$G$2:$H$101,2,0)</f>
        <v>33</v>
      </c>
      <c r="K3255">
        <f>VLOOKUP(H3255,ar_predmet!A:C,3,0)</f>
        <v>75</v>
      </c>
      <c r="L3255" s="3">
        <f>VLOOKUP(H3255,ar_predmet!A:C,2,FALSE())</f>
        <v>6113</v>
      </c>
      <c r="M3255">
        <f>+VLOOKUP(G3255,tip_dogodka!$B$2:$C$10,2,0)</f>
        <v>1</v>
      </c>
      <c r="N3255">
        <f>+VLOOKUP(E3255,prostor!$F$1:$G$101,2,0)</f>
        <v>5</v>
      </c>
      <c r="O3255">
        <f t="shared" si="200"/>
        <v>150</v>
      </c>
      <c r="P3255">
        <f>VLOOKUP(O3255,mi2hh!A$2:B$4261,2,FALSE())</f>
        <v>3</v>
      </c>
      <c r="Q3255" t="str">
        <f t="shared" si="201"/>
        <v>Red</v>
      </c>
      <c r="R3255" t="str">
        <f t="shared" si="202"/>
        <v>UN</v>
      </c>
      <c r="S3255" s="24" t="s">
        <v>1192</v>
      </c>
      <c r="T3255" t="str">
        <f t="shared" si="203"/>
        <v/>
      </c>
      <c r="U3255">
        <f>VLOOKUP(S3255,ar_skupina!L$2:M$136,2,FALSE())</f>
        <v>50</v>
      </c>
    </row>
    <row r="3256" spans="1:21" ht="14.25" customHeight="1" x14ac:dyDescent="0.25">
      <c r="A3256">
        <v>3951</v>
      </c>
      <c r="B3256" s="9">
        <v>45365.375</v>
      </c>
      <c r="C3256" s="9">
        <v>45365.479166666701</v>
      </c>
      <c r="D3256" t="s">
        <v>2292</v>
      </c>
      <c r="E3256" t="s">
        <v>16</v>
      </c>
      <c r="F3256" t="s">
        <v>2286</v>
      </c>
      <c r="G3256" t="s">
        <v>4</v>
      </c>
      <c r="H3256" t="s">
        <v>2290</v>
      </c>
      <c r="I3256" s="63" t="e">
        <f t="array" ref="I3256">_xlfn.IFS(#REF!="1",1,#REF!="2",2,#REF!="3",3,#REF!="1A",4,#REF!="1B",5,#REF!="2A",6,#REF!="2B",7,#REF!="3A",8,#REF!="3B",9,#REF!="4A",10,#REF!="","")</f>
        <v>#REF!</v>
      </c>
      <c r="J3256">
        <f>VLOOKUP(F3256,profesor!$G$2:$H$101,2,0)</f>
        <v>33</v>
      </c>
      <c r="K3256">
        <f>VLOOKUP(H3256,ar_predmet!A:C,3,0)</f>
        <v>191</v>
      </c>
      <c r="L3256" s="3">
        <f>VLOOKUP(H3256,ar_predmet!A:C,2,FALSE())</f>
        <v>7234</v>
      </c>
      <c r="M3256">
        <f>+VLOOKUP(G3256,tip_dogodka!$B$2:$C$10,2,0)</f>
        <v>3</v>
      </c>
      <c r="N3256">
        <f>+VLOOKUP(E3256,prostor!$F$1:$G$101,2,0)</f>
        <v>54</v>
      </c>
      <c r="O3256">
        <f t="shared" si="200"/>
        <v>150</v>
      </c>
      <c r="P3256">
        <f>VLOOKUP(O3256,mi2hh!A$2:B$4261,2,FALSE())</f>
        <v>3</v>
      </c>
      <c r="Q3256" t="str">
        <f t="shared" si="201"/>
        <v>Red</v>
      </c>
      <c r="R3256" t="str">
        <f t="shared" si="202"/>
        <v>MA</v>
      </c>
      <c r="S3256" s="24" t="s">
        <v>1232</v>
      </c>
      <c r="T3256" t="str">
        <f t="shared" si="203"/>
        <v/>
      </c>
      <c r="U3256">
        <f>VLOOKUP(S3256,ar_skupina!L$2:M$136,2,FALSE())</f>
        <v>78</v>
      </c>
    </row>
    <row r="3257" spans="1:21" ht="14.25" customHeight="1" x14ac:dyDescent="0.25">
      <c r="A3257">
        <v>3953</v>
      </c>
      <c r="B3257" s="9">
        <v>45302.489583333299</v>
      </c>
      <c r="C3257" s="9">
        <v>45302.59375</v>
      </c>
      <c r="D3257" t="s">
        <v>2294</v>
      </c>
      <c r="E3257" t="s">
        <v>17</v>
      </c>
      <c r="F3257" t="s">
        <v>2286</v>
      </c>
      <c r="G3257" t="s">
        <v>2</v>
      </c>
      <c r="H3257" t="s">
        <v>2295</v>
      </c>
      <c r="I3257" s="63" t="e">
        <f t="array" ref="I3257">_xlfn.IFS(#REF!="1",1,#REF!="2",2,#REF!="3",3,#REF!="1A",4,#REF!="1B",5,#REF!="2A",6,#REF!="2B",7,#REF!="3A",8,#REF!="3B",9,#REF!="4A",10,#REF!="","")</f>
        <v>#REF!</v>
      </c>
      <c r="J3257">
        <f>VLOOKUP(F3257,profesor!$G$2:$H$101,2,0)</f>
        <v>33</v>
      </c>
      <c r="K3257">
        <f>VLOOKUP(H3257,ar_predmet!A:C,3,0)</f>
        <v>7</v>
      </c>
      <c r="L3257" s="3">
        <f>VLOOKUP(H3257,ar_predmet!A:C,2,FALSE())</f>
        <v>5113</v>
      </c>
      <c r="M3257">
        <f>+VLOOKUP(G3257,tip_dogodka!$B$2:$C$10,2,0)</f>
        <v>1</v>
      </c>
      <c r="N3257">
        <f>+VLOOKUP(E3257,prostor!$F$1:$G$101,2,0)</f>
        <v>55</v>
      </c>
      <c r="O3257">
        <f t="shared" si="200"/>
        <v>150</v>
      </c>
      <c r="P3257">
        <f>VLOOKUP(O3257,mi2hh!A$2:B$4261,2,FALSE())</f>
        <v>3</v>
      </c>
      <c r="Q3257" t="str">
        <f t="shared" si="201"/>
        <v>Red</v>
      </c>
      <c r="R3257" t="str">
        <f t="shared" si="202"/>
        <v>VS</v>
      </c>
      <c r="S3257" s="24" t="s">
        <v>1128</v>
      </c>
      <c r="T3257" t="str">
        <f t="shared" si="203"/>
        <v/>
      </c>
      <c r="U3257">
        <f>VLOOKUP(S3257,ar_skupina!L$2:M$136,2,FALSE())</f>
        <v>1</v>
      </c>
    </row>
    <row r="3258" spans="1:21" ht="14.25" customHeight="1" x14ac:dyDescent="0.25">
      <c r="A3258">
        <v>3954</v>
      </c>
      <c r="B3258" s="9">
        <v>45364.375</v>
      </c>
      <c r="C3258" s="9">
        <v>45364.479166666701</v>
      </c>
      <c r="D3258" t="s">
        <v>2289</v>
      </c>
      <c r="E3258">
        <v>307</v>
      </c>
      <c r="F3258" t="s">
        <v>2286</v>
      </c>
      <c r="G3258" t="s">
        <v>2</v>
      </c>
      <c r="H3258" t="s">
        <v>2290</v>
      </c>
      <c r="I3258" s="63" t="e">
        <f t="array" ref="I3258">_xlfn.IFS(#REF!="1",1,#REF!="2",2,#REF!="3",3,#REF!="1A",4,#REF!="1B",5,#REF!="2A",6,#REF!="2B",7,#REF!="3A",8,#REF!="3B",9,#REF!="4A",10,#REF!="","")</f>
        <v>#REF!</v>
      </c>
      <c r="J3258">
        <f>VLOOKUP(F3258,profesor!$G$2:$H$101,2,0)</f>
        <v>33</v>
      </c>
      <c r="K3258">
        <f>VLOOKUP(H3258,ar_predmet!A:C,3,0)</f>
        <v>191</v>
      </c>
      <c r="L3258" s="3">
        <f>VLOOKUP(H3258,ar_predmet!A:C,2,FALSE())</f>
        <v>7234</v>
      </c>
      <c r="M3258">
        <f>+VLOOKUP(G3258,tip_dogodka!$B$2:$C$10,2,0)</f>
        <v>1</v>
      </c>
      <c r="N3258">
        <f>+VLOOKUP(E3258,prostor!$F$1:$G$101,2,0)</f>
        <v>9</v>
      </c>
      <c r="O3258">
        <f t="shared" si="200"/>
        <v>150</v>
      </c>
      <c r="P3258">
        <f>VLOOKUP(O3258,mi2hh!A$2:B$4261,2,FALSE())</f>
        <v>3</v>
      </c>
      <c r="Q3258" t="str">
        <f t="shared" si="201"/>
        <v>Red</v>
      </c>
      <c r="R3258" t="str">
        <f t="shared" si="202"/>
        <v>MA</v>
      </c>
      <c r="S3258" s="24" t="s">
        <v>1232</v>
      </c>
      <c r="T3258" t="str">
        <f t="shared" si="203"/>
        <v/>
      </c>
      <c r="U3258">
        <f>VLOOKUP(S3258,ar_skupina!L$2:M$136,2,FALSE())</f>
        <v>78</v>
      </c>
    </row>
    <row r="3259" spans="1:21" ht="14.25" customHeight="1" x14ac:dyDescent="0.25">
      <c r="A3259">
        <v>3955</v>
      </c>
      <c r="B3259" s="9">
        <v>45390.416666666701</v>
      </c>
      <c r="C3259" s="9">
        <v>45390.520833333299</v>
      </c>
      <c r="D3259" t="s">
        <v>1395</v>
      </c>
      <c r="E3259" t="s">
        <v>16</v>
      </c>
      <c r="F3259" t="s">
        <v>2286</v>
      </c>
      <c r="G3259" t="s">
        <v>5</v>
      </c>
      <c r="H3259" t="s">
        <v>1381</v>
      </c>
      <c r="I3259" s="63" t="e">
        <f t="array" ref="I3259">_xlfn.IFS(#REF!="1",1,#REF!="2",2,#REF!="3",3,#REF!="1A",4,#REF!="1B",5,#REF!="2A",6,#REF!="2B",7,#REF!="3A",8,#REF!="3B",9,#REF!="4A",10,#REF!="","")</f>
        <v>#REF!</v>
      </c>
      <c r="J3259">
        <f>VLOOKUP(F3259,profesor!$G$2:$H$101,2,0)</f>
        <v>33</v>
      </c>
      <c r="K3259">
        <f>VLOOKUP(H3259,ar_predmet!A:C,3,0)</f>
        <v>164</v>
      </c>
      <c r="L3259" s="3">
        <f>VLOOKUP(H3259,ar_predmet!A:C,2,FALSE())</f>
        <v>7124</v>
      </c>
      <c r="M3259">
        <f>+VLOOKUP(G3259,tip_dogodka!$B$2:$C$10,2,0)</f>
        <v>4</v>
      </c>
      <c r="N3259">
        <f>+VLOOKUP(E3259,prostor!$F$1:$G$101,2,0)</f>
        <v>54</v>
      </c>
      <c r="O3259">
        <f t="shared" si="200"/>
        <v>150</v>
      </c>
      <c r="P3259">
        <f>VLOOKUP(O3259,mi2hh!A$2:B$4261,2,FALSE())</f>
        <v>3</v>
      </c>
      <c r="Q3259" t="str">
        <f t="shared" si="201"/>
        <v>Red</v>
      </c>
      <c r="R3259" t="str">
        <f t="shared" si="202"/>
        <v>MA</v>
      </c>
      <c r="S3259" s="24" t="s">
        <v>1225</v>
      </c>
      <c r="T3259" t="str">
        <f t="shared" si="203"/>
        <v/>
      </c>
      <c r="U3259">
        <f>VLOOKUP(S3259,ar_skupina!L$2:M$136,2,FALSE())</f>
        <v>81</v>
      </c>
    </row>
    <row r="3260" spans="1:21" ht="14.25" customHeight="1" x14ac:dyDescent="0.25">
      <c r="A3260">
        <v>3956</v>
      </c>
      <c r="B3260" s="9">
        <v>45273.375</v>
      </c>
      <c r="C3260" s="9">
        <v>45273.479166666701</v>
      </c>
      <c r="D3260" t="s">
        <v>2287</v>
      </c>
      <c r="E3260">
        <v>301</v>
      </c>
      <c r="F3260" t="s">
        <v>2286</v>
      </c>
      <c r="G3260" t="s">
        <v>2</v>
      </c>
      <c r="H3260" t="s">
        <v>2288</v>
      </c>
      <c r="I3260" s="63" t="e">
        <f t="array" ref="I3260">_xlfn.IFS(#REF!="1",1,#REF!="2",2,#REF!="3",3,#REF!="1A",4,#REF!="1B",5,#REF!="2A",6,#REF!="2B",7,#REF!="3A",8,#REF!="3B",9,#REF!="4A",10,#REF!="","")</f>
        <v>#REF!</v>
      </c>
      <c r="J3260">
        <f>VLOOKUP(F3260,profesor!$G$2:$H$101,2,0)</f>
        <v>33</v>
      </c>
      <c r="K3260">
        <f>VLOOKUP(H3260,ar_predmet!A:C,3,0)</f>
        <v>75</v>
      </c>
      <c r="L3260" s="3">
        <f>VLOOKUP(H3260,ar_predmet!A:C,2,FALSE())</f>
        <v>6113</v>
      </c>
      <c r="M3260">
        <f>+VLOOKUP(G3260,tip_dogodka!$B$2:$C$10,2,0)</f>
        <v>1</v>
      </c>
      <c r="N3260">
        <f>+VLOOKUP(E3260,prostor!$F$1:$G$101,2,0)</f>
        <v>5</v>
      </c>
      <c r="O3260">
        <f t="shared" si="200"/>
        <v>150</v>
      </c>
      <c r="P3260">
        <f>VLOOKUP(O3260,mi2hh!A$2:B$4261,2,FALSE())</f>
        <v>3</v>
      </c>
      <c r="Q3260" t="str">
        <f t="shared" si="201"/>
        <v>Red</v>
      </c>
      <c r="R3260" t="str">
        <f t="shared" si="202"/>
        <v>UN</v>
      </c>
      <c r="S3260" s="24" t="s">
        <v>1192</v>
      </c>
      <c r="T3260" t="str">
        <f t="shared" si="203"/>
        <v/>
      </c>
      <c r="U3260">
        <f>VLOOKUP(S3260,ar_skupina!L$2:M$136,2,FALSE())</f>
        <v>50</v>
      </c>
    </row>
    <row r="3261" spans="1:21" ht="14.25" customHeight="1" x14ac:dyDescent="0.25">
      <c r="A3261">
        <v>3957</v>
      </c>
      <c r="B3261" s="9">
        <v>45355.375</v>
      </c>
      <c r="C3261" s="9">
        <v>45355.479166666701</v>
      </c>
      <c r="D3261" t="s">
        <v>2289</v>
      </c>
      <c r="E3261">
        <v>307</v>
      </c>
      <c r="F3261" t="s">
        <v>2286</v>
      </c>
      <c r="G3261" t="s">
        <v>2</v>
      </c>
      <c r="H3261" t="s">
        <v>2290</v>
      </c>
      <c r="I3261" s="63" t="e">
        <f t="array" ref="I3261">_xlfn.IFS(#REF!="1",1,#REF!="2",2,#REF!="3",3,#REF!="1A",4,#REF!="1B",5,#REF!="2A",6,#REF!="2B",7,#REF!="3A",8,#REF!="3B",9,#REF!="4A",10,#REF!="","")</f>
        <v>#REF!</v>
      </c>
      <c r="J3261">
        <f>VLOOKUP(F3261,profesor!$G$2:$H$101,2,0)</f>
        <v>33</v>
      </c>
      <c r="K3261">
        <f>VLOOKUP(H3261,ar_predmet!A:C,3,0)</f>
        <v>191</v>
      </c>
      <c r="L3261" s="3">
        <f>VLOOKUP(H3261,ar_predmet!A:C,2,FALSE())</f>
        <v>7234</v>
      </c>
      <c r="M3261">
        <f>+VLOOKUP(G3261,tip_dogodka!$B$2:$C$10,2,0)</f>
        <v>1</v>
      </c>
      <c r="N3261">
        <f>+VLOOKUP(E3261,prostor!$F$1:$G$101,2,0)</f>
        <v>9</v>
      </c>
      <c r="O3261">
        <f t="shared" si="200"/>
        <v>150</v>
      </c>
      <c r="P3261">
        <f>VLOOKUP(O3261,mi2hh!A$2:B$4261,2,FALSE())</f>
        <v>3</v>
      </c>
      <c r="Q3261" t="str">
        <f t="shared" si="201"/>
        <v>Red</v>
      </c>
      <c r="R3261" t="str">
        <f t="shared" si="202"/>
        <v>MA</v>
      </c>
      <c r="S3261" s="24" t="s">
        <v>1232</v>
      </c>
      <c r="T3261" t="str">
        <f t="shared" si="203"/>
        <v/>
      </c>
      <c r="U3261">
        <f>VLOOKUP(S3261,ar_skupina!L$2:M$136,2,FALSE())</f>
        <v>78</v>
      </c>
    </row>
    <row r="3262" spans="1:21" ht="14.25" customHeight="1" x14ac:dyDescent="0.25">
      <c r="A3262">
        <v>3958</v>
      </c>
      <c r="B3262" s="9">
        <v>45252.75</v>
      </c>
      <c r="C3262" s="9">
        <v>45252.920138888898</v>
      </c>
      <c r="D3262" t="s">
        <v>2302</v>
      </c>
      <c r="E3262" t="s">
        <v>16</v>
      </c>
      <c r="F3262" t="s">
        <v>2286</v>
      </c>
      <c r="G3262" t="s">
        <v>4</v>
      </c>
      <c r="H3262" t="s">
        <v>2295</v>
      </c>
      <c r="I3262" s="63" t="e">
        <f t="array" ref="I3262">_xlfn.IFS(#REF!="1",1,#REF!="2",2,#REF!="3",3,#REF!="1A",4,#REF!="1B",5,#REF!="2A",6,#REF!="2B",7,#REF!="3A",8,#REF!="3B",9,#REF!="4A",10,#REF!="","")</f>
        <v>#REF!</v>
      </c>
      <c r="J3262">
        <f>VLOOKUP(F3262,profesor!$G$2:$H$101,2,0)</f>
        <v>33</v>
      </c>
      <c r="K3262">
        <f>VLOOKUP(H3262,ar_predmet!A:C,3,0)</f>
        <v>7</v>
      </c>
      <c r="L3262" s="3">
        <f>VLOOKUP(H3262,ar_predmet!A:C,2,FALSE())</f>
        <v>5113</v>
      </c>
      <c r="M3262">
        <f>+VLOOKUP(G3262,tip_dogodka!$B$2:$C$10,2,0)</f>
        <v>3</v>
      </c>
      <c r="N3262">
        <f>+VLOOKUP(E3262,prostor!$F$1:$G$101,2,0)</f>
        <v>54</v>
      </c>
      <c r="O3262">
        <f t="shared" si="200"/>
        <v>245</v>
      </c>
      <c r="P3262">
        <f>VLOOKUP(O3262,mi2hh!A$2:B$4261,2,FALSE())</f>
        <v>5</v>
      </c>
      <c r="Q3262" t="str">
        <f t="shared" si="201"/>
        <v>Izr</v>
      </c>
      <c r="R3262" t="str">
        <f t="shared" si="202"/>
        <v>VS</v>
      </c>
      <c r="S3262" s="24" t="s">
        <v>1241</v>
      </c>
      <c r="T3262" t="str">
        <f t="shared" si="203"/>
        <v/>
      </c>
      <c r="U3262">
        <f>VLOOKUP(S3262,ar_skupina!L$2:M$136,2,FALSE())</f>
        <v>90</v>
      </c>
    </row>
    <row r="3263" spans="1:21" ht="14.25" customHeight="1" x14ac:dyDescent="0.25">
      <c r="A3263">
        <v>3959</v>
      </c>
      <c r="B3263" s="9">
        <v>45365.375</v>
      </c>
      <c r="C3263" s="9">
        <v>45365.479166666701</v>
      </c>
      <c r="D3263" t="s">
        <v>2292</v>
      </c>
      <c r="E3263" t="s">
        <v>16</v>
      </c>
      <c r="F3263" t="s">
        <v>2286</v>
      </c>
      <c r="G3263" t="s">
        <v>4</v>
      </c>
      <c r="H3263" t="s">
        <v>2290</v>
      </c>
      <c r="I3263" s="63" t="e">
        <f t="array" ref="I3263">_xlfn.IFS(#REF!="1",1,#REF!="2",2,#REF!="3",3,#REF!="1A",4,#REF!="1B",5,#REF!="2A",6,#REF!="2B",7,#REF!="3A",8,#REF!="3B",9,#REF!="4A",10,#REF!="","")</f>
        <v>#REF!</v>
      </c>
      <c r="J3263">
        <f>VLOOKUP(F3263,profesor!$G$2:$H$101,2,0)</f>
        <v>33</v>
      </c>
      <c r="K3263">
        <f>VLOOKUP(H3263,ar_predmet!A:C,3,0)</f>
        <v>191</v>
      </c>
      <c r="L3263" s="3">
        <f>VLOOKUP(H3263,ar_predmet!A:C,2,FALSE())</f>
        <v>7234</v>
      </c>
      <c r="M3263">
        <f>+VLOOKUP(G3263,tip_dogodka!$B$2:$C$10,2,0)</f>
        <v>3</v>
      </c>
      <c r="N3263">
        <f>+VLOOKUP(E3263,prostor!$F$1:$G$101,2,0)</f>
        <v>54</v>
      </c>
      <c r="O3263">
        <f t="shared" si="200"/>
        <v>150</v>
      </c>
      <c r="P3263">
        <f>VLOOKUP(O3263,mi2hh!A$2:B$4261,2,FALSE())</f>
        <v>3</v>
      </c>
      <c r="Q3263" t="str">
        <f t="shared" si="201"/>
        <v>Red</v>
      </c>
      <c r="R3263" t="str">
        <f t="shared" si="202"/>
        <v>MA</v>
      </c>
      <c r="S3263" s="24" t="s">
        <v>1232</v>
      </c>
      <c r="T3263" t="str">
        <f t="shared" si="203"/>
        <v/>
      </c>
      <c r="U3263">
        <f>VLOOKUP(S3263,ar_skupina!L$2:M$136,2,FALSE())</f>
        <v>78</v>
      </c>
    </row>
    <row r="3264" spans="1:21" ht="14.25" customHeight="1" x14ac:dyDescent="0.25">
      <c r="A3264">
        <v>3960</v>
      </c>
      <c r="B3264" s="9">
        <v>45397.677083333299</v>
      </c>
      <c r="C3264" s="9">
        <v>45397.78125</v>
      </c>
      <c r="D3264" t="s">
        <v>1380</v>
      </c>
      <c r="E3264" t="s">
        <v>16</v>
      </c>
      <c r="F3264" t="s">
        <v>2286</v>
      </c>
      <c r="G3264" t="s">
        <v>4</v>
      </c>
      <c r="H3264" t="s">
        <v>1381</v>
      </c>
      <c r="I3264" s="63" t="e">
        <f t="array" ref="I3264">_xlfn.IFS(#REF!="1",1,#REF!="2",2,#REF!="3",3,#REF!="1A",4,#REF!="1B",5,#REF!="2A",6,#REF!="2B",7,#REF!="3A",8,#REF!="3B",9,#REF!="4A",10,#REF!="","")</f>
        <v>#REF!</v>
      </c>
      <c r="J3264">
        <f>VLOOKUP(F3264,profesor!$G$2:$H$101,2,0)</f>
        <v>33</v>
      </c>
      <c r="K3264">
        <f>VLOOKUP(H3264,ar_predmet!A:C,3,0)</f>
        <v>164</v>
      </c>
      <c r="L3264" s="3">
        <f>VLOOKUP(H3264,ar_predmet!A:C,2,FALSE())</f>
        <v>7124</v>
      </c>
      <c r="M3264">
        <f>+VLOOKUP(G3264,tip_dogodka!$B$2:$C$10,2,0)</f>
        <v>3</v>
      </c>
      <c r="N3264">
        <f>+VLOOKUP(E3264,prostor!$F$1:$G$101,2,0)</f>
        <v>54</v>
      </c>
      <c r="O3264">
        <f t="shared" si="200"/>
        <v>150</v>
      </c>
      <c r="P3264">
        <f>VLOOKUP(O3264,mi2hh!A$2:B$4261,2,FALSE())</f>
        <v>3</v>
      </c>
      <c r="Q3264" t="str">
        <f t="shared" si="201"/>
        <v>Red</v>
      </c>
      <c r="R3264" t="str">
        <f t="shared" si="202"/>
        <v>MA</v>
      </c>
      <c r="S3264" s="24" t="s">
        <v>1225</v>
      </c>
      <c r="T3264" t="str">
        <f t="shared" si="203"/>
        <v/>
      </c>
      <c r="U3264">
        <f>VLOOKUP(S3264,ar_skupina!L$2:M$136,2,FALSE())</f>
        <v>81</v>
      </c>
    </row>
    <row r="3265" spans="1:21" ht="14.25" customHeight="1" x14ac:dyDescent="0.25">
      <c r="A3265">
        <v>3961</v>
      </c>
      <c r="B3265" s="9">
        <v>45272.489583333299</v>
      </c>
      <c r="C3265" s="9">
        <v>45272.59375</v>
      </c>
      <c r="D3265" t="s">
        <v>2297</v>
      </c>
      <c r="E3265" t="s">
        <v>16</v>
      </c>
      <c r="F3265" t="s">
        <v>2286</v>
      </c>
      <c r="G3265" t="s">
        <v>4</v>
      </c>
      <c r="H3265" t="s">
        <v>2295</v>
      </c>
      <c r="I3265" s="63" t="e">
        <f t="array" ref="I3265">_xlfn.IFS(#REF!="1",1,#REF!="2",2,#REF!="3",3,#REF!="1A",4,#REF!="1B",5,#REF!="2A",6,#REF!="2B",7,#REF!="3A",8,#REF!="3B",9,#REF!="4A",10,#REF!="","")</f>
        <v>#REF!</v>
      </c>
      <c r="J3265">
        <f>VLOOKUP(F3265,profesor!$G$2:$H$101,2,0)</f>
        <v>33</v>
      </c>
      <c r="K3265">
        <f>VLOOKUP(H3265,ar_predmet!A:C,3,0)</f>
        <v>7</v>
      </c>
      <c r="L3265" s="3">
        <f>VLOOKUP(H3265,ar_predmet!A:C,2,FALSE())</f>
        <v>5113</v>
      </c>
      <c r="M3265">
        <f>+VLOOKUP(G3265,tip_dogodka!$B$2:$C$10,2,0)</f>
        <v>3</v>
      </c>
      <c r="N3265">
        <f>+VLOOKUP(E3265,prostor!$F$1:$G$101,2,0)</f>
        <v>54</v>
      </c>
      <c r="O3265">
        <f t="shared" si="200"/>
        <v>150</v>
      </c>
      <c r="P3265">
        <f>VLOOKUP(O3265,mi2hh!A$2:B$4261,2,FALSE())</f>
        <v>3</v>
      </c>
      <c r="Q3265" t="str">
        <f t="shared" si="201"/>
        <v>Red</v>
      </c>
      <c r="R3265" t="str">
        <f t="shared" si="202"/>
        <v>VS</v>
      </c>
      <c r="S3265" s="24" t="s">
        <v>1128</v>
      </c>
      <c r="T3265" t="str">
        <f t="shared" si="203"/>
        <v/>
      </c>
      <c r="U3265">
        <f>VLOOKUP(S3265,ar_skupina!L$2:M$136,2,FALSE())</f>
        <v>1</v>
      </c>
    </row>
    <row r="3266" spans="1:21" ht="14.25" customHeight="1" x14ac:dyDescent="0.25">
      <c r="A3266">
        <v>3962</v>
      </c>
      <c r="B3266" s="9">
        <v>45259.375</v>
      </c>
      <c r="C3266" s="9">
        <v>45259.479166666701</v>
      </c>
      <c r="D3266" t="s">
        <v>2303</v>
      </c>
      <c r="E3266">
        <v>111</v>
      </c>
      <c r="F3266" t="s">
        <v>2286</v>
      </c>
      <c r="G3266" t="s">
        <v>7</v>
      </c>
      <c r="H3266" t="s">
        <v>2295</v>
      </c>
      <c r="I3266" s="63" t="e">
        <f t="array" ref="I3266">_xlfn.IFS(#REF!="1",1,#REF!="2",2,#REF!="3",3,#REF!="1A",4,#REF!="1B",5,#REF!="2A",6,#REF!="2B",7,#REF!="3A",8,#REF!="3B",9,#REF!="4A",10,#REF!="","")</f>
        <v>#REF!</v>
      </c>
      <c r="J3266">
        <f>VLOOKUP(F3266,profesor!$G$2:$H$101,2,0)</f>
        <v>33</v>
      </c>
      <c r="K3266">
        <f>VLOOKUP(H3266,ar_predmet!A:C,3,0)</f>
        <v>7</v>
      </c>
      <c r="L3266" s="3">
        <f>VLOOKUP(H3266,ar_predmet!A:C,2,FALSE())</f>
        <v>5113</v>
      </c>
      <c r="M3266">
        <f>+VLOOKUP(G3266,tip_dogodka!$B$2:$C$10,2,0)</f>
        <v>6</v>
      </c>
      <c r="N3266">
        <f>+VLOOKUP(E3266,prostor!$F$1:$G$101,2,0)</f>
        <v>4</v>
      </c>
      <c r="O3266">
        <f t="shared" ref="O3266:O3329" si="204">+INT(TEXT(((C3266-B3266)*24*60),"000"))</f>
        <v>150</v>
      </c>
      <c r="P3266">
        <f>VLOOKUP(O3266,mi2hh!A$2:B$4261,2,FALSE())</f>
        <v>3</v>
      </c>
      <c r="Q3266" t="str">
        <f t="shared" ref="Q3266:Q3329" si="205">IF(ISNUMBER(FIND("Redni",D3266)),"Red", IF(ISNUMBER(FIND("Izredni",D3266)),"Izr"))</f>
        <v>Red</v>
      </c>
      <c r="R3266" t="str">
        <f t="shared" ref="R3266:R3329" si="206">IF(ISNUMBER(FIND("-VS-",D3266)),"VS", IF(ISNUMBER(FIND("-UNI-",D3266)),"UN",IF(ISNUMBER(FIND("-MAG-",D3266)),"MA",IF(ISNUMBER(FIND("-DR-",D3266)),"DO"))))</f>
        <v>VS</v>
      </c>
      <c r="S3266" s="24" t="s">
        <v>1128</v>
      </c>
      <c r="T3266" t="str">
        <f t="shared" ref="T3266:T3329" si="207">IF(ISNUMBER(FIND("1. skupina",D3266)),"1",IF(ISNUMBER(FIND("2. skupina",D3266)),"2",IF(ISNUMBER(FIND("3. skupina",D3266)),"3",IF(ISNUMBER(FIND("1.a skupina",D3266)),"1A",IF(ISNUMBER(FIND("1.b skupina",D3266)),"1B",IF(ISNUMBER(FIND("2.a skupina",D3266)),"2A",IF(ISNUMBER(FIND("2.b skupina",D3266)),"2B",IF(ISNUMBER(FIND("3.a skupina",D3266)),"3A",IF(ISNUMBER(FIND("3.b skupina",D3266)),"3B",IF(ISNUMBER(FIND("4.a skupina",D3266)),"4A",""))))))))))</f>
        <v/>
      </c>
      <c r="U3266">
        <f>VLOOKUP(S3266,ar_skupina!L$2:M$136,2,FALSE())</f>
        <v>1</v>
      </c>
    </row>
    <row r="3267" spans="1:21" ht="14.25" customHeight="1" x14ac:dyDescent="0.25">
      <c r="A3267">
        <v>3964</v>
      </c>
      <c r="B3267" s="9">
        <v>45398.677083333299</v>
      </c>
      <c r="C3267" s="9">
        <v>45398.78125</v>
      </c>
      <c r="D3267" t="s">
        <v>1380</v>
      </c>
      <c r="E3267" t="s">
        <v>16</v>
      </c>
      <c r="F3267" t="s">
        <v>2286</v>
      </c>
      <c r="G3267" t="s">
        <v>4</v>
      </c>
      <c r="H3267" t="s">
        <v>1381</v>
      </c>
      <c r="I3267" s="63" t="e">
        <f t="array" ref="I3267">_xlfn.IFS(#REF!="1",1,#REF!="2",2,#REF!="3",3,#REF!="1A",4,#REF!="1B",5,#REF!="2A",6,#REF!="2B",7,#REF!="3A",8,#REF!="3B",9,#REF!="4A",10,#REF!="","")</f>
        <v>#REF!</v>
      </c>
      <c r="J3267">
        <f>VLOOKUP(F3267,profesor!$G$2:$H$101,2,0)</f>
        <v>33</v>
      </c>
      <c r="K3267">
        <f>VLOOKUP(H3267,ar_predmet!A:C,3,0)</f>
        <v>164</v>
      </c>
      <c r="L3267" s="3">
        <f>VLOOKUP(H3267,ar_predmet!A:C,2,FALSE())</f>
        <v>7124</v>
      </c>
      <c r="M3267">
        <f>+VLOOKUP(G3267,tip_dogodka!$B$2:$C$10,2,0)</f>
        <v>3</v>
      </c>
      <c r="N3267">
        <f>+VLOOKUP(E3267,prostor!$F$1:$G$101,2,0)</f>
        <v>54</v>
      </c>
      <c r="O3267">
        <f t="shared" si="204"/>
        <v>150</v>
      </c>
      <c r="P3267">
        <f>VLOOKUP(O3267,mi2hh!A$2:B$4261,2,FALSE())</f>
        <v>3</v>
      </c>
      <c r="Q3267" t="str">
        <f t="shared" si="205"/>
        <v>Red</v>
      </c>
      <c r="R3267" t="str">
        <f t="shared" si="206"/>
        <v>MA</v>
      </c>
      <c r="S3267" s="24" t="s">
        <v>1225</v>
      </c>
      <c r="T3267" t="str">
        <f t="shared" si="207"/>
        <v/>
      </c>
      <c r="U3267">
        <f>VLOOKUP(S3267,ar_skupina!L$2:M$136,2,FALSE())</f>
        <v>81</v>
      </c>
    </row>
    <row r="3268" spans="1:21" ht="14.25" customHeight="1" x14ac:dyDescent="0.25">
      <c r="A3268">
        <v>3965</v>
      </c>
      <c r="B3268" s="9">
        <v>45303.489583333299</v>
      </c>
      <c r="C3268" s="9">
        <v>45303.59375</v>
      </c>
      <c r="D3268" t="s">
        <v>2297</v>
      </c>
      <c r="E3268" t="s">
        <v>16</v>
      </c>
      <c r="F3268" t="s">
        <v>2286</v>
      </c>
      <c r="G3268" t="s">
        <v>4</v>
      </c>
      <c r="H3268" t="s">
        <v>2295</v>
      </c>
      <c r="I3268" s="63" t="e">
        <f t="array" ref="I3268">_xlfn.IFS(#REF!="1",1,#REF!="2",2,#REF!="3",3,#REF!="1A",4,#REF!="1B",5,#REF!="2A",6,#REF!="2B",7,#REF!="3A",8,#REF!="3B",9,#REF!="4A",10,#REF!="","")</f>
        <v>#REF!</v>
      </c>
      <c r="J3268">
        <f>VLOOKUP(F3268,profesor!$G$2:$H$101,2,0)</f>
        <v>33</v>
      </c>
      <c r="K3268">
        <f>VLOOKUP(H3268,ar_predmet!A:C,3,0)</f>
        <v>7</v>
      </c>
      <c r="L3268" s="3">
        <f>VLOOKUP(H3268,ar_predmet!A:C,2,FALSE())</f>
        <v>5113</v>
      </c>
      <c r="M3268">
        <f>+VLOOKUP(G3268,tip_dogodka!$B$2:$C$10,2,0)</f>
        <v>3</v>
      </c>
      <c r="N3268">
        <f>+VLOOKUP(E3268,prostor!$F$1:$G$101,2,0)</f>
        <v>54</v>
      </c>
      <c r="O3268">
        <f t="shared" si="204"/>
        <v>150</v>
      </c>
      <c r="P3268">
        <f>VLOOKUP(O3268,mi2hh!A$2:B$4261,2,FALSE())</f>
        <v>3</v>
      </c>
      <c r="Q3268" t="str">
        <f t="shared" si="205"/>
        <v>Red</v>
      </c>
      <c r="R3268" t="str">
        <f t="shared" si="206"/>
        <v>VS</v>
      </c>
      <c r="S3268" s="24" t="s">
        <v>1128</v>
      </c>
      <c r="T3268" t="str">
        <f t="shared" si="207"/>
        <v/>
      </c>
      <c r="U3268">
        <f>VLOOKUP(S3268,ar_skupina!L$2:M$136,2,FALSE())</f>
        <v>1</v>
      </c>
    </row>
    <row r="3269" spans="1:21" ht="14.25" customHeight="1" x14ac:dyDescent="0.25">
      <c r="A3269">
        <v>3966</v>
      </c>
      <c r="B3269" s="9">
        <v>45307.375</v>
      </c>
      <c r="C3269" s="9">
        <v>45307.479166666701</v>
      </c>
      <c r="D3269" t="s">
        <v>2296</v>
      </c>
      <c r="E3269" t="s">
        <v>16</v>
      </c>
      <c r="F3269" t="s">
        <v>2286</v>
      </c>
      <c r="G3269" t="s">
        <v>4</v>
      </c>
      <c r="H3269" t="s">
        <v>2288</v>
      </c>
      <c r="I3269" s="63" t="e">
        <f t="array" ref="I3269">_xlfn.IFS(#REF!="1",1,#REF!="2",2,#REF!="3",3,#REF!="1A",4,#REF!="1B",5,#REF!="2A",6,#REF!="2B",7,#REF!="3A",8,#REF!="3B",9,#REF!="4A",10,#REF!="","")</f>
        <v>#REF!</v>
      </c>
      <c r="J3269">
        <f>VLOOKUP(F3269,profesor!$G$2:$H$101,2,0)</f>
        <v>33</v>
      </c>
      <c r="K3269">
        <f>VLOOKUP(H3269,ar_predmet!A:C,3,0)</f>
        <v>75</v>
      </c>
      <c r="L3269" s="3">
        <f>VLOOKUP(H3269,ar_predmet!A:C,2,FALSE())</f>
        <v>6113</v>
      </c>
      <c r="M3269">
        <f>+VLOOKUP(G3269,tip_dogodka!$B$2:$C$10,2,0)</f>
        <v>3</v>
      </c>
      <c r="N3269">
        <f>+VLOOKUP(E3269,prostor!$F$1:$G$101,2,0)</f>
        <v>54</v>
      </c>
      <c r="O3269">
        <f t="shared" si="204"/>
        <v>150</v>
      </c>
      <c r="P3269">
        <f>VLOOKUP(O3269,mi2hh!A$2:B$4261,2,FALSE())</f>
        <v>3</v>
      </c>
      <c r="Q3269" t="str">
        <f t="shared" si="205"/>
        <v>Red</v>
      </c>
      <c r="R3269" t="str">
        <f t="shared" si="206"/>
        <v>UN</v>
      </c>
      <c r="S3269" s="24" t="s">
        <v>1192</v>
      </c>
      <c r="T3269" t="str">
        <f t="shared" si="207"/>
        <v/>
      </c>
      <c r="U3269">
        <f>VLOOKUP(S3269,ar_skupina!L$2:M$136,2,FALSE())</f>
        <v>50</v>
      </c>
    </row>
    <row r="3270" spans="1:21" ht="14.25" customHeight="1" x14ac:dyDescent="0.25">
      <c r="A3270">
        <v>3967</v>
      </c>
      <c r="B3270" s="9">
        <v>45281.489583333299</v>
      </c>
      <c r="C3270" s="9">
        <v>45281.59375</v>
      </c>
      <c r="D3270" t="s">
        <v>2297</v>
      </c>
      <c r="E3270" t="s">
        <v>16</v>
      </c>
      <c r="F3270" t="s">
        <v>2286</v>
      </c>
      <c r="G3270" t="s">
        <v>4</v>
      </c>
      <c r="H3270" t="s">
        <v>2295</v>
      </c>
      <c r="I3270" s="63" t="e">
        <f t="array" ref="I3270">_xlfn.IFS(#REF!="1",1,#REF!="2",2,#REF!="3",3,#REF!="1A",4,#REF!="1B",5,#REF!="2A",6,#REF!="2B",7,#REF!="3A",8,#REF!="3B",9,#REF!="4A",10,#REF!="","")</f>
        <v>#REF!</v>
      </c>
      <c r="J3270">
        <f>VLOOKUP(F3270,profesor!$G$2:$H$101,2,0)</f>
        <v>33</v>
      </c>
      <c r="K3270">
        <f>VLOOKUP(H3270,ar_predmet!A:C,3,0)</f>
        <v>7</v>
      </c>
      <c r="L3270" s="3">
        <f>VLOOKUP(H3270,ar_predmet!A:C,2,FALSE())</f>
        <v>5113</v>
      </c>
      <c r="M3270">
        <f>+VLOOKUP(G3270,tip_dogodka!$B$2:$C$10,2,0)</f>
        <v>3</v>
      </c>
      <c r="N3270">
        <f>+VLOOKUP(E3270,prostor!$F$1:$G$101,2,0)</f>
        <v>54</v>
      </c>
      <c r="O3270">
        <f t="shared" si="204"/>
        <v>150</v>
      </c>
      <c r="P3270">
        <f>VLOOKUP(O3270,mi2hh!A$2:B$4261,2,FALSE())</f>
        <v>3</v>
      </c>
      <c r="Q3270" t="str">
        <f t="shared" si="205"/>
        <v>Red</v>
      </c>
      <c r="R3270" t="str">
        <f t="shared" si="206"/>
        <v>VS</v>
      </c>
      <c r="S3270" s="24" t="s">
        <v>1128</v>
      </c>
      <c r="T3270" t="str">
        <f t="shared" si="207"/>
        <v/>
      </c>
      <c r="U3270">
        <f>VLOOKUP(S3270,ar_skupina!L$2:M$136,2,FALSE())</f>
        <v>1</v>
      </c>
    </row>
    <row r="3271" spans="1:21" ht="14.25" customHeight="1" x14ac:dyDescent="0.25">
      <c r="A3271">
        <v>3968</v>
      </c>
      <c r="B3271" s="9">
        <v>45243.75</v>
      </c>
      <c r="C3271" s="9">
        <v>45243.916666666701</v>
      </c>
      <c r="D3271" t="s">
        <v>2304</v>
      </c>
      <c r="E3271" t="s">
        <v>17</v>
      </c>
      <c r="F3271" t="s">
        <v>2286</v>
      </c>
      <c r="G3271" t="s">
        <v>2</v>
      </c>
      <c r="H3271" t="s">
        <v>2295</v>
      </c>
      <c r="I3271" s="63" t="e">
        <f t="array" ref="I3271">_xlfn.IFS(#REF!="1",1,#REF!="2",2,#REF!="3",3,#REF!="1A",4,#REF!="1B",5,#REF!="2A",6,#REF!="2B",7,#REF!="3A",8,#REF!="3B",9,#REF!="4A",10,#REF!="","")</f>
        <v>#REF!</v>
      </c>
      <c r="J3271">
        <f>VLOOKUP(F3271,profesor!$G$2:$H$101,2,0)</f>
        <v>33</v>
      </c>
      <c r="K3271">
        <f>VLOOKUP(H3271,ar_predmet!A:C,3,0)</f>
        <v>7</v>
      </c>
      <c r="L3271" s="3">
        <f>VLOOKUP(H3271,ar_predmet!A:C,2,FALSE())</f>
        <v>5113</v>
      </c>
      <c r="M3271">
        <f>+VLOOKUP(G3271,tip_dogodka!$B$2:$C$10,2,0)</f>
        <v>1</v>
      </c>
      <c r="N3271">
        <f>+VLOOKUP(E3271,prostor!$F$1:$G$101,2,0)</f>
        <v>55</v>
      </c>
      <c r="O3271">
        <f t="shared" si="204"/>
        <v>240</v>
      </c>
      <c r="P3271">
        <f>VLOOKUP(O3271,mi2hh!A$2:B$4261,2,FALSE())</f>
        <v>5</v>
      </c>
      <c r="Q3271" t="str">
        <f t="shared" si="205"/>
        <v>Izr</v>
      </c>
      <c r="R3271" t="str">
        <f t="shared" si="206"/>
        <v>VS</v>
      </c>
      <c r="S3271" s="24" t="s">
        <v>1241</v>
      </c>
      <c r="T3271" t="str">
        <f t="shared" si="207"/>
        <v/>
      </c>
      <c r="U3271">
        <f>VLOOKUP(S3271,ar_skupina!L$2:M$136,2,FALSE())</f>
        <v>90</v>
      </c>
    </row>
    <row r="3272" spans="1:21" ht="14.25" customHeight="1" x14ac:dyDescent="0.25">
      <c r="A3272">
        <v>3969</v>
      </c>
      <c r="B3272" s="9">
        <v>45369.75</v>
      </c>
      <c r="C3272" s="9">
        <v>45369.854166666701</v>
      </c>
      <c r="D3272" t="s">
        <v>2291</v>
      </c>
      <c r="E3272" t="s">
        <v>16</v>
      </c>
      <c r="F3272" t="s">
        <v>2286</v>
      </c>
      <c r="G3272" t="s">
        <v>4</v>
      </c>
      <c r="H3272" t="s">
        <v>2290</v>
      </c>
      <c r="I3272" s="63" t="e">
        <f t="array" ref="I3272">_xlfn.IFS(#REF!="1",1,#REF!="2",2,#REF!="3",3,#REF!="1A",4,#REF!="1B",5,#REF!="2A",6,#REF!="2B",7,#REF!="3A",8,#REF!="3B",9,#REF!="4A",10,#REF!="","")</f>
        <v>#REF!</v>
      </c>
      <c r="J3272">
        <f>VLOOKUP(F3272,profesor!$G$2:$H$101,2,0)</f>
        <v>33</v>
      </c>
      <c r="K3272">
        <f>VLOOKUP(H3272,ar_predmet!A:C,3,0)</f>
        <v>191</v>
      </c>
      <c r="L3272" s="3">
        <f>VLOOKUP(H3272,ar_predmet!A:C,2,FALSE())</f>
        <v>7234</v>
      </c>
      <c r="M3272">
        <f>+VLOOKUP(G3272,tip_dogodka!$B$2:$C$10,2,0)</f>
        <v>3</v>
      </c>
      <c r="N3272">
        <f>+VLOOKUP(E3272,prostor!$F$1:$G$101,2,0)</f>
        <v>54</v>
      </c>
      <c r="O3272">
        <f t="shared" si="204"/>
        <v>150</v>
      </c>
      <c r="P3272">
        <f>VLOOKUP(O3272,mi2hh!A$2:B$4261,2,FALSE())</f>
        <v>3</v>
      </c>
      <c r="Q3272" t="str">
        <f t="shared" si="205"/>
        <v>Izr</v>
      </c>
      <c r="R3272" t="str">
        <f t="shared" si="206"/>
        <v>MA</v>
      </c>
      <c r="S3272" s="24" t="s">
        <v>1262</v>
      </c>
      <c r="T3272" t="str">
        <f t="shared" si="207"/>
        <v/>
      </c>
      <c r="U3272">
        <f>VLOOKUP(S3272,ar_skupina!L$2:M$136,2,FALSE())</f>
        <v>114</v>
      </c>
    </row>
    <row r="3273" spans="1:21" ht="14.25" customHeight="1" x14ac:dyDescent="0.25">
      <c r="A3273">
        <v>3970</v>
      </c>
      <c r="B3273" s="9">
        <v>45425.75</v>
      </c>
      <c r="C3273" s="9">
        <v>45425.923611111102</v>
      </c>
      <c r="D3273" t="s">
        <v>2305</v>
      </c>
      <c r="E3273" t="s">
        <v>17</v>
      </c>
      <c r="F3273" t="s">
        <v>2286</v>
      </c>
      <c r="G3273" t="s">
        <v>2</v>
      </c>
      <c r="H3273" t="s">
        <v>2306</v>
      </c>
      <c r="I3273" s="63" t="e">
        <f t="array" ref="I3273">_xlfn.IFS(#REF!="1",1,#REF!="2",2,#REF!="3",3,#REF!="1A",4,#REF!="1B",5,#REF!="2A",6,#REF!="2B",7,#REF!="3A",8,#REF!="3B",9,#REF!="4A",10,#REF!="","")</f>
        <v>#REF!</v>
      </c>
      <c r="J3273">
        <f>VLOOKUP(F3273,profesor!$G$2:$H$101,2,0)</f>
        <v>33</v>
      </c>
      <c r="K3273">
        <f>VLOOKUP(H3273,ar_predmet!A:C,3,0)</f>
        <v>324</v>
      </c>
      <c r="L3273" s="3">
        <f>VLOOKUP(H3273,ar_predmet!A:C,2,FALSE())</f>
        <v>4251</v>
      </c>
      <c r="M3273">
        <f>+VLOOKUP(G3273,tip_dogodka!$B$2:$C$10,2,0)</f>
        <v>1</v>
      </c>
      <c r="N3273">
        <f>+VLOOKUP(E3273,prostor!$F$1:$G$101,2,0)</f>
        <v>55</v>
      </c>
      <c r="O3273">
        <f t="shared" si="204"/>
        <v>250</v>
      </c>
      <c r="P3273">
        <f>VLOOKUP(O3273,mi2hh!A$2:B$4261,2,FALSE())</f>
        <v>5</v>
      </c>
      <c r="Q3273" t="str">
        <f t="shared" si="205"/>
        <v>Izr</v>
      </c>
      <c r="R3273" t="str">
        <f t="shared" si="206"/>
        <v>DO</v>
      </c>
      <c r="S3273" s="24" t="s">
        <v>1282</v>
      </c>
      <c r="T3273" t="str">
        <f t="shared" si="207"/>
        <v/>
      </c>
      <c r="U3273">
        <f>VLOOKUP(S3273,ar_skupina!L$2:M$136,2,FALSE())</f>
        <v>132</v>
      </c>
    </row>
    <row r="3274" spans="1:21" ht="14.25" customHeight="1" x14ac:dyDescent="0.25">
      <c r="A3274">
        <v>3971</v>
      </c>
      <c r="B3274" s="9">
        <v>45358.375</v>
      </c>
      <c r="C3274" s="9">
        <v>45358.479166666701</v>
      </c>
      <c r="D3274" t="s">
        <v>2289</v>
      </c>
      <c r="E3274" t="s">
        <v>17</v>
      </c>
      <c r="F3274" t="s">
        <v>2286</v>
      </c>
      <c r="G3274" t="s">
        <v>2</v>
      </c>
      <c r="H3274" t="s">
        <v>2290</v>
      </c>
      <c r="I3274" s="63" t="e">
        <f t="array" ref="I3274">_xlfn.IFS(#REF!="1",1,#REF!="2",2,#REF!="3",3,#REF!="1A",4,#REF!="1B",5,#REF!="2A",6,#REF!="2B",7,#REF!="3A",8,#REF!="3B",9,#REF!="4A",10,#REF!="","")</f>
        <v>#REF!</v>
      </c>
      <c r="J3274">
        <f>VLOOKUP(F3274,profesor!$G$2:$H$101,2,0)</f>
        <v>33</v>
      </c>
      <c r="K3274">
        <f>VLOOKUP(H3274,ar_predmet!A:C,3,0)</f>
        <v>191</v>
      </c>
      <c r="L3274" s="3">
        <f>VLOOKUP(H3274,ar_predmet!A:C,2,FALSE())</f>
        <v>7234</v>
      </c>
      <c r="M3274">
        <f>+VLOOKUP(G3274,tip_dogodka!$B$2:$C$10,2,0)</f>
        <v>1</v>
      </c>
      <c r="N3274">
        <f>+VLOOKUP(E3274,prostor!$F$1:$G$101,2,0)</f>
        <v>55</v>
      </c>
      <c r="O3274">
        <f t="shared" si="204"/>
        <v>150</v>
      </c>
      <c r="P3274">
        <f>VLOOKUP(O3274,mi2hh!A$2:B$4261,2,FALSE())</f>
        <v>3</v>
      </c>
      <c r="Q3274" t="str">
        <f t="shared" si="205"/>
        <v>Red</v>
      </c>
      <c r="R3274" t="str">
        <f t="shared" si="206"/>
        <v>MA</v>
      </c>
      <c r="S3274" s="24" t="s">
        <v>1232</v>
      </c>
      <c r="T3274" t="str">
        <f t="shared" si="207"/>
        <v/>
      </c>
      <c r="U3274">
        <f>VLOOKUP(S3274,ar_skupina!L$2:M$136,2,FALSE())</f>
        <v>78</v>
      </c>
    </row>
    <row r="3275" spans="1:21" ht="14.25" customHeight="1" x14ac:dyDescent="0.25">
      <c r="A3275">
        <v>3972</v>
      </c>
      <c r="B3275" s="9">
        <v>45418.75</v>
      </c>
      <c r="C3275" s="9">
        <v>45418.923611111102</v>
      </c>
      <c r="D3275" t="s">
        <v>2305</v>
      </c>
      <c r="E3275" t="s">
        <v>17</v>
      </c>
      <c r="F3275" t="s">
        <v>2286</v>
      </c>
      <c r="G3275" t="s">
        <v>2</v>
      </c>
      <c r="H3275" t="s">
        <v>2306</v>
      </c>
      <c r="I3275" s="63" t="e">
        <f t="array" ref="I3275">_xlfn.IFS(#REF!="1",1,#REF!="2",2,#REF!="3",3,#REF!="1A",4,#REF!="1B",5,#REF!="2A",6,#REF!="2B",7,#REF!="3A",8,#REF!="3B",9,#REF!="4A",10,#REF!="","")</f>
        <v>#REF!</v>
      </c>
      <c r="J3275">
        <f>VLOOKUP(F3275,profesor!$G$2:$H$101,2,0)</f>
        <v>33</v>
      </c>
      <c r="K3275">
        <f>VLOOKUP(H3275,ar_predmet!A:C,3,0)</f>
        <v>324</v>
      </c>
      <c r="L3275" s="3">
        <f>VLOOKUP(H3275,ar_predmet!A:C,2,FALSE())</f>
        <v>4251</v>
      </c>
      <c r="M3275">
        <f>+VLOOKUP(G3275,tip_dogodka!$B$2:$C$10,2,0)</f>
        <v>1</v>
      </c>
      <c r="N3275">
        <f>+VLOOKUP(E3275,prostor!$F$1:$G$101,2,0)</f>
        <v>55</v>
      </c>
      <c r="O3275">
        <f t="shared" si="204"/>
        <v>250</v>
      </c>
      <c r="P3275">
        <f>VLOOKUP(O3275,mi2hh!A$2:B$4261,2,FALSE())</f>
        <v>5</v>
      </c>
      <c r="Q3275" t="str">
        <f t="shared" si="205"/>
        <v>Izr</v>
      </c>
      <c r="R3275" t="str">
        <f t="shared" si="206"/>
        <v>DO</v>
      </c>
      <c r="S3275" s="24" t="s">
        <v>1282</v>
      </c>
      <c r="T3275" t="str">
        <f t="shared" si="207"/>
        <v/>
      </c>
      <c r="U3275">
        <f>VLOOKUP(S3275,ar_skupina!L$2:M$136,2,FALSE())</f>
        <v>132</v>
      </c>
    </row>
    <row r="3276" spans="1:21" ht="14.25" customHeight="1" x14ac:dyDescent="0.25">
      <c r="A3276">
        <v>3973</v>
      </c>
      <c r="B3276" s="9">
        <v>45369.75</v>
      </c>
      <c r="C3276" s="9">
        <v>45369.854166666701</v>
      </c>
      <c r="D3276" t="s">
        <v>2291</v>
      </c>
      <c r="E3276" t="s">
        <v>16</v>
      </c>
      <c r="F3276" t="s">
        <v>2286</v>
      </c>
      <c r="G3276" t="s">
        <v>4</v>
      </c>
      <c r="H3276" t="s">
        <v>2290</v>
      </c>
      <c r="I3276" s="63" t="e">
        <f t="array" ref="I3276">_xlfn.IFS(#REF!="1",1,#REF!="2",2,#REF!="3",3,#REF!="1A",4,#REF!="1B",5,#REF!="2A",6,#REF!="2B",7,#REF!="3A",8,#REF!="3B",9,#REF!="4A",10,#REF!="","")</f>
        <v>#REF!</v>
      </c>
      <c r="J3276">
        <f>VLOOKUP(F3276,profesor!$G$2:$H$101,2,0)</f>
        <v>33</v>
      </c>
      <c r="K3276">
        <f>VLOOKUP(H3276,ar_predmet!A:C,3,0)</f>
        <v>191</v>
      </c>
      <c r="L3276" s="3">
        <f>VLOOKUP(H3276,ar_predmet!A:C,2,FALSE())</f>
        <v>7234</v>
      </c>
      <c r="M3276">
        <f>+VLOOKUP(G3276,tip_dogodka!$B$2:$C$10,2,0)</f>
        <v>3</v>
      </c>
      <c r="N3276">
        <f>+VLOOKUP(E3276,prostor!$F$1:$G$101,2,0)</f>
        <v>54</v>
      </c>
      <c r="O3276">
        <f t="shared" si="204"/>
        <v>150</v>
      </c>
      <c r="P3276">
        <f>VLOOKUP(O3276,mi2hh!A$2:B$4261,2,FALSE())</f>
        <v>3</v>
      </c>
      <c r="Q3276" t="str">
        <f t="shared" si="205"/>
        <v>Izr</v>
      </c>
      <c r="R3276" t="str">
        <f t="shared" si="206"/>
        <v>MA</v>
      </c>
      <c r="S3276" s="24" t="s">
        <v>1262</v>
      </c>
      <c r="T3276" t="str">
        <f t="shared" si="207"/>
        <v/>
      </c>
      <c r="U3276">
        <f>VLOOKUP(S3276,ar_skupina!L$2:M$136,2,FALSE())</f>
        <v>114</v>
      </c>
    </row>
    <row r="3277" spans="1:21" ht="14.25" customHeight="1" x14ac:dyDescent="0.25">
      <c r="A3277">
        <v>3974</v>
      </c>
      <c r="B3277" s="9">
        <v>45253.75</v>
      </c>
      <c r="C3277" s="9">
        <v>45253.916666666701</v>
      </c>
      <c r="D3277" t="s">
        <v>2304</v>
      </c>
      <c r="E3277" t="s">
        <v>17</v>
      </c>
      <c r="F3277" t="s">
        <v>2286</v>
      </c>
      <c r="G3277" t="s">
        <v>2</v>
      </c>
      <c r="H3277" t="s">
        <v>2295</v>
      </c>
      <c r="I3277" s="63" t="e">
        <f t="array" ref="I3277">_xlfn.IFS(#REF!="1",1,#REF!="2",2,#REF!="3",3,#REF!="1A",4,#REF!="1B",5,#REF!="2A",6,#REF!="2B",7,#REF!="3A",8,#REF!="3B",9,#REF!="4A",10,#REF!="","")</f>
        <v>#REF!</v>
      </c>
      <c r="J3277">
        <f>VLOOKUP(F3277,profesor!$G$2:$H$101,2,0)</f>
        <v>33</v>
      </c>
      <c r="K3277">
        <f>VLOOKUP(H3277,ar_predmet!A:C,3,0)</f>
        <v>7</v>
      </c>
      <c r="L3277" s="3">
        <f>VLOOKUP(H3277,ar_predmet!A:C,2,FALSE())</f>
        <v>5113</v>
      </c>
      <c r="M3277">
        <f>+VLOOKUP(G3277,tip_dogodka!$B$2:$C$10,2,0)</f>
        <v>1</v>
      </c>
      <c r="N3277">
        <f>+VLOOKUP(E3277,prostor!$F$1:$G$101,2,0)</f>
        <v>55</v>
      </c>
      <c r="O3277">
        <f t="shared" si="204"/>
        <v>240</v>
      </c>
      <c r="P3277">
        <f>VLOOKUP(O3277,mi2hh!A$2:B$4261,2,FALSE())</f>
        <v>5</v>
      </c>
      <c r="Q3277" t="str">
        <f t="shared" si="205"/>
        <v>Izr</v>
      </c>
      <c r="R3277" t="str">
        <f t="shared" si="206"/>
        <v>VS</v>
      </c>
      <c r="S3277" s="24" t="s">
        <v>1241</v>
      </c>
      <c r="T3277" t="str">
        <f t="shared" si="207"/>
        <v/>
      </c>
      <c r="U3277">
        <f>VLOOKUP(S3277,ar_skupina!L$2:M$136,2,FALSE())</f>
        <v>90</v>
      </c>
    </row>
    <row r="3278" spans="1:21" ht="14.25" customHeight="1" x14ac:dyDescent="0.25">
      <c r="A3278">
        <v>3975</v>
      </c>
      <c r="B3278" s="9">
        <v>45250.75</v>
      </c>
      <c r="C3278" s="9">
        <v>45250.920138888898</v>
      </c>
      <c r="D3278" t="s">
        <v>2302</v>
      </c>
      <c r="E3278" t="s">
        <v>16</v>
      </c>
      <c r="F3278" t="s">
        <v>2286</v>
      </c>
      <c r="G3278" t="s">
        <v>4</v>
      </c>
      <c r="H3278" t="s">
        <v>2295</v>
      </c>
      <c r="I3278" s="63" t="e">
        <f t="array" ref="I3278">_xlfn.IFS(#REF!="1",1,#REF!="2",2,#REF!="3",3,#REF!="1A",4,#REF!="1B",5,#REF!="2A",6,#REF!="2B",7,#REF!="3A",8,#REF!="3B",9,#REF!="4A",10,#REF!="","")</f>
        <v>#REF!</v>
      </c>
      <c r="J3278">
        <f>VLOOKUP(F3278,profesor!$G$2:$H$101,2,0)</f>
        <v>33</v>
      </c>
      <c r="K3278">
        <f>VLOOKUP(H3278,ar_predmet!A:C,3,0)</f>
        <v>7</v>
      </c>
      <c r="L3278" s="3">
        <f>VLOOKUP(H3278,ar_predmet!A:C,2,FALSE())</f>
        <v>5113</v>
      </c>
      <c r="M3278">
        <f>+VLOOKUP(G3278,tip_dogodka!$B$2:$C$10,2,0)</f>
        <v>3</v>
      </c>
      <c r="N3278">
        <f>+VLOOKUP(E3278,prostor!$F$1:$G$101,2,0)</f>
        <v>54</v>
      </c>
      <c r="O3278">
        <f t="shared" si="204"/>
        <v>245</v>
      </c>
      <c r="P3278">
        <f>VLOOKUP(O3278,mi2hh!A$2:B$4261,2,FALSE())</f>
        <v>5</v>
      </c>
      <c r="Q3278" t="str">
        <f t="shared" si="205"/>
        <v>Izr</v>
      </c>
      <c r="R3278" t="str">
        <f t="shared" si="206"/>
        <v>VS</v>
      </c>
      <c r="S3278" s="24" t="s">
        <v>1241</v>
      </c>
      <c r="T3278" t="str">
        <f t="shared" si="207"/>
        <v/>
      </c>
      <c r="U3278">
        <f>VLOOKUP(S3278,ar_skupina!L$2:M$136,2,FALSE())</f>
        <v>90</v>
      </c>
    </row>
    <row r="3279" spans="1:21" ht="14.25" customHeight="1" x14ac:dyDescent="0.25">
      <c r="A3279">
        <v>3976</v>
      </c>
      <c r="B3279" s="9">
        <v>45357.375</v>
      </c>
      <c r="C3279" s="9">
        <v>45357.479166666701</v>
      </c>
      <c r="D3279" t="s">
        <v>2292</v>
      </c>
      <c r="E3279" t="s">
        <v>16</v>
      </c>
      <c r="F3279" t="s">
        <v>2286</v>
      </c>
      <c r="G3279" t="s">
        <v>4</v>
      </c>
      <c r="H3279" t="s">
        <v>2290</v>
      </c>
      <c r="I3279" s="63" t="e">
        <f t="array" ref="I3279">_xlfn.IFS(#REF!="1",1,#REF!="2",2,#REF!="3",3,#REF!="1A",4,#REF!="1B",5,#REF!="2A",6,#REF!="2B",7,#REF!="3A",8,#REF!="3B",9,#REF!="4A",10,#REF!="","")</f>
        <v>#REF!</v>
      </c>
      <c r="J3279">
        <f>VLOOKUP(F3279,profesor!$G$2:$H$101,2,0)</f>
        <v>33</v>
      </c>
      <c r="K3279">
        <f>VLOOKUP(H3279,ar_predmet!A:C,3,0)</f>
        <v>191</v>
      </c>
      <c r="L3279" s="3">
        <f>VLOOKUP(H3279,ar_predmet!A:C,2,FALSE())</f>
        <v>7234</v>
      </c>
      <c r="M3279">
        <f>+VLOOKUP(G3279,tip_dogodka!$B$2:$C$10,2,0)</f>
        <v>3</v>
      </c>
      <c r="N3279">
        <f>+VLOOKUP(E3279,prostor!$F$1:$G$101,2,0)</f>
        <v>54</v>
      </c>
      <c r="O3279">
        <f t="shared" si="204"/>
        <v>150</v>
      </c>
      <c r="P3279">
        <f>VLOOKUP(O3279,mi2hh!A$2:B$4261,2,FALSE())</f>
        <v>3</v>
      </c>
      <c r="Q3279" t="str">
        <f t="shared" si="205"/>
        <v>Red</v>
      </c>
      <c r="R3279" t="str">
        <f t="shared" si="206"/>
        <v>MA</v>
      </c>
      <c r="S3279" s="24" t="s">
        <v>1232</v>
      </c>
      <c r="T3279" t="str">
        <f t="shared" si="207"/>
        <v/>
      </c>
      <c r="U3279">
        <f>VLOOKUP(S3279,ar_skupina!L$2:M$136,2,FALSE())</f>
        <v>78</v>
      </c>
    </row>
    <row r="3280" spans="1:21" ht="14.25" customHeight="1" x14ac:dyDescent="0.25">
      <c r="A3280">
        <v>3977</v>
      </c>
      <c r="B3280" s="9">
        <v>45310.75</v>
      </c>
      <c r="C3280" s="9">
        <v>45310.854166666701</v>
      </c>
      <c r="D3280" t="s">
        <v>2297</v>
      </c>
      <c r="E3280" t="s">
        <v>16</v>
      </c>
      <c r="F3280" t="s">
        <v>2286</v>
      </c>
      <c r="G3280" t="s">
        <v>4</v>
      </c>
      <c r="H3280" t="s">
        <v>2295</v>
      </c>
      <c r="I3280" s="63" t="e">
        <f t="array" ref="I3280">_xlfn.IFS(#REF!="1",1,#REF!="2",2,#REF!="3",3,#REF!="1A",4,#REF!="1B",5,#REF!="2A",6,#REF!="2B",7,#REF!="3A",8,#REF!="3B",9,#REF!="4A",10,#REF!="","")</f>
        <v>#REF!</v>
      </c>
      <c r="J3280">
        <f>VLOOKUP(F3280,profesor!$G$2:$H$101,2,0)</f>
        <v>33</v>
      </c>
      <c r="K3280">
        <f>VLOOKUP(H3280,ar_predmet!A:C,3,0)</f>
        <v>7</v>
      </c>
      <c r="L3280" s="3">
        <f>VLOOKUP(H3280,ar_predmet!A:C,2,FALSE())</f>
        <v>5113</v>
      </c>
      <c r="M3280">
        <f>+VLOOKUP(G3280,tip_dogodka!$B$2:$C$10,2,0)</f>
        <v>3</v>
      </c>
      <c r="N3280">
        <f>+VLOOKUP(E3280,prostor!$F$1:$G$101,2,0)</f>
        <v>54</v>
      </c>
      <c r="O3280">
        <f t="shared" si="204"/>
        <v>150</v>
      </c>
      <c r="P3280">
        <f>VLOOKUP(O3280,mi2hh!A$2:B$4261,2,FALSE())</f>
        <v>3</v>
      </c>
      <c r="Q3280" t="str">
        <f t="shared" si="205"/>
        <v>Red</v>
      </c>
      <c r="R3280" t="str">
        <f t="shared" si="206"/>
        <v>VS</v>
      </c>
      <c r="S3280" s="24" t="s">
        <v>1128</v>
      </c>
      <c r="T3280" t="str">
        <f t="shared" si="207"/>
        <v/>
      </c>
      <c r="U3280">
        <f>VLOOKUP(S3280,ar_skupina!L$2:M$136,2,FALSE())</f>
        <v>1</v>
      </c>
    </row>
    <row r="3281" spans="1:21" ht="14.25" customHeight="1" x14ac:dyDescent="0.25">
      <c r="A3281">
        <v>3978</v>
      </c>
      <c r="B3281" s="9">
        <v>45278.489583333299</v>
      </c>
      <c r="C3281" s="9">
        <v>45278.59375</v>
      </c>
      <c r="D3281" t="s">
        <v>2297</v>
      </c>
      <c r="E3281" t="s">
        <v>16</v>
      </c>
      <c r="F3281" t="s">
        <v>2286</v>
      </c>
      <c r="G3281" t="s">
        <v>4</v>
      </c>
      <c r="H3281" t="s">
        <v>2295</v>
      </c>
      <c r="I3281" s="63" t="e">
        <f t="array" ref="I3281">_xlfn.IFS(#REF!="1",1,#REF!="2",2,#REF!="3",3,#REF!="1A",4,#REF!="1B",5,#REF!="2A",6,#REF!="2B",7,#REF!="3A",8,#REF!="3B",9,#REF!="4A",10,#REF!="","")</f>
        <v>#REF!</v>
      </c>
      <c r="J3281">
        <f>VLOOKUP(F3281,profesor!$G$2:$H$101,2,0)</f>
        <v>33</v>
      </c>
      <c r="K3281">
        <f>VLOOKUP(H3281,ar_predmet!A:C,3,0)</f>
        <v>7</v>
      </c>
      <c r="L3281" s="3">
        <f>VLOOKUP(H3281,ar_predmet!A:C,2,FALSE())</f>
        <v>5113</v>
      </c>
      <c r="M3281">
        <f>+VLOOKUP(G3281,tip_dogodka!$B$2:$C$10,2,0)</f>
        <v>3</v>
      </c>
      <c r="N3281">
        <f>+VLOOKUP(E3281,prostor!$F$1:$G$101,2,0)</f>
        <v>54</v>
      </c>
      <c r="O3281">
        <f t="shared" si="204"/>
        <v>150</v>
      </c>
      <c r="P3281">
        <f>VLOOKUP(O3281,mi2hh!A$2:B$4261,2,FALSE())</f>
        <v>3</v>
      </c>
      <c r="Q3281" t="str">
        <f t="shared" si="205"/>
        <v>Red</v>
      </c>
      <c r="R3281" t="str">
        <f t="shared" si="206"/>
        <v>VS</v>
      </c>
      <c r="S3281" s="24" t="s">
        <v>1128</v>
      </c>
      <c r="T3281" t="str">
        <f t="shared" si="207"/>
        <v/>
      </c>
      <c r="U3281">
        <f>VLOOKUP(S3281,ar_skupina!L$2:M$136,2,FALSE())</f>
        <v>1</v>
      </c>
    </row>
    <row r="3282" spans="1:21" ht="14.25" customHeight="1" x14ac:dyDescent="0.25">
      <c r="A3282">
        <v>3979</v>
      </c>
      <c r="B3282" s="9">
        <v>45308.75</v>
      </c>
      <c r="C3282" s="9">
        <v>45308.854166666701</v>
      </c>
      <c r="D3282" t="s">
        <v>2297</v>
      </c>
      <c r="E3282" t="s">
        <v>16</v>
      </c>
      <c r="F3282" t="s">
        <v>2286</v>
      </c>
      <c r="G3282" t="s">
        <v>4</v>
      </c>
      <c r="H3282" t="s">
        <v>2295</v>
      </c>
      <c r="I3282" s="63" t="e">
        <f t="array" ref="I3282">_xlfn.IFS(#REF!="1",1,#REF!="2",2,#REF!="3",3,#REF!="1A",4,#REF!="1B",5,#REF!="2A",6,#REF!="2B",7,#REF!="3A",8,#REF!="3B",9,#REF!="4A",10,#REF!="","")</f>
        <v>#REF!</v>
      </c>
      <c r="J3282">
        <f>VLOOKUP(F3282,profesor!$G$2:$H$101,2,0)</f>
        <v>33</v>
      </c>
      <c r="K3282">
        <f>VLOOKUP(H3282,ar_predmet!A:C,3,0)</f>
        <v>7</v>
      </c>
      <c r="L3282" s="3">
        <f>VLOOKUP(H3282,ar_predmet!A:C,2,FALSE())</f>
        <v>5113</v>
      </c>
      <c r="M3282">
        <f>+VLOOKUP(G3282,tip_dogodka!$B$2:$C$10,2,0)</f>
        <v>3</v>
      </c>
      <c r="N3282">
        <f>+VLOOKUP(E3282,prostor!$F$1:$G$101,2,0)</f>
        <v>54</v>
      </c>
      <c r="O3282">
        <f t="shared" si="204"/>
        <v>150</v>
      </c>
      <c r="P3282">
        <f>VLOOKUP(O3282,mi2hh!A$2:B$4261,2,FALSE())</f>
        <v>3</v>
      </c>
      <c r="Q3282" t="str">
        <f t="shared" si="205"/>
        <v>Red</v>
      </c>
      <c r="R3282" t="str">
        <f t="shared" si="206"/>
        <v>VS</v>
      </c>
      <c r="S3282" s="24" t="s">
        <v>1128</v>
      </c>
      <c r="T3282" t="str">
        <f t="shared" si="207"/>
        <v/>
      </c>
      <c r="U3282">
        <f>VLOOKUP(S3282,ar_skupina!L$2:M$136,2,FALSE())</f>
        <v>1</v>
      </c>
    </row>
    <row r="3283" spans="1:21" ht="14.25" customHeight="1" x14ac:dyDescent="0.25">
      <c r="A3283">
        <v>3980</v>
      </c>
      <c r="B3283" s="9">
        <v>45366.375</v>
      </c>
      <c r="C3283" s="9">
        <v>45366.479166666701</v>
      </c>
      <c r="D3283" t="s">
        <v>2289</v>
      </c>
      <c r="E3283" t="s">
        <v>17</v>
      </c>
      <c r="F3283" t="s">
        <v>2286</v>
      </c>
      <c r="G3283" t="s">
        <v>2</v>
      </c>
      <c r="H3283" t="s">
        <v>2290</v>
      </c>
      <c r="I3283" s="63" t="e">
        <f t="array" ref="I3283">_xlfn.IFS(#REF!="1",1,#REF!="2",2,#REF!="3",3,#REF!="1A",4,#REF!="1B",5,#REF!="2A",6,#REF!="2B",7,#REF!="3A",8,#REF!="3B",9,#REF!="4A",10,#REF!="","")</f>
        <v>#REF!</v>
      </c>
      <c r="J3283">
        <f>VLOOKUP(F3283,profesor!$G$2:$H$101,2,0)</f>
        <v>33</v>
      </c>
      <c r="K3283">
        <f>VLOOKUP(H3283,ar_predmet!A:C,3,0)</f>
        <v>191</v>
      </c>
      <c r="L3283" s="3">
        <f>VLOOKUP(H3283,ar_predmet!A:C,2,FALSE())</f>
        <v>7234</v>
      </c>
      <c r="M3283">
        <f>+VLOOKUP(G3283,tip_dogodka!$B$2:$C$10,2,0)</f>
        <v>1</v>
      </c>
      <c r="N3283">
        <f>+VLOOKUP(E3283,prostor!$F$1:$G$101,2,0)</f>
        <v>55</v>
      </c>
      <c r="O3283">
        <f t="shared" si="204"/>
        <v>150</v>
      </c>
      <c r="P3283">
        <f>VLOOKUP(O3283,mi2hh!A$2:B$4261,2,FALSE())</f>
        <v>3</v>
      </c>
      <c r="Q3283" t="str">
        <f t="shared" si="205"/>
        <v>Red</v>
      </c>
      <c r="R3283" t="str">
        <f t="shared" si="206"/>
        <v>MA</v>
      </c>
      <c r="S3283" s="24" t="s">
        <v>1232</v>
      </c>
      <c r="T3283" t="str">
        <f t="shared" si="207"/>
        <v/>
      </c>
      <c r="U3283">
        <f>VLOOKUP(S3283,ar_skupina!L$2:M$136,2,FALSE())</f>
        <v>78</v>
      </c>
    </row>
    <row r="3284" spans="1:21" ht="14.25" customHeight="1" x14ac:dyDescent="0.25">
      <c r="A3284">
        <v>3981</v>
      </c>
      <c r="B3284" s="9">
        <v>45273.489583333299</v>
      </c>
      <c r="C3284" s="9">
        <v>45273.59375</v>
      </c>
      <c r="D3284" t="s">
        <v>2297</v>
      </c>
      <c r="E3284" t="s">
        <v>16</v>
      </c>
      <c r="F3284" t="s">
        <v>2286</v>
      </c>
      <c r="G3284" t="s">
        <v>4</v>
      </c>
      <c r="H3284" t="s">
        <v>2295</v>
      </c>
      <c r="I3284" s="63" t="e">
        <f t="array" ref="I3284">_xlfn.IFS(#REF!="1",1,#REF!="2",2,#REF!="3",3,#REF!="1A",4,#REF!="1B",5,#REF!="2A",6,#REF!="2B",7,#REF!="3A",8,#REF!="3B",9,#REF!="4A",10,#REF!="","")</f>
        <v>#REF!</v>
      </c>
      <c r="J3284">
        <f>VLOOKUP(F3284,profesor!$G$2:$H$101,2,0)</f>
        <v>33</v>
      </c>
      <c r="K3284">
        <f>VLOOKUP(H3284,ar_predmet!A:C,3,0)</f>
        <v>7</v>
      </c>
      <c r="L3284" s="3">
        <f>VLOOKUP(H3284,ar_predmet!A:C,2,FALSE())</f>
        <v>5113</v>
      </c>
      <c r="M3284">
        <f>+VLOOKUP(G3284,tip_dogodka!$B$2:$C$10,2,0)</f>
        <v>3</v>
      </c>
      <c r="N3284">
        <f>+VLOOKUP(E3284,prostor!$F$1:$G$101,2,0)</f>
        <v>54</v>
      </c>
      <c r="O3284">
        <f t="shared" si="204"/>
        <v>150</v>
      </c>
      <c r="P3284">
        <f>VLOOKUP(O3284,mi2hh!A$2:B$4261,2,FALSE())</f>
        <v>3</v>
      </c>
      <c r="Q3284" t="str">
        <f t="shared" si="205"/>
        <v>Red</v>
      </c>
      <c r="R3284" t="str">
        <f t="shared" si="206"/>
        <v>VS</v>
      </c>
      <c r="S3284" s="24" t="s">
        <v>1128</v>
      </c>
      <c r="T3284" t="str">
        <f t="shared" si="207"/>
        <v/>
      </c>
      <c r="U3284">
        <f>VLOOKUP(S3284,ar_skupina!L$2:M$136,2,FALSE())</f>
        <v>1</v>
      </c>
    </row>
    <row r="3285" spans="1:21" ht="14.25" customHeight="1" x14ac:dyDescent="0.25">
      <c r="A3285">
        <v>3982</v>
      </c>
      <c r="B3285" s="9">
        <v>45309.375</v>
      </c>
      <c r="C3285" s="9">
        <v>45309.479166666701</v>
      </c>
      <c r="D3285" t="s">
        <v>2294</v>
      </c>
      <c r="E3285" t="s">
        <v>17</v>
      </c>
      <c r="F3285" t="s">
        <v>2286</v>
      </c>
      <c r="G3285" t="s">
        <v>2</v>
      </c>
      <c r="H3285" t="s">
        <v>2295</v>
      </c>
      <c r="I3285" s="63" t="e">
        <f t="array" ref="I3285">_xlfn.IFS(#REF!="1",1,#REF!="2",2,#REF!="3",3,#REF!="1A",4,#REF!="1B",5,#REF!="2A",6,#REF!="2B",7,#REF!="3A",8,#REF!="3B",9,#REF!="4A",10,#REF!="","")</f>
        <v>#REF!</v>
      </c>
      <c r="J3285">
        <f>VLOOKUP(F3285,profesor!$G$2:$H$101,2,0)</f>
        <v>33</v>
      </c>
      <c r="K3285">
        <f>VLOOKUP(H3285,ar_predmet!A:C,3,0)</f>
        <v>7</v>
      </c>
      <c r="L3285" s="3">
        <f>VLOOKUP(H3285,ar_predmet!A:C,2,FALSE())</f>
        <v>5113</v>
      </c>
      <c r="M3285">
        <f>+VLOOKUP(G3285,tip_dogodka!$B$2:$C$10,2,0)</f>
        <v>1</v>
      </c>
      <c r="N3285">
        <f>+VLOOKUP(E3285,prostor!$F$1:$G$101,2,0)</f>
        <v>55</v>
      </c>
      <c r="O3285">
        <f t="shared" si="204"/>
        <v>150</v>
      </c>
      <c r="P3285">
        <f>VLOOKUP(O3285,mi2hh!A$2:B$4261,2,FALSE())</f>
        <v>3</v>
      </c>
      <c r="Q3285" t="str">
        <f t="shared" si="205"/>
        <v>Red</v>
      </c>
      <c r="R3285" t="str">
        <f t="shared" si="206"/>
        <v>VS</v>
      </c>
      <c r="S3285" s="24" t="s">
        <v>1128</v>
      </c>
      <c r="T3285" t="str">
        <f t="shared" si="207"/>
        <v/>
      </c>
      <c r="U3285">
        <f>VLOOKUP(S3285,ar_skupina!L$2:M$136,2,FALSE())</f>
        <v>1</v>
      </c>
    </row>
    <row r="3286" spans="1:21" ht="14.25" customHeight="1" x14ac:dyDescent="0.25">
      <c r="A3286">
        <v>3983</v>
      </c>
      <c r="B3286" s="9">
        <v>45363.75</v>
      </c>
      <c r="C3286" s="9">
        <v>45363.854166666701</v>
      </c>
      <c r="D3286" t="s">
        <v>2293</v>
      </c>
      <c r="E3286" t="s">
        <v>17</v>
      </c>
      <c r="F3286" t="s">
        <v>2286</v>
      </c>
      <c r="G3286" t="s">
        <v>2</v>
      </c>
      <c r="H3286" t="s">
        <v>2290</v>
      </c>
      <c r="I3286" s="63" t="e">
        <f t="array" ref="I3286">_xlfn.IFS(#REF!="1",1,#REF!="2",2,#REF!="3",3,#REF!="1A",4,#REF!="1B",5,#REF!="2A",6,#REF!="2B",7,#REF!="3A",8,#REF!="3B",9,#REF!="4A",10,#REF!="","")</f>
        <v>#REF!</v>
      </c>
      <c r="J3286">
        <f>VLOOKUP(F3286,profesor!$G$2:$H$101,2,0)</f>
        <v>33</v>
      </c>
      <c r="K3286">
        <f>VLOOKUP(H3286,ar_predmet!A:C,3,0)</f>
        <v>191</v>
      </c>
      <c r="L3286" s="3">
        <f>VLOOKUP(H3286,ar_predmet!A:C,2,FALSE())</f>
        <v>7234</v>
      </c>
      <c r="M3286">
        <f>+VLOOKUP(G3286,tip_dogodka!$B$2:$C$10,2,0)</f>
        <v>1</v>
      </c>
      <c r="N3286">
        <f>+VLOOKUP(E3286,prostor!$F$1:$G$101,2,0)</f>
        <v>55</v>
      </c>
      <c r="O3286">
        <f t="shared" si="204"/>
        <v>150</v>
      </c>
      <c r="P3286">
        <f>VLOOKUP(O3286,mi2hh!A$2:B$4261,2,FALSE())</f>
        <v>3</v>
      </c>
      <c r="Q3286" t="str">
        <f t="shared" si="205"/>
        <v>Izr</v>
      </c>
      <c r="R3286" t="str">
        <f t="shared" si="206"/>
        <v>MA</v>
      </c>
      <c r="S3286" s="24" t="s">
        <v>1262</v>
      </c>
      <c r="T3286" t="str">
        <f t="shared" si="207"/>
        <v/>
      </c>
      <c r="U3286">
        <f>VLOOKUP(S3286,ar_skupina!L$2:M$136,2,FALSE())</f>
        <v>114</v>
      </c>
    </row>
    <row r="3287" spans="1:21" ht="14.25" customHeight="1" x14ac:dyDescent="0.25">
      <c r="A3287">
        <v>3984</v>
      </c>
      <c r="B3287" s="9">
        <v>45268.489583333299</v>
      </c>
      <c r="C3287" s="9">
        <v>45268.59375</v>
      </c>
      <c r="D3287" t="s">
        <v>2297</v>
      </c>
      <c r="E3287" t="s">
        <v>16</v>
      </c>
      <c r="F3287" t="s">
        <v>2286</v>
      </c>
      <c r="G3287" t="s">
        <v>4</v>
      </c>
      <c r="H3287" t="s">
        <v>2295</v>
      </c>
      <c r="I3287" s="63" t="e">
        <f t="array" ref="I3287">_xlfn.IFS(#REF!="1",1,#REF!="2",2,#REF!="3",3,#REF!="1A",4,#REF!="1B",5,#REF!="2A",6,#REF!="2B",7,#REF!="3A",8,#REF!="3B",9,#REF!="4A",10,#REF!="","")</f>
        <v>#REF!</v>
      </c>
      <c r="J3287">
        <f>VLOOKUP(F3287,profesor!$G$2:$H$101,2,0)</f>
        <v>33</v>
      </c>
      <c r="K3287">
        <f>VLOOKUP(H3287,ar_predmet!A:C,3,0)</f>
        <v>7</v>
      </c>
      <c r="L3287" s="3">
        <f>VLOOKUP(H3287,ar_predmet!A:C,2,FALSE())</f>
        <v>5113</v>
      </c>
      <c r="M3287">
        <f>+VLOOKUP(G3287,tip_dogodka!$B$2:$C$10,2,0)</f>
        <v>3</v>
      </c>
      <c r="N3287">
        <f>+VLOOKUP(E3287,prostor!$F$1:$G$101,2,0)</f>
        <v>54</v>
      </c>
      <c r="O3287">
        <f t="shared" si="204"/>
        <v>150</v>
      </c>
      <c r="P3287">
        <f>VLOOKUP(O3287,mi2hh!A$2:B$4261,2,FALSE())</f>
        <v>3</v>
      </c>
      <c r="Q3287" t="str">
        <f t="shared" si="205"/>
        <v>Red</v>
      </c>
      <c r="R3287" t="str">
        <f t="shared" si="206"/>
        <v>VS</v>
      </c>
      <c r="S3287" s="24" t="s">
        <v>1128</v>
      </c>
      <c r="T3287" t="str">
        <f t="shared" si="207"/>
        <v/>
      </c>
      <c r="U3287">
        <f>VLOOKUP(S3287,ar_skupina!L$2:M$136,2,FALSE())</f>
        <v>1</v>
      </c>
    </row>
    <row r="3288" spans="1:21" ht="14.25" customHeight="1" x14ac:dyDescent="0.25">
      <c r="A3288">
        <v>3986</v>
      </c>
      <c r="B3288" s="9">
        <v>45359.375</v>
      </c>
      <c r="C3288" s="9">
        <v>45359.479166666701</v>
      </c>
      <c r="D3288" t="s">
        <v>2292</v>
      </c>
      <c r="E3288" t="s">
        <v>16</v>
      </c>
      <c r="F3288" t="s">
        <v>2286</v>
      </c>
      <c r="G3288" t="s">
        <v>4</v>
      </c>
      <c r="H3288" t="s">
        <v>2290</v>
      </c>
      <c r="I3288" s="63" t="e">
        <f t="array" ref="I3288">_xlfn.IFS(#REF!="1",1,#REF!="2",2,#REF!="3",3,#REF!="1A",4,#REF!="1B",5,#REF!="2A",6,#REF!="2B",7,#REF!="3A",8,#REF!="3B",9,#REF!="4A",10,#REF!="","")</f>
        <v>#REF!</v>
      </c>
      <c r="J3288">
        <f>VLOOKUP(F3288,profesor!$G$2:$H$101,2,0)</f>
        <v>33</v>
      </c>
      <c r="K3288">
        <f>VLOOKUP(H3288,ar_predmet!A:C,3,0)</f>
        <v>191</v>
      </c>
      <c r="L3288" s="3">
        <f>VLOOKUP(H3288,ar_predmet!A:C,2,FALSE())</f>
        <v>7234</v>
      </c>
      <c r="M3288">
        <f>+VLOOKUP(G3288,tip_dogodka!$B$2:$C$10,2,0)</f>
        <v>3</v>
      </c>
      <c r="N3288">
        <f>+VLOOKUP(E3288,prostor!$F$1:$G$101,2,0)</f>
        <v>54</v>
      </c>
      <c r="O3288">
        <f t="shared" si="204"/>
        <v>150</v>
      </c>
      <c r="P3288">
        <f>VLOOKUP(O3288,mi2hh!A$2:B$4261,2,FALSE())</f>
        <v>3</v>
      </c>
      <c r="Q3288" t="str">
        <f t="shared" si="205"/>
        <v>Red</v>
      </c>
      <c r="R3288" t="str">
        <f t="shared" si="206"/>
        <v>MA</v>
      </c>
      <c r="S3288" s="24" t="s">
        <v>1232</v>
      </c>
      <c r="T3288" t="str">
        <f t="shared" si="207"/>
        <v/>
      </c>
      <c r="U3288">
        <f>VLOOKUP(S3288,ar_skupina!L$2:M$136,2,FALSE())</f>
        <v>78</v>
      </c>
    </row>
    <row r="3289" spans="1:21" ht="14.25" customHeight="1" x14ac:dyDescent="0.25">
      <c r="A3289">
        <v>3987</v>
      </c>
      <c r="B3289" s="9">
        <v>45246.75</v>
      </c>
      <c r="C3289" s="9">
        <v>45246.916666666701</v>
      </c>
      <c r="D3289" t="s">
        <v>2302</v>
      </c>
      <c r="E3289" t="s">
        <v>16</v>
      </c>
      <c r="F3289" t="s">
        <v>2286</v>
      </c>
      <c r="G3289" t="s">
        <v>4</v>
      </c>
      <c r="H3289" t="s">
        <v>2295</v>
      </c>
      <c r="I3289" s="63" t="e">
        <f t="array" ref="I3289">_xlfn.IFS(#REF!="1",1,#REF!="2",2,#REF!="3",3,#REF!="1A",4,#REF!="1B",5,#REF!="2A",6,#REF!="2B",7,#REF!="3A",8,#REF!="3B",9,#REF!="4A",10,#REF!="","")</f>
        <v>#REF!</v>
      </c>
      <c r="J3289">
        <f>VLOOKUP(F3289,profesor!$G$2:$H$101,2,0)</f>
        <v>33</v>
      </c>
      <c r="K3289">
        <f>VLOOKUP(H3289,ar_predmet!A:C,3,0)</f>
        <v>7</v>
      </c>
      <c r="L3289" s="3">
        <f>VLOOKUP(H3289,ar_predmet!A:C,2,FALSE())</f>
        <v>5113</v>
      </c>
      <c r="M3289">
        <f>+VLOOKUP(G3289,tip_dogodka!$B$2:$C$10,2,0)</f>
        <v>3</v>
      </c>
      <c r="N3289">
        <f>+VLOOKUP(E3289,prostor!$F$1:$G$101,2,0)</f>
        <v>54</v>
      </c>
      <c r="O3289">
        <f t="shared" si="204"/>
        <v>240</v>
      </c>
      <c r="P3289">
        <f>VLOOKUP(O3289,mi2hh!A$2:B$4261,2,FALSE())</f>
        <v>5</v>
      </c>
      <c r="Q3289" t="str">
        <f t="shared" si="205"/>
        <v>Izr</v>
      </c>
      <c r="R3289" t="str">
        <f t="shared" si="206"/>
        <v>VS</v>
      </c>
      <c r="S3289" s="24" t="s">
        <v>1241</v>
      </c>
      <c r="T3289" t="str">
        <f t="shared" si="207"/>
        <v/>
      </c>
      <c r="U3289">
        <f>VLOOKUP(S3289,ar_skupina!L$2:M$136,2,FALSE())</f>
        <v>90</v>
      </c>
    </row>
    <row r="3290" spans="1:21" ht="14.25" customHeight="1" x14ac:dyDescent="0.25">
      <c r="A3290">
        <v>3988</v>
      </c>
      <c r="B3290" s="9">
        <v>45352.708333333299</v>
      </c>
      <c r="C3290" s="9">
        <v>45352.885416666701</v>
      </c>
      <c r="D3290" t="s">
        <v>2298</v>
      </c>
      <c r="E3290" t="s">
        <v>17</v>
      </c>
      <c r="F3290" t="s">
        <v>2286</v>
      </c>
      <c r="G3290" t="s">
        <v>2</v>
      </c>
      <c r="H3290" t="s">
        <v>2299</v>
      </c>
      <c r="I3290" s="63" t="e">
        <f t="array" ref="I3290">_xlfn.IFS(#REF!="1",1,#REF!="2",2,#REF!="3",3,#REF!="1A",4,#REF!="1B",5,#REF!="2A",6,#REF!="2B",7,#REF!="3A",8,#REF!="3B",9,#REF!="4A",10,#REF!="","")</f>
        <v>#REF!</v>
      </c>
      <c r="J3290">
        <f>VLOOKUP(F3290,profesor!$G$2:$H$101,2,0)</f>
        <v>33</v>
      </c>
      <c r="K3290">
        <f>VLOOKUP(H3290,ar_predmet!A:C,3,0)</f>
        <v>292</v>
      </c>
      <c r="L3290" s="3">
        <f>VLOOKUP(H3290,ar_predmet!A:C,2,FALSE())</f>
        <v>4128</v>
      </c>
      <c r="M3290">
        <f>+VLOOKUP(G3290,tip_dogodka!$B$2:$C$10,2,0)</f>
        <v>1</v>
      </c>
      <c r="N3290">
        <f>+VLOOKUP(E3290,prostor!$F$1:$G$101,2,0)</f>
        <v>55</v>
      </c>
      <c r="O3290">
        <f t="shared" si="204"/>
        <v>255</v>
      </c>
      <c r="P3290">
        <f>VLOOKUP(O3290,mi2hh!A$2:B$4261,2,FALSE())</f>
        <v>5</v>
      </c>
      <c r="Q3290" t="str">
        <f t="shared" si="205"/>
        <v>Izr</v>
      </c>
      <c r="R3290" t="str">
        <f t="shared" si="206"/>
        <v>DO</v>
      </c>
      <c r="S3290" s="24" t="s">
        <v>1277</v>
      </c>
      <c r="T3290" t="str">
        <f t="shared" si="207"/>
        <v/>
      </c>
      <c r="U3290">
        <f>VLOOKUP(S3290,ar_skupina!L$2:M$136,2,FALSE())</f>
        <v>128</v>
      </c>
    </row>
    <row r="3291" spans="1:21" ht="14.25" customHeight="1" x14ac:dyDescent="0.25">
      <c r="A3291">
        <v>3989</v>
      </c>
      <c r="B3291" s="9">
        <v>45308.489583333299</v>
      </c>
      <c r="C3291" s="9">
        <v>45308.59375</v>
      </c>
      <c r="D3291" t="s">
        <v>2294</v>
      </c>
      <c r="E3291" t="s">
        <v>17</v>
      </c>
      <c r="F3291" t="s">
        <v>2286</v>
      </c>
      <c r="G3291" t="s">
        <v>2</v>
      </c>
      <c r="H3291" t="s">
        <v>2295</v>
      </c>
      <c r="I3291" s="63" t="e">
        <f t="array" ref="I3291">_xlfn.IFS(#REF!="1",1,#REF!="2",2,#REF!="3",3,#REF!="1A",4,#REF!="1B",5,#REF!="2A",6,#REF!="2B",7,#REF!="3A",8,#REF!="3B",9,#REF!="4A",10,#REF!="","")</f>
        <v>#REF!</v>
      </c>
      <c r="J3291">
        <f>VLOOKUP(F3291,profesor!$G$2:$H$101,2,0)</f>
        <v>33</v>
      </c>
      <c r="K3291">
        <f>VLOOKUP(H3291,ar_predmet!A:C,3,0)</f>
        <v>7</v>
      </c>
      <c r="L3291" s="3">
        <f>VLOOKUP(H3291,ar_predmet!A:C,2,FALSE())</f>
        <v>5113</v>
      </c>
      <c r="M3291">
        <f>+VLOOKUP(G3291,tip_dogodka!$B$2:$C$10,2,0)</f>
        <v>1</v>
      </c>
      <c r="N3291">
        <f>+VLOOKUP(E3291,prostor!$F$1:$G$101,2,0)</f>
        <v>55</v>
      </c>
      <c r="O3291">
        <f t="shared" si="204"/>
        <v>150</v>
      </c>
      <c r="P3291">
        <f>VLOOKUP(O3291,mi2hh!A$2:B$4261,2,FALSE())</f>
        <v>3</v>
      </c>
      <c r="Q3291" t="str">
        <f t="shared" si="205"/>
        <v>Red</v>
      </c>
      <c r="R3291" t="str">
        <f t="shared" si="206"/>
        <v>VS</v>
      </c>
      <c r="S3291" s="24" t="s">
        <v>1128</v>
      </c>
      <c r="T3291" t="str">
        <f t="shared" si="207"/>
        <v/>
      </c>
      <c r="U3291">
        <f>VLOOKUP(S3291,ar_skupina!L$2:M$136,2,FALSE())</f>
        <v>1</v>
      </c>
    </row>
    <row r="3292" spans="1:21" ht="14.25" customHeight="1" x14ac:dyDescent="0.25">
      <c r="A3292">
        <v>3990</v>
      </c>
      <c r="B3292" s="9">
        <v>45363.375</v>
      </c>
      <c r="C3292" s="9">
        <v>45363.479166666701</v>
      </c>
      <c r="D3292" t="s">
        <v>2292</v>
      </c>
      <c r="E3292" t="s">
        <v>16</v>
      </c>
      <c r="F3292" t="s">
        <v>2286</v>
      </c>
      <c r="G3292" t="s">
        <v>4</v>
      </c>
      <c r="H3292" t="s">
        <v>2290</v>
      </c>
      <c r="I3292" s="63" t="e">
        <f t="array" ref="I3292">_xlfn.IFS(#REF!="1",1,#REF!="2",2,#REF!="3",3,#REF!="1A",4,#REF!="1B",5,#REF!="2A",6,#REF!="2B",7,#REF!="3A",8,#REF!="3B",9,#REF!="4A",10,#REF!="","")</f>
        <v>#REF!</v>
      </c>
      <c r="J3292">
        <f>VLOOKUP(F3292,profesor!$G$2:$H$101,2,0)</f>
        <v>33</v>
      </c>
      <c r="K3292">
        <f>VLOOKUP(H3292,ar_predmet!A:C,3,0)</f>
        <v>191</v>
      </c>
      <c r="L3292" s="3">
        <f>VLOOKUP(H3292,ar_predmet!A:C,2,FALSE())</f>
        <v>7234</v>
      </c>
      <c r="M3292">
        <f>+VLOOKUP(G3292,tip_dogodka!$B$2:$C$10,2,0)</f>
        <v>3</v>
      </c>
      <c r="N3292">
        <f>+VLOOKUP(E3292,prostor!$F$1:$G$101,2,0)</f>
        <v>54</v>
      </c>
      <c r="O3292">
        <f t="shared" si="204"/>
        <v>150</v>
      </c>
      <c r="P3292">
        <f>VLOOKUP(O3292,mi2hh!A$2:B$4261,2,FALSE())</f>
        <v>3</v>
      </c>
      <c r="Q3292" t="str">
        <f t="shared" si="205"/>
        <v>Red</v>
      </c>
      <c r="R3292" t="str">
        <f t="shared" si="206"/>
        <v>MA</v>
      </c>
      <c r="S3292" s="24" t="s">
        <v>1232</v>
      </c>
      <c r="T3292" t="str">
        <f t="shared" si="207"/>
        <v/>
      </c>
      <c r="U3292">
        <f>VLOOKUP(S3292,ar_skupina!L$2:M$136,2,FALSE())</f>
        <v>78</v>
      </c>
    </row>
    <row r="3293" spans="1:21" ht="14.25" customHeight="1" x14ac:dyDescent="0.25">
      <c r="A3293">
        <v>3991</v>
      </c>
      <c r="B3293" s="9">
        <v>45279.489583333299</v>
      </c>
      <c r="C3293" s="9">
        <v>45279.59375</v>
      </c>
      <c r="D3293" t="s">
        <v>2294</v>
      </c>
      <c r="E3293">
        <v>111</v>
      </c>
      <c r="F3293" t="s">
        <v>2286</v>
      </c>
      <c r="G3293" t="s">
        <v>2</v>
      </c>
      <c r="H3293" t="s">
        <v>2295</v>
      </c>
      <c r="I3293" s="63" t="e">
        <f t="array" ref="I3293">_xlfn.IFS(#REF!="1",1,#REF!="2",2,#REF!="3",3,#REF!="1A",4,#REF!="1B",5,#REF!="2A",6,#REF!="2B",7,#REF!="3A",8,#REF!="3B",9,#REF!="4A",10,#REF!="","")</f>
        <v>#REF!</v>
      </c>
      <c r="J3293">
        <f>VLOOKUP(F3293,profesor!$G$2:$H$101,2,0)</f>
        <v>33</v>
      </c>
      <c r="K3293">
        <f>VLOOKUP(H3293,ar_predmet!A:C,3,0)</f>
        <v>7</v>
      </c>
      <c r="L3293" s="3">
        <f>VLOOKUP(H3293,ar_predmet!A:C,2,FALSE())</f>
        <v>5113</v>
      </c>
      <c r="M3293">
        <f>+VLOOKUP(G3293,tip_dogodka!$B$2:$C$10,2,0)</f>
        <v>1</v>
      </c>
      <c r="N3293">
        <f>+VLOOKUP(E3293,prostor!$F$1:$G$101,2,0)</f>
        <v>4</v>
      </c>
      <c r="O3293">
        <f t="shared" si="204"/>
        <v>150</v>
      </c>
      <c r="P3293">
        <f>VLOOKUP(O3293,mi2hh!A$2:B$4261,2,FALSE())</f>
        <v>3</v>
      </c>
      <c r="Q3293" t="str">
        <f t="shared" si="205"/>
        <v>Red</v>
      </c>
      <c r="R3293" t="str">
        <f t="shared" si="206"/>
        <v>VS</v>
      </c>
      <c r="S3293" s="24" t="s">
        <v>1128</v>
      </c>
      <c r="T3293" t="str">
        <f t="shared" si="207"/>
        <v/>
      </c>
      <c r="U3293">
        <f>VLOOKUP(S3293,ar_skupina!L$2:M$136,2,FALSE())</f>
        <v>1</v>
      </c>
    </row>
    <row r="3294" spans="1:21" ht="14.25" customHeight="1" x14ac:dyDescent="0.25">
      <c r="A3294">
        <v>3994</v>
      </c>
      <c r="B3294" s="9">
        <v>45351.375</v>
      </c>
      <c r="C3294" s="9">
        <v>45351.479166666701</v>
      </c>
      <c r="D3294" t="s">
        <v>2289</v>
      </c>
      <c r="E3294">
        <v>307</v>
      </c>
      <c r="F3294" t="s">
        <v>2286</v>
      </c>
      <c r="G3294" t="s">
        <v>2</v>
      </c>
      <c r="H3294" t="s">
        <v>2290</v>
      </c>
      <c r="I3294" s="63" t="e">
        <f t="array" ref="I3294">_xlfn.IFS(#REF!="1",1,#REF!="2",2,#REF!="3",3,#REF!="1A",4,#REF!="1B",5,#REF!="2A",6,#REF!="2B",7,#REF!="3A",8,#REF!="3B",9,#REF!="4A",10,#REF!="","")</f>
        <v>#REF!</v>
      </c>
      <c r="J3294">
        <f>VLOOKUP(F3294,profesor!$G$2:$H$101,2,0)</f>
        <v>33</v>
      </c>
      <c r="K3294">
        <f>VLOOKUP(H3294,ar_predmet!A:C,3,0)</f>
        <v>191</v>
      </c>
      <c r="L3294" s="3">
        <f>VLOOKUP(H3294,ar_predmet!A:C,2,FALSE())</f>
        <v>7234</v>
      </c>
      <c r="M3294">
        <f>+VLOOKUP(G3294,tip_dogodka!$B$2:$C$10,2,0)</f>
        <v>1</v>
      </c>
      <c r="N3294">
        <f>+VLOOKUP(E3294,prostor!$F$1:$G$101,2,0)</f>
        <v>9</v>
      </c>
      <c r="O3294">
        <f t="shared" si="204"/>
        <v>150</v>
      </c>
      <c r="P3294">
        <f>VLOOKUP(O3294,mi2hh!A$2:B$4261,2,FALSE())</f>
        <v>3</v>
      </c>
      <c r="Q3294" t="str">
        <f t="shared" si="205"/>
        <v>Red</v>
      </c>
      <c r="R3294" t="str">
        <f t="shared" si="206"/>
        <v>MA</v>
      </c>
      <c r="S3294" s="24" t="s">
        <v>1232</v>
      </c>
      <c r="T3294" t="str">
        <f t="shared" si="207"/>
        <v/>
      </c>
      <c r="U3294">
        <f>VLOOKUP(S3294,ar_skupina!L$2:M$136,2,FALSE())</f>
        <v>78</v>
      </c>
    </row>
    <row r="3295" spans="1:21" ht="14.25" customHeight="1" x14ac:dyDescent="0.25">
      <c r="A3295">
        <v>3995</v>
      </c>
      <c r="B3295" s="9">
        <v>45398.416666666701</v>
      </c>
      <c r="C3295" s="9">
        <v>45398.520833333299</v>
      </c>
      <c r="D3295" t="s">
        <v>1387</v>
      </c>
      <c r="E3295">
        <v>302</v>
      </c>
      <c r="F3295" t="s">
        <v>2286</v>
      </c>
      <c r="G3295" t="s">
        <v>2</v>
      </c>
      <c r="H3295" t="s">
        <v>1381</v>
      </c>
      <c r="I3295" s="63" t="e">
        <f t="array" ref="I3295">_xlfn.IFS(#REF!="1",1,#REF!="2",2,#REF!="3",3,#REF!="1A",4,#REF!="1B",5,#REF!="2A",6,#REF!="2B",7,#REF!="3A",8,#REF!="3B",9,#REF!="4A",10,#REF!="","")</f>
        <v>#REF!</v>
      </c>
      <c r="J3295">
        <f>VLOOKUP(F3295,profesor!$G$2:$H$101,2,0)</f>
        <v>33</v>
      </c>
      <c r="K3295">
        <f>VLOOKUP(H3295,ar_predmet!A:C,3,0)</f>
        <v>164</v>
      </c>
      <c r="L3295" s="3">
        <f>VLOOKUP(H3295,ar_predmet!A:C,2,FALSE())</f>
        <v>7124</v>
      </c>
      <c r="M3295">
        <f>+VLOOKUP(G3295,tip_dogodka!$B$2:$C$10,2,0)</f>
        <v>1</v>
      </c>
      <c r="N3295">
        <f>+VLOOKUP(E3295,prostor!$F$1:$G$101,2,0)</f>
        <v>6</v>
      </c>
      <c r="O3295">
        <f t="shared" si="204"/>
        <v>150</v>
      </c>
      <c r="P3295">
        <f>VLOOKUP(O3295,mi2hh!A$2:B$4261,2,FALSE())</f>
        <v>3</v>
      </c>
      <c r="Q3295" t="str">
        <f t="shared" si="205"/>
        <v>Red</v>
      </c>
      <c r="R3295" t="str">
        <f t="shared" si="206"/>
        <v>MA</v>
      </c>
      <c r="S3295" s="24" t="s">
        <v>1225</v>
      </c>
      <c r="T3295" t="str">
        <f t="shared" si="207"/>
        <v/>
      </c>
      <c r="U3295">
        <f>VLOOKUP(S3295,ar_skupina!L$2:M$136,2,FALSE())</f>
        <v>81</v>
      </c>
    </row>
    <row r="3296" spans="1:21" ht="14.25" customHeight="1" x14ac:dyDescent="0.25">
      <c r="A3296">
        <v>3997</v>
      </c>
      <c r="B3296" s="9">
        <v>45352.375</v>
      </c>
      <c r="C3296" s="9">
        <v>45352.479166666701</v>
      </c>
      <c r="D3296" t="s">
        <v>2292</v>
      </c>
      <c r="E3296" t="s">
        <v>16</v>
      </c>
      <c r="F3296" t="s">
        <v>2286</v>
      </c>
      <c r="G3296" t="s">
        <v>4</v>
      </c>
      <c r="H3296" t="s">
        <v>2290</v>
      </c>
      <c r="I3296" s="63" t="e">
        <f t="array" ref="I3296">_xlfn.IFS(#REF!="1",1,#REF!="2",2,#REF!="3",3,#REF!="1A",4,#REF!="1B",5,#REF!="2A",6,#REF!="2B",7,#REF!="3A",8,#REF!="3B",9,#REF!="4A",10,#REF!="","")</f>
        <v>#REF!</v>
      </c>
      <c r="J3296">
        <f>VLOOKUP(F3296,profesor!$G$2:$H$101,2,0)</f>
        <v>33</v>
      </c>
      <c r="K3296">
        <f>VLOOKUP(H3296,ar_predmet!A:C,3,0)</f>
        <v>191</v>
      </c>
      <c r="L3296" s="3">
        <f>VLOOKUP(H3296,ar_predmet!A:C,2,FALSE())</f>
        <v>7234</v>
      </c>
      <c r="M3296">
        <f>+VLOOKUP(G3296,tip_dogodka!$B$2:$C$10,2,0)</f>
        <v>3</v>
      </c>
      <c r="N3296">
        <f>+VLOOKUP(E3296,prostor!$F$1:$G$101,2,0)</f>
        <v>54</v>
      </c>
      <c r="O3296">
        <f t="shared" si="204"/>
        <v>150</v>
      </c>
      <c r="P3296">
        <f>VLOOKUP(O3296,mi2hh!A$2:B$4261,2,FALSE())</f>
        <v>3</v>
      </c>
      <c r="Q3296" t="str">
        <f t="shared" si="205"/>
        <v>Red</v>
      </c>
      <c r="R3296" t="str">
        <f t="shared" si="206"/>
        <v>MA</v>
      </c>
      <c r="S3296" s="24" t="s">
        <v>1232</v>
      </c>
      <c r="T3296" t="str">
        <f t="shared" si="207"/>
        <v/>
      </c>
      <c r="U3296">
        <f>VLOOKUP(S3296,ar_skupina!L$2:M$136,2,FALSE())</f>
        <v>78</v>
      </c>
    </row>
    <row r="3297" spans="1:21" ht="14.25" customHeight="1" x14ac:dyDescent="0.25">
      <c r="A3297">
        <v>3999</v>
      </c>
      <c r="B3297" s="9">
        <v>45300.489583333299</v>
      </c>
      <c r="C3297" s="9">
        <v>45300.59375</v>
      </c>
      <c r="D3297" t="s">
        <v>2294</v>
      </c>
      <c r="E3297">
        <v>111</v>
      </c>
      <c r="F3297" t="s">
        <v>2286</v>
      </c>
      <c r="G3297" t="s">
        <v>2</v>
      </c>
      <c r="H3297" t="s">
        <v>2295</v>
      </c>
      <c r="I3297" s="63" t="e">
        <f t="array" ref="I3297">_xlfn.IFS(#REF!="1",1,#REF!="2",2,#REF!="3",3,#REF!="1A",4,#REF!="1B",5,#REF!="2A",6,#REF!="2B",7,#REF!="3A",8,#REF!="3B",9,#REF!="4A",10,#REF!="","")</f>
        <v>#REF!</v>
      </c>
      <c r="J3297">
        <f>VLOOKUP(F3297,profesor!$G$2:$H$101,2,0)</f>
        <v>33</v>
      </c>
      <c r="K3297">
        <f>VLOOKUP(H3297,ar_predmet!A:C,3,0)</f>
        <v>7</v>
      </c>
      <c r="L3297" s="3">
        <f>VLOOKUP(H3297,ar_predmet!A:C,2,FALSE())</f>
        <v>5113</v>
      </c>
      <c r="M3297">
        <f>+VLOOKUP(G3297,tip_dogodka!$B$2:$C$10,2,0)</f>
        <v>1</v>
      </c>
      <c r="N3297">
        <f>+VLOOKUP(E3297,prostor!$F$1:$G$101,2,0)</f>
        <v>4</v>
      </c>
      <c r="O3297">
        <f t="shared" si="204"/>
        <v>150</v>
      </c>
      <c r="P3297">
        <f>VLOOKUP(O3297,mi2hh!A$2:B$4261,2,FALSE())</f>
        <v>3</v>
      </c>
      <c r="Q3297" t="str">
        <f t="shared" si="205"/>
        <v>Red</v>
      </c>
      <c r="R3297" t="str">
        <f t="shared" si="206"/>
        <v>VS</v>
      </c>
      <c r="S3297" s="24" t="s">
        <v>1128</v>
      </c>
      <c r="T3297" t="str">
        <f t="shared" si="207"/>
        <v/>
      </c>
      <c r="U3297">
        <f>VLOOKUP(S3297,ar_skupina!L$2:M$136,2,FALSE())</f>
        <v>1</v>
      </c>
    </row>
    <row r="3298" spans="1:21" ht="14.25" customHeight="1" x14ac:dyDescent="0.25">
      <c r="A3298">
        <v>4000</v>
      </c>
      <c r="B3298" s="9">
        <v>45357.375</v>
      </c>
      <c r="C3298" s="9">
        <v>45357.479166666701</v>
      </c>
      <c r="D3298" t="s">
        <v>2292</v>
      </c>
      <c r="E3298" t="s">
        <v>16</v>
      </c>
      <c r="F3298" t="s">
        <v>2286</v>
      </c>
      <c r="G3298" t="s">
        <v>4</v>
      </c>
      <c r="H3298" t="s">
        <v>2290</v>
      </c>
      <c r="I3298" s="63" t="e">
        <f t="array" ref="I3298">_xlfn.IFS(#REF!="1",1,#REF!="2",2,#REF!="3",3,#REF!="1A",4,#REF!="1B",5,#REF!="2A",6,#REF!="2B",7,#REF!="3A",8,#REF!="3B",9,#REF!="4A",10,#REF!="","")</f>
        <v>#REF!</v>
      </c>
      <c r="J3298">
        <f>VLOOKUP(F3298,profesor!$G$2:$H$101,2,0)</f>
        <v>33</v>
      </c>
      <c r="K3298">
        <f>VLOOKUP(H3298,ar_predmet!A:C,3,0)</f>
        <v>191</v>
      </c>
      <c r="L3298" s="3">
        <f>VLOOKUP(H3298,ar_predmet!A:C,2,FALSE())</f>
        <v>7234</v>
      </c>
      <c r="M3298">
        <f>+VLOOKUP(G3298,tip_dogodka!$B$2:$C$10,2,0)</f>
        <v>3</v>
      </c>
      <c r="N3298">
        <f>+VLOOKUP(E3298,prostor!$F$1:$G$101,2,0)</f>
        <v>54</v>
      </c>
      <c r="O3298">
        <f t="shared" si="204"/>
        <v>150</v>
      </c>
      <c r="P3298">
        <f>VLOOKUP(O3298,mi2hh!A$2:B$4261,2,FALSE())</f>
        <v>3</v>
      </c>
      <c r="Q3298" t="str">
        <f t="shared" si="205"/>
        <v>Red</v>
      </c>
      <c r="R3298" t="str">
        <f t="shared" si="206"/>
        <v>MA</v>
      </c>
      <c r="S3298" s="24" t="s">
        <v>1232</v>
      </c>
      <c r="T3298" t="str">
        <f t="shared" si="207"/>
        <v/>
      </c>
      <c r="U3298">
        <f>VLOOKUP(S3298,ar_skupina!L$2:M$136,2,FALSE())</f>
        <v>78</v>
      </c>
    </row>
    <row r="3299" spans="1:21" ht="14.25" customHeight="1" x14ac:dyDescent="0.25">
      <c r="A3299">
        <v>4001</v>
      </c>
      <c r="B3299" s="9">
        <v>45237.635416666701</v>
      </c>
      <c r="C3299" s="9">
        <v>45237.809027777803</v>
      </c>
      <c r="D3299" t="s">
        <v>2307</v>
      </c>
      <c r="E3299">
        <v>303</v>
      </c>
      <c r="F3299" t="s">
        <v>2308</v>
      </c>
      <c r="G3299" t="s">
        <v>2</v>
      </c>
      <c r="H3299" t="s">
        <v>2309</v>
      </c>
      <c r="I3299" s="63" t="e">
        <f t="array" ref="I3299">_xlfn.IFS(#REF!="1",1,#REF!="2",2,#REF!="3",3,#REF!="1A",4,#REF!="1B",5,#REF!="2A",6,#REF!="2B",7,#REF!="3A",8,#REF!="3B",9,#REF!="4A",10,#REF!="","")</f>
        <v>#REF!</v>
      </c>
      <c r="J3299">
        <f>VLOOKUP(F3299,profesor!$G$2:$H$101,2,0)</f>
        <v>60</v>
      </c>
      <c r="K3299">
        <f>VLOOKUP(H3299,ar_predmet!A:C,3,0)</f>
        <v>221</v>
      </c>
      <c r="L3299" s="3">
        <f>VLOOKUP(H3299,ar_predmet!A:C,2,FALSE())</f>
        <v>3314</v>
      </c>
      <c r="M3299">
        <f>+VLOOKUP(G3299,tip_dogodka!$B$2:$C$10,2,0)</f>
        <v>1</v>
      </c>
      <c r="N3299">
        <f>+VLOOKUP(E3299,prostor!$F$1:$G$101,2,0)</f>
        <v>7</v>
      </c>
      <c r="O3299">
        <f t="shared" si="204"/>
        <v>250</v>
      </c>
      <c r="P3299">
        <f>VLOOKUP(O3299,mi2hh!A$2:B$4261,2,FALSE())</f>
        <v>5</v>
      </c>
      <c r="Q3299" t="str">
        <f t="shared" si="205"/>
        <v>Red</v>
      </c>
      <c r="R3299" t="str">
        <f t="shared" si="206"/>
        <v>MA</v>
      </c>
      <c r="S3299" s="24" t="s">
        <v>1231</v>
      </c>
      <c r="T3299" t="str">
        <f t="shared" si="207"/>
        <v/>
      </c>
      <c r="U3299">
        <f>VLOOKUP(S3299,ar_skupina!L$2:M$136,2,FALSE())</f>
        <v>87</v>
      </c>
    </row>
    <row r="3300" spans="1:21" ht="14.25" customHeight="1" x14ac:dyDescent="0.25">
      <c r="A3300">
        <v>4002</v>
      </c>
      <c r="B3300" s="9">
        <v>45315.708333333299</v>
      </c>
      <c r="C3300" s="9">
        <v>45315.878472222197</v>
      </c>
      <c r="D3300" t="s">
        <v>2310</v>
      </c>
      <c r="E3300" t="s">
        <v>17</v>
      </c>
      <c r="F3300" t="s">
        <v>2308</v>
      </c>
      <c r="G3300" t="s">
        <v>2</v>
      </c>
      <c r="H3300" t="s">
        <v>2309</v>
      </c>
      <c r="I3300" s="63" t="e">
        <f t="array" ref="I3300">_xlfn.IFS(#REF!="1",1,#REF!="2",2,#REF!="3",3,#REF!="1A",4,#REF!="1B",5,#REF!="2A",6,#REF!="2B",7,#REF!="3A",8,#REF!="3B",9,#REF!="4A",10,#REF!="","")</f>
        <v>#REF!</v>
      </c>
      <c r="J3300">
        <f>VLOOKUP(F3300,profesor!$G$2:$H$101,2,0)</f>
        <v>60</v>
      </c>
      <c r="K3300">
        <f>VLOOKUP(H3300,ar_predmet!A:C,3,0)</f>
        <v>221</v>
      </c>
      <c r="L3300" s="3">
        <f>VLOOKUP(H3300,ar_predmet!A:C,2,FALSE())</f>
        <v>3314</v>
      </c>
      <c r="M3300">
        <f>+VLOOKUP(G3300,tip_dogodka!$B$2:$C$10,2,0)</f>
        <v>1</v>
      </c>
      <c r="N3300">
        <f>+VLOOKUP(E3300,prostor!$F$1:$G$101,2,0)</f>
        <v>55</v>
      </c>
      <c r="O3300">
        <f t="shared" si="204"/>
        <v>245</v>
      </c>
      <c r="P3300">
        <f>VLOOKUP(O3300,mi2hh!A$2:B$4261,2,FALSE())</f>
        <v>5</v>
      </c>
      <c r="Q3300" t="str">
        <f t="shared" si="205"/>
        <v>Izr</v>
      </c>
      <c r="R3300" t="str">
        <f t="shared" si="206"/>
        <v>MA</v>
      </c>
      <c r="S3300" s="24" t="s">
        <v>1274</v>
      </c>
      <c r="T3300" t="str">
        <f t="shared" si="207"/>
        <v/>
      </c>
      <c r="U3300">
        <f>VLOOKUP(S3300,ar_skupina!L$2:M$136,2,FALSE())</f>
        <v>125</v>
      </c>
    </row>
    <row r="3301" spans="1:21" ht="14.25" customHeight="1" x14ac:dyDescent="0.25">
      <c r="A3301">
        <v>4003</v>
      </c>
      <c r="B3301" s="9">
        <v>45280.708333333299</v>
      </c>
      <c r="C3301" s="9">
        <v>45280.878472222197</v>
      </c>
      <c r="D3301" t="s">
        <v>2310</v>
      </c>
      <c r="E3301" t="s">
        <v>17</v>
      </c>
      <c r="F3301" t="s">
        <v>2308</v>
      </c>
      <c r="G3301" t="s">
        <v>2</v>
      </c>
      <c r="H3301" t="s">
        <v>2309</v>
      </c>
      <c r="I3301" s="63" t="e">
        <f t="array" ref="I3301">_xlfn.IFS(#REF!="1",1,#REF!="2",2,#REF!="3",3,#REF!="1A",4,#REF!="1B",5,#REF!="2A",6,#REF!="2B",7,#REF!="3A",8,#REF!="3B",9,#REF!="4A",10,#REF!="","")</f>
        <v>#REF!</v>
      </c>
      <c r="J3301">
        <f>VLOOKUP(F3301,profesor!$G$2:$H$101,2,0)</f>
        <v>60</v>
      </c>
      <c r="K3301">
        <f>VLOOKUP(H3301,ar_predmet!A:C,3,0)</f>
        <v>221</v>
      </c>
      <c r="L3301" s="3">
        <f>VLOOKUP(H3301,ar_predmet!A:C,2,FALSE())</f>
        <v>3314</v>
      </c>
      <c r="M3301">
        <f>+VLOOKUP(G3301,tip_dogodka!$B$2:$C$10,2,0)</f>
        <v>1</v>
      </c>
      <c r="N3301">
        <f>+VLOOKUP(E3301,prostor!$F$1:$G$101,2,0)</f>
        <v>55</v>
      </c>
      <c r="O3301">
        <f t="shared" si="204"/>
        <v>245</v>
      </c>
      <c r="P3301">
        <f>VLOOKUP(O3301,mi2hh!A$2:B$4261,2,FALSE())</f>
        <v>5</v>
      </c>
      <c r="Q3301" t="str">
        <f t="shared" si="205"/>
        <v>Izr</v>
      </c>
      <c r="R3301" t="str">
        <f t="shared" si="206"/>
        <v>MA</v>
      </c>
      <c r="S3301" s="24" t="s">
        <v>1274</v>
      </c>
      <c r="T3301" t="str">
        <f t="shared" si="207"/>
        <v/>
      </c>
      <c r="U3301">
        <f>VLOOKUP(S3301,ar_skupina!L$2:M$136,2,FALSE())</f>
        <v>125</v>
      </c>
    </row>
    <row r="3302" spans="1:21" ht="14.25" customHeight="1" x14ac:dyDescent="0.25">
      <c r="A3302">
        <v>4004</v>
      </c>
      <c r="B3302" s="9">
        <v>45268.635416666701</v>
      </c>
      <c r="C3302" s="9">
        <v>45268.809027777803</v>
      </c>
      <c r="D3302" t="s">
        <v>2307</v>
      </c>
      <c r="E3302">
        <v>303</v>
      </c>
      <c r="F3302" t="s">
        <v>2308</v>
      </c>
      <c r="G3302" t="s">
        <v>2</v>
      </c>
      <c r="H3302" t="s">
        <v>2309</v>
      </c>
      <c r="I3302" s="63" t="e">
        <f t="array" ref="I3302">_xlfn.IFS(#REF!="1",1,#REF!="2",2,#REF!="3",3,#REF!="1A",4,#REF!="1B",5,#REF!="2A",6,#REF!="2B",7,#REF!="3A",8,#REF!="3B",9,#REF!="4A",10,#REF!="","")</f>
        <v>#REF!</v>
      </c>
      <c r="J3302">
        <f>VLOOKUP(F3302,profesor!$G$2:$H$101,2,0)</f>
        <v>60</v>
      </c>
      <c r="K3302">
        <f>VLOOKUP(H3302,ar_predmet!A:C,3,0)</f>
        <v>221</v>
      </c>
      <c r="L3302" s="3">
        <f>VLOOKUP(H3302,ar_predmet!A:C,2,FALSE())</f>
        <v>3314</v>
      </c>
      <c r="M3302">
        <f>+VLOOKUP(G3302,tip_dogodka!$B$2:$C$10,2,0)</f>
        <v>1</v>
      </c>
      <c r="N3302">
        <f>+VLOOKUP(E3302,prostor!$F$1:$G$101,2,0)</f>
        <v>7</v>
      </c>
      <c r="O3302">
        <f t="shared" si="204"/>
        <v>250</v>
      </c>
      <c r="P3302">
        <f>VLOOKUP(O3302,mi2hh!A$2:B$4261,2,FALSE())</f>
        <v>5</v>
      </c>
      <c r="Q3302" t="str">
        <f t="shared" si="205"/>
        <v>Red</v>
      </c>
      <c r="R3302" t="str">
        <f t="shared" si="206"/>
        <v>MA</v>
      </c>
      <c r="S3302" s="24" t="s">
        <v>1231</v>
      </c>
      <c r="T3302" t="str">
        <f t="shared" si="207"/>
        <v/>
      </c>
      <c r="U3302">
        <f>VLOOKUP(S3302,ar_skupina!L$2:M$136,2,FALSE())</f>
        <v>87</v>
      </c>
    </row>
    <row r="3303" spans="1:21" ht="14.25" customHeight="1" x14ac:dyDescent="0.25">
      <c r="A3303">
        <v>4006</v>
      </c>
      <c r="B3303" s="9">
        <v>45254.375</v>
      </c>
      <c r="C3303" s="9">
        <v>45254.545138888898</v>
      </c>
      <c r="D3303" t="s">
        <v>2307</v>
      </c>
      <c r="E3303">
        <v>303</v>
      </c>
      <c r="F3303" t="s">
        <v>2308</v>
      </c>
      <c r="G3303" t="s">
        <v>2</v>
      </c>
      <c r="H3303" t="s">
        <v>2309</v>
      </c>
      <c r="I3303" s="63" t="e">
        <f t="array" ref="I3303">_xlfn.IFS(#REF!="1",1,#REF!="2",2,#REF!="3",3,#REF!="1A",4,#REF!="1B",5,#REF!="2A",6,#REF!="2B",7,#REF!="3A",8,#REF!="3B",9,#REF!="4A",10,#REF!="","")</f>
        <v>#REF!</v>
      </c>
      <c r="J3303">
        <f>VLOOKUP(F3303,profesor!$G$2:$H$101,2,0)</f>
        <v>60</v>
      </c>
      <c r="K3303">
        <f>VLOOKUP(H3303,ar_predmet!A:C,3,0)</f>
        <v>221</v>
      </c>
      <c r="L3303" s="3">
        <f>VLOOKUP(H3303,ar_predmet!A:C,2,FALSE())</f>
        <v>3314</v>
      </c>
      <c r="M3303">
        <f>+VLOOKUP(G3303,tip_dogodka!$B$2:$C$10,2,0)</f>
        <v>1</v>
      </c>
      <c r="N3303">
        <f>+VLOOKUP(E3303,prostor!$F$1:$G$101,2,0)</f>
        <v>7</v>
      </c>
      <c r="O3303">
        <f t="shared" si="204"/>
        <v>245</v>
      </c>
      <c r="P3303">
        <f>VLOOKUP(O3303,mi2hh!A$2:B$4261,2,FALSE())</f>
        <v>5</v>
      </c>
      <c r="Q3303" t="str">
        <f t="shared" si="205"/>
        <v>Red</v>
      </c>
      <c r="R3303" t="str">
        <f t="shared" si="206"/>
        <v>MA</v>
      </c>
      <c r="S3303" s="24" t="s">
        <v>1231</v>
      </c>
      <c r="T3303" t="str">
        <f t="shared" si="207"/>
        <v/>
      </c>
      <c r="U3303">
        <f>VLOOKUP(S3303,ar_skupina!L$2:M$136,2,FALSE())</f>
        <v>87</v>
      </c>
    </row>
    <row r="3304" spans="1:21" ht="14.25" customHeight="1" x14ac:dyDescent="0.25">
      <c r="A3304">
        <v>4007</v>
      </c>
      <c r="B3304" s="9">
        <v>45267.635416666701</v>
      </c>
      <c r="C3304" s="9">
        <v>45267.809027777803</v>
      </c>
      <c r="D3304" t="s">
        <v>2307</v>
      </c>
      <c r="E3304">
        <v>303</v>
      </c>
      <c r="F3304" t="s">
        <v>2308</v>
      </c>
      <c r="G3304" t="s">
        <v>2</v>
      </c>
      <c r="H3304" t="s">
        <v>2309</v>
      </c>
      <c r="I3304" s="63" t="e">
        <f t="array" ref="I3304">_xlfn.IFS(#REF!="1",1,#REF!="2",2,#REF!="3",3,#REF!="1A",4,#REF!="1B",5,#REF!="2A",6,#REF!="2B",7,#REF!="3A",8,#REF!="3B",9,#REF!="4A",10,#REF!="","")</f>
        <v>#REF!</v>
      </c>
      <c r="J3304">
        <f>VLOOKUP(F3304,profesor!$G$2:$H$101,2,0)</f>
        <v>60</v>
      </c>
      <c r="K3304">
        <f>VLOOKUP(H3304,ar_predmet!A:C,3,0)</f>
        <v>221</v>
      </c>
      <c r="L3304" s="3">
        <f>VLOOKUP(H3304,ar_predmet!A:C,2,FALSE())</f>
        <v>3314</v>
      </c>
      <c r="M3304">
        <f>+VLOOKUP(G3304,tip_dogodka!$B$2:$C$10,2,0)</f>
        <v>1</v>
      </c>
      <c r="N3304">
        <f>+VLOOKUP(E3304,prostor!$F$1:$G$101,2,0)</f>
        <v>7</v>
      </c>
      <c r="O3304">
        <f t="shared" si="204"/>
        <v>250</v>
      </c>
      <c r="P3304">
        <f>VLOOKUP(O3304,mi2hh!A$2:B$4261,2,FALSE())</f>
        <v>5</v>
      </c>
      <c r="Q3304" t="str">
        <f t="shared" si="205"/>
        <v>Red</v>
      </c>
      <c r="R3304" t="str">
        <f t="shared" si="206"/>
        <v>MA</v>
      </c>
      <c r="S3304" s="24" t="s">
        <v>1231</v>
      </c>
      <c r="T3304" t="str">
        <f t="shared" si="207"/>
        <v/>
      </c>
      <c r="U3304">
        <f>VLOOKUP(S3304,ar_skupina!L$2:M$136,2,FALSE())</f>
        <v>87</v>
      </c>
    </row>
    <row r="3305" spans="1:21" ht="14.25" customHeight="1" x14ac:dyDescent="0.25">
      <c r="A3305">
        <v>4008</v>
      </c>
      <c r="B3305" s="9">
        <v>45253.635416666701</v>
      </c>
      <c r="C3305" s="9">
        <v>45253.809027777803</v>
      </c>
      <c r="D3305" t="s">
        <v>2307</v>
      </c>
      <c r="E3305">
        <v>303</v>
      </c>
      <c r="F3305" t="s">
        <v>2308</v>
      </c>
      <c r="G3305" t="s">
        <v>2</v>
      </c>
      <c r="H3305" t="s">
        <v>2309</v>
      </c>
      <c r="I3305" s="63" t="e">
        <f t="array" ref="I3305">_xlfn.IFS(#REF!="1",1,#REF!="2",2,#REF!="3",3,#REF!="1A",4,#REF!="1B",5,#REF!="2A",6,#REF!="2B",7,#REF!="3A",8,#REF!="3B",9,#REF!="4A",10,#REF!="","")</f>
        <v>#REF!</v>
      </c>
      <c r="J3305">
        <f>VLOOKUP(F3305,profesor!$G$2:$H$101,2,0)</f>
        <v>60</v>
      </c>
      <c r="K3305">
        <f>VLOOKUP(H3305,ar_predmet!A:C,3,0)</f>
        <v>221</v>
      </c>
      <c r="L3305" s="3">
        <f>VLOOKUP(H3305,ar_predmet!A:C,2,FALSE())</f>
        <v>3314</v>
      </c>
      <c r="M3305">
        <f>+VLOOKUP(G3305,tip_dogodka!$B$2:$C$10,2,0)</f>
        <v>1</v>
      </c>
      <c r="N3305">
        <f>+VLOOKUP(E3305,prostor!$F$1:$G$101,2,0)</f>
        <v>7</v>
      </c>
      <c r="O3305">
        <f t="shared" si="204"/>
        <v>250</v>
      </c>
      <c r="P3305">
        <f>VLOOKUP(O3305,mi2hh!A$2:B$4261,2,FALSE())</f>
        <v>5</v>
      </c>
      <c r="Q3305" t="str">
        <f t="shared" si="205"/>
        <v>Red</v>
      </c>
      <c r="R3305" t="str">
        <f t="shared" si="206"/>
        <v>MA</v>
      </c>
      <c r="S3305" s="24" t="s">
        <v>1231</v>
      </c>
      <c r="T3305" t="str">
        <f t="shared" si="207"/>
        <v/>
      </c>
      <c r="U3305">
        <f>VLOOKUP(S3305,ar_skupina!L$2:M$136,2,FALSE())</f>
        <v>87</v>
      </c>
    </row>
    <row r="3306" spans="1:21" ht="14.25" customHeight="1" x14ac:dyDescent="0.25">
      <c r="A3306">
        <v>4009</v>
      </c>
      <c r="B3306" s="9">
        <v>45245.635416666701</v>
      </c>
      <c r="C3306" s="9">
        <v>45245.809027777803</v>
      </c>
      <c r="D3306" t="s">
        <v>2307</v>
      </c>
      <c r="E3306">
        <v>303</v>
      </c>
      <c r="F3306" t="s">
        <v>2308</v>
      </c>
      <c r="G3306" t="s">
        <v>2</v>
      </c>
      <c r="H3306" t="s">
        <v>2309</v>
      </c>
      <c r="I3306" s="63" t="e">
        <f t="array" ref="I3306">_xlfn.IFS(#REF!="1",1,#REF!="2",2,#REF!="3",3,#REF!="1A",4,#REF!="1B",5,#REF!="2A",6,#REF!="2B",7,#REF!="3A",8,#REF!="3B",9,#REF!="4A",10,#REF!="","")</f>
        <v>#REF!</v>
      </c>
      <c r="J3306">
        <f>VLOOKUP(F3306,profesor!$G$2:$H$101,2,0)</f>
        <v>60</v>
      </c>
      <c r="K3306">
        <f>VLOOKUP(H3306,ar_predmet!A:C,3,0)</f>
        <v>221</v>
      </c>
      <c r="L3306" s="3">
        <f>VLOOKUP(H3306,ar_predmet!A:C,2,FALSE())</f>
        <v>3314</v>
      </c>
      <c r="M3306">
        <f>+VLOOKUP(G3306,tip_dogodka!$B$2:$C$10,2,0)</f>
        <v>1</v>
      </c>
      <c r="N3306">
        <f>+VLOOKUP(E3306,prostor!$F$1:$G$101,2,0)</f>
        <v>7</v>
      </c>
      <c r="O3306">
        <f t="shared" si="204"/>
        <v>250</v>
      </c>
      <c r="P3306">
        <f>VLOOKUP(O3306,mi2hh!A$2:B$4261,2,FALSE())</f>
        <v>5</v>
      </c>
      <c r="Q3306" t="str">
        <f t="shared" si="205"/>
        <v>Red</v>
      </c>
      <c r="R3306" t="str">
        <f t="shared" si="206"/>
        <v>MA</v>
      </c>
      <c r="S3306" s="24" t="s">
        <v>1231</v>
      </c>
      <c r="T3306" t="str">
        <f t="shared" si="207"/>
        <v/>
      </c>
      <c r="U3306">
        <f>VLOOKUP(S3306,ar_skupina!L$2:M$136,2,FALSE())</f>
        <v>87</v>
      </c>
    </row>
    <row r="3307" spans="1:21" ht="14.25" customHeight="1" x14ac:dyDescent="0.25">
      <c r="A3307">
        <v>4010</v>
      </c>
      <c r="B3307" s="9">
        <v>45316.708333333299</v>
      </c>
      <c r="C3307" s="9">
        <v>45316.878472222197</v>
      </c>
      <c r="D3307" t="s">
        <v>2310</v>
      </c>
      <c r="E3307" t="s">
        <v>17</v>
      </c>
      <c r="F3307" t="s">
        <v>2308</v>
      </c>
      <c r="G3307" t="s">
        <v>2</v>
      </c>
      <c r="H3307" t="s">
        <v>2309</v>
      </c>
      <c r="I3307" s="63" t="e">
        <f t="array" ref="I3307">_xlfn.IFS(#REF!="1",1,#REF!="2",2,#REF!="3",3,#REF!="1A",4,#REF!="1B",5,#REF!="2A",6,#REF!="2B",7,#REF!="3A",8,#REF!="3B",9,#REF!="4A",10,#REF!="","")</f>
        <v>#REF!</v>
      </c>
      <c r="J3307">
        <f>VLOOKUP(F3307,profesor!$G$2:$H$101,2,0)</f>
        <v>60</v>
      </c>
      <c r="K3307">
        <f>VLOOKUP(H3307,ar_predmet!A:C,3,0)</f>
        <v>221</v>
      </c>
      <c r="L3307" s="3">
        <f>VLOOKUP(H3307,ar_predmet!A:C,2,FALSE())</f>
        <v>3314</v>
      </c>
      <c r="M3307">
        <f>+VLOOKUP(G3307,tip_dogodka!$B$2:$C$10,2,0)</f>
        <v>1</v>
      </c>
      <c r="N3307">
        <f>+VLOOKUP(E3307,prostor!$F$1:$G$101,2,0)</f>
        <v>55</v>
      </c>
      <c r="O3307">
        <f t="shared" si="204"/>
        <v>245</v>
      </c>
      <c r="P3307">
        <f>VLOOKUP(O3307,mi2hh!A$2:B$4261,2,FALSE())</f>
        <v>5</v>
      </c>
      <c r="Q3307" t="str">
        <f t="shared" si="205"/>
        <v>Izr</v>
      </c>
      <c r="R3307" t="str">
        <f t="shared" si="206"/>
        <v>MA</v>
      </c>
      <c r="S3307" s="24" t="s">
        <v>1274</v>
      </c>
      <c r="T3307" t="str">
        <f t="shared" si="207"/>
        <v/>
      </c>
      <c r="U3307">
        <f>VLOOKUP(S3307,ar_skupina!L$2:M$136,2,FALSE())</f>
        <v>125</v>
      </c>
    </row>
    <row r="3308" spans="1:21" ht="14.25" customHeight="1" x14ac:dyDescent="0.25">
      <c r="A3308">
        <v>4011</v>
      </c>
      <c r="B3308" s="9">
        <v>45446.53125</v>
      </c>
      <c r="C3308" s="9">
        <v>45446.635416666701</v>
      </c>
      <c r="D3308" t="s">
        <v>2311</v>
      </c>
      <c r="E3308">
        <v>301</v>
      </c>
      <c r="F3308" t="s">
        <v>2312</v>
      </c>
      <c r="G3308" t="s">
        <v>3</v>
      </c>
      <c r="H3308" t="s">
        <v>2313</v>
      </c>
      <c r="I3308" s="63" t="e">
        <f t="array" ref="I3308">_xlfn.IFS(#REF!="1",1,#REF!="2",2,#REF!="3",3,#REF!="1A",4,#REF!="1B",5,#REF!="2A",6,#REF!="2B",7,#REF!="3A",8,#REF!="3B",9,#REF!="4A",10,#REF!="","")</f>
        <v>#REF!</v>
      </c>
      <c r="J3308">
        <f>VLOOKUP(F3308,profesor!$G$2:$H$101,2,0)</f>
        <v>34</v>
      </c>
      <c r="K3308">
        <f>VLOOKUP(H3308,ar_predmet!A:C,3,0)</f>
        <v>1</v>
      </c>
      <c r="L3308" s="3">
        <f>VLOOKUP(H3308,ar_predmet!A:C,2,FALSE())</f>
        <v>5102</v>
      </c>
      <c r="M3308">
        <f>+VLOOKUP(G3308,tip_dogodka!$B$2:$C$10,2,0)</f>
        <v>2</v>
      </c>
      <c r="N3308">
        <f>+VLOOKUP(E3308,prostor!$F$1:$G$101,2,0)</f>
        <v>5</v>
      </c>
      <c r="O3308">
        <f t="shared" si="204"/>
        <v>150</v>
      </c>
      <c r="P3308">
        <f>VLOOKUP(O3308,mi2hh!A$2:B$4261,2,FALSE())</f>
        <v>3</v>
      </c>
      <c r="Q3308" t="str">
        <f t="shared" si="205"/>
        <v>Red</v>
      </c>
      <c r="R3308" t="str">
        <f t="shared" si="206"/>
        <v>UN</v>
      </c>
      <c r="S3308" s="24" t="s">
        <v>1202</v>
      </c>
      <c r="T3308" t="str">
        <f t="shared" si="207"/>
        <v>2</v>
      </c>
      <c r="U3308">
        <f>VLOOKUP(S3308,ar_skupina!L$2:M$136,2,FALSE())</f>
        <v>59</v>
      </c>
    </row>
    <row r="3309" spans="1:21" ht="14.25" customHeight="1" x14ac:dyDescent="0.25">
      <c r="A3309">
        <v>4012</v>
      </c>
      <c r="B3309" s="9">
        <v>45439.677083333299</v>
      </c>
      <c r="C3309" s="9">
        <v>45439.78125</v>
      </c>
      <c r="D3309" t="s">
        <v>2314</v>
      </c>
      <c r="E3309" t="s">
        <v>16</v>
      </c>
      <c r="F3309" t="s">
        <v>2312</v>
      </c>
      <c r="G3309" t="s">
        <v>5</v>
      </c>
      <c r="H3309" t="s">
        <v>2313</v>
      </c>
      <c r="I3309" s="63" t="e">
        <f t="array" ref="I3309">_xlfn.IFS(#REF!="1",1,#REF!="2",2,#REF!="3",3,#REF!="1A",4,#REF!="1B",5,#REF!="2A",6,#REF!="2B",7,#REF!="3A",8,#REF!="3B",9,#REF!="4A",10,#REF!="","")</f>
        <v>#REF!</v>
      </c>
      <c r="J3309">
        <f>VLOOKUP(F3309,profesor!$G$2:$H$101,2,0)</f>
        <v>34</v>
      </c>
      <c r="K3309">
        <f>VLOOKUP(H3309,ar_predmet!A:C,3,0)</f>
        <v>1</v>
      </c>
      <c r="L3309" s="3">
        <f>VLOOKUP(H3309,ar_predmet!A:C,2,FALSE())</f>
        <v>5102</v>
      </c>
      <c r="M3309">
        <f>+VLOOKUP(G3309,tip_dogodka!$B$2:$C$10,2,0)</f>
        <v>4</v>
      </c>
      <c r="N3309">
        <f>+VLOOKUP(E3309,prostor!$F$1:$G$101,2,0)</f>
        <v>54</v>
      </c>
      <c r="O3309">
        <f t="shared" si="204"/>
        <v>150</v>
      </c>
      <c r="P3309">
        <f>VLOOKUP(O3309,mi2hh!A$2:B$4261,2,FALSE())</f>
        <v>3</v>
      </c>
      <c r="Q3309" t="str">
        <f t="shared" si="205"/>
        <v>Red</v>
      </c>
      <c r="R3309" t="str">
        <f t="shared" si="206"/>
        <v>UN</v>
      </c>
      <c r="S3309" s="24" t="s">
        <v>1202</v>
      </c>
      <c r="T3309" t="str">
        <f t="shared" si="207"/>
        <v>2</v>
      </c>
      <c r="U3309">
        <f>VLOOKUP(S3309,ar_skupina!L$2:M$136,2,FALSE())</f>
        <v>59</v>
      </c>
    </row>
    <row r="3310" spans="1:21" ht="14.25" customHeight="1" x14ac:dyDescent="0.25">
      <c r="A3310">
        <v>4013</v>
      </c>
      <c r="B3310" s="9">
        <v>45419.791666666701</v>
      </c>
      <c r="C3310" s="9">
        <v>45419.895833333299</v>
      </c>
      <c r="D3310" t="s">
        <v>2315</v>
      </c>
      <c r="E3310">
        <v>306</v>
      </c>
      <c r="F3310" t="s">
        <v>2312</v>
      </c>
      <c r="G3310" t="s">
        <v>2</v>
      </c>
      <c r="H3310" t="s">
        <v>2316</v>
      </c>
      <c r="I3310" s="63" t="e">
        <f t="array" ref="I3310">_xlfn.IFS(#REF!="1",1,#REF!="2",2,#REF!="3",3,#REF!="1A",4,#REF!="1B",5,#REF!="2A",6,#REF!="2B",7,#REF!="3A",8,#REF!="3B",9,#REF!="4A",10,#REF!="","")</f>
        <v>#REF!</v>
      </c>
      <c r="J3310">
        <f>VLOOKUP(F3310,profesor!$G$2:$H$101,2,0)</f>
        <v>34</v>
      </c>
      <c r="K3310">
        <f>VLOOKUP(H3310,ar_predmet!A:C,3,0)</f>
        <v>235</v>
      </c>
      <c r="L3310" s="3" t="str">
        <f>VLOOKUP(H3310,ar_predmet!A:C,2,FALSE())</f>
        <v>S101</v>
      </c>
      <c r="M3310">
        <f>+VLOOKUP(G3310,tip_dogodka!$B$2:$C$10,2,0)</f>
        <v>1</v>
      </c>
      <c r="N3310">
        <f>+VLOOKUP(E3310,prostor!$F$1:$G$101,2,0)</f>
        <v>8</v>
      </c>
      <c r="O3310">
        <f t="shared" si="204"/>
        <v>150</v>
      </c>
      <c r="P3310">
        <f>VLOOKUP(O3310,mi2hh!A$2:B$4261,2,FALSE())</f>
        <v>3</v>
      </c>
      <c r="Q3310" t="str">
        <f t="shared" si="205"/>
        <v>Izr</v>
      </c>
      <c r="R3310" t="str">
        <f t="shared" si="206"/>
        <v>VS</v>
      </c>
      <c r="S3310" s="24" t="s">
        <v>1239</v>
      </c>
      <c r="T3310" t="str">
        <f t="shared" si="207"/>
        <v/>
      </c>
      <c r="U3310">
        <f>VLOOKUP(S3310,ar_skupina!L$2:M$136,2,FALSE())</f>
        <v>93</v>
      </c>
    </row>
    <row r="3311" spans="1:21" ht="14.25" customHeight="1" x14ac:dyDescent="0.25">
      <c r="A3311">
        <v>4014</v>
      </c>
      <c r="B3311" s="9">
        <v>45386.791666666701</v>
      </c>
      <c r="C3311" s="9">
        <v>45386.895833333299</v>
      </c>
      <c r="D3311" t="s">
        <v>2317</v>
      </c>
      <c r="E3311" t="s">
        <v>17</v>
      </c>
      <c r="F3311" t="s">
        <v>2312</v>
      </c>
      <c r="G3311" t="s">
        <v>3</v>
      </c>
      <c r="H3311" t="s">
        <v>2316</v>
      </c>
      <c r="I3311" s="63" t="e">
        <f t="array" ref="I3311">_xlfn.IFS(#REF!="1",1,#REF!="2",2,#REF!="3",3,#REF!="1A",4,#REF!="1B",5,#REF!="2A",6,#REF!="2B",7,#REF!="3A",8,#REF!="3B",9,#REF!="4A",10,#REF!="","")</f>
        <v>#REF!</v>
      </c>
      <c r="J3311">
        <f>VLOOKUP(F3311,profesor!$G$2:$H$101,2,0)</f>
        <v>34</v>
      </c>
      <c r="K3311">
        <f>VLOOKUP(H3311,ar_predmet!A:C,3,0)</f>
        <v>235</v>
      </c>
      <c r="L3311" s="3" t="str">
        <f>VLOOKUP(H3311,ar_predmet!A:C,2,FALSE())</f>
        <v>S101</v>
      </c>
      <c r="M3311">
        <f>+VLOOKUP(G3311,tip_dogodka!$B$2:$C$10,2,0)</f>
        <v>2</v>
      </c>
      <c r="N3311">
        <f>+VLOOKUP(E3311,prostor!$F$1:$G$101,2,0)</f>
        <v>55</v>
      </c>
      <c r="O3311">
        <f t="shared" si="204"/>
        <v>150</v>
      </c>
      <c r="P3311">
        <f>VLOOKUP(O3311,mi2hh!A$2:B$4261,2,FALSE())</f>
        <v>3</v>
      </c>
      <c r="Q3311" t="str">
        <f t="shared" si="205"/>
        <v>Izr</v>
      </c>
      <c r="R3311" t="str">
        <f t="shared" si="206"/>
        <v>VS</v>
      </c>
      <c r="S3311" s="24" t="s">
        <v>1239</v>
      </c>
      <c r="T3311" t="str">
        <f t="shared" si="207"/>
        <v/>
      </c>
      <c r="U3311">
        <f>VLOOKUP(S3311,ar_skupina!L$2:M$136,2,FALSE())</f>
        <v>93</v>
      </c>
    </row>
    <row r="3312" spans="1:21" ht="14.25" customHeight="1" x14ac:dyDescent="0.25">
      <c r="A3312">
        <v>4015</v>
      </c>
      <c r="B3312" s="9">
        <v>45358.75</v>
      </c>
      <c r="C3312" s="9">
        <v>45358.854166666701</v>
      </c>
      <c r="D3312" t="s">
        <v>2318</v>
      </c>
      <c r="E3312" t="s">
        <v>16</v>
      </c>
      <c r="F3312" t="s">
        <v>2312</v>
      </c>
      <c r="G3312" t="s">
        <v>4</v>
      </c>
      <c r="H3312" t="s">
        <v>2313</v>
      </c>
      <c r="I3312" s="63" t="e">
        <f t="array" ref="I3312">_xlfn.IFS(#REF!="1",1,#REF!="2",2,#REF!="3",3,#REF!="1A",4,#REF!="1B",5,#REF!="2A",6,#REF!="2B",7,#REF!="3A",8,#REF!="3B",9,#REF!="4A",10,#REF!="","")</f>
        <v>#REF!</v>
      </c>
      <c r="J3312">
        <f>VLOOKUP(F3312,profesor!$G$2:$H$101,2,0)</f>
        <v>34</v>
      </c>
      <c r="K3312">
        <f>VLOOKUP(H3312,ar_predmet!A:C,3,0)</f>
        <v>1</v>
      </c>
      <c r="L3312" s="3">
        <f>VLOOKUP(H3312,ar_predmet!A:C,2,FALSE())</f>
        <v>5102</v>
      </c>
      <c r="M3312">
        <f>+VLOOKUP(G3312,tip_dogodka!$B$2:$C$10,2,0)</f>
        <v>3</v>
      </c>
      <c r="N3312">
        <f>+VLOOKUP(E3312,prostor!$F$1:$G$101,2,0)</f>
        <v>54</v>
      </c>
      <c r="O3312">
        <f t="shared" si="204"/>
        <v>150</v>
      </c>
      <c r="P3312">
        <f>VLOOKUP(O3312,mi2hh!A$2:B$4261,2,FALSE())</f>
        <v>3</v>
      </c>
      <c r="Q3312" t="str">
        <f t="shared" si="205"/>
        <v>Izr</v>
      </c>
      <c r="R3312" t="str">
        <f t="shared" si="206"/>
        <v>VS</v>
      </c>
      <c r="S3312" s="24" t="s">
        <v>1241</v>
      </c>
      <c r="T3312" t="str">
        <f t="shared" si="207"/>
        <v/>
      </c>
      <c r="U3312">
        <f>VLOOKUP(S3312,ar_skupina!L$2:M$136,2,FALSE())</f>
        <v>90</v>
      </c>
    </row>
    <row r="3313" spans="1:21" ht="14.25" customHeight="1" x14ac:dyDescent="0.25">
      <c r="A3313">
        <v>4016</v>
      </c>
      <c r="B3313" s="9">
        <v>45440.677083333299</v>
      </c>
      <c r="C3313" s="9">
        <v>45440.78125</v>
      </c>
      <c r="D3313" t="s">
        <v>2319</v>
      </c>
      <c r="E3313">
        <v>301</v>
      </c>
      <c r="F3313" t="s">
        <v>2312</v>
      </c>
      <c r="G3313" t="s">
        <v>2</v>
      </c>
      <c r="H3313" t="s">
        <v>2313</v>
      </c>
      <c r="I3313" s="63" t="e">
        <f t="array" ref="I3313">_xlfn.IFS(#REF!="1",1,#REF!="2",2,#REF!="3",3,#REF!="1A",4,#REF!="1B",5,#REF!="2A",6,#REF!="2B",7,#REF!="3A",8,#REF!="3B",9,#REF!="4A",10,#REF!="","")</f>
        <v>#REF!</v>
      </c>
      <c r="J3313">
        <f>VLOOKUP(F3313,profesor!$G$2:$H$101,2,0)</f>
        <v>34</v>
      </c>
      <c r="K3313">
        <f>VLOOKUP(H3313,ar_predmet!A:C,3,0)</f>
        <v>1</v>
      </c>
      <c r="L3313" s="3">
        <f>VLOOKUP(H3313,ar_predmet!A:C,2,FALSE())</f>
        <v>5102</v>
      </c>
      <c r="M3313">
        <f>+VLOOKUP(G3313,tip_dogodka!$B$2:$C$10,2,0)</f>
        <v>1</v>
      </c>
      <c r="N3313">
        <f>+VLOOKUP(E3313,prostor!$F$1:$G$101,2,0)</f>
        <v>5</v>
      </c>
      <c r="O3313">
        <f t="shared" si="204"/>
        <v>150</v>
      </c>
      <c r="P3313">
        <f>VLOOKUP(O3313,mi2hh!A$2:B$4261,2,FALSE())</f>
        <v>3</v>
      </c>
      <c r="Q3313" t="str">
        <f t="shared" si="205"/>
        <v>Red</v>
      </c>
      <c r="R3313" t="str">
        <f t="shared" si="206"/>
        <v>UN</v>
      </c>
      <c r="S3313" s="24" t="s">
        <v>1192</v>
      </c>
      <c r="T3313" t="str">
        <f t="shared" si="207"/>
        <v/>
      </c>
      <c r="U3313">
        <f>VLOOKUP(S3313,ar_skupina!L$2:M$136,2,FALSE())</f>
        <v>50</v>
      </c>
    </row>
    <row r="3314" spans="1:21" ht="14.25" customHeight="1" x14ac:dyDescent="0.25">
      <c r="A3314">
        <v>4017</v>
      </c>
      <c r="B3314" s="9">
        <v>45300.375</v>
      </c>
      <c r="C3314" s="9">
        <v>45300.479166666701</v>
      </c>
      <c r="D3314" t="s">
        <v>2320</v>
      </c>
      <c r="E3314">
        <v>306</v>
      </c>
      <c r="F3314" t="s">
        <v>2312</v>
      </c>
      <c r="G3314" t="s">
        <v>3</v>
      </c>
      <c r="H3314" t="s">
        <v>2313</v>
      </c>
      <c r="I3314" s="63" t="e">
        <f t="array" ref="I3314">_xlfn.IFS(#REF!="1",1,#REF!="2",2,#REF!="3",3,#REF!="1A",4,#REF!="1B",5,#REF!="2A",6,#REF!="2B",7,#REF!="3A",8,#REF!="3B",9,#REF!="4A",10,#REF!="","")</f>
        <v>#REF!</v>
      </c>
      <c r="J3314">
        <f>VLOOKUP(F3314,profesor!$G$2:$H$101,2,0)</f>
        <v>34</v>
      </c>
      <c r="K3314">
        <f>VLOOKUP(H3314,ar_predmet!A:C,3,0)</f>
        <v>1</v>
      </c>
      <c r="L3314" s="3">
        <f>VLOOKUP(H3314,ar_predmet!A:C,2,FALSE())</f>
        <v>5102</v>
      </c>
      <c r="M3314">
        <f>+VLOOKUP(G3314,tip_dogodka!$B$2:$C$10,2,0)</f>
        <v>2</v>
      </c>
      <c r="N3314">
        <f>+VLOOKUP(E3314,prostor!$F$1:$G$101,2,0)</f>
        <v>8</v>
      </c>
      <c r="O3314">
        <f t="shared" si="204"/>
        <v>150</v>
      </c>
      <c r="P3314">
        <f>VLOOKUP(O3314,mi2hh!A$2:B$4261,2,FALSE())</f>
        <v>3</v>
      </c>
      <c r="Q3314" t="str">
        <f t="shared" si="205"/>
        <v>Red</v>
      </c>
      <c r="R3314" t="str">
        <f t="shared" si="206"/>
        <v>VS</v>
      </c>
      <c r="S3314" s="24" t="s">
        <v>1139</v>
      </c>
      <c r="T3314" t="str">
        <f t="shared" si="207"/>
        <v>3</v>
      </c>
      <c r="U3314">
        <f>VLOOKUP(S3314,ar_skupina!L$2:M$136,2,FALSE())</f>
        <v>7</v>
      </c>
    </row>
    <row r="3315" spans="1:21" ht="14.25" customHeight="1" x14ac:dyDescent="0.25">
      <c r="A3315">
        <v>4018</v>
      </c>
      <c r="B3315" s="9">
        <v>45301.375</v>
      </c>
      <c r="C3315" s="9">
        <v>45301.479166666701</v>
      </c>
      <c r="D3315" t="s">
        <v>2321</v>
      </c>
      <c r="E3315">
        <v>111</v>
      </c>
      <c r="F3315" t="s">
        <v>2312</v>
      </c>
      <c r="G3315" t="s">
        <v>2</v>
      </c>
      <c r="H3315" t="s">
        <v>2313</v>
      </c>
      <c r="I3315" s="63" t="e">
        <f t="array" ref="I3315">_xlfn.IFS(#REF!="1",1,#REF!="2",2,#REF!="3",3,#REF!="1A",4,#REF!="1B",5,#REF!="2A",6,#REF!="2B",7,#REF!="3A",8,#REF!="3B",9,#REF!="4A",10,#REF!="","")</f>
        <v>#REF!</v>
      </c>
      <c r="J3315">
        <f>VLOOKUP(F3315,profesor!$G$2:$H$101,2,0)</f>
        <v>34</v>
      </c>
      <c r="K3315">
        <f>VLOOKUP(H3315,ar_predmet!A:C,3,0)</f>
        <v>1</v>
      </c>
      <c r="L3315" s="3">
        <f>VLOOKUP(H3315,ar_predmet!A:C,2,FALSE())</f>
        <v>5102</v>
      </c>
      <c r="M3315">
        <f>+VLOOKUP(G3315,tip_dogodka!$B$2:$C$10,2,0)</f>
        <v>1</v>
      </c>
      <c r="N3315">
        <f>+VLOOKUP(E3315,prostor!$F$1:$G$101,2,0)</f>
        <v>4</v>
      </c>
      <c r="O3315">
        <f t="shared" si="204"/>
        <v>150</v>
      </c>
      <c r="P3315">
        <f>VLOOKUP(O3315,mi2hh!A$2:B$4261,2,FALSE())</f>
        <v>3</v>
      </c>
      <c r="Q3315" t="str">
        <f t="shared" si="205"/>
        <v>Red</v>
      </c>
      <c r="R3315" t="str">
        <f t="shared" si="206"/>
        <v>VS</v>
      </c>
      <c r="S3315" s="24" t="s">
        <v>1128</v>
      </c>
      <c r="T3315" t="str">
        <f t="shared" si="207"/>
        <v/>
      </c>
      <c r="U3315">
        <f>VLOOKUP(S3315,ar_skupina!L$2:M$136,2,FALSE())</f>
        <v>1</v>
      </c>
    </row>
    <row r="3316" spans="1:21" ht="14.25" customHeight="1" x14ac:dyDescent="0.25">
      <c r="A3316">
        <v>4019</v>
      </c>
      <c r="B3316" s="9">
        <v>45379.708333333299</v>
      </c>
      <c r="C3316" s="9">
        <v>45379.916666666701</v>
      </c>
      <c r="D3316" t="s">
        <v>2322</v>
      </c>
      <c r="E3316" t="s">
        <v>16</v>
      </c>
      <c r="F3316" t="s">
        <v>2312</v>
      </c>
      <c r="G3316" t="s">
        <v>5</v>
      </c>
      <c r="H3316" t="s">
        <v>2316</v>
      </c>
      <c r="I3316" s="63" t="e">
        <f t="array" ref="I3316">_xlfn.IFS(#REF!="1",1,#REF!="2",2,#REF!="3",3,#REF!="1A",4,#REF!="1B",5,#REF!="2A",6,#REF!="2B",7,#REF!="3A",8,#REF!="3B",9,#REF!="4A",10,#REF!="","")</f>
        <v>#REF!</v>
      </c>
      <c r="J3316">
        <f>VLOOKUP(F3316,profesor!$G$2:$H$101,2,0)</f>
        <v>34</v>
      </c>
      <c r="K3316">
        <f>VLOOKUP(H3316,ar_predmet!A:C,3,0)</f>
        <v>235</v>
      </c>
      <c r="L3316" s="3" t="str">
        <f>VLOOKUP(H3316,ar_predmet!A:C,2,FALSE())</f>
        <v>S101</v>
      </c>
      <c r="M3316">
        <f>+VLOOKUP(G3316,tip_dogodka!$B$2:$C$10,2,0)</f>
        <v>4</v>
      </c>
      <c r="N3316">
        <f>+VLOOKUP(E3316,prostor!$F$1:$G$101,2,0)</f>
        <v>54</v>
      </c>
      <c r="O3316">
        <f t="shared" si="204"/>
        <v>300</v>
      </c>
      <c r="P3316">
        <f>VLOOKUP(O3316,mi2hh!A$2:B$4261,2,FALSE())</f>
        <v>6</v>
      </c>
      <c r="Q3316" t="str">
        <f t="shared" si="205"/>
        <v>Izr</v>
      </c>
      <c r="R3316" t="str">
        <f t="shared" si="206"/>
        <v>VS</v>
      </c>
      <c r="S3316" s="24" t="s">
        <v>1239</v>
      </c>
      <c r="T3316" t="str">
        <f t="shared" si="207"/>
        <v/>
      </c>
      <c r="U3316">
        <f>VLOOKUP(S3316,ar_skupina!L$2:M$136,2,FALSE())</f>
        <v>93</v>
      </c>
    </row>
    <row r="3317" spans="1:21" ht="14.25" customHeight="1" x14ac:dyDescent="0.25">
      <c r="A3317">
        <v>4020</v>
      </c>
      <c r="B3317" s="9">
        <v>45349.75</v>
      </c>
      <c r="C3317" s="9">
        <v>45349.920138888898</v>
      </c>
      <c r="D3317" t="s">
        <v>2323</v>
      </c>
      <c r="E3317" t="s">
        <v>17</v>
      </c>
      <c r="F3317" t="s">
        <v>2312</v>
      </c>
      <c r="G3317" t="s">
        <v>8</v>
      </c>
      <c r="H3317" t="s">
        <v>2324</v>
      </c>
      <c r="I3317" s="63" t="e">
        <f t="array" ref="I3317">_xlfn.IFS(#REF!="1",1,#REF!="2",2,#REF!="3",3,#REF!="1A",4,#REF!="1B",5,#REF!="2A",6,#REF!="2B",7,#REF!="3A",8,#REF!="3B",9,#REF!="4A",10,#REF!="","")</f>
        <v>#REF!</v>
      </c>
      <c r="J3317">
        <f>VLOOKUP(F3317,profesor!$G$2:$H$101,2,0)</f>
        <v>34</v>
      </c>
      <c r="K3317">
        <f>VLOOKUP(H3317,ar_predmet!A:C,3,0)</f>
        <v>262</v>
      </c>
      <c r="L3317" s="3" t="str">
        <f>VLOOKUP(H3317,ar_predmet!A:C,2,FALSE())</f>
        <v>KM102</v>
      </c>
      <c r="M3317">
        <f>+VLOOKUP(G3317,tip_dogodka!$B$2:$C$10,2,0)</f>
        <v>7</v>
      </c>
      <c r="N3317">
        <f>+VLOOKUP(E3317,prostor!$F$1:$G$101,2,0)</f>
        <v>55</v>
      </c>
      <c r="O3317">
        <f t="shared" si="204"/>
        <v>245</v>
      </c>
      <c r="P3317">
        <f>VLOOKUP(O3317,mi2hh!A$2:B$4261,2,FALSE())</f>
        <v>5</v>
      </c>
      <c r="Q3317" t="str">
        <f t="shared" si="205"/>
        <v>Izr</v>
      </c>
      <c r="R3317" t="str">
        <f t="shared" si="206"/>
        <v>VS</v>
      </c>
      <c r="S3317" s="24" t="s">
        <v>1240</v>
      </c>
      <c r="T3317" t="str">
        <f t="shared" si="207"/>
        <v/>
      </c>
      <c r="U3317">
        <f>VLOOKUP(S3317,ar_skupina!L$2:M$136,2,FALSE())</f>
        <v>94</v>
      </c>
    </row>
    <row r="3318" spans="1:21" ht="14.25" customHeight="1" x14ac:dyDescent="0.25">
      <c r="A3318">
        <v>4021</v>
      </c>
      <c r="B3318" s="9">
        <v>45376.75</v>
      </c>
      <c r="C3318" s="9">
        <v>45376.78125</v>
      </c>
      <c r="D3318" t="s">
        <v>2325</v>
      </c>
      <c r="E3318" t="s">
        <v>16</v>
      </c>
      <c r="F3318" t="s">
        <v>2312</v>
      </c>
      <c r="G3318" t="s">
        <v>5</v>
      </c>
      <c r="H3318" t="s">
        <v>2313</v>
      </c>
      <c r="I3318" s="63" t="e">
        <f t="array" ref="I3318">_xlfn.IFS(#REF!="1",1,#REF!="2",2,#REF!="3",3,#REF!="1A",4,#REF!="1B",5,#REF!="2A",6,#REF!="2B",7,#REF!="3A",8,#REF!="3B",9,#REF!="4A",10,#REF!="","")</f>
        <v>#REF!</v>
      </c>
      <c r="J3318">
        <f>VLOOKUP(F3318,profesor!$G$2:$H$101,2,0)</f>
        <v>34</v>
      </c>
      <c r="K3318">
        <f>VLOOKUP(H3318,ar_predmet!A:C,3,0)</f>
        <v>1</v>
      </c>
      <c r="L3318" s="3">
        <f>VLOOKUP(H3318,ar_predmet!A:C,2,FALSE())</f>
        <v>5102</v>
      </c>
      <c r="M3318">
        <f>+VLOOKUP(G3318,tip_dogodka!$B$2:$C$10,2,0)</f>
        <v>4</v>
      </c>
      <c r="N3318">
        <f>+VLOOKUP(E3318,prostor!$F$1:$G$101,2,0)</f>
        <v>54</v>
      </c>
      <c r="O3318">
        <f t="shared" si="204"/>
        <v>45</v>
      </c>
      <c r="P3318">
        <f>VLOOKUP(O3318,mi2hh!A$2:B$4261,2,FALSE())</f>
        <v>1</v>
      </c>
      <c r="Q3318" t="str">
        <f t="shared" si="205"/>
        <v>Izr</v>
      </c>
      <c r="R3318" t="str">
        <f t="shared" si="206"/>
        <v>VS</v>
      </c>
      <c r="S3318" s="24" t="s">
        <v>1241</v>
      </c>
      <c r="T3318" t="str">
        <f t="shared" si="207"/>
        <v/>
      </c>
      <c r="U3318">
        <f>VLOOKUP(S3318,ar_skupina!L$2:M$136,2,FALSE())</f>
        <v>90</v>
      </c>
    </row>
    <row r="3319" spans="1:21" ht="14.25" customHeight="1" x14ac:dyDescent="0.25">
      <c r="A3319">
        <v>4022</v>
      </c>
      <c r="B3319" s="9">
        <v>45446.416666666701</v>
      </c>
      <c r="C3319" s="9">
        <v>45446.520833333299</v>
      </c>
      <c r="D3319" t="s">
        <v>2326</v>
      </c>
      <c r="E3319">
        <v>301</v>
      </c>
      <c r="F3319" t="s">
        <v>2312</v>
      </c>
      <c r="G3319" t="s">
        <v>3</v>
      </c>
      <c r="H3319" t="s">
        <v>2313</v>
      </c>
      <c r="I3319" s="63" t="e">
        <f t="array" ref="I3319">_xlfn.IFS(#REF!="1",1,#REF!="2",2,#REF!="3",3,#REF!="1A",4,#REF!="1B",5,#REF!="2A",6,#REF!="2B",7,#REF!="3A",8,#REF!="3B",9,#REF!="4A",10,#REF!="","")</f>
        <v>#REF!</v>
      </c>
      <c r="J3319">
        <f>VLOOKUP(F3319,profesor!$G$2:$H$101,2,0)</f>
        <v>34</v>
      </c>
      <c r="K3319">
        <f>VLOOKUP(H3319,ar_predmet!A:C,3,0)</f>
        <v>1</v>
      </c>
      <c r="L3319" s="3">
        <f>VLOOKUP(H3319,ar_predmet!A:C,2,FALSE())</f>
        <v>5102</v>
      </c>
      <c r="M3319">
        <f>+VLOOKUP(G3319,tip_dogodka!$B$2:$C$10,2,0)</f>
        <v>2</v>
      </c>
      <c r="N3319">
        <f>+VLOOKUP(E3319,prostor!$F$1:$G$101,2,0)</f>
        <v>5</v>
      </c>
      <c r="O3319">
        <f t="shared" si="204"/>
        <v>150</v>
      </c>
      <c r="P3319">
        <f>VLOOKUP(O3319,mi2hh!A$2:B$4261,2,FALSE())</f>
        <v>3</v>
      </c>
      <c r="Q3319" t="str">
        <f t="shared" si="205"/>
        <v>Red</v>
      </c>
      <c r="R3319" t="str">
        <f t="shared" si="206"/>
        <v>UN</v>
      </c>
      <c r="S3319" s="24" t="s">
        <v>1201</v>
      </c>
      <c r="T3319" t="str">
        <f t="shared" si="207"/>
        <v>1</v>
      </c>
      <c r="U3319">
        <f>VLOOKUP(S3319,ar_skupina!L$2:M$136,2,FALSE())</f>
        <v>58</v>
      </c>
    </row>
    <row r="3320" spans="1:21" ht="14.25" customHeight="1" x14ac:dyDescent="0.25">
      <c r="A3320">
        <v>4023</v>
      </c>
      <c r="B3320" s="9">
        <v>45384.788194444402</v>
      </c>
      <c r="C3320" s="9">
        <v>45384.958333333299</v>
      </c>
      <c r="D3320" t="s">
        <v>2322</v>
      </c>
      <c r="E3320" t="s">
        <v>16</v>
      </c>
      <c r="F3320" t="s">
        <v>2312</v>
      </c>
      <c r="G3320" t="s">
        <v>5</v>
      </c>
      <c r="H3320" t="s">
        <v>2316</v>
      </c>
      <c r="I3320" s="63" t="e">
        <f t="array" ref="I3320">_xlfn.IFS(#REF!="1",1,#REF!="2",2,#REF!="3",3,#REF!="1A",4,#REF!="1B",5,#REF!="2A",6,#REF!="2B",7,#REF!="3A",8,#REF!="3B",9,#REF!="4A",10,#REF!="","")</f>
        <v>#REF!</v>
      </c>
      <c r="J3320">
        <f>VLOOKUP(F3320,profesor!$G$2:$H$101,2,0)</f>
        <v>34</v>
      </c>
      <c r="K3320">
        <f>VLOOKUP(H3320,ar_predmet!A:C,3,0)</f>
        <v>235</v>
      </c>
      <c r="L3320" s="3" t="str">
        <f>VLOOKUP(H3320,ar_predmet!A:C,2,FALSE())</f>
        <v>S101</v>
      </c>
      <c r="M3320">
        <f>+VLOOKUP(G3320,tip_dogodka!$B$2:$C$10,2,0)</f>
        <v>4</v>
      </c>
      <c r="N3320">
        <f>+VLOOKUP(E3320,prostor!$F$1:$G$101,2,0)</f>
        <v>54</v>
      </c>
      <c r="O3320">
        <f t="shared" si="204"/>
        <v>245</v>
      </c>
      <c r="P3320">
        <f>VLOOKUP(O3320,mi2hh!A$2:B$4261,2,FALSE())</f>
        <v>5</v>
      </c>
      <c r="Q3320" t="str">
        <f t="shared" si="205"/>
        <v>Izr</v>
      </c>
      <c r="R3320" t="str">
        <f t="shared" si="206"/>
        <v>VS</v>
      </c>
      <c r="S3320" s="24" t="s">
        <v>1239</v>
      </c>
      <c r="T3320" t="str">
        <f t="shared" si="207"/>
        <v/>
      </c>
      <c r="U3320">
        <f>VLOOKUP(S3320,ar_skupina!L$2:M$136,2,FALSE())</f>
        <v>93</v>
      </c>
    </row>
    <row r="3321" spans="1:21" ht="14.25" customHeight="1" x14ac:dyDescent="0.25">
      <c r="A3321">
        <v>4024</v>
      </c>
      <c r="B3321" s="9">
        <v>45299.375</v>
      </c>
      <c r="C3321" s="9">
        <v>45299.479166666701</v>
      </c>
      <c r="D3321" t="s">
        <v>2327</v>
      </c>
      <c r="E3321">
        <v>306</v>
      </c>
      <c r="F3321" t="s">
        <v>2312</v>
      </c>
      <c r="G3321" t="s">
        <v>3</v>
      </c>
      <c r="H3321" t="s">
        <v>2313</v>
      </c>
      <c r="I3321" s="63" t="e">
        <f t="array" ref="I3321">_xlfn.IFS(#REF!="1",1,#REF!="2",2,#REF!="3",3,#REF!="1A",4,#REF!="1B",5,#REF!="2A",6,#REF!="2B",7,#REF!="3A",8,#REF!="3B",9,#REF!="4A",10,#REF!="","")</f>
        <v>#REF!</v>
      </c>
      <c r="J3321">
        <f>VLOOKUP(F3321,profesor!$G$2:$H$101,2,0)</f>
        <v>34</v>
      </c>
      <c r="K3321">
        <f>VLOOKUP(H3321,ar_predmet!A:C,3,0)</f>
        <v>1</v>
      </c>
      <c r="L3321" s="3">
        <f>VLOOKUP(H3321,ar_predmet!A:C,2,FALSE())</f>
        <v>5102</v>
      </c>
      <c r="M3321">
        <f>+VLOOKUP(G3321,tip_dogodka!$B$2:$C$10,2,0)</f>
        <v>2</v>
      </c>
      <c r="N3321">
        <f>+VLOOKUP(E3321,prostor!$F$1:$G$101,2,0)</f>
        <v>8</v>
      </c>
      <c r="O3321">
        <f t="shared" si="204"/>
        <v>150</v>
      </c>
      <c r="P3321">
        <f>VLOOKUP(O3321,mi2hh!A$2:B$4261,2,FALSE())</f>
        <v>3</v>
      </c>
      <c r="Q3321" t="str">
        <f t="shared" si="205"/>
        <v>Red</v>
      </c>
      <c r="R3321" t="str">
        <f t="shared" si="206"/>
        <v>VS</v>
      </c>
      <c r="S3321" s="24" t="s">
        <v>1137</v>
      </c>
      <c r="T3321" t="str">
        <f t="shared" si="207"/>
        <v>2</v>
      </c>
      <c r="U3321">
        <f>VLOOKUP(S3321,ar_skupina!L$2:M$136,2,FALSE())</f>
        <v>6</v>
      </c>
    </row>
    <row r="3322" spans="1:21" ht="14.25" customHeight="1" x14ac:dyDescent="0.25">
      <c r="A3322">
        <v>4025</v>
      </c>
      <c r="B3322" s="9">
        <v>45441.677083333299</v>
      </c>
      <c r="C3322" s="9">
        <v>45441.78125</v>
      </c>
      <c r="D3322" t="s">
        <v>2328</v>
      </c>
      <c r="E3322" t="s">
        <v>16</v>
      </c>
      <c r="F3322" t="s">
        <v>2312</v>
      </c>
      <c r="G3322" t="s">
        <v>4</v>
      </c>
      <c r="H3322" t="s">
        <v>2313</v>
      </c>
      <c r="I3322" s="63" t="e">
        <f t="array" ref="I3322">_xlfn.IFS(#REF!="1",1,#REF!="2",2,#REF!="3",3,#REF!="1A",4,#REF!="1B",5,#REF!="2A",6,#REF!="2B",7,#REF!="3A",8,#REF!="3B",9,#REF!="4A",10,#REF!="","")</f>
        <v>#REF!</v>
      </c>
      <c r="J3322">
        <f>VLOOKUP(F3322,profesor!$G$2:$H$101,2,0)</f>
        <v>34</v>
      </c>
      <c r="K3322">
        <f>VLOOKUP(H3322,ar_predmet!A:C,3,0)</f>
        <v>1</v>
      </c>
      <c r="L3322" s="3">
        <f>VLOOKUP(H3322,ar_predmet!A:C,2,FALSE())</f>
        <v>5102</v>
      </c>
      <c r="M3322">
        <f>+VLOOKUP(G3322,tip_dogodka!$B$2:$C$10,2,0)</f>
        <v>3</v>
      </c>
      <c r="N3322">
        <f>+VLOOKUP(E3322,prostor!$F$1:$G$101,2,0)</f>
        <v>54</v>
      </c>
      <c r="O3322">
        <f t="shared" si="204"/>
        <v>150</v>
      </c>
      <c r="P3322">
        <f>VLOOKUP(O3322,mi2hh!A$2:B$4261,2,FALSE())</f>
        <v>3</v>
      </c>
      <c r="Q3322" t="str">
        <f t="shared" si="205"/>
        <v>Red</v>
      </c>
      <c r="R3322" t="str">
        <f t="shared" si="206"/>
        <v>UN</v>
      </c>
      <c r="S3322" s="24" t="s">
        <v>1192</v>
      </c>
      <c r="T3322" t="str">
        <f t="shared" si="207"/>
        <v/>
      </c>
      <c r="U3322">
        <f>VLOOKUP(S3322,ar_skupina!L$2:M$136,2,FALSE())</f>
        <v>50</v>
      </c>
    </row>
    <row r="3323" spans="1:21" ht="14.25" customHeight="1" x14ac:dyDescent="0.25">
      <c r="A3323">
        <v>4026</v>
      </c>
      <c r="B3323" s="9">
        <v>45302.375</v>
      </c>
      <c r="C3323" s="9">
        <v>45302.479166666701</v>
      </c>
      <c r="D3323" t="s">
        <v>2329</v>
      </c>
      <c r="E3323" t="s">
        <v>16</v>
      </c>
      <c r="F3323" t="s">
        <v>2312</v>
      </c>
      <c r="G3323" t="s">
        <v>4</v>
      </c>
      <c r="H3323" t="s">
        <v>2313</v>
      </c>
      <c r="I3323" s="63" t="e">
        <f t="array" ref="I3323">_xlfn.IFS(#REF!="1",1,#REF!="2",2,#REF!="3",3,#REF!="1A",4,#REF!="1B",5,#REF!="2A",6,#REF!="2B",7,#REF!="3A",8,#REF!="3B",9,#REF!="4A",10,#REF!="","")</f>
        <v>#REF!</v>
      </c>
      <c r="J3323">
        <f>VLOOKUP(F3323,profesor!$G$2:$H$101,2,0)</f>
        <v>34</v>
      </c>
      <c r="K3323">
        <f>VLOOKUP(H3323,ar_predmet!A:C,3,0)</f>
        <v>1</v>
      </c>
      <c r="L3323" s="3">
        <f>VLOOKUP(H3323,ar_predmet!A:C,2,FALSE())</f>
        <v>5102</v>
      </c>
      <c r="M3323">
        <f>+VLOOKUP(G3323,tip_dogodka!$B$2:$C$10,2,0)</f>
        <v>3</v>
      </c>
      <c r="N3323">
        <f>+VLOOKUP(E3323,prostor!$F$1:$G$101,2,0)</f>
        <v>54</v>
      </c>
      <c r="O3323">
        <f t="shared" si="204"/>
        <v>150</v>
      </c>
      <c r="P3323">
        <f>VLOOKUP(O3323,mi2hh!A$2:B$4261,2,FALSE())</f>
        <v>3</v>
      </c>
      <c r="Q3323" t="str">
        <f t="shared" si="205"/>
        <v>Red</v>
      </c>
      <c r="R3323" t="str">
        <f t="shared" si="206"/>
        <v>VS</v>
      </c>
      <c r="S3323" s="24" t="s">
        <v>1128</v>
      </c>
      <c r="T3323" t="str">
        <f t="shared" si="207"/>
        <v/>
      </c>
      <c r="U3323">
        <f>VLOOKUP(S3323,ar_skupina!L$2:M$136,2,FALSE())</f>
        <v>1</v>
      </c>
    </row>
    <row r="3324" spans="1:21" ht="14.25" customHeight="1" x14ac:dyDescent="0.25">
      <c r="A3324">
        <v>4027</v>
      </c>
      <c r="B3324" s="9">
        <v>45427.677083333299</v>
      </c>
      <c r="C3324" s="9">
        <v>45427.78125</v>
      </c>
      <c r="D3324" t="s">
        <v>2326</v>
      </c>
      <c r="E3324">
        <v>301</v>
      </c>
      <c r="F3324" t="s">
        <v>2312</v>
      </c>
      <c r="G3324" t="s">
        <v>3</v>
      </c>
      <c r="H3324" t="s">
        <v>2313</v>
      </c>
      <c r="I3324" s="63" t="e">
        <f t="array" ref="I3324">_xlfn.IFS(#REF!="1",1,#REF!="2",2,#REF!="3",3,#REF!="1A",4,#REF!="1B",5,#REF!="2A",6,#REF!="2B",7,#REF!="3A",8,#REF!="3B",9,#REF!="4A",10,#REF!="","")</f>
        <v>#REF!</v>
      </c>
      <c r="J3324">
        <f>VLOOKUP(F3324,profesor!$G$2:$H$101,2,0)</f>
        <v>34</v>
      </c>
      <c r="K3324">
        <f>VLOOKUP(H3324,ar_predmet!A:C,3,0)</f>
        <v>1</v>
      </c>
      <c r="L3324" s="3">
        <f>VLOOKUP(H3324,ar_predmet!A:C,2,FALSE())</f>
        <v>5102</v>
      </c>
      <c r="M3324">
        <f>+VLOOKUP(G3324,tip_dogodka!$B$2:$C$10,2,0)</f>
        <v>2</v>
      </c>
      <c r="N3324">
        <f>+VLOOKUP(E3324,prostor!$F$1:$G$101,2,0)</f>
        <v>5</v>
      </c>
      <c r="O3324">
        <f t="shared" si="204"/>
        <v>150</v>
      </c>
      <c r="P3324">
        <f>VLOOKUP(O3324,mi2hh!A$2:B$4261,2,FALSE())</f>
        <v>3</v>
      </c>
      <c r="Q3324" t="str">
        <f t="shared" si="205"/>
        <v>Red</v>
      </c>
      <c r="R3324" t="str">
        <f t="shared" si="206"/>
        <v>UN</v>
      </c>
      <c r="S3324" s="24" t="s">
        <v>1201</v>
      </c>
      <c r="T3324" t="str">
        <f t="shared" si="207"/>
        <v>1</v>
      </c>
      <c r="U3324">
        <f>VLOOKUP(S3324,ar_skupina!L$2:M$136,2,FALSE())</f>
        <v>58</v>
      </c>
    </row>
    <row r="3325" spans="1:21" ht="14.25" customHeight="1" x14ac:dyDescent="0.25">
      <c r="A3325">
        <v>4028</v>
      </c>
      <c r="B3325" s="9">
        <v>45425.677083333299</v>
      </c>
      <c r="C3325" s="9">
        <v>45425.78125</v>
      </c>
      <c r="D3325" t="s">
        <v>2319</v>
      </c>
      <c r="E3325">
        <v>301</v>
      </c>
      <c r="F3325" t="s">
        <v>2312</v>
      </c>
      <c r="G3325" t="s">
        <v>2</v>
      </c>
      <c r="H3325" t="s">
        <v>2313</v>
      </c>
      <c r="I3325" s="63" t="e">
        <f t="array" ref="I3325">_xlfn.IFS(#REF!="1",1,#REF!="2",2,#REF!="3",3,#REF!="1A",4,#REF!="1B",5,#REF!="2A",6,#REF!="2B",7,#REF!="3A",8,#REF!="3B",9,#REF!="4A",10,#REF!="","")</f>
        <v>#REF!</v>
      </c>
      <c r="J3325">
        <f>VLOOKUP(F3325,profesor!$G$2:$H$101,2,0)</f>
        <v>34</v>
      </c>
      <c r="K3325">
        <f>VLOOKUP(H3325,ar_predmet!A:C,3,0)</f>
        <v>1</v>
      </c>
      <c r="L3325" s="3">
        <f>VLOOKUP(H3325,ar_predmet!A:C,2,FALSE())</f>
        <v>5102</v>
      </c>
      <c r="M3325">
        <f>+VLOOKUP(G3325,tip_dogodka!$B$2:$C$10,2,0)</f>
        <v>1</v>
      </c>
      <c r="N3325">
        <f>+VLOOKUP(E3325,prostor!$F$1:$G$101,2,0)</f>
        <v>5</v>
      </c>
      <c r="O3325">
        <f t="shared" si="204"/>
        <v>150</v>
      </c>
      <c r="P3325">
        <f>VLOOKUP(O3325,mi2hh!A$2:B$4261,2,FALSE())</f>
        <v>3</v>
      </c>
      <c r="Q3325" t="str">
        <f t="shared" si="205"/>
        <v>Red</v>
      </c>
      <c r="R3325" t="str">
        <f t="shared" si="206"/>
        <v>UN</v>
      </c>
      <c r="S3325" s="24" t="s">
        <v>1192</v>
      </c>
      <c r="T3325" t="str">
        <f t="shared" si="207"/>
        <v/>
      </c>
      <c r="U3325">
        <f>VLOOKUP(S3325,ar_skupina!L$2:M$136,2,FALSE())</f>
        <v>50</v>
      </c>
    </row>
    <row r="3326" spans="1:21" ht="14.25" customHeight="1" x14ac:dyDescent="0.25">
      <c r="A3326">
        <v>4029</v>
      </c>
      <c r="B3326" s="9">
        <v>45394.791666666701</v>
      </c>
      <c r="C3326" s="9">
        <v>45394.895833333299</v>
      </c>
      <c r="D3326" t="s">
        <v>2317</v>
      </c>
      <c r="E3326" t="s">
        <v>17</v>
      </c>
      <c r="F3326" t="s">
        <v>2312</v>
      </c>
      <c r="G3326" t="s">
        <v>3</v>
      </c>
      <c r="H3326" t="s">
        <v>2316</v>
      </c>
      <c r="I3326" s="63" t="e">
        <f t="array" ref="I3326">_xlfn.IFS(#REF!="1",1,#REF!="2",2,#REF!="3",3,#REF!="1A",4,#REF!="1B",5,#REF!="2A",6,#REF!="2B",7,#REF!="3A",8,#REF!="3B",9,#REF!="4A",10,#REF!="","")</f>
        <v>#REF!</v>
      </c>
      <c r="J3326">
        <f>VLOOKUP(F3326,profesor!$G$2:$H$101,2,0)</f>
        <v>34</v>
      </c>
      <c r="K3326">
        <f>VLOOKUP(H3326,ar_predmet!A:C,3,0)</f>
        <v>235</v>
      </c>
      <c r="L3326" s="3" t="str">
        <f>VLOOKUP(H3326,ar_predmet!A:C,2,FALSE())</f>
        <v>S101</v>
      </c>
      <c r="M3326">
        <f>+VLOOKUP(G3326,tip_dogodka!$B$2:$C$10,2,0)</f>
        <v>2</v>
      </c>
      <c r="N3326">
        <f>+VLOOKUP(E3326,prostor!$F$1:$G$101,2,0)</f>
        <v>55</v>
      </c>
      <c r="O3326">
        <f t="shared" si="204"/>
        <v>150</v>
      </c>
      <c r="P3326">
        <f>VLOOKUP(O3326,mi2hh!A$2:B$4261,2,FALSE())</f>
        <v>3</v>
      </c>
      <c r="Q3326" t="str">
        <f t="shared" si="205"/>
        <v>Izr</v>
      </c>
      <c r="R3326" t="str">
        <f t="shared" si="206"/>
        <v>VS</v>
      </c>
      <c r="S3326" s="24" t="s">
        <v>1239</v>
      </c>
      <c r="T3326" t="str">
        <f t="shared" si="207"/>
        <v/>
      </c>
      <c r="U3326">
        <f>VLOOKUP(S3326,ar_skupina!L$2:M$136,2,FALSE())</f>
        <v>93</v>
      </c>
    </row>
    <row r="3327" spans="1:21" ht="14.25" customHeight="1" x14ac:dyDescent="0.25">
      <c r="A3327">
        <v>4030</v>
      </c>
      <c r="B3327" s="9">
        <v>45306.375</v>
      </c>
      <c r="C3327" s="9">
        <v>45306.479166666701</v>
      </c>
      <c r="D3327" t="s">
        <v>2321</v>
      </c>
      <c r="E3327">
        <v>111</v>
      </c>
      <c r="F3327" t="s">
        <v>2312</v>
      </c>
      <c r="G3327" t="s">
        <v>2</v>
      </c>
      <c r="H3327" t="s">
        <v>2313</v>
      </c>
      <c r="I3327" s="63" t="e">
        <f t="array" ref="I3327">_xlfn.IFS(#REF!="1",1,#REF!="2",2,#REF!="3",3,#REF!="1A",4,#REF!="1B",5,#REF!="2A",6,#REF!="2B",7,#REF!="3A",8,#REF!="3B",9,#REF!="4A",10,#REF!="","")</f>
        <v>#REF!</v>
      </c>
      <c r="J3327">
        <f>VLOOKUP(F3327,profesor!$G$2:$H$101,2,0)</f>
        <v>34</v>
      </c>
      <c r="K3327">
        <f>VLOOKUP(H3327,ar_predmet!A:C,3,0)</f>
        <v>1</v>
      </c>
      <c r="L3327" s="3">
        <f>VLOOKUP(H3327,ar_predmet!A:C,2,FALSE())</f>
        <v>5102</v>
      </c>
      <c r="M3327">
        <f>+VLOOKUP(G3327,tip_dogodka!$B$2:$C$10,2,0)</f>
        <v>1</v>
      </c>
      <c r="N3327">
        <f>+VLOOKUP(E3327,prostor!$F$1:$G$101,2,0)</f>
        <v>4</v>
      </c>
      <c r="O3327">
        <f t="shared" si="204"/>
        <v>150</v>
      </c>
      <c r="P3327">
        <f>VLOOKUP(O3327,mi2hh!A$2:B$4261,2,FALSE())</f>
        <v>3</v>
      </c>
      <c r="Q3327" t="str">
        <f t="shared" si="205"/>
        <v>Red</v>
      </c>
      <c r="R3327" t="str">
        <f t="shared" si="206"/>
        <v>VS</v>
      </c>
      <c r="S3327" s="24" t="s">
        <v>1128</v>
      </c>
      <c r="T3327" t="str">
        <f t="shared" si="207"/>
        <v/>
      </c>
      <c r="U3327">
        <f>VLOOKUP(S3327,ar_skupina!L$2:M$136,2,FALSE())</f>
        <v>1</v>
      </c>
    </row>
    <row r="3328" spans="1:21" ht="14.25" customHeight="1" x14ac:dyDescent="0.25">
      <c r="A3328">
        <v>4031</v>
      </c>
      <c r="B3328" s="9">
        <v>45432.677083333299</v>
      </c>
      <c r="C3328" s="9">
        <v>45432.78125</v>
      </c>
      <c r="D3328" t="s">
        <v>2319</v>
      </c>
      <c r="E3328">
        <v>301</v>
      </c>
      <c r="F3328" t="s">
        <v>2312</v>
      </c>
      <c r="G3328" t="s">
        <v>2</v>
      </c>
      <c r="H3328" t="s">
        <v>2313</v>
      </c>
      <c r="I3328" s="63" t="e">
        <f t="array" ref="I3328">_xlfn.IFS(#REF!="1",1,#REF!="2",2,#REF!="3",3,#REF!="1A",4,#REF!="1B",5,#REF!="2A",6,#REF!="2B",7,#REF!="3A",8,#REF!="3B",9,#REF!="4A",10,#REF!="","")</f>
        <v>#REF!</v>
      </c>
      <c r="J3328">
        <f>VLOOKUP(F3328,profesor!$G$2:$H$101,2,0)</f>
        <v>34</v>
      </c>
      <c r="K3328">
        <f>VLOOKUP(H3328,ar_predmet!A:C,3,0)</f>
        <v>1</v>
      </c>
      <c r="L3328" s="3">
        <f>VLOOKUP(H3328,ar_predmet!A:C,2,FALSE())</f>
        <v>5102</v>
      </c>
      <c r="M3328">
        <f>+VLOOKUP(G3328,tip_dogodka!$B$2:$C$10,2,0)</f>
        <v>1</v>
      </c>
      <c r="N3328">
        <f>+VLOOKUP(E3328,prostor!$F$1:$G$101,2,0)</f>
        <v>5</v>
      </c>
      <c r="O3328">
        <f t="shared" si="204"/>
        <v>150</v>
      </c>
      <c r="P3328">
        <f>VLOOKUP(O3328,mi2hh!A$2:B$4261,2,FALSE())</f>
        <v>3</v>
      </c>
      <c r="Q3328" t="str">
        <f t="shared" si="205"/>
        <v>Red</v>
      </c>
      <c r="R3328" t="str">
        <f t="shared" si="206"/>
        <v>UN</v>
      </c>
      <c r="S3328" s="24" t="s">
        <v>1192</v>
      </c>
      <c r="T3328" t="str">
        <f t="shared" si="207"/>
        <v/>
      </c>
      <c r="U3328">
        <f>VLOOKUP(S3328,ar_skupina!L$2:M$136,2,FALSE())</f>
        <v>50</v>
      </c>
    </row>
    <row r="3329" spans="1:21" ht="14.25" customHeight="1" x14ac:dyDescent="0.25">
      <c r="A3329">
        <v>4032</v>
      </c>
      <c r="B3329" s="9">
        <v>45377.75</v>
      </c>
      <c r="C3329" s="9">
        <v>45377.854166666701</v>
      </c>
      <c r="D3329" t="s">
        <v>2315</v>
      </c>
      <c r="E3329">
        <v>301</v>
      </c>
      <c r="F3329" t="s">
        <v>2312</v>
      </c>
      <c r="G3329" t="s">
        <v>2</v>
      </c>
      <c r="H3329" t="s">
        <v>2316</v>
      </c>
      <c r="I3329" s="63" t="e">
        <f t="array" ref="I3329">_xlfn.IFS(#REF!="1",1,#REF!="2",2,#REF!="3",3,#REF!="1A",4,#REF!="1B",5,#REF!="2A",6,#REF!="2B",7,#REF!="3A",8,#REF!="3B",9,#REF!="4A",10,#REF!="","")</f>
        <v>#REF!</v>
      </c>
      <c r="J3329">
        <f>VLOOKUP(F3329,profesor!$G$2:$H$101,2,0)</f>
        <v>34</v>
      </c>
      <c r="K3329">
        <f>VLOOKUP(H3329,ar_predmet!A:C,3,0)</f>
        <v>235</v>
      </c>
      <c r="L3329" s="3" t="str">
        <f>VLOOKUP(H3329,ar_predmet!A:C,2,FALSE())</f>
        <v>S101</v>
      </c>
      <c r="M3329">
        <f>+VLOOKUP(G3329,tip_dogodka!$B$2:$C$10,2,0)</f>
        <v>1</v>
      </c>
      <c r="N3329">
        <f>+VLOOKUP(E3329,prostor!$F$1:$G$101,2,0)</f>
        <v>5</v>
      </c>
      <c r="O3329">
        <f t="shared" si="204"/>
        <v>150</v>
      </c>
      <c r="P3329">
        <f>VLOOKUP(O3329,mi2hh!A$2:B$4261,2,FALSE())</f>
        <v>3</v>
      </c>
      <c r="Q3329" t="str">
        <f t="shared" si="205"/>
        <v>Izr</v>
      </c>
      <c r="R3329" t="str">
        <f t="shared" si="206"/>
        <v>VS</v>
      </c>
      <c r="S3329" s="24" t="s">
        <v>1239</v>
      </c>
      <c r="T3329" t="str">
        <f t="shared" si="207"/>
        <v/>
      </c>
      <c r="U3329">
        <f>VLOOKUP(S3329,ar_skupina!L$2:M$136,2,FALSE())</f>
        <v>93</v>
      </c>
    </row>
    <row r="3330" spans="1:21" ht="14.25" customHeight="1" x14ac:dyDescent="0.25">
      <c r="A3330">
        <v>4033</v>
      </c>
      <c r="B3330" s="9">
        <v>45296.375</v>
      </c>
      <c r="C3330" s="9">
        <v>45296.479166666701</v>
      </c>
      <c r="D3330" t="s">
        <v>2330</v>
      </c>
      <c r="E3330">
        <v>306</v>
      </c>
      <c r="F3330" t="s">
        <v>2312</v>
      </c>
      <c r="G3330" t="s">
        <v>3</v>
      </c>
      <c r="H3330" t="s">
        <v>2313</v>
      </c>
      <c r="I3330" s="63" t="e">
        <f t="array" ref="I3330">_xlfn.IFS(#REF!="1",1,#REF!="2",2,#REF!="3",3,#REF!="1A",4,#REF!="1B",5,#REF!="2A",6,#REF!="2B",7,#REF!="3A",8,#REF!="3B",9,#REF!="4A",10,#REF!="","")</f>
        <v>#REF!</v>
      </c>
      <c r="J3330">
        <f>VLOOKUP(F3330,profesor!$G$2:$H$101,2,0)</f>
        <v>34</v>
      </c>
      <c r="K3330">
        <f>VLOOKUP(H3330,ar_predmet!A:C,3,0)</f>
        <v>1</v>
      </c>
      <c r="L3330" s="3">
        <f>VLOOKUP(H3330,ar_predmet!A:C,2,FALSE())</f>
        <v>5102</v>
      </c>
      <c r="M3330">
        <f>+VLOOKUP(G3330,tip_dogodka!$B$2:$C$10,2,0)</f>
        <v>2</v>
      </c>
      <c r="N3330">
        <f>+VLOOKUP(E3330,prostor!$F$1:$G$101,2,0)</f>
        <v>8</v>
      </c>
      <c r="O3330">
        <f t="shared" ref="O3330:O3393" si="208">+INT(TEXT(((C3330-B3330)*24*60),"000"))</f>
        <v>150</v>
      </c>
      <c r="P3330">
        <f>VLOOKUP(O3330,mi2hh!A$2:B$4261,2,FALSE())</f>
        <v>3</v>
      </c>
      <c r="Q3330" t="str">
        <f t="shared" ref="Q3330:Q3393" si="209">IF(ISNUMBER(FIND("Redni",D3330)),"Red", IF(ISNUMBER(FIND("Izredni",D3330)),"Izr"))</f>
        <v>Red</v>
      </c>
      <c r="R3330" t="str">
        <f t="shared" ref="R3330:R3393" si="210">IF(ISNUMBER(FIND("-VS-",D3330)),"VS", IF(ISNUMBER(FIND("-UNI-",D3330)),"UN",IF(ISNUMBER(FIND("-MAG-",D3330)),"MA",IF(ISNUMBER(FIND("-DR-",D3330)),"DO"))))</f>
        <v>VS</v>
      </c>
      <c r="S3330" s="24" t="s">
        <v>1135</v>
      </c>
      <c r="T3330" t="str">
        <f t="shared" ref="T3330:T3393" si="211">IF(ISNUMBER(FIND("1. skupina",D3330)),"1",IF(ISNUMBER(FIND("2. skupina",D3330)),"2",IF(ISNUMBER(FIND("3. skupina",D3330)),"3",IF(ISNUMBER(FIND("1.a skupina",D3330)),"1A",IF(ISNUMBER(FIND("1.b skupina",D3330)),"1B",IF(ISNUMBER(FIND("2.a skupina",D3330)),"2A",IF(ISNUMBER(FIND("2.b skupina",D3330)),"2B",IF(ISNUMBER(FIND("3.a skupina",D3330)),"3A",IF(ISNUMBER(FIND("3.b skupina",D3330)),"3B",IF(ISNUMBER(FIND("4.a skupina",D3330)),"4A",""))))))))))</f>
        <v>1</v>
      </c>
      <c r="U3330">
        <f>VLOOKUP(S3330,ar_skupina!L$2:M$136,2,FALSE())</f>
        <v>5</v>
      </c>
    </row>
    <row r="3331" spans="1:21" ht="14.25" customHeight="1" x14ac:dyDescent="0.25">
      <c r="A3331">
        <v>4034</v>
      </c>
      <c r="B3331" s="9">
        <v>45295.375</v>
      </c>
      <c r="C3331" s="9">
        <v>45295.479166666701</v>
      </c>
      <c r="D3331" t="s">
        <v>2321</v>
      </c>
      <c r="E3331">
        <v>111</v>
      </c>
      <c r="F3331" t="s">
        <v>2312</v>
      </c>
      <c r="G3331" t="s">
        <v>2</v>
      </c>
      <c r="H3331" t="s">
        <v>2313</v>
      </c>
      <c r="I3331" s="63" t="e">
        <f t="array" ref="I3331">_xlfn.IFS(#REF!="1",1,#REF!="2",2,#REF!="3",3,#REF!="1A",4,#REF!="1B",5,#REF!="2A",6,#REF!="2B",7,#REF!="3A",8,#REF!="3B",9,#REF!="4A",10,#REF!="","")</f>
        <v>#REF!</v>
      </c>
      <c r="J3331">
        <f>VLOOKUP(F3331,profesor!$G$2:$H$101,2,0)</f>
        <v>34</v>
      </c>
      <c r="K3331">
        <f>VLOOKUP(H3331,ar_predmet!A:C,3,0)</f>
        <v>1</v>
      </c>
      <c r="L3331" s="3">
        <f>VLOOKUP(H3331,ar_predmet!A:C,2,FALSE())</f>
        <v>5102</v>
      </c>
      <c r="M3331">
        <f>+VLOOKUP(G3331,tip_dogodka!$B$2:$C$10,2,0)</f>
        <v>1</v>
      </c>
      <c r="N3331">
        <f>+VLOOKUP(E3331,prostor!$F$1:$G$101,2,0)</f>
        <v>4</v>
      </c>
      <c r="O3331">
        <f t="shared" si="208"/>
        <v>150</v>
      </c>
      <c r="P3331">
        <f>VLOOKUP(O3331,mi2hh!A$2:B$4261,2,FALSE())</f>
        <v>3</v>
      </c>
      <c r="Q3331" t="str">
        <f t="shared" si="209"/>
        <v>Red</v>
      </c>
      <c r="R3331" t="str">
        <f t="shared" si="210"/>
        <v>VS</v>
      </c>
      <c r="S3331" s="24" t="s">
        <v>1128</v>
      </c>
      <c r="T3331" t="str">
        <f t="shared" si="211"/>
        <v/>
      </c>
      <c r="U3331">
        <f>VLOOKUP(S3331,ar_skupina!L$2:M$136,2,FALSE())</f>
        <v>1</v>
      </c>
    </row>
    <row r="3332" spans="1:21" ht="14.25" customHeight="1" x14ac:dyDescent="0.25">
      <c r="A3332">
        <v>4035</v>
      </c>
      <c r="B3332" s="9">
        <v>45443.677083333299</v>
      </c>
      <c r="C3332" s="9">
        <v>45443.78125</v>
      </c>
      <c r="D3332" t="s">
        <v>2328</v>
      </c>
      <c r="E3332" t="s">
        <v>16</v>
      </c>
      <c r="F3332" t="s">
        <v>2312</v>
      </c>
      <c r="G3332" t="s">
        <v>4</v>
      </c>
      <c r="H3332" t="s">
        <v>2313</v>
      </c>
      <c r="I3332" s="63" t="e">
        <f t="array" ref="I3332">_xlfn.IFS(#REF!="1",1,#REF!="2",2,#REF!="3",3,#REF!="1A",4,#REF!="1B",5,#REF!="2A",6,#REF!="2B",7,#REF!="3A",8,#REF!="3B",9,#REF!="4A",10,#REF!="","")</f>
        <v>#REF!</v>
      </c>
      <c r="J3332">
        <f>VLOOKUP(F3332,profesor!$G$2:$H$101,2,0)</f>
        <v>34</v>
      </c>
      <c r="K3332">
        <f>VLOOKUP(H3332,ar_predmet!A:C,3,0)</f>
        <v>1</v>
      </c>
      <c r="L3332" s="3">
        <f>VLOOKUP(H3332,ar_predmet!A:C,2,FALSE())</f>
        <v>5102</v>
      </c>
      <c r="M3332">
        <f>+VLOOKUP(G3332,tip_dogodka!$B$2:$C$10,2,0)</f>
        <v>3</v>
      </c>
      <c r="N3332">
        <f>+VLOOKUP(E3332,prostor!$F$1:$G$101,2,0)</f>
        <v>54</v>
      </c>
      <c r="O3332">
        <f t="shared" si="208"/>
        <v>150</v>
      </c>
      <c r="P3332">
        <f>VLOOKUP(O3332,mi2hh!A$2:B$4261,2,FALSE())</f>
        <v>3</v>
      </c>
      <c r="Q3332" t="str">
        <f t="shared" si="209"/>
        <v>Red</v>
      </c>
      <c r="R3332" t="str">
        <f t="shared" si="210"/>
        <v>UN</v>
      </c>
      <c r="S3332" s="24" t="s">
        <v>1192</v>
      </c>
      <c r="T3332" t="str">
        <f t="shared" si="211"/>
        <v/>
      </c>
      <c r="U3332">
        <f>VLOOKUP(S3332,ar_skupina!L$2:M$136,2,FALSE())</f>
        <v>50</v>
      </c>
    </row>
    <row r="3333" spans="1:21" ht="14.25" customHeight="1" x14ac:dyDescent="0.25">
      <c r="A3333">
        <v>4036</v>
      </c>
      <c r="B3333" s="9">
        <v>45447.677083333299</v>
      </c>
      <c r="C3333" s="9">
        <v>45447.78125</v>
      </c>
      <c r="D3333" t="s">
        <v>2328</v>
      </c>
      <c r="E3333" t="s">
        <v>16</v>
      </c>
      <c r="F3333" t="s">
        <v>2312</v>
      </c>
      <c r="G3333" t="s">
        <v>4</v>
      </c>
      <c r="H3333" t="s">
        <v>2313</v>
      </c>
      <c r="I3333" s="63" t="e">
        <f t="array" ref="I3333">_xlfn.IFS(#REF!="1",1,#REF!="2",2,#REF!="3",3,#REF!="1A",4,#REF!="1B",5,#REF!="2A",6,#REF!="2B",7,#REF!="3A",8,#REF!="3B",9,#REF!="4A",10,#REF!="","")</f>
        <v>#REF!</v>
      </c>
      <c r="J3333">
        <f>VLOOKUP(F3333,profesor!$G$2:$H$101,2,0)</f>
        <v>34</v>
      </c>
      <c r="K3333">
        <f>VLOOKUP(H3333,ar_predmet!A:C,3,0)</f>
        <v>1</v>
      </c>
      <c r="L3333" s="3">
        <f>VLOOKUP(H3333,ar_predmet!A:C,2,FALSE())</f>
        <v>5102</v>
      </c>
      <c r="M3333">
        <f>+VLOOKUP(G3333,tip_dogodka!$B$2:$C$10,2,0)</f>
        <v>3</v>
      </c>
      <c r="N3333">
        <f>+VLOOKUP(E3333,prostor!$F$1:$G$101,2,0)</f>
        <v>54</v>
      </c>
      <c r="O3333">
        <f t="shared" si="208"/>
        <v>150</v>
      </c>
      <c r="P3333">
        <f>VLOOKUP(O3333,mi2hh!A$2:B$4261,2,FALSE())</f>
        <v>3</v>
      </c>
      <c r="Q3333" t="str">
        <f t="shared" si="209"/>
        <v>Red</v>
      </c>
      <c r="R3333" t="str">
        <f t="shared" si="210"/>
        <v>UN</v>
      </c>
      <c r="S3333" s="24" t="s">
        <v>1192</v>
      </c>
      <c r="T3333" t="str">
        <f t="shared" si="211"/>
        <v/>
      </c>
      <c r="U3333">
        <f>VLOOKUP(S3333,ar_skupina!L$2:M$136,2,FALSE())</f>
        <v>50</v>
      </c>
    </row>
    <row r="3334" spans="1:21" ht="14.25" customHeight="1" x14ac:dyDescent="0.25">
      <c r="A3334">
        <v>4037</v>
      </c>
      <c r="B3334" s="9">
        <v>45390.788194444402</v>
      </c>
      <c r="C3334" s="9">
        <v>45390.958333333299</v>
      </c>
      <c r="D3334" t="s">
        <v>2322</v>
      </c>
      <c r="E3334" t="s">
        <v>16</v>
      </c>
      <c r="F3334" t="s">
        <v>2312</v>
      </c>
      <c r="G3334" t="s">
        <v>5</v>
      </c>
      <c r="H3334" t="s">
        <v>2316</v>
      </c>
      <c r="I3334" s="63" t="e">
        <f t="array" ref="I3334">_xlfn.IFS(#REF!="1",1,#REF!="2",2,#REF!="3",3,#REF!="1A",4,#REF!="1B",5,#REF!="2A",6,#REF!="2B",7,#REF!="3A",8,#REF!="3B",9,#REF!="4A",10,#REF!="","")</f>
        <v>#REF!</v>
      </c>
      <c r="J3334">
        <f>VLOOKUP(F3334,profesor!$G$2:$H$101,2,0)</f>
        <v>34</v>
      </c>
      <c r="K3334">
        <f>VLOOKUP(H3334,ar_predmet!A:C,3,0)</f>
        <v>235</v>
      </c>
      <c r="L3334" s="3" t="str">
        <f>VLOOKUP(H3334,ar_predmet!A:C,2,FALSE())</f>
        <v>S101</v>
      </c>
      <c r="M3334">
        <f>+VLOOKUP(G3334,tip_dogodka!$B$2:$C$10,2,0)</f>
        <v>4</v>
      </c>
      <c r="N3334">
        <f>+VLOOKUP(E3334,prostor!$F$1:$G$101,2,0)</f>
        <v>54</v>
      </c>
      <c r="O3334">
        <f t="shared" si="208"/>
        <v>245</v>
      </c>
      <c r="P3334">
        <f>VLOOKUP(O3334,mi2hh!A$2:B$4261,2,FALSE())</f>
        <v>5</v>
      </c>
      <c r="Q3334" t="str">
        <f t="shared" si="209"/>
        <v>Izr</v>
      </c>
      <c r="R3334" t="str">
        <f t="shared" si="210"/>
        <v>VS</v>
      </c>
      <c r="S3334" s="24" t="s">
        <v>1239</v>
      </c>
      <c r="T3334" t="str">
        <f t="shared" si="211"/>
        <v/>
      </c>
      <c r="U3334">
        <f>VLOOKUP(S3334,ar_skupina!L$2:M$136,2,FALSE())</f>
        <v>93</v>
      </c>
    </row>
    <row r="3335" spans="1:21" ht="14.25" customHeight="1" x14ac:dyDescent="0.25">
      <c r="A3335">
        <v>4038</v>
      </c>
      <c r="B3335" s="9">
        <v>45387.75</v>
      </c>
      <c r="C3335" s="9">
        <v>45387.958333333299</v>
      </c>
      <c r="D3335" t="s">
        <v>2331</v>
      </c>
      <c r="E3335" t="s">
        <v>16</v>
      </c>
      <c r="F3335" t="s">
        <v>2312</v>
      </c>
      <c r="G3335" t="s">
        <v>4</v>
      </c>
      <c r="H3335" t="s">
        <v>2316</v>
      </c>
      <c r="I3335" s="63" t="e">
        <f t="array" ref="I3335">_xlfn.IFS(#REF!="1",1,#REF!="2",2,#REF!="3",3,#REF!="1A",4,#REF!="1B",5,#REF!="2A",6,#REF!="2B",7,#REF!="3A",8,#REF!="3B",9,#REF!="4A",10,#REF!="","")</f>
        <v>#REF!</v>
      </c>
      <c r="J3335">
        <f>VLOOKUP(F3335,profesor!$G$2:$H$101,2,0)</f>
        <v>34</v>
      </c>
      <c r="K3335">
        <f>VLOOKUP(H3335,ar_predmet!A:C,3,0)</f>
        <v>235</v>
      </c>
      <c r="L3335" s="3" t="str">
        <f>VLOOKUP(H3335,ar_predmet!A:C,2,FALSE())</f>
        <v>S101</v>
      </c>
      <c r="M3335">
        <f>+VLOOKUP(G3335,tip_dogodka!$B$2:$C$10,2,0)</f>
        <v>3</v>
      </c>
      <c r="N3335">
        <f>+VLOOKUP(E3335,prostor!$F$1:$G$101,2,0)</f>
        <v>54</v>
      </c>
      <c r="O3335">
        <f t="shared" si="208"/>
        <v>300</v>
      </c>
      <c r="P3335">
        <f>VLOOKUP(O3335,mi2hh!A$2:B$4261,2,FALSE())</f>
        <v>6</v>
      </c>
      <c r="Q3335" t="str">
        <f t="shared" si="209"/>
        <v>Izr</v>
      </c>
      <c r="R3335" t="str">
        <f t="shared" si="210"/>
        <v>VS</v>
      </c>
      <c r="S3335" s="24" t="s">
        <v>1239</v>
      </c>
      <c r="T3335" t="str">
        <f t="shared" si="211"/>
        <v/>
      </c>
      <c r="U3335">
        <f>VLOOKUP(S3335,ar_skupina!L$2:M$136,2,FALSE())</f>
        <v>93</v>
      </c>
    </row>
    <row r="3336" spans="1:21" ht="14.25" customHeight="1" x14ac:dyDescent="0.25">
      <c r="A3336">
        <v>4039</v>
      </c>
      <c r="B3336" s="9">
        <v>45392.416666666701</v>
      </c>
      <c r="C3336" s="9">
        <v>45392.586805555598</v>
      </c>
      <c r="D3336" t="s">
        <v>2322</v>
      </c>
      <c r="E3336" t="s">
        <v>16</v>
      </c>
      <c r="F3336" t="s">
        <v>2312</v>
      </c>
      <c r="G3336" t="s">
        <v>5</v>
      </c>
      <c r="H3336" t="s">
        <v>2316</v>
      </c>
      <c r="I3336" s="63" t="e">
        <f t="array" ref="I3336">_xlfn.IFS(#REF!="1",1,#REF!="2",2,#REF!="3",3,#REF!="1A",4,#REF!="1B",5,#REF!="2A",6,#REF!="2B",7,#REF!="3A",8,#REF!="3B",9,#REF!="4A",10,#REF!="","")</f>
        <v>#REF!</v>
      </c>
      <c r="J3336">
        <f>VLOOKUP(F3336,profesor!$G$2:$H$101,2,0)</f>
        <v>34</v>
      </c>
      <c r="K3336">
        <f>VLOOKUP(H3336,ar_predmet!A:C,3,0)</f>
        <v>235</v>
      </c>
      <c r="L3336" s="3" t="str">
        <f>VLOOKUP(H3336,ar_predmet!A:C,2,FALSE())</f>
        <v>S101</v>
      </c>
      <c r="M3336">
        <f>+VLOOKUP(G3336,tip_dogodka!$B$2:$C$10,2,0)</f>
        <v>4</v>
      </c>
      <c r="N3336">
        <f>+VLOOKUP(E3336,prostor!$F$1:$G$101,2,0)</f>
        <v>54</v>
      </c>
      <c r="O3336">
        <f t="shared" si="208"/>
        <v>245</v>
      </c>
      <c r="P3336">
        <f>VLOOKUP(O3336,mi2hh!A$2:B$4261,2,FALSE())</f>
        <v>5</v>
      </c>
      <c r="Q3336" t="str">
        <f t="shared" si="209"/>
        <v>Izr</v>
      </c>
      <c r="R3336" t="str">
        <f t="shared" si="210"/>
        <v>VS</v>
      </c>
      <c r="S3336" s="24" t="s">
        <v>1239</v>
      </c>
      <c r="T3336" t="str">
        <f t="shared" si="211"/>
        <v/>
      </c>
      <c r="U3336">
        <f>VLOOKUP(S3336,ar_skupina!L$2:M$136,2,FALSE())</f>
        <v>93</v>
      </c>
    </row>
    <row r="3337" spans="1:21" ht="14.25" customHeight="1" x14ac:dyDescent="0.25">
      <c r="A3337">
        <v>4040</v>
      </c>
      <c r="B3337" s="9">
        <v>45370.75</v>
      </c>
      <c r="C3337" s="9">
        <v>45370.854166666701</v>
      </c>
      <c r="D3337" t="s">
        <v>2332</v>
      </c>
      <c r="E3337" t="s">
        <v>17</v>
      </c>
      <c r="F3337" t="s">
        <v>2312</v>
      </c>
      <c r="G3337" t="s">
        <v>2</v>
      </c>
      <c r="H3337" t="s">
        <v>2313</v>
      </c>
      <c r="I3337" s="63" t="e">
        <f t="array" ref="I3337">_xlfn.IFS(#REF!="1",1,#REF!="2",2,#REF!="3",3,#REF!="1A",4,#REF!="1B",5,#REF!="2A",6,#REF!="2B",7,#REF!="3A",8,#REF!="3B",9,#REF!="4A",10,#REF!="","")</f>
        <v>#REF!</v>
      </c>
      <c r="J3337">
        <f>VLOOKUP(F3337,profesor!$G$2:$H$101,2,0)</f>
        <v>34</v>
      </c>
      <c r="K3337">
        <f>VLOOKUP(H3337,ar_predmet!A:C,3,0)</f>
        <v>1</v>
      </c>
      <c r="L3337" s="3">
        <f>VLOOKUP(H3337,ar_predmet!A:C,2,FALSE())</f>
        <v>5102</v>
      </c>
      <c r="M3337">
        <f>+VLOOKUP(G3337,tip_dogodka!$B$2:$C$10,2,0)</f>
        <v>1</v>
      </c>
      <c r="N3337">
        <f>+VLOOKUP(E3337,prostor!$F$1:$G$101,2,0)</f>
        <v>55</v>
      </c>
      <c r="O3337">
        <f t="shared" si="208"/>
        <v>150</v>
      </c>
      <c r="P3337">
        <f>VLOOKUP(O3337,mi2hh!A$2:B$4261,2,FALSE())</f>
        <v>3</v>
      </c>
      <c r="Q3337" t="str">
        <f t="shared" si="209"/>
        <v>Izr</v>
      </c>
      <c r="R3337" t="str">
        <f t="shared" si="210"/>
        <v>VS</v>
      </c>
      <c r="S3337" s="24" t="s">
        <v>1241</v>
      </c>
      <c r="T3337" t="str">
        <f t="shared" si="211"/>
        <v/>
      </c>
      <c r="U3337">
        <f>VLOOKUP(S3337,ar_skupina!L$2:M$136,2,FALSE())</f>
        <v>90</v>
      </c>
    </row>
    <row r="3338" spans="1:21" ht="14.25" customHeight="1" x14ac:dyDescent="0.25">
      <c r="A3338">
        <v>4041</v>
      </c>
      <c r="B3338" s="9">
        <v>45449.53125</v>
      </c>
      <c r="C3338" s="9">
        <v>45449.635416666701</v>
      </c>
      <c r="D3338" t="s">
        <v>2328</v>
      </c>
      <c r="E3338" t="s">
        <v>16</v>
      </c>
      <c r="F3338" t="s">
        <v>2312</v>
      </c>
      <c r="G3338" t="s">
        <v>4</v>
      </c>
      <c r="H3338" t="s">
        <v>2313</v>
      </c>
      <c r="I3338" s="63" t="e">
        <f t="array" ref="I3338">_xlfn.IFS(#REF!="1",1,#REF!="2",2,#REF!="3",3,#REF!="1A",4,#REF!="1B",5,#REF!="2A",6,#REF!="2B",7,#REF!="3A",8,#REF!="3B",9,#REF!="4A",10,#REF!="","")</f>
        <v>#REF!</v>
      </c>
      <c r="J3338">
        <f>VLOOKUP(F3338,profesor!$G$2:$H$101,2,0)</f>
        <v>34</v>
      </c>
      <c r="K3338">
        <f>VLOOKUP(H3338,ar_predmet!A:C,3,0)</f>
        <v>1</v>
      </c>
      <c r="L3338" s="3">
        <f>VLOOKUP(H3338,ar_predmet!A:C,2,FALSE())</f>
        <v>5102</v>
      </c>
      <c r="M3338">
        <f>+VLOOKUP(G3338,tip_dogodka!$B$2:$C$10,2,0)</f>
        <v>3</v>
      </c>
      <c r="N3338">
        <f>+VLOOKUP(E3338,prostor!$F$1:$G$101,2,0)</f>
        <v>54</v>
      </c>
      <c r="O3338">
        <f t="shared" si="208"/>
        <v>150</v>
      </c>
      <c r="P3338">
        <f>VLOOKUP(O3338,mi2hh!A$2:B$4261,2,FALSE())</f>
        <v>3</v>
      </c>
      <c r="Q3338" t="str">
        <f t="shared" si="209"/>
        <v>Red</v>
      </c>
      <c r="R3338" t="str">
        <f t="shared" si="210"/>
        <v>UN</v>
      </c>
      <c r="S3338" s="24" t="s">
        <v>1192</v>
      </c>
      <c r="T3338" t="str">
        <f t="shared" si="211"/>
        <v/>
      </c>
      <c r="U3338">
        <f>VLOOKUP(S3338,ar_skupina!L$2:M$136,2,FALSE())</f>
        <v>50</v>
      </c>
    </row>
    <row r="3339" spans="1:21" ht="14.25" customHeight="1" x14ac:dyDescent="0.25">
      <c r="A3339">
        <v>4043</v>
      </c>
      <c r="B3339" s="9">
        <v>45385.75</v>
      </c>
      <c r="C3339" s="9">
        <v>45385.958333333299</v>
      </c>
      <c r="D3339" t="s">
        <v>2331</v>
      </c>
      <c r="E3339" t="s">
        <v>16</v>
      </c>
      <c r="F3339" t="s">
        <v>2312</v>
      </c>
      <c r="G3339" t="s">
        <v>4</v>
      </c>
      <c r="H3339" t="s">
        <v>2316</v>
      </c>
      <c r="I3339" s="63" t="e">
        <f t="array" ref="I3339">_xlfn.IFS(#REF!="1",1,#REF!="2",2,#REF!="3",3,#REF!="1A",4,#REF!="1B",5,#REF!="2A",6,#REF!="2B",7,#REF!="3A",8,#REF!="3B",9,#REF!="4A",10,#REF!="","")</f>
        <v>#REF!</v>
      </c>
      <c r="J3339">
        <f>VLOOKUP(F3339,profesor!$G$2:$H$101,2,0)</f>
        <v>34</v>
      </c>
      <c r="K3339">
        <f>VLOOKUP(H3339,ar_predmet!A:C,3,0)</f>
        <v>235</v>
      </c>
      <c r="L3339" s="3" t="str">
        <f>VLOOKUP(H3339,ar_predmet!A:C,2,FALSE())</f>
        <v>S101</v>
      </c>
      <c r="M3339">
        <f>+VLOOKUP(G3339,tip_dogodka!$B$2:$C$10,2,0)</f>
        <v>3</v>
      </c>
      <c r="N3339">
        <f>+VLOOKUP(E3339,prostor!$F$1:$G$101,2,0)</f>
        <v>54</v>
      </c>
      <c r="O3339">
        <f t="shared" si="208"/>
        <v>300</v>
      </c>
      <c r="P3339">
        <f>VLOOKUP(O3339,mi2hh!A$2:B$4261,2,FALSE())</f>
        <v>6</v>
      </c>
      <c r="Q3339" t="str">
        <f t="shared" si="209"/>
        <v>Izr</v>
      </c>
      <c r="R3339" t="str">
        <f t="shared" si="210"/>
        <v>VS</v>
      </c>
      <c r="S3339" s="24" t="s">
        <v>1239</v>
      </c>
      <c r="T3339" t="str">
        <f t="shared" si="211"/>
        <v/>
      </c>
      <c r="U3339">
        <f>VLOOKUP(S3339,ar_skupina!L$2:M$136,2,FALSE())</f>
        <v>93</v>
      </c>
    </row>
    <row r="3340" spans="1:21" ht="14.25" customHeight="1" x14ac:dyDescent="0.25">
      <c r="A3340">
        <v>4044</v>
      </c>
      <c r="B3340" s="9">
        <v>45392.75</v>
      </c>
      <c r="C3340" s="9">
        <v>45392.958333333299</v>
      </c>
      <c r="D3340" t="s">
        <v>2331</v>
      </c>
      <c r="E3340" t="s">
        <v>16</v>
      </c>
      <c r="F3340" t="s">
        <v>2312</v>
      </c>
      <c r="G3340" t="s">
        <v>4</v>
      </c>
      <c r="H3340" t="s">
        <v>2316</v>
      </c>
      <c r="I3340" s="63" t="e">
        <f t="array" ref="I3340">_xlfn.IFS(#REF!="1",1,#REF!="2",2,#REF!="3",3,#REF!="1A",4,#REF!="1B",5,#REF!="2A",6,#REF!="2B",7,#REF!="3A",8,#REF!="3B",9,#REF!="4A",10,#REF!="","")</f>
        <v>#REF!</v>
      </c>
      <c r="J3340">
        <f>VLOOKUP(F3340,profesor!$G$2:$H$101,2,0)</f>
        <v>34</v>
      </c>
      <c r="K3340">
        <f>VLOOKUP(H3340,ar_predmet!A:C,3,0)</f>
        <v>235</v>
      </c>
      <c r="L3340" s="3" t="str">
        <f>VLOOKUP(H3340,ar_predmet!A:C,2,FALSE())</f>
        <v>S101</v>
      </c>
      <c r="M3340">
        <f>+VLOOKUP(G3340,tip_dogodka!$B$2:$C$10,2,0)</f>
        <v>3</v>
      </c>
      <c r="N3340">
        <f>+VLOOKUP(E3340,prostor!$F$1:$G$101,2,0)</f>
        <v>54</v>
      </c>
      <c r="O3340">
        <f t="shared" si="208"/>
        <v>300</v>
      </c>
      <c r="P3340">
        <f>VLOOKUP(O3340,mi2hh!A$2:B$4261,2,FALSE())</f>
        <v>6</v>
      </c>
      <c r="Q3340" t="str">
        <f t="shared" si="209"/>
        <v>Izr</v>
      </c>
      <c r="R3340" t="str">
        <f t="shared" si="210"/>
        <v>VS</v>
      </c>
      <c r="S3340" s="24" t="s">
        <v>1239</v>
      </c>
      <c r="T3340" t="str">
        <f t="shared" si="211"/>
        <v/>
      </c>
      <c r="U3340">
        <f>VLOOKUP(S3340,ar_skupina!L$2:M$136,2,FALSE())</f>
        <v>93</v>
      </c>
    </row>
    <row r="3341" spans="1:21" ht="14.25" customHeight="1" x14ac:dyDescent="0.25">
      <c r="A3341">
        <v>4045</v>
      </c>
      <c r="B3341" s="9">
        <v>45365.75</v>
      </c>
      <c r="C3341" s="9">
        <v>45365.854166666701</v>
      </c>
      <c r="D3341" t="s">
        <v>2333</v>
      </c>
      <c r="E3341">
        <v>301</v>
      </c>
      <c r="F3341" t="s">
        <v>2312</v>
      </c>
      <c r="G3341" t="s">
        <v>3</v>
      </c>
      <c r="H3341" t="s">
        <v>2313</v>
      </c>
      <c r="I3341" s="63" t="e">
        <f t="array" ref="I3341">_xlfn.IFS(#REF!="1",1,#REF!="2",2,#REF!="3",3,#REF!="1A",4,#REF!="1B",5,#REF!="2A",6,#REF!="2B",7,#REF!="3A",8,#REF!="3B",9,#REF!="4A",10,#REF!="","")</f>
        <v>#REF!</v>
      </c>
      <c r="J3341">
        <f>VLOOKUP(F3341,profesor!$G$2:$H$101,2,0)</f>
        <v>34</v>
      </c>
      <c r="K3341">
        <f>VLOOKUP(H3341,ar_predmet!A:C,3,0)</f>
        <v>1</v>
      </c>
      <c r="L3341" s="3">
        <f>VLOOKUP(H3341,ar_predmet!A:C,2,FALSE())</f>
        <v>5102</v>
      </c>
      <c r="M3341">
        <f>+VLOOKUP(G3341,tip_dogodka!$B$2:$C$10,2,0)</f>
        <v>2</v>
      </c>
      <c r="N3341">
        <f>+VLOOKUP(E3341,prostor!$F$1:$G$101,2,0)</f>
        <v>5</v>
      </c>
      <c r="O3341">
        <f t="shared" si="208"/>
        <v>150</v>
      </c>
      <c r="P3341">
        <f>VLOOKUP(O3341,mi2hh!A$2:B$4261,2,FALSE())</f>
        <v>3</v>
      </c>
      <c r="Q3341" t="str">
        <f t="shared" si="209"/>
        <v>Izr</v>
      </c>
      <c r="R3341" t="str">
        <f t="shared" si="210"/>
        <v>VS</v>
      </c>
      <c r="S3341" s="24" t="s">
        <v>1241</v>
      </c>
      <c r="T3341" t="str">
        <f t="shared" si="211"/>
        <v/>
      </c>
      <c r="U3341">
        <f>VLOOKUP(S3341,ar_skupina!L$2:M$136,2,FALSE())</f>
        <v>90</v>
      </c>
    </row>
    <row r="3342" spans="1:21" ht="14.25" customHeight="1" x14ac:dyDescent="0.25">
      <c r="A3342">
        <v>4046</v>
      </c>
      <c r="B3342" s="9">
        <v>45369.75</v>
      </c>
      <c r="C3342" s="9">
        <v>45369.854166666701</v>
      </c>
      <c r="D3342" t="s">
        <v>2318</v>
      </c>
      <c r="E3342" t="s">
        <v>16</v>
      </c>
      <c r="F3342" t="s">
        <v>2312</v>
      </c>
      <c r="G3342" t="s">
        <v>4</v>
      </c>
      <c r="H3342" t="s">
        <v>2313</v>
      </c>
      <c r="I3342" s="63" t="e">
        <f t="array" ref="I3342">_xlfn.IFS(#REF!="1",1,#REF!="2",2,#REF!="3",3,#REF!="1A",4,#REF!="1B",5,#REF!="2A",6,#REF!="2B",7,#REF!="3A",8,#REF!="3B",9,#REF!="4A",10,#REF!="","")</f>
        <v>#REF!</v>
      </c>
      <c r="J3342">
        <f>VLOOKUP(F3342,profesor!$G$2:$H$101,2,0)</f>
        <v>34</v>
      </c>
      <c r="K3342">
        <f>VLOOKUP(H3342,ar_predmet!A:C,3,0)</f>
        <v>1</v>
      </c>
      <c r="L3342" s="3">
        <f>VLOOKUP(H3342,ar_predmet!A:C,2,FALSE())</f>
        <v>5102</v>
      </c>
      <c r="M3342">
        <f>+VLOOKUP(G3342,tip_dogodka!$B$2:$C$10,2,0)</f>
        <v>3</v>
      </c>
      <c r="N3342">
        <f>+VLOOKUP(E3342,prostor!$F$1:$G$101,2,0)</f>
        <v>54</v>
      </c>
      <c r="O3342">
        <f t="shared" si="208"/>
        <v>150</v>
      </c>
      <c r="P3342">
        <f>VLOOKUP(O3342,mi2hh!A$2:B$4261,2,FALSE())</f>
        <v>3</v>
      </c>
      <c r="Q3342" t="str">
        <f t="shared" si="209"/>
        <v>Izr</v>
      </c>
      <c r="R3342" t="str">
        <f t="shared" si="210"/>
        <v>VS</v>
      </c>
      <c r="S3342" s="24" t="s">
        <v>1241</v>
      </c>
      <c r="T3342" t="str">
        <f t="shared" si="211"/>
        <v/>
      </c>
      <c r="U3342">
        <f>VLOOKUP(S3342,ar_skupina!L$2:M$136,2,FALSE())</f>
        <v>90</v>
      </c>
    </row>
    <row r="3343" spans="1:21" ht="14.25" customHeight="1" x14ac:dyDescent="0.25">
      <c r="A3343">
        <v>4047</v>
      </c>
      <c r="B3343" s="9">
        <v>45427.791666666701</v>
      </c>
      <c r="C3343" s="9">
        <v>45427.895833333299</v>
      </c>
      <c r="D3343" t="s">
        <v>2311</v>
      </c>
      <c r="E3343">
        <v>301</v>
      </c>
      <c r="F3343" t="s">
        <v>2312</v>
      </c>
      <c r="G3343" t="s">
        <v>3</v>
      </c>
      <c r="H3343" t="s">
        <v>2313</v>
      </c>
      <c r="I3343" s="63" t="e">
        <f t="array" ref="I3343">_xlfn.IFS(#REF!="1",1,#REF!="2",2,#REF!="3",3,#REF!="1A",4,#REF!="1B",5,#REF!="2A",6,#REF!="2B",7,#REF!="3A",8,#REF!="3B",9,#REF!="4A",10,#REF!="","")</f>
        <v>#REF!</v>
      </c>
      <c r="J3343">
        <f>VLOOKUP(F3343,profesor!$G$2:$H$101,2,0)</f>
        <v>34</v>
      </c>
      <c r="K3343">
        <f>VLOOKUP(H3343,ar_predmet!A:C,3,0)</f>
        <v>1</v>
      </c>
      <c r="L3343" s="3">
        <f>VLOOKUP(H3343,ar_predmet!A:C,2,FALSE())</f>
        <v>5102</v>
      </c>
      <c r="M3343">
        <f>+VLOOKUP(G3343,tip_dogodka!$B$2:$C$10,2,0)</f>
        <v>2</v>
      </c>
      <c r="N3343">
        <f>+VLOOKUP(E3343,prostor!$F$1:$G$101,2,0)</f>
        <v>5</v>
      </c>
      <c r="O3343">
        <f t="shared" si="208"/>
        <v>150</v>
      </c>
      <c r="P3343">
        <f>VLOOKUP(O3343,mi2hh!A$2:B$4261,2,FALSE())</f>
        <v>3</v>
      </c>
      <c r="Q3343" t="str">
        <f t="shared" si="209"/>
        <v>Red</v>
      </c>
      <c r="R3343" t="str">
        <f t="shared" si="210"/>
        <v>UN</v>
      </c>
      <c r="S3343" s="24" t="s">
        <v>1202</v>
      </c>
      <c r="T3343" t="str">
        <f t="shared" si="211"/>
        <v>2</v>
      </c>
      <c r="U3343">
        <f>VLOOKUP(S3343,ar_skupina!L$2:M$136,2,FALSE())</f>
        <v>59</v>
      </c>
    </row>
    <row r="3344" spans="1:21" ht="14.25" customHeight="1" x14ac:dyDescent="0.25">
      <c r="A3344">
        <v>4048</v>
      </c>
      <c r="B3344" s="9">
        <v>45448.53125</v>
      </c>
      <c r="C3344" s="9">
        <v>45448.635416666701</v>
      </c>
      <c r="D3344" t="s">
        <v>2319</v>
      </c>
      <c r="E3344">
        <v>301</v>
      </c>
      <c r="F3344" t="s">
        <v>2312</v>
      </c>
      <c r="G3344" t="s">
        <v>2</v>
      </c>
      <c r="H3344" t="s">
        <v>2313</v>
      </c>
      <c r="I3344" s="63" t="e">
        <f t="array" ref="I3344">_xlfn.IFS(#REF!="1",1,#REF!="2",2,#REF!="3",3,#REF!="1A",4,#REF!="1B",5,#REF!="2A",6,#REF!="2B",7,#REF!="3A",8,#REF!="3B",9,#REF!="4A",10,#REF!="","")</f>
        <v>#REF!</v>
      </c>
      <c r="J3344">
        <f>VLOOKUP(F3344,profesor!$G$2:$H$101,2,0)</f>
        <v>34</v>
      </c>
      <c r="K3344">
        <f>VLOOKUP(H3344,ar_predmet!A:C,3,0)</f>
        <v>1</v>
      </c>
      <c r="L3344" s="3">
        <f>VLOOKUP(H3344,ar_predmet!A:C,2,FALSE())</f>
        <v>5102</v>
      </c>
      <c r="M3344">
        <f>+VLOOKUP(G3344,tip_dogodka!$B$2:$C$10,2,0)</f>
        <v>1</v>
      </c>
      <c r="N3344">
        <f>+VLOOKUP(E3344,prostor!$F$1:$G$101,2,0)</f>
        <v>5</v>
      </c>
      <c r="O3344">
        <f t="shared" si="208"/>
        <v>150</v>
      </c>
      <c r="P3344">
        <f>VLOOKUP(O3344,mi2hh!A$2:B$4261,2,FALSE())</f>
        <v>3</v>
      </c>
      <c r="Q3344" t="str">
        <f t="shared" si="209"/>
        <v>Red</v>
      </c>
      <c r="R3344" t="str">
        <f t="shared" si="210"/>
        <v>UN</v>
      </c>
      <c r="S3344" s="24" t="s">
        <v>1192</v>
      </c>
      <c r="T3344" t="str">
        <f t="shared" si="211"/>
        <v/>
      </c>
      <c r="U3344">
        <f>VLOOKUP(S3344,ar_skupina!L$2:M$136,2,FALSE())</f>
        <v>50</v>
      </c>
    </row>
    <row r="3345" spans="1:21" ht="14.25" customHeight="1" x14ac:dyDescent="0.25">
      <c r="A3345">
        <v>4049</v>
      </c>
      <c r="B3345" s="9">
        <v>45303.375</v>
      </c>
      <c r="C3345" s="9">
        <v>45303.479166666701</v>
      </c>
      <c r="D3345" t="s">
        <v>2329</v>
      </c>
      <c r="E3345" t="s">
        <v>16</v>
      </c>
      <c r="F3345" t="s">
        <v>2312</v>
      </c>
      <c r="G3345" t="s">
        <v>4</v>
      </c>
      <c r="H3345" t="s">
        <v>2313</v>
      </c>
      <c r="I3345" s="63" t="e">
        <f t="array" ref="I3345">_xlfn.IFS(#REF!="1",1,#REF!="2",2,#REF!="3",3,#REF!="1A",4,#REF!="1B",5,#REF!="2A",6,#REF!="2B",7,#REF!="3A",8,#REF!="3B",9,#REF!="4A",10,#REF!="","")</f>
        <v>#REF!</v>
      </c>
      <c r="J3345">
        <f>VLOOKUP(F3345,profesor!$G$2:$H$101,2,0)</f>
        <v>34</v>
      </c>
      <c r="K3345">
        <f>VLOOKUP(H3345,ar_predmet!A:C,3,0)</f>
        <v>1</v>
      </c>
      <c r="L3345" s="3">
        <f>VLOOKUP(H3345,ar_predmet!A:C,2,FALSE())</f>
        <v>5102</v>
      </c>
      <c r="M3345">
        <f>+VLOOKUP(G3345,tip_dogodka!$B$2:$C$10,2,0)</f>
        <v>3</v>
      </c>
      <c r="N3345">
        <f>+VLOOKUP(E3345,prostor!$F$1:$G$101,2,0)</f>
        <v>54</v>
      </c>
      <c r="O3345">
        <f t="shared" si="208"/>
        <v>150</v>
      </c>
      <c r="P3345">
        <f>VLOOKUP(O3345,mi2hh!A$2:B$4261,2,FALSE())</f>
        <v>3</v>
      </c>
      <c r="Q3345" t="str">
        <f t="shared" si="209"/>
        <v>Red</v>
      </c>
      <c r="R3345" t="str">
        <f t="shared" si="210"/>
        <v>VS</v>
      </c>
      <c r="S3345" s="24" t="s">
        <v>1128</v>
      </c>
      <c r="T3345" t="str">
        <f t="shared" si="211"/>
        <v/>
      </c>
      <c r="U3345">
        <f>VLOOKUP(S3345,ar_skupina!L$2:M$136,2,FALSE())</f>
        <v>1</v>
      </c>
    </row>
    <row r="3346" spans="1:21" ht="14.25" customHeight="1" x14ac:dyDescent="0.25">
      <c r="A3346">
        <v>4050</v>
      </c>
      <c r="B3346" s="9">
        <v>45442.677083333299</v>
      </c>
      <c r="C3346" s="9">
        <v>45442.78125</v>
      </c>
      <c r="D3346" t="s">
        <v>2319</v>
      </c>
      <c r="E3346">
        <v>301</v>
      </c>
      <c r="F3346" t="s">
        <v>2312</v>
      </c>
      <c r="G3346" t="s">
        <v>2</v>
      </c>
      <c r="H3346" t="s">
        <v>2313</v>
      </c>
      <c r="I3346" s="63" t="e">
        <f t="array" ref="I3346">_xlfn.IFS(#REF!="1",1,#REF!="2",2,#REF!="3",3,#REF!="1A",4,#REF!="1B",5,#REF!="2A",6,#REF!="2B",7,#REF!="3A",8,#REF!="3B",9,#REF!="4A",10,#REF!="","")</f>
        <v>#REF!</v>
      </c>
      <c r="J3346">
        <f>VLOOKUP(F3346,profesor!$G$2:$H$101,2,0)</f>
        <v>34</v>
      </c>
      <c r="K3346">
        <f>VLOOKUP(H3346,ar_predmet!A:C,3,0)</f>
        <v>1</v>
      </c>
      <c r="L3346" s="3">
        <f>VLOOKUP(H3346,ar_predmet!A:C,2,FALSE())</f>
        <v>5102</v>
      </c>
      <c r="M3346">
        <f>+VLOOKUP(G3346,tip_dogodka!$B$2:$C$10,2,0)</f>
        <v>1</v>
      </c>
      <c r="N3346">
        <f>+VLOOKUP(E3346,prostor!$F$1:$G$101,2,0)</f>
        <v>5</v>
      </c>
      <c r="O3346">
        <f t="shared" si="208"/>
        <v>150</v>
      </c>
      <c r="P3346">
        <f>VLOOKUP(O3346,mi2hh!A$2:B$4261,2,FALSE())</f>
        <v>3</v>
      </c>
      <c r="Q3346" t="str">
        <f t="shared" si="209"/>
        <v>Red</v>
      </c>
      <c r="R3346" t="str">
        <f t="shared" si="210"/>
        <v>UN</v>
      </c>
      <c r="S3346" s="24" t="s">
        <v>1192</v>
      </c>
      <c r="T3346" t="str">
        <f t="shared" si="211"/>
        <v/>
      </c>
      <c r="U3346">
        <f>VLOOKUP(S3346,ar_skupina!L$2:M$136,2,FALSE())</f>
        <v>50</v>
      </c>
    </row>
    <row r="3347" spans="1:21" ht="14.25" customHeight="1" x14ac:dyDescent="0.25">
      <c r="A3347">
        <v>4051</v>
      </c>
      <c r="B3347" s="9">
        <v>45447.53125</v>
      </c>
      <c r="C3347" s="9">
        <v>45447.635416666701</v>
      </c>
      <c r="D3347" t="s">
        <v>2319</v>
      </c>
      <c r="E3347">
        <v>301</v>
      </c>
      <c r="F3347" t="s">
        <v>2312</v>
      </c>
      <c r="G3347" t="s">
        <v>2</v>
      </c>
      <c r="H3347" t="s">
        <v>2313</v>
      </c>
      <c r="I3347" s="63" t="e">
        <f t="array" ref="I3347">_xlfn.IFS(#REF!="1",1,#REF!="2",2,#REF!="3",3,#REF!="1A",4,#REF!="1B",5,#REF!="2A",6,#REF!="2B",7,#REF!="3A",8,#REF!="3B",9,#REF!="4A",10,#REF!="","")</f>
        <v>#REF!</v>
      </c>
      <c r="J3347">
        <f>VLOOKUP(F3347,profesor!$G$2:$H$101,2,0)</f>
        <v>34</v>
      </c>
      <c r="K3347">
        <f>VLOOKUP(H3347,ar_predmet!A:C,3,0)</f>
        <v>1</v>
      </c>
      <c r="L3347" s="3">
        <f>VLOOKUP(H3347,ar_predmet!A:C,2,FALSE())</f>
        <v>5102</v>
      </c>
      <c r="M3347">
        <f>+VLOOKUP(G3347,tip_dogodka!$B$2:$C$10,2,0)</f>
        <v>1</v>
      </c>
      <c r="N3347">
        <f>+VLOOKUP(E3347,prostor!$F$1:$G$101,2,0)</f>
        <v>5</v>
      </c>
      <c r="O3347">
        <f t="shared" si="208"/>
        <v>150</v>
      </c>
      <c r="P3347">
        <f>VLOOKUP(O3347,mi2hh!A$2:B$4261,2,FALSE())</f>
        <v>3</v>
      </c>
      <c r="Q3347" t="str">
        <f t="shared" si="209"/>
        <v>Red</v>
      </c>
      <c r="R3347" t="str">
        <f t="shared" si="210"/>
        <v>UN</v>
      </c>
      <c r="S3347" s="24" t="s">
        <v>1192</v>
      </c>
      <c r="T3347" t="str">
        <f t="shared" si="211"/>
        <v/>
      </c>
      <c r="U3347">
        <f>VLOOKUP(S3347,ar_skupina!L$2:M$136,2,FALSE())</f>
        <v>50</v>
      </c>
    </row>
    <row r="3348" spans="1:21" ht="14.25" customHeight="1" x14ac:dyDescent="0.25">
      <c r="A3348">
        <v>4052</v>
      </c>
      <c r="B3348" s="9">
        <v>45433.677083333299</v>
      </c>
      <c r="C3348" s="9">
        <v>45433.78125</v>
      </c>
      <c r="D3348" t="s">
        <v>2328</v>
      </c>
      <c r="E3348" t="s">
        <v>16</v>
      </c>
      <c r="F3348" t="s">
        <v>2312</v>
      </c>
      <c r="G3348" t="s">
        <v>4</v>
      </c>
      <c r="H3348" t="s">
        <v>2313</v>
      </c>
      <c r="I3348" s="63" t="e">
        <f t="array" ref="I3348">_xlfn.IFS(#REF!="1",1,#REF!="2",2,#REF!="3",3,#REF!="1A",4,#REF!="1B",5,#REF!="2A",6,#REF!="2B",7,#REF!="3A",8,#REF!="3B",9,#REF!="4A",10,#REF!="","")</f>
        <v>#REF!</v>
      </c>
      <c r="J3348">
        <f>VLOOKUP(F3348,profesor!$G$2:$H$101,2,0)</f>
        <v>34</v>
      </c>
      <c r="K3348">
        <f>VLOOKUP(H3348,ar_predmet!A:C,3,0)</f>
        <v>1</v>
      </c>
      <c r="L3348" s="3">
        <f>VLOOKUP(H3348,ar_predmet!A:C,2,FALSE())</f>
        <v>5102</v>
      </c>
      <c r="M3348">
        <f>+VLOOKUP(G3348,tip_dogodka!$B$2:$C$10,2,0)</f>
        <v>3</v>
      </c>
      <c r="N3348">
        <f>+VLOOKUP(E3348,prostor!$F$1:$G$101,2,0)</f>
        <v>54</v>
      </c>
      <c r="O3348">
        <f t="shared" si="208"/>
        <v>150</v>
      </c>
      <c r="P3348">
        <f>VLOOKUP(O3348,mi2hh!A$2:B$4261,2,FALSE())</f>
        <v>3</v>
      </c>
      <c r="Q3348" t="str">
        <f t="shared" si="209"/>
        <v>Red</v>
      </c>
      <c r="R3348" t="str">
        <f t="shared" si="210"/>
        <v>UN</v>
      </c>
      <c r="S3348" s="24" t="s">
        <v>1192</v>
      </c>
      <c r="T3348" t="str">
        <f t="shared" si="211"/>
        <v/>
      </c>
      <c r="U3348">
        <f>VLOOKUP(S3348,ar_skupina!L$2:M$136,2,FALSE())</f>
        <v>50</v>
      </c>
    </row>
    <row r="3349" spans="1:21" ht="14.25" customHeight="1" x14ac:dyDescent="0.25">
      <c r="A3349">
        <v>4053</v>
      </c>
      <c r="B3349" s="9">
        <v>45435.677083333299</v>
      </c>
      <c r="C3349" s="9">
        <v>45435.78125</v>
      </c>
      <c r="D3349" t="s">
        <v>2311</v>
      </c>
      <c r="E3349">
        <v>301</v>
      </c>
      <c r="F3349" t="s">
        <v>2312</v>
      </c>
      <c r="G3349" t="s">
        <v>3</v>
      </c>
      <c r="H3349" t="s">
        <v>2313</v>
      </c>
      <c r="I3349" s="63" t="e">
        <f t="array" ref="I3349">_xlfn.IFS(#REF!="1",1,#REF!="2",2,#REF!="3",3,#REF!="1A",4,#REF!="1B",5,#REF!="2A",6,#REF!="2B",7,#REF!="3A",8,#REF!="3B",9,#REF!="4A",10,#REF!="","")</f>
        <v>#REF!</v>
      </c>
      <c r="J3349">
        <f>VLOOKUP(F3349,profesor!$G$2:$H$101,2,0)</f>
        <v>34</v>
      </c>
      <c r="K3349">
        <f>VLOOKUP(H3349,ar_predmet!A:C,3,0)</f>
        <v>1</v>
      </c>
      <c r="L3349" s="3">
        <f>VLOOKUP(H3349,ar_predmet!A:C,2,FALSE())</f>
        <v>5102</v>
      </c>
      <c r="M3349">
        <f>+VLOOKUP(G3349,tip_dogodka!$B$2:$C$10,2,0)</f>
        <v>2</v>
      </c>
      <c r="N3349">
        <f>+VLOOKUP(E3349,prostor!$F$1:$G$101,2,0)</f>
        <v>5</v>
      </c>
      <c r="O3349">
        <f t="shared" si="208"/>
        <v>150</v>
      </c>
      <c r="P3349">
        <f>VLOOKUP(O3349,mi2hh!A$2:B$4261,2,FALSE())</f>
        <v>3</v>
      </c>
      <c r="Q3349" t="str">
        <f t="shared" si="209"/>
        <v>Red</v>
      </c>
      <c r="R3349" t="str">
        <f t="shared" si="210"/>
        <v>UN</v>
      </c>
      <c r="S3349" s="24" t="s">
        <v>1202</v>
      </c>
      <c r="T3349" t="str">
        <f t="shared" si="211"/>
        <v>2</v>
      </c>
      <c r="U3349">
        <f>VLOOKUP(S3349,ar_skupina!L$2:M$136,2,FALSE())</f>
        <v>59</v>
      </c>
    </row>
    <row r="3350" spans="1:21" ht="14.25" customHeight="1" x14ac:dyDescent="0.25">
      <c r="A3350">
        <v>4054</v>
      </c>
      <c r="B3350" s="9">
        <v>45391.75</v>
      </c>
      <c r="C3350" s="9">
        <v>45391.958333333299</v>
      </c>
      <c r="D3350" t="s">
        <v>2331</v>
      </c>
      <c r="E3350" t="s">
        <v>16</v>
      </c>
      <c r="F3350" t="s">
        <v>2312</v>
      </c>
      <c r="G3350" t="s">
        <v>4</v>
      </c>
      <c r="H3350" t="s">
        <v>2316</v>
      </c>
      <c r="I3350" s="63" t="e">
        <f t="array" ref="I3350">_xlfn.IFS(#REF!="1",1,#REF!="2",2,#REF!="3",3,#REF!="1A",4,#REF!="1B",5,#REF!="2A",6,#REF!="2B",7,#REF!="3A",8,#REF!="3B",9,#REF!="4A",10,#REF!="","")</f>
        <v>#REF!</v>
      </c>
      <c r="J3350">
        <f>VLOOKUP(F3350,profesor!$G$2:$H$101,2,0)</f>
        <v>34</v>
      </c>
      <c r="K3350">
        <f>VLOOKUP(H3350,ar_predmet!A:C,3,0)</f>
        <v>235</v>
      </c>
      <c r="L3350" s="3" t="str">
        <f>VLOOKUP(H3350,ar_predmet!A:C,2,FALSE())</f>
        <v>S101</v>
      </c>
      <c r="M3350">
        <f>+VLOOKUP(G3350,tip_dogodka!$B$2:$C$10,2,0)</f>
        <v>3</v>
      </c>
      <c r="N3350">
        <f>+VLOOKUP(E3350,prostor!$F$1:$G$101,2,0)</f>
        <v>54</v>
      </c>
      <c r="O3350">
        <f t="shared" si="208"/>
        <v>300</v>
      </c>
      <c r="P3350">
        <f>VLOOKUP(O3350,mi2hh!A$2:B$4261,2,FALSE())</f>
        <v>6</v>
      </c>
      <c r="Q3350" t="str">
        <f t="shared" si="209"/>
        <v>Izr</v>
      </c>
      <c r="R3350" t="str">
        <f t="shared" si="210"/>
        <v>VS</v>
      </c>
      <c r="S3350" s="24" t="s">
        <v>1239</v>
      </c>
      <c r="T3350" t="str">
        <f t="shared" si="211"/>
        <v/>
      </c>
      <c r="U3350">
        <f>VLOOKUP(S3350,ar_skupina!L$2:M$136,2,FALSE())</f>
        <v>93</v>
      </c>
    </row>
    <row r="3351" spans="1:21" ht="14.25" customHeight="1" x14ac:dyDescent="0.25">
      <c r="A3351">
        <v>4055</v>
      </c>
      <c r="B3351" s="9">
        <v>45436.677083333299</v>
      </c>
      <c r="C3351" s="9">
        <v>45436.78125</v>
      </c>
      <c r="D3351" t="s">
        <v>2334</v>
      </c>
      <c r="E3351" t="s">
        <v>16</v>
      </c>
      <c r="F3351" t="s">
        <v>2312</v>
      </c>
      <c r="G3351" t="s">
        <v>5</v>
      </c>
      <c r="H3351" t="s">
        <v>2313</v>
      </c>
      <c r="I3351" s="63" t="e">
        <f t="array" ref="I3351">_xlfn.IFS(#REF!="1",1,#REF!="2",2,#REF!="3",3,#REF!="1A",4,#REF!="1B",5,#REF!="2A",6,#REF!="2B",7,#REF!="3A",8,#REF!="3B",9,#REF!="4A",10,#REF!="","")</f>
        <v>#REF!</v>
      </c>
      <c r="J3351">
        <f>VLOOKUP(F3351,profesor!$G$2:$H$101,2,0)</f>
        <v>34</v>
      </c>
      <c r="K3351">
        <f>VLOOKUP(H3351,ar_predmet!A:C,3,0)</f>
        <v>1</v>
      </c>
      <c r="L3351" s="3">
        <f>VLOOKUP(H3351,ar_predmet!A:C,2,FALSE())</f>
        <v>5102</v>
      </c>
      <c r="M3351">
        <f>+VLOOKUP(G3351,tip_dogodka!$B$2:$C$10,2,0)</f>
        <v>4</v>
      </c>
      <c r="N3351">
        <f>+VLOOKUP(E3351,prostor!$F$1:$G$101,2,0)</f>
        <v>54</v>
      </c>
      <c r="O3351">
        <f t="shared" si="208"/>
        <v>150</v>
      </c>
      <c r="P3351">
        <f>VLOOKUP(O3351,mi2hh!A$2:B$4261,2,FALSE())</f>
        <v>3</v>
      </c>
      <c r="Q3351" t="str">
        <f t="shared" si="209"/>
        <v>Red</v>
      </c>
      <c r="R3351" t="str">
        <f t="shared" si="210"/>
        <v>UN</v>
      </c>
      <c r="S3351" s="24" t="s">
        <v>1201</v>
      </c>
      <c r="T3351" t="str">
        <f t="shared" si="211"/>
        <v>1</v>
      </c>
      <c r="U3351">
        <f>VLOOKUP(S3351,ar_skupina!L$2:M$136,2,FALSE())</f>
        <v>58</v>
      </c>
    </row>
    <row r="3352" spans="1:21" ht="14.25" customHeight="1" x14ac:dyDescent="0.25">
      <c r="A3352">
        <v>4056</v>
      </c>
      <c r="B3352" s="9">
        <v>45450.53125</v>
      </c>
      <c r="C3352" s="9">
        <v>45450.635416666701</v>
      </c>
      <c r="D3352" t="s">
        <v>2319</v>
      </c>
      <c r="E3352">
        <v>301</v>
      </c>
      <c r="F3352" t="s">
        <v>2312</v>
      </c>
      <c r="G3352" t="s">
        <v>2</v>
      </c>
      <c r="H3352" t="s">
        <v>2313</v>
      </c>
      <c r="I3352" s="63" t="e">
        <f t="array" ref="I3352">_xlfn.IFS(#REF!="1",1,#REF!="2",2,#REF!="3",3,#REF!="1A",4,#REF!="1B",5,#REF!="2A",6,#REF!="2B",7,#REF!="3A",8,#REF!="3B",9,#REF!="4A",10,#REF!="","")</f>
        <v>#REF!</v>
      </c>
      <c r="J3352">
        <f>VLOOKUP(F3352,profesor!$G$2:$H$101,2,0)</f>
        <v>34</v>
      </c>
      <c r="K3352">
        <f>VLOOKUP(H3352,ar_predmet!A:C,3,0)</f>
        <v>1</v>
      </c>
      <c r="L3352" s="3">
        <f>VLOOKUP(H3352,ar_predmet!A:C,2,FALSE())</f>
        <v>5102</v>
      </c>
      <c r="M3352">
        <f>+VLOOKUP(G3352,tip_dogodka!$B$2:$C$10,2,0)</f>
        <v>1</v>
      </c>
      <c r="N3352">
        <f>+VLOOKUP(E3352,prostor!$F$1:$G$101,2,0)</f>
        <v>5</v>
      </c>
      <c r="O3352">
        <f t="shared" si="208"/>
        <v>150</v>
      </c>
      <c r="P3352">
        <f>VLOOKUP(O3352,mi2hh!A$2:B$4261,2,FALSE())</f>
        <v>3</v>
      </c>
      <c r="Q3352" t="str">
        <f t="shared" si="209"/>
        <v>Red</v>
      </c>
      <c r="R3352" t="str">
        <f t="shared" si="210"/>
        <v>UN</v>
      </c>
      <c r="S3352" s="24" t="s">
        <v>1192</v>
      </c>
      <c r="T3352" t="str">
        <f t="shared" si="211"/>
        <v/>
      </c>
      <c r="U3352">
        <f>VLOOKUP(S3352,ar_skupina!L$2:M$136,2,FALSE())</f>
        <v>50</v>
      </c>
    </row>
    <row r="3353" spans="1:21" ht="14.25" customHeight="1" x14ac:dyDescent="0.25">
      <c r="A3353">
        <v>4057</v>
      </c>
      <c r="B3353" s="9">
        <v>45355.75</v>
      </c>
      <c r="C3353" s="9">
        <v>45355.885416666701</v>
      </c>
      <c r="D3353" t="s">
        <v>2332</v>
      </c>
      <c r="E3353">
        <v>301</v>
      </c>
      <c r="F3353" t="s">
        <v>2312</v>
      </c>
      <c r="G3353" t="s">
        <v>2</v>
      </c>
      <c r="H3353" t="s">
        <v>2313</v>
      </c>
      <c r="I3353" s="63" t="e">
        <f t="array" ref="I3353">_xlfn.IFS(#REF!="1",1,#REF!="2",2,#REF!="3",3,#REF!="1A",4,#REF!="1B",5,#REF!="2A",6,#REF!="2B",7,#REF!="3A",8,#REF!="3B",9,#REF!="4A",10,#REF!="","")</f>
        <v>#REF!</v>
      </c>
      <c r="J3353">
        <f>VLOOKUP(F3353,profesor!$G$2:$H$101,2,0)</f>
        <v>34</v>
      </c>
      <c r="K3353">
        <f>VLOOKUP(H3353,ar_predmet!A:C,3,0)</f>
        <v>1</v>
      </c>
      <c r="L3353" s="3">
        <f>VLOOKUP(H3353,ar_predmet!A:C,2,FALSE())</f>
        <v>5102</v>
      </c>
      <c r="M3353">
        <f>+VLOOKUP(G3353,tip_dogodka!$B$2:$C$10,2,0)</f>
        <v>1</v>
      </c>
      <c r="N3353">
        <f>+VLOOKUP(E3353,prostor!$F$1:$G$101,2,0)</f>
        <v>5</v>
      </c>
      <c r="O3353">
        <f t="shared" si="208"/>
        <v>195</v>
      </c>
      <c r="P3353">
        <f>VLOOKUP(O3353,mi2hh!A$2:B$4261,2,FALSE())</f>
        <v>4</v>
      </c>
      <c r="Q3353" t="str">
        <f t="shared" si="209"/>
        <v>Izr</v>
      </c>
      <c r="R3353" t="str">
        <f t="shared" si="210"/>
        <v>VS</v>
      </c>
      <c r="S3353" s="24" t="s">
        <v>1241</v>
      </c>
      <c r="T3353" t="str">
        <f t="shared" si="211"/>
        <v/>
      </c>
      <c r="U3353">
        <f>VLOOKUP(S3353,ar_skupina!L$2:M$136,2,FALSE())</f>
        <v>90</v>
      </c>
    </row>
    <row r="3354" spans="1:21" ht="14.25" customHeight="1" x14ac:dyDescent="0.25">
      <c r="A3354">
        <v>4058</v>
      </c>
      <c r="B3354" s="9">
        <v>45428.677083333299</v>
      </c>
      <c r="C3354" s="9">
        <v>45428.78125</v>
      </c>
      <c r="D3354" t="s">
        <v>2328</v>
      </c>
      <c r="E3354" t="s">
        <v>16</v>
      </c>
      <c r="F3354" t="s">
        <v>2312</v>
      </c>
      <c r="G3354" t="s">
        <v>4</v>
      </c>
      <c r="H3354" t="s">
        <v>2313</v>
      </c>
      <c r="I3354" s="63" t="e">
        <f t="array" ref="I3354">_xlfn.IFS(#REF!="1",1,#REF!="2",2,#REF!="3",3,#REF!="1A",4,#REF!="1B",5,#REF!="2A",6,#REF!="2B",7,#REF!="3A",8,#REF!="3B",9,#REF!="4A",10,#REF!="","")</f>
        <v>#REF!</v>
      </c>
      <c r="J3354">
        <f>VLOOKUP(F3354,profesor!$G$2:$H$101,2,0)</f>
        <v>34</v>
      </c>
      <c r="K3354">
        <f>VLOOKUP(H3354,ar_predmet!A:C,3,0)</f>
        <v>1</v>
      </c>
      <c r="L3354" s="3">
        <f>VLOOKUP(H3354,ar_predmet!A:C,2,FALSE())</f>
        <v>5102</v>
      </c>
      <c r="M3354">
        <f>+VLOOKUP(G3354,tip_dogodka!$B$2:$C$10,2,0)</f>
        <v>3</v>
      </c>
      <c r="N3354">
        <f>+VLOOKUP(E3354,prostor!$F$1:$G$101,2,0)</f>
        <v>54</v>
      </c>
      <c r="O3354">
        <f t="shared" si="208"/>
        <v>150</v>
      </c>
      <c r="P3354">
        <f>VLOOKUP(O3354,mi2hh!A$2:B$4261,2,FALSE())</f>
        <v>3</v>
      </c>
      <c r="Q3354" t="str">
        <f t="shared" si="209"/>
        <v>Red</v>
      </c>
      <c r="R3354" t="str">
        <f t="shared" si="210"/>
        <v>UN</v>
      </c>
      <c r="S3354" s="24" t="s">
        <v>1192</v>
      </c>
      <c r="T3354" t="str">
        <f t="shared" si="211"/>
        <v/>
      </c>
      <c r="U3354">
        <f>VLOOKUP(S3354,ar_skupina!L$2:M$136,2,FALSE())</f>
        <v>50</v>
      </c>
    </row>
    <row r="3355" spans="1:21" ht="14.25" customHeight="1" x14ac:dyDescent="0.25">
      <c r="A3355">
        <v>4059</v>
      </c>
      <c r="B3355" s="9">
        <v>45378.708333333299</v>
      </c>
      <c r="C3355" s="9">
        <v>45378.916666666701</v>
      </c>
      <c r="D3355" t="s">
        <v>2331</v>
      </c>
      <c r="E3355" t="s">
        <v>16</v>
      </c>
      <c r="F3355" t="s">
        <v>2312</v>
      </c>
      <c r="G3355" t="s">
        <v>4</v>
      </c>
      <c r="H3355" t="s">
        <v>2316</v>
      </c>
      <c r="I3355" s="63" t="e">
        <f t="array" ref="I3355">_xlfn.IFS(#REF!="1",1,#REF!="2",2,#REF!="3",3,#REF!="1A",4,#REF!="1B",5,#REF!="2A",6,#REF!="2B",7,#REF!="3A",8,#REF!="3B",9,#REF!="4A",10,#REF!="","")</f>
        <v>#REF!</v>
      </c>
      <c r="J3355">
        <f>VLOOKUP(F3355,profesor!$G$2:$H$101,2,0)</f>
        <v>34</v>
      </c>
      <c r="K3355">
        <f>VLOOKUP(H3355,ar_predmet!A:C,3,0)</f>
        <v>235</v>
      </c>
      <c r="L3355" s="3" t="str">
        <f>VLOOKUP(H3355,ar_predmet!A:C,2,FALSE())</f>
        <v>S101</v>
      </c>
      <c r="M3355">
        <f>+VLOOKUP(G3355,tip_dogodka!$B$2:$C$10,2,0)</f>
        <v>3</v>
      </c>
      <c r="N3355">
        <f>+VLOOKUP(E3355,prostor!$F$1:$G$101,2,0)</f>
        <v>54</v>
      </c>
      <c r="O3355">
        <f t="shared" si="208"/>
        <v>300</v>
      </c>
      <c r="P3355">
        <f>VLOOKUP(O3355,mi2hh!A$2:B$4261,2,FALSE())</f>
        <v>6</v>
      </c>
      <c r="Q3355" t="str">
        <f t="shared" si="209"/>
        <v>Izr</v>
      </c>
      <c r="R3355" t="str">
        <f t="shared" si="210"/>
        <v>VS</v>
      </c>
      <c r="S3355" s="24" t="s">
        <v>1239</v>
      </c>
      <c r="T3355" t="str">
        <f t="shared" si="211"/>
        <v/>
      </c>
      <c r="U3355">
        <f>VLOOKUP(S3355,ar_skupina!L$2:M$136,2,FALSE())</f>
        <v>93</v>
      </c>
    </row>
    <row r="3356" spans="1:21" ht="14.25" customHeight="1" x14ac:dyDescent="0.25">
      <c r="A3356">
        <v>4060</v>
      </c>
      <c r="B3356" s="9">
        <v>45380.708333333299</v>
      </c>
      <c r="C3356" s="9">
        <v>45380.916666666701</v>
      </c>
      <c r="D3356" t="s">
        <v>2331</v>
      </c>
      <c r="E3356" t="s">
        <v>16</v>
      </c>
      <c r="F3356" t="s">
        <v>2312</v>
      </c>
      <c r="G3356" t="s">
        <v>4</v>
      </c>
      <c r="H3356" t="s">
        <v>2316</v>
      </c>
      <c r="I3356" s="63" t="e">
        <f t="array" ref="I3356">_xlfn.IFS(#REF!="1",1,#REF!="2",2,#REF!="3",3,#REF!="1A",4,#REF!="1B",5,#REF!="2A",6,#REF!="2B",7,#REF!="3A",8,#REF!="3B",9,#REF!="4A",10,#REF!="","")</f>
        <v>#REF!</v>
      </c>
      <c r="J3356">
        <f>VLOOKUP(F3356,profesor!$G$2:$H$101,2,0)</f>
        <v>34</v>
      </c>
      <c r="K3356">
        <f>VLOOKUP(H3356,ar_predmet!A:C,3,0)</f>
        <v>235</v>
      </c>
      <c r="L3356" s="3" t="str">
        <f>VLOOKUP(H3356,ar_predmet!A:C,2,FALSE())</f>
        <v>S101</v>
      </c>
      <c r="M3356">
        <f>+VLOOKUP(G3356,tip_dogodka!$B$2:$C$10,2,0)</f>
        <v>3</v>
      </c>
      <c r="N3356">
        <f>+VLOOKUP(E3356,prostor!$F$1:$G$101,2,0)</f>
        <v>54</v>
      </c>
      <c r="O3356">
        <f t="shared" si="208"/>
        <v>300</v>
      </c>
      <c r="P3356">
        <f>VLOOKUP(O3356,mi2hh!A$2:B$4261,2,FALSE())</f>
        <v>6</v>
      </c>
      <c r="Q3356" t="str">
        <f t="shared" si="209"/>
        <v>Izr</v>
      </c>
      <c r="R3356" t="str">
        <f t="shared" si="210"/>
        <v>VS</v>
      </c>
      <c r="S3356" s="24" t="s">
        <v>1239</v>
      </c>
      <c r="T3356" t="str">
        <f t="shared" si="211"/>
        <v/>
      </c>
      <c r="U3356">
        <f>VLOOKUP(S3356,ar_skupina!L$2:M$136,2,FALSE())</f>
        <v>93</v>
      </c>
    </row>
    <row r="3357" spans="1:21" ht="14.25" customHeight="1" x14ac:dyDescent="0.25">
      <c r="A3357">
        <v>4061</v>
      </c>
      <c r="B3357" s="9">
        <v>45294.375</v>
      </c>
      <c r="C3357" s="9">
        <v>45294.479166666701</v>
      </c>
      <c r="D3357" t="s">
        <v>2329</v>
      </c>
      <c r="E3357" t="s">
        <v>16</v>
      </c>
      <c r="F3357" t="s">
        <v>2312</v>
      </c>
      <c r="G3357" t="s">
        <v>4</v>
      </c>
      <c r="H3357" t="s">
        <v>2313</v>
      </c>
      <c r="I3357" s="63" t="e">
        <f t="array" ref="I3357">_xlfn.IFS(#REF!="1",1,#REF!="2",2,#REF!="3",3,#REF!="1A",4,#REF!="1B",5,#REF!="2A",6,#REF!="2B",7,#REF!="3A",8,#REF!="3B",9,#REF!="4A",10,#REF!="","")</f>
        <v>#REF!</v>
      </c>
      <c r="J3357">
        <f>VLOOKUP(F3357,profesor!$G$2:$H$101,2,0)</f>
        <v>34</v>
      </c>
      <c r="K3357">
        <f>VLOOKUP(H3357,ar_predmet!A:C,3,0)</f>
        <v>1</v>
      </c>
      <c r="L3357" s="3">
        <f>VLOOKUP(H3357,ar_predmet!A:C,2,FALSE())</f>
        <v>5102</v>
      </c>
      <c r="M3357">
        <f>+VLOOKUP(G3357,tip_dogodka!$B$2:$C$10,2,0)</f>
        <v>3</v>
      </c>
      <c r="N3357">
        <f>+VLOOKUP(E3357,prostor!$F$1:$G$101,2,0)</f>
        <v>54</v>
      </c>
      <c r="O3357">
        <f t="shared" si="208"/>
        <v>150</v>
      </c>
      <c r="P3357">
        <f>VLOOKUP(O3357,mi2hh!A$2:B$4261,2,FALSE())</f>
        <v>3</v>
      </c>
      <c r="Q3357" t="str">
        <f t="shared" si="209"/>
        <v>Red</v>
      </c>
      <c r="R3357" t="str">
        <f t="shared" si="210"/>
        <v>VS</v>
      </c>
      <c r="S3357" s="24" t="s">
        <v>1128</v>
      </c>
      <c r="T3357" t="str">
        <f t="shared" si="211"/>
        <v/>
      </c>
      <c r="U3357">
        <f>VLOOKUP(S3357,ar_skupina!L$2:M$136,2,FALSE())</f>
        <v>1</v>
      </c>
    </row>
    <row r="3358" spans="1:21" ht="14.25" customHeight="1" x14ac:dyDescent="0.25">
      <c r="A3358">
        <v>4062</v>
      </c>
      <c r="B3358" s="9">
        <v>45307.375</v>
      </c>
      <c r="C3358" s="9">
        <v>45307.479166666701</v>
      </c>
      <c r="D3358" t="s">
        <v>2321</v>
      </c>
      <c r="E3358">
        <v>111</v>
      </c>
      <c r="F3358" t="s">
        <v>2312</v>
      </c>
      <c r="G3358" t="s">
        <v>2</v>
      </c>
      <c r="H3358" t="s">
        <v>2313</v>
      </c>
      <c r="I3358" s="63" t="e">
        <f t="array" ref="I3358">_xlfn.IFS(#REF!="1",1,#REF!="2",2,#REF!="3",3,#REF!="1A",4,#REF!="1B",5,#REF!="2A",6,#REF!="2B",7,#REF!="3A",8,#REF!="3B",9,#REF!="4A",10,#REF!="","")</f>
        <v>#REF!</v>
      </c>
      <c r="J3358">
        <f>VLOOKUP(F3358,profesor!$G$2:$H$101,2,0)</f>
        <v>34</v>
      </c>
      <c r="K3358">
        <f>VLOOKUP(H3358,ar_predmet!A:C,3,0)</f>
        <v>1</v>
      </c>
      <c r="L3358" s="3">
        <f>VLOOKUP(H3358,ar_predmet!A:C,2,FALSE())</f>
        <v>5102</v>
      </c>
      <c r="M3358">
        <f>+VLOOKUP(G3358,tip_dogodka!$B$2:$C$10,2,0)</f>
        <v>1</v>
      </c>
      <c r="N3358">
        <f>+VLOOKUP(E3358,prostor!$F$1:$G$101,2,0)</f>
        <v>4</v>
      </c>
      <c r="O3358">
        <f t="shared" si="208"/>
        <v>150</v>
      </c>
      <c r="P3358">
        <f>VLOOKUP(O3358,mi2hh!A$2:B$4261,2,FALSE())</f>
        <v>3</v>
      </c>
      <c r="Q3358" t="str">
        <f t="shared" si="209"/>
        <v>Red</v>
      </c>
      <c r="R3358" t="str">
        <f t="shared" si="210"/>
        <v>VS</v>
      </c>
      <c r="S3358" s="24" t="s">
        <v>1128</v>
      </c>
      <c r="T3358" t="str">
        <f t="shared" si="211"/>
        <v/>
      </c>
      <c r="U3358">
        <f>VLOOKUP(S3358,ar_skupina!L$2:M$136,2,FALSE())</f>
        <v>1</v>
      </c>
    </row>
    <row r="3359" spans="1:21" ht="14.25" customHeight="1" x14ac:dyDescent="0.25">
      <c r="A3359">
        <v>4063</v>
      </c>
      <c r="B3359" s="9">
        <v>45434.677083333299</v>
      </c>
      <c r="C3359" s="9">
        <v>45434.78125</v>
      </c>
      <c r="D3359" t="s">
        <v>2326</v>
      </c>
      <c r="E3359">
        <v>301</v>
      </c>
      <c r="F3359" t="s">
        <v>2312</v>
      </c>
      <c r="G3359" t="s">
        <v>3</v>
      </c>
      <c r="H3359" t="s">
        <v>2313</v>
      </c>
      <c r="I3359" s="63" t="e">
        <f t="array" ref="I3359">_xlfn.IFS(#REF!="1",1,#REF!="2",2,#REF!="3",3,#REF!="1A",4,#REF!="1B",5,#REF!="2A",6,#REF!="2B",7,#REF!="3A",8,#REF!="3B",9,#REF!="4A",10,#REF!="","")</f>
        <v>#REF!</v>
      </c>
      <c r="J3359">
        <f>VLOOKUP(F3359,profesor!$G$2:$H$101,2,0)</f>
        <v>34</v>
      </c>
      <c r="K3359">
        <f>VLOOKUP(H3359,ar_predmet!A:C,3,0)</f>
        <v>1</v>
      </c>
      <c r="L3359" s="3">
        <f>VLOOKUP(H3359,ar_predmet!A:C,2,FALSE())</f>
        <v>5102</v>
      </c>
      <c r="M3359">
        <f>+VLOOKUP(G3359,tip_dogodka!$B$2:$C$10,2,0)</f>
        <v>2</v>
      </c>
      <c r="N3359">
        <f>+VLOOKUP(E3359,prostor!$F$1:$G$101,2,0)</f>
        <v>5</v>
      </c>
      <c r="O3359">
        <f t="shared" si="208"/>
        <v>150</v>
      </c>
      <c r="P3359">
        <f>VLOOKUP(O3359,mi2hh!A$2:B$4261,2,FALSE())</f>
        <v>3</v>
      </c>
      <c r="Q3359" t="str">
        <f t="shared" si="209"/>
        <v>Red</v>
      </c>
      <c r="R3359" t="str">
        <f t="shared" si="210"/>
        <v>UN</v>
      </c>
      <c r="S3359" s="24" t="s">
        <v>1201</v>
      </c>
      <c r="T3359" t="str">
        <f t="shared" si="211"/>
        <v>1</v>
      </c>
      <c r="U3359">
        <f>VLOOKUP(S3359,ar_skupina!L$2:M$136,2,FALSE())</f>
        <v>58</v>
      </c>
    </row>
    <row r="3360" spans="1:21" ht="14.25" customHeight="1" x14ac:dyDescent="0.25">
      <c r="A3360">
        <v>4067</v>
      </c>
      <c r="B3360" s="9">
        <v>45267.375</v>
      </c>
      <c r="C3360" s="9">
        <v>45267.479166666701</v>
      </c>
      <c r="D3360" t="s">
        <v>2320</v>
      </c>
      <c r="E3360" t="s">
        <v>17</v>
      </c>
      <c r="F3360" t="s">
        <v>2335</v>
      </c>
      <c r="G3360" t="s">
        <v>3</v>
      </c>
      <c r="H3360" t="s">
        <v>2313</v>
      </c>
      <c r="I3360" s="63" t="e">
        <f t="array" ref="I3360">_xlfn.IFS(#REF!="1",1,#REF!="2",2,#REF!="3",3,#REF!="1A",4,#REF!="1B",5,#REF!="2A",6,#REF!="2B",7,#REF!="3A",8,#REF!="3B",9,#REF!="4A",10,#REF!="","")</f>
        <v>#REF!</v>
      </c>
      <c r="J3360">
        <f>VLOOKUP(F3360,profesor!$G$2:$H$101,2,0)</f>
        <v>61</v>
      </c>
      <c r="K3360">
        <f>VLOOKUP(H3360,ar_predmet!A:C,3,0)</f>
        <v>1</v>
      </c>
      <c r="L3360" s="3">
        <f>VLOOKUP(H3360,ar_predmet!A:C,2,FALSE())</f>
        <v>5102</v>
      </c>
      <c r="M3360">
        <f>+VLOOKUP(G3360,tip_dogodka!$B$2:$C$10,2,0)</f>
        <v>2</v>
      </c>
      <c r="N3360">
        <f>+VLOOKUP(E3360,prostor!$F$1:$G$101,2,0)</f>
        <v>55</v>
      </c>
      <c r="O3360">
        <f t="shared" si="208"/>
        <v>150</v>
      </c>
      <c r="P3360">
        <f>VLOOKUP(O3360,mi2hh!A$2:B$4261,2,FALSE())</f>
        <v>3</v>
      </c>
      <c r="Q3360" t="str">
        <f t="shared" si="209"/>
        <v>Red</v>
      </c>
      <c r="R3360" t="str">
        <f t="shared" si="210"/>
        <v>VS</v>
      </c>
      <c r="S3360" s="24" t="s">
        <v>1139</v>
      </c>
      <c r="T3360" t="str">
        <f t="shared" si="211"/>
        <v>3</v>
      </c>
      <c r="U3360">
        <f>VLOOKUP(S3360,ar_skupina!L$2:M$136,2,FALSE())</f>
        <v>7</v>
      </c>
    </row>
    <row r="3361" spans="1:21" ht="14.25" customHeight="1" x14ac:dyDescent="0.25">
      <c r="A3361">
        <v>4068</v>
      </c>
      <c r="B3361" s="9">
        <v>45273.375</v>
      </c>
      <c r="C3361" s="9">
        <v>45273.479166666701</v>
      </c>
      <c r="D3361" t="s">
        <v>2330</v>
      </c>
      <c r="E3361" t="s">
        <v>17</v>
      </c>
      <c r="F3361" t="s">
        <v>2335</v>
      </c>
      <c r="G3361" t="s">
        <v>3</v>
      </c>
      <c r="H3361" t="s">
        <v>2313</v>
      </c>
      <c r="I3361" s="63" t="e">
        <f t="array" ref="I3361">_xlfn.IFS(#REF!="1",1,#REF!="2",2,#REF!="3",3,#REF!="1A",4,#REF!="1B",5,#REF!="2A",6,#REF!="2B",7,#REF!="3A",8,#REF!="3B",9,#REF!="4A",10,#REF!="","")</f>
        <v>#REF!</v>
      </c>
      <c r="J3361">
        <f>VLOOKUP(F3361,profesor!$G$2:$H$101,2,0)</f>
        <v>61</v>
      </c>
      <c r="K3361">
        <f>VLOOKUP(H3361,ar_predmet!A:C,3,0)</f>
        <v>1</v>
      </c>
      <c r="L3361" s="3">
        <f>VLOOKUP(H3361,ar_predmet!A:C,2,FALSE())</f>
        <v>5102</v>
      </c>
      <c r="M3361">
        <f>+VLOOKUP(G3361,tip_dogodka!$B$2:$C$10,2,0)</f>
        <v>2</v>
      </c>
      <c r="N3361">
        <f>+VLOOKUP(E3361,prostor!$F$1:$G$101,2,0)</f>
        <v>55</v>
      </c>
      <c r="O3361">
        <f t="shared" si="208"/>
        <v>150</v>
      </c>
      <c r="P3361">
        <f>VLOOKUP(O3361,mi2hh!A$2:B$4261,2,FALSE())</f>
        <v>3</v>
      </c>
      <c r="Q3361" t="str">
        <f t="shared" si="209"/>
        <v>Red</v>
      </c>
      <c r="R3361" t="str">
        <f t="shared" si="210"/>
        <v>VS</v>
      </c>
      <c r="S3361" s="24" t="s">
        <v>1135</v>
      </c>
      <c r="T3361" t="str">
        <f t="shared" si="211"/>
        <v>1</v>
      </c>
      <c r="U3361">
        <f>VLOOKUP(S3361,ar_skupina!L$2:M$136,2,FALSE())</f>
        <v>5</v>
      </c>
    </row>
    <row r="3362" spans="1:21" ht="14.25" customHeight="1" x14ac:dyDescent="0.25">
      <c r="A3362">
        <v>4069</v>
      </c>
      <c r="B3362" s="9">
        <v>45279.375</v>
      </c>
      <c r="C3362" s="9">
        <v>45279.479166666701</v>
      </c>
      <c r="D3362" t="s">
        <v>2336</v>
      </c>
      <c r="E3362" t="s">
        <v>16</v>
      </c>
      <c r="F3362" t="s">
        <v>2335</v>
      </c>
      <c r="G3362" t="s">
        <v>5</v>
      </c>
      <c r="H3362" t="s">
        <v>2313</v>
      </c>
      <c r="I3362" s="63" t="e">
        <f t="array" ref="I3362">_xlfn.IFS(#REF!="1",1,#REF!="2",2,#REF!="3",3,#REF!="1A",4,#REF!="1B",5,#REF!="2A",6,#REF!="2B",7,#REF!="3A",8,#REF!="3B",9,#REF!="4A",10,#REF!="","")</f>
        <v>#REF!</v>
      </c>
      <c r="J3362">
        <f>VLOOKUP(F3362,profesor!$G$2:$H$101,2,0)</f>
        <v>61</v>
      </c>
      <c r="K3362">
        <f>VLOOKUP(H3362,ar_predmet!A:C,3,0)</f>
        <v>1</v>
      </c>
      <c r="L3362" s="3">
        <f>VLOOKUP(H3362,ar_predmet!A:C,2,FALSE())</f>
        <v>5102</v>
      </c>
      <c r="M3362">
        <f>+VLOOKUP(G3362,tip_dogodka!$B$2:$C$10,2,0)</f>
        <v>4</v>
      </c>
      <c r="N3362">
        <f>+VLOOKUP(E3362,prostor!$F$1:$G$101,2,0)</f>
        <v>54</v>
      </c>
      <c r="O3362">
        <f t="shared" si="208"/>
        <v>150</v>
      </c>
      <c r="P3362">
        <f>VLOOKUP(O3362,mi2hh!A$2:B$4261,2,FALSE())</f>
        <v>3</v>
      </c>
      <c r="Q3362" t="str">
        <f t="shared" si="209"/>
        <v>Red</v>
      </c>
      <c r="R3362" t="str">
        <f t="shared" si="210"/>
        <v>VS</v>
      </c>
      <c r="S3362" s="24" t="s">
        <v>1137</v>
      </c>
      <c r="T3362" t="str">
        <f t="shared" si="211"/>
        <v>2</v>
      </c>
      <c r="U3362">
        <f>VLOOKUP(S3362,ar_skupina!L$2:M$136,2,FALSE())</f>
        <v>6</v>
      </c>
    </row>
    <row r="3363" spans="1:21" ht="14.25" customHeight="1" x14ac:dyDescent="0.25">
      <c r="A3363">
        <v>4070</v>
      </c>
      <c r="B3363" s="9">
        <v>45278.375</v>
      </c>
      <c r="C3363" s="9">
        <v>45278.479166666701</v>
      </c>
      <c r="D3363" t="s">
        <v>2337</v>
      </c>
      <c r="E3363" t="s">
        <v>16</v>
      </c>
      <c r="F3363" t="s">
        <v>2335</v>
      </c>
      <c r="G3363" t="s">
        <v>5</v>
      </c>
      <c r="H3363" t="s">
        <v>2313</v>
      </c>
      <c r="I3363" s="63" t="e">
        <f t="array" ref="I3363">_xlfn.IFS(#REF!="1",1,#REF!="2",2,#REF!="3",3,#REF!="1A",4,#REF!="1B",5,#REF!="2A",6,#REF!="2B",7,#REF!="3A",8,#REF!="3B",9,#REF!="4A",10,#REF!="","")</f>
        <v>#REF!</v>
      </c>
      <c r="J3363">
        <f>VLOOKUP(F3363,profesor!$G$2:$H$101,2,0)</f>
        <v>61</v>
      </c>
      <c r="K3363">
        <f>VLOOKUP(H3363,ar_predmet!A:C,3,0)</f>
        <v>1</v>
      </c>
      <c r="L3363" s="3">
        <f>VLOOKUP(H3363,ar_predmet!A:C,2,FALSE())</f>
        <v>5102</v>
      </c>
      <c r="M3363">
        <f>+VLOOKUP(G3363,tip_dogodka!$B$2:$C$10,2,0)</f>
        <v>4</v>
      </c>
      <c r="N3363">
        <f>+VLOOKUP(E3363,prostor!$F$1:$G$101,2,0)</f>
        <v>54</v>
      </c>
      <c r="O3363">
        <f t="shared" si="208"/>
        <v>150</v>
      </c>
      <c r="P3363">
        <f>VLOOKUP(O3363,mi2hh!A$2:B$4261,2,FALSE())</f>
        <v>3</v>
      </c>
      <c r="Q3363" t="str">
        <f t="shared" si="209"/>
        <v>Red</v>
      </c>
      <c r="R3363" t="str">
        <f t="shared" si="210"/>
        <v>VS</v>
      </c>
      <c r="S3363" s="24" t="s">
        <v>1135</v>
      </c>
      <c r="T3363" t="str">
        <f t="shared" si="211"/>
        <v>1</v>
      </c>
      <c r="U3363">
        <f>VLOOKUP(S3363,ar_skupina!L$2:M$136,2,FALSE())</f>
        <v>5</v>
      </c>
    </row>
    <row r="3364" spans="1:21" ht="14.25" customHeight="1" x14ac:dyDescent="0.25">
      <c r="A3364">
        <v>4071</v>
      </c>
      <c r="B3364" s="9">
        <v>45272.375</v>
      </c>
      <c r="C3364" s="9">
        <v>45272.479166666701</v>
      </c>
      <c r="D3364" t="s">
        <v>2329</v>
      </c>
      <c r="E3364" t="s">
        <v>16</v>
      </c>
      <c r="F3364" t="s">
        <v>2335</v>
      </c>
      <c r="G3364" t="s">
        <v>4</v>
      </c>
      <c r="H3364" t="s">
        <v>2313</v>
      </c>
      <c r="I3364" s="63" t="e">
        <f t="array" ref="I3364">_xlfn.IFS(#REF!="1",1,#REF!="2",2,#REF!="3",3,#REF!="1A",4,#REF!="1B",5,#REF!="2A",6,#REF!="2B",7,#REF!="3A",8,#REF!="3B",9,#REF!="4A",10,#REF!="","")</f>
        <v>#REF!</v>
      </c>
      <c r="J3364">
        <f>VLOOKUP(F3364,profesor!$G$2:$H$101,2,0)</f>
        <v>61</v>
      </c>
      <c r="K3364">
        <f>VLOOKUP(H3364,ar_predmet!A:C,3,0)</f>
        <v>1</v>
      </c>
      <c r="L3364" s="3">
        <f>VLOOKUP(H3364,ar_predmet!A:C,2,FALSE())</f>
        <v>5102</v>
      </c>
      <c r="M3364">
        <f>+VLOOKUP(G3364,tip_dogodka!$B$2:$C$10,2,0)</f>
        <v>3</v>
      </c>
      <c r="N3364">
        <f>+VLOOKUP(E3364,prostor!$F$1:$G$101,2,0)</f>
        <v>54</v>
      </c>
      <c r="O3364">
        <f t="shared" si="208"/>
        <v>150</v>
      </c>
      <c r="P3364">
        <f>VLOOKUP(O3364,mi2hh!A$2:B$4261,2,FALSE())</f>
        <v>3</v>
      </c>
      <c r="Q3364" t="str">
        <f t="shared" si="209"/>
        <v>Red</v>
      </c>
      <c r="R3364" t="str">
        <f t="shared" si="210"/>
        <v>VS</v>
      </c>
      <c r="S3364" s="24" t="s">
        <v>1128</v>
      </c>
      <c r="T3364" t="str">
        <f t="shared" si="211"/>
        <v/>
      </c>
      <c r="U3364">
        <f>VLOOKUP(S3364,ar_skupina!L$2:M$136,2,FALSE())</f>
        <v>1</v>
      </c>
    </row>
    <row r="3365" spans="1:21" ht="14.25" customHeight="1" x14ac:dyDescent="0.25">
      <c r="A3365">
        <v>4072</v>
      </c>
      <c r="B3365" s="9">
        <v>45282.375</v>
      </c>
      <c r="C3365" s="9">
        <v>45282.479166666701</v>
      </c>
      <c r="D3365" t="s">
        <v>2329</v>
      </c>
      <c r="E3365" t="s">
        <v>16</v>
      </c>
      <c r="F3365" t="s">
        <v>2335</v>
      </c>
      <c r="G3365" t="s">
        <v>4</v>
      </c>
      <c r="H3365" t="s">
        <v>2313</v>
      </c>
      <c r="I3365" s="63" t="e">
        <f t="array" ref="I3365">_xlfn.IFS(#REF!="1",1,#REF!="2",2,#REF!="3",3,#REF!="1A",4,#REF!="1B",5,#REF!="2A",6,#REF!="2B",7,#REF!="3A",8,#REF!="3B",9,#REF!="4A",10,#REF!="","")</f>
        <v>#REF!</v>
      </c>
      <c r="J3365">
        <f>VLOOKUP(F3365,profesor!$G$2:$H$101,2,0)</f>
        <v>61</v>
      </c>
      <c r="K3365">
        <f>VLOOKUP(H3365,ar_predmet!A:C,3,0)</f>
        <v>1</v>
      </c>
      <c r="L3365" s="3">
        <f>VLOOKUP(H3365,ar_predmet!A:C,2,FALSE())</f>
        <v>5102</v>
      </c>
      <c r="M3365">
        <f>+VLOOKUP(G3365,tip_dogodka!$B$2:$C$10,2,0)</f>
        <v>3</v>
      </c>
      <c r="N3365">
        <f>+VLOOKUP(E3365,prostor!$F$1:$G$101,2,0)</f>
        <v>54</v>
      </c>
      <c r="O3365">
        <f t="shared" si="208"/>
        <v>150</v>
      </c>
      <c r="P3365">
        <f>VLOOKUP(O3365,mi2hh!A$2:B$4261,2,FALSE())</f>
        <v>3</v>
      </c>
      <c r="Q3365" t="str">
        <f t="shared" si="209"/>
        <v>Red</v>
      </c>
      <c r="R3365" t="str">
        <f t="shared" si="210"/>
        <v>VS</v>
      </c>
      <c r="S3365" s="24" t="s">
        <v>1128</v>
      </c>
      <c r="T3365" t="str">
        <f t="shared" si="211"/>
        <v/>
      </c>
      <c r="U3365">
        <f>VLOOKUP(S3365,ar_skupina!L$2:M$136,2,FALSE())</f>
        <v>1</v>
      </c>
    </row>
    <row r="3366" spans="1:21" ht="14.25" customHeight="1" x14ac:dyDescent="0.25">
      <c r="A3366">
        <v>4073</v>
      </c>
      <c r="B3366" s="9">
        <v>45268.375</v>
      </c>
      <c r="C3366" s="9">
        <v>45268.479166666701</v>
      </c>
      <c r="D3366" t="s">
        <v>2329</v>
      </c>
      <c r="E3366" t="s">
        <v>16</v>
      </c>
      <c r="F3366" t="s">
        <v>2335</v>
      </c>
      <c r="G3366" t="s">
        <v>4</v>
      </c>
      <c r="H3366" t="s">
        <v>2313</v>
      </c>
      <c r="I3366" s="63" t="e">
        <f t="array" ref="I3366">_xlfn.IFS(#REF!="1",1,#REF!="2",2,#REF!="3",3,#REF!="1A",4,#REF!="1B",5,#REF!="2A",6,#REF!="2B",7,#REF!="3A",8,#REF!="3B",9,#REF!="4A",10,#REF!="","")</f>
        <v>#REF!</v>
      </c>
      <c r="J3366">
        <f>VLOOKUP(F3366,profesor!$G$2:$H$101,2,0)</f>
        <v>61</v>
      </c>
      <c r="K3366">
        <f>VLOOKUP(H3366,ar_predmet!A:C,3,0)</f>
        <v>1</v>
      </c>
      <c r="L3366" s="3">
        <f>VLOOKUP(H3366,ar_predmet!A:C,2,FALSE())</f>
        <v>5102</v>
      </c>
      <c r="M3366">
        <f>+VLOOKUP(G3366,tip_dogodka!$B$2:$C$10,2,0)</f>
        <v>3</v>
      </c>
      <c r="N3366">
        <f>+VLOOKUP(E3366,prostor!$F$1:$G$101,2,0)</f>
        <v>54</v>
      </c>
      <c r="O3366">
        <f t="shared" si="208"/>
        <v>150</v>
      </c>
      <c r="P3366">
        <f>VLOOKUP(O3366,mi2hh!A$2:B$4261,2,FALSE())</f>
        <v>3</v>
      </c>
      <c r="Q3366" t="str">
        <f t="shared" si="209"/>
        <v>Red</v>
      </c>
      <c r="R3366" t="str">
        <f t="shared" si="210"/>
        <v>VS</v>
      </c>
      <c r="S3366" s="24" t="s">
        <v>1128</v>
      </c>
      <c r="T3366" t="str">
        <f t="shared" si="211"/>
        <v/>
      </c>
      <c r="U3366">
        <f>VLOOKUP(S3366,ar_skupina!L$2:M$136,2,FALSE())</f>
        <v>1</v>
      </c>
    </row>
    <row r="3367" spans="1:21" ht="14.25" customHeight="1" x14ac:dyDescent="0.25">
      <c r="A3367">
        <v>4074</v>
      </c>
      <c r="B3367" s="9">
        <v>45264.375</v>
      </c>
      <c r="C3367" s="9">
        <v>45264.479166666701</v>
      </c>
      <c r="D3367" t="s">
        <v>2321</v>
      </c>
      <c r="E3367">
        <v>111</v>
      </c>
      <c r="F3367" t="s">
        <v>2335</v>
      </c>
      <c r="G3367" t="s">
        <v>2</v>
      </c>
      <c r="H3367" t="s">
        <v>2313</v>
      </c>
      <c r="I3367" s="63" t="e">
        <f t="array" ref="I3367">_xlfn.IFS(#REF!="1",1,#REF!="2",2,#REF!="3",3,#REF!="1A",4,#REF!="1B",5,#REF!="2A",6,#REF!="2B",7,#REF!="3A",8,#REF!="3B",9,#REF!="4A",10,#REF!="","")</f>
        <v>#REF!</v>
      </c>
      <c r="J3367">
        <f>VLOOKUP(F3367,profesor!$G$2:$H$101,2,0)</f>
        <v>61</v>
      </c>
      <c r="K3367">
        <f>VLOOKUP(H3367,ar_predmet!A:C,3,0)</f>
        <v>1</v>
      </c>
      <c r="L3367" s="3">
        <f>VLOOKUP(H3367,ar_predmet!A:C,2,FALSE())</f>
        <v>5102</v>
      </c>
      <c r="M3367">
        <f>+VLOOKUP(G3367,tip_dogodka!$B$2:$C$10,2,0)</f>
        <v>1</v>
      </c>
      <c r="N3367">
        <f>+VLOOKUP(E3367,prostor!$F$1:$G$101,2,0)</f>
        <v>4</v>
      </c>
      <c r="O3367">
        <f t="shared" si="208"/>
        <v>150</v>
      </c>
      <c r="P3367">
        <f>VLOOKUP(O3367,mi2hh!A$2:B$4261,2,FALSE())</f>
        <v>3</v>
      </c>
      <c r="Q3367" t="str">
        <f t="shared" si="209"/>
        <v>Red</v>
      </c>
      <c r="R3367" t="str">
        <f t="shared" si="210"/>
        <v>VS</v>
      </c>
      <c r="S3367" s="24" t="s">
        <v>1128</v>
      </c>
      <c r="T3367" t="str">
        <f t="shared" si="211"/>
        <v/>
      </c>
      <c r="U3367">
        <f>VLOOKUP(S3367,ar_skupina!L$2:M$136,2,FALSE())</f>
        <v>1</v>
      </c>
    </row>
    <row r="3368" spans="1:21" ht="14.25" customHeight="1" x14ac:dyDescent="0.25">
      <c r="A3368">
        <v>4075</v>
      </c>
      <c r="B3368" s="9">
        <v>45265.375</v>
      </c>
      <c r="C3368" s="9">
        <v>45265.479166666701</v>
      </c>
      <c r="D3368" t="s">
        <v>2330</v>
      </c>
      <c r="E3368" t="s">
        <v>17</v>
      </c>
      <c r="F3368" t="s">
        <v>2335</v>
      </c>
      <c r="G3368" t="s">
        <v>3</v>
      </c>
      <c r="H3368" t="s">
        <v>2313</v>
      </c>
      <c r="I3368" s="63" t="e">
        <f t="array" ref="I3368">_xlfn.IFS(#REF!="1",1,#REF!="2",2,#REF!="3",3,#REF!="1A",4,#REF!="1B",5,#REF!="2A",6,#REF!="2B",7,#REF!="3A",8,#REF!="3B",9,#REF!="4A",10,#REF!="","")</f>
        <v>#REF!</v>
      </c>
      <c r="J3368">
        <f>VLOOKUP(F3368,profesor!$G$2:$H$101,2,0)</f>
        <v>61</v>
      </c>
      <c r="K3368">
        <f>VLOOKUP(H3368,ar_predmet!A:C,3,0)</f>
        <v>1</v>
      </c>
      <c r="L3368" s="3">
        <f>VLOOKUP(H3368,ar_predmet!A:C,2,FALSE())</f>
        <v>5102</v>
      </c>
      <c r="M3368">
        <f>+VLOOKUP(G3368,tip_dogodka!$B$2:$C$10,2,0)</f>
        <v>2</v>
      </c>
      <c r="N3368">
        <f>+VLOOKUP(E3368,prostor!$F$1:$G$101,2,0)</f>
        <v>55</v>
      </c>
      <c r="O3368">
        <f t="shared" si="208"/>
        <v>150</v>
      </c>
      <c r="P3368">
        <f>VLOOKUP(O3368,mi2hh!A$2:B$4261,2,FALSE())</f>
        <v>3</v>
      </c>
      <c r="Q3368" t="str">
        <f t="shared" si="209"/>
        <v>Red</v>
      </c>
      <c r="R3368" t="str">
        <f t="shared" si="210"/>
        <v>VS</v>
      </c>
      <c r="S3368" s="24" t="s">
        <v>1135</v>
      </c>
      <c r="T3368" t="str">
        <f t="shared" si="211"/>
        <v>1</v>
      </c>
      <c r="U3368">
        <f>VLOOKUP(S3368,ar_skupina!L$2:M$136,2,FALSE())</f>
        <v>5</v>
      </c>
    </row>
    <row r="3369" spans="1:21" ht="14.25" customHeight="1" x14ac:dyDescent="0.25">
      <c r="A3369">
        <v>4076</v>
      </c>
      <c r="B3369" s="9">
        <v>45271.375</v>
      </c>
      <c r="C3369" s="9">
        <v>45271.479166666701</v>
      </c>
      <c r="D3369" t="s">
        <v>2321</v>
      </c>
      <c r="E3369">
        <v>111</v>
      </c>
      <c r="F3369" t="s">
        <v>2335</v>
      </c>
      <c r="G3369" t="s">
        <v>2</v>
      </c>
      <c r="H3369" t="s">
        <v>2313</v>
      </c>
      <c r="I3369" s="63" t="e">
        <f t="array" ref="I3369">_xlfn.IFS(#REF!="1",1,#REF!="2",2,#REF!="3",3,#REF!="1A",4,#REF!="1B",5,#REF!="2A",6,#REF!="2B",7,#REF!="3A",8,#REF!="3B",9,#REF!="4A",10,#REF!="","")</f>
        <v>#REF!</v>
      </c>
      <c r="J3369">
        <f>VLOOKUP(F3369,profesor!$G$2:$H$101,2,0)</f>
        <v>61</v>
      </c>
      <c r="K3369">
        <f>VLOOKUP(H3369,ar_predmet!A:C,3,0)</f>
        <v>1</v>
      </c>
      <c r="L3369" s="3">
        <f>VLOOKUP(H3369,ar_predmet!A:C,2,FALSE())</f>
        <v>5102</v>
      </c>
      <c r="M3369">
        <f>+VLOOKUP(G3369,tip_dogodka!$B$2:$C$10,2,0)</f>
        <v>1</v>
      </c>
      <c r="N3369">
        <f>+VLOOKUP(E3369,prostor!$F$1:$G$101,2,0)</f>
        <v>4</v>
      </c>
      <c r="O3369">
        <f t="shared" si="208"/>
        <v>150</v>
      </c>
      <c r="P3369">
        <f>VLOOKUP(O3369,mi2hh!A$2:B$4261,2,FALSE())</f>
        <v>3</v>
      </c>
      <c r="Q3369" t="str">
        <f t="shared" si="209"/>
        <v>Red</v>
      </c>
      <c r="R3369" t="str">
        <f t="shared" si="210"/>
        <v>VS</v>
      </c>
      <c r="S3369" s="24" t="s">
        <v>1128</v>
      </c>
      <c r="T3369" t="str">
        <f t="shared" si="211"/>
        <v/>
      </c>
      <c r="U3369">
        <f>VLOOKUP(S3369,ar_skupina!L$2:M$136,2,FALSE())</f>
        <v>1</v>
      </c>
    </row>
    <row r="3370" spans="1:21" ht="14.25" customHeight="1" x14ac:dyDescent="0.25">
      <c r="A3370">
        <v>4077</v>
      </c>
      <c r="B3370" s="9">
        <v>45266.375</v>
      </c>
      <c r="C3370" s="9">
        <v>45266.479166666701</v>
      </c>
      <c r="D3370" t="s">
        <v>2327</v>
      </c>
      <c r="E3370" t="s">
        <v>17</v>
      </c>
      <c r="F3370" t="s">
        <v>2335</v>
      </c>
      <c r="G3370" t="s">
        <v>3</v>
      </c>
      <c r="H3370" t="s">
        <v>2313</v>
      </c>
      <c r="I3370" s="63" t="e">
        <f t="array" ref="I3370">_xlfn.IFS(#REF!="1",1,#REF!="2",2,#REF!="3",3,#REF!="1A",4,#REF!="1B",5,#REF!="2A",6,#REF!="2B",7,#REF!="3A",8,#REF!="3B",9,#REF!="4A",10,#REF!="","")</f>
        <v>#REF!</v>
      </c>
      <c r="J3370">
        <f>VLOOKUP(F3370,profesor!$G$2:$H$101,2,0)</f>
        <v>61</v>
      </c>
      <c r="K3370">
        <f>VLOOKUP(H3370,ar_predmet!A:C,3,0)</f>
        <v>1</v>
      </c>
      <c r="L3370" s="3">
        <f>VLOOKUP(H3370,ar_predmet!A:C,2,FALSE())</f>
        <v>5102</v>
      </c>
      <c r="M3370">
        <f>+VLOOKUP(G3370,tip_dogodka!$B$2:$C$10,2,0)</f>
        <v>2</v>
      </c>
      <c r="N3370">
        <f>+VLOOKUP(E3370,prostor!$F$1:$G$101,2,0)</f>
        <v>55</v>
      </c>
      <c r="O3370">
        <f t="shared" si="208"/>
        <v>150</v>
      </c>
      <c r="P3370">
        <f>VLOOKUP(O3370,mi2hh!A$2:B$4261,2,FALSE())</f>
        <v>3</v>
      </c>
      <c r="Q3370" t="str">
        <f t="shared" si="209"/>
        <v>Red</v>
      </c>
      <c r="R3370" t="str">
        <f t="shared" si="210"/>
        <v>VS</v>
      </c>
      <c r="S3370" s="24" t="s">
        <v>1137</v>
      </c>
      <c r="T3370" t="str">
        <f t="shared" si="211"/>
        <v>2</v>
      </c>
      <c r="U3370">
        <f>VLOOKUP(S3370,ar_skupina!L$2:M$136,2,FALSE())</f>
        <v>6</v>
      </c>
    </row>
    <row r="3371" spans="1:21" ht="14.25" customHeight="1" x14ac:dyDescent="0.25">
      <c r="A3371">
        <v>4078</v>
      </c>
      <c r="B3371" s="9">
        <v>45281.375</v>
      </c>
      <c r="C3371" s="9">
        <v>45281.479166666701</v>
      </c>
      <c r="D3371" t="s">
        <v>2321</v>
      </c>
      <c r="E3371" t="s">
        <v>17</v>
      </c>
      <c r="F3371" t="s">
        <v>2335</v>
      </c>
      <c r="G3371" t="s">
        <v>2</v>
      </c>
      <c r="H3371" t="s">
        <v>2313</v>
      </c>
      <c r="I3371" s="63" t="e">
        <f t="array" ref="I3371">_xlfn.IFS(#REF!="1",1,#REF!="2",2,#REF!="3",3,#REF!="1A",4,#REF!="1B",5,#REF!="2A",6,#REF!="2B",7,#REF!="3A",8,#REF!="3B",9,#REF!="4A",10,#REF!="","")</f>
        <v>#REF!</v>
      </c>
      <c r="J3371">
        <f>VLOOKUP(F3371,profesor!$G$2:$H$101,2,0)</f>
        <v>61</v>
      </c>
      <c r="K3371">
        <f>VLOOKUP(H3371,ar_predmet!A:C,3,0)</f>
        <v>1</v>
      </c>
      <c r="L3371" s="3">
        <f>VLOOKUP(H3371,ar_predmet!A:C,2,FALSE())</f>
        <v>5102</v>
      </c>
      <c r="M3371">
        <f>+VLOOKUP(G3371,tip_dogodka!$B$2:$C$10,2,0)</f>
        <v>1</v>
      </c>
      <c r="N3371">
        <f>+VLOOKUP(E3371,prostor!$F$1:$G$101,2,0)</f>
        <v>55</v>
      </c>
      <c r="O3371">
        <f t="shared" si="208"/>
        <v>150</v>
      </c>
      <c r="P3371">
        <f>VLOOKUP(O3371,mi2hh!A$2:B$4261,2,FALSE())</f>
        <v>3</v>
      </c>
      <c r="Q3371" t="str">
        <f t="shared" si="209"/>
        <v>Red</v>
      </c>
      <c r="R3371" t="str">
        <f t="shared" si="210"/>
        <v>VS</v>
      </c>
      <c r="S3371" s="24" t="s">
        <v>1128</v>
      </c>
      <c r="T3371" t="str">
        <f t="shared" si="211"/>
        <v/>
      </c>
      <c r="U3371">
        <f>VLOOKUP(S3371,ar_skupina!L$2:M$136,2,FALSE())</f>
        <v>1</v>
      </c>
    </row>
    <row r="3372" spans="1:21" ht="14.25" customHeight="1" x14ac:dyDescent="0.25">
      <c r="A3372">
        <v>4079</v>
      </c>
      <c r="B3372" s="9">
        <v>45275.375</v>
      </c>
      <c r="C3372" s="9">
        <v>45275.479166666701</v>
      </c>
      <c r="D3372" t="s">
        <v>2320</v>
      </c>
      <c r="E3372" t="s">
        <v>17</v>
      </c>
      <c r="F3372" t="s">
        <v>2335</v>
      </c>
      <c r="G3372" t="s">
        <v>3</v>
      </c>
      <c r="H3372" t="s">
        <v>2313</v>
      </c>
      <c r="I3372" s="63" t="e">
        <f t="array" ref="I3372">_xlfn.IFS(#REF!="1",1,#REF!="2",2,#REF!="3",3,#REF!="1A",4,#REF!="1B",5,#REF!="2A",6,#REF!="2B",7,#REF!="3A",8,#REF!="3B",9,#REF!="4A",10,#REF!="","")</f>
        <v>#REF!</v>
      </c>
      <c r="J3372">
        <f>VLOOKUP(F3372,profesor!$G$2:$H$101,2,0)</f>
        <v>61</v>
      </c>
      <c r="K3372">
        <f>VLOOKUP(H3372,ar_predmet!A:C,3,0)</f>
        <v>1</v>
      </c>
      <c r="L3372" s="3">
        <f>VLOOKUP(H3372,ar_predmet!A:C,2,FALSE())</f>
        <v>5102</v>
      </c>
      <c r="M3372">
        <f>+VLOOKUP(G3372,tip_dogodka!$B$2:$C$10,2,0)</f>
        <v>2</v>
      </c>
      <c r="N3372">
        <f>+VLOOKUP(E3372,prostor!$F$1:$G$101,2,0)</f>
        <v>55</v>
      </c>
      <c r="O3372">
        <f t="shared" si="208"/>
        <v>150</v>
      </c>
      <c r="P3372">
        <f>VLOOKUP(O3372,mi2hh!A$2:B$4261,2,FALSE())</f>
        <v>3</v>
      </c>
      <c r="Q3372" t="str">
        <f t="shared" si="209"/>
        <v>Red</v>
      </c>
      <c r="R3372" t="str">
        <f t="shared" si="210"/>
        <v>VS</v>
      </c>
      <c r="S3372" s="24" t="s">
        <v>1139</v>
      </c>
      <c r="T3372" t="str">
        <f t="shared" si="211"/>
        <v>3</v>
      </c>
      <c r="U3372">
        <f>VLOOKUP(S3372,ar_skupina!L$2:M$136,2,FALSE())</f>
        <v>7</v>
      </c>
    </row>
    <row r="3373" spans="1:21" ht="14.25" customHeight="1" x14ac:dyDescent="0.25">
      <c r="A3373">
        <v>4080</v>
      </c>
      <c r="B3373" s="9">
        <v>45280.375</v>
      </c>
      <c r="C3373" s="9">
        <v>45280.479166666701</v>
      </c>
      <c r="D3373" t="s">
        <v>2338</v>
      </c>
      <c r="E3373" t="s">
        <v>16</v>
      </c>
      <c r="F3373" t="s">
        <v>2335</v>
      </c>
      <c r="G3373" t="s">
        <v>5</v>
      </c>
      <c r="H3373" t="s">
        <v>2313</v>
      </c>
      <c r="I3373" s="63" t="e">
        <f t="array" ref="I3373">_xlfn.IFS(#REF!="1",1,#REF!="2",2,#REF!="3",3,#REF!="1A",4,#REF!="1B",5,#REF!="2A",6,#REF!="2B",7,#REF!="3A",8,#REF!="3B",9,#REF!="4A",10,#REF!="","")</f>
        <v>#REF!</v>
      </c>
      <c r="J3373">
        <f>VLOOKUP(F3373,profesor!$G$2:$H$101,2,0)</f>
        <v>61</v>
      </c>
      <c r="K3373">
        <f>VLOOKUP(H3373,ar_predmet!A:C,3,0)</f>
        <v>1</v>
      </c>
      <c r="L3373" s="3">
        <f>VLOOKUP(H3373,ar_predmet!A:C,2,FALSE())</f>
        <v>5102</v>
      </c>
      <c r="M3373">
        <f>+VLOOKUP(G3373,tip_dogodka!$B$2:$C$10,2,0)</f>
        <v>4</v>
      </c>
      <c r="N3373">
        <f>+VLOOKUP(E3373,prostor!$F$1:$G$101,2,0)</f>
        <v>54</v>
      </c>
      <c r="O3373">
        <f t="shared" si="208"/>
        <v>150</v>
      </c>
      <c r="P3373">
        <f>VLOOKUP(O3373,mi2hh!A$2:B$4261,2,FALSE())</f>
        <v>3</v>
      </c>
      <c r="Q3373" t="str">
        <f t="shared" si="209"/>
        <v>Red</v>
      </c>
      <c r="R3373" t="str">
        <f t="shared" si="210"/>
        <v>VS</v>
      </c>
      <c r="S3373" s="24" t="s">
        <v>1139</v>
      </c>
      <c r="T3373" t="str">
        <f t="shared" si="211"/>
        <v>3</v>
      </c>
      <c r="U3373">
        <f>VLOOKUP(S3373,ar_skupina!L$2:M$136,2,FALSE())</f>
        <v>7</v>
      </c>
    </row>
    <row r="3374" spans="1:21" ht="14.25" customHeight="1" x14ac:dyDescent="0.25">
      <c r="A3374">
        <v>4081</v>
      </c>
      <c r="B3374" s="9">
        <v>45274.375</v>
      </c>
      <c r="C3374" s="9">
        <v>45274.479166666701</v>
      </c>
      <c r="D3374" t="s">
        <v>2327</v>
      </c>
      <c r="E3374">
        <v>306</v>
      </c>
      <c r="F3374" t="s">
        <v>2335</v>
      </c>
      <c r="G3374" t="s">
        <v>3</v>
      </c>
      <c r="H3374" t="s">
        <v>2313</v>
      </c>
      <c r="I3374" s="63" t="e">
        <f t="array" ref="I3374">_xlfn.IFS(#REF!="1",1,#REF!="2",2,#REF!="3",3,#REF!="1A",4,#REF!="1B",5,#REF!="2A",6,#REF!="2B",7,#REF!="3A",8,#REF!="3B",9,#REF!="4A",10,#REF!="","")</f>
        <v>#REF!</v>
      </c>
      <c r="J3374">
        <f>VLOOKUP(F3374,profesor!$G$2:$H$101,2,0)</f>
        <v>61</v>
      </c>
      <c r="K3374">
        <f>VLOOKUP(H3374,ar_predmet!A:C,3,0)</f>
        <v>1</v>
      </c>
      <c r="L3374" s="3">
        <f>VLOOKUP(H3374,ar_predmet!A:C,2,FALSE())</f>
        <v>5102</v>
      </c>
      <c r="M3374">
        <f>+VLOOKUP(G3374,tip_dogodka!$B$2:$C$10,2,0)</f>
        <v>2</v>
      </c>
      <c r="N3374">
        <f>+VLOOKUP(E3374,prostor!$F$1:$G$101,2,0)</f>
        <v>8</v>
      </c>
      <c r="O3374">
        <f t="shared" si="208"/>
        <v>150</v>
      </c>
      <c r="P3374">
        <f>VLOOKUP(O3374,mi2hh!A$2:B$4261,2,FALSE())</f>
        <v>3</v>
      </c>
      <c r="Q3374" t="str">
        <f t="shared" si="209"/>
        <v>Red</v>
      </c>
      <c r="R3374" t="str">
        <f t="shared" si="210"/>
        <v>VS</v>
      </c>
      <c r="S3374" s="24" t="s">
        <v>1137</v>
      </c>
      <c r="T3374" t="str">
        <f t="shared" si="211"/>
        <v>2</v>
      </c>
      <c r="U3374">
        <f>VLOOKUP(S3374,ar_skupina!L$2:M$136,2,FALSE())</f>
        <v>6</v>
      </c>
    </row>
    <row r="3375" spans="1:21" ht="14.25" customHeight="1" x14ac:dyDescent="0.25">
      <c r="A3375">
        <v>4082</v>
      </c>
      <c r="B3375" s="9">
        <v>45399.791666666701</v>
      </c>
      <c r="C3375" s="9">
        <v>45399.895833333299</v>
      </c>
      <c r="D3375" t="s">
        <v>2339</v>
      </c>
      <c r="E3375">
        <v>401</v>
      </c>
      <c r="F3375" t="s">
        <v>2340</v>
      </c>
      <c r="G3375" t="s">
        <v>3</v>
      </c>
      <c r="H3375" t="s">
        <v>1641</v>
      </c>
      <c r="I3375" s="63" t="e">
        <f t="array" ref="I3375">_xlfn.IFS(#REF!="1",1,#REF!="2",2,#REF!="3",3,#REF!="1A",4,#REF!="1B",5,#REF!="2A",6,#REF!="2B",7,#REF!="3A",8,#REF!="3B",9,#REF!="4A",10,#REF!="","")</f>
        <v>#REF!</v>
      </c>
      <c r="J3375">
        <f>VLOOKUP(F3375,profesor!$G$2:$H$101,2,0)</f>
        <v>62</v>
      </c>
      <c r="K3375">
        <f>VLOOKUP(H3375,ar_predmet!A:C,3,0)</f>
        <v>12</v>
      </c>
      <c r="L3375" s="3">
        <f>VLOOKUP(H3375,ar_predmet!A:C,2,FALSE())</f>
        <v>5118</v>
      </c>
      <c r="M3375">
        <f>+VLOOKUP(G3375,tip_dogodka!$B$2:$C$10,2,0)</f>
        <v>2</v>
      </c>
      <c r="N3375">
        <f>+VLOOKUP(E3375,prostor!$F$1:$G$101,2,0)</f>
        <v>10</v>
      </c>
      <c r="O3375">
        <f t="shared" si="208"/>
        <v>150</v>
      </c>
      <c r="P3375">
        <f>VLOOKUP(O3375,mi2hh!A$2:B$4261,2,FALSE())</f>
        <v>3</v>
      </c>
      <c r="Q3375" t="str">
        <f t="shared" si="209"/>
        <v>Red</v>
      </c>
      <c r="R3375" t="str">
        <f t="shared" si="210"/>
        <v>VS</v>
      </c>
      <c r="S3375" s="24" t="s">
        <v>1151</v>
      </c>
      <c r="T3375" t="str">
        <f t="shared" si="211"/>
        <v>2</v>
      </c>
      <c r="U3375">
        <f>VLOOKUP(S3375,ar_skupina!L$2:M$136,2,FALSE())</f>
        <v>14</v>
      </c>
    </row>
    <row r="3376" spans="1:21" ht="14.25" customHeight="1" x14ac:dyDescent="0.25">
      <c r="A3376">
        <v>4083</v>
      </c>
      <c r="B3376" s="9">
        <v>45384.677083333299</v>
      </c>
      <c r="C3376" s="9">
        <v>45384.78125</v>
      </c>
      <c r="D3376" t="s">
        <v>2339</v>
      </c>
      <c r="E3376">
        <v>306</v>
      </c>
      <c r="F3376" t="s">
        <v>2340</v>
      </c>
      <c r="G3376" t="s">
        <v>3</v>
      </c>
      <c r="H3376" t="s">
        <v>1641</v>
      </c>
      <c r="I3376" s="63" t="e">
        <f t="array" ref="I3376">_xlfn.IFS(#REF!="1",1,#REF!="2",2,#REF!="3",3,#REF!="1A",4,#REF!="1B",5,#REF!="2A",6,#REF!="2B",7,#REF!="3A",8,#REF!="3B",9,#REF!="4A",10,#REF!="","")</f>
        <v>#REF!</v>
      </c>
      <c r="J3376">
        <f>VLOOKUP(F3376,profesor!$G$2:$H$101,2,0)</f>
        <v>62</v>
      </c>
      <c r="K3376">
        <f>VLOOKUP(H3376,ar_predmet!A:C,3,0)</f>
        <v>12</v>
      </c>
      <c r="L3376" s="3">
        <f>VLOOKUP(H3376,ar_predmet!A:C,2,FALSE())</f>
        <v>5118</v>
      </c>
      <c r="M3376">
        <f>+VLOOKUP(G3376,tip_dogodka!$B$2:$C$10,2,0)</f>
        <v>2</v>
      </c>
      <c r="N3376">
        <f>+VLOOKUP(E3376,prostor!$F$1:$G$101,2,0)</f>
        <v>8</v>
      </c>
      <c r="O3376">
        <f t="shared" si="208"/>
        <v>150</v>
      </c>
      <c r="P3376">
        <f>VLOOKUP(O3376,mi2hh!A$2:B$4261,2,FALSE())</f>
        <v>3</v>
      </c>
      <c r="Q3376" t="str">
        <f t="shared" si="209"/>
        <v>Red</v>
      </c>
      <c r="R3376" t="str">
        <f t="shared" si="210"/>
        <v>VS</v>
      </c>
      <c r="S3376" s="24" t="s">
        <v>1151</v>
      </c>
      <c r="T3376" t="str">
        <f t="shared" si="211"/>
        <v>2</v>
      </c>
      <c r="U3376">
        <f>VLOOKUP(S3376,ar_skupina!L$2:M$136,2,FALSE())</f>
        <v>14</v>
      </c>
    </row>
    <row r="3377" spans="1:21" ht="14.25" customHeight="1" x14ac:dyDescent="0.25">
      <c r="A3377">
        <v>4084</v>
      </c>
      <c r="B3377" s="9">
        <v>45387.791666666701</v>
      </c>
      <c r="C3377" s="9">
        <v>45387.895833333299</v>
      </c>
      <c r="D3377" t="s">
        <v>2341</v>
      </c>
      <c r="E3377" t="s">
        <v>16</v>
      </c>
      <c r="F3377" t="s">
        <v>2340</v>
      </c>
      <c r="G3377" t="s">
        <v>5</v>
      </c>
      <c r="H3377" t="s">
        <v>1641</v>
      </c>
      <c r="I3377" s="63" t="e">
        <f t="array" ref="I3377">_xlfn.IFS(#REF!="1",1,#REF!="2",2,#REF!="3",3,#REF!="1A",4,#REF!="1B",5,#REF!="2A",6,#REF!="2B",7,#REF!="3A",8,#REF!="3B",9,#REF!="4A",10,#REF!="","")</f>
        <v>#REF!</v>
      </c>
      <c r="J3377">
        <f>VLOOKUP(F3377,profesor!$G$2:$H$101,2,0)</f>
        <v>62</v>
      </c>
      <c r="K3377">
        <f>VLOOKUP(H3377,ar_predmet!A:C,3,0)</f>
        <v>12</v>
      </c>
      <c r="L3377" s="3">
        <f>VLOOKUP(H3377,ar_predmet!A:C,2,FALSE())</f>
        <v>5118</v>
      </c>
      <c r="M3377">
        <f>+VLOOKUP(G3377,tip_dogodka!$B$2:$C$10,2,0)</f>
        <v>4</v>
      </c>
      <c r="N3377">
        <f>+VLOOKUP(E3377,prostor!$F$1:$G$101,2,0)</f>
        <v>54</v>
      </c>
      <c r="O3377">
        <f t="shared" si="208"/>
        <v>150</v>
      </c>
      <c r="P3377">
        <f>VLOOKUP(O3377,mi2hh!A$2:B$4261,2,FALSE())</f>
        <v>3</v>
      </c>
      <c r="Q3377" t="str">
        <f t="shared" si="209"/>
        <v>Red</v>
      </c>
      <c r="R3377" t="str">
        <f t="shared" si="210"/>
        <v>VS</v>
      </c>
      <c r="S3377" s="24" t="s">
        <v>1150</v>
      </c>
      <c r="T3377" t="str">
        <f t="shared" si="211"/>
        <v>1</v>
      </c>
      <c r="U3377">
        <f>VLOOKUP(S3377,ar_skupina!L$2:M$136,2,FALSE())</f>
        <v>13</v>
      </c>
    </row>
    <row r="3378" spans="1:21" ht="14.25" customHeight="1" x14ac:dyDescent="0.25">
      <c r="A3378">
        <v>4085</v>
      </c>
      <c r="B3378" s="9">
        <v>45377.708333333299</v>
      </c>
      <c r="C3378" s="9">
        <v>45377.8125</v>
      </c>
      <c r="D3378" t="s">
        <v>2339</v>
      </c>
      <c r="E3378">
        <v>306</v>
      </c>
      <c r="F3378" t="s">
        <v>2340</v>
      </c>
      <c r="G3378" t="s">
        <v>3</v>
      </c>
      <c r="H3378" t="s">
        <v>1641</v>
      </c>
      <c r="I3378" s="63" t="e">
        <f t="array" ref="I3378">_xlfn.IFS(#REF!="1",1,#REF!="2",2,#REF!="3",3,#REF!="1A",4,#REF!="1B",5,#REF!="2A",6,#REF!="2B",7,#REF!="3A",8,#REF!="3B",9,#REF!="4A",10,#REF!="","")</f>
        <v>#REF!</v>
      </c>
      <c r="J3378">
        <f>VLOOKUP(F3378,profesor!$G$2:$H$101,2,0)</f>
        <v>62</v>
      </c>
      <c r="K3378">
        <f>VLOOKUP(H3378,ar_predmet!A:C,3,0)</f>
        <v>12</v>
      </c>
      <c r="L3378" s="3">
        <f>VLOOKUP(H3378,ar_predmet!A:C,2,FALSE())</f>
        <v>5118</v>
      </c>
      <c r="M3378">
        <f>+VLOOKUP(G3378,tip_dogodka!$B$2:$C$10,2,0)</f>
        <v>2</v>
      </c>
      <c r="N3378">
        <f>+VLOOKUP(E3378,prostor!$F$1:$G$101,2,0)</f>
        <v>8</v>
      </c>
      <c r="O3378">
        <f t="shared" si="208"/>
        <v>150</v>
      </c>
      <c r="P3378">
        <f>VLOOKUP(O3378,mi2hh!A$2:B$4261,2,FALSE())</f>
        <v>3</v>
      </c>
      <c r="Q3378" t="str">
        <f t="shared" si="209"/>
        <v>Red</v>
      </c>
      <c r="R3378" t="str">
        <f t="shared" si="210"/>
        <v>VS</v>
      </c>
      <c r="S3378" s="24" t="s">
        <v>1151</v>
      </c>
      <c r="T3378" t="str">
        <f t="shared" si="211"/>
        <v>2</v>
      </c>
      <c r="U3378">
        <f>VLOOKUP(S3378,ar_skupina!L$2:M$136,2,FALSE())</f>
        <v>14</v>
      </c>
    </row>
    <row r="3379" spans="1:21" ht="14.25" customHeight="1" x14ac:dyDescent="0.25">
      <c r="A3379">
        <v>4086</v>
      </c>
      <c r="B3379" s="9">
        <v>45362.75</v>
      </c>
      <c r="C3379" s="9">
        <v>45362.854166666701</v>
      </c>
      <c r="D3379" t="s">
        <v>2339</v>
      </c>
      <c r="E3379">
        <v>306</v>
      </c>
      <c r="F3379" t="s">
        <v>2340</v>
      </c>
      <c r="G3379" t="s">
        <v>3</v>
      </c>
      <c r="H3379" t="s">
        <v>1641</v>
      </c>
      <c r="I3379" s="63" t="e">
        <f t="array" ref="I3379">_xlfn.IFS(#REF!="1",1,#REF!="2",2,#REF!="3",3,#REF!="1A",4,#REF!="1B",5,#REF!="2A",6,#REF!="2B",7,#REF!="3A",8,#REF!="3B",9,#REF!="4A",10,#REF!="","")</f>
        <v>#REF!</v>
      </c>
      <c r="J3379">
        <f>VLOOKUP(F3379,profesor!$G$2:$H$101,2,0)</f>
        <v>62</v>
      </c>
      <c r="K3379">
        <f>VLOOKUP(H3379,ar_predmet!A:C,3,0)</f>
        <v>12</v>
      </c>
      <c r="L3379" s="3">
        <f>VLOOKUP(H3379,ar_predmet!A:C,2,FALSE())</f>
        <v>5118</v>
      </c>
      <c r="M3379">
        <f>+VLOOKUP(G3379,tip_dogodka!$B$2:$C$10,2,0)</f>
        <v>2</v>
      </c>
      <c r="N3379">
        <f>+VLOOKUP(E3379,prostor!$F$1:$G$101,2,0)</f>
        <v>8</v>
      </c>
      <c r="O3379">
        <f t="shared" si="208"/>
        <v>150</v>
      </c>
      <c r="P3379">
        <f>VLOOKUP(O3379,mi2hh!A$2:B$4261,2,FALSE())</f>
        <v>3</v>
      </c>
      <c r="Q3379" t="str">
        <f t="shared" si="209"/>
        <v>Red</v>
      </c>
      <c r="R3379" t="str">
        <f t="shared" si="210"/>
        <v>VS</v>
      </c>
      <c r="S3379" s="24" t="s">
        <v>1151</v>
      </c>
      <c r="T3379" t="str">
        <f t="shared" si="211"/>
        <v>2</v>
      </c>
      <c r="U3379">
        <f>VLOOKUP(S3379,ar_skupina!L$2:M$136,2,FALSE())</f>
        <v>14</v>
      </c>
    </row>
    <row r="3380" spans="1:21" ht="14.25" customHeight="1" x14ac:dyDescent="0.25">
      <c r="A3380">
        <v>4087</v>
      </c>
      <c r="B3380" s="9">
        <v>45370.75</v>
      </c>
      <c r="C3380" s="9">
        <v>45370.854166666701</v>
      </c>
      <c r="D3380" t="s">
        <v>2342</v>
      </c>
      <c r="E3380">
        <v>302</v>
      </c>
      <c r="F3380" t="s">
        <v>2340</v>
      </c>
      <c r="G3380" t="s">
        <v>8</v>
      </c>
      <c r="H3380" t="s">
        <v>1641</v>
      </c>
      <c r="I3380" s="63" t="e">
        <f t="array" ref="I3380">_xlfn.IFS(#REF!="1",1,#REF!="2",2,#REF!="3",3,#REF!="1A",4,#REF!="1B",5,#REF!="2A",6,#REF!="2B",7,#REF!="3A",8,#REF!="3B",9,#REF!="4A",10,#REF!="","")</f>
        <v>#REF!</v>
      </c>
      <c r="J3380">
        <f>VLOOKUP(F3380,profesor!$G$2:$H$101,2,0)</f>
        <v>62</v>
      </c>
      <c r="K3380">
        <f>VLOOKUP(H3380,ar_predmet!A:C,3,0)</f>
        <v>12</v>
      </c>
      <c r="L3380" s="3">
        <f>VLOOKUP(H3380,ar_predmet!A:C,2,FALSE())</f>
        <v>5118</v>
      </c>
      <c r="M3380">
        <f>+VLOOKUP(G3380,tip_dogodka!$B$2:$C$10,2,0)</f>
        <v>7</v>
      </c>
      <c r="N3380">
        <f>+VLOOKUP(E3380,prostor!$F$1:$G$101,2,0)</f>
        <v>6</v>
      </c>
      <c r="O3380">
        <f t="shared" si="208"/>
        <v>150</v>
      </c>
      <c r="P3380">
        <f>VLOOKUP(O3380,mi2hh!A$2:B$4261,2,FALSE())</f>
        <v>3</v>
      </c>
      <c r="Q3380" t="str">
        <f t="shared" si="209"/>
        <v>Red</v>
      </c>
      <c r="R3380" t="str">
        <f t="shared" si="210"/>
        <v>VS</v>
      </c>
      <c r="S3380" s="24" t="s">
        <v>1128</v>
      </c>
      <c r="T3380" t="str">
        <f t="shared" si="211"/>
        <v/>
      </c>
      <c r="U3380">
        <f>VLOOKUP(S3380,ar_skupina!L$2:M$136,2,FALSE())</f>
        <v>1</v>
      </c>
    </row>
    <row r="3381" spans="1:21" ht="14.25" customHeight="1" x14ac:dyDescent="0.25">
      <c r="A3381">
        <v>4088</v>
      </c>
      <c r="B3381" s="9">
        <v>45391.677083333299</v>
      </c>
      <c r="C3381" s="9">
        <v>45391.78125</v>
      </c>
      <c r="D3381" t="s">
        <v>2339</v>
      </c>
      <c r="E3381">
        <v>306</v>
      </c>
      <c r="F3381" t="s">
        <v>2340</v>
      </c>
      <c r="G3381" t="s">
        <v>3</v>
      </c>
      <c r="H3381" t="s">
        <v>1641</v>
      </c>
      <c r="I3381" s="63" t="e">
        <f t="array" ref="I3381">_xlfn.IFS(#REF!="1",1,#REF!="2",2,#REF!="3",3,#REF!="1A",4,#REF!="1B",5,#REF!="2A",6,#REF!="2B",7,#REF!="3A",8,#REF!="3B",9,#REF!="4A",10,#REF!="","")</f>
        <v>#REF!</v>
      </c>
      <c r="J3381">
        <f>VLOOKUP(F3381,profesor!$G$2:$H$101,2,0)</f>
        <v>62</v>
      </c>
      <c r="K3381">
        <f>VLOOKUP(H3381,ar_predmet!A:C,3,0)</f>
        <v>12</v>
      </c>
      <c r="L3381" s="3">
        <f>VLOOKUP(H3381,ar_predmet!A:C,2,FALSE())</f>
        <v>5118</v>
      </c>
      <c r="M3381">
        <f>+VLOOKUP(G3381,tip_dogodka!$B$2:$C$10,2,0)</f>
        <v>2</v>
      </c>
      <c r="N3381">
        <f>+VLOOKUP(E3381,prostor!$F$1:$G$101,2,0)</f>
        <v>8</v>
      </c>
      <c r="O3381">
        <f t="shared" si="208"/>
        <v>150</v>
      </c>
      <c r="P3381">
        <f>VLOOKUP(O3381,mi2hh!A$2:B$4261,2,FALSE())</f>
        <v>3</v>
      </c>
      <c r="Q3381" t="str">
        <f t="shared" si="209"/>
        <v>Red</v>
      </c>
      <c r="R3381" t="str">
        <f t="shared" si="210"/>
        <v>VS</v>
      </c>
      <c r="S3381" s="24" t="s">
        <v>1151</v>
      </c>
      <c r="T3381" t="str">
        <f t="shared" si="211"/>
        <v>2</v>
      </c>
      <c r="U3381">
        <f>VLOOKUP(S3381,ar_skupina!L$2:M$136,2,FALSE())</f>
        <v>14</v>
      </c>
    </row>
    <row r="3382" spans="1:21" ht="14.25" customHeight="1" x14ac:dyDescent="0.25">
      <c r="A3382">
        <v>4089</v>
      </c>
      <c r="B3382" s="9">
        <v>45369.635416666701</v>
      </c>
      <c r="C3382" s="9">
        <v>45369.739583333299</v>
      </c>
      <c r="D3382" t="s">
        <v>2339</v>
      </c>
      <c r="E3382">
        <v>306</v>
      </c>
      <c r="F3382" t="s">
        <v>2340</v>
      </c>
      <c r="G3382" t="s">
        <v>3</v>
      </c>
      <c r="H3382" t="s">
        <v>1641</v>
      </c>
      <c r="I3382" s="63" t="e">
        <f t="array" ref="I3382">_xlfn.IFS(#REF!="1",1,#REF!="2",2,#REF!="3",3,#REF!="1A",4,#REF!="1B",5,#REF!="2A",6,#REF!="2B",7,#REF!="3A",8,#REF!="3B",9,#REF!="4A",10,#REF!="","")</f>
        <v>#REF!</v>
      </c>
      <c r="J3382">
        <f>VLOOKUP(F3382,profesor!$G$2:$H$101,2,0)</f>
        <v>62</v>
      </c>
      <c r="K3382">
        <f>VLOOKUP(H3382,ar_predmet!A:C,3,0)</f>
        <v>12</v>
      </c>
      <c r="L3382" s="3">
        <f>VLOOKUP(H3382,ar_predmet!A:C,2,FALSE())</f>
        <v>5118</v>
      </c>
      <c r="M3382">
        <f>+VLOOKUP(G3382,tip_dogodka!$B$2:$C$10,2,0)</f>
        <v>2</v>
      </c>
      <c r="N3382">
        <f>+VLOOKUP(E3382,prostor!$F$1:$G$101,2,0)</f>
        <v>8</v>
      </c>
      <c r="O3382">
        <f t="shared" si="208"/>
        <v>150</v>
      </c>
      <c r="P3382">
        <f>VLOOKUP(O3382,mi2hh!A$2:B$4261,2,FALSE())</f>
        <v>3</v>
      </c>
      <c r="Q3382" t="str">
        <f t="shared" si="209"/>
        <v>Red</v>
      </c>
      <c r="R3382" t="str">
        <f t="shared" si="210"/>
        <v>VS</v>
      </c>
      <c r="S3382" s="24" t="s">
        <v>1151</v>
      </c>
      <c r="T3382" t="str">
        <f t="shared" si="211"/>
        <v>2</v>
      </c>
      <c r="U3382">
        <f>VLOOKUP(S3382,ar_skupina!L$2:M$136,2,FALSE())</f>
        <v>14</v>
      </c>
    </row>
    <row r="3383" spans="1:21" ht="14.25" customHeight="1" x14ac:dyDescent="0.25">
      <c r="A3383">
        <v>4090</v>
      </c>
      <c r="B3383" s="9">
        <v>45363.75</v>
      </c>
      <c r="C3383" s="9">
        <v>45363.854166666701</v>
      </c>
      <c r="D3383" t="s">
        <v>2343</v>
      </c>
      <c r="E3383">
        <v>306</v>
      </c>
      <c r="F3383" t="s">
        <v>2340</v>
      </c>
      <c r="G3383" t="s">
        <v>3</v>
      </c>
      <c r="H3383" t="s">
        <v>1641</v>
      </c>
      <c r="I3383" s="63" t="e">
        <f t="array" ref="I3383">_xlfn.IFS(#REF!="1",1,#REF!="2",2,#REF!="3",3,#REF!="1A",4,#REF!="1B",5,#REF!="2A",6,#REF!="2B",7,#REF!="3A",8,#REF!="3B",9,#REF!="4A",10,#REF!="","")</f>
        <v>#REF!</v>
      </c>
      <c r="J3383">
        <f>VLOOKUP(F3383,profesor!$G$2:$H$101,2,0)</f>
        <v>62</v>
      </c>
      <c r="K3383">
        <f>VLOOKUP(H3383,ar_predmet!A:C,3,0)</f>
        <v>12</v>
      </c>
      <c r="L3383" s="3">
        <f>VLOOKUP(H3383,ar_predmet!A:C,2,FALSE())</f>
        <v>5118</v>
      </c>
      <c r="M3383">
        <f>+VLOOKUP(G3383,tip_dogodka!$B$2:$C$10,2,0)</f>
        <v>2</v>
      </c>
      <c r="N3383">
        <f>+VLOOKUP(E3383,prostor!$F$1:$G$101,2,0)</f>
        <v>8</v>
      </c>
      <c r="O3383">
        <f t="shared" si="208"/>
        <v>150</v>
      </c>
      <c r="P3383">
        <f>VLOOKUP(O3383,mi2hh!A$2:B$4261,2,FALSE())</f>
        <v>3</v>
      </c>
      <c r="Q3383" t="str">
        <f t="shared" si="209"/>
        <v>Red</v>
      </c>
      <c r="R3383" t="str">
        <f t="shared" si="210"/>
        <v>VS</v>
      </c>
      <c r="S3383" s="24" t="s">
        <v>1150</v>
      </c>
      <c r="T3383" t="str">
        <f t="shared" si="211"/>
        <v>1</v>
      </c>
      <c r="U3383">
        <f>VLOOKUP(S3383,ar_skupina!L$2:M$136,2,FALSE())</f>
        <v>13</v>
      </c>
    </row>
    <row r="3384" spans="1:21" ht="14.25" customHeight="1" x14ac:dyDescent="0.25">
      <c r="A3384">
        <v>4091</v>
      </c>
      <c r="B3384" s="9">
        <v>45394.791666666701</v>
      </c>
      <c r="C3384" s="9">
        <v>45394.895833333299</v>
      </c>
      <c r="D3384" t="s">
        <v>2339</v>
      </c>
      <c r="E3384">
        <v>306</v>
      </c>
      <c r="F3384" t="s">
        <v>2340</v>
      </c>
      <c r="G3384" t="s">
        <v>3</v>
      </c>
      <c r="H3384" t="s">
        <v>1641</v>
      </c>
      <c r="I3384" s="63" t="e">
        <f t="array" ref="I3384">_xlfn.IFS(#REF!="1",1,#REF!="2",2,#REF!="3",3,#REF!="1A",4,#REF!="1B",5,#REF!="2A",6,#REF!="2B",7,#REF!="3A",8,#REF!="3B",9,#REF!="4A",10,#REF!="","")</f>
        <v>#REF!</v>
      </c>
      <c r="J3384">
        <f>VLOOKUP(F3384,profesor!$G$2:$H$101,2,0)</f>
        <v>62</v>
      </c>
      <c r="K3384">
        <f>VLOOKUP(H3384,ar_predmet!A:C,3,0)</f>
        <v>12</v>
      </c>
      <c r="L3384" s="3">
        <f>VLOOKUP(H3384,ar_predmet!A:C,2,FALSE())</f>
        <v>5118</v>
      </c>
      <c r="M3384">
        <f>+VLOOKUP(G3384,tip_dogodka!$B$2:$C$10,2,0)</f>
        <v>2</v>
      </c>
      <c r="N3384">
        <f>+VLOOKUP(E3384,prostor!$F$1:$G$101,2,0)</f>
        <v>8</v>
      </c>
      <c r="O3384">
        <f t="shared" si="208"/>
        <v>150</v>
      </c>
      <c r="P3384">
        <f>VLOOKUP(O3384,mi2hh!A$2:B$4261,2,FALSE())</f>
        <v>3</v>
      </c>
      <c r="Q3384" t="str">
        <f t="shared" si="209"/>
        <v>Red</v>
      </c>
      <c r="R3384" t="str">
        <f t="shared" si="210"/>
        <v>VS</v>
      </c>
      <c r="S3384" s="24" t="s">
        <v>1151</v>
      </c>
      <c r="T3384" t="str">
        <f t="shared" si="211"/>
        <v>2</v>
      </c>
      <c r="U3384">
        <f>VLOOKUP(S3384,ar_skupina!L$2:M$136,2,FALSE())</f>
        <v>14</v>
      </c>
    </row>
    <row r="3385" spans="1:21" ht="14.25" customHeight="1" x14ac:dyDescent="0.25">
      <c r="A3385">
        <v>4092</v>
      </c>
      <c r="B3385" s="9">
        <v>45385.791666666701</v>
      </c>
      <c r="C3385" s="9">
        <v>45385.895833333299</v>
      </c>
      <c r="D3385" t="s">
        <v>2343</v>
      </c>
      <c r="E3385">
        <v>413</v>
      </c>
      <c r="F3385" t="s">
        <v>2340</v>
      </c>
      <c r="G3385" t="s">
        <v>3</v>
      </c>
      <c r="H3385" t="s">
        <v>1641</v>
      </c>
      <c r="I3385" s="63" t="e">
        <f t="array" ref="I3385">_xlfn.IFS(#REF!="1",1,#REF!="2",2,#REF!="3",3,#REF!="1A",4,#REF!="1B",5,#REF!="2A",6,#REF!="2B",7,#REF!="3A",8,#REF!="3B",9,#REF!="4A",10,#REF!="","")</f>
        <v>#REF!</v>
      </c>
      <c r="J3385">
        <f>VLOOKUP(F3385,profesor!$G$2:$H$101,2,0)</f>
        <v>62</v>
      </c>
      <c r="K3385">
        <f>VLOOKUP(H3385,ar_predmet!A:C,3,0)</f>
        <v>12</v>
      </c>
      <c r="L3385" s="3">
        <f>VLOOKUP(H3385,ar_predmet!A:C,2,FALSE())</f>
        <v>5118</v>
      </c>
      <c r="M3385">
        <f>+VLOOKUP(G3385,tip_dogodka!$B$2:$C$10,2,0)</f>
        <v>2</v>
      </c>
      <c r="N3385">
        <f>+VLOOKUP(E3385,prostor!$F$1:$G$101,2,0)</f>
        <v>16</v>
      </c>
      <c r="O3385">
        <f t="shared" si="208"/>
        <v>150</v>
      </c>
      <c r="P3385">
        <f>VLOOKUP(O3385,mi2hh!A$2:B$4261,2,FALSE())</f>
        <v>3</v>
      </c>
      <c r="Q3385" t="str">
        <f t="shared" si="209"/>
        <v>Red</v>
      </c>
      <c r="R3385" t="str">
        <f t="shared" si="210"/>
        <v>VS</v>
      </c>
      <c r="S3385" s="24" t="s">
        <v>1150</v>
      </c>
      <c r="T3385" t="str">
        <f t="shared" si="211"/>
        <v>1</v>
      </c>
      <c r="U3385">
        <f>VLOOKUP(S3385,ar_skupina!L$2:M$136,2,FALSE())</f>
        <v>13</v>
      </c>
    </row>
    <row r="3386" spans="1:21" ht="14.25" customHeight="1" x14ac:dyDescent="0.25">
      <c r="A3386">
        <v>4093</v>
      </c>
      <c r="B3386" s="9">
        <v>45376.75</v>
      </c>
      <c r="C3386" s="9">
        <v>45376.854166666701</v>
      </c>
      <c r="D3386" t="s">
        <v>2343</v>
      </c>
      <c r="E3386">
        <v>306</v>
      </c>
      <c r="F3386" t="s">
        <v>2340</v>
      </c>
      <c r="G3386" t="s">
        <v>3</v>
      </c>
      <c r="H3386" t="s">
        <v>1641</v>
      </c>
      <c r="I3386" s="63" t="e">
        <f t="array" ref="I3386">_xlfn.IFS(#REF!="1",1,#REF!="2",2,#REF!="3",3,#REF!="1A",4,#REF!="1B",5,#REF!="2A",6,#REF!="2B",7,#REF!="3A",8,#REF!="3B",9,#REF!="4A",10,#REF!="","")</f>
        <v>#REF!</v>
      </c>
      <c r="J3386">
        <f>VLOOKUP(F3386,profesor!$G$2:$H$101,2,0)</f>
        <v>62</v>
      </c>
      <c r="K3386">
        <f>VLOOKUP(H3386,ar_predmet!A:C,3,0)</f>
        <v>12</v>
      </c>
      <c r="L3386" s="3">
        <f>VLOOKUP(H3386,ar_predmet!A:C,2,FALSE())</f>
        <v>5118</v>
      </c>
      <c r="M3386">
        <f>+VLOOKUP(G3386,tip_dogodka!$B$2:$C$10,2,0)</f>
        <v>2</v>
      </c>
      <c r="N3386">
        <f>+VLOOKUP(E3386,prostor!$F$1:$G$101,2,0)</f>
        <v>8</v>
      </c>
      <c r="O3386">
        <f t="shared" si="208"/>
        <v>150</v>
      </c>
      <c r="P3386">
        <f>VLOOKUP(O3386,mi2hh!A$2:B$4261,2,FALSE())</f>
        <v>3</v>
      </c>
      <c r="Q3386" t="str">
        <f t="shared" si="209"/>
        <v>Red</v>
      </c>
      <c r="R3386" t="str">
        <f t="shared" si="210"/>
        <v>VS</v>
      </c>
      <c r="S3386" s="24" t="s">
        <v>1150</v>
      </c>
      <c r="T3386" t="str">
        <f t="shared" si="211"/>
        <v>1</v>
      </c>
      <c r="U3386">
        <f>VLOOKUP(S3386,ar_skupina!L$2:M$136,2,FALSE())</f>
        <v>13</v>
      </c>
    </row>
    <row r="3387" spans="1:21" ht="14.25" customHeight="1" x14ac:dyDescent="0.25">
      <c r="A3387">
        <v>4094</v>
      </c>
      <c r="B3387" s="9">
        <v>45384.791666666701</v>
      </c>
      <c r="C3387" s="9">
        <v>45384.895833333299</v>
      </c>
      <c r="D3387" t="s">
        <v>2343</v>
      </c>
      <c r="E3387">
        <v>306</v>
      </c>
      <c r="F3387" t="s">
        <v>2340</v>
      </c>
      <c r="G3387" t="s">
        <v>3</v>
      </c>
      <c r="H3387" t="s">
        <v>1641</v>
      </c>
      <c r="I3387" s="63" t="e">
        <f t="array" ref="I3387">_xlfn.IFS(#REF!="1",1,#REF!="2",2,#REF!="3",3,#REF!="1A",4,#REF!="1B",5,#REF!="2A",6,#REF!="2B",7,#REF!="3A",8,#REF!="3B",9,#REF!="4A",10,#REF!="","")</f>
        <v>#REF!</v>
      </c>
      <c r="J3387">
        <f>VLOOKUP(F3387,profesor!$G$2:$H$101,2,0)</f>
        <v>62</v>
      </c>
      <c r="K3387">
        <f>VLOOKUP(H3387,ar_predmet!A:C,3,0)</f>
        <v>12</v>
      </c>
      <c r="L3387" s="3">
        <f>VLOOKUP(H3387,ar_predmet!A:C,2,FALSE())</f>
        <v>5118</v>
      </c>
      <c r="M3387">
        <f>+VLOOKUP(G3387,tip_dogodka!$B$2:$C$10,2,0)</f>
        <v>2</v>
      </c>
      <c r="N3387">
        <f>+VLOOKUP(E3387,prostor!$F$1:$G$101,2,0)</f>
        <v>8</v>
      </c>
      <c r="O3387">
        <f t="shared" si="208"/>
        <v>150</v>
      </c>
      <c r="P3387">
        <f>VLOOKUP(O3387,mi2hh!A$2:B$4261,2,FALSE())</f>
        <v>3</v>
      </c>
      <c r="Q3387" t="str">
        <f t="shared" si="209"/>
        <v>Red</v>
      </c>
      <c r="R3387" t="str">
        <f t="shared" si="210"/>
        <v>VS</v>
      </c>
      <c r="S3387" s="24" t="s">
        <v>1150</v>
      </c>
      <c r="T3387" t="str">
        <f t="shared" si="211"/>
        <v>1</v>
      </c>
      <c r="U3387">
        <f>VLOOKUP(S3387,ar_skupina!L$2:M$136,2,FALSE())</f>
        <v>13</v>
      </c>
    </row>
    <row r="3388" spans="1:21" ht="14.25" customHeight="1" x14ac:dyDescent="0.25">
      <c r="A3388">
        <v>4095</v>
      </c>
      <c r="B3388" s="9">
        <v>45355.75</v>
      </c>
      <c r="C3388" s="9">
        <v>45355.854166666701</v>
      </c>
      <c r="D3388" t="s">
        <v>2339</v>
      </c>
      <c r="E3388">
        <v>306</v>
      </c>
      <c r="F3388" t="s">
        <v>2340</v>
      </c>
      <c r="G3388" t="s">
        <v>3</v>
      </c>
      <c r="H3388" t="s">
        <v>1641</v>
      </c>
      <c r="I3388" s="63" t="e">
        <f t="array" ref="I3388">_xlfn.IFS(#REF!="1",1,#REF!="2",2,#REF!="3",3,#REF!="1A",4,#REF!="1B",5,#REF!="2A",6,#REF!="2B",7,#REF!="3A",8,#REF!="3B",9,#REF!="4A",10,#REF!="","")</f>
        <v>#REF!</v>
      </c>
      <c r="J3388">
        <f>VLOOKUP(F3388,profesor!$G$2:$H$101,2,0)</f>
        <v>62</v>
      </c>
      <c r="K3388">
        <f>VLOOKUP(H3388,ar_predmet!A:C,3,0)</f>
        <v>12</v>
      </c>
      <c r="L3388" s="3">
        <f>VLOOKUP(H3388,ar_predmet!A:C,2,FALSE())</f>
        <v>5118</v>
      </c>
      <c r="M3388">
        <f>+VLOOKUP(G3388,tip_dogodka!$B$2:$C$10,2,0)</f>
        <v>2</v>
      </c>
      <c r="N3388">
        <f>+VLOOKUP(E3388,prostor!$F$1:$G$101,2,0)</f>
        <v>8</v>
      </c>
      <c r="O3388">
        <f t="shared" si="208"/>
        <v>150</v>
      </c>
      <c r="P3388">
        <f>VLOOKUP(O3388,mi2hh!A$2:B$4261,2,FALSE())</f>
        <v>3</v>
      </c>
      <c r="Q3388" t="str">
        <f t="shared" si="209"/>
        <v>Red</v>
      </c>
      <c r="R3388" t="str">
        <f t="shared" si="210"/>
        <v>VS</v>
      </c>
      <c r="S3388" s="24" t="s">
        <v>1151</v>
      </c>
      <c r="T3388" t="str">
        <f t="shared" si="211"/>
        <v>2</v>
      </c>
      <c r="U3388">
        <f>VLOOKUP(S3388,ar_skupina!L$2:M$136,2,FALSE())</f>
        <v>14</v>
      </c>
    </row>
    <row r="3389" spans="1:21" ht="14.25" customHeight="1" x14ac:dyDescent="0.25">
      <c r="A3389">
        <v>4096</v>
      </c>
      <c r="B3389" s="9">
        <v>45364.75</v>
      </c>
      <c r="C3389" s="9">
        <v>45364.854166666701</v>
      </c>
      <c r="D3389" t="s">
        <v>2339</v>
      </c>
      <c r="E3389">
        <v>306</v>
      </c>
      <c r="F3389" t="s">
        <v>2340</v>
      </c>
      <c r="G3389" t="s">
        <v>3</v>
      </c>
      <c r="H3389" t="s">
        <v>1641</v>
      </c>
      <c r="I3389" s="63" t="e">
        <f t="array" ref="I3389">_xlfn.IFS(#REF!="1",1,#REF!="2",2,#REF!="3",3,#REF!="1A",4,#REF!="1B",5,#REF!="2A",6,#REF!="2B",7,#REF!="3A",8,#REF!="3B",9,#REF!="4A",10,#REF!="","")</f>
        <v>#REF!</v>
      </c>
      <c r="J3389">
        <f>VLOOKUP(F3389,profesor!$G$2:$H$101,2,0)</f>
        <v>62</v>
      </c>
      <c r="K3389">
        <f>VLOOKUP(H3389,ar_predmet!A:C,3,0)</f>
        <v>12</v>
      </c>
      <c r="L3389" s="3">
        <f>VLOOKUP(H3389,ar_predmet!A:C,2,FALSE())</f>
        <v>5118</v>
      </c>
      <c r="M3389">
        <f>+VLOOKUP(G3389,tip_dogodka!$B$2:$C$10,2,0)</f>
        <v>2</v>
      </c>
      <c r="N3389">
        <f>+VLOOKUP(E3389,prostor!$F$1:$G$101,2,0)</f>
        <v>8</v>
      </c>
      <c r="O3389">
        <f t="shared" si="208"/>
        <v>150</v>
      </c>
      <c r="P3389">
        <f>VLOOKUP(O3389,mi2hh!A$2:B$4261,2,FALSE())</f>
        <v>3</v>
      </c>
      <c r="Q3389" t="str">
        <f t="shared" si="209"/>
        <v>Red</v>
      </c>
      <c r="R3389" t="str">
        <f t="shared" si="210"/>
        <v>VS</v>
      </c>
      <c r="S3389" s="24" t="s">
        <v>1151</v>
      </c>
      <c r="T3389" t="str">
        <f t="shared" si="211"/>
        <v>2</v>
      </c>
      <c r="U3389">
        <f>VLOOKUP(S3389,ar_skupina!L$2:M$136,2,FALSE())</f>
        <v>14</v>
      </c>
    </row>
    <row r="3390" spans="1:21" ht="14.25" customHeight="1" x14ac:dyDescent="0.25">
      <c r="A3390">
        <v>4097</v>
      </c>
      <c r="B3390" s="9">
        <v>45394.677083333299</v>
      </c>
      <c r="C3390" s="9">
        <v>45394.78125</v>
      </c>
      <c r="D3390" t="s">
        <v>2343</v>
      </c>
      <c r="E3390">
        <v>306</v>
      </c>
      <c r="F3390" t="s">
        <v>2340</v>
      </c>
      <c r="G3390" t="s">
        <v>3</v>
      </c>
      <c r="H3390" t="s">
        <v>1641</v>
      </c>
      <c r="I3390" s="63" t="e">
        <f t="array" ref="I3390">_xlfn.IFS(#REF!="1",1,#REF!="2",2,#REF!="3",3,#REF!="1A",4,#REF!="1B",5,#REF!="2A",6,#REF!="2B",7,#REF!="3A",8,#REF!="3B",9,#REF!="4A",10,#REF!="","")</f>
        <v>#REF!</v>
      </c>
      <c r="J3390">
        <f>VLOOKUP(F3390,profesor!$G$2:$H$101,2,0)</f>
        <v>62</v>
      </c>
      <c r="K3390">
        <f>VLOOKUP(H3390,ar_predmet!A:C,3,0)</f>
        <v>12</v>
      </c>
      <c r="L3390" s="3">
        <f>VLOOKUP(H3390,ar_predmet!A:C,2,FALSE())</f>
        <v>5118</v>
      </c>
      <c r="M3390">
        <f>+VLOOKUP(G3390,tip_dogodka!$B$2:$C$10,2,0)</f>
        <v>2</v>
      </c>
      <c r="N3390">
        <f>+VLOOKUP(E3390,prostor!$F$1:$G$101,2,0)</f>
        <v>8</v>
      </c>
      <c r="O3390">
        <f t="shared" si="208"/>
        <v>150</v>
      </c>
      <c r="P3390">
        <f>VLOOKUP(O3390,mi2hh!A$2:B$4261,2,FALSE())</f>
        <v>3</v>
      </c>
      <c r="Q3390" t="str">
        <f t="shared" si="209"/>
        <v>Red</v>
      </c>
      <c r="R3390" t="str">
        <f t="shared" si="210"/>
        <v>VS</v>
      </c>
      <c r="S3390" s="24" t="s">
        <v>1150</v>
      </c>
      <c r="T3390" t="str">
        <f t="shared" si="211"/>
        <v>1</v>
      </c>
      <c r="U3390">
        <f>VLOOKUP(S3390,ar_skupina!L$2:M$136,2,FALSE())</f>
        <v>13</v>
      </c>
    </row>
    <row r="3391" spans="1:21" ht="14.25" customHeight="1" x14ac:dyDescent="0.25">
      <c r="A3391">
        <v>4098</v>
      </c>
      <c r="B3391" s="9">
        <v>45392.677083333299</v>
      </c>
      <c r="C3391" s="9">
        <v>45392.78125</v>
      </c>
      <c r="D3391" t="s">
        <v>2343</v>
      </c>
      <c r="E3391">
        <v>306</v>
      </c>
      <c r="F3391" t="s">
        <v>2340</v>
      </c>
      <c r="G3391" t="s">
        <v>3</v>
      </c>
      <c r="H3391" t="s">
        <v>1641</v>
      </c>
      <c r="I3391" s="63" t="e">
        <f t="array" ref="I3391">_xlfn.IFS(#REF!="1",1,#REF!="2",2,#REF!="3",3,#REF!="1A",4,#REF!="1B",5,#REF!="2A",6,#REF!="2B",7,#REF!="3A",8,#REF!="3B",9,#REF!="4A",10,#REF!="","")</f>
        <v>#REF!</v>
      </c>
      <c r="J3391">
        <f>VLOOKUP(F3391,profesor!$G$2:$H$101,2,0)</f>
        <v>62</v>
      </c>
      <c r="K3391">
        <f>VLOOKUP(H3391,ar_predmet!A:C,3,0)</f>
        <v>12</v>
      </c>
      <c r="L3391" s="3">
        <f>VLOOKUP(H3391,ar_predmet!A:C,2,FALSE())</f>
        <v>5118</v>
      </c>
      <c r="M3391">
        <f>+VLOOKUP(G3391,tip_dogodka!$B$2:$C$10,2,0)</f>
        <v>2</v>
      </c>
      <c r="N3391">
        <f>+VLOOKUP(E3391,prostor!$F$1:$G$101,2,0)</f>
        <v>8</v>
      </c>
      <c r="O3391">
        <f t="shared" si="208"/>
        <v>150</v>
      </c>
      <c r="P3391">
        <f>VLOOKUP(O3391,mi2hh!A$2:B$4261,2,FALSE())</f>
        <v>3</v>
      </c>
      <c r="Q3391" t="str">
        <f t="shared" si="209"/>
        <v>Red</v>
      </c>
      <c r="R3391" t="str">
        <f t="shared" si="210"/>
        <v>VS</v>
      </c>
      <c r="S3391" s="24" t="s">
        <v>1150</v>
      </c>
      <c r="T3391" t="str">
        <f t="shared" si="211"/>
        <v>1</v>
      </c>
      <c r="U3391">
        <f>VLOOKUP(S3391,ar_skupina!L$2:M$136,2,FALSE())</f>
        <v>13</v>
      </c>
    </row>
    <row r="3392" spans="1:21" ht="14.25" customHeight="1" x14ac:dyDescent="0.25">
      <c r="A3392">
        <v>4099</v>
      </c>
      <c r="B3392" s="9">
        <v>45385.677083333299</v>
      </c>
      <c r="C3392" s="9">
        <v>45385.78125</v>
      </c>
      <c r="D3392" t="s">
        <v>2339</v>
      </c>
      <c r="E3392">
        <v>413</v>
      </c>
      <c r="F3392" t="s">
        <v>2340</v>
      </c>
      <c r="G3392" t="s">
        <v>3</v>
      </c>
      <c r="H3392" t="s">
        <v>1641</v>
      </c>
      <c r="I3392" s="63" t="e">
        <f t="array" ref="I3392">_xlfn.IFS(#REF!="1",1,#REF!="2",2,#REF!="3",3,#REF!="1A",4,#REF!="1B",5,#REF!="2A",6,#REF!="2B",7,#REF!="3A",8,#REF!="3B",9,#REF!="4A",10,#REF!="","")</f>
        <v>#REF!</v>
      </c>
      <c r="J3392">
        <f>VLOOKUP(F3392,profesor!$G$2:$H$101,2,0)</f>
        <v>62</v>
      </c>
      <c r="K3392">
        <f>VLOOKUP(H3392,ar_predmet!A:C,3,0)</f>
        <v>12</v>
      </c>
      <c r="L3392" s="3">
        <f>VLOOKUP(H3392,ar_predmet!A:C,2,FALSE())</f>
        <v>5118</v>
      </c>
      <c r="M3392">
        <f>+VLOOKUP(G3392,tip_dogodka!$B$2:$C$10,2,0)</f>
        <v>2</v>
      </c>
      <c r="N3392">
        <f>+VLOOKUP(E3392,prostor!$F$1:$G$101,2,0)</f>
        <v>16</v>
      </c>
      <c r="O3392">
        <f t="shared" si="208"/>
        <v>150</v>
      </c>
      <c r="P3392">
        <f>VLOOKUP(O3392,mi2hh!A$2:B$4261,2,FALSE())</f>
        <v>3</v>
      </c>
      <c r="Q3392" t="str">
        <f t="shared" si="209"/>
        <v>Red</v>
      </c>
      <c r="R3392" t="str">
        <f t="shared" si="210"/>
        <v>VS</v>
      </c>
      <c r="S3392" s="24" t="s">
        <v>1151</v>
      </c>
      <c r="T3392" t="str">
        <f t="shared" si="211"/>
        <v>2</v>
      </c>
      <c r="U3392">
        <f>VLOOKUP(S3392,ar_skupina!L$2:M$136,2,FALSE())</f>
        <v>14</v>
      </c>
    </row>
    <row r="3393" spans="1:21" ht="14.25" customHeight="1" x14ac:dyDescent="0.25">
      <c r="A3393">
        <v>4100</v>
      </c>
      <c r="B3393" s="9">
        <v>45387.677083333299</v>
      </c>
      <c r="C3393" s="9">
        <v>45387.78125</v>
      </c>
      <c r="D3393" t="s">
        <v>2344</v>
      </c>
      <c r="E3393" t="s">
        <v>16</v>
      </c>
      <c r="F3393" t="s">
        <v>2340</v>
      </c>
      <c r="G3393" t="s">
        <v>5</v>
      </c>
      <c r="H3393" t="s">
        <v>1641</v>
      </c>
      <c r="I3393" s="63" t="e">
        <f t="array" ref="I3393">_xlfn.IFS(#REF!="1",1,#REF!="2",2,#REF!="3",3,#REF!="1A",4,#REF!="1B",5,#REF!="2A",6,#REF!="2B",7,#REF!="3A",8,#REF!="3B",9,#REF!="4A",10,#REF!="","")</f>
        <v>#REF!</v>
      </c>
      <c r="J3393">
        <f>VLOOKUP(F3393,profesor!$G$2:$H$101,2,0)</f>
        <v>62</v>
      </c>
      <c r="K3393">
        <f>VLOOKUP(H3393,ar_predmet!A:C,3,0)</f>
        <v>12</v>
      </c>
      <c r="L3393" s="3">
        <f>VLOOKUP(H3393,ar_predmet!A:C,2,FALSE())</f>
        <v>5118</v>
      </c>
      <c r="M3393">
        <f>+VLOOKUP(G3393,tip_dogodka!$B$2:$C$10,2,0)</f>
        <v>4</v>
      </c>
      <c r="N3393">
        <f>+VLOOKUP(E3393,prostor!$F$1:$G$101,2,0)</f>
        <v>54</v>
      </c>
      <c r="O3393">
        <f t="shared" si="208"/>
        <v>150</v>
      </c>
      <c r="P3393">
        <f>VLOOKUP(O3393,mi2hh!A$2:B$4261,2,FALSE())</f>
        <v>3</v>
      </c>
      <c r="Q3393" t="str">
        <f t="shared" si="209"/>
        <v>Red</v>
      </c>
      <c r="R3393" t="str">
        <f t="shared" si="210"/>
        <v>VS</v>
      </c>
      <c r="S3393" s="24" t="s">
        <v>1151</v>
      </c>
      <c r="T3393" t="str">
        <f t="shared" si="211"/>
        <v>2</v>
      </c>
      <c r="U3393">
        <f>VLOOKUP(S3393,ar_skupina!L$2:M$136,2,FALSE())</f>
        <v>14</v>
      </c>
    </row>
    <row r="3394" spans="1:21" ht="14.25" customHeight="1" x14ac:dyDescent="0.25">
      <c r="A3394">
        <v>4101</v>
      </c>
      <c r="B3394" s="9">
        <v>45391.791666666701</v>
      </c>
      <c r="C3394" s="9">
        <v>45391.895833333299</v>
      </c>
      <c r="D3394" t="s">
        <v>2343</v>
      </c>
      <c r="E3394">
        <v>306</v>
      </c>
      <c r="F3394" t="s">
        <v>2340</v>
      </c>
      <c r="G3394" t="s">
        <v>3</v>
      </c>
      <c r="H3394" t="s">
        <v>1641</v>
      </c>
      <c r="I3394" s="63" t="e">
        <f t="array" ref="I3394">_xlfn.IFS(#REF!="1",1,#REF!="2",2,#REF!="3",3,#REF!="1A",4,#REF!="1B",5,#REF!="2A",6,#REF!="2B",7,#REF!="3A",8,#REF!="3B",9,#REF!="4A",10,#REF!="","")</f>
        <v>#REF!</v>
      </c>
      <c r="J3394">
        <f>VLOOKUP(F3394,profesor!$G$2:$H$101,2,0)</f>
        <v>62</v>
      </c>
      <c r="K3394">
        <f>VLOOKUP(H3394,ar_predmet!A:C,3,0)</f>
        <v>12</v>
      </c>
      <c r="L3394" s="3">
        <f>VLOOKUP(H3394,ar_predmet!A:C,2,FALSE())</f>
        <v>5118</v>
      </c>
      <c r="M3394">
        <f>+VLOOKUP(G3394,tip_dogodka!$B$2:$C$10,2,0)</f>
        <v>2</v>
      </c>
      <c r="N3394">
        <f>+VLOOKUP(E3394,prostor!$F$1:$G$101,2,0)</f>
        <v>8</v>
      </c>
      <c r="O3394">
        <f t="shared" ref="O3394:O3457" si="212">+INT(TEXT(((C3394-B3394)*24*60),"000"))</f>
        <v>150</v>
      </c>
      <c r="P3394">
        <f>VLOOKUP(O3394,mi2hh!A$2:B$4261,2,FALSE())</f>
        <v>3</v>
      </c>
      <c r="Q3394" t="str">
        <f t="shared" ref="Q3394:Q3457" si="213">IF(ISNUMBER(FIND("Redni",D3394)),"Red", IF(ISNUMBER(FIND("Izredni",D3394)),"Izr"))</f>
        <v>Red</v>
      </c>
      <c r="R3394" t="str">
        <f t="shared" ref="R3394:R3457" si="214">IF(ISNUMBER(FIND("-VS-",D3394)),"VS", IF(ISNUMBER(FIND("-UNI-",D3394)),"UN",IF(ISNUMBER(FIND("-MAG-",D3394)),"MA",IF(ISNUMBER(FIND("-DR-",D3394)),"DO"))))</f>
        <v>VS</v>
      </c>
      <c r="S3394" s="24" t="s">
        <v>1150</v>
      </c>
      <c r="T3394" t="str">
        <f t="shared" ref="T3394:T3457" si="215">IF(ISNUMBER(FIND("1. skupina",D3394)),"1",IF(ISNUMBER(FIND("2. skupina",D3394)),"2",IF(ISNUMBER(FIND("3. skupina",D3394)),"3",IF(ISNUMBER(FIND("1.a skupina",D3394)),"1A",IF(ISNUMBER(FIND("1.b skupina",D3394)),"1B",IF(ISNUMBER(FIND("2.a skupina",D3394)),"2A",IF(ISNUMBER(FIND("2.b skupina",D3394)),"2B",IF(ISNUMBER(FIND("3.a skupina",D3394)),"3A",IF(ISNUMBER(FIND("3.b skupina",D3394)),"3B",IF(ISNUMBER(FIND("4.a skupina",D3394)),"4A",""))))))))))</f>
        <v>1</v>
      </c>
      <c r="U3394">
        <f>VLOOKUP(S3394,ar_skupina!L$2:M$136,2,FALSE())</f>
        <v>13</v>
      </c>
    </row>
    <row r="3395" spans="1:21" ht="14.25" customHeight="1" x14ac:dyDescent="0.25">
      <c r="A3395">
        <v>4102</v>
      </c>
      <c r="B3395" s="9">
        <v>45369.75</v>
      </c>
      <c r="C3395" s="9">
        <v>45369.854166666701</v>
      </c>
      <c r="D3395" t="s">
        <v>2343</v>
      </c>
      <c r="E3395">
        <v>306</v>
      </c>
      <c r="F3395" t="s">
        <v>2340</v>
      </c>
      <c r="G3395" t="s">
        <v>3</v>
      </c>
      <c r="H3395" t="s">
        <v>1641</v>
      </c>
      <c r="I3395" s="63" t="e">
        <f t="array" ref="I3395">_xlfn.IFS(#REF!="1",1,#REF!="2",2,#REF!="3",3,#REF!="1A",4,#REF!="1B",5,#REF!="2A",6,#REF!="2B",7,#REF!="3A",8,#REF!="3B",9,#REF!="4A",10,#REF!="","")</f>
        <v>#REF!</v>
      </c>
      <c r="J3395">
        <f>VLOOKUP(F3395,profesor!$G$2:$H$101,2,0)</f>
        <v>62</v>
      </c>
      <c r="K3395">
        <f>VLOOKUP(H3395,ar_predmet!A:C,3,0)</f>
        <v>12</v>
      </c>
      <c r="L3395" s="3">
        <f>VLOOKUP(H3395,ar_predmet!A:C,2,FALSE())</f>
        <v>5118</v>
      </c>
      <c r="M3395">
        <f>+VLOOKUP(G3395,tip_dogodka!$B$2:$C$10,2,0)</f>
        <v>2</v>
      </c>
      <c r="N3395">
        <f>+VLOOKUP(E3395,prostor!$F$1:$G$101,2,0)</f>
        <v>8</v>
      </c>
      <c r="O3395">
        <f t="shared" si="212"/>
        <v>150</v>
      </c>
      <c r="P3395">
        <f>VLOOKUP(O3395,mi2hh!A$2:B$4261,2,FALSE())</f>
        <v>3</v>
      </c>
      <c r="Q3395" t="str">
        <f t="shared" si="213"/>
        <v>Red</v>
      </c>
      <c r="R3395" t="str">
        <f t="shared" si="214"/>
        <v>VS</v>
      </c>
      <c r="S3395" s="24" t="s">
        <v>1150</v>
      </c>
      <c r="T3395" t="str">
        <f t="shared" si="215"/>
        <v>1</v>
      </c>
      <c r="U3395">
        <f>VLOOKUP(S3395,ar_skupina!L$2:M$136,2,FALSE())</f>
        <v>13</v>
      </c>
    </row>
    <row r="3396" spans="1:21" ht="14.25" customHeight="1" x14ac:dyDescent="0.25">
      <c r="A3396">
        <v>4103</v>
      </c>
      <c r="B3396" s="9">
        <v>45399.677083333299</v>
      </c>
      <c r="C3396" s="9">
        <v>45399.78125</v>
      </c>
      <c r="D3396" t="s">
        <v>2343</v>
      </c>
      <c r="E3396">
        <v>413</v>
      </c>
      <c r="F3396" t="s">
        <v>2340</v>
      </c>
      <c r="G3396" t="s">
        <v>3</v>
      </c>
      <c r="H3396" t="s">
        <v>1641</v>
      </c>
      <c r="I3396" s="63" t="e">
        <f t="array" ref="I3396">_xlfn.IFS(#REF!="1",1,#REF!="2",2,#REF!="3",3,#REF!="1A",4,#REF!="1B",5,#REF!="2A",6,#REF!="2B",7,#REF!="3A",8,#REF!="3B",9,#REF!="4A",10,#REF!="","")</f>
        <v>#REF!</v>
      </c>
      <c r="J3396">
        <f>VLOOKUP(F3396,profesor!$G$2:$H$101,2,0)</f>
        <v>62</v>
      </c>
      <c r="K3396">
        <f>VLOOKUP(H3396,ar_predmet!A:C,3,0)</f>
        <v>12</v>
      </c>
      <c r="L3396" s="3">
        <f>VLOOKUP(H3396,ar_predmet!A:C,2,FALSE())</f>
        <v>5118</v>
      </c>
      <c r="M3396">
        <f>+VLOOKUP(G3396,tip_dogodka!$B$2:$C$10,2,0)</f>
        <v>2</v>
      </c>
      <c r="N3396">
        <f>+VLOOKUP(E3396,prostor!$F$1:$G$101,2,0)</f>
        <v>16</v>
      </c>
      <c r="O3396">
        <f t="shared" si="212"/>
        <v>150</v>
      </c>
      <c r="P3396">
        <f>VLOOKUP(O3396,mi2hh!A$2:B$4261,2,FALSE())</f>
        <v>3</v>
      </c>
      <c r="Q3396" t="str">
        <f t="shared" si="213"/>
        <v>Red</v>
      </c>
      <c r="R3396" t="str">
        <f t="shared" si="214"/>
        <v>VS</v>
      </c>
      <c r="S3396" s="24" t="s">
        <v>1150</v>
      </c>
      <c r="T3396" t="str">
        <f t="shared" si="215"/>
        <v>1</v>
      </c>
      <c r="U3396">
        <f>VLOOKUP(S3396,ar_skupina!L$2:M$136,2,FALSE())</f>
        <v>13</v>
      </c>
    </row>
    <row r="3397" spans="1:21" ht="14.25" customHeight="1" x14ac:dyDescent="0.25">
      <c r="A3397">
        <v>4104</v>
      </c>
      <c r="B3397" s="9">
        <v>45356.75</v>
      </c>
      <c r="C3397" s="9">
        <v>45356.854166666701</v>
      </c>
      <c r="D3397" t="s">
        <v>2341</v>
      </c>
      <c r="E3397" t="s">
        <v>16</v>
      </c>
      <c r="F3397" t="s">
        <v>2340</v>
      </c>
      <c r="G3397" t="s">
        <v>5</v>
      </c>
      <c r="H3397" t="s">
        <v>1641</v>
      </c>
      <c r="I3397" s="63" t="e">
        <f t="array" ref="I3397">_xlfn.IFS(#REF!="1",1,#REF!="2",2,#REF!="3",3,#REF!="1A",4,#REF!="1B",5,#REF!="2A",6,#REF!="2B",7,#REF!="3A",8,#REF!="3B",9,#REF!="4A",10,#REF!="","")</f>
        <v>#REF!</v>
      </c>
      <c r="J3397">
        <f>VLOOKUP(F3397,profesor!$G$2:$H$101,2,0)</f>
        <v>62</v>
      </c>
      <c r="K3397">
        <f>VLOOKUP(H3397,ar_predmet!A:C,3,0)</f>
        <v>12</v>
      </c>
      <c r="L3397" s="3">
        <f>VLOOKUP(H3397,ar_predmet!A:C,2,FALSE())</f>
        <v>5118</v>
      </c>
      <c r="M3397">
        <f>+VLOOKUP(G3397,tip_dogodka!$B$2:$C$10,2,0)</f>
        <v>4</v>
      </c>
      <c r="N3397">
        <f>+VLOOKUP(E3397,prostor!$F$1:$G$101,2,0)</f>
        <v>54</v>
      </c>
      <c r="O3397">
        <f t="shared" si="212"/>
        <v>150</v>
      </c>
      <c r="P3397">
        <f>VLOOKUP(O3397,mi2hh!A$2:B$4261,2,FALSE())</f>
        <v>3</v>
      </c>
      <c r="Q3397" t="str">
        <f t="shared" si="213"/>
        <v>Red</v>
      </c>
      <c r="R3397" t="str">
        <f t="shared" si="214"/>
        <v>VS</v>
      </c>
      <c r="S3397" s="24" t="s">
        <v>1150</v>
      </c>
      <c r="T3397" t="str">
        <f t="shared" si="215"/>
        <v>1</v>
      </c>
      <c r="U3397">
        <f>VLOOKUP(S3397,ar_skupina!L$2:M$136,2,FALSE())</f>
        <v>13</v>
      </c>
    </row>
    <row r="3398" spans="1:21" ht="14.25" customHeight="1" x14ac:dyDescent="0.25">
      <c r="A3398">
        <v>4105</v>
      </c>
      <c r="B3398" s="9">
        <v>45392.791666666701</v>
      </c>
      <c r="C3398" s="9">
        <v>45392.895833333299</v>
      </c>
      <c r="D3398" t="s">
        <v>2339</v>
      </c>
      <c r="E3398">
        <v>306</v>
      </c>
      <c r="F3398" t="s">
        <v>2340</v>
      </c>
      <c r="G3398" t="s">
        <v>3</v>
      </c>
      <c r="H3398" t="s">
        <v>1641</v>
      </c>
      <c r="I3398" s="63" t="e">
        <f t="array" ref="I3398">_xlfn.IFS(#REF!="1",1,#REF!="2",2,#REF!="3",3,#REF!="1A",4,#REF!="1B",5,#REF!="2A",6,#REF!="2B",7,#REF!="3A",8,#REF!="3B",9,#REF!="4A",10,#REF!="","")</f>
        <v>#REF!</v>
      </c>
      <c r="J3398">
        <f>VLOOKUP(F3398,profesor!$G$2:$H$101,2,0)</f>
        <v>62</v>
      </c>
      <c r="K3398">
        <f>VLOOKUP(H3398,ar_predmet!A:C,3,0)</f>
        <v>12</v>
      </c>
      <c r="L3398" s="3">
        <f>VLOOKUP(H3398,ar_predmet!A:C,2,FALSE())</f>
        <v>5118</v>
      </c>
      <c r="M3398">
        <f>+VLOOKUP(G3398,tip_dogodka!$B$2:$C$10,2,0)</f>
        <v>2</v>
      </c>
      <c r="N3398">
        <f>+VLOOKUP(E3398,prostor!$F$1:$G$101,2,0)</f>
        <v>8</v>
      </c>
      <c r="O3398">
        <f t="shared" si="212"/>
        <v>150</v>
      </c>
      <c r="P3398">
        <f>VLOOKUP(O3398,mi2hh!A$2:B$4261,2,FALSE())</f>
        <v>3</v>
      </c>
      <c r="Q3398" t="str">
        <f t="shared" si="213"/>
        <v>Red</v>
      </c>
      <c r="R3398" t="str">
        <f t="shared" si="214"/>
        <v>VS</v>
      </c>
      <c r="S3398" s="24" t="s">
        <v>1151</v>
      </c>
      <c r="T3398" t="str">
        <f t="shared" si="215"/>
        <v>2</v>
      </c>
      <c r="U3398">
        <f>VLOOKUP(S3398,ar_skupina!L$2:M$136,2,FALSE())</f>
        <v>14</v>
      </c>
    </row>
    <row r="3399" spans="1:21" ht="14.25" customHeight="1" x14ac:dyDescent="0.25">
      <c r="A3399">
        <v>4106</v>
      </c>
      <c r="B3399" s="9">
        <v>45352.75</v>
      </c>
      <c r="C3399" s="9">
        <v>45352.854166666701</v>
      </c>
      <c r="D3399" t="s">
        <v>2343</v>
      </c>
      <c r="E3399">
        <v>306</v>
      </c>
      <c r="F3399" t="s">
        <v>2340</v>
      </c>
      <c r="G3399" t="s">
        <v>3</v>
      </c>
      <c r="H3399" t="s">
        <v>1641</v>
      </c>
      <c r="I3399" s="63" t="e">
        <f t="array" ref="I3399">_xlfn.IFS(#REF!="1",1,#REF!="2",2,#REF!="3",3,#REF!="1A",4,#REF!="1B",5,#REF!="2A",6,#REF!="2B",7,#REF!="3A",8,#REF!="3B",9,#REF!="4A",10,#REF!="","")</f>
        <v>#REF!</v>
      </c>
      <c r="J3399">
        <f>VLOOKUP(F3399,profesor!$G$2:$H$101,2,0)</f>
        <v>62</v>
      </c>
      <c r="K3399">
        <f>VLOOKUP(H3399,ar_predmet!A:C,3,0)</f>
        <v>12</v>
      </c>
      <c r="L3399" s="3">
        <f>VLOOKUP(H3399,ar_predmet!A:C,2,FALSE())</f>
        <v>5118</v>
      </c>
      <c r="M3399">
        <f>+VLOOKUP(G3399,tip_dogodka!$B$2:$C$10,2,0)</f>
        <v>2</v>
      </c>
      <c r="N3399">
        <f>+VLOOKUP(E3399,prostor!$F$1:$G$101,2,0)</f>
        <v>8</v>
      </c>
      <c r="O3399">
        <f t="shared" si="212"/>
        <v>150</v>
      </c>
      <c r="P3399">
        <f>VLOOKUP(O3399,mi2hh!A$2:B$4261,2,FALSE())</f>
        <v>3</v>
      </c>
      <c r="Q3399" t="str">
        <f t="shared" si="213"/>
        <v>Red</v>
      </c>
      <c r="R3399" t="str">
        <f t="shared" si="214"/>
        <v>VS</v>
      </c>
      <c r="S3399" s="24" t="s">
        <v>1150</v>
      </c>
      <c r="T3399" t="str">
        <f t="shared" si="215"/>
        <v>1</v>
      </c>
      <c r="U3399">
        <f>VLOOKUP(S3399,ar_skupina!L$2:M$136,2,FALSE())</f>
        <v>13</v>
      </c>
    </row>
    <row r="3400" spans="1:21" ht="14.25" customHeight="1" x14ac:dyDescent="0.25">
      <c r="A3400">
        <v>4107</v>
      </c>
      <c r="B3400" s="9">
        <v>45359.75</v>
      </c>
      <c r="C3400" s="9">
        <v>45359.854166666701</v>
      </c>
      <c r="D3400" t="s">
        <v>2343</v>
      </c>
      <c r="E3400">
        <v>306</v>
      </c>
      <c r="F3400" t="s">
        <v>2340</v>
      </c>
      <c r="G3400" t="s">
        <v>3</v>
      </c>
      <c r="H3400" t="s">
        <v>1641</v>
      </c>
      <c r="I3400" s="63" t="e">
        <f t="array" ref="I3400">_xlfn.IFS(#REF!="1",1,#REF!="2",2,#REF!="3",3,#REF!="1A",4,#REF!="1B",5,#REF!="2A",6,#REF!="2B",7,#REF!="3A",8,#REF!="3B",9,#REF!="4A",10,#REF!="","")</f>
        <v>#REF!</v>
      </c>
      <c r="J3400">
        <f>VLOOKUP(F3400,profesor!$G$2:$H$101,2,0)</f>
        <v>62</v>
      </c>
      <c r="K3400">
        <f>VLOOKUP(H3400,ar_predmet!A:C,3,0)</f>
        <v>12</v>
      </c>
      <c r="L3400" s="3">
        <f>VLOOKUP(H3400,ar_predmet!A:C,2,FALSE())</f>
        <v>5118</v>
      </c>
      <c r="M3400">
        <f>+VLOOKUP(G3400,tip_dogodka!$B$2:$C$10,2,0)</f>
        <v>2</v>
      </c>
      <c r="N3400">
        <f>+VLOOKUP(E3400,prostor!$F$1:$G$101,2,0)</f>
        <v>8</v>
      </c>
      <c r="O3400">
        <f t="shared" si="212"/>
        <v>150</v>
      </c>
      <c r="P3400">
        <f>VLOOKUP(O3400,mi2hh!A$2:B$4261,2,FALSE())</f>
        <v>3</v>
      </c>
      <c r="Q3400" t="str">
        <f t="shared" si="213"/>
        <v>Red</v>
      </c>
      <c r="R3400" t="str">
        <f t="shared" si="214"/>
        <v>VS</v>
      </c>
      <c r="S3400" s="24" t="s">
        <v>1150</v>
      </c>
      <c r="T3400" t="str">
        <f t="shared" si="215"/>
        <v>1</v>
      </c>
      <c r="U3400">
        <f>VLOOKUP(S3400,ar_skupina!L$2:M$136,2,FALSE())</f>
        <v>13</v>
      </c>
    </row>
    <row r="3401" spans="1:21" ht="14.25" customHeight="1" x14ac:dyDescent="0.25">
      <c r="A3401">
        <v>4108</v>
      </c>
      <c r="B3401" s="9">
        <v>45357.75</v>
      </c>
      <c r="C3401" s="9">
        <v>45357.854166666701</v>
      </c>
      <c r="D3401" t="s">
        <v>2344</v>
      </c>
      <c r="E3401" t="s">
        <v>16</v>
      </c>
      <c r="F3401" t="s">
        <v>2340</v>
      </c>
      <c r="G3401" t="s">
        <v>5</v>
      </c>
      <c r="H3401" t="s">
        <v>1641</v>
      </c>
      <c r="I3401" s="63" t="e">
        <f t="array" ref="I3401">_xlfn.IFS(#REF!="1",1,#REF!="2",2,#REF!="3",3,#REF!="1A",4,#REF!="1B",5,#REF!="2A",6,#REF!="2B",7,#REF!="3A",8,#REF!="3B",9,#REF!="4A",10,#REF!="","")</f>
        <v>#REF!</v>
      </c>
      <c r="J3401">
        <f>VLOOKUP(F3401,profesor!$G$2:$H$101,2,0)</f>
        <v>62</v>
      </c>
      <c r="K3401">
        <f>VLOOKUP(H3401,ar_predmet!A:C,3,0)</f>
        <v>12</v>
      </c>
      <c r="L3401" s="3">
        <f>VLOOKUP(H3401,ar_predmet!A:C,2,FALSE())</f>
        <v>5118</v>
      </c>
      <c r="M3401">
        <f>+VLOOKUP(G3401,tip_dogodka!$B$2:$C$10,2,0)</f>
        <v>4</v>
      </c>
      <c r="N3401">
        <f>+VLOOKUP(E3401,prostor!$F$1:$G$101,2,0)</f>
        <v>54</v>
      </c>
      <c r="O3401">
        <f t="shared" si="212"/>
        <v>150</v>
      </c>
      <c r="P3401">
        <f>VLOOKUP(O3401,mi2hh!A$2:B$4261,2,FALSE())</f>
        <v>3</v>
      </c>
      <c r="Q3401" t="str">
        <f t="shared" si="213"/>
        <v>Red</v>
      </c>
      <c r="R3401" t="str">
        <f t="shared" si="214"/>
        <v>VS</v>
      </c>
      <c r="S3401" s="24" t="s">
        <v>1151</v>
      </c>
      <c r="T3401" t="str">
        <f t="shared" si="215"/>
        <v>2</v>
      </c>
      <c r="U3401">
        <f>VLOOKUP(S3401,ar_skupina!L$2:M$136,2,FALSE())</f>
        <v>14</v>
      </c>
    </row>
    <row r="3402" spans="1:21" ht="14.25" customHeight="1" x14ac:dyDescent="0.25">
      <c r="A3402">
        <v>4109</v>
      </c>
      <c r="B3402" s="9">
        <v>45399.791666666701</v>
      </c>
      <c r="C3402" s="9">
        <v>45399.895833333299</v>
      </c>
      <c r="D3402" t="s">
        <v>2339</v>
      </c>
      <c r="E3402">
        <v>401</v>
      </c>
      <c r="F3402" t="s">
        <v>2340</v>
      </c>
      <c r="G3402" t="s">
        <v>3</v>
      </c>
      <c r="H3402" t="s">
        <v>1641</v>
      </c>
      <c r="I3402" s="63" t="e">
        <f t="array" ref="I3402">_xlfn.IFS(#REF!="1",1,#REF!="2",2,#REF!="3",3,#REF!="1A",4,#REF!="1B",5,#REF!="2A",6,#REF!="2B",7,#REF!="3A",8,#REF!="3B",9,#REF!="4A",10,#REF!="","")</f>
        <v>#REF!</v>
      </c>
      <c r="J3402">
        <f>VLOOKUP(F3402,profesor!$G$2:$H$101,2,0)</f>
        <v>62</v>
      </c>
      <c r="K3402">
        <f>VLOOKUP(H3402,ar_predmet!A:C,3,0)</f>
        <v>12</v>
      </c>
      <c r="L3402" s="3">
        <f>VLOOKUP(H3402,ar_predmet!A:C,2,FALSE())</f>
        <v>5118</v>
      </c>
      <c r="M3402">
        <f>+VLOOKUP(G3402,tip_dogodka!$B$2:$C$10,2,0)</f>
        <v>2</v>
      </c>
      <c r="N3402">
        <f>+VLOOKUP(E3402,prostor!$F$1:$G$101,2,0)</f>
        <v>10</v>
      </c>
      <c r="O3402">
        <f t="shared" si="212"/>
        <v>150</v>
      </c>
      <c r="P3402">
        <f>VLOOKUP(O3402,mi2hh!A$2:B$4261,2,FALSE())</f>
        <v>3</v>
      </c>
      <c r="Q3402" t="str">
        <f t="shared" si="213"/>
        <v>Red</v>
      </c>
      <c r="R3402" t="str">
        <f t="shared" si="214"/>
        <v>VS</v>
      </c>
      <c r="S3402" s="24" t="s">
        <v>1151</v>
      </c>
      <c r="T3402" t="str">
        <f t="shared" si="215"/>
        <v>2</v>
      </c>
      <c r="U3402">
        <f>VLOOKUP(S3402,ar_skupina!L$2:M$136,2,FALSE())</f>
        <v>14</v>
      </c>
    </row>
    <row r="3403" spans="1:21" ht="14.25" customHeight="1" x14ac:dyDescent="0.25">
      <c r="A3403">
        <v>4110</v>
      </c>
      <c r="B3403" s="9">
        <v>45384.677083333299</v>
      </c>
      <c r="C3403" s="9">
        <v>45384.78125</v>
      </c>
      <c r="D3403" t="s">
        <v>2339</v>
      </c>
      <c r="E3403">
        <v>306</v>
      </c>
      <c r="F3403" t="s">
        <v>2340</v>
      </c>
      <c r="G3403" t="s">
        <v>3</v>
      </c>
      <c r="H3403" t="s">
        <v>1641</v>
      </c>
      <c r="I3403" s="63" t="e">
        <f t="array" ref="I3403">_xlfn.IFS(#REF!="1",1,#REF!="2",2,#REF!="3",3,#REF!="1A",4,#REF!="1B",5,#REF!="2A",6,#REF!="2B",7,#REF!="3A",8,#REF!="3B",9,#REF!="4A",10,#REF!="","")</f>
        <v>#REF!</v>
      </c>
      <c r="J3403">
        <f>VLOOKUP(F3403,profesor!$G$2:$H$101,2,0)</f>
        <v>62</v>
      </c>
      <c r="K3403">
        <f>VLOOKUP(H3403,ar_predmet!A:C,3,0)</f>
        <v>12</v>
      </c>
      <c r="L3403" s="3">
        <f>VLOOKUP(H3403,ar_predmet!A:C,2,FALSE())</f>
        <v>5118</v>
      </c>
      <c r="M3403">
        <f>+VLOOKUP(G3403,tip_dogodka!$B$2:$C$10,2,0)</f>
        <v>2</v>
      </c>
      <c r="N3403">
        <f>+VLOOKUP(E3403,prostor!$F$1:$G$101,2,0)</f>
        <v>8</v>
      </c>
      <c r="O3403">
        <f t="shared" si="212"/>
        <v>150</v>
      </c>
      <c r="P3403">
        <f>VLOOKUP(O3403,mi2hh!A$2:B$4261,2,FALSE())</f>
        <v>3</v>
      </c>
      <c r="Q3403" t="str">
        <f t="shared" si="213"/>
        <v>Red</v>
      </c>
      <c r="R3403" t="str">
        <f t="shared" si="214"/>
        <v>VS</v>
      </c>
      <c r="S3403" s="24" t="s">
        <v>1151</v>
      </c>
      <c r="T3403" t="str">
        <f t="shared" si="215"/>
        <v>2</v>
      </c>
      <c r="U3403">
        <f>VLOOKUP(S3403,ar_skupina!L$2:M$136,2,FALSE())</f>
        <v>14</v>
      </c>
    </row>
    <row r="3404" spans="1:21" ht="14.25" customHeight="1" x14ac:dyDescent="0.25">
      <c r="A3404">
        <v>4111</v>
      </c>
      <c r="B3404" s="9">
        <v>45387.791666666701</v>
      </c>
      <c r="C3404" s="9">
        <v>45387.895833333299</v>
      </c>
      <c r="D3404" t="s">
        <v>2341</v>
      </c>
      <c r="E3404" t="s">
        <v>16</v>
      </c>
      <c r="F3404" t="s">
        <v>2340</v>
      </c>
      <c r="G3404" t="s">
        <v>5</v>
      </c>
      <c r="H3404" t="s">
        <v>1641</v>
      </c>
      <c r="I3404" s="63" t="e">
        <f t="array" ref="I3404">_xlfn.IFS(#REF!="1",1,#REF!="2",2,#REF!="3",3,#REF!="1A",4,#REF!="1B",5,#REF!="2A",6,#REF!="2B",7,#REF!="3A",8,#REF!="3B",9,#REF!="4A",10,#REF!="","")</f>
        <v>#REF!</v>
      </c>
      <c r="J3404">
        <f>VLOOKUP(F3404,profesor!$G$2:$H$101,2,0)</f>
        <v>62</v>
      </c>
      <c r="K3404">
        <f>VLOOKUP(H3404,ar_predmet!A:C,3,0)</f>
        <v>12</v>
      </c>
      <c r="L3404" s="3">
        <f>VLOOKUP(H3404,ar_predmet!A:C,2,FALSE())</f>
        <v>5118</v>
      </c>
      <c r="M3404">
        <f>+VLOOKUP(G3404,tip_dogodka!$B$2:$C$10,2,0)</f>
        <v>4</v>
      </c>
      <c r="N3404">
        <f>+VLOOKUP(E3404,prostor!$F$1:$G$101,2,0)</f>
        <v>54</v>
      </c>
      <c r="O3404">
        <f t="shared" si="212"/>
        <v>150</v>
      </c>
      <c r="P3404">
        <f>VLOOKUP(O3404,mi2hh!A$2:B$4261,2,FALSE())</f>
        <v>3</v>
      </c>
      <c r="Q3404" t="str">
        <f t="shared" si="213"/>
        <v>Red</v>
      </c>
      <c r="R3404" t="str">
        <f t="shared" si="214"/>
        <v>VS</v>
      </c>
      <c r="S3404" s="24" t="s">
        <v>1150</v>
      </c>
      <c r="T3404" t="str">
        <f t="shared" si="215"/>
        <v>1</v>
      </c>
      <c r="U3404">
        <f>VLOOKUP(S3404,ar_skupina!L$2:M$136,2,FALSE())</f>
        <v>13</v>
      </c>
    </row>
    <row r="3405" spans="1:21" ht="14.25" customHeight="1" x14ac:dyDescent="0.25">
      <c r="A3405">
        <v>4112</v>
      </c>
      <c r="B3405" s="9">
        <v>45377.708333333299</v>
      </c>
      <c r="C3405" s="9">
        <v>45377.8125</v>
      </c>
      <c r="D3405" t="s">
        <v>2339</v>
      </c>
      <c r="E3405">
        <v>306</v>
      </c>
      <c r="F3405" t="s">
        <v>2340</v>
      </c>
      <c r="G3405" t="s">
        <v>3</v>
      </c>
      <c r="H3405" t="s">
        <v>1641</v>
      </c>
      <c r="I3405" s="63" t="e">
        <f t="array" ref="I3405">_xlfn.IFS(#REF!="1",1,#REF!="2",2,#REF!="3",3,#REF!="1A",4,#REF!="1B",5,#REF!="2A",6,#REF!="2B",7,#REF!="3A",8,#REF!="3B",9,#REF!="4A",10,#REF!="","")</f>
        <v>#REF!</v>
      </c>
      <c r="J3405">
        <f>VLOOKUP(F3405,profesor!$G$2:$H$101,2,0)</f>
        <v>62</v>
      </c>
      <c r="K3405">
        <f>VLOOKUP(H3405,ar_predmet!A:C,3,0)</f>
        <v>12</v>
      </c>
      <c r="L3405" s="3">
        <f>VLOOKUP(H3405,ar_predmet!A:C,2,FALSE())</f>
        <v>5118</v>
      </c>
      <c r="M3405">
        <f>+VLOOKUP(G3405,tip_dogodka!$B$2:$C$10,2,0)</f>
        <v>2</v>
      </c>
      <c r="N3405">
        <f>+VLOOKUP(E3405,prostor!$F$1:$G$101,2,0)</f>
        <v>8</v>
      </c>
      <c r="O3405">
        <f t="shared" si="212"/>
        <v>150</v>
      </c>
      <c r="P3405">
        <f>VLOOKUP(O3405,mi2hh!A$2:B$4261,2,FALSE())</f>
        <v>3</v>
      </c>
      <c r="Q3405" t="str">
        <f t="shared" si="213"/>
        <v>Red</v>
      </c>
      <c r="R3405" t="str">
        <f t="shared" si="214"/>
        <v>VS</v>
      </c>
      <c r="S3405" s="24" t="s">
        <v>1151</v>
      </c>
      <c r="T3405" t="str">
        <f t="shared" si="215"/>
        <v>2</v>
      </c>
      <c r="U3405">
        <f>VLOOKUP(S3405,ar_skupina!L$2:M$136,2,FALSE())</f>
        <v>14</v>
      </c>
    </row>
    <row r="3406" spans="1:21" ht="14.25" customHeight="1" x14ac:dyDescent="0.25">
      <c r="A3406">
        <v>4113</v>
      </c>
      <c r="B3406" s="9">
        <v>45362.75</v>
      </c>
      <c r="C3406" s="9">
        <v>45362.854166666701</v>
      </c>
      <c r="D3406" t="s">
        <v>2339</v>
      </c>
      <c r="E3406">
        <v>306</v>
      </c>
      <c r="F3406" t="s">
        <v>2340</v>
      </c>
      <c r="G3406" t="s">
        <v>3</v>
      </c>
      <c r="H3406" t="s">
        <v>1641</v>
      </c>
      <c r="I3406" s="63" t="e">
        <f t="array" ref="I3406">_xlfn.IFS(#REF!="1",1,#REF!="2",2,#REF!="3",3,#REF!="1A",4,#REF!="1B",5,#REF!="2A",6,#REF!="2B",7,#REF!="3A",8,#REF!="3B",9,#REF!="4A",10,#REF!="","")</f>
        <v>#REF!</v>
      </c>
      <c r="J3406">
        <f>VLOOKUP(F3406,profesor!$G$2:$H$101,2,0)</f>
        <v>62</v>
      </c>
      <c r="K3406">
        <f>VLOOKUP(H3406,ar_predmet!A:C,3,0)</f>
        <v>12</v>
      </c>
      <c r="L3406" s="3">
        <f>VLOOKUP(H3406,ar_predmet!A:C,2,FALSE())</f>
        <v>5118</v>
      </c>
      <c r="M3406">
        <f>+VLOOKUP(G3406,tip_dogodka!$B$2:$C$10,2,0)</f>
        <v>2</v>
      </c>
      <c r="N3406">
        <f>+VLOOKUP(E3406,prostor!$F$1:$G$101,2,0)</f>
        <v>8</v>
      </c>
      <c r="O3406">
        <f t="shared" si="212"/>
        <v>150</v>
      </c>
      <c r="P3406">
        <f>VLOOKUP(O3406,mi2hh!A$2:B$4261,2,FALSE())</f>
        <v>3</v>
      </c>
      <c r="Q3406" t="str">
        <f t="shared" si="213"/>
        <v>Red</v>
      </c>
      <c r="R3406" t="str">
        <f t="shared" si="214"/>
        <v>VS</v>
      </c>
      <c r="S3406" s="24" t="s">
        <v>1151</v>
      </c>
      <c r="T3406" t="str">
        <f t="shared" si="215"/>
        <v>2</v>
      </c>
      <c r="U3406">
        <f>VLOOKUP(S3406,ar_skupina!L$2:M$136,2,FALSE())</f>
        <v>14</v>
      </c>
    </row>
    <row r="3407" spans="1:21" ht="14.25" customHeight="1" x14ac:dyDescent="0.25">
      <c r="A3407">
        <v>4114</v>
      </c>
      <c r="B3407" s="9">
        <v>45370.75</v>
      </c>
      <c r="C3407" s="9">
        <v>45370.854166666701</v>
      </c>
      <c r="D3407" t="s">
        <v>2342</v>
      </c>
      <c r="E3407">
        <v>302</v>
      </c>
      <c r="F3407" t="s">
        <v>2340</v>
      </c>
      <c r="G3407" t="s">
        <v>8</v>
      </c>
      <c r="H3407" t="s">
        <v>1641</v>
      </c>
      <c r="I3407" s="63" t="e">
        <f t="array" ref="I3407">_xlfn.IFS(#REF!="1",1,#REF!="2",2,#REF!="3",3,#REF!="1A",4,#REF!="1B",5,#REF!="2A",6,#REF!="2B",7,#REF!="3A",8,#REF!="3B",9,#REF!="4A",10,#REF!="","")</f>
        <v>#REF!</v>
      </c>
      <c r="J3407">
        <f>VLOOKUP(F3407,profesor!$G$2:$H$101,2,0)</f>
        <v>62</v>
      </c>
      <c r="K3407">
        <f>VLOOKUP(H3407,ar_predmet!A:C,3,0)</f>
        <v>12</v>
      </c>
      <c r="L3407" s="3">
        <f>VLOOKUP(H3407,ar_predmet!A:C,2,FALSE())</f>
        <v>5118</v>
      </c>
      <c r="M3407">
        <f>+VLOOKUP(G3407,tip_dogodka!$B$2:$C$10,2,0)</f>
        <v>7</v>
      </c>
      <c r="N3407">
        <f>+VLOOKUP(E3407,prostor!$F$1:$G$101,2,0)</f>
        <v>6</v>
      </c>
      <c r="O3407">
        <f t="shared" si="212"/>
        <v>150</v>
      </c>
      <c r="P3407">
        <f>VLOOKUP(O3407,mi2hh!A$2:B$4261,2,FALSE())</f>
        <v>3</v>
      </c>
      <c r="Q3407" t="str">
        <f t="shared" si="213"/>
        <v>Red</v>
      </c>
      <c r="R3407" t="str">
        <f t="shared" si="214"/>
        <v>VS</v>
      </c>
      <c r="S3407" s="24" t="s">
        <v>1128</v>
      </c>
      <c r="T3407" t="str">
        <f t="shared" si="215"/>
        <v/>
      </c>
      <c r="U3407">
        <f>VLOOKUP(S3407,ar_skupina!L$2:M$136,2,FALSE())</f>
        <v>1</v>
      </c>
    </row>
    <row r="3408" spans="1:21" ht="14.25" customHeight="1" x14ac:dyDescent="0.25">
      <c r="A3408">
        <v>4115</v>
      </c>
      <c r="B3408" s="9">
        <v>45391.677083333299</v>
      </c>
      <c r="C3408" s="9">
        <v>45391.78125</v>
      </c>
      <c r="D3408" t="s">
        <v>2339</v>
      </c>
      <c r="E3408">
        <v>306</v>
      </c>
      <c r="F3408" t="s">
        <v>2340</v>
      </c>
      <c r="G3408" t="s">
        <v>3</v>
      </c>
      <c r="H3408" t="s">
        <v>1641</v>
      </c>
      <c r="I3408" s="63" t="e">
        <f t="array" ref="I3408">_xlfn.IFS(#REF!="1",1,#REF!="2",2,#REF!="3",3,#REF!="1A",4,#REF!="1B",5,#REF!="2A",6,#REF!="2B",7,#REF!="3A",8,#REF!="3B",9,#REF!="4A",10,#REF!="","")</f>
        <v>#REF!</v>
      </c>
      <c r="J3408">
        <f>VLOOKUP(F3408,profesor!$G$2:$H$101,2,0)</f>
        <v>62</v>
      </c>
      <c r="K3408">
        <f>VLOOKUP(H3408,ar_predmet!A:C,3,0)</f>
        <v>12</v>
      </c>
      <c r="L3408" s="3">
        <f>VLOOKUP(H3408,ar_predmet!A:C,2,FALSE())</f>
        <v>5118</v>
      </c>
      <c r="M3408">
        <f>+VLOOKUP(G3408,tip_dogodka!$B$2:$C$10,2,0)</f>
        <v>2</v>
      </c>
      <c r="N3408">
        <f>+VLOOKUP(E3408,prostor!$F$1:$G$101,2,0)</f>
        <v>8</v>
      </c>
      <c r="O3408">
        <f t="shared" si="212"/>
        <v>150</v>
      </c>
      <c r="P3408">
        <f>VLOOKUP(O3408,mi2hh!A$2:B$4261,2,FALSE())</f>
        <v>3</v>
      </c>
      <c r="Q3408" t="str">
        <f t="shared" si="213"/>
        <v>Red</v>
      </c>
      <c r="R3408" t="str">
        <f t="shared" si="214"/>
        <v>VS</v>
      </c>
      <c r="S3408" s="24" t="s">
        <v>1151</v>
      </c>
      <c r="T3408" t="str">
        <f t="shared" si="215"/>
        <v>2</v>
      </c>
      <c r="U3408">
        <f>VLOOKUP(S3408,ar_skupina!L$2:M$136,2,FALSE())</f>
        <v>14</v>
      </c>
    </row>
    <row r="3409" spans="1:21" ht="14.25" customHeight="1" x14ac:dyDescent="0.25">
      <c r="A3409">
        <v>4116</v>
      </c>
      <c r="B3409" s="9">
        <v>45369.635416666701</v>
      </c>
      <c r="C3409" s="9">
        <v>45369.739583333299</v>
      </c>
      <c r="D3409" t="s">
        <v>2339</v>
      </c>
      <c r="E3409">
        <v>306</v>
      </c>
      <c r="F3409" t="s">
        <v>2340</v>
      </c>
      <c r="G3409" t="s">
        <v>3</v>
      </c>
      <c r="H3409" t="s">
        <v>1641</v>
      </c>
      <c r="I3409" s="63" t="e">
        <f t="array" ref="I3409">_xlfn.IFS(#REF!="1",1,#REF!="2",2,#REF!="3",3,#REF!="1A",4,#REF!="1B",5,#REF!="2A",6,#REF!="2B",7,#REF!="3A",8,#REF!="3B",9,#REF!="4A",10,#REF!="","")</f>
        <v>#REF!</v>
      </c>
      <c r="J3409">
        <f>VLOOKUP(F3409,profesor!$G$2:$H$101,2,0)</f>
        <v>62</v>
      </c>
      <c r="K3409">
        <f>VLOOKUP(H3409,ar_predmet!A:C,3,0)</f>
        <v>12</v>
      </c>
      <c r="L3409" s="3">
        <f>VLOOKUP(H3409,ar_predmet!A:C,2,FALSE())</f>
        <v>5118</v>
      </c>
      <c r="M3409">
        <f>+VLOOKUP(G3409,tip_dogodka!$B$2:$C$10,2,0)</f>
        <v>2</v>
      </c>
      <c r="N3409">
        <f>+VLOOKUP(E3409,prostor!$F$1:$G$101,2,0)</f>
        <v>8</v>
      </c>
      <c r="O3409">
        <f t="shared" si="212"/>
        <v>150</v>
      </c>
      <c r="P3409">
        <f>VLOOKUP(O3409,mi2hh!A$2:B$4261,2,FALSE())</f>
        <v>3</v>
      </c>
      <c r="Q3409" t="str">
        <f t="shared" si="213"/>
        <v>Red</v>
      </c>
      <c r="R3409" t="str">
        <f t="shared" si="214"/>
        <v>VS</v>
      </c>
      <c r="S3409" s="24" t="s">
        <v>1151</v>
      </c>
      <c r="T3409" t="str">
        <f t="shared" si="215"/>
        <v>2</v>
      </c>
      <c r="U3409">
        <f>VLOOKUP(S3409,ar_skupina!L$2:M$136,2,FALSE())</f>
        <v>14</v>
      </c>
    </row>
    <row r="3410" spans="1:21" ht="14.25" customHeight="1" x14ac:dyDescent="0.25">
      <c r="A3410">
        <v>4117</v>
      </c>
      <c r="B3410" s="9">
        <v>45363.75</v>
      </c>
      <c r="C3410" s="9">
        <v>45363.854166666701</v>
      </c>
      <c r="D3410" t="s">
        <v>2343</v>
      </c>
      <c r="E3410">
        <v>306</v>
      </c>
      <c r="F3410" t="s">
        <v>2340</v>
      </c>
      <c r="G3410" t="s">
        <v>3</v>
      </c>
      <c r="H3410" t="s">
        <v>1641</v>
      </c>
      <c r="I3410" s="63" t="e">
        <f t="array" ref="I3410">_xlfn.IFS(#REF!="1",1,#REF!="2",2,#REF!="3",3,#REF!="1A",4,#REF!="1B",5,#REF!="2A",6,#REF!="2B",7,#REF!="3A",8,#REF!="3B",9,#REF!="4A",10,#REF!="","")</f>
        <v>#REF!</v>
      </c>
      <c r="J3410">
        <f>VLOOKUP(F3410,profesor!$G$2:$H$101,2,0)</f>
        <v>62</v>
      </c>
      <c r="K3410">
        <f>VLOOKUP(H3410,ar_predmet!A:C,3,0)</f>
        <v>12</v>
      </c>
      <c r="L3410" s="3">
        <f>VLOOKUP(H3410,ar_predmet!A:C,2,FALSE())</f>
        <v>5118</v>
      </c>
      <c r="M3410">
        <f>+VLOOKUP(G3410,tip_dogodka!$B$2:$C$10,2,0)</f>
        <v>2</v>
      </c>
      <c r="N3410">
        <f>+VLOOKUP(E3410,prostor!$F$1:$G$101,2,0)</f>
        <v>8</v>
      </c>
      <c r="O3410">
        <f t="shared" si="212"/>
        <v>150</v>
      </c>
      <c r="P3410">
        <f>VLOOKUP(O3410,mi2hh!A$2:B$4261,2,FALSE())</f>
        <v>3</v>
      </c>
      <c r="Q3410" t="str">
        <f t="shared" si="213"/>
        <v>Red</v>
      </c>
      <c r="R3410" t="str">
        <f t="shared" si="214"/>
        <v>VS</v>
      </c>
      <c r="S3410" s="24" t="s">
        <v>1150</v>
      </c>
      <c r="T3410" t="str">
        <f t="shared" si="215"/>
        <v>1</v>
      </c>
      <c r="U3410">
        <f>VLOOKUP(S3410,ar_skupina!L$2:M$136,2,FALSE())</f>
        <v>13</v>
      </c>
    </row>
    <row r="3411" spans="1:21" ht="14.25" customHeight="1" x14ac:dyDescent="0.25">
      <c r="A3411">
        <v>4118</v>
      </c>
      <c r="B3411" s="9">
        <v>45394.791666666701</v>
      </c>
      <c r="C3411" s="9">
        <v>45394.895833333299</v>
      </c>
      <c r="D3411" t="s">
        <v>2339</v>
      </c>
      <c r="E3411">
        <v>306</v>
      </c>
      <c r="F3411" t="s">
        <v>2340</v>
      </c>
      <c r="G3411" t="s">
        <v>3</v>
      </c>
      <c r="H3411" t="s">
        <v>1641</v>
      </c>
      <c r="I3411" s="63" t="e">
        <f t="array" ref="I3411">_xlfn.IFS(#REF!="1",1,#REF!="2",2,#REF!="3",3,#REF!="1A",4,#REF!="1B",5,#REF!="2A",6,#REF!="2B",7,#REF!="3A",8,#REF!="3B",9,#REF!="4A",10,#REF!="","")</f>
        <v>#REF!</v>
      </c>
      <c r="J3411">
        <f>VLOOKUP(F3411,profesor!$G$2:$H$101,2,0)</f>
        <v>62</v>
      </c>
      <c r="K3411">
        <f>VLOOKUP(H3411,ar_predmet!A:C,3,0)</f>
        <v>12</v>
      </c>
      <c r="L3411" s="3">
        <f>VLOOKUP(H3411,ar_predmet!A:C,2,FALSE())</f>
        <v>5118</v>
      </c>
      <c r="M3411">
        <f>+VLOOKUP(G3411,tip_dogodka!$B$2:$C$10,2,0)</f>
        <v>2</v>
      </c>
      <c r="N3411">
        <f>+VLOOKUP(E3411,prostor!$F$1:$G$101,2,0)</f>
        <v>8</v>
      </c>
      <c r="O3411">
        <f t="shared" si="212"/>
        <v>150</v>
      </c>
      <c r="P3411">
        <f>VLOOKUP(O3411,mi2hh!A$2:B$4261,2,FALSE())</f>
        <v>3</v>
      </c>
      <c r="Q3411" t="str">
        <f t="shared" si="213"/>
        <v>Red</v>
      </c>
      <c r="R3411" t="str">
        <f t="shared" si="214"/>
        <v>VS</v>
      </c>
      <c r="S3411" s="24" t="s">
        <v>1151</v>
      </c>
      <c r="T3411" t="str">
        <f t="shared" si="215"/>
        <v>2</v>
      </c>
      <c r="U3411">
        <f>VLOOKUP(S3411,ar_skupina!L$2:M$136,2,FALSE())</f>
        <v>14</v>
      </c>
    </row>
    <row r="3412" spans="1:21" ht="14.25" customHeight="1" x14ac:dyDescent="0.25">
      <c r="A3412">
        <v>4119</v>
      </c>
      <c r="B3412" s="9">
        <v>45385.791666666701</v>
      </c>
      <c r="C3412" s="9">
        <v>45385.895833333299</v>
      </c>
      <c r="D3412" t="s">
        <v>2343</v>
      </c>
      <c r="E3412">
        <v>413</v>
      </c>
      <c r="F3412" t="s">
        <v>2340</v>
      </c>
      <c r="G3412" t="s">
        <v>3</v>
      </c>
      <c r="H3412" t="s">
        <v>1641</v>
      </c>
      <c r="I3412" s="63" t="e">
        <f t="array" ref="I3412">_xlfn.IFS(#REF!="1",1,#REF!="2",2,#REF!="3",3,#REF!="1A",4,#REF!="1B",5,#REF!="2A",6,#REF!="2B",7,#REF!="3A",8,#REF!="3B",9,#REF!="4A",10,#REF!="","")</f>
        <v>#REF!</v>
      </c>
      <c r="J3412">
        <f>VLOOKUP(F3412,profesor!$G$2:$H$101,2,0)</f>
        <v>62</v>
      </c>
      <c r="K3412">
        <f>VLOOKUP(H3412,ar_predmet!A:C,3,0)</f>
        <v>12</v>
      </c>
      <c r="L3412" s="3">
        <f>VLOOKUP(H3412,ar_predmet!A:C,2,FALSE())</f>
        <v>5118</v>
      </c>
      <c r="M3412">
        <f>+VLOOKUP(G3412,tip_dogodka!$B$2:$C$10,2,0)</f>
        <v>2</v>
      </c>
      <c r="N3412">
        <f>+VLOOKUP(E3412,prostor!$F$1:$G$101,2,0)</f>
        <v>16</v>
      </c>
      <c r="O3412">
        <f t="shared" si="212"/>
        <v>150</v>
      </c>
      <c r="P3412">
        <f>VLOOKUP(O3412,mi2hh!A$2:B$4261,2,FALSE())</f>
        <v>3</v>
      </c>
      <c r="Q3412" t="str">
        <f t="shared" si="213"/>
        <v>Red</v>
      </c>
      <c r="R3412" t="str">
        <f t="shared" si="214"/>
        <v>VS</v>
      </c>
      <c r="S3412" s="24" t="s">
        <v>1150</v>
      </c>
      <c r="T3412" t="str">
        <f t="shared" si="215"/>
        <v>1</v>
      </c>
      <c r="U3412">
        <f>VLOOKUP(S3412,ar_skupina!L$2:M$136,2,FALSE())</f>
        <v>13</v>
      </c>
    </row>
    <row r="3413" spans="1:21" ht="14.25" customHeight="1" x14ac:dyDescent="0.25">
      <c r="A3413">
        <v>4120</v>
      </c>
      <c r="B3413" s="9">
        <v>45376.75</v>
      </c>
      <c r="C3413" s="9">
        <v>45376.854166666701</v>
      </c>
      <c r="D3413" t="s">
        <v>2343</v>
      </c>
      <c r="E3413">
        <v>306</v>
      </c>
      <c r="F3413" t="s">
        <v>2340</v>
      </c>
      <c r="G3413" t="s">
        <v>3</v>
      </c>
      <c r="H3413" t="s">
        <v>1641</v>
      </c>
      <c r="I3413" s="63" t="e">
        <f t="array" ref="I3413">_xlfn.IFS(#REF!="1",1,#REF!="2",2,#REF!="3",3,#REF!="1A",4,#REF!="1B",5,#REF!="2A",6,#REF!="2B",7,#REF!="3A",8,#REF!="3B",9,#REF!="4A",10,#REF!="","")</f>
        <v>#REF!</v>
      </c>
      <c r="J3413">
        <f>VLOOKUP(F3413,profesor!$G$2:$H$101,2,0)</f>
        <v>62</v>
      </c>
      <c r="K3413">
        <f>VLOOKUP(H3413,ar_predmet!A:C,3,0)</f>
        <v>12</v>
      </c>
      <c r="L3413" s="3">
        <f>VLOOKUP(H3413,ar_predmet!A:C,2,FALSE())</f>
        <v>5118</v>
      </c>
      <c r="M3413">
        <f>+VLOOKUP(G3413,tip_dogodka!$B$2:$C$10,2,0)</f>
        <v>2</v>
      </c>
      <c r="N3413">
        <f>+VLOOKUP(E3413,prostor!$F$1:$G$101,2,0)</f>
        <v>8</v>
      </c>
      <c r="O3413">
        <f t="shared" si="212"/>
        <v>150</v>
      </c>
      <c r="P3413">
        <f>VLOOKUP(O3413,mi2hh!A$2:B$4261,2,FALSE())</f>
        <v>3</v>
      </c>
      <c r="Q3413" t="str">
        <f t="shared" si="213"/>
        <v>Red</v>
      </c>
      <c r="R3413" t="str">
        <f t="shared" si="214"/>
        <v>VS</v>
      </c>
      <c r="S3413" s="24" t="s">
        <v>1150</v>
      </c>
      <c r="T3413" t="str">
        <f t="shared" si="215"/>
        <v>1</v>
      </c>
      <c r="U3413">
        <f>VLOOKUP(S3413,ar_skupina!L$2:M$136,2,FALSE())</f>
        <v>13</v>
      </c>
    </row>
    <row r="3414" spans="1:21" ht="14.25" customHeight="1" x14ac:dyDescent="0.25">
      <c r="A3414">
        <v>4121</v>
      </c>
      <c r="B3414" s="9">
        <v>45384.791666666701</v>
      </c>
      <c r="C3414" s="9">
        <v>45384.895833333299</v>
      </c>
      <c r="D3414" t="s">
        <v>2343</v>
      </c>
      <c r="E3414">
        <v>306</v>
      </c>
      <c r="F3414" t="s">
        <v>2340</v>
      </c>
      <c r="G3414" t="s">
        <v>3</v>
      </c>
      <c r="H3414" t="s">
        <v>1641</v>
      </c>
      <c r="I3414" s="63" t="e">
        <f t="array" ref="I3414">_xlfn.IFS(#REF!="1",1,#REF!="2",2,#REF!="3",3,#REF!="1A",4,#REF!="1B",5,#REF!="2A",6,#REF!="2B",7,#REF!="3A",8,#REF!="3B",9,#REF!="4A",10,#REF!="","")</f>
        <v>#REF!</v>
      </c>
      <c r="J3414">
        <f>VLOOKUP(F3414,profesor!$G$2:$H$101,2,0)</f>
        <v>62</v>
      </c>
      <c r="K3414">
        <f>VLOOKUP(H3414,ar_predmet!A:C,3,0)</f>
        <v>12</v>
      </c>
      <c r="L3414" s="3">
        <f>VLOOKUP(H3414,ar_predmet!A:C,2,FALSE())</f>
        <v>5118</v>
      </c>
      <c r="M3414">
        <f>+VLOOKUP(G3414,tip_dogodka!$B$2:$C$10,2,0)</f>
        <v>2</v>
      </c>
      <c r="N3414">
        <f>+VLOOKUP(E3414,prostor!$F$1:$G$101,2,0)</f>
        <v>8</v>
      </c>
      <c r="O3414">
        <f t="shared" si="212"/>
        <v>150</v>
      </c>
      <c r="P3414">
        <f>VLOOKUP(O3414,mi2hh!A$2:B$4261,2,FALSE())</f>
        <v>3</v>
      </c>
      <c r="Q3414" t="str">
        <f t="shared" si="213"/>
        <v>Red</v>
      </c>
      <c r="R3414" t="str">
        <f t="shared" si="214"/>
        <v>VS</v>
      </c>
      <c r="S3414" s="24" t="s">
        <v>1150</v>
      </c>
      <c r="T3414" t="str">
        <f t="shared" si="215"/>
        <v>1</v>
      </c>
      <c r="U3414">
        <f>VLOOKUP(S3414,ar_skupina!L$2:M$136,2,FALSE())</f>
        <v>13</v>
      </c>
    </row>
    <row r="3415" spans="1:21" ht="14.25" customHeight="1" x14ac:dyDescent="0.25">
      <c r="A3415">
        <v>4122</v>
      </c>
      <c r="B3415" s="9">
        <v>45355.75</v>
      </c>
      <c r="C3415" s="9">
        <v>45355.854166666701</v>
      </c>
      <c r="D3415" t="s">
        <v>2339</v>
      </c>
      <c r="E3415">
        <v>306</v>
      </c>
      <c r="F3415" t="s">
        <v>2340</v>
      </c>
      <c r="G3415" t="s">
        <v>3</v>
      </c>
      <c r="H3415" t="s">
        <v>1641</v>
      </c>
      <c r="I3415" s="63" t="e">
        <f t="array" ref="I3415">_xlfn.IFS(#REF!="1",1,#REF!="2",2,#REF!="3",3,#REF!="1A",4,#REF!="1B",5,#REF!="2A",6,#REF!="2B",7,#REF!="3A",8,#REF!="3B",9,#REF!="4A",10,#REF!="","")</f>
        <v>#REF!</v>
      </c>
      <c r="J3415">
        <f>VLOOKUP(F3415,profesor!$G$2:$H$101,2,0)</f>
        <v>62</v>
      </c>
      <c r="K3415">
        <f>VLOOKUP(H3415,ar_predmet!A:C,3,0)</f>
        <v>12</v>
      </c>
      <c r="L3415" s="3">
        <f>VLOOKUP(H3415,ar_predmet!A:C,2,FALSE())</f>
        <v>5118</v>
      </c>
      <c r="M3415">
        <f>+VLOOKUP(G3415,tip_dogodka!$B$2:$C$10,2,0)</f>
        <v>2</v>
      </c>
      <c r="N3415">
        <f>+VLOOKUP(E3415,prostor!$F$1:$G$101,2,0)</f>
        <v>8</v>
      </c>
      <c r="O3415">
        <f t="shared" si="212"/>
        <v>150</v>
      </c>
      <c r="P3415">
        <f>VLOOKUP(O3415,mi2hh!A$2:B$4261,2,FALSE())</f>
        <v>3</v>
      </c>
      <c r="Q3415" t="str">
        <f t="shared" si="213"/>
        <v>Red</v>
      </c>
      <c r="R3415" t="str">
        <f t="shared" si="214"/>
        <v>VS</v>
      </c>
      <c r="S3415" s="24" t="s">
        <v>1151</v>
      </c>
      <c r="T3415" t="str">
        <f t="shared" si="215"/>
        <v>2</v>
      </c>
      <c r="U3415">
        <f>VLOOKUP(S3415,ar_skupina!L$2:M$136,2,FALSE())</f>
        <v>14</v>
      </c>
    </row>
    <row r="3416" spans="1:21" ht="14.25" customHeight="1" x14ac:dyDescent="0.25">
      <c r="A3416">
        <v>4123</v>
      </c>
      <c r="B3416" s="9">
        <v>45364.75</v>
      </c>
      <c r="C3416" s="9">
        <v>45364.854166666701</v>
      </c>
      <c r="D3416" t="s">
        <v>2339</v>
      </c>
      <c r="E3416">
        <v>306</v>
      </c>
      <c r="F3416" t="s">
        <v>2340</v>
      </c>
      <c r="G3416" t="s">
        <v>3</v>
      </c>
      <c r="H3416" t="s">
        <v>1641</v>
      </c>
      <c r="I3416" s="63" t="e">
        <f t="array" ref="I3416">_xlfn.IFS(#REF!="1",1,#REF!="2",2,#REF!="3",3,#REF!="1A",4,#REF!="1B",5,#REF!="2A",6,#REF!="2B",7,#REF!="3A",8,#REF!="3B",9,#REF!="4A",10,#REF!="","")</f>
        <v>#REF!</v>
      </c>
      <c r="J3416">
        <f>VLOOKUP(F3416,profesor!$G$2:$H$101,2,0)</f>
        <v>62</v>
      </c>
      <c r="K3416">
        <f>VLOOKUP(H3416,ar_predmet!A:C,3,0)</f>
        <v>12</v>
      </c>
      <c r="L3416" s="3">
        <f>VLOOKUP(H3416,ar_predmet!A:C,2,FALSE())</f>
        <v>5118</v>
      </c>
      <c r="M3416">
        <f>+VLOOKUP(G3416,tip_dogodka!$B$2:$C$10,2,0)</f>
        <v>2</v>
      </c>
      <c r="N3416">
        <f>+VLOOKUP(E3416,prostor!$F$1:$G$101,2,0)</f>
        <v>8</v>
      </c>
      <c r="O3416">
        <f t="shared" si="212"/>
        <v>150</v>
      </c>
      <c r="P3416">
        <f>VLOOKUP(O3416,mi2hh!A$2:B$4261,2,FALSE())</f>
        <v>3</v>
      </c>
      <c r="Q3416" t="str">
        <f t="shared" si="213"/>
        <v>Red</v>
      </c>
      <c r="R3416" t="str">
        <f t="shared" si="214"/>
        <v>VS</v>
      </c>
      <c r="S3416" s="24" t="s">
        <v>1151</v>
      </c>
      <c r="T3416" t="str">
        <f t="shared" si="215"/>
        <v>2</v>
      </c>
      <c r="U3416">
        <f>VLOOKUP(S3416,ar_skupina!L$2:M$136,2,FALSE())</f>
        <v>14</v>
      </c>
    </row>
    <row r="3417" spans="1:21" ht="14.25" customHeight="1" x14ac:dyDescent="0.25">
      <c r="A3417">
        <v>4124</v>
      </c>
      <c r="B3417" s="9">
        <v>45394.677083333299</v>
      </c>
      <c r="C3417" s="9">
        <v>45394.78125</v>
      </c>
      <c r="D3417" t="s">
        <v>2343</v>
      </c>
      <c r="E3417">
        <v>306</v>
      </c>
      <c r="F3417" t="s">
        <v>2340</v>
      </c>
      <c r="G3417" t="s">
        <v>3</v>
      </c>
      <c r="H3417" t="s">
        <v>1641</v>
      </c>
      <c r="I3417" s="63" t="e">
        <f t="array" ref="I3417">_xlfn.IFS(#REF!="1",1,#REF!="2",2,#REF!="3",3,#REF!="1A",4,#REF!="1B",5,#REF!="2A",6,#REF!="2B",7,#REF!="3A",8,#REF!="3B",9,#REF!="4A",10,#REF!="","")</f>
        <v>#REF!</v>
      </c>
      <c r="J3417">
        <f>VLOOKUP(F3417,profesor!$G$2:$H$101,2,0)</f>
        <v>62</v>
      </c>
      <c r="K3417">
        <f>VLOOKUP(H3417,ar_predmet!A:C,3,0)</f>
        <v>12</v>
      </c>
      <c r="L3417" s="3">
        <f>VLOOKUP(H3417,ar_predmet!A:C,2,FALSE())</f>
        <v>5118</v>
      </c>
      <c r="M3417">
        <f>+VLOOKUP(G3417,tip_dogodka!$B$2:$C$10,2,0)</f>
        <v>2</v>
      </c>
      <c r="N3417">
        <f>+VLOOKUP(E3417,prostor!$F$1:$G$101,2,0)</f>
        <v>8</v>
      </c>
      <c r="O3417">
        <f t="shared" si="212"/>
        <v>150</v>
      </c>
      <c r="P3417">
        <f>VLOOKUP(O3417,mi2hh!A$2:B$4261,2,FALSE())</f>
        <v>3</v>
      </c>
      <c r="Q3417" t="str">
        <f t="shared" si="213"/>
        <v>Red</v>
      </c>
      <c r="R3417" t="str">
        <f t="shared" si="214"/>
        <v>VS</v>
      </c>
      <c r="S3417" s="24" t="s">
        <v>1150</v>
      </c>
      <c r="T3417" t="str">
        <f t="shared" si="215"/>
        <v>1</v>
      </c>
      <c r="U3417">
        <f>VLOOKUP(S3417,ar_skupina!L$2:M$136,2,FALSE())</f>
        <v>13</v>
      </c>
    </row>
    <row r="3418" spans="1:21" ht="14.25" customHeight="1" x14ac:dyDescent="0.25">
      <c r="A3418">
        <v>4125</v>
      </c>
      <c r="B3418" s="9">
        <v>45392.677083333299</v>
      </c>
      <c r="C3418" s="9">
        <v>45392.78125</v>
      </c>
      <c r="D3418" t="s">
        <v>2343</v>
      </c>
      <c r="E3418">
        <v>306</v>
      </c>
      <c r="F3418" t="s">
        <v>2340</v>
      </c>
      <c r="G3418" t="s">
        <v>3</v>
      </c>
      <c r="H3418" t="s">
        <v>1641</v>
      </c>
      <c r="I3418" s="63" t="e">
        <f t="array" ref="I3418">_xlfn.IFS(#REF!="1",1,#REF!="2",2,#REF!="3",3,#REF!="1A",4,#REF!="1B",5,#REF!="2A",6,#REF!="2B",7,#REF!="3A",8,#REF!="3B",9,#REF!="4A",10,#REF!="","")</f>
        <v>#REF!</v>
      </c>
      <c r="J3418">
        <f>VLOOKUP(F3418,profesor!$G$2:$H$101,2,0)</f>
        <v>62</v>
      </c>
      <c r="K3418">
        <f>VLOOKUP(H3418,ar_predmet!A:C,3,0)</f>
        <v>12</v>
      </c>
      <c r="L3418" s="3">
        <f>VLOOKUP(H3418,ar_predmet!A:C,2,FALSE())</f>
        <v>5118</v>
      </c>
      <c r="M3418">
        <f>+VLOOKUP(G3418,tip_dogodka!$B$2:$C$10,2,0)</f>
        <v>2</v>
      </c>
      <c r="N3418">
        <f>+VLOOKUP(E3418,prostor!$F$1:$G$101,2,0)</f>
        <v>8</v>
      </c>
      <c r="O3418">
        <f t="shared" si="212"/>
        <v>150</v>
      </c>
      <c r="P3418">
        <f>VLOOKUP(O3418,mi2hh!A$2:B$4261,2,FALSE())</f>
        <v>3</v>
      </c>
      <c r="Q3418" t="str">
        <f t="shared" si="213"/>
        <v>Red</v>
      </c>
      <c r="R3418" t="str">
        <f t="shared" si="214"/>
        <v>VS</v>
      </c>
      <c r="S3418" s="24" t="s">
        <v>1150</v>
      </c>
      <c r="T3418" t="str">
        <f t="shared" si="215"/>
        <v>1</v>
      </c>
      <c r="U3418">
        <f>VLOOKUP(S3418,ar_skupina!L$2:M$136,2,FALSE())</f>
        <v>13</v>
      </c>
    </row>
    <row r="3419" spans="1:21" ht="14.25" customHeight="1" x14ac:dyDescent="0.25">
      <c r="A3419">
        <v>4126</v>
      </c>
      <c r="B3419" s="9">
        <v>45385.677083333299</v>
      </c>
      <c r="C3419" s="9">
        <v>45385.78125</v>
      </c>
      <c r="D3419" t="s">
        <v>2339</v>
      </c>
      <c r="E3419">
        <v>413</v>
      </c>
      <c r="F3419" t="s">
        <v>2340</v>
      </c>
      <c r="G3419" t="s">
        <v>3</v>
      </c>
      <c r="H3419" t="s">
        <v>1641</v>
      </c>
      <c r="I3419" s="63" t="e">
        <f t="array" ref="I3419">_xlfn.IFS(#REF!="1",1,#REF!="2",2,#REF!="3",3,#REF!="1A",4,#REF!="1B",5,#REF!="2A",6,#REF!="2B",7,#REF!="3A",8,#REF!="3B",9,#REF!="4A",10,#REF!="","")</f>
        <v>#REF!</v>
      </c>
      <c r="J3419">
        <f>VLOOKUP(F3419,profesor!$G$2:$H$101,2,0)</f>
        <v>62</v>
      </c>
      <c r="K3419">
        <f>VLOOKUP(H3419,ar_predmet!A:C,3,0)</f>
        <v>12</v>
      </c>
      <c r="L3419" s="3">
        <f>VLOOKUP(H3419,ar_predmet!A:C,2,FALSE())</f>
        <v>5118</v>
      </c>
      <c r="M3419">
        <f>+VLOOKUP(G3419,tip_dogodka!$B$2:$C$10,2,0)</f>
        <v>2</v>
      </c>
      <c r="N3419">
        <f>+VLOOKUP(E3419,prostor!$F$1:$G$101,2,0)</f>
        <v>16</v>
      </c>
      <c r="O3419">
        <f t="shared" si="212"/>
        <v>150</v>
      </c>
      <c r="P3419">
        <f>VLOOKUP(O3419,mi2hh!A$2:B$4261,2,FALSE())</f>
        <v>3</v>
      </c>
      <c r="Q3419" t="str">
        <f t="shared" si="213"/>
        <v>Red</v>
      </c>
      <c r="R3419" t="str">
        <f t="shared" si="214"/>
        <v>VS</v>
      </c>
      <c r="S3419" s="24" t="s">
        <v>1151</v>
      </c>
      <c r="T3419" t="str">
        <f t="shared" si="215"/>
        <v>2</v>
      </c>
      <c r="U3419">
        <f>VLOOKUP(S3419,ar_skupina!L$2:M$136,2,FALSE())</f>
        <v>14</v>
      </c>
    </row>
    <row r="3420" spans="1:21" ht="14.25" customHeight="1" x14ac:dyDescent="0.25">
      <c r="A3420">
        <v>4127</v>
      </c>
      <c r="B3420" s="9">
        <v>45387.677083333299</v>
      </c>
      <c r="C3420" s="9">
        <v>45387.78125</v>
      </c>
      <c r="D3420" t="s">
        <v>2344</v>
      </c>
      <c r="E3420" t="s">
        <v>16</v>
      </c>
      <c r="F3420" t="s">
        <v>2340</v>
      </c>
      <c r="G3420" t="s">
        <v>5</v>
      </c>
      <c r="H3420" t="s">
        <v>1641</v>
      </c>
      <c r="I3420" s="63" t="e">
        <f t="array" ref="I3420">_xlfn.IFS(#REF!="1",1,#REF!="2",2,#REF!="3",3,#REF!="1A",4,#REF!="1B",5,#REF!="2A",6,#REF!="2B",7,#REF!="3A",8,#REF!="3B",9,#REF!="4A",10,#REF!="","")</f>
        <v>#REF!</v>
      </c>
      <c r="J3420">
        <f>VLOOKUP(F3420,profesor!$G$2:$H$101,2,0)</f>
        <v>62</v>
      </c>
      <c r="K3420">
        <f>VLOOKUP(H3420,ar_predmet!A:C,3,0)</f>
        <v>12</v>
      </c>
      <c r="L3420" s="3">
        <f>VLOOKUP(H3420,ar_predmet!A:C,2,FALSE())</f>
        <v>5118</v>
      </c>
      <c r="M3420">
        <f>+VLOOKUP(G3420,tip_dogodka!$B$2:$C$10,2,0)</f>
        <v>4</v>
      </c>
      <c r="N3420">
        <f>+VLOOKUP(E3420,prostor!$F$1:$G$101,2,0)</f>
        <v>54</v>
      </c>
      <c r="O3420">
        <f t="shared" si="212"/>
        <v>150</v>
      </c>
      <c r="P3420">
        <f>VLOOKUP(O3420,mi2hh!A$2:B$4261,2,FALSE())</f>
        <v>3</v>
      </c>
      <c r="Q3420" t="str">
        <f t="shared" si="213"/>
        <v>Red</v>
      </c>
      <c r="R3420" t="str">
        <f t="shared" si="214"/>
        <v>VS</v>
      </c>
      <c r="S3420" s="24" t="s">
        <v>1151</v>
      </c>
      <c r="T3420" t="str">
        <f t="shared" si="215"/>
        <v>2</v>
      </c>
      <c r="U3420">
        <f>VLOOKUP(S3420,ar_skupina!L$2:M$136,2,FALSE())</f>
        <v>14</v>
      </c>
    </row>
    <row r="3421" spans="1:21" ht="14.25" customHeight="1" x14ac:dyDescent="0.25">
      <c r="A3421">
        <v>4128</v>
      </c>
      <c r="B3421" s="9">
        <v>45391.791666666701</v>
      </c>
      <c r="C3421" s="9">
        <v>45391.895833333299</v>
      </c>
      <c r="D3421" t="s">
        <v>2343</v>
      </c>
      <c r="E3421">
        <v>306</v>
      </c>
      <c r="F3421" t="s">
        <v>2340</v>
      </c>
      <c r="G3421" t="s">
        <v>3</v>
      </c>
      <c r="H3421" t="s">
        <v>1641</v>
      </c>
      <c r="I3421" s="63" t="e">
        <f t="array" ref="I3421">_xlfn.IFS(#REF!="1",1,#REF!="2",2,#REF!="3",3,#REF!="1A",4,#REF!="1B",5,#REF!="2A",6,#REF!="2B",7,#REF!="3A",8,#REF!="3B",9,#REF!="4A",10,#REF!="","")</f>
        <v>#REF!</v>
      </c>
      <c r="J3421">
        <f>VLOOKUP(F3421,profesor!$G$2:$H$101,2,0)</f>
        <v>62</v>
      </c>
      <c r="K3421">
        <f>VLOOKUP(H3421,ar_predmet!A:C,3,0)</f>
        <v>12</v>
      </c>
      <c r="L3421" s="3">
        <f>VLOOKUP(H3421,ar_predmet!A:C,2,FALSE())</f>
        <v>5118</v>
      </c>
      <c r="M3421">
        <f>+VLOOKUP(G3421,tip_dogodka!$B$2:$C$10,2,0)</f>
        <v>2</v>
      </c>
      <c r="N3421">
        <f>+VLOOKUP(E3421,prostor!$F$1:$G$101,2,0)</f>
        <v>8</v>
      </c>
      <c r="O3421">
        <f t="shared" si="212"/>
        <v>150</v>
      </c>
      <c r="P3421">
        <f>VLOOKUP(O3421,mi2hh!A$2:B$4261,2,FALSE())</f>
        <v>3</v>
      </c>
      <c r="Q3421" t="str">
        <f t="shared" si="213"/>
        <v>Red</v>
      </c>
      <c r="R3421" t="str">
        <f t="shared" si="214"/>
        <v>VS</v>
      </c>
      <c r="S3421" s="24" t="s">
        <v>1150</v>
      </c>
      <c r="T3421" t="str">
        <f t="shared" si="215"/>
        <v>1</v>
      </c>
      <c r="U3421">
        <f>VLOOKUP(S3421,ar_skupina!L$2:M$136,2,FALSE())</f>
        <v>13</v>
      </c>
    </row>
    <row r="3422" spans="1:21" ht="14.25" customHeight="1" x14ac:dyDescent="0.25">
      <c r="A3422">
        <v>4129</v>
      </c>
      <c r="B3422" s="9">
        <v>45369.75</v>
      </c>
      <c r="C3422" s="9">
        <v>45369.854166666701</v>
      </c>
      <c r="D3422" t="s">
        <v>2343</v>
      </c>
      <c r="E3422">
        <v>306</v>
      </c>
      <c r="F3422" t="s">
        <v>2340</v>
      </c>
      <c r="G3422" t="s">
        <v>3</v>
      </c>
      <c r="H3422" t="s">
        <v>1641</v>
      </c>
      <c r="I3422" s="63" t="e">
        <f t="array" ref="I3422">_xlfn.IFS(#REF!="1",1,#REF!="2",2,#REF!="3",3,#REF!="1A",4,#REF!="1B",5,#REF!="2A",6,#REF!="2B",7,#REF!="3A",8,#REF!="3B",9,#REF!="4A",10,#REF!="","")</f>
        <v>#REF!</v>
      </c>
      <c r="J3422">
        <f>VLOOKUP(F3422,profesor!$G$2:$H$101,2,0)</f>
        <v>62</v>
      </c>
      <c r="K3422">
        <f>VLOOKUP(H3422,ar_predmet!A:C,3,0)</f>
        <v>12</v>
      </c>
      <c r="L3422" s="3">
        <f>VLOOKUP(H3422,ar_predmet!A:C,2,FALSE())</f>
        <v>5118</v>
      </c>
      <c r="M3422">
        <f>+VLOOKUP(G3422,tip_dogodka!$B$2:$C$10,2,0)</f>
        <v>2</v>
      </c>
      <c r="N3422">
        <f>+VLOOKUP(E3422,prostor!$F$1:$G$101,2,0)</f>
        <v>8</v>
      </c>
      <c r="O3422">
        <f t="shared" si="212"/>
        <v>150</v>
      </c>
      <c r="P3422">
        <f>VLOOKUP(O3422,mi2hh!A$2:B$4261,2,FALSE())</f>
        <v>3</v>
      </c>
      <c r="Q3422" t="str">
        <f t="shared" si="213"/>
        <v>Red</v>
      </c>
      <c r="R3422" t="str">
        <f t="shared" si="214"/>
        <v>VS</v>
      </c>
      <c r="S3422" s="24" t="s">
        <v>1150</v>
      </c>
      <c r="T3422" t="str">
        <f t="shared" si="215"/>
        <v>1</v>
      </c>
      <c r="U3422">
        <f>VLOOKUP(S3422,ar_skupina!L$2:M$136,2,FALSE())</f>
        <v>13</v>
      </c>
    </row>
    <row r="3423" spans="1:21" ht="14.25" customHeight="1" x14ac:dyDescent="0.25">
      <c r="A3423">
        <v>4130</v>
      </c>
      <c r="B3423" s="9">
        <v>45399.677083333299</v>
      </c>
      <c r="C3423" s="9">
        <v>45399.78125</v>
      </c>
      <c r="D3423" t="s">
        <v>2343</v>
      </c>
      <c r="E3423">
        <v>413</v>
      </c>
      <c r="F3423" t="s">
        <v>2340</v>
      </c>
      <c r="G3423" t="s">
        <v>3</v>
      </c>
      <c r="H3423" t="s">
        <v>1641</v>
      </c>
      <c r="I3423" s="63" t="e">
        <f t="array" ref="I3423">_xlfn.IFS(#REF!="1",1,#REF!="2",2,#REF!="3",3,#REF!="1A",4,#REF!="1B",5,#REF!="2A",6,#REF!="2B",7,#REF!="3A",8,#REF!="3B",9,#REF!="4A",10,#REF!="","")</f>
        <v>#REF!</v>
      </c>
      <c r="J3423">
        <f>VLOOKUP(F3423,profesor!$G$2:$H$101,2,0)</f>
        <v>62</v>
      </c>
      <c r="K3423">
        <f>VLOOKUP(H3423,ar_predmet!A:C,3,0)</f>
        <v>12</v>
      </c>
      <c r="L3423" s="3">
        <f>VLOOKUP(H3423,ar_predmet!A:C,2,FALSE())</f>
        <v>5118</v>
      </c>
      <c r="M3423">
        <f>+VLOOKUP(G3423,tip_dogodka!$B$2:$C$10,2,0)</f>
        <v>2</v>
      </c>
      <c r="N3423">
        <f>+VLOOKUP(E3423,prostor!$F$1:$G$101,2,0)</f>
        <v>16</v>
      </c>
      <c r="O3423">
        <f t="shared" si="212"/>
        <v>150</v>
      </c>
      <c r="P3423">
        <f>VLOOKUP(O3423,mi2hh!A$2:B$4261,2,FALSE())</f>
        <v>3</v>
      </c>
      <c r="Q3423" t="str">
        <f t="shared" si="213"/>
        <v>Red</v>
      </c>
      <c r="R3423" t="str">
        <f t="shared" si="214"/>
        <v>VS</v>
      </c>
      <c r="S3423" s="24" t="s">
        <v>1150</v>
      </c>
      <c r="T3423" t="str">
        <f t="shared" si="215"/>
        <v>1</v>
      </c>
      <c r="U3423">
        <f>VLOOKUP(S3423,ar_skupina!L$2:M$136,2,FALSE())</f>
        <v>13</v>
      </c>
    </row>
    <row r="3424" spans="1:21" ht="14.25" customHeight="1" x14ac:dyDescent="0.25">
      <c r="A3424">
        <v>4131</v>
      </c>
      <c r="B3424" s="9">
        <v>45356.75</v>
      </c>
      <c r="C3424" s="9">
        <v>45356.854166666701</v>
      </c>
      <c r="D3424" t="s">
        <v>2341</v>
      </c>
      <c r="E3424" t="s">
        <v>16</v>
      </c>
      <c r="F3424" t="s">
        <v>2340</v>
      </c>
      <c r="G3424" t="s">
        <v>5</v>
      </c>
      <c r="H3424" t="s">
        <v>1641</v>
      </c>
      <c r="I3424" s="63" t="e">
        <f t="array" ref="I3424">_xlfn.IFS(#REF!="1",1,#REF!="2",2,#REF!="3",3,#REF!="1A",4,#REF!="1B",5,#REF!="2A",6,#REF!="2B",7,#REF!="3A",8,#REF!="3B",9,#REF!="4A",10,#REF!="","")</f>
        <v>#REF!</v>
      </c>
      <c r="J3424">
        <f>VLOOKUP(F3424,profesor!$G$2:$H$101,2,0)</f>
        <v>62</v>
      </c>
      <c r="K3424">
        <f>VLOOKUP(H3424,ar_predmet!A:C,3,0)</f>
        <v>12</v>
      </c>
      <c r="L3424" s="3">
        <f>VLOOKUP(H3424,ar_predmet!A:C,2,FALSE())</f>
        <v>5118</v>
      </c>
      <c r="M3424">
        <f>+VLOOKUP(G3424,tip_dogodka!$B$2:$C$10,2,0)</f>
        <v>4</v>
      </c>
      <c r="N3424">
        <f>+VLOOKUP(E3424,prostor!$F$1:$G$101,2,0)</f>
        <v>54</v>
      </c>
      <c r="O3424">
        <f t="shared" si="212"/>
        <v>150</v>
      </c>
      <c r="P3424">
        <f>VLOOKUP(O3424,mi2hh!A$2:B$4261,2,FALSE())</f>
        <v>3</v>
      </c>
      <c r="Q3424" t="str">
        <f t="shared" si="213"/>
        <v>Red</v>
      </c>
      <c r="R3424" t="str">
        <f t="shared" si="214"/>
        <v>VS</v>
      </c>
      <c r="S3424" s="24" t="s">
        <v>1150</v>
      </c>
      <c r="T3424" t="str">
        <f t="shared" si="215"/>
        <v>1</v>
      </c>
      <c r="U3424">
        <f>VLOOKUP(S3424,ar_skupina!L$2:M$136,2,FALSE())</f>
        <v>13</v>
      </c>
    </row>
    <row r="3425" spans="1:21" ht="14.25" customHeight="1" x14ac:dyDescent="0.25">
      <c r="A3425">
        <v>4132</v>
      </c>
      <c r="B3425" s="9">
        <v>45392.791666666701</v>
      </c>
      <c r="C3425" s="9">
        <v>45392.895833333299</v>
      </c>
      <c r="D3425" t="s">
        <v>2339</v>
      </c>
      <c r="E3425">
        <v>306</v>
      </c>
      <c r="F3425" t="s">
        <v>2340</v>
      </c>
      <c r="G3425" t="s">
        <v>3</v>
      </c>
      <c r="H3425" t="s">
        <v>1641</v>
      </c>
      <c r="I3425" s="63" t="e">
        <f t="array" ref="I3425">_xlfn.IFS(#REF!="1",1,#REF!="2",2,#REF!="3",3,#REF!="1A",4,#REF!="1B",5,#REF!="2A",6,#REF!="2B",7,#REF!="3A",8,#REF!="3B",9,#REF!="4A",10,#REF!="","")</f>
        <v>#REF!</v>
      </c>
      <c r="J3425">
        <f>VLOOKUP(F3425,profesor!$G$2:$H$101,2,0)</f>
        <v>62</v>
      </c>
      <c r="K3425">
        <f>VLOOKUP(H3425,ar_predmet!A:C,3,0)</f>
        <v>12</v>
      </c>
      <c r="L3425" s="3">
        <f>VLOOKUP(H3425,ar_predmet!A:C,2,FALSE())</f>
        <v>5118</v>
      </c>
      <c r="M3425">
        <f>+VLOOKUP(G3425,tip_dogodka!$B$2:$C$10,2,0)</f>
        <v>2</v>
      </c>
      <c r="N3425">
        <f>+VLOOKUP(E3425,prostor!$F$1:$G$101,2,0)</f>
        <v>8</v>
      </c>
      <c r="O3425">
        <f t="shared" si="212"/>
        <v>150</v>
      </c>
      <c r="P3425">
        <f>VLOOKUP(O3425,mi2hh!A$2:B$4261,2,FALSE())</f>
        <v>3</v>
      </c>
      <c r="Q3425" t="str">
        <f t="shared" si="213"/>
        <v>Red</v>
      </c>
      <c r="R3425" t="str">
        <f t="shared" si="214"/>
        <v>VS</v>
      </c>
      <c r="S3425" s="24" t="s">
        <v>1151</v>
      </c>
      <c r="T3425" t="str">
        <f t="shared" si="215"/>
        <v>2</v>
      </c>
      <c r="U3425">
        <f>VLOOKUP(S3425,ar_skupina!L$2:M$136,2,FALSE())</f>
        <v>14</v>
      </c>
    </row>
    <row r="3426" spans="1:21" ht="14.25" customHeight="1" x14ac:dyDescent="0.25">
      <c r="A3426">
        <v>4133</v>
      </c>
      <c r="B3426" s="9">
        <v>45352.75</v>
      </c>
      <c r="C3426" s="9">
        <v>45352.854166666701</v>
      </c>
      <c r="D3426" t="s">
        <v>2343</v>
      </c>
      <c r="E3426">
        <v>306</v>
      </c>
      <c r="F3426" t="s">
        <v>2340</v>
      </c>
      <c r="G3426" t="s">
        <v>3</v>
      </c>
      <c r="H3426" t="s">
        <v>1641</v>
      </c>
      <c r="I3426" s="63" t="e">
        <f t="array" ref="I3426">_xlfn.IFS(#REF!="1",1,#REF!="2",2,#REF!="3",3,#REF!="1A",4,#REF!="1B",5,#REF!="2A",6,#REF!="2B",7,#REF!="3A",8,#REF!="3B",9,#REF!="4A",10,#REF!="","")</f>
        <v>#REF!</v>
      </c>
      <c r="J3426">
        <f>VLOOKUP(F3426,profesor!$G$2:$H$101,2,0)</f>
        <v>62</v>
      </c>
      <c r="K3426">
        <f>VLOOKUP(H3426,ar_predmet!A:C,3,0)</f>
        <v>12</v>
      </c>
      <c r="L3426" s="3">
        <f>VLOOKUP(H3426,ar_predmet!A:C,2,FALSE())</f>
        <v>5118</v>
      </c>
      <c r="M3426">
        <f>+VLOOKUP(G3426,tip_dogodka!$B$2:$C$10,2,0)</f>
        <v>2</v>
      </c>
      <c r="N3426">
        <f>+VLOOKUP(E3426,prostor!$F$1:$G$101,2,0)</f>
        <v>8</v>
      </c>
      <c r="O3426">
        <f t="shared" si="212"/>
        <v>150</v>
      </c>
      <c r="P3426">
        <f>VLOOKUP(O3426,mi2hh!A$2:B$4261,2,FALSE())</f>
        <v>3</v>
      </c>
      <c r="Q3426" t="str">
        <f t="shared" si="213"/>
        <v>Red</v>
      </c>
      <c r="R3426" t="str">
        <f t="shared" si="214"/>
        <v>VS</v>
      </c>
      <c r="S3426" s="24" t="s">
        <v>1150</v>
      </c>
      <c r="T3426" t="str">
        <f t="shared" si="215"/>
        <v>1</v>
      </c>
      <c r="U3426">
        <f>VLOOKUP(S3426,ar_skupina!L$2:M$136,2,FALSE())</f>
        <v>13</v>
      </c>
    </row>
    <row r="3427" spans="1:21" ht="14.25" customHeight="1" x14ac:dyDescent="0.25">
      <c r="A3427">
        <v>4134</v>
      </c>
      <c r="B3427" s="9">
        <v>45359.75</v>
      </c>
      <c r="C3427" s="9">
        <v>45359.854166666701</v>
      </c>
      <c r="D3427" t="s">
        <v>2343</v>
      </c>
      <c r="E3427">
        <v>306</v>
      </c>
      <c r="F3427" t="s">
        <v>2340</v>
      </c>
      <c r="G3427" t="s">
        <v>3</v>
      </c>
      <c r="H3427" t="s">
        <v>1641</v>
      </c>
      <c r="I3427" s="63" t="e">
        <f t="array" ref="I3427">_xlfn.IFS(#REF!="1",1,#REF!="2",2,#REF!="3",3,#REF!="1A",4,#REF!="1B",5,#REF!="2A",6,#REF!="2B",7,#REF!="3A",8,#REF!="3B",9,#REF!="4A",10,#REF!="","")</f>
        <v>#REF!</v>
      </c>
      <c r="J3427">
        <f>VLOOKUP(F3427,profesor!$G$2:$H$101,2,0)</f>
        <v>62</v>
      </c>
      <c r="K3427">
        <f>VLOOKUP(H3427,ar_predmet!A:C,3,0)</f>
        <v>12</v>
      </c>
      <c r="L3427" s="3">
        <f>VLOOKUP(H3427,ar_predmet!A:C,2,FALSE())</f>
        <v>5118</v>
      </c>
      <c r="M3427">
        <f>+VLOOKUP(G3427,tip_dogodka!$B$2:$C$10,2,0)</f>
        <v>2</v>
      </c>
      <c r="N3427">
        <f>+VLOOKUP(E3427,prostor!$F$1:$G$101,2,0)</f>
        <v>8</v>
      </c>
      <c r="O3427">
        <f t="shared" si="212"/>
        <v>150</v>
      </c>
      <c r="P3427">
        <f>VLOOKUP(O3427,mi2hh!A$2:B$4261,2,FALSE())</f>
        <v>3</v>
      </c>
      <c r="Q3427" t="str">
        <f t="shared" si="213"/>
        <v>Red</v>
      </c>
      <c r="R3427" t="str">
        <f t="shared" si="214"/>
        <v>VS</v>
      </c>
      <c r="S3427" s="24" t="s">
        <v>1150</v>
      </c>
      <c r="T3427" t="str">
        <f t="shared" si="215"/>
        <v>1</v>
      </c>
      <c r="U3427">
        <f>VLOOKUP(S3427,ar_skupina!L$2:M$136,2,FALSE())</f>
        <v>13</v>
      </c>
    </row>
    <row r="3428" spans="1:21" ht="14.25" customHeight="1" x14ac:dyDescent="0.25">
      <c r="A3428">
        <v>4135</v>
      </c>
      <c r="B3428" s="9">
        <v>45357.75</v>
      </c>
      <c r="C3428" s="9">
        <v>45357.854166666701</v>
      </c>
      <c r="D3428" t="s">
        <v>2344</v>
      </c>
      <c r="E3428" t="s">
        <v>16</v>
      </c>
      <c r="F3428" t="s">
        <v>2340</v>
      </c>
      <c r="G3428" t="s">
        <v>5</v>
      </c>
      <c r="H3428" t="s">
        <v>1641</v>
      </c>
      <c r="I3428" s="63" t="e">
        <f t="array" ref="I3428">_xlfn.IFS(#REF!="1",1,#REF!="2",2,#REF!="3",3,#REF!="1A",4,#REF!="1B",5,#REF!="2A",6,#REF!="2B",7,#REF!="3A",8,#REF!="3B",9,#REF!="4A",10,#REF!="","")</f>
        <v>#REF!</v>
      </c>
      <c r="J3428">
        <f>VLOOKUP(F3428,profesor!$G$2:$H$101,2,0)</f>
        <v>62</v>
      </c>
      <c r="K3428">
        <f>VLOOKUP(H3428,ar_predmet!A:C,3,0)</f>
        <v>12</v>
      </c>
      <c r="L3428" s="3">
        <f>VLOOKUP(H3428,ar_predmet!A:C,2,FALSE())</f>
        <v>5118</v>
      </c>
      <c r="M3428">
        <f>+VLOOKUP(G3428,tip_dogodka!$B$2:$C$10,2,0)</f>
        <v>4</v>
      </c>
      <c r="N3428">
        <f>+VLOOKUP(E3428,prostor!$F$1:$G$101,2,0)</f>
        <v>54</v>
      </c>
      <c r="O3428">
        <f t="shared" si="212"/>
        <v>150</v>
      </c>
      <c r="P3428">
        <f>VLOOKUP(O3428,mi2hh!A$2:B$4261,2,FALSE())</f>
        <v>3</v>
      </c>
      <c r="Q3428" t="str">
        <f t="shared" si="213"/>
        <v>Red</v>
      </c>
      <c r="R3428" t="str">
        <f t="shared" si="214"/>
        <v>VS</v>
      </c>
      <c r="S3428" s="24" t="s">
        <v>1151</v>
      </c>
      <c r="T3428" t="str">
        <f t="shared" si="215"/>
        <v>2</v>
      </c>
      <c r="U3428">
        <f>VLOOKUP(S3428,ar_skupina!L$2:M$136,2,FALSE())</f>
        <v>14</v>
      </c>
    </row>
    <row r="3429" spans="1:21" ht="14.25" customHeight="1" x14ac:dyDescent="0.25">
      <c r="A3429">
        <v>4136</v>
      </c>
      <c r="B3429" s="9">
        <v>45378.75</v>
      </c>
      <c r="C3429" s="9">
        <v>45378.920138888898</v>
      </c>
      <c r="D3429" t="s">
        <v>2345</v>
      </c>
      <c r="E3429">
        <v>401</v>
      </c>
      <c r="F3429" t="s">
        <v>2346</v>
      </c>
      <c r="G3429" t="s">
        <v>8</v>
      </c>
      <c r="H3429" t="s">
        <v>1680</v>
      </c>
      <c r="I3429" s="63" t="e">
        <f t="array" ref="I3429">_xlfn.IFS(#REF!="1",1,#REF!="2",2,#REF!="3",3,#REF!="1A",4,#REF!="1B",5,#REF!="2A",6,#REF!="2B",7,#REF!="3A",8,#REF!="3B",9,#REF!="4A",10,#REF!="","")</f>
        <v>#REF!</v>
      </c>
      <c r="J3429">
        <f>VLOOKUP(F3429,profesor!$G$2:$H$101,2,0)</f>
        <v>36</v>
      </c>
      <c r="K3429">
        <f>VLOOKUP(H3429,ar_predmet!A:C,3,0)</f>
        <v>21</v>
      </c>
      <c r="L3429" s="3">
        <f>VLOOKUP(H3429,ar_predmet!A:C,2,FALSE())</f>
        <v>5220</v>
      </c>
      <c r="M3429">
        <f>+VLOOKUP(G3429,tip_dogodka!$B$2:$C$10,2,0)</f>
        <v>7</v>
      </c>
      <c r="N3429">
        <f>+VLOOKUP(E3429,prostor!$F$1:$G$101,2,0)</f>
        <v>10</v>
      </c>
      <c r="O3429">
        <f t="shared" si="212"/>
        <v>245</v>
      </c>
      <c r="P3429">
        <f>VLOOKUP(O3429,mi2hh!A$2:B$4261,2,FALSE())</f>
        <v>5</v>
      </c>
      <c r="Q3429" t="str">
        <f t="shared" si="213"/>
        <v>Izr</v>
      </c>
      <c r="R3429" t="str">
        <f t="shared" si="214"/>
        <v>VS</v>
      </c>
      <c r="S3429" s="24" t="s">
        <v>1244</v>
      </c>
      <c r="T3429" t="str">
        <f t="shared" si="215"/>
        <v/>
      </c>
      <c r="U3429">
        <f>VLOOKUP(S3429,ar_skupina!L$2:M$136,2,FALSE())</f>
        <v>98</v>
      </c>
    </row>
    <row r="3430" spans="1:21" ht="14.25" customHeight="1" x14ac:dyDescent="0.25">
      <c r="A3430">
        <v>4138</v>
      </c>
      <c r="B3430" s="9">
        <v>45386.53125</v>
      </c>
      <c r="C3430" s="9">
        <v>45386.635416666701</v>
      </c>
      <c r="D3430" t="s">
        <v>2347</v>
      </c>
      <c r="E3430" t="s">
        <v>16</v>
      </c>
      <c r="F3430" t="s">
        <v>2346</v>
      </c>
      <c r="G3430" t="s">
        <v>5</v>
      </c>
      <c r="H3430" t="s">
        <v>2348</v>
      </c>
      <c r="I3430" s="63" t="e">
        <f t="array" ref="I3430">_xlfn.IFS(#REF!="1",1,#REF!="2",2,#REF!="3",3,#REF!="1A",4,#REF!="1B",5,#REF!="2A",6,#REF!="2B",7,#REF!="3A",8,#REF!="3B",9,#REF!="4A",10,#REF!="","")</f>
        <v>#REF!</v>
      </c>
      <c r="J3430">
        <f>VLOOKUP(F3430,profesor!$G$2:$H$101,2,0)</f>
        <v>36</v>
      </c>
      <c r="K3430">
        <f>VLOOKUP(H3430,ar_predmet!A:C,3,0)</f>
        <v>24</v>
      </c>
      <c r="L3430" s="3">
        <f>VLOOKUP(H3430,ar_predmet!A:C,2,FALSE())</f>
        <v>5226</v>
      </c>
      <c r="M3430">
        <f>+VLOOKUP(G3430,tip_dogodka!$B$2:$C$10,2,0)</f>
        <v>4</v>
      </c>
      <c r="N3430">
        <f>+VLOOKUP(E3430,prostor!$F$1:$G$101,2,0)</f>
        <v>54</v>
      </c>
      <c r="O3430">
        <f t="shared" si="212"/>
        <v>150</v>
      </c>
      <c r="P3430">
        <f>VLOOKUP(O3430,mi2hh!A$2:B$4261,2,FALSE())</f>
        <v>3</v>
      </c>
      <c r="Q3430" t="str">
        <f t="shared" si="213"/>
        <v>Red</v>
      </c>
      <c r="R3430" t="str">
        <f t="shared" si="214"/>
        <v>VS</v>
      </c>
      <c r="S3430" s="24" t="s">
        <v>1180</v>
      </c>
      <c r="T3430" t="str">
        <f t="shared" si="215"/>
        <v/>
      </c>
      <c r="U3430">
        <f>VLOOKUP(S3430,ar_skupina!L$2:M$136,2,FALSE())</f>
        <v>40</v>
      </c>
    </row>
    <row r="3431" spans="1:21" ht="14.25" customHeight="1" x14ac:dyDescent="0.25">
      <c r="A3431">
        <v>4139</v>
      </c>
      <c r="B3431" s="9">
        <v>45237.375</v>
      </c>
      <c r="C3431" s="9">
        <v>45237.479166666701</v>
      </c>
      <c r="D3431" t="s">
        <v>2349</v>
      </c>
      <c r="E3431">
        <v>413</v>
      </c>
      <c r="F3431" t="s">
        <v>2346</v>
      </c>
      <c r="G3431" t="s">
        <v>3</v>
      </c>
      <c r="H3431" t="s">
        <v>1680</v>
      </c>
      <c r="I3431" s="63" t="e">
        <f t="array" ref="I3431">_xlfn.IFS(#REF!="1",1,#REF!="2",2,#REF!="3",3,#REF!="1A",4,#REF!="1B",5,#REF!="2A",6,#REF!="2B",7,#REF!="3A",8,#REF!="3B",9,#REF!="4A",10,#REF!="","")</f>
        <v>#REF!</v>
      </c>
      <c r="J3431">
        <f>VLOOKUP(F3431,profesor!$G$2:$H$101,2,0)</f>
        <v>36</v>
      </c>
      <c r="K3431">
        <f>VLOOKUP(H3431,ar_predmet!A:C,3,0)</f>
        <v>21</v>
      </c>
      <c r="L3431" s="3">
        <f>VLOOKUP(H3431,ar_predmet!A:C,2,FALSE())</f>
        <v>5220</v>
      </c>
      <c r="M3431">
        <f>+VLOOKUP(G3431,tip_dogodka!$B$2:$C$10,2,0)</f>
        <v>2</v>
      </c>
      <c r="N3431">
        <f>+VLOOKUP(E3431,prostor!$F$1:$G$101,2,0)</f>
        <v>16</v>
      </c>
      <c r="O3431">
        <f t="shared" si="212"/>
        <v>150</v>
      </c>
      <c r="P3431">
        <f>VLOOKUP(O3431,mi2hh!A$2:B$4261,2,FALSE())</f>
        <v>3</v>
      </c>
      <c r="Q3431" t="str">
        <f t="shared" si="213"/>
        <v>Red</v>
      </c>
      <c r="R3431" t="str">
        <f t="shared" si="214"/>
        <v>VS</v>
      </c>
      <c r="S3431" s="24" t="s">
        <v>1156</v>
      </c>
      <c r="T3431" t="str">
        <f t="shared" si="215"/>
        <v/>
      </c>
      <c r="U3431">
        <f>VLOOKUP(S3431,ar_skupina!L$2:M$136,2,FALSE())</f>
        <v>19</v>
      </c>
    </row>
    <row r="3432" spans="1:21" ht="14.25" customHeight="1" x14ac:dyDescent="0.25">
      <c r="A3432">
        <v>4140</v>
      </c>
      <c r="B3432" s="9">
        <v>45350.375</v>
      </c>
      <c r="C3432" s="9">
        <v>45350.479166666701</v>
      </c>
      <c r="D3432" t="s">
        <v>2350</v>
      </c>
      <c r="E3432">
        <v>5</v>
      </c>
      <c r="F3432" t="s">
        <v>2346</v>
      </c>
      <c r="G3432" t="s">
        <v>2</v>
      </c>
      <c r="H3432" t="s">
        <v>2348</v>
      </c>
      <c r="I3432" s="63" t="e">
        <f t="array" ref="I3432">_xlfn.IFS(#REF!="1",1,#REF!="2",2,#REF!="3",3,#REF!="1A",4,#REF!="1B",5,#REF!="2A",6,#REF!="2B",7,#REF!="3A",8,#REF!="3B",9,#REF!="4A",10,#REF!="","")</f>
        <v>#REF!</v>
      </c>
      <c r="J3432">
        <f>VLOOKUP(F3432,profesor!$G$2:$H$101,2,0)</f>
        <v>36</v>
      </c>
      <c r="K3432">
        <f>VLOOKUP(H3432,ar_predmet!A:C,3,0)</f>
        <v>24</v>
      </c>
      <c r="L3432" s="3">
        <f>VLOOKUP(H3432,ar_predmet!A:C,2,FALSE())</f>
        <v>5226</v>
      </c>
      <c r="M3432">
        <f>+VLOOKUP(G3432,tip_dogodka!$B$2:$C$10,2,0)</f>
        <v>1</v>
      </c>
      <c r="N3432">
        <f>+VLOOKUP(E3432,prostor!$F$1:$G$101,2,0)</f>
        <v>1</v>
      </c>
      <c r="O3432">
        <f t="shared" si="212"/>
        <v>150</v>
      </c>
      <c r="P3432">
        <f>VLOOKUP(O3432,mi2hh!A$2:B$4261,2,FALSE())</f>
        <v>3</v>
      </c>
      <c r="Q3432" t="str">
        <f t="shared" si="213"/>
        <v>Red</v>
      </c>
      <c r="R3432" t="str">
        <f t="shared" si="214"/>
        <v>VS</v>
      </c>
      <c r="S3432" s="24" t="s">
        <v>1180</v>
      </c>
      <c r="T3432" t="str">
        <f t="shared" si="215"/>
        <v/>
      </c>
      <c r="U3432">
        <f>VLOOKUP(S3432,ar_skupina!L$2:M$136,2,FALSE())</f>
        <v>40</v>
      </c>
    </row>
    <row r="3433" spans="1:21" ht="14.25" customHeight="1" x14ac:dyDescent="0.25">
      <c r="A3433">
        <v>4141</v>
      </c>
      <c r="B3433" s="9">
        <v>45267.375</v>
      </c>
      <c r="C3433" s="9">
        <v>45267.479166666701</v>
      </c>
      <c r="D3433" t="s">
        <v>2351</v>
      </c>
      <c r="E3433">
        <v>412</v>
      </c>
      <c r="F3433" t="s">
        <v>2346</v>
      </c>
      <c r="G3433" t="s">
        <v>2</v>
      </c>
      <c r="H3433" t="s">
        <v>2352</v>
      </c>
      <c r="I3433" s="63" t="e">
        <f t="array" ref="I3433">_xlfn.IFS(#REF!="1",1,#REF!="2",2,#REF!="3",3,#REF!="1A",4,#REF!="1B",5,#REF!="2A",6,#REF!="2B",7,#REF!="3A",8,#REF!="3B",9,#REF!="4A",10,#REF!="","")</f>
        <v>#REF!</v>
      </c>
      <c r="J3433">
        <f>VLOOKUP(F3433,profesor!$G$2:$H$101,2,0)</f>
        <v>36</v>
      </c>
      <c r="K3433">
        <f>VLOOKUP(H3433,ar_predmet!A:C,3,0)</f>
        <v>94</v>
      </c>
      <c r="L3433" s="3">
        <f>VLOOKUP(H3433,ar_predmet!A:C,2,FALSE())</f>
        <v>6218</v>
      </c>
      <c r="M3433">
        <f>+VLOOKUP(G3433,tip_dogodka!$B$2:$C$10,2,0)</f>
        <v>1</v>
      </c>
      <c r="N3433">
        <f>+VLOOKUP(E3433,prostor!$F$1:$G$101,2,0)</f>
        <v>15</v>
      </c>
      <c r="O3433">
        <f t="shared" si="212"/>
        <v>150</v>
      </c>
      <c r="P3433">
        <f>VLOOKUP(O3433,mi2hh!A$2:B$4261,2,FALSE())</f>
        <v>3</v>
      </c>
      <c r="Q3433" t="str">
        <f t="shared" si="213"/>
        <v>Red</v>
      </c>
      <c r="R3433" t="str">
        <f t="shared" si="214"/>
        <v>UN</v>
      </c>
      <c r="S3433" s="24" t="s">
        <v>1208</v>
      </c>
      <c r="T3433" t="str">
        <f t="shared" si="215"/>
        <v/>
      </c>
      <c r="U3433">
        <f>VLOOKUP(S3433,ar_skupina!L$2:M$136,2,FALSE())</f>
        <v>65</v>
      </c>
    </row>
    <row r="3434" spans="1:21" ht="14.25" customHeight="1" x14ac:dyDescent="0.25">
      <c r="A3434">
        <v>4142</v>
      </c>
      <c r="B3434" s="9">
        <v>45309.489583333299</v>
      </c>
      <c r="C3434" s="9">
        <v>45309.59375</v>
      </c>
      <c r="D3434" t="s">
        <v>1673</v>
      </c>
      <c r="E3434">
        <v>411</v>
      </c>
      <c r="F3434" t="s">
        <v>2346</v>
      </c>
      <c r="G3434" t="s">
        <v>2</v>
      </c>
      <c r="H3434" t="s">
        <v>1670</v>
      </c>
      <c r="I3434" s="63" t="e">
        <f t="array" ref="I3434">_xlfn.IFS(#REF!="1",1,#REF!="2",2,#REF!="3",3,#REF!="1A",4,#REF!="1B",5,#REF!="2A",6,#REF!="2B",7,#REF!="3A",8,#REF!="3B",9,#REF!="4A",10,#REF!="","")</f>
        <v>#REF!</v>
      </c>
      <c r="J3434">
        <f>VLOOKUP(F3434,profesor!$G$2:$H$101,2,0)</f>
        <v>36</v>
      </c>
      <c r="K3434">
        <f>VLOOKUP(H3434,ar_predmet!A:C,3,0)</f>
        <v>181</v>
      </c>
      <c r="L3434" s="3">
        <f>VLOOKUP(H3434,ar_predmet!A:C,2,FALSE())</f>
        <v>7216</v>
      </c>
      <c r="M3434">
        <f>+VLOOKUP(G3434,tip_dogodka!$B$2:$C$10,2,0)</f>
        <v>1</v>
      </c>
      <c r="N3434">
        <f>+VLOOKUP(E3434,prostor!$F$1:$G$101,2,0)</f>
        <v>14</v>
      </c>
      <c r="O3434">
        <f t="shared" si="212"/>
        <v>150</v>
      </c>
      <c r="P3434">
        <f>VLOOKUP(O3434,mi2hh!A$2:B$4261,2,FALSE())</f>
        <v>3</v>
      </c>
      <c r="Q3434" t="str">
        <f t="shared" si="213"/>
        <v>Red</v>
      </c>
      <c r="R3434" t="str">
        <f t="shared" si="214"/>
        <v>MA</v>
      </c>
      <c r="S3434" s="24" t="s">
        <v>1229</v>
      </c>
      <c r="T3434" t="str">
        <f t="shared" si="215"/>
        <v/>
      </c>
      <c r="U3434">
        <f>VLOOKUP(S3434,ar_skupina!L$2:M$136,2,FALSE())</f>
        <v>85</v>
      </c>
    </row>
    <row r="3435" spans="1:21" ht="14.25" customHeight="1" x14ac:dyDescent="0.25">
      <c r="A3435">
        <v>4144</v>
      </c>
      <c r="B3435" s="9">
        <v>45359.489583333299</v>
      </c>
      <c r="C3435" s="9">
        <v>45359.59375</v>
      </c>
      <c r="D3435" t="s">
        <v>2353</v>
      </c>
      <c r="E3435">
        <v>5</v>
      </c>
      <c r="F3435" t="s">
        <v>2346</v>
      </c>
      <c r="G3435" t="s">
        <v>2</v>
      </c>
      <c r="H3435" t="s">
        <v>1755</v>
      </c>
      <c r="I3435" s="63" t="e">
        <f t="array" ref="I3435">_xlfn.IFS(#REF!="1",1,#REF!="2",2,#REF!="3",3,#REF!="1A",4,#REF!="1B",5,#REF!="2A",6,#REF!="2B",7,#REF!="3A",8,#REF!="3B",9,#REF!="4A",10,#REF!="","")</f>
        <v>#REF!</v>
      </c>
      <c r="J3435">
        <f>VLOOKUP(F3435,profesor!$G$2:$H$101,2,0)</f>
        <v>36</v>
      </c>
      <c r="K3435">
        <f>VLOOKUP(H3435,ar_predmet!A:C,3,0)</f>
        <v>59</v>
      </c>
      <c r="L3435" s="3">
        <f>VLOOKUP(H3435,ar_predmet!A:C,2,FALSE())</f>
        <v>5316</v>
      </c>
      <c r="M3435">
        <f>+VLOOKUP(G3435,tip_dogodka!$B$2:$C$10,2,0)</f>
        <v>1</v>
      </c>
      <c r="N3435">
        <f>+VLOOKUP(E3435,prostor!$F$1:$G$101,2,0)</f>
        <v>1</v>
      </c>
      <c r="O3435">
        <f t="shared" si="212"/>
        <v>150</v>
      </c>
      <c r="P3435">
        <f>VLOOKUP(O3435,mi2hh!A$2:B$4261,2,FALSE())</f>
        <v>3</v>
      </c>
      <c r="Q3435" t="str">
        <f t="shared" si="213"/>
        <v>Red</v>
      </c>
      <c r="R3435" t="str">
        <f t="shared" si="214"/>
        <v>VS</v>
      </c>
      <c r="S3435" s="24" t="s">
        <v>1180</v>
      </c>
      <c r="T3435" t="str">
        <f t="shared" si="215"/>
        <v/>
      </c>
      <c r="U3435">
        <f>VLOOKUP(S3435,ar_skupina!L$2:M$136,2,FALSE())</f>
        <v>40</v>
      </c>
    </row>
    <row r="3436" spans="1:21" ht="14.25" customHeight="1" x14ac:dyDescent="0.25">
      <c r="A3436">
        <v>4145</v>
      </c>
      <c r="B3436" s="9">
        <v>45265.75</v>
      </c>
      <c r="C3436" s="9">
        <v>45265.885416666701</v>
      </c>
      <c r="D3436" t="s">
        <v>1332</v>
      </c>
      <c r="E3436">
        <v>411</v>
      </c>
      <c r="F3436" t="s">
        <v>2346</v>
      </c>
      <c r="G3436" t="s">
        <v>2</v>
      </c>
      <c r="H3436" t="s">
        <v>1334</v>
      </c>
      <c r="I3436" s="63" t="e">
        <f t="array" ref="I3436">_xlfn.IFS(#REF!="1",1,#REF!="2",2,#REF!="3",3,#REF!="1A",4,#REF!="1B",5,#REF!="2A",6,#REF!="2B",7,#REF!="3A",8,#REF!="3B",9,#REF!="4A",10,#REF!="","")</f>
        <v>#REF!</v>
      </c>
      <c r="J3436">
        <f>VLOOKUP(F3436,profesor!$G$2:$H$101,2,0)</f>
        <v>36</v>
      </c>
      <c r="K3436">
        <f>VLOOKUP(H3436,ar_predmet!A:C,3,0)</f>
        <v>300</v>
      </c>
      <c r="L3436" s="3">
        <f>VLOOKUP(H3436,ar_predmet!A:C,2,FALSE())</f>
        <v>4137</v>
      </c>
      <c r="M3436">
        <f>+VLOOKUP(G3436,tip_dogodka!$B$2:$C$10,2,0)</f>
        <v>1</v>
      </c>
      <c r="N3436">
        <f>+VLOOKUP(E3436,prostor!$F$1:$G$101,2,0)</f>
        <v>14</v>
      </c>
      <c r="O3436">
        <f t="shared" si="212"/>
        <v>195</v>
      </c>
      <c r="P3436">
        <f>VLOOKUP(O3436,mi2hh!A$2:B$4261,2,FALSE())</f>
        <v>4</v>
      </c>
      <c r="Q3436" t="str">
        <f t="shared" si="213"/>
        <v>Izr</v>
      </c>
      <c r="R3436" t="str">
        <f t="shared" si="214"/>
        <v>DO</v>
      </c>
      <c r="S3436" s="24" t="s">
        <v>1280</v>
      </c>
      <c r="T3436" t="str">
        <f t="shared" si="215"/>
        <v/>
      </c>
      <c r="U3436">
        <f>VLOOKUP(S3436,ar_skupina!L$2:M$136,2,FALSE())</f>
        <v>130</v>
      </c>
    </row>
    <row r="3437" spans="1:21" ht="14.25" customHeight="1" x14ac:dyDescent="0.25">
      <c r="A3437">
        <v>4148</v>
      </c>
      <c r="B3437" s="9">
        <v>45385.53125</v>
      </c>
      <c r="C3437" s="9">
        <v>45385.635416666701</v>
      </c>
      <c r="D3437" t="s">
        <v>2354</v>
      </c>
      <c r="E3437">
        <v>402</v>
      </c>
      <c r="F3437" t="s">
        <v>2346</v>
      </c>
      <c r="G3437" t="s">
        <v>3</v>
      </c>
      <c r="H3437" t="s">
        <v>2348</v>
      </c>
      <c r="I3437" s="63" t="e">
        <f t="array" ref="I3437">_xlfn.IFS(#REF!="1",1,#REF!="2",2,#REF!="3",3,#REF!="1A",4,#REF!="1B",5,#REF!="2A",6,#REF!="2B",7,#REF!="3A",8,#REF!="3B",9,#REF!="4A",10,#REF!="","")</f>
        <v>#REF!</v>
      </c>
      <c r="J3437">
        <f>VLOOKUP(F3437,profesor!$G$2:$H$101,2,0)</f>
        <v>36</v>
      </c>
      <c r="K3437">
        <f>VLOOKUP(H3437,ar_predmet!A:C,3,0)</f>
        <v>24</v>
      </c>
      <c r="L3437" s="3">
        <f>VLOOKUP(H3437,ar_predmet!A:C,2,FALSE())</f>
        <v>5226</v>
      </c>
      <c r="M3437">
        <f>+VLOOKUP(G3437,tip_dogodka!$B$2:$C$10,2,0)</f>
        <v>2</v>
      </c>
      <c r="N3437">
        <f>+VLOOKUP(E3437,prostor!$F$1:$G$101,2,0)</f>
        <v>11</v>
      </c>
      <c r="O3437">
        <f t="shared" si="212"/>
        <v>150</v>
      </c>
      <c r="P3437">
        <f>VLOOKUP(O3437,mi2hh!A$2:B$4261,2,FALSE())</f>
        <v>3</v>
      </c>
      <c r="Q3437" t="str">
        <f t="shared" si="213"/>
        <v>Red</v>
      </c>
      <c r="R3437" t="str">
        <f t="shared" si="214"/>
        <v>VS</v>
      </c>
      <c r="S3437" s="24" t="s">
        <v>1180</v>
      </c>
      <c r="T3437" t="str">
        <f t="shared" si="215"/>
        <v/>
      </c>
      <c r="U3437">
        <f>VLOOKUP(S3437,ar_skupina!L$2:M$136,2,FALSE())</f>
        <v>40</v>
      </c>
    </row>
    <row r="3438" spans="1:21" ht="14.25" customHeight="1" x14ac:dyDescent="0.25">
      <c r="A3438">
        <v>4149</v>
      </c>
      <c r="B3438" s="9">
        <v>45271.59375</v>
      </c>
      <c r="C3438" s="9">
        <v>45271.625</v>
      </c>
      <c r="D3438" t="s">
        <v>1345</v>
      </c>
      <c r="E3438">
        <v>307</v>
      </c>
      <c r="F3438" t="s">
        <v>2346</v>
      </c>
      <c r="G3438" t="s">
        <v>2</v>
      </c>
      <c r="H3438" t="s">
        <v>1346</v>
      </c>
      <c r="I3438" s="63" t="e">
        <f t="array" ref="I3438">_xlfn.IFS(#REF!="1",1,#REF!="2",2,#REF!="3",3,#REF!="1A",4,#REF!="1B",5,#REF!="2A",6,#REF!="2B",7,#REF!="3A",8,#REF!="3B",9,#REF!="4A",10,#REF!="","")</f>
        <v>#REF!</v>
      </c>
      <c r="J3438">
        <f>VLOOKUP(F3438,profesor!$G$2:$H$101,2,0)</f>
        <v>36</v>
      </c>
      <c r="K3438">
        <f>VLOOKUP(H3438,ar_predmet!A:C,3,0)</f>
        <v>131</v>
      </c>
      <c r="L3438" s="3">
        <f>VLOOKUP(H3438,ar_predmet!A:C,2,FALSE())</f>
        <v>6325</v>
      </c>
      <c r="M3438">
        <f>+VLOOKUP(G3438,tip_dogodka!$B$2:$C$10,2,0)</f>
        <v>1</v>
      </c>
      <c r="N3438">
        <f>+VLOOKUP(E3438,prostor!$F$1:$G$101,2,0)</f>
        <v>9</v>
      </c>
      <c r="O3438">
        <f t="shared" si="212"/>
        <v>45</v>
      </c>
      <c r="P3438">
        <f>VLOOKUP(O3438,mi2hh!A$2:B$4261,2,FALSE())</f>
        <v>1</v>
      </c>
      <c r="Q3438" t="str">
        <f t="shared" si="213"/>
        <v>Red</v>
      </c>
      <c r="R3438" t="str">
        <f t="shared" si="214"/>
        <v>UN</v>
      </c>
      <c r="S3438" s="24" t="s">
        <v>1215</v>
      </c>
      <c r="T3438" t="str">
        <f t="shared" si="215"/>
        <v/>
      </c>
      <c r="U3438">
        <f>VLOOKUP(S3438,ar_skupina!L$2:M$136,2,FALSE())</f>
        <v>72</v>
      </c>
    </row>
    <row r="3439" spans="1:21" ht="14.25" customHeight="1" x14ac:dyDescent="0.25">
      <c r="A3439">
        <v>4153</v>
      </c>
      <c r="B3439" s="9">
        <v>45384.53125</v>
      </c>
      <c r="C3439" s="9">
        <v>45384.635416666701</v>
      </c>
      <c r="D3439" t="s">
        <v>2354</v>
      </c>
      <c r="E3439">
        <v>402</v>
      </c>
      <c r="F3439" t="s">
        <v>2346</v>
      </c>
      <c r="G3439" t="s">
        <v>3</v>
      </c>
      <c r="H3439" t="s">
        <v>2348</v>
      </c>
      <c r="I3439" s="63" t="e">
        <f t="array" ref="I3439">_xlfn.IFS(#REF!="1",1,#REF!="2",2,#REF!="3",3,#REF!="1A",4,#REF!="1B",5,#REF!="2A",6,#REF!="2B",7,#REF!="3A",8,#REF!="3B",9,#REF!="4A",10,#REF!="","")</f>
        <v>#REF!</v>
      </c>
      <c r="J3439">
        <f>VLOOKUP(F3439,profesor!$G$2:$H$101,2,0)</f>
        <v>36</v>
      </c>
      <c r="K3439">
        <f>VLOOKUP(H3439,ar_predmet!A:C,3,0)</f>
        <v>24</v>
      </c>
      <c r="L3439" s="3">
        <f>VLOOKUP(H3439,ar_predmet!A:C,2,FALSE())</f>
        <v>5226</v>
      </c>
      <c r="M3439">
        <f>+VLOOKUP(G3439,tip_dogodka!$B$2:$C$10,2,0)</f>
        <v>2</v>
      </c>
      <c r="N3439">
        <f>+VLOOKUP(E3439,prostor!$F$1:$G$101,2,0)</f>
        <v>11</v>
      </c>
      <c r="O3439">
        <f t="shared" si="212"/>
        <v>150</v>
      </c>
      <c r="P3439">
        <f>VLOOKUP(O3439,mi2hh!A$2:B$4261,2,FALSE())</f>
        <v>3</v>
      </c>
      <c r="Q3439" t="str">
        <f t="shared" si="213"/>
        <v>Red</v>
      </c>
      <c r="R3439" t="str">
        <f t="shared" si="214"/>
        <v>VS</v>
      </c>
      <c r="S3439" s="24" t="s">
        <v>1180</v>
      </c>
      <c r="T3439" t="str">
        <f t="shared" si="215"/>
        <v/>
      </c>
      <c r="U3439">
        <f>VLOOKUP(S3439,ar_skupina!L$2:M$136,2,FALSE())</f>
        <v>40</v>
      </c>
    </row>
    <row r="3440" spans="1:21" ht="14.25" customHeight="1" x14ac:dyDescent="0.25">
      <c r="A3440">
        <v>4154</v>
      </c>
      <c r="B3440" s="9">
        <v>45246.375</v>
      </c>
      <c r="C3440" s="9">
        <v>45246.479166666701</v>
      </c>
      <c r="D3440" t="s">
        <v>2349</v>
      </c>
      <c r="E3440">
        <v>413</v>
      </c>
      <c r="F3440" t="s">
        <v>2346</v>
      </c>
      <c r="G3440" t="s">
        <v>3</v>
      </c>
      <c r="H3440" t="s">
        <v>1680</v>
      </c>
      <c r="I3440" s="63" t="e">
        <f t="array" ref="I3440">_xlfn.IFS(#REF!="1",1,#REF!="2",2,#REF!="3",3,#REF!="1A",4,#REF!="1B",5,#REF!="2A",6,#REF!="2B",7,#REF!="3A",8,#REF!="3B",9,#REF!="4A",10,#REF!="","")</f>
        <v>#REF!</v>
      </c>
      <c r="J3440">
        <f>VLOOKUP(F3440,profesor!$G$2:$H$101,2,0)</f>
        <v>36</v>
      </c>
      <c r="K3440">
        <f>VLOOKUP(H3440,ar_predmet!A:C,3,0)</f>
        <v>21</v>
      </c>
      <c r="L3440" s="3">
        <f>VLOOKUP(H3440,ar_predmet!A:C,2,FALSE())</f>
        <v>5220</v>
      </c>
      <c r="M3440">
        <f>+VLOOKUP(G3440,tip_dogodka!$B$2:$C$10,2,0)</f>
        <v>2</v>
      </c>
      <c r="N3440">
        <f>+VLOOKUP(E3440,prostor!$F$1:$G$101,2,0)</f>
        <v>16</v>
      </c>
      <c r="O3440">
        <f t="shared" si="212"/>
        <v>150</v>
      </c>
      <c r="P3440">
        <f>VLOOKUP(O3440,mi2hh!A$2:B$4261,2,FALSE())</f>
        <v>3</v>
      </c>
      <c r="Q3440" t="str">
        <f t="shared" si="213"/>
        <v>Red</v>
      </c>
      <c r="R3440" t="str">
        <f t="shared" si="214"/>
        <v>VS</v>
      </c>
      <c r="S3440" s="24" t="s">
        <v>1156</v>
      </c>
      <c r="T3440" t="str">
        <f t="shared" si="215"/>
        <v/>
      </c>
      <c r="U3440">
        <f>VLOOKUP(S3440,ar_skupina!L$2:M$136,2,FALSE())</f>
        <v>19</v>
      </c>
    </row>
    <row r="3441" spans="1:21" ht="14.25" customHeight="1" x14ac:dyDescent="0.25">
      <c r="A3441">
        <v>4155</v>
      </c>
      <c r="B3441" s="9">
        <v>45278.375</v>
      </c>
      <c r="C3441" s="9">
        <v>45278.479166666701</v>
      </c>
      <c r="D3441" t="s">
        <v>2355</v>
      </c>
      <c r="E3441" t="s">
        <v>16</v>
      </c>
      <c r="F3441" t="s">
        <v>2346</v>
      </c>
      <c r="G3441" t="s">
        <v>4</v>
      </c>
      <c r="H3441" t="s">
        <v>2352</v>
      </c>
      <c r="I3441" s="63" t="e">
        <f t="array" ref="I3441">_xlfn.IFS(#REF!="1",1,#REF!="2",2,#REF!="3",3,#REF!="1A",4,#REF!="1B",5,#REF!="2A",6,#REF!="2B",7,#REF!="3A",8,#REF!="3B",9,#REF!="4A",10,#REF!="","")</f>
        <v>#REF!</v>
      </c>
      <c r="J3441">
        <f>VLOOKUP(F3441,profesor!$G$2:$H$101,2,0)</f>
        <v>36</v>
      </c>
      <c r="K3441">
        <f>VLOOKUP(H3441,ar_predmet!A:C,3,0)</f>
        <v>94</v>
      </c>
      <c r="L3441" s="3">
        <f>VLOOKUP(H3441,ar_predmet!A:C,2,FALSE())</f>
        <v>6218</v>
      </c>
      <c r="M3441">
        <f>+VLOOKUP(G3441,tip_dogodka!$B$2:$C$10,2,0)</f>
        <v>3</v>
      </c>
      <c r="N3441">
        <f>+VLOOKUP(E3441,prostor!$F$1:$G$101,2,0)</f>
        <v>54</v>
      </c>
      <c r="O3441">
        <f t="shared" si="212"/>
        <v>150</v>
      </c>
      <c r="P3441">
        <f>VLOOKUP(O3441,mi2hh!A$2:B$4261,2,FALSE())</f>
        <v>3</v>
      </c>
      <c r="Q3441" t="str">
        <f t="shared" si="213"/>
        <v>Red</v>
      </c>
      <c r="R3441" t="str">
        <f t="shared" si="214"/>
        <v>UN</v>
      </c>
      <c r="S3441" s="24" t="s">
        <v>1208</v>
      </c>
      <c r="T3441" t="str">
        <f t="shared" si="215"/>
        <v/>
      </c>
      <c r="U3441">
        <f>VLOOKUP(S3441,ar_skupina!L$2:M$136,2,FALSE())</f>
        <v>65</v>
      </c>
    </row>
    <row r="3442" spans="1:21" ht="14.25" customHeight="1" x14ac:dyDescent="0.25">
      <c r="A3442">
        <v>4156</v>
      </c>
      <c r="B3442" s="9">
        <v>45348.375</v>
      </c>
      <c r="C3442" s="9">
        <v>45348.479166666701</v>
      </c>
      <c r="D3442" t="s">
        <v>2350</v>
      </c>
      <c r="E3442">
        <v>5</v>
      </c>
      <c r="F3442" t="s">
        <v>2346</v>
      </c>
      <c r="G3442" t="s">
        <v>2</v>
      </c>
      <c r="H3442" t="s">
        <v>2348</v>
      </c>
      <c r="I3442" s="63" t="e">
        <f t="array" ref="I3442">_xlfn.IFS(#REF!="1",1,#REF!="2",2,#REF!="3",3,#REF!="1A",4,#REF!="1B",5,#REF!="2A",6,#REF!="2B",7,#REF!="3A",8,#REF!="3B",9,#REF!="4A",10,#REF!="","")</f>
        <v>#REF!</v>
      </c>
      <c r="J3442">
        <f>VLOOKUP(F3442,profesor!$G$2:$H$101,2,0)</f>
        <v>36</v>
      </c>
      <c r="K3442">
        <f>VLOOKUP(H3442,ar_predmet!A:C,3,0)</f>
        <v>24</v>
      </c>
      <c r="L3442" s="3">
        <f>VLOOKUP(H3442,ar_predmet!A:C,2,FALSE())</f>
        <v>5226</v>
      </c>
      <c r="M3442">
        <f>+VLOOKUP(G3442,tip_dogodka!$B$2:$C$10,2,0)</f>
        <v>1</v>
      </c>
      <c r="N3442">
        <f>+VLOOKUP(E3442,prostor!$F$1:$G$101,2,0)</f>
        <v>1</v>
      </c>
      <c r="O3442">
        <f t="shared" si="212"/>
        <v>150</v>
      </c>
      <c r="P3442">
        <f>VLOOKUP(O3442,mi2hh!A$2:B$4261,2,FALSE())</f>
        <v>3</v>
      </c>
      <c r="Q3442" t="str">
        <f t="shared" si="213"/>
        <v>Red</v>
      </c>
      <c r="R3442" t="str">
        <f t="shared" si="214"/>
        <v>VS</v>
      </c>
      <c r="S3442" s="24" t="s">
        <v>1180</v>
      </c>
      <c r="T3442" t="str">
        <f t="shared" si="215"/>
        <v/>
      </c>
      <c r="U3442">
        <f>VLOOKUP(S3442,ar_skupina!L$2:M$136,2,FALSE())</f>
        <v>40</v>
      </c>
    </row>
    <row r="3443" spans="1:21" ht="14.25" customHeight="1" x14ac:dyDescent="0.25">
      <c r="A3443">
        <v>4157</v>
      </c>
      <c r="B3443" s="9">
        <v>45299.375</v>
      </c>
      <c r="C3443" s="9">
        <v>45299.479166666701</v>
      </c>
      <c r="D3443" t="s">
        <v>2356</v>
      </c>
      <c r="E3443" t="s">
        <v>16</v>
      </c>
      <c r="F3443" t="s">
        <v>2346</v>
      </c>
      <c r="G3443" t="s">
        <v>5</v>
      </c>
      <c r="H3443" t="s">
        <v>2352</v>
      </c>
      <c r="I3443" s="63" t="e">
        <f t="array" ref="I3443">_xlfn.IFS(#REF!="1",1,#REF!="2",2,#REF!="3",3,#REF!="1A",4,#REF!="1B",5,#REF!="2A",6,#REF!="2B",7,#REF!="3A",8,#REF!="3B",9,#REF!="4A",10,#REF!="","")</f>
        <v>#REF!</v>
      </c>
      <c r="J3443">
        <f>VLOOKUP(F3443,profesor!$G$2:$H$101,2,0)</f>
        <v>36</v>
      </c>
      <c r="K3443">
        <f>VLOOKUP(H3443,ar_predmet!A:C,3,0)</f>
        <v>94</v>
      </c>
      <c r="L3443" s="3">
        <f>VLOOKUP(H3443,ar_predmet!A:C,2,FALSE())</f>
        <v>6218</v>
      </c>
      <c r="M3443">
        <f>+VLOOKUP(G3443,tip_dogodka!$B$2:$C$10,2,0)</f>
        <v>4</v>
      </c>
      <c r="N3443">
        <f>+VLOOKUP(E3443,prostor!$F$1:$G$101,2,0)</f>
        <v>54</v>
      </c>
      <c r="O3443">
        <f t="shared" si="212"/>
        <v>150</v>
      </c>
      <c r="P3443">
        <f>VLOOKUP(O3443,mi2hh!A$2:B$4261,2,FALSE())</f>
        <v>3</v>
      </c>
      <c r="Q3443" t="str">
        <f t="shared" si="213"/>
        <v>Red</v>
      </c>
      <c r="R3443" t="str">
        <f t="shared" si="214"/>
        <v>UN</v>
      </c>
      <c r="S3443" s="24" t="s">
        <v>1208</v>
      </c>
      <c r="T3443" t="str">
        <f t="shared" si="215"/>
        <v/>
      </c>
      <c r="U3443">
        <f>VLOOKUP(S3443,ar_skupina!L$2:M$136,2,FALSE())</f>
        <v>65</v>
      </c>
    </row>
    <row r="3444" spans="1:21" ht="14.25" customHeight="1" x14ac:dyDescent="0.25">
      <c r="A3444">
        <v>4158</v>
      </c>
      <c r="B3444" s="9">
        <v>45299.489583333299</v>
      </c>
      <c r="C3444" s="9">
        <v>45299.59375</v>
      </c>
      <c r="D3444" t="s">
        <v>2357</v>
      </c>
      <c r="E3444">
        <v>411</v>
      </c>
      <c r="F3444" t="s">
        <v>2346</v>
      </c>
      <c r="G3444" t="s">
        <v>3</v>
      </c>
      <c r="H3444" t="s">
        <v>1670</v>
      </c>
      <c r="I3444" s="63" t="e">
        <f t="array" ref="I3444">_xlfn.IFS(#REF!="1",1,#REF!="2",2,#REF!="3",3,#REF!="1A",4,#REF!="1B",5,#REF!="2A",6,#REF!="2B",7,#REF!="3A",8,#REF!="3B",9,#REF!="4A",10,#REF!="","")</f>
        <v>#REF!</v>
      </c>
      <c r="J3444">
        <f>VLOOKUP(F3444,profesor!$G$2:$H$101,2,0)</f>
        <v>36</v>
      </c>
      <c r="K3444">
        <f>VLOOKUP(H3444,ar_predmet!A:C,3,0)</f>
        <v>181</v>
      </c>
      <c r="L3444" s="3">
        <f>VLOOKUP(H3444,ar_predmet!A:C,2,FALSE())</f>
        <v>7216</v>
      </c>
      <c r="M3444">
        <f>+VLOOKUP(G3444,tip_dogodka!$B$2:$C$10,2,0)</f>
        <v>2</v>
      </c>
      <c r="N3444">
        <f>+VLOOKUP(E3444,prostor!$F$1:$G$101,2,0)</f>
        <v>14</v>
      </c>
      <c r="O3444">
        <f t="shared" si="212"/>
        <v>150</v>
      </c>
      <c r="P3444">
        <f>VLOOKUP(O3444,mi2hh!A$2:B$4261,2,FALSE())</f>
        <v>3</v>
      </c>
      <c r="Q3444" t="str">
        <f t="shared" si="213"/>
        <v>Red</v>
      </c>
      <c r="R3444" t="str">
        <f t="shared" si="214"/>
        <v>MA</v>
      </c>
      <c r="S3444" s="24" t="s">
        <v>1229</v>
      </c>
      <c r="T3444" t="str">
        <f t="shared" si="215"/>
        <v/>
      </c>
      <c r="U3444">
        <f>VLOOKUP(S3444,ar_skupina!L$2:M$136,2,FALSE())</f>
        <v>85</v>
      </c>
    </row>
    <row r="3445" spans="1:21" ht="14.25" customHeight="1" x14ac:dyDescent="0.25">
      <c r="A3445">
        <v>4159</v>
      </c>
      <c r="B3445" s="9">
        <v>45301.75</v>
      </c>
      <c r="C3445" s="9">
        <v>45301.916666666701</v>
      </c>
      <c r="D3445" t="s">
        <v>2358</v>
      </c>
      <c r="E3445" t="s">
        <v>17</v>
      </c>
      <c r="F3445" t="s">
        <v>2346</v>
      </c>
      <c r="G3445" t="s">
        <v>10</v>
      </c>
      <c r="H3445" t="s">
        <v>1755</v>
      </c>
      <c r="I3445" s="63" t="e">
        <f t="array" ref="I3445">_xlfn.IFS(#REF!="1",1,#REF!="2",2,#REF!="3",3,#REF!="1A",4,#REF!="1B",5,#REF!="2A",6,#REF!="2B",7,#REF!="3A",8,#REF!="3B",9,#REF!="4A",10,#REF!="","")</f>
        <v>#REF!</v>
      </c>
      <c r="J3445">
        <f>VLOOKUP(F3445,profesor!$G$2:$H$101,2,0)</f>
        <v>36</v>
      </c>
      <c r="K3445">
        <f>VLOOKUP(H3445,ar_predmet!A:C,3,0)</f>
        <v>59</v>
      </c>
      <c r="L3445" s="3">
        <f>VLOOKUP(H3445,ar_predmet!A:C,2,FALSE())</f>
        <v>5316</v>
      </c>
      <c r="M3445">
        <f>+VLOOKUP(G3445,tip_dogodka!$B$2:$C$10,2,0)</f>
        <v>9</v>
      </c>
      <c r="N3445">
        <f>+VLOOKUP(E3445,prostor!$F$1:$G$101,2,0)</f>
        <v>55</v>
      </c>
      <c r="O3445">
        <f t="shared" si="212"/>
        <v>240</v>
      </c>
      <c r="P3445">
        <f>VLOOKUP(O3445,mi2hh!A$2:B$4261,2,FALSE())</f>
        <v>5</v>
      </c>
      <c r="Q3445" t="str">
        <f t="shared" si="213"/>
        <v>Izr</v>
      </c>
      <c r="R3445" t="str">
        <f t="shared" si="214"/>
        <v>VS</v>
      </c>
      <c r="S3445" s="24" t="s">
        <v>1244</v>
      </c>
      <c r="T3445" t="str">
        <f t="shared" si="215"/>
        <v/>
      </c>
      <c r="U3445">
        <f>VLOOKUP(S3445,ar_skupina!L$2:M$136,2,FALSE())</f>
        <v>98</v>
      </c>
    </row>
    <row r="3446" spans="1:21" ht="14.25" customHeight="1" x14ac:dyDescent="0.25">
      <c r="A3446">
        <v>4160</v>
      </c>
      <c r="B3446" s="9">
        <v>45391.791666666701</v>
      </c>
      <c r="C3446" s="9">
        <v>45391.961805555598</v>
      </c>
      <c r="D3446" t="s">
        <v>2359</v>
      </c>
      <c r="E3446" t="s">
        <v>17</v>
      </c>
      <c r="F3446" t="s">
        <v>2346</v>
      </c>
      <c r="G3446" t="s">
        <v>10</v>
      </c>
      <c r="H3446" t="s">
        <v>2348</v>
      </c>
      <c r="I3446" s="63" t="e">
        <f t="array" ref="I3446">_xlfn.IFS(#REF!="1",1,#REF!="2",2,#REF!="3",3,#REF!="1A",4,#REF!="1B",5,#REF!="2A",6,#REF!="2B",7,#REF!="3A",8,#REF!="3B",9,#REF!="4A",10,#REF!="","")</f>
        <v>#REF!</v>
      </c>
      <c r="J3446">
        <f>VLOOKUP(F3446,profesor!$G$2:$H$101,2,0)</f>
        <v>36</v>
      </c>
      <c r="K3446">
        <f>VLOOKUP(H3446,ar_predmet!A:C,3,0)</f>
        <v>24</v>
      </c>
      <c r="L3446" s="3">
        <f>VLOOKUP(H3446,ar_predmet!A:C,2,FALSE())</f>
        <v>5226</v>
      </c>
      <c r="M3446">
        <f>+VLOOKUP(G3446,tip_dogodka!$B$2:$C$10,2,0)</f>
        <v>9</v>
      </c>
      <c r="N3446">
        <f>+VLOOKUP(E3446,prostor!$F$1:$G$101,2,0)</f>
        <v>55</v>
      </c>
      <c r="O3446">
        <f t="shared" si="212"/>
        <v>245</v>
      </c>
      <c r="P3446">
        <f>VLOOKUP(O3446,mi2hh!A$2:B$4261,2,FALSE())</f>
        <v>5</v>
      </c>
      <c r="Q3446" t="str">
        <f t="shared" si="213"/>
        <v>Izr</v>
      </c>
      <c r="R3446" t="str">
        <f t="shared" si="214"/>
        <v>VS</v>
      </c>
      <c r="S3446" s="24" t="s">
        <v>1253</v>
      </c>
      <c r="T3446" t="str">
        <f t="shared" si="215"/>
        <v/>
      </c>
      <c r="U3446">
        <f>VLOOKUP(S3446,ar_skupina!L$2:M$136,2,FALSE())</f>
        <v>106</v>
      </c>
    </row>
    <row r="3447" spans="1:21" ht="14.25" customHeight="1" x14ac:dyDescent="0.25">
      <c r="A3447">
        <v>4161</v>
      </c>
      <c r="B3447" s="9">
        <v>45358.375</v>
      </c>
      <c r="C3447" s="9">
        <v>45358.479166666701</v>
      </c>
      <c r="D3447" t="s">
        <v>2350</v>
      </c>
      <c r="E3447">
        <v>5</v>
      </c>
      <c r="F3447" t="s">
        <v>2346</v>
      </c>
      <c r="G3447" t="s">
        <v>2</v>
      </c>
      <c r="H3447" t="s">
        <v>2348</v>
      </c>
      <c r="I3447" s="63" t="e">
        <f t="array" ref="I3447">_xlfn.IFS(#REF!="1",1,#REF!="2",2,#REF!="3",3,#REF!="1A",4,#REF!="1B",5,#REF!="2A",6,#REF!="2B",7,#REF!="3A",8,#REF!="3B",9,#REF!="4A",10,#REF!="","")</f>
        <v>#REF!</v>
      </c>
      <c r="J3447">
        <f>VLOOKUP(F3447,profesor!$G$2:$H$101,2,0)</f>
        <v>36</v>
      </c>
      <c r="K3447">
        <f>VLOOKUP(H3447,ar_predmet!A:C,3,0)</f>
        <v>24</v>
      </c>
      <c r="L3447" s="3">
        <f>VLOOKUP(H3447,ar_predmet!A:C,2,FALSE())</f>
        <v>5226</v>
      </c>
      <c r="M3447">
        <f>+VLOOKUP(G3447,tip_dogodka!$B$2:$C$10,2,0)</f>
        <v>1</v>
      </c>
      <c r="N3447">
        <f>+VLOOKUP(E3447,prostor!$F$1:$G$101,2,0)</f>
        <v>1</v>
      </c>
      <c r="O3447">
        <f t="shared" si="212"/>
        <v>150</v>
      </c>
      <c r="P3447">
        <f>VLOOKUP(O3447,mi2hh!A$2:B$4261,2,FALSE())</f>
        <v>3</v>
      </c>
      <c r="Q3447" t="str">
        <f t="shared" si="213"/>
        <v>Red</v>
      </c>
      <c r="R3447" t="str">
        <f t="shared" si="214"/>
        <v>VS</v>
      </c>
      <c r="S3447" s="24" t="s">
        <v>1180</v>
      </c>
      <c r="T3447" t="str">
        <f t="shared" si="215"/>
        <v/>
      </c>
      <c r="U3447">
        <f>VLOOKUP(S3447,ar_skupina!L$2:M$136,2,FALSE())</f>
        <v>40</v>
      </c>
    </row>
    <row r="3448" spans="1:21" ht="14.25" customHeight="1" x14ac:dyDescent="0.25">
      <c r="A3448">
        <v>4162</v>
      </c>
      <c r="B3448" s="9">
        <v>45295.489583333299</v>
      </c>
      <c r="C3448" s="9">
        <v>45295.59375</v>
      </c>
      <c r="D3448" t="s">
        <v>2357</v>
      </c>
      <c r="E3448">
        <v>411</v>
      </c>
      <c r="F3448" t="s">
        <v>2346</v>
      </c>
      <c r="G3448" t="s">
        <v>3</v>
      </c>
      <c r="H3448" t="s">
        <v>1670</v>
      </c>
      <c r="I3448" s="63" t="e">
        <f t="array" ref="I3448">_xlfn.IFS(#REF!="1",1,#REF!="2",2,#REF!="3",3,#REF!="1A",4,#REF!="1B",5,#REF!="2A",6,#REF!="2B",7,#REF!="3A",8,#REF!="3B",9,#REF!="4A",10,#REF!="","")</f>
        <v>#REF!</v>
      </c>
      <c r="J3448">
        <f>VLOOKUP(F3448,profesor!$G$2:$H$101,2,0)</f>
        <v>36</v>
      </c>
      <c r="K3448">
        <f>VLOOKUP(H3448,ar_predmet!A:C,3,0)</f>
        <v>181</v>
      </c>
      <c r="L3448" s="3">
        <f>VLOOKUP(H3448,ar_predmet!A:C,2,FALSE())</f>
        <v>7216</v>
      </c>
      <c r="M3448">
        <f>+VLOOKUP(G3448,tip_dogodka!$B$2:$C$10,2,0)</f>
        <v>2</v>
      </c>
      <c r="N3448">
        <f>+VLOOKUP(E3448,prostor!$F$1:$G$101,2,0)</f>
        <v>14</v>
      </c>
      <c r="O3448">
        <f t="shared" si="212"/>
        <v>150</v>
      </c>
      <c r="P3448">
        <f>VLOOKUP(O3448,mi2hh!A$2:B$4261,2,FALSE())</f>
        <v>3</v>
      </c>
      <c r="Q3448" t="str">
        <f t="shared" si="213"/>
        <v>Red</v>
      </c>
      <c r="R3448" t="str">
        <f t="shared" si="214"/>
        <v>MA</v>
      </c>
      <c r="S3448" s="24" t="s">
        <v>1229</v>
      </c>
      <c r="T3448" t="str">
        <f t="shared" si="215"/>
        <v/>
      </c>
      <c r="U3448">
        <f>VLOOKUP(S3448,ar_skupina!L$2:M$136,2,FALSE())</f>
        <v>85</v>
      </c>
    </row>
    <row r="3449" spans="1:21" ht="14.25" customHeight="1" x14ac:dyDescent="0.25">
      <c r="A3449">
        <v>4163</v>
      </c>
      <c r="B3449" s="9">
        <v>45223.677083333299</v>
      </c>
      <c r="C3449" s="9">
        <v>45223.78125</v>
      </c>
      <c r="D3449" t="s">
        <v>2360</v>
      </c>
      <c r="E3449">
        <v>401</v>
      </c>
      <c r="F3449" t="s">
        <v>2346</v>
      </c>
      <c r="G3449" t="s">
        <v>3</v>
      </c>
      <c r="H3449" t="s">
        <v>1672</v>
      </c>
      <c r="I3449" s="63" t="e">
        <f t="array" ref="I3449">_xlfn.IFS(#REF!="1",1,#REF!="2",2,#REF!="3",3,#REF!="1A",4,#REF!="1B",5,#REF!="2A",6,#REF!="2B",7,#REF!="3A",8,#REF!="3B",9,#REF!="4A",10,#REF!="","")</f>
        <v>#REF!</v>
      </c>
      <c r="J3449">
        <f>VLOOKUP(F3449,profesor!$G$2:$H$101,2,0)</f>
        <v>36</v>
      </c>
      <c r="K3449">
        <f>VLOOKUP(H3449,ar_predmet!A:C,3,0)</f>
        <v>117</v>
      </c>
      <c r="L3449" s="3">
        <f>VLOOKUP(H3449,ar_predmet!A:C,2,FALSE())</f>
        <v>6304</v>
      </c>
      <c r="M3449">
        <f>+VLOOKUP(G3449,tip_dogodka!$B$2:$C$10,2,0)</f>
        <v>2</v>
      </c>
      <c r="N3449">
        <f>+VLOOKUP(E3449,prostor!$F$1:$G$101,2,0)</f>
        <v>10</v>
      </c>
      <c r="O3449">
        <f t="shared" si="212"/>
        <v>150</v>
      </c>
      <c r="P3449">
        <f>VLOOKUP(O3449,mi2hh!A$2:B$4261,2,FALSE())</f>
        <v>3</v>
      </c>
      <c r="Q3449" t="str">
        <f t="shared" si="213"/>
        <v>Red</v>
      </c>
      <c r="R3449" t="str">
        <f t="shared" si="214"/>
        <v>UN</v>
      </c>
      <c r="S3449" s="24" t="s">
        <v>1211</v>
      </c>
      <c r="T3449" t="str">
        <f t="shared" si="215"/>
        <v>1</v>
      </c>
      <c r="U3449">
        <f>VLOOKUP(S3449,ar_skupina!L$2:M$136,2,FALSE())</f>
        <v>68</v>
      </c>
    </row>
    <row r="3450" spans="1:21" ht="14.25" customHeight="1" x14ac:dyDescent="0.25">
      <c r="A3450">
        <v>4164</v>
      </c>
      <c r="B3450" s="9">
        <v>45351.489583333299</v>
      </c>
      <c r="C3450" s="9">
        <v>45351.59375</v>
      </c>
      <c r="D3450" t="s">
        <v>2353</v>
      </c>
      <c r="E3450">
        <v>5</v>
      </c>
      <c r="F3450" t="s">
        <v>2346</v>
      </c>
      <c r="G3450" t="s">
        <v>2</v>
      </c>
      <c r="H3450" t="s">
        <v>1755</v>
      </c>
      <c r="I3450" s="63" t="e">
        <f t="array" ref="I3450">_xlfn.IFS(#REF!="1",1,#REF!="2",2,#REF!="3",3,#REF!="1A",4,#REF!="1B",5,#REF!="2A",6,#REF!="2B",7,#REF!="3A",8,#REF!="3B",9,#REF!="4A",10,#REF!="","")</f>
        <v>#REF!</v>
      </c>
      <c r="J3450">
        <f>VLOOKUP(F3450,profesor!$G$2:$H$101,2,0)</f>
        <v>36</v>
      </c>
      <c r="K3450">
        <f>VLOOKUP(H3450,ar_predmet!A:C,3,0)</f>
        <v>59</v>
      </c>
      <c r="L3450" s="3">
        <f>VLOOKUP(H3450,ar_predmet!A:C,2,FALSE())</f>
        <v>5316</v>
      </c>
      <c r="M3450">
        <f>+VLOOKUP(G3450,tip_dogodka!$B$2:$C$10,2,0)</f>
        <v>1</v>
      </c>
      <c r="N3450">
        <f>+VLOOKUP(E3450,prostor!$F$1:$G$101,2,0)</f>
        <v>1</v>
      </c>
      <c r="O3450">
        <f t="shared" si="212"/>
        <v>150</v>
      </c>
      <c r="P3450">
        <f>VLOOKUP(O3450,mi2hh!A$2:B$4261,2,FALSE())</f>
        <v>3</v>
      </c>
      <c r="Q3450" t="str">
        <f t="shared" si="213"/>
        <v>Red</v>
      </c>
      <c r="R3450" t="str">
        <f t="shared" si="214"/>
        <v>VS</v>
      </c>
      <c r="S3450" s="24" t="s">
        <v>1180</v>
      </c>
      <c r="T3450" t="str">
        <f t="shared" si="215"/>
        <v/>
      </c>
      <c r="U3450">
        <f>VLOOKUP(S3450,ar_skupina!L$2:M$136,2,FALSE())</f>
        <v>40</v>
      </c>
    </row>
    <row r="3451" spans="1:21" ht="14.25" customHeight="1" x14ac:dyDescent="0.25">
      <c r="A3451">
        <v>4165</v>
      </c>
      <c r="B3451" s="9">
        <v>45236.375</v>
      </c>
      <c r="C3451" s="9">
        <v>45236.479166666701</v>
      </c>
      <c r="D3451" t="s">
        <v>2349</v>
      </c>
      <c r="E3451">
        <v>413</v>
      </c>
      <c r="F3451" t="s">
        <v>2346</v>
      </c>
      <c r="G3451" t="s">
        <v>3</v>
      </c>
      <c r="H3451" t="s">
        <v>1680</v>
      </c>
      <c r="I3451" s="63" t="e">
        <f t="array" ref="I3451">_xlfn.IFS(#REF!="1",1,#REF!="2",2,#REF!="3",3,#REF!="1A",4,#REF!="1B",5,#REF!="2A",6,#REF!="2B",7,#REF!="3A",8,#REF!="3B",9,#REF!="4A",10,#REF!="","")</f>
        <v>#REF!</v>
      </c>
      <c r="J3451">
        <f>VLOOKUP(F3451,profesor!$G$2:$H$101,2,0)</f>
        <v>36</v>
      </c>
      <c r="K3451">
        <f>VLOOKUP(H3451,ar_predmet!A:C,3,0)</f>
        <v>21</v>
      </c>
      <c r="L3451" s="3">
        <f>VLOOKUP(H3451,ar_predmet!A:C,2,FALSE())</f>
        <v>5220</v>
      </c>
      <c r="M3451">
        <f>+VLOOKUP(G3451,tip_dogodka!$B$2:$C$10,2,0)</f>
        <v>2</v>
      </c>
      <c r="N3451">
        <f>+VLOOKUP(E3451,prostor!$F$1:$G$101,2,0)</f>
        <v>16</v>
      </c>
      <c r="O3451">
        <f t="shared" si="212"/>
        <v>150</v>
      </c>
      <c r="P3451">
        <f>VLOOKUP(O3451,mi2hh!A$2:B$4261,2,FALSE())</f>
        <v>3</v>
      </c>
      <c r="Q3451" t="str">
        <f t="shared" si="213"/>
        <v>Red</v>
      </c>
      <c r="R3451" t="str">
        <f t="shared" si="214"/>
        <v>VS</v>
      </c>
      <c r="S3451" s="24" t="s">
        <v>1156</v>
      </c>
      <c r="T3451" t="str">
        <f t="shared" si="215"/>
        <v/>
      </c>
      <c r="U3451">
        <f>VLOOKUP(S3451,ar_skupina!L$2:M$136,2,FALSE())</f>
        <v>19</v>
      </c>
    </row>
    <row r="3452" spans="1:21" ht="14.25" customHeight="1" x14ac:dyDescent="0.25">
      <c r="A3452">
        <v>4166</v>
      </c>
      <c r="B3452" s="9">
        <v>45226.677083333299</v>
      </c>
      <c r="C3452" s="9">
        <v>45226.78125</v>
      </c>
      <c r="D3452" t="s">
        <v>2360</v>
      </c>
      <c r="E3452">
        <v>401</v>
      </c>
      <c r="F3452" t="s">
        <v>2346</v>
      </c>
      <c r="G3452" t="s">
        <v>3</v>
      </c>
      <c r="H3452" t="s">
        <v>1672</v>
      </c>
      <c r="I3452" s="63" t="e">
        <f t="array" ref="I3452">_xlfn.IFS(#REF!="1",1,#REF!="2",2,#REF!="3",3,#REF!="1A",4,#REF!="1B",5,#REF!="2A",6,#REF!="2B",7,#REF!="3A",8,#REF!="3B",9,#REF!="4A",10,#REF!="","")</f>
        <v>#REF!</v>
      </c>
      <c r="J3452">
        <f>VLOOKUP(F3452,profesor!$G$2:$H$101,2,0)</f>
        <v>36</v>
      </c>
      <c r="K3452">
        <f>VLOOKUP(H3452,ar_predmet!A:C,3,0)</f>
        <v>117</v>
      </c>
      <c r="L3452" s="3">
        <f>VLOOKUP(H3452,ar_predmet!A:C,2,FALSE())</f>
        <v>6304</v>
      </c>
      <c r="M3452">
        <f>+VLOOKUP(G3452,tip_dogodka!$B$2:$C$10,2,0)</f>
        <v>2</v>
      </c>
      <c r="N3452">
        <f>+VLOOKUP(E3452,prostor!$F$1:$G$101,2,0)</f>
        <v>10</v>
      </c>
      <c r="O3452">
        <f t="shared" si="212"/>
        <v>150</v>
      </c>
      <c r="P3452">
        <f>VLOOKUP(O3452,mi2hh!A$2:B$4261,2,FALSE())</f>
        <v>3</v>
      </c>
      <c r="Q3452" t="str">
        <f t="shared" si="213"/>
        <v>Red</v>
      </c>
      <c r="R3452" t="str">
        <f t="shared" si="214"/>
        <v>UN</v>
      </c>
      <c r="S3452" s="24" t="s">
        <v>1211</v>
      </c>
      <c r="T3452" t="str">
        <f t="shared" si="215"/>
        <v>1</v>
      </c>
      <c r="U3452">
        <f>VLOOKUP(S3452,ar_skupina!L$2:M$136,2,FALSE())</f>
        <v>68</v>
      </c>
    </row>
    <row r="3453" spans="1:21" ht="14.25" customHeight="1" x14ac:dyDescent="0.25">
      <c r="A3453">
        <v>4167</v>
      </c>
      <c r="B3453" s="9">
        <v>45294.489583333299</v>
      </c>
      <c r="C3453" s="9">
        <v>45294.59375</v>
      </c>
      <c r="D3453" t="s">
        <v>2355</v>
      </c>
      <c r="E3453" t="s">
        <v>16</v>
      </c>
      <c r="F3453" t="s">
        <v>2346</v>
      </c>
      <c r="G3453" t="s">
        <v>4</v>
      </c>
      <c r="H3453" t="s">
        <v>2352</v>
      </c>
      <c r="I3453" s="63" t="e">
        <f t="array" ref="I3453">_xlfn.IFS(#REF!="1",1,#REF!="2",2,#REF!="3",3,#REF!="1A",4,#REF!="1B",5,#REF!="2A",6,#REF!="2B",7,#REF!="3A",8,#REF!="3B",9,#REF!="4A",10,#REF!="","")</f>
        <v>#REF!</v>
      </c>
      <c r="J3453">
        <f>VLOOKUP(F3453,profesor!$G$2:$H$101,2,0)</f>
        <v>36</v>
      </c>
      <c r="K3453">
        <f>VLOOKUP(H3453,ar_predmet!A:C,3,0)</f>
        <v>94</v>
      </c>
      <c r="L3453" s="3">
        <f>VLOOKUP(H3453,ar_predmet!A:C,2,FALSE())</f>
        <v>6218</v>
      </c>
      <c r="M3453">
        <f>+VLOOKUP(G3453,tip_dogodka!$B$2:$C$10,2,0)</f>
        <v>3</v>
      </c>
      <c r="N3453">
        <f>+VLOOKUP(E3453,prostor!$F$1:$G$101,2,0)</f>
        <v>54</v>
      </c>
      <c r="O3453">
        <f t="shared" si="212"/>
        <v>150</v>
      </c>
      <c r="P3453">
        <f>VLOOKUP(O3453,mi2hh!A$2:B$4261,2,FALSE())</f>
        <v>3</v>
      </c>
      <c r="Q3453" t="str">
        <f t="shared" si="213"/>
        <v>Red</v>
      </c>
      <c r="R3453" t="str">
        <f t="shared" si="214"/>
        <v>UN</v>
      </c>
      <c r="S3453" s="24" t="s">
        <v>1208</v>
      </c>
      <c r="T3453" t="str">
        <f t="shared" si="215"/>
        <v/>
      </c>
      <c r="U3453">
        <f>VLOOKUP(S3453,ar_skupina!L$2:M$136,2,FALSE())</f>
        <v>65</v>
      </c>
    </row>
    <row r="3454" spans="1:21" ht="14.25" customHeight="1" x14ac:dyDescent="0.25">
      <c r="A3454">
        <v>4168</v>
      </c>
      <c r="B3454" s="9">
        <v>45239.375</v>
      </c>
      <c r="C3454" s="9">
        <v>45239.479166666701</v>
      </c>
      <c r="D3454" t="s">
        <v>2349</v>
      </c>
      <c r="E3454">
        <v>413</v>
      </c>
      <c r="F3454" t="s">
        <v>2346</v>
      </c>
      <c r="G3454" t="s">
        <v>3</v>
      </c>
      <c r="H3454" t="s">
        <v>1680</v>
      </c>
      <c r="I3454" s="63" t="e">
        <f t="array" ref="I3454">_xlfn.IFS(#REF!="1",1,#REF!="2",2,#REF!="3",3,#REF!="1A",4,#REF!="1B",5,#REF!="2A",6,#REF!="2B",7,#REF!="3A",8,#REF!="3B",9,#REF!="4A",10,#REF!="","")</f>
        <v>#REF!</v>
      </c>
      <c r="J3454">
        <f>VLOOKUP(F3454,profesor!$G$2:$H$101,2,0)</f>
        <v>36</v>
      </c>
      <c r="K3454">
        <f>VLOOKUP(H3454,ar_predmet!A:C,3,0)</f>
        <v>21</v>
      </c>
      <c r="L3454" s="3">
        <f>VLOOKUP(H3454,ar_predmet!A:C,2,FALSE())</f>
        <v>5220</v>
      </c>
      <c r="M3454">
        <f>+VLOOKUP(G3454,tip_dogodka!$B$2:$C$10,2,0)</f>
        <v>2</v>
      </c>
      <c r="N3454">
        <f>+VLOOKUP(E3454,prostor!$F$1:$G$101,2,0)</f>
        <v>16</v>
      </c>
      <c r="O3454">
        <f t="shared" si="212"/>
        <v>150</v>
      </c>
      <c r="P3454">
        <f>VLOOKUP(O3454,mi2hh!A$2:B$4261,2,FALSE())</f>
        <v>3</v>
      </c>
      <c r="Q3454" t="str">
        <f t="shared" si="213"/>
        <v>Red</v>
      </c>
      <c r="R3454" t="str">
        <f t="shared" si="214"/>
        <v>VS</v>
      </c>
      <c r="S3454" s="24" t="s">
        <v>1156</v>
      </c>
      <c r="T3454" t="str">
        <f t="shared" si="215"/>
        <v/>
      </c>
      <c r="U3454">
        <f>VLOOKUP(S3454,ar_skupina!L$2:M$136,2,FALSE())</f>
        <v>19</v>
      </c>
    </row>
    <row r="3455" spans="1:21" ht="14.25" customHeight="1" x14ac:dyDescent="0.25">
      <c r="A3455">
        <v>4169</v>
      </c>
      <c r="B3455" s="9">
        <v>45362.75</v>
      </c>
      <c r="C3455" s="9">
        <v>45362.854166666701</v>
      </c>
      <c r="D3455" t="s">
        <v>2361</v>
      </c>
      <c r="E3455">
        <v>401</v>
      </c>
      <c r="F3455" t="s">
        <v>2346</v>
      </c>
      <c r="G3455" t="s">
        <v>3</v>
      </c>
      <c r="H3455" t="s">
        <v>1675</v>
      </c>
      <c r="I3455" s="63" t="e">
        <f t="array" ref="I3455">_xlfn.IFS(#REF!="1",1,#REF!="2",2,#REF!="3",3,#REF!="1A",4,#REF!="1B",5,#REF!="2A",6,#REF!="2B",7,#REF!="3A",8,#REF!="3B",9,#REF!="4A",10,#REF!="","")</f>
        <v>#REF!</v>
      </c>
      <c r="J3455">
        <f>VLOOKUP(F3455,profesor!$G$2:$H$101,2,0)</f>
        <v>36</v>
      </c>
      <c r="K3455">
        <f>VLOOKUP(H3455,ar_predmet!A:C,3,0)</f>
        <v>239</v>
      </c>
      <c r="L3455" s="3" t="str">
        <f>VLOOKUP(H3455,ar_predmet!A:C,2,FALSE())</f>
        <v>S106</v>
      </c>
      <c r="M3455">
        <f>+VLOOKUP(G3455,tip_dogodka!$B$2:$C$10,2,0)</f>
        <v>2</v>
      </c>
      <c r="N3455">
        <f>+VLOOKUP(E3455,prostor!$F$1:$G$101,2,0)</f>
        <v>10</v>
      </c>
      <c r="O3455">
        <f t="shared" si="212"/>
        <v>150</v>
      </c>
      <c r="P3455">
        <f>VLOOKUP(O3455,mi2hh!A$2:B$4261,2,FALSE())</f>
        <v>3</v>
      </c>
      <c r="Q3455" t="str">
        <f t="shared" si="213"/>
        <v>Izr</v>
      </c>
      <c r="R3455" t="str">
        <f t="shared" si="214"/>
        <v>VS</v>
      </c>
      <c r="S3455" s="24" t="s">
        <v>1239</v>
      </c>
      <c r="T3455" t="str">
        <f t="shared" si="215"/>
        <v/>
      </c>
      <c r="U3455">
        <f>VLOOKUP(S3455,ar_skupina!L$2:M$136,2,FALSE())</f>
        <v>93</v>
      </c>
    </row>
    <row r="3456" spans="1:21" ht="14.25" customHeight="1" x14ac:dyDescent="0.25">
      <c r="A3456">
        <v>4170</v>
      </c>
      <c r="B3456" s="9">
        <v>45306.375</v>
      </c>
      <c r="C3456" s="9">
        <v>45306.440972222197</v>
      </c>
      <c r="D3456" t="s">
        <v>1365</v>
      </c>
      <c r="E3456" t="s">
        <v>16</v>
      </c>
      <c r="F3456" t="s">
        <v>2346</v>
      </c>
      <c r="G3456" t="s">
        <v>4</v>
      </c>
      <c r="H3456" t="s">
        <v>1346</v>
      </c>
      <c r="I3456" s="63" t="e">
        <f t="array" ref="I3456">_xlfn.IFS(#REF!="1",1,#REF!="2",2,#REF!="3",3,#REF!="1A",4,#REF!="1B",5,#REF!="2A",6,#REF!="2B",7,#REF!="3A",8,#REF!="3B",9,#REF!="4A",10,#REF!="","")</f>
        <v>#REF!</v>
      </c>
      <c r="J3456">
        <f>VLOOKUP(F3456,profesor!$G$2:$H$101,2,0)</f>
        <v>36</v>
      </c>
      <c r="K3456">
        <f>VLOOKUP(H3456,ar_predmet!A:C,3,0)</f>
        <v>131</v>
      </c>
      <c r="L3456" s="3">
        <f>VLOOKUP(H3456,ar_predmet!A:C,2,FALSE())</f>
        <v>6325</v>
      </c>
      <c r="M3456">
        <f>+VLOOKUP(G3456,tip_dogodka!$B$2:$C$10,2,0)</f>
        <v>3</v>
      </c>
      <c r="N3456">
        <f>+VLOOKUP(E3456,prostor!$F$1:$G$101,2,0)</f>
        <v>54</v>
      </c>
      <c r="O3456">
        <f t="shared" si="212"/>
        <v>95</v>
      </c>
      <c r="P3456">
        <f>VLOOKUP(O3456,mi2hh!A$2:B$4261,2,FALSE())</f>
        <v>2</v>
      </c>
      <c r="Q3456" t="str">
        <f t="shared" si="213"/>
        <v>Red</v>
      </c>
      <c r="R3456" t="str">
        <f t="shared" si="214"/>
        <v>UN</v>
      </c>
      <c r="S3456" s="24" t="s">
        <v>1215</v>
      </c>
      <c r="T3456" t="str">
        <f t="shared" si="215"/>
        <v/>
      </c>
      <c r="U3456">
        <f>VLOOKUP(S3456,ar_skupina!L$2:M$136,2,FALSE())</f>
        <v>72</v>
      </c>
    </row>
    <row r="3457" spans="1:21" ht="14.25" customHeight="1" x14ac:dyDescent="0.25">
      <c r="A3457">
        <v>4171</v>
      </c>
      <c r="B3457" s="9">
        <v>45370.489583333299</v>
      </c>
      <c r="C3457" s="9">
        <v>45370.59375</v>
      </c>
      <c r="D3457" t="s">
        <v>2354</v>
      </c>
      <c r="E3457">
        <v>402</v>
      </c>
      <c r="F3457" t="s">
        <v>2346</v>
      </c>
      <c r="G3457" t="s">
        <v>3</v>
      </c>
      <c r="H3457" t="s">
        <v>2348</v>
      </c>
      <c r="I3457" s="63" t="e">
        <f t="array" ref="I3457">_xlfn.IFS(#REF!="1",1,#REF!="2",2,#REF!="3",3,#REF!="1A",4,#REF!="1B",5,#REF!="2A",6,#REF!="2B",7,#REF!="3A",8,#REF!="3B",9,#REF!="4A",10,#REF!="","")</f>
        <v>#REF!</v>
      </c>
      <c r="J3457">
        <f>VLOOKUP(F3457,profesor!$G$2:$H$101,2,0)</f>
        <v>36</v>
      </c>
      <c r="K3457">
        <f>VLOOKUP(H3457,ar_predmet!A:C,3,0)</f>
        <v>24</v>
      </c>
      <c r="L3457" s="3">
        <f>VLOOKUP(H3457,ar_predmet!A:C,2,FALSE())</f>
        <v>5226</v>
      </c>
      <c r="M3457">
        <f>+VLOOKUP(G3457,tip_dogodka!$B$2:$C$10,2,0)</f>
        <v>2</v>
      </c>
      <c r="N3457">
        <f>+VLOOKUP(E3457,prostor!$F$1:$G$101,2,0)</f>
        <v>11</v>
      </c>
      <c r="O3457">
        <f t="shared" si="212"/>
        <v>150</v>
      </c>
      <c r="P3457">
        <f>VLOOKUP(O3457,mi2hh!A$2:B$4261,2,FALSE())</f>
        <v>3</v>
      </c>
      <c r="Q3457" t="str">
        <f t="shared" si="213"/>
        <v>Red</v>
      </c>
      <c r="R3457" t="str">
        <f t="shared" si="214"/>
        <v>VS</v>
      </c>
      <c r="S3457" s="24" t="s">
        <v>1180</v>
      </c>
      <c r="T3457" t="str">
        <f t="shared" si="215"/>
        <v/>
      </c>
      <c r="U3457">
        <f>VLOOKUP(S3457,ar_skupina!L$2:M$136,2,FALSE())</f>
        <v>40</v>
      </c>
    </row>
    <row r="3458" spans="1:21" ht="14.25" customHeight="1" x14ac:dyDescent="0.25">
      <c r="A3458">
        <v>4172</v>
      </c>
      <c r="B3458" s="9">
        <v>45363.375</v>
      </c>
      <c r="C3458" s="9">
        <v>45363.479166666701</v>
      </c>
      <c r="D3458" t="s">
        <v>2362</v>
      </c>
      <c r="E3458" t="s">
        <v>16</v>
      </c>
      <c r="F3458" t="s">
        <v>2346</v>
      </c>
      <c r="G3458" t="s">
        <v>4</v>
      </c>
      <c r="H3458" t="s">
        <v>2348</v>
      </c>
      <c r="I3458" s="63" t="e">
        <f t="array" ref="I3458">_xlfn.IFS(#REF!="1",1,#REF!="2",2,#REF!="3",3,#REF!="1A",4,#REF!="1B",5,#REF!="2A",6,#REF!="2B",7,#REF!="3A",8,#REF!="3B",9,#REF!="4A",10,#REF!="","")</f>
        <v>#REF!</v>
      </c>
      <c r="J3458">
        <f>VLOOKUP(F3458,profesor!$G$2:$H$101,2,0)</f>
        <v>36</v>
      </c>
      <c r="K3458">
        <f>VLOOKUP(H3458,ar_predmet!A:C,3,0)</f>
        <v>24</v>
      </c>
      <c r="L3458" s="3">
        <f>VLOOKUP(H3458,ar_predmet!A:C,2,FALSE())</f>
        <v>5226</v>
      </c>
      <c r="M3458">
        <f>+VLOOKUP(G3458,tip_dogodka!$B$2:$C$10,2,0)</f>
        <v>3</v>
      </c>
      <c r="N3458">
        <f>+VLOOKUP(E3458,prostor!$F$1:$G$101,2,0)</f>
        <v>54</v>
      </c>
      <c r="O3458">
        <f t="shared" ref="O3458:O3521" si="216">+INT(TEXT(((C3458-B3458)*24*60),"000"))</f>
        <v>150</v>
      </c>
      <c r="P3458">
        <f>VLOOKUP(O3458,mi2hh!A$2:B$4261,2,FALSE())</f>
        <v>3</v>
      </c>
      <c r="Q3458" t="str">
        <f t="shared" ref="Q3458:Q3521" si="217">IF(ISNUMBER(FIND("Redni",D3458)),"Red", IF(ISNUMBER(FIND("Izredni",D3458)),"Izr"))</f>
        <v>Red</v>
      </c>
      <c r="R3458" t="str">
        <f t="shared" ref="R3458:R3521" si="218">IF(ISNUMBER(FIND("-VS-",D3458)),"VS", IF(ISNUMBER(FIND("-UNI-",D3458)),"UN",IF(ISNUMBER(FIND("-MAG-",D3458)),"MA",IF(ISNUMBER(FIND("-DR-",D3458)),"DO"))))</f>
        <v>VS</v>
      </c>
      <c r="S3458" s="24" t="s">
        <v>1180</v>
      </c>
      <c r="T3458" t="str">
        <f t="shared" ref="T3458:T3521" si="219">IF(ISNUMBER(FIND("1. skupina",D3458)),"1",IF(ISNUMBER(FIND("2. skupina",D3458)),"2",IF(ISNUMBER(FIND("3. skupina",D3458)),"3",IF(ISNUMBER(FIND("1.a skupina",D3458)),"1A",IF(ISNUMBER(FIND("1.b skupina",D3458)),"1B",IF(ISNUMBER(FIND("2.a skupina",D3458)),"2A",IF(ISNUMBER(FIND("2.b skupina",D3458)),"2B",IF(ISNUMBER(FIND("3.a skupina",D3458)),"3A",IF(ISNUMBER(FIND("3.b skupina",D3458)),"3B",IF(ISNUMBER(FIND("4.a skupina",D3458)),"4A",""))))))))))</f>
        <v/>
      </c>
      <c r="U3458">
        <f>VLOOKUP(S3458,ar_skupina!L$2:M$136,2,FALSE())</f>
        <v>40</v>
      </c>
    </row>
    <row r="3459" spans="1:21" ht="14.25" customHeight="1" x14ac:dyDescent="0.25">
      <c r="A3459">
        <v>4173</v>
      </c>
      <c r="B3459" s="9">
        <v>45246.635416666701</v>
      </c>
      <c r="C3459" s="9">
        <v>45246.739583333299</v>
      </c>
      <c r="D3459" t="s">
        <v>2363</v>
      </c>
      <c r="E3459">
        <v>413</v>
      </c>
      <c r="F3459" t="s">
        <v>2346</v>
      </c>
      <c r="G3459" t="s">
        <v>3</v>
      </c>
      <c r="H3459" t="s">
        <v>1672</v>
      </c>
      <c r="I3459" s="63" t="e">
        <f t="array" ref="I3459">_xlfn.IFS(#REF!="1",1,#REF!="2",2,#REF!="3",3,#REF!="1A",4,#REF!="1B",5,#REF!="2A",6,#REF!="2B",7,#REF!="3A",8,#REF!="3B",9,#REF!="4A",10,#REF!="","")</f>
        <v>#REF!</v>
      </c>
      <c r="J3459">
        <f>VLOOKUP(F3459,profesor!$G$2:$H$101,2,0)</f>
        <v>36</v>
      </c>
      <c r="K3459">
        <f>VLOOKUP(H3459,ar_predmet!A:C,3,0)</f>
        <v>117</v>
      </c>
      <c r="L3459" s="3">
        <f>VLOOKUP(H3459,ar_predmet!A:C,2,FALSE())</f>
        <v>6304</v>
      </c>
      <c r="M3459">
        <f>+VLOOKUP(G3459,tip_dogodka!$B$2:$C$10,2,0)</f>
        <v>2</v>
      </c>
      <c r="N3459">
        <f>+VLOOKUP(E3459,prostor!$F$1:$G$101,2,0)</f>
        <v>16</v>
      </c>
      <c r="O3459">
        <f t="shared" si="216"/>
        <v>150</v>
      </c>
      <c r="P3459">
        <f>VLOOKUP(O3459,mi2hh!A$2:B$4261,2,FALSE())</f>
        <v>3</v>
      </c>
      <c r="Q3459" t="str">
        <f t="shared" si="217"/>
        <v>Red</v>
      </c>
      <c r="R3459" t="str">
        <f t="shared" si="218"/>
        <v>UN</v>
      </c>
      <c r="S3459" s="24" t="s">
        <v>1213</v>
      </c>
      <c r="T3459" t="str">
        <f t="shared" si="219"/>
        <v>3</v>
      </c>
      <c r="U3459">
        <f>VLOOKUP(S3459,ar_skupina!L$2:M$136,2,FALSE())</f>
        <v>70</v>
      </c>
    </row>
    <row r="3460" spans="1:21" ht="14.25" customHeight="1" x14ac:dyDescent="0.25">
      <c r="A3460">
        <v>4174</v>
      </c>
      <c r="B3460" s="9">
        <v>45257.635416666701</v>
      </c>
      <c r="C3460" s="9">
        <v>45257.739583333299</v>
      </c>
      <c r="D3460" t="s">
        <v>2364</v>
      </c>
      <c r="E3460" t="s">
        <v>16</v>
      </c>
      <c r="F3460" t="s">
        <v>2346</v>
      </c>
      <c r="G3460" t="s">
        <v>5</v>
      </c>
      <c r="H3460" t="s">
        <v>1672</v>
      </c>
      <c r="I3460" s="63" t="e">
        <f t="array" ref="I3460">_xlfn.IFS(#REF!="1",1,#REF!="2",2,#REF!="3",3,#REF!="1A",4,#REF!="1B",5,#REF!="2A",6,#REF!="2B",7,#REF!="3A",8,#REF!="3B",9,#REF!="4A",10,#REF!="","")</f>
        <v>#REF!</v>
      </c>
      <c r="J3460">
        <f>VLOOKUP(F3460,profesor!$G$2:$H$101,2,0)</f>
        <v>36</v>
      </c>
      <c r="K3460">
        <f>VLOOKUP(H3460,ar_predmet!A:C,3,0)</f>
        <v>117</v>
      </c>
      <c r="L3460" s="3">
        <f>VLOOKUP(H3460,ar_predmet!A:C,2,FALSE())</f>
        <v>6304</v>
      </c>
      <c r="M3460">
        <f>+VLOOKUP(G3460,tip_dogodka!$B$2:$C$10,2,0)</f>
        <v>4</v>
      </c>
      <c r="N3460">
        <f>+VLOOKUP(E3460,prostor!$F$1:$G$101,2,0)</f>
        <v>54</v>
      </c>
      <c r="O3460">
        <f t="shared" si="216"/>
        <v>150</v>
      </c>
      <c r="P3460">
        <f>VLOOKUP(O3460,mi2hh!A$2:B$4261,2,FALSE())</f>
        <v>3</v>
      </c>
      <c r="Q3460" t="str">
        <f t="shared" si="217"/>
        <v>Red</v>
      </c>
      <c r="R3460" t="str">
        <f t="shared" si="218"/>
        <v>UN</v>
      </c>
      <c r="S3460" s="24" t="s">
        <v>1213</v>
      </c>
      <c r="T3460" t="str">
        <f t="shared" si="219"/>
        <v>3</v>
      </c>
      <c r="U3460">
        <f>VLOOKUP(S3460,ar_skupina!L$2:M$136,2,FALSE())</f>
        <v>70</v>
      </c>
    </row>
    <row r="3461" spans="1:21" ht="14.25" customHeight="1" x14ac:dyDescent="0.25">
      <c r="A3461">
        <v>4175</v>
      </c>
      <c r="B3461" s="9">
        <v>45274.375</v>
      </c>
      <c r="C3461" s="9">
        <v>45274.479166666701</v>
      </c>
      <c r="D3461" t="s">
        <v>2351</v>
      </c>
      <c r="E3461">
        <v>412</v>
      </c>
      <c r="F3461" t="s">
        <v>2346</v>
      </c>
      <c r="G3461" t="s">
        <v>2</v>
      </c>
      <c r="H3461" t="s">
        <v>2352</v>
      </c>
      <c r="I3461" s="63" t="e">
        <f t="array" ref="I3461">_xlfn.IFS(#REF!="1",1,#REF!="2",2,#REF!="3",3,#REF!="1A",4,#REF!="1B",5,#REF!="2A",6,#REF!="2B",7,#REF!="3A",8,#REF!="3B",9,#REF!="4A",10,#REF!="","")</f>
        <v>#REF!</v>
      </c>
      <c r="J3461">
        <f>VLOOKUP(F3461,profesor!$G$2:$H$101,2,0)</f>
        <v>36</v>
      </c>
      <c r="K3461">
        <f>VLOOKUP(H3461,ar_predmet!A:C,3,0)</f>
        <v>94</v>
      </c>
      <c r="L3461" s="3">
        <f>VLOOKUP(H3461,ar_predmet!A:C,2,FALSE())</f>
        <v>6218</v>
      </c>
      <c r="M3461">
        <f>+VLOOKUP(G3461,tip_dogodka!$B$2:$C$10,2,0)</f>
        <v>1</v>
      </c>
      <c r="N3461">
        <f>+VLOOKUP(E3461,prostor!$F$1:$G$101,2,0)</f>
        <v>15</v>
      </c>
      <c r="O3461">
        <f t="shared" si="216"/>
        <v>150</v>
      </c>
      <c r="P3461">
        <f>VLOOKUP(O3461,mi2hh!A$2:B$4261,2,FALSE())</f>
        <v>3</v>
      </c>
      <c r="Q3461" t="str">
        <f t="shared" si="217"/>
        <v>Red</v>
      </c>
      <c r="R3461" t="str">
        <f t="shared" si="218"/>
        <v>UN</v>
      </c>
      <c r="S3461" s="24" t="s">
        <v>1208</v>
      </c>
      <c r="T3461" t="str">
        <f t="shared" si="219"/>
        <v/>
      </c>
      <c r="U3461">
        <f>VLOOKUP(S3461,ar_skupina!L$2:M$136,2,FALSE())</f>
        <v>65</v>
      </c>
    </row>
    <row r="3462" spans="1:21" ht="14.25" customHeight="1" x14ac:dyDescent="0.25">
      <c r="A3462">
        <v>4176</v>
      </c>
      <c r="B3462" s="9">
        <v>45238.375</v>
      </c>
      <c r="C3462" s="9">
        <v>45238.479166666701</v>
      </c>
      <c r="D3462" t="s">
        <v>2365</v>
      </c>
      <c r="E3462" t="s">
        <v>16</v>
      </c>
      <c r="F3462" t="s">
        <v>2346</v>
      </c>
      <c r="G3462" t="s">
        <v>5</v>
      </c>
      <c r="H3462" t="s">
        <v>1680</v>
      </c>
      <c r="I3462" s="63" t="e">
        <f t="array" ref="I3462">_xlfn.IFS(#REF!="1",1,#REF!="2",2,#REF!="3",3,#REF!="1A",4,#REF!="1B",5,#REF!="2A",6,#REF!="2B",7,#REF!="3A",8,#REF!="3B",9,#REF!="4A",10,#REF!="","")</f>
        <v>#REF!</v>
      </c>
      <c r="J3462">
        <f>VLOOKUP(F3462,profesor!$G$2:$H$101,2,0)</f>
        <v>36</v>
      </c>
      <c r="K3462">
        <f>VLOOKUP(H3462,ar_predmet!A:C,3,0)</f>
        <v>21</v>
      </c>
      <c r="L3462" s="3">
        <f>VLOOKUP(H3462,ar_predmet!A:C,2,FALSE())</f>
        <v>5220</v>
      </c>
      <c r="M3462">
        <f>+VLOOKUP(G3462,tip_dogodka!$B$2:$C$10,2,0)</f>
        <v>4</v>
      </c>
      <c r="N3462">
        <f>+VLOOKUP(E3462,prostor!$F$1:$G$101,2,0)</f>
        <v>54</v>
      </c>
      <c r="O3462">
        <f t="shared" si="216"/>
        <v>150</v>
      </c>
      <c r="P3462">
        <f>VLOOKUP(O3462,mi2hh!A$2:B$4261,2,FALSE())</f>
        <v>3</v>
      </c>
      <c r="Q3462" t="str">
        <f t="shared" si="217"/>
        <v>Red</v>
      </c>
      <c r="R3462" t="str">
        <f t="shared" si="218"/>
        <v>VS</v>
      </c>
      <c r="S3462" s="24" t="s">
        <v>1156</v>
      </c>
      <c r="T3462" t="str">
        <f t="shared" si="219"/>
        <v/>
      </c>
      <c r="U3462">
        <f>VLOOKUP(S3462,ar_skupina!L$2:M$136,2,FALSE())</f>
        <v>19</v>
      </c>
    </row>
    <row r="3463" spans="1:21" ht="14.25" customHeight="1" x14ac:dyDescent="0.25">
      <c r="A3463">
        <v>4177</v>
      </c>
      <c r="B3463" s="9">
        <v>45236.635416666701</v>
      </c>
      <c r="C3463" s="9">
        <v>45236.739583333299</v>
      </c>
      <c r="D3463" t="s">
        <v>2366</v>
      </c>
      <c r="E3463">
        <v>413</v>
      </c>
      <c r="F3463" t="s">
        <v>2346</v>
      </c>
      <c r="G3463" t="s">
        <v>3</v>
      </c>
      <c r="H3463" t="s">
        <v>1672</v>
      </c>
      <c r="I3463" s="63" t="e">
        <f t="array" ref="I3463">_xlfn.IFS(#REF!="1",1,#REF!="2",2,#REF!="3",3,#REF!="1A",4,#REF!="1B",5,#REF!="2A",6,#REF!="2B",7,#REF!="3A",8,#REF!="3B",9,#REF!="4A",10,#REF!="","")</f>
        <v>#REF!</v>
      </c>
      <c r="J3463">
        <f>VLOOKUP(F3463,profesor!$G$2:$H$101,2,0)</f>
        <v>36</v>
      </c>
      <c r="K3463">
        <f>VLOOKUP(H3463,ar_predmet!A:C,3,0)</f>
        <v>117</v>
      </c>
      <c r="L3463" s="3">
        <f>VLOOKUP(H3463,ar_predmet!A:C,2,FALSE())</f>
        <v>6304</v>
      </c>
      <c r="M3463">
        <f>+VLOOKUP(G3463,tip_dogodka!$B$2:$C$10,2,0)</f>
        <v>2</v>
      </c>
      <c r="N3463">
        <f>+VLOOKUP(E3463,prostor!$F$1:$G$101,2,0)</f>
        <v>16</v>
      </c>
      <c r="O3463">
        <f t="shared" si="216"/>
        <v>150</v>
      </c>
      <c r="P3463">
        <f>VLOOKUP(O3463,mi2hh!A$2:B$4261,2,FALSE())</f>
        <v>3</v>
      </c>
      <c r="Q3463" t="str">
        <f t="shared" si="217"/>
        <v>Red</v>
      </c>
      <c r="R3463" t="str">
        <f t="shared" si="218"/>
        <v>UN</v>
      </c>
      <c r="S3463" s="24" t="s">
        <v>1212</v>
      </c>
      <c r="T3463" t="str">
        <f t="shared" si="219"/>
        <v>2</v>
      </c>
      <c r="U3463">
        <f>VLOOKUP(S3463,ar_skupina!L$2:M$136,2,FALSE())</f>
        <v>69</v>
      </c>
    </row>
    <row r="3464" spans="1:21" ht="14.25" customHeight="1" x14ac:dyDescent="0.25">
      <c r="A3464">
        <v>4178</v>
      </c>
      <c r="B3464" s="9">
        <v>45271.375</v>
      </c>
      <c r="C3464" s="9">
        <v>45271.479166666701</v>
      </c>
      <c r="D3464" t="s">
        <v>2355</v>
      </c>
      <c r="E3464" t="s">
        <v>16</v>
      </c>
      <c r="F3464" t="s">
        <v>2346</v>
      </c>
      <c r="G3464" t="s">
        <v>4</v>
      </c>
      <c r="H3464" t="s">
        <v>2352</v>
      </c>
      <c r="I3464" s="63" t="e">
        <f t="array" ref="I3464">_xlfn.IFS(#REF!="1",1,#REF!="2",2,#REF!="3",3,#REF!="1A",4,#REF!="1B",5,#REF!="2A",6,#REF!="2B",7,#REF!="3A",8,#REF!="3B",9,#REF!="4A",10,#REF!="","")</f>
        <v>#REF!</v>
      </c>
      <c r="J3464">
        <f>VLOOKUP(F3464,profesor!$G$2:$H$101,2,0)</f>
        <v>36</v>
      </c>
      <c r="K3464">
        <f>VLOOKUP(H3464,ar_predmet!A:C,3,0)</f>
        <v>94</v>
      </c>
      <c r="L3464" s="3">
        <f>VLOOKUP(H3464,ar_predmet!A:C,2,FALSE())</f>
        <v>6218</v>
      </c>
      <c r="M3464">
        <f>+VLOOKUP(G3464,tip_dogodka!$B$2:$C$10,2,0)</f>
        <v>3</v>
      </c>
      <c r="N3464">
        <f>+VLOOKUP(E3464,prostor!$F$1:$G$101,2,0)</f>
        <v>54</v>
      </c>
      <c r="O3464">
        <f t="shared" si="216"/>
        <v>150</v>
      </c>
      <c r="P3464">
        <f>VLOOKUP(O3464,mi2hh!A$2:B$4261,2,FALSE())</f>
        <v>3</v>
      </c>
      <c r="Q3464" t="str">
        <f t="shared" si="217"/>
        <v>Red</v>
      </c>
      <c r="R3464" t="str">
        <f t="shared" si="218"/>
        <v>UN</v>
      </c>
      <c r="S3464" s="24" t="s">
        <v>1208</v>
      </c>
      <c r="T3464" t="str">
        <f t="shared" si="219"/>
        <v/>
      </c>
      <c r="U3464">
        <f>VLOOKUP(S3464,ar_skupina!L$2:M$136,2,FALSE())</f>
        <v>65</v>
      </c>
    </row>
    <row r="3465" spans="1:21" ht="14.25" customHeight="1" x14ac:dyDescent="0.25">
      <c r="A3465">
        <v>4179</v>
      </c>
      <c r="B3465" s="9">
        <v>45240.635416666701</v>
      </c>
      <c r="C3465" s="9">
        <v>45240.739583333299</v>
      </c>
      <c r="D3465" t="s">
        <v>2366</v>
      </c>
      <c r="E3465">
        <v>413</v>
      </c>
      <c r="F3465" t="s">
        <v>2346</v>
      </c>
      <c r="G3465" t="s">
        <v>3</v>
      </c>
      <c r="H3465" t="s">
        <v>1672</v>
      </c>
      <c r="I3465" s="63" t="e">
        <f t="array" ref="I3465">_xlfn.IFS(#REF!="1",1,#REF!="2",2,#REF!="3",3,#REF!="1A",4,#REF!="1B",5,#REF!="2A",6,#REF!="2B",7,#REF!="3A",8,#REF!="3B",9,#REF!="4A",10,#REF!="","")</f>
        <v>#REF!</v>
      </c>
      <c r="J3465">
        <f>VLOOKUP(F3465,profesor!$G$2:$H$101,2,0)</f>
        <v>36</v>
      </c>
      <c r="K3465">
        <f>VLOOKUP(H3465,ar_predmet!A:C,3,0)</f>
        <v>117</v>
      </c>
      <c r="L3465" s="3">
        <f>VLOOKUP(H3465,ar_predmet!A:C,2,FALSE())</f>
        <v>6304</v>
      </c>
      <c r="M3465">
        <f>+VLOOKUP(G3465,tip_dogodka!$B$2:$C$10,2,0)</f>
        <v>2</v>
      </c>
      <c r="N3465">
        <f>+VLOOKUP(E3465,prostor!$F$1:$G$101,2,0)</f>
        <v>16</v>
      </c>
      <c r="O3465">
        <f t="shared" si="216"/>
        <v>150</v>
      </c>
      <c r="P3465">
        <f>VLOOKUP(O3465,mi2hh!A$2:B$4261,2,FALSE())</f>
        <v>3</v>
      </c>
      <c r="Q3465" t="str">
        <f t="shared" si="217"/>
        <v>Red</v>
      </c>
      <c r="R3465" t="str">
        <f t="shared" si="218"/>
        <v>UN</v>
      </c>
      <c r="S3465" s="24" t="s">
        <v>1212</v>
      </c>
      <c r="T3465" t="str">
        <f t="shared" si="219"/>
        <v>2</v>
      </c>
      <c r="U3465">
        <f>VLOOKUP(S3465,ar_skupina!L$2:M$136,2,FALSE())</f>
        <v>69</v>
      </c>
    </row>
    <row r="3466" spans="1:21" ht="14.25" customHeight="1" x14ac:dyDescent="0.25">
      <c r="A3466">
        <v>4180</v>
      </c>
      <c r="B3466" s="9">
        <v>45282.375</v>
      </c>
      <c r="C3466" s="9">
        <v>45282.479166666701</v>
      </c>
      <c r="D3466" t="s">
        <v>2367</v>
      </c>
      <c r="E3466">
        <v>412</v>
      </c>
      <c r="F3466" t="s">
        <v>2346</v>
      </c>
      <c r="G3466" t="s">
        <v>3</v>
      </c>
      <c r="H3466" t="s">
        <v>2352</v>
      </c>
      <c r="I3466" s="63" t="e">
        <f t="array" ref="I3466">_xlfn.IFS(#REF!="1",1,#REF!="2",2,#REF!="3",3,#REF!="1A",4,#REF!="1B",5,#REF!="2A",6,#REF!="2B",7,#REF!="3A",8,#REF!="3B",9,#REF!="4A",10,#REF!="","")</f>
        <v>#REF!</v>
      </c>
      <c r="J3466">
        <f>VLOOKUP(F3466,profesor!$G$2:$H$101,2,0)</f>
        <v>36</v>
      </c>
      <c r="K3466">
        <f>VLOOKUP(H3466,ar_predmet!A:C,3,0)</f>
        <v>94</v>
      </c>
      <c r="L3466" s="3">
        <f>VLOOKUP(H3466,ar_predmet!A:C,2,FALSE())</f>
        <v>6218</v>
      </c>
      <c r="M3466">
        <f>+VLOOKUP(G3466,tip_dogodka!$B$2:$C$10,2,0)</f>
        <v>2</v>
      </c>
      <c r="N3466">
        <f>+VLOOKUP(E3466,prostor!$F$1:$G$101,2,0)</f>
        <v>15</v>
      </c>
      <c r="O3466">
        <f t="shared" si="216"/>
        <v>150</v>
      </c>
      <c r="P3466">
        <f>VLOOKUP(O3466,mi2hh!A$2:B$4261,2,FALSE())</f>
        <v>3</v>
      </c>
      <c r="Q3466" t="str">
        <f t="shared" si="217"/>
        <v>Red</v>
      </c>
      <c r="R3466" t="str">
        <f t="shared" si="218"/>
        <v>UN</v>
      </c>
      <c r="S3466" s="24" t="s">
        <v>1208</v>
      </c>
      <c r="T3466" t="str">
        <f t="shared" si="219"/>
        <v/>
      </c>
      <c r="U3466">
        <f>VLOOKUP(S3466,ar_skupina!L$2:M$136,2,FALSE())</f>
        <v>65</v>
      </c>
    </row>
    <row r="3467" spans="1:21" ht="14.25" customHeight="1" x14ac:dyDescent="0.25">
      <c r="A3467">
        <v>4188</v>
      </c>
      <c r="B3467" s="9">
        <v>45266.375</v>
      </c>
      <c r="C3467" s="9">
        <v>45266.479166666701</v>
      </c>
      <c r="D3467" t="s">
        <v>2351</v>
      </c>
      <c r="E3467">
        <v>412</v>
      </c>
      <c r="F3467" t="s">
        <v>2346</v>
      </c>
      <c r="G3467" t="s">
        <v>2</v>
      </c>
      <c r="H3467" t="s">
        <v>2352</v>
      </c>
      <c r="I3467" s="63" t="e">
        <f t="array" ref="I3467">_xlfn.IFS(#REF!="1",1,#REF!="2",2,#REF!="3",3,#REF!="1A",4,#REF!="1B",5,#REF!="2A",6,#REF!="2B",7,#REF!="3A",8,#REF!="3B",9,#REF!="4A",10,#REF!="","")</f>
        <v>#REF!</v>
      </c>
      <c r="J3467">
        <f>VLOOKUP(F3467,profesor!$G$2:$H$101,2,0)</f>
        <v>36</v>
      </c>
      <c r="K3467">
        <f>VLOOKUP(H3467,ar_predmet!A:C,3,0)</f>
        <v>94</v>
      </c>
      <c r="L3467" s="3">
        <f>VLOOKUP(H3467,ar_predmet!A:C,2,FALSE())</f>
        <v>6218</v>
      </c>
      <c r="M3467">
        <f>+VLOOKUP(G3467,tip_dogodka!$B$2:$C$10,2,0)</f>
        <v>1</v>
      </c>
      <c r="N3467">
        <f>+VLOOKUP(E3467,prostor!$F$1:$G$101,2,0)</f>
        <v>15</v>
      </c>
      <c r="O3467">
        <f t="shared" si="216"/>
        <v>150</v>
      </c>
      <c r="P3467">
        <f>VLOOKUP(O3467,mi2hh!A$2:B$4261,2,FALSE())</f>
        <v>3</v>
      </c>
      <c r="Q3467" t="str">
        <f t="shared" si="217"/>
        <v>Red</v>
      </c>
      <c r="R3467" t="str">
        <f t="shared" si="218"/>
        <v>UN</v>
      </c>
      <c r="S3467" s="24" t="s">
        <v>1208</v>
      </c>
      <c r="T3467" t="str">
        <f t="shared" si="219"/>
        <v/>
      </c>
      <c r="U3467">
        <f>VLOOKUP(S3467,ar_skupina!L$2:M$136,2,FALSE())</f>
        <v>65</v>
      </c>
    </row>
    <row r="3468" spans="1:21" ht="14.25" customHeight="1" x14ac:dyDescent="0.25">
      <c r="A3468">
        <v>4190</v>
      </c>
      <c r="B3468" s="9">
        <v>45211.791666666701</v>
      </c>
      <c r="C3468" s="9">
        <v>45211.958333333299</v>
      </c>
      <c r="D3468" t="s">
        <v>2345</v>
      </c>
      <c r="E3468">
        <v>411</v>
      </c>
      <c r="F3468" t="s">
        <v>2346</v>
      </c>
      <c r="G3468" t="s">
        <v>8</v>
      </c>
      <c r="H3468" t="s">
        <v>1680</v>
      </c>
      <c r="I3468" s="63" t="e">
        <f t="array" ref="I3468">_xlfn.IFS(#REF!="1",1,#REF!="2",2,#REF!="3",3,#REF!="1A",4,#REF!="1B",5,#REF!="2A",6,#REF!="2B",7,#REF!="3A",8,#REF!="3B",9,#REF!="4A",10,#REF!="","")</f>
        <v>#REF!</v>
      </c>
      <c r="J3468">
        <f>VLOOKUP(F3468,profesor!$G$2:$H$101,2,0)</f>
        <v>36</v>
      </c>
      <c r="K3468">
        <f>VLOOKUP(H3468,ar_predmet!A:C,3,0)</f>
        <v>21</v>
      </c>
      <c r="L3468" s="3">
        <f>VLOOKUP(H3468,ar_predmet!A:C,2,FALSE())</f>
        <v>5220</v>
      </c>
      <c r="M3468">
        <f>+VLOOKUP(G3468,tip_dogodka!$B$2:$C$10,2,0)</f>
        <v>7</v>
      </c>
      <c r="N3468">
        <f>+VLOOKUP(E3468,prostor!$F$1:$G$101,2,0)</f>
        <v>14</v>
      </c>
      <c r="O3468">
        <f t="shared" si="216"/>
        <v>240</v>
      </c>
      <c r="P3468">
        <f>VLOOKUP(O3468,mi2hh!A$2:B$4261,2,FALSE())</f>
        <v>5</v>
      </c>
      <c r="Q3468" t="str">
        <f t="shared" si="217"/>
        <v>Izr</v>
      </c>
      <c r="R3468" t="str">
        <f t="shared" si="218"/>
        <v>VS</v>
      </c>
      <c r="S3468" s="24" t="s">
        <v>1244</v>
      </c>
      <c r="T3468" t="str">
        <f t="shared" si="219"/>
        <v/>
      </c>
      <c r="U3468">
        <f>VLOOKUP(S3468,ar_skupina!L$2:M$136,2,FALSE())</f>
        <v>98</v>
      </c>
    </row>
    <row r="3469" spans="1:21" ht="14.25" customHeight="1" x14ac:dyDescent="0.25">
      <c r="A3469">
        <v>4191</v>
      </c>
      <c r="B3469" s="9">
        <v>45364.375</v>
      </c>
      <c r="C3469" s="9">
        <v>45364.479166666701</v>
      </c>
      <c r="D3469" t="s">
        <v>2350</v>
      </c>
      <c r="E3469">
        <v>5</v>
      </c>
      <c r="F3469" t="s">
        <v>2346</v>
      </c>
      <c r="G3469" t="s">
        <v>2</v>
      </c>
      <c r="H3469" t="s">
        <v>2348</v>
      </c>
      <c r="I3469" s="63" t="e">
        <f t="array" ref="I3469">_xlfn.IFS(#REF!="1",1,#REF!="2",2,#REF!="3",3,#REF!="1A",4,#REF!="1B",5,#REF!="2A",6,#REF!="2B",7,#REF!="3A",8,#REF!="3B",9,#REF!="4A",10,#REF!="","")</f>
        <v>#REF!</v>
      </c>
      <c r="J3469">
        <f>VLOOKUP(F3469,profesor!$G$2:$H$101,2,0)</f>
        <v>36</v>
      </c>
      <c r="K3469">
        <f>VLOOKUP(H3469,ar_predmet!A:C,3,0)</f>
        <v>24</v>
      </c>
      <c r="L3469" s="3">
        <f>VLOOKUP(H3469,ar_predmet!A:C,2,FALSE())</f>
        <v>5226</v>
      </c>
      <c r="M3469">
        <f>+VLOOKUP(G3469,tip_dogodka!$B$2:$C$10,2,0)</f>
        <v>1</v>
      </c>
      <c r="N3469">
        <f>+VLOOKUP(E3469,prostor!$F$1:$G$101,2,0)</f>
        <v>1</v>
      </c>
      <c r="O3469">
        <f t="shared" si="216"/>
        <v>150</v>
      </c>
      <c r="P3469">
        <f>VLOOKUP(O3469,mi2hh!A$2:B$4261,2,FALSE())</f>
        <v>3</v>
      </c>
      <c r="Q3469" t="str">
        <f t="shared" si="217"/>
        <v>Red</v>
      </c>
      <c r="R3469" t="str">
        <f t="shared" si="218"/>
        <v>VS</v>
      </c>
      <c r="S3469" s="24" t="s">
        <v>1180</v>
      </c>
      <c r="T3469" t="str">
        <f t="shared" si="219"/>
        <v/>
      </c>
      <c r="U3469">
        <f>VLOOKUP(S3469,ar_skupina!L$2:M$136,2,FALSE())</f>
        <v>40</v>
      </c>
    </row>
    <row r="3470" spans="1:21" ht="14.25" customHeight="1" x14ac:dyDescent="0.25">
      <c r="A3470">
        <v>4192</v>
      </c>
      <c r="B3470" s="9">
        <v>45349.489583333299</v>
      </c>
      <c r="C3470" s="9">
        <v>45349.59375</v>
      </c>
      <c r="D3470" t="s">
        <v>2353</v>
      </c>
      <c r="E3470">
        <v>5</v>
      </c>
      <c r="F3470" t="s">
        <v>2346</v>
      </c>
      <c r="G3470" t="s">
        <v>2</v>
      </c>
      <c r="H3470" t="s">
        <v>1755</v>
      </c>
      <c r="I3470" s="63" t="e">
        <f t="array" ref="I3470">_xlfn.IFS(#REF!="1",1,#REF!="2",2,#REF!="3",3,#REF!="1A",4,#REF!="1B",5,#REF!="2A",6,#REF!="2B",7,#REF!="3A",8,#REF!="3B",9,#REF!="4A",10,#REF!="","")</f>
        <v>#REF!</v>
      </c>
      <c r="J3470">
        <f>VLOOKUP(F3470,profesor!$G$2:$H$101,2,0)</f>
        <v>36</v>
      </c>
      <c r="K3470">
        <f>VLOOKUP(H3470,ar_predmet!A:C,3,0)</f>
        <v>59</v>
      </c>
      <c r="L3470" s="3">
        <f>VLOOKUP(H3470,ar_predmet!A:C,2,FALSE())</f>
        <v>5316</v>
      </c>
      <c r="M3470">
        <f>+VLOOKUP(G3470,tip_dogodka!$B$2:$C$10,2,0)</f>
        <v>1</v>
      </c>
      <c r="N3470">
        <f>+VLOOKUP(E3470,prostor!$F$1:$G$101,2,0)</f>
        <v>1</v>
      </c>
      <c r="O3470">
        <f t="shared" si="216"/>
        <v>150</v>
      </c>
      <c r="P3470">
        <f>VLOOKUP(O3470,mi2hh!A$2:B$4261,2,FALSE())</f>
        <v>3</v>
      </c>
      <c r="Q3470" t="str">
        <f t="shared" si="217"/>
        <v>Red</v>
      </c>
      <c r="R3470" t="str">
        <f t="shared" si="218"/>
        <v>VS</v>
      </c>
      <c r="S3470" s="24" t="s">
        <v>1180</v>
      </c>
      <c r="T3470" t="str">
        <f t="shared" si="219"/>
        <v/>
      </c>
      <c r="U3470">
        <f>VLOOKUP(S3470,ar_skupina!L$2:M$136,2,FALSE())</f>
        <v>40</v>
      </c>
    </row>
    <row r="3471" spans="1:21" ht="14.25" customHeight="1" x14ac:dyDescent="0.25">
      <c r="A3471">
        <v>4194</v>
      </c>
      <c r="B3471" s="9">
        <v>45357.489583333299</v>
      </c>
      <c r="C3471" s="9">
        <v>45357.59375</v>
      </c>
      <c r="D3471" t="s">
        <v>2353</v>
      </c>
      <c r="E3471">
        <v>5</v>
      </c>
      <c r="F3471" t="s">
        <v>2346</v>
      </c>
      <c r="G3471" t="s">
        <v>2</v>
      </c>
      <c r="H3471" t="s">
        <v>1755</v>
      </c>
      <c r="I3471" s="63" t="e">
        <f t="array" ref="I3471">_xlfn.IFS(#REF!="1",1,#REF!="2",2,#REF!="3",3,#REF!="1A",4,#REF!="1B",5,#REF!="2A",6,#REF!="2B",7,#REF!="3A",8,#REF!="3B",9,#REF!="4A",10,#REF!="","")</f>
        <v>#REF!</v>
      </c>
      <c r="J3471">
        <f>VLOOKUP(F3471,profesor!$G$2:$H$101,2,0)</f>
        <v>36</v>
      </c>
      <c r="K3471">
        <f>VLOOKUP(H3471,ar_predmet!A:C,3,0)</f>
        <v>59</v>
      </c>
      <c r="L3471" s="3">
        <f>VLOOKUP(H3471,ar_predmet!A:C,2,FALSE())</f>
        <v>5316</v>
      </c>
      <c r="M3471">
        <f>+VLOOKUP(G3471,tip_dogodka!$B$2:$C$10,2,0)</f>
        <v>1</v>
      </c>
      <c r="N3471">
        <f>+VLOOKUP(E3471,prostor!$F$1:$G$101,2,0)</f>
        <v>1</v>
      </c>
      <c r="O3471">
        <f t="shared" si="216"/>
        <v>150</v>
      </c>
      <c r="P3471">
        <f>VLOOKUP(O3471,mi2hh!A$2:B$4261,2,FALSE())</f>
        <v>3</v>
      </c>
      <c r="Q3471" t="str">
        <f t="shared" si="217"/>
        <v>Red</v>
      </c>
      <c r="R3471" t="str">
        <f t="shared" si="218"/>
        <v>VS</v>
      </c>
      <c r="S3471" s="24" t="s">
        <v>1180</v>
      </c>
      <c r="T3471" t="str">
        <f t="shared" si="219"/>
        <v/>
      </c>
      <c r="U3471">
        <f>VLOOKUP(S3471,ar_skupina!L$2:M$136,2,FALSE())</f>
        <v>40</v>
      </c>
    </row>
    <row r="3472" spans="1:21" ht="14.25" customHeight="1" x14ac:dyDescent="0.25">
      <c r="A3472">
        <v>4195</v>
      </c>
      <c r="B3472" s="9">
        <v>45300.489583333299</v>
      </c>
      <c r="C3472" s="9">
        <v>45300.59375</v>
      </c>
      <c r="D3472" t="s">
        <v>2368</v>
      </c>
      <c r="E3472" t="s">
        <v>16</v>
      </c>
      <c r="F3472" t="s">
        <v>2346</v>
      </c>
      <c r="G3472" t="s">
        <v>5</v>
      </c>
      <c r="H3472" t="s">
        <v>1670</v>
      </c>
      <c r="I3472" s="63" t="e">
        <f t="array" ref="I3472">_xlfn.IFS(#REF!="1",1,#REF!="2",2,#REF!="3",3,#REF!="1A",4,#REF!="1B",5,#REF!="2A",6,#REF!="2B",7,#REF!="3A",8,#REF!="3B",9,#REF!="4A",10,#REF!="","")</f>
        <v>#REF!</v>
      </c>
      <c r="J3472">
        <f>VLOOKUP(F3472,profesor!$G$2:$H$101,2,0)</f>
        <v>36</v>
      </c>
      <c r="K3472">
        <f>VLOOKUP(H3472,ar_predmet!A:C,3,0)</f>
        <v>181</v>
      </c>
      <c r="L3472" s="3">
        <f>VLOOKUP(H3472,ar_predmet!A:C,2,FALSE())</f>
        <v>7216</v>
      </c>
      <c r="M3472">
        <f>+VLOOKUP(G3472,tip_dogodka!$B$2:$C$10,2,0)</f>
        <v>4</v>
      </c>
      <c r="N3472">
        <f>+VLOOKUP(E3472,prostor!$F$1:$G$101,2,0)</f>
        <v>54</v>
      </c>
      <c r="O3472">
        <f t="shared" si="216"/>
        <v>150</v>
      </c>
      <c r="P3472">
        <f>VLOOKUP(O3472,mi2hh!A$2:B$4261,2,FALSE())</f>
        <v>3</v>
      </c>
      <c r="Q3472" t="str">
        <f t="shared" si="217"/>
        <v>Red</v>
      </c>
      <c r="R3472" t="str">
        <f t="shared" si="218"/>
        <v>MA</v>
      </c>
      <c r="S3472" s="24" t="s">
        <v>1229</v>
      </c>
      <c r="T3472" t="str">
        <f t="shared" si="219"/>
        <v/>
      </c>
      <c r="U3472">
        <f>VLOOKUP(S3472,ar_skupina!L$2:M$136,2,FALSE())</f>
        <v>85</v>
      </c>
    </row>
    <row r="3473" spans="1:21" ht="14.25" customHeight="1" x14ac:dyDescent="0.25">
      <c r="A3473">
        <v>4196</v>
      </c>
      <c r="B3473" s="9">
        <v>45355.489583333299</v>
      </c>
      <c r="C3473" s="9">
        <v>45355.59375</v>
      </c>
      <c r="D3473" t="s">
        <v>2353</v>
      </c>
      <c r="E3473">
        <v>5</v>
      </c>
      <c r="F3473" t="s">
        <v>2346</v>
      </c>
      <c r="G3473" t="s">
        <v>2</v>
      </c>
      <c r="H3473" t="s">
        <v>1755</v>
      </c>
      <c r="I3473" s="63" t="e">
        <f t="array" ref="I3473">_xlfn.IFS(#REF!="1",1,#REF!="2",2,#REF!="3",3,#REF!="1A",4,#REF!="1B",5,#REF!="2A",6,#REF!="2B",7,#REF!="3A",8,#REF!="3B",9,#REF!="4A",10,#REF!="","")</f>
        <v>#REF!</v>
      </c>
      <c r="J3473">
        <f>VLOOKUP(F3473,profesor!$G$2:$H$101,2,0)</f>
        <v>36</v>
      </c>
      <c r="K3473">
        <f>VLOOKUP(H3473,ar_predmet!A:C,3,0)</f>
        <v>59</v>
      </c>
      <c r="L3473" s="3">
        <f>VLOOKUP(H3473,ar_predmet!A:C,2,FALSE())</f>
        <v>5316</v>
      </c>
      <c r="M3473">
        <f>+VLOOKUP(G3473,tip_dogodka!$B$2:$C$10,2,0)</f>
        <v>1</v>
      </c>
      <c r="N3473">
        <f>+VLOOKUP(E3473,prostor!$F$1:$G$101,2,0)</f>
        <v>1</v>
      </c>
      <c r="O3473">
        <f t="shared" si="216"/>
        <v>150</v>
      </c>
      <c r="P3473">
        <f>VLOOKUP(O3473,mi2hh!A$2:B$4261,2,FALSE())</f>
        <v>3</v>
      </c>
      <c r="Q3473" t="str">
        <f t="shared" si="217"/>
        <v>Red</v>
      </c>
      <c r="R3473" t="str">
        <f t="shared" si="218"/>
        <v>VS</v>
      </c>
      <c r="S3473" s="24" t="s">
        <v>1180</v>
      </c>
      <c r="T3473" t="str">
        <f t="shared" si="219"/>
        <v/>
      </c>
      <c r="U3473">
        <f>VLOOKUP(S3473,ar_skupina!L$2:M$136,2,FALSE())</f>
        <v>40</v>
      </c>
    </row>
    <row r="3474" spans="1:21" ht="14.25" customHeight="1" x14ac:dyDescent="0.25">
      <c r="A3474">
        <v>4197</v>
      </c>
      <c r="B3474" s="9">
        <v>45218.677083333299</v>
      </c>
      <c r="C3474" s="9">
        <v>45218.78125</v>
      </c>
      <c r="D3474" t="s">
        <v>2360</v>
      </c>
      <c r="E3474">
        <v>401</v>
      </c>
      <c r="F3474" t="s">
        <v>2346</v>
      </c>
      <c r="G3474" t="s">
        <v>3</v>
      </c>
      <c r="H3474" t="s">
        <v>1672</v>
      </c>
      <c r="I3474" s="63" t="e">
        <f t="array" ref="I3474">_xlfn.IFS(#REF!="1",1,#REF!="2",2,#REF!="3",3,#REF!="1A",4,#REF!="1B",5,#REF!="2A",6,#REF!="2B",7,#REF!="3A",8,#REF!="3B",9,#REF!="4A",10,#REF!="","")</f>
        <v>#REF!</v>
      </c>
      <c r="J3474">
        <f>VLOOKUP(F3474,profesor!$G$2:$H$101,2,0)</f>
        <v>36</v>
      </c>
      <c r="K3474">
        <f>VLOOKUP(H3474,ar_predmet!A:C,3,0)</f>
        <v>117</v>
      </c>
      <c r="L3474" s="3">
        <f>VLOOKUP(H3474,ar_predmet!A:C,2,FALSE())</f>
        <v>6304</v>
      </c>
      <c r="M3474">
        <f>+VLOOKUP(G3474,tip_dogodka!$B$2:$C$10,2,0)</f>
        <v>2</v>
      </c>
      <c r="N3474">
        <f>+VLOOKUP(E3474,prostor!$F$1:$G$101,2,0)</f>
        <v>10</v>
      </c>
      <c r="O3474">
        <f t="shared" si="216"/>
        <v>150</v>
      </c>
      <c r="P3474">
        <f>VLOOKUP(O3474,mi2hh!A$2:B$4261,2,FALSE())</f>
        <v>3</v>
      </c>
      <c r="Q3474" t="str">
        <f t="shared" si="217"/>
        <v>Red</v>
      </c>
      <c r="R3474" t="str">
        <f t="shared" si="218"/>
        <v>UN</v>
      </c>
      <c r="S3474" s="24" t="s">
        <v>1211</v>
      </c>
      <c r="T3474" t="str">
        <f t="shared" si="219"/>
        <v>1</v>
      </c>
      <c r="U3474">
        <f>VLOOKUP(S3474,ar_skupina!L$2:M$136,2,FALSE())</f>
        <v>68</v>
      </c>
    </row>
    <row r="3475" spans="1:21" ht="14.25" customHeight="1" x14ac:dyDescent="0.25">
      <c r="A3475">
        <v>4198</v>
      </c>
      <c r="B3475" s="9">
        <v>45244.375</v>
      </c>
      <c r="C3475" s="9">
        <v>45244.479166666701</v>
      </c>
      <c r="D3475" t="s">
        <v>2349</v>
      </c>
      <c r="E3475">
        <v>413</v>
      </c>
      <c r="F3475" t="s">
        <v>2346</v>
      </c>
      <c r="G3475" t="s">
        <v>3</v>
      </c>
      <c r="H3475" t="s">
        <v>1680</v>
      </c>
      <c r="I3475" s="63" t="e">
        <f t="array" ref="I3475">_xlfn.IFS(#REF!="1",1,#REF!="2",2,#REF!="3",3,#REF!="1A",4,#REF!="1B",5,#REF!="2A",6,#REF!="2B",7,#REF!="3A",8,#REF!="3B",9,#REF!="4A",10,#REF!="","")</f>
        <v>#REF!</v>
      </c>
      <c r="J3475">
        <f>VLOOKUP(F3475,profesor!$G$2:$H$101,2,0)</f>
        <v>36</v>
      </c>
      <c r="K3475">
        <f>VLOOKUP(H3475,ar_predmet!A:C,3,0)</f>
        <v>21</v>
      </c>
      <c r="L3475" s="3">
        <f>VLOOKUP(H3475,ar_predmet!A:C,2,FALSE())</f>
        <v>5220</v>
      </c>
      <c r="M3475">
        <f>+VLOOKUP(G3475,tip_dogodka!$B$2:$C$10,2,0)</f>
        <v>2</v>
      </c>
      <c r="N3475">
        <f>+VLOOKUP(E3475,prostor!$F$1:$G$101,2,0)</f>
        <v>16</v>
      </c>
      <c r="O3475">
        <f t="shared" si="216"/>
        <v>150</v>
      </c>
      <c r="P3475">
        <f>VLOOKUP(O3475,mi2hh!A$2:B$4261,2,FALSE())</f>
        <v>3</v>
      </c>
      <c r="Q3475" t="str">
        <f t="shared" si="217"/>
        <v>Red</v>
      </c>
      <c r="R3475" t="str">
        <f t="shared" si="218"/>
        <v>VS</v>
      </c>
      <c r="S3475" s="24" t="s">
        <v>1156</v>
      </c>
      <c r="T3475" t="str">
        <f t="shared" si="219"/>
        <v/>
      </c>
      <c r="U3475">
        <f>VLOOKUP(S3475,ar_skupina!L$2:M$136,2,FALSE())</f>
        <v>19</v>
      </c>
    </row>
    <row r="3476" spans="1:21" ht="14.25" customHeight="1" x14ac:dyDescent="0.25">
      <c r="A3476">
        <v>4199</v>
      </c>
      <c r="B3476" s="9">
        <v>45240.375</v>
      </c>
      <c r="C3476" s="9">
        <v>45240.479166666701</v>
      </c>
      <c r="D3476" t="s">
        <v>2349</v>
      </c>
      <c r="E3476">
        <v>413</v>
      </c>
      <c r="F3476" t="s">
        <v>2346</v>
      </c>
      <c r="G3476" t="s">
        <v>3</v>
      </c>
      <c r="H3476" t="s">
        <v>1680</v>
      </c>
      <c r="I3476" s="63" t="e">
        <f t="array" ref="I3476">_xlfn.IFS(#REF!="1",1,#REF!="2",2,#REF!="3",3,#REF!="1A",4,#REF!="1B",5,#REF!="2A",6,#REF!="2B",7,#REF!="3A",8,#REF!="3B",9,#REF!="4A",10,#REF!="","")</f>
        <v>#REF!</v>
      </c>
      <c r="J3476">
        <f>VLOOKUP(F3476,profesor!$G$2:$H$101,2,0)</f>
        <v>36</v>
      </c>
      <c r="K3476">
        <f>VLOOKUP(H3476,ar_predmet!A:C,3,0)</f>
        <v>21</v>
      </c>
      <c r="L3476" s="3">
        <f>VLOOKUP(H3476,ar_predmet!A:C,2,FALSE())</f>
        <v>5220</v>
      </c>
      <c r="M3476">
        <f>+VLOOKUP(G3476,tip_dogodka!$B$2:$C$10,2,0)</f>
        <v>2</v>
      </c>
      <c r="N3476">
        <f>+VLOOKUP(E3476,prostor!$F$1:$G$101,2,0)</f>
        <v>16</v>
      </c>
      <c r="O3476">
        <f t="shared" si="216"/>
        <v>150</v>
      </c>
      <c r="P3476">
        <f>VLOOKUP(O3476,mi2hh!A$2:B$4261,2,FALSE())</f>
        <v>3</v>
      </c>
      <c r="Q3476" t="str">
        <f t="shared" si="217"/>
        <v>Red</v>
      </c>
      <c r="R3476" t="str">
        <f t="shared" si="218"/>
        <v>VS</v>
      </c>
      <c r="S3476" s="24" t="s">
        <v>1156</v>
      </c>
      <c r="T3476" t="str">
        <f t="shared" si="219"/>
        <v/>
      </c>
      <c r="U3476">
        <f>VLOOKUP(S3476,ar_skupina!L$2:M$136,2,FALSE())</f>
        <v>19</v>
      </c>
    </row>
    <row r="3477" spans="1:21" ht="14.25" customHeight="1" x14ac:dyDescent="0.25">
      <c r="A3477">
        <v>4200</v>
      </c>
      <c r="B3477" s="9">
        <v>45363.489583333299</v>
      </c>
      <c r="C3477" s="9">
        <v>45363.59375</v>
      </c>
      <c r="D3477" t="s">
        <v>2353</v>
      </c>
      <c r="E3477">
        <v>5</v>
      </c>
      <c r="F3477" t="s">
        <v>2346</v>
      </c>
      <c r="G3477" t="s">
        <v>2</v>
      </c>
      <c r="H3477" t="s">
        <v>1755</v>
      </c>
      <c r="I3477" s="63" t="e">
        <f t="array" ref="I3477">_xlfn.IFS(#REF!="1",1,#REF!="2",2,#REF!="3",3,#REF!="1A",4,#REF!="1B",5,#REF!="2A",6,#REF!="2B",7,#REF!="3A",8,#REF!="3B",9,#REF!="4A",10,#REF!="","")</f>
        <v>#REF!</v>
      </c>
      <c r="J3477">
        <f>VLOOKUP(F3477,profesor!$G$2:$H$101,2,0)</f>
        <v>36</v>
      </c>
      <c r="K3477">
        <f>VLOOKUP(H3477,ar_predmet!A:C,3,0)</f>
        <v>59</v>
      </c>
      <c r="L3477" s="3">
        <f>VLOOKUP(H3477,ar_predmet!A:C,2,FALSE())</f>
        <v>5316</v>
      </c>
      <c r="M3477">
        <f>+VLOOKUP(G3477,tip_dogodka!$B$2:$C$10,2,0)</f>
        <v>1</v>
      </c>
      <c r="N3477">
        <f>+VLOOKUP(E3477,prostor!$F$1:$G$101,2,0)</f>
        <v>1</v>
      </c>
      <c r="O3477">
        <f t="shared" si="216"/>
        <v>150</v>
      </c>
      <c r="P3477">
        <f>VLOOKUP(O3477,mi2hh!A$2:B$4261,2,FALSE())</f>
        <v>3</v>
      </c>
      <c r="Q3477" t="str">
        <f t="shared" si="217"/>
        <v>Red</v>
      </c>
      <c r="R3477" t="str">
        <f t="shared" si="218"/>
        <v>VS</v>
      </c>
      <c r="S3477" s="24" t="s">
        <v>1180</v>
      </c>
      <c r="T3477" t="str">
        <f t="shared" si="219"/>
        <v/>
      </c>
      <c r="U3477">
        <f>VLOOKUP(S3477,ar_skupina!L$2:M$136,2,FALSE())</f>
        <v>40</v>
      </c>
    </row>
    <row r="3478" spans="1:21" ht="14.25" customHeight="1" x14ac:dyDescent="0.25">
      <c r="A3478">
        <v>4202</v>
      </c>
      <c r="B3478" s="9">
        <v>45350.489583333299</v>
      </c>
      <c r="C3478" s="9">
        <v>45350.59375</v>
      </c>
      <c r="D3478" t="s">
        <v>2369</v>
      </c>
      <c r="E3478" t="s">
        <v>16</v>
      </c>
      <c r="F3478" t="s">
        <v>2346</v>
      </c>
      <c r="G3478" t="s">
        <v>4</v>
      </c>
      <c r="H3478" t="s">
        <v>1755</v>
      </c>
      <c r="I3478" s="63" t="e">
        <f t="array" ref="I3478">_xlfn.IFS(#REF!="1",1,#REF!="2",2,#REF!="3",3,#REF!="1A",4,#REF!="1B",5,#REF!="2A",6,#REF!="2B",7,#REF!="3A",8,#REF!="3B",9,#REF!="4A",10,#REF!="","")</f>
        <v>#REF!</v>
      </c>
      <c r="J3478">
        <f>VLOOKUP(F3478,profesor!$G$2:$H$101,2,0)</f>
        <v>36</v>
      </c>
      <c r="K3478">
        <f>VLOOKUP(H3478,ar_predmet!A:C,3,0)</f>
        <v>59</v>
      </c>
      <c r="L3478" s="3">
        <f>VLOOKUP(H3478,ar_predmet!A:C,2,FALSE())</f>
        <v>5316</v>
      </c>
      <c r="M3478">
        <f>+VLOOKUP(G3478,tip_dogodka!$B$2:$C$10,2,0)</f>
        <v>3</v>
      </c>
      <c r="N3478">
        <f>+VLOOKUP(E3478,prostor!$F$1:$G$101,2,0)</f>
        <v>54</v>
      </c>
      <c r="O3478">
        <f t="shared" si="216"/>
        <v>150</v>
      </c>
      <c r="P3478">
        <f>VLOOKUP(O3478,mi2hh!A$2:B$4261,2,FALSE())</f>
        <v>3</v>
      </c>
      <c r="Q3478" t="str">
        <f t="shared" si="217"/>
        <v>Red</v>
      </c>
      <c r="R3478" t="str">
        <f t="shared" si="218"/>
        <v>VS</v>
      </c>
      <c r="S3478" s="24" t="s">
        <v>1180</v>
      </c>
      <c r="T3478" t="str">
        <f t="shared" si="219"/>
        <v/>
      </c>
      <c r="U3478">
        <f>VLOOKUP(S3478,ar_skupina!L$2:M$136,2,FALSE())</f>
        <v>40</v>
      </c>
    </row>
    <row r="3479" spans="1:21" ht="14.25" customHeight="1" x14ac:dyDescent="0.25">
      <c r="A3479">
        <v>4204</v>
      </c>
      <c r="B3479" s="9">
        <v>45356.375</v>
      </c>
      <c r="C3479" s="9">
        <v>45356.479166666701</v>
      </c>
      <c r="D3479" t="s">
        <v>2350</v>
      </c>
      <c r="E3479">
        <v>5</v>
      </c>
      <c r="F3479" t="s">
        <v>2346</v>
      </c>
      <c r="G3479" t="s">
        <v>2</v>
      </c>
      <c r="H3479" t="s">
        <v>2348</v>
      </c>
      <c r="I3479" s="63" t="e">
        <f t="array" ref="I3479">_xlfn.IFS(#REF!="1",1,#REF!="2",2,#REF!="3",3,#REF!="1A",4,#REF!="1B",5,#REF!="2A",6,#REF!="2B",7,#REF!="3A",8,#REF!="3B",9,#REF!="4A",10,#REF!="","")</f>
        <v>#REF!</v>
      </c>
      <c r="J3479">
        <f>VLOOKUP(F3479,profesor!$G$2:$H$101,2,0)</f>
        <v>36</v>
      </c>
      <c r="K3479">
        <f>VLOOKUP(H3479,ar_predmet!A:C,3,0)</f>
        <v>24</v>
      </c>
      <c r="L3479" s="3">
        <f>VLOOKUP(H3479,ar_predmet!A:C,2,FALSE())</f>
        <v>5226</v>
      </c>
      <c r="M3479">
        <f>+VLOOKUP(G3479,tip_dogodka!$B$2:$C$10,2,0)</f>
        <v>1</v>
      </c>
      <c r="N3479">
        <f>+VLOOKUP(E3479,prostor!$F$1:$G$101,2,0)</f>
        <v>1</v>
      </c>
      <c r="O3479">
        <f t="shared" si="216"/>
        <v>150</v>
      </c>
      <c r="P3479">
        <f>VLOOKUP(O3479,mi2hh!A$2:B$4261,2,FALSE())</f>
        <v>3</v>
      </c>
      <c r="Q3479" t="str">
        <f t="shared" si="217"/>
        <v>Red</v>
      </c>
      <c r="R3479" t="str">
        <f t="shared" si="218"/>
        <v>VS</v>
      </c>
      <c r="S3479" s="24" t="s">
        <v>1180</v>
      </c>
      <c r="T3479" t="str">
        <f t="shared" si="219"/>
        <v/>
      </c>
      <c r="U3479">
        <f>VLOOKUP(S3479,ar_skupina!L$2:M$136,2,FALSE())</f>
        <v>40</v>
      </c>
    </row>
    <row r="3480" spans="1:21" ht="14.25" customHeight="1" x14ac:dyDescent="0.25">
      <c r="A3480">
        <v>4205</v>
      </c>
      <c r="B3480" s="9">
        <v>45294.375</v>
      </c>
      <c r="C3480" s="9">
        <v>45294.479166666701</v>
      </c>
      <c r="D3480" t="s">
        <v>2357</v>
      </c>
      <c r="E3480">
        <v>411</v>
      </c>
      <c r="F3480" t="s">
        <v>2346</v>
      </c>
      <c r="G3480" t="s">
        <v>3</v>
      </c>
      <c r="H3480" t="s">
        <v>1670</v>
      </c>
      <c r="I3480" s="63" t="e">
        <f t="array" ref="I3480">_xlfn.IFS(#REF!="1",1,#REF!="2",2,#REF!="3",3,#REF!="1A",4,#REF!="1B",5,#REF!="2A",6,#REF!="2B",7,#REF!="3A",8,#REF!="3B",9,#REF!="4A",10,#REF!="","")</f>
        <v>#REF!</v>
      </c>
      <c r="J3480">
        <f>VLOOKUP(F3480,profesor!$G$2:$H$101,2,0)</f>
        <v>36</v>
      </c>
      <c r="K3480">
        <f>VLOOKUP(H3480,ar_predmet!A:C,3,0)</f>
        <v>181</v>
      </c>
      <c r="L3480" s="3">
        <f>VLOOKUP(H3480,ar_predmet!A:C,2,FALSE())</f>
        <v>7216</v>
      </c>
      <c r="M3480">
        <f>+VLOOKUP(G3480,tip_dogodka!$B$2:$C$10,2,0)</f>
        <v>2</v>
      </c>
      <c r="N3480">
        <f>+VLOOKUP(E3480,prostor!$F$1:$G$101,2,0)</f>
        <v>14</v>
      </c>
      <c r="O3480">
        <f t="shared" si="216"/>
        <v>150</v>
      </c>
      <c r="P3480">
        <f>VLOOKUP(O3480,mi2hh!A$2:B$4261,2,FALSE())</f>
        <v>3</v>
      </c>
      <c r="Q3480" t="str">
        <f t="shared" si="217"/>
        <v>Red</v>
      </c>
      <c r="R3480" t="str">
        <f t="shared" si="218"/>
        <v>MA</v>
      </c>
      <c r="S3480" s="24" t="s">
        <v>1229</v>
      </c>
      <c r="T3480" t="str">
        <f t="shared" si="219"/>
        <v/>
      </c>
      <c r="U3480">
        <f>VLOOKUP(S3480,ar_skupina!L$2:M$136,2,FALSE())</f>
        <v>85</v>
      </c>
    </row>
    <row r="3481" spans="1:21" ht="14.25" customHeight="1" x14ac:dyDescent="0.25">
      <c r="A3481">
        <v>4206</v>
      </c>
      <c r="B3481" s="9">
        <v>45370.75</v>
      </c>
      <c r="C3481" s="9">
        <v>45370.854166666701</v>
      </c>
      <c r="D3481" t="s">
        <v>2361</v>
      </c>
      <c r="E3481" t="s">
        <v>17</v>
      </c>
      <c r="F3481" t="s">
        <v>2346</v>
      </c>
      <c r="G3481" t="s">
        <v>3</v>
      </c>
      <c r="H3481" t="s">
        <v>1675</v>
      </c>
      <c r="I3481" s="63" t="e">
        <f t="array" ref="I3481">_xlfn.IFS(#REF!="1",1,#REF!="2",2,#REF!="3",3,#REF!="1A",4,#REF!="1B",5,#REF!="2A",6,#REF!="2B",7,#REF!="3A",8,#REF!="3B",9,#REF!="4A",10,#REF!="","")</f>
        <v>#REF!</v>
      </c>
      <c r="J3481">
        <f>VLOOKUP(F3481,profesor!$G$2:$H$101,2,0)</f>
        <v>36</v>
      </c>
      <c r="K3481">
        <f>VLOOKUP(H3481,ar_predmet!A:C,3,0)</f>
        <v>239</v>
      </c>
      <c r="L3481" s="3" t="str">
        <f>VLOOKUP(H3481,ar_predmet!A:C,2,FALSE())</f>
        <v>S106</v>
      </c>
      <c r="M3481">
        <f>+VLOOKUP(G3481,tip_dogodka!$B$2:$C$10,2,0)</f>
        <v>2</v>
      </c>
      <c r="N3481">
        <f>+VLOOKUP(E3481,prostor!$F$1:$G$101,2,0)</f>
        <v>55</v>
      </c>
      <c r="O3481">
        <f t="shared" si="216"/>
        <v>150</v>
      </c>
      <c r="P3481">
        <f>VLOOKUP(O3481,mi2hh!A$2:B$4261,2,FALSE())</f>
        <v>3</v>
      </c>
      <c r="Q3481" t="str">
        <f t="shared" si="217"/>
        <v>Izr</v>
      </c>
      <c r="R3481" t="str">
        <f t="shared" si="218"/>
        <v>VS</v>
      </c>
      <c r="S3481" s="24" t="s">
        <v>1239</v>
      </c>
      <c r="T3481" t="str">
        <f t="shared" si="219"/>
        <v/>
      </c>
      <c r="U3481">
        <f>VLOOKUP(S3481,ar_skupina!L$2:M$136,2,FALSE())</f>
        <v>93</v>
      </c>
    </row>
    <row r="3482" spans="1:21" ht="14.25" customHeight="1" x14ac:dyDescent="0.25">
      <c r="A3482">
        <v>4207</v>
      </c>
      <c r="B3482" s="9">
        <v>45219.791666666701</v>
      </c>
      <c r="C3482" s="9">
        <v>45219.895833333299</v>
      </c>
      <c r="D3482" t="s">
        <v>2370</v>
      </c>
      <c r="E3482" t="s">
        <v>16</v>
      </c>
      <c r="F3482" t="s">
        <v>2346</v>
      </c>
      <c r="G3482" t="s">
        <v>5</v>
      </c>
      <c r="H3482" t="s">
        <v>1672</v>
      </c>
      <c r="I3482" s="63" t="e">
        <f t="array" ref="I3482">_xlfn.IFS(#REF!="1",1,#REF!="2",2,#REF!="3",3,#REF!="1A",4,#REF!="1B",5,#REF!="2A",6,#REF!="2B",7,#REF!="3A",8,#REF!="3B",9,#REF!="4A",10,#REF!="","")</f>
        <v>#REF!</v>
      </c>
      <c r="J3482">
        <f>VLOOKUP(F3482,profesor!$G$2:$H$101,2,0)</f>
        <v>36</v>
      </c>
      <c r="K3482">
        <f>VLOOKUP(H3482,ar_predmet!A:C,3,0)</f>
        <v>117</v>
      </c>
      <c r="L3482" s="3">
        <f>VLOOKUP(H3482,ar_predmet!A:C,2,FALSE())</f>
        <v>6304</v>
      </c>
      <c r="M3482">
        <f>+VLOOKUP(G3482,tip_dogodka!$B$2:$C$10,2,0)</f>
        <v>4</v>
      </c>
      <c r="N3482">
        <f>+VLOOKUP(E3482,prostor!$F$1:$G$101,2,0)</f>
        <v>54</v>
      </c>
      <c r="O3482">
        <f t="shared" si="216"/>
        <v>150</v>
      </c>
      <c r="P3482">
        <f>VLOOKUP(O3482,mi2hh!A$2:B$4261,2,FALSE())</f>
        <v>3</v>
      </c>
      <c r="Q3482" t="str">
        <f t="shared" si="217"/>
        <v>Red</v>
      </c>
      <c r="R3482" t="str">
        <f t="shared" si="218"/>
        <v>UN</v>
      </c>
      <c r="S3482" s="24" t="s">
        <v>1211</v>
      </c>
      <c r="T3482" t="str">
        <f t="shared" si="219"/>
        <v>1</v>
      </c>
      <c r="U3482">
        <f>VLOOKUP(S3482,ar_skupina!L$2:M$136,2,FALSE())</f>
        <v>68</v>
      </c>
    </row>
    <row r="3483" spans="1:21" ht="14.25" customHeight="1" x14ac:dyDescent="0.25">
      <c r="A3483">
        <v>4210</v>
      </c>
      <c r="B3483" s="9">
        <v>45268.375</v>
      </c>
      <c r="C3483" s="9">
        <v>45268.479166666701</v>
      </c>
      <c r="D3483" t="s">
        <v>2367</v>
      </c>
      <c r="E3483">
        <v>412</v>
      </c>
      <c r="F3483" t="s">
        <v>2346</v>
      </c>
      <c r="G3483" t="s">
        <v>3</v>
      </c>
      <c r="H3483" t="s">
        <v>2352</v>
      </c>
      <c r="I3483" s="63" t="e">
        <f t="array" ref="I3483">_xlfn.IFS(#REF!="1",1,#REF!="2",2,#REF!="3",3,#REF!="1A",4,#REF!="1B",5,#REF!="2A",6,#REF!="2B",7,#REF!="3A",8,#REF!="3B",9,#REF!="4A",10,#REF!="","")</f>
        <v>#REF!</v>
      </c>
      <c r="J3483">
        <f>VLOOKUP(F3483,profesor!$G$2:$H$101,2,0)</f>
        <v>36</v>
      </c>
      <c r="K3483">
        <f>VLOOKUP(H3483,ar_predmet!A:C,3,0)</f>
        <v>94</v>
      </c>
      <c r="L3483" s="3">
        <f>VLOOKUP(H3483,ar_predmet!A:C,2,FALSE())</f>
        <v>6218</v>
      </c>
      <c r="M3483">
        <f>+VLOOKUP(G3483,tip_dogodka!$B$2:$C$10,2,0)</f>
        <v>2</v>
      </c>
      <c r="N3483">
        <f>+VLOOKUP(E3483,prostor!$F$1:$G$101,2,0)</f>
        <v>15</v>
      </c>
      <c r="O3483">
        <f t="shared" si="216"/>
        <v>150</v>
      </c>
      <c r="P3483">
        <f>VLOOKUP(O3483,mi2hh!A$2:B$4261,2,FALSE())</f>
        <v>3</v>
      </c>
      <c r="Q3483" t="str">
        <f t="shared" si="217"/>
        <v>Red</v>
      </c>
      <c r="R3483" t="str">
        <f t="shared" si="218"/>
        <v>UN</v>
      </c>
      <c r="S3483" s="24" t="s">
        <v>1208</v>
      </c>
      <c r="T3483" t="str">
        <f t="shared" si="219"/>
        <v/>
      </c>
      <c r="U3483">
        <f>VLOOKUP(S3483,ar_skupina!L$2:M$136,2,FALSE())</f>
        <v>65</v>
      </c>
    </row>
    <row r="3484" spans="1:21" ht="14.25" customHeight="1" x14ac:dyDescent="0.25">
      <c r="A3484">
        <v>4211</v>
      </c>
      <c r="B3484" s="9">
        <v>45250.489583333299</v>
      </c>
      <c r="C3484" s="9">
        <v>45250.59375</v>
      </c>
      <c r="D3484" t="s">
        <v>2363</v>
      </c>
      <c r="E3484">
        <v>413</v>
      </c>
      <c r="F3484" t="s">
        <v>2346</v>
      </c>
      <c r="G3484" t="s">
        <v>3</v>
      </c>
      <c r="H3484" t="s">
        <v>1672</v>
      </c>
      <c r="I3484" s="63" t="e">
        <f t="array" ref="I3484">_xlfn.IFS(#REF!="1",1,#REF!="2",2,#REF!="3",3,#REF!="1A",4,#REF!="1B",5,#REF!="2A",6,#REF!="2B",7,#REF!="3A",8,#REF!="3B",9,#REF!="4A",10,#REF!="","")</f>
        <v>#REF!</v>
      </c>
      <c r="J3484">
        <f>VLOOKUP(F3484,profesor!$G$2:$H$101,2,0)</f>
        <v>36</v>
      </c>
      <c r="K3484">
        <f>VLOOKUP(H3484,ar_predmet!A:C,3,0)</f>
        <v>117</v>
      </c>
      <c r="L3484" s="3">
        <f>VLOOKUP(H3484,ar_predmet!A:C,2,FALSE())</f>
        <v>6304</v>
      </c>
      <c r="M3484">
        <f>+VLOOKUP(G3484,tip_dogodka!$B$2:$C$10,2,0)</f>
        <v>2</v>
      </c>
      <c r="N3484">
        <f>+VLOOKUP(E3484,prostor!$F$1:$G$101,2,0)</f>
        <v>16</v>
      </c>
      <c r="O3484">
        <f t="shared" si="216"/>
        <v>150</v>
      </c>
      <c r="P3484">
        <f>VLOOKUP(O3484,mi2hh!A$2:B$4261,2,FALSE())</f>
        <v>3</v>
      </c>
      <c r="Q3484" t="str">
        <f t="shared" si="217"/>
        <v>Red</v>
      </c>
      <c r="R3484" t="str">
        <f t="shared" si="218"/>
        <v>UN</v>
      </c>
      <c r="S3484" s="24" t="s">
        <v>1213</v>
      </c>
      <c r="T3484" t="str">
        <f t="shared" si="219"/>
        <v>3</v>
      </c>
      <c r="U3484">
        <f>VLOOKUP(S3484,ar_skupina!L$2:M$136,2,FALSE())</f>
        <v>70</v>
      </c>
    </row>
    <row r="3485" spans="1:21" ht="14.25" customHeight="1" x14ac:dyDescent="0.25">
      <c r="A3485">
        <v>4212</v>
      </c>
      <c r="B3485" s="9">
        <v>45362.489583333299</v>
      </c>
      <c r="C3485" s="9">
        <v>45362.59375</v>
      </c>
      <c r="D3485" t="s">
        <v>2369</v>
      </c>
      <c r="E3485" t="s">
        <v>16</v>
      </c>
      <c r="F3485" t="s">
        <v>2346</v>
      </c>
      <c r="G3485" t="s">
        <v>4</v>
      </c>
      <c r="H3485" t="s">
        <v>1755</v>
      </c>
      <c r="I3485" s="63" t="e">
        <f t="array" ref="I3485">_xlfn.IFS(#REF!="1",1,#REF!="2",2,#REF!="3",3,#REF!="1A",4,#REF!="1B",5,#REF!="2A",6,#REF!="2B",7,#REF!="3A",8,#REF!="3B",9,#REF!="4A",10,#REF!="","")</f>
        <v>#REF!</v>
      </c>
      <c r="J3485">
        <f>VLOOKUP(F3485,profesor!$G$2:$H$101,2,0)</f>
        <v>36</v>
      </c>
      <c r="K3485">
        <f>VLOOKUP(H3485,ar_predmet!A:C,3,0)</f>
        <v>59</v>
      </c>
      <c r="L3485" s="3">
        <f>VLOOKUP(H3485,ar_predmet!A:C,2,FALSE())</f>
        <v>5316</v>
      </c>
      <c r="M3485">
        <f>+VLOOKUP(G3485,tip_dogodka!$B$2:$C$10,2,0)</f>
        <v>3</v>
      </c>
      <c r="N3485">
        <f>+VLOOKUP(E3485,prostor!$F$1:$G$101,2,0)</f>
        <v>54</v>
      </c>
      <c r="O3485">
        <f t="shared" si="216"/>
        <v>150</v>
      </c>
      <c r="P3485">
        <f>VLOOKUP(O3485,mi2hh!A$2:B$4261,2,FALSE())</f>
        <v>3</v>
      </c>
      <c r="Q3485" t="str">
        <f t="shared" si="217"/>
        <v>Red</v>
      </c>
      <c r="R3485" t="str">
        <f t="shared" si="218"/>
        <v>VS</v>
      </c>
      <c r="S3485" s="24" t="s">
        <v>1180</v>
      </c>
      <c r="T3485" t="str">
        <f t="shared" si="219"/>
        <v/>
      </c>
      <c r="U3485">
        <f>VLOOKUP(S3485,ar_skupina!L$2:M$136,2,FALSE())</f>
        <v>40</v>
      </c>
    </row>
    <row r="3486" spans="1:21" ht="14.25" customHeight="1" x14ac:dyDescent="0.25">
      <c r="A3486">
        <v>4213</v>
      </c>
      <c r="B3486" s="9">
        <v>45225.677083333299</v>
      </c>
      <c r="C3486" s="9">
        <v>45225.78125</v>
      </c>
      <c r="D3486" t="s">
        <v>2370</v>
      </c>
      <c r="E3486" t="s">
        <v>16</v>
      </c>
      <c r="F3486" t="s">
        <v>2346</v>
      </c>
      <c r="G3486" t="s">
        <v>5</v>
      </c>
      <c r="H3486" t="s">
        <v>1672</v>
      </c>
      <c r="I3486" s="63" t="e">
        <f t="array" ref="I3486">_xlfn.IFS(#REF!="1",1,#REF!="2",2,#REF!="3",3,#REF!="1A",4,#REF!="1B",5,#REF!="2A",6,#REF!="2B",7,#REF!="3A",8,#REF!="3B",9,#REF!="4A",10,#REF!="","")</f>
        <v>#REF!</v>
      </c>
      <c r="J3486">
        <f>VLOOKUP(F3486,profesor!$G$2:$H$101,2,0)</f>
        <v>36</v>
      </c>
      <c r="K3486">
        <f>VLOOKUP(H3486,ar_predmet!A:C,3,0)</f>
        <v>117</v>
      </c>
      <c r="L3486" s="3">
        <f>VLOOKUP(H3486,ar_predmet!A:C,2,FALSE())</f>
        <v>6304</v>
      </c>
      <c r="M3486">
        <f>+VLOOKUP(G3486,tip_dogodka!$B$2:$C$10,2,0)</f>
        <v>4</v>
      </c>
      <c r="N3486">
        <f>+VLOOKUP(E3486,prostor!$F$1:$G$101,2,0)</f>
        <v>54</v>
      </c>
      <c r="O3486">
        <f t="shared" si="216"/>
        <v>150</v>
      </c>
      <c r="P3486">
        <f>VLOOKUP(O3486,mi2hh!A$2:B$4261,2,FALSE())</f>
        <v>3</v>
      </c>
      <c r="Q3486" t="str">
        <f t="shared" si="217"/>
        <v>Red</v>
      </c>
      <c r="R3486" t="str">
        <f t="shared" si="218"/>
        <v>UN</v>
      </c>
      <c r="S3486" s="24" t="s">
        <v>1211</v>
      </c>
      <c r="T3486" t="str">
        <f t="shared" si="219"/>
        <v>1</v>
      </c>
      <c r="U3486">
        <f>VLOOKUP(S3486,ar_skupina!L$2:M$136,2,FALSE())</f>
        <v>68</v>
      </c>
    </row>
    <row r="3487" spans="1:21" ht="14.25" customHeight="1" x14ac:dyDescent="0.25">
      <c r="A3487">
        <v>4214</v>
      </c>
      <c r="B3487" s="9">
        <v>45224.677083333299</v>
      </c>
      <c r="C3487" s="9">
        <v>45224.78125</v>
      </c>
      <c r="D3487" t="s">
        <v>2360</v>
      </c>
      <c r="E3487">
        <v>401</v>
      </c>
      <c r="F3487" t="s">
        <v>2346</v>
      </c>
      <c r="G3487" t="s">
        <v>3</v>
      </c>
      <c r="H3487" t="s">
        <v>1672</v>
      </c>
      <c r="I3487" s="63" t="e">
        <f t="array" ref="I3487">_xlfn.IFS(#REF!="1",1,#REF!="2",2,#REF!="3",3,#REF!="1A",4,#REF!="1B",5,#REF!="2A",6,#REF!="2B",7,#REF!="3A",8,#REF!="3B",9,#REF!="4A",10,#REF!="","")</f>
        <v>#REF!</v>
      </c>
      <c r="J3487">
        <f>VLOOKUP(F3487,profesor!$G$2:$H$101,2,0)</f>
        <v>36</v>
      </c>
      <c r="K3487">
        <f>VLOOKUP(H3487,ar_predmet!A:C,3,0)</f>
        <v>117</v>
      </c>
      <c r="L3487" s="3">
        <f>VLOOKUP(H3487,ar_predmet!A:C,2,FALSE())</f>
        <v>6304</v>
      </c>
      <c r="M3487">
        <f>+VLOOKUP(G3487,tip_dogodka!$B$2:$C$10,2,0)</f>
        <v>2</v>
      </c>
      <c r="N3487">
        <f>+VLOOKUP(E3487,prostor!$F$1:$G$101,2,0)</f>
        <v>10</v>
      </c>
      <c r="O3487">
        <f t="shared" si="216"/>
        <v>150</v>
      </c>
      <c r="P3487">
        <f>VLOOKUP(O3487,mi2hh!A$2:B$4261,2,FALSE())</f>
        <v>3</v>
      </c>
      <c r="Q3487" t="str">
        <f t="shared" si="217"/>
        <v>Red</v>
      </c>
      <c r="R3487" t="str">
        <f t="shared" si="218"/>
        <v>UN</v>
      </c>
      <c r="S3487" s="24" t="s">
        <v>1211</v>
      </c>
      <c r="T3487" t="str">
        <f t="shared" si="219"/>
        <v>1</v>
      </c>
      <c r="U3487">
        <f>VLOOKUP(S3487,ar_skupina!L$2:M$136,2,FALSE())</f>
        <v>68</v>
      </c>
    </row>
    <row r="3488" spans="1:21" ht="14.25" customHeight="1" x14ac:dyDescent="0.25">
      <c r="A3488">
        <v>4215</v>
      </c>
      <c r="B3488" s="9">
        <v>45348.489583333299</v>
      </c>
      <c r="C3488" s="9">
        <v>45348.59375</v>
      </c>
      <c r="D3488" t="s">
        <v>2353</v>
      </c>
      <c r="E3488">
        <v>5</v>
      </c>
      <c r="F3488" t="s">
        <v>2346</v>
      </c>
      <c r="G3488" t="s">
        <v>2</v>
      </c>
      <c r="H3488" t="s">
        <v>1755</v>
      </c>
      <c r="I3488" s="63" t="e">
        <f t="array" ref="I3488">_xlfn.IFS(#REF!="1",1,#REF!="2",2,#REF!="3",3,#REF!="1A",4,#REF!="1B",5,#REF!="2A",6,#REF!="2B",7,#REF!="3A",8,#REF!="3B",9,#REF!="4A",10,#REF!="","")</f>
        <v>#REF!</v>
      </c>
      <c r="J3488">
        <f>VLOOKUP(F3488,profesor!$G$2:$H$101,2,0)</f>
        <v>36</v>
      </c>
      <c r="K3488">
        <f>VLOOKUP(H3488,ar_predmet!A:C,3,0)</f>
        <v>59</v>
      </c>
      <c r="L3488" s="3">
        <f>VLOOKUP(H3488,ar_predmet!A:C,2,FALSE())</f>
        <v>5316</v>
      </c>
      <c r="M3488">
        <f>+VLOOKUP(G3488,tip_dogodka!$B$2:$C$10,2,0)</f>
        <v>1</v>
      </c>
      <c r="N3488">
        <f>+VLOOKUP(E3488,prostor!$F$1:$G$101,2,0)</f>
        <v>1</v>
      </c>
      <c r="O3488">
        <f t="shared" si="216"/>
        <v>150</v>
      </c>
      <c r="P3488">
        <f>VLOOKUP(O3488,mi2hh!A$2:B$4261,2,FALSE())</f>
        <v>3</v>
      </c>
      <c r="Q3488" t="str">
        <f t="shared" si="217"/>
        <v>Red</v>
      </c>
      <c r="R3488" t="str">
        <f t="shared" si="218"/>
        <v>VS</v>
      </c>
      <c r="S3488" s="24" t="s">
        <v>1180</v>
      </c>
      <c r="T3488" t="str">
        <f t="shared" si="219"/>
        <v/>
      </c>
      <c r="U3488">
        <f>VLOOKUP(S3488,ar_skupina!L$2:M$136,2,FALSE())</f>
        <v>40</v>
      </c>
    </row>
    <row r="3489" spans="1:21" ht="14.25" customHeight="1" x14ac:dyDescent="0.25">
      <c r="A3489">
        <v>4216</v>
      </c>
      <c r="B3489" s="9">
        <v>45352.375</v>
      </c>
      <c r="C3489" s="9">
        <v>45352.479166666701</v>
      </c>
      <c r="D3489" t="s">
        <v>2350</v>
      </c>
      <c r="E3489">
        <v>5</v>
      </c>
      <c r="F3489" t="s">
        <v>2346</v>
      </c>
      <c r="G3489" t="s">
        <v>2</v>
      </c>
      <c r="H3489" t="s">
        <v>2348</v>
      </c>
      <c r="I3489" s="63" t="e">
        <f t="array" ref="I3489">_xlfn.IFS(#REF!="1",1,#REF!="2",2,#REF!="3",3,#REF!="1A",4,#REF!="1B",5,#REF!="2A",6,#REF!="2B",7,#REF!="3A",8,#REF!="3B",9,#REF!="4A",10,#REF!="","")</f>
        <v>#REF!</v>
      </c>
      <c r="J3489">
        <f>VLOOKUP(F3489,profesor!$G$2:$H$101,2,0)</f>
        <v>36</v>
      </c>
      <c r="K3489">
        <f>VLOOKUP(H3489,ar_predmet!A:C,3,0)</f>
        <v>24</v>
      </c>
      <c r="L3489" s="3">
        <f>VLOOKUP(H3489,ar_predmet!A:C,2,FALSE())</f>
        <v>5226</v>
      </c>
      <c r="M3489">
        <f>+VLOOKUP(G3489,tip_dogodka!$B$2:$C$10,2,0)</f>
        <v>1</v>
      </c>
      <c r="N3489">
        <f>+VLOOKUP(E3489,prostor!$F$1:$G$101,2,0)</f>
        <v>1</v>
      </c>
      <c r="O3489">
        <f t="shared" si="216"/>
        <v>150</v>
      </c>
      <c r="P3489">
        <f>VLOOKUP(O3489,mi2hh!A$2:B$4261,2,FALSE())</f>
        <v>3</v>
      </c>
      <c r="Q3489" t="str">
        <f t="shared" si="217"/>
        <v>Red</v>
      </c>
      <c r="R3489" t="str">
        <f t="shared" si="218"/>
        <v>VS</v>
      </c>
      <c r="S3489" s="24" t="s">
        <v>1180</v>
      </c>
      <c r="T3489" t="str">
        <f t="shared" si="219"/>
        <v/>
      </c>
      <c r="U3489">
        <f>VLOOKUP(S3489,ar_skupina!L$2:M$136,2,FALSE())</f>
        <v>40</v>
      </c>
    </row>
    <row r="3490" spans="1:21" ht="14.25" customHeight="1" x14ac:dyDescent="0.25">
      <c r="A3490">
        <v>4217</v>
      </c>
      <c r="B3490" s="9">
        <v>45245.375</v>
      </c>
      <c r="C3490" s="9">
        <v>45245.479166666701</v>
      </c>
      <c r="D3490" t="s">
        <v>2365</v>
      </c>
      <c r="E3490" t="s">
        <v>16</v>
      </c>
      <c r="F3490" t="s">
        <v>2346</v>
      </c>
      <c r="G3490" t="s">
        <v>5</v>
      </c>
      <c r="H3490" t="s">
        <v>1680</v>
      </c>
      <c r="I3490" s="63" t="e">
        <f t="array" ref="I3490">_xlfn.IFS(#REF!="1",1,#REF!="2",2,#REF!="3",3,#REF!="1A",4,#REF!="1B",5,#REF!="2A",6,#REF!="2B",7,#REF!="3A",8,#REF!="3B",9,#REF!="4A",10,#REF!="","")</f>
        <v>#REF!</v>
      </c>
      <c r="J3490">
        <f>VLOOKUP(F3490,profesor!$G$2:$H$101,2,0)</f>
        <v>36</v>
      </c>
      <c r="K3490">
        <f>VLOOKUP(H3490,ar_predmet!A:C,3,0)</f>
        <v>21</v>
      </c>
      <c r="L3490" s="3">
        <f>VLOOKUP(H3490,ar_predmet!A:C,2,FALSE())</f>
        <v>5220</v>
      </c>
      <c r="M3490">
        <f>+VLOOKUP(G3490,tip_dogodka!$B$2:$C$10,2,0)</f>
        <v>4</v>
      </c>
      <c r="N3490">
        <f>+VLOOKUP(E3490,prostor!$F$1:$G$101,2,0)</f>
        <v>54</v>
      </c>
      <c r="O3490">
        <f t="shared" si="216"/>
        <v>150</v>
      </c>
      <c r="P3490">
        <f>VLOOKUP(O3490,mi2hh!A$2:B$4261,2,FALSE())</f>
        <v>3</v>
      </c>
      <c r="Q3490" t="str">
        <f t="shared" si="217"/>
        <v>Red</v>
      </c>
      <c r="R3490" t="str">
        <f t="shared" si="218"/>
        <v>VS</v>
      </c>
      <c r="S3490" s="24" t="s">
        <v>1156</v>
      </c>
      <c r="T3490" t="str">
        <f t="shared" si="219"/>
        <v/>
      </c>
      <c r="U3490">
        <f>VLOOKUP(S3490,ar_skupina!L$2:M$136,2,FALSE())</f>
        <v>19</v>
      </c>
    </row>
    <row r="3491" spans="1:21" ht="14.25" customHeight="1" x14ac:dyDescent="0.25">
      <c r="A3491">
        <v>4218</v>
      </c>
      <c r="B3491" s="9">
        <v>45357.375</v>
      </c>
      <c r="C3491" s="9">
        <v>45357.479166666701</v>
      </c>
      <c r="D3491" t="s">
        <v>2362</v>
      </c>
      <c r="E3491" t="s">
        <v>16</v>
      </c>
      <c r="F3491" t="s">
        <v>2346</v>
      </c>
      <c r="G3491" t="s">
        <v>4</v>
      </c>
      <c r="H3491" t="s">
        <v>2348</v>
      </c>
      <c r="I3491" s="63" t="e">
        <f t="array" ref="I3491">_xlfn.IFS(#REF!="1",1,#REF!="2",2,#REF!="3",3,#REF!="1A",4,#REF!="1B",5,#REF!="2A",6,#REF!="2B",7,#REF!="3A",8,#REF!="3B",9,#REF!="4A",10,#REF!="","")</f>
        <v>#REF!</v>
      </c>
      <c r="J3491">
        <f>VLOOKUP(F3491,profesor!$G$2:$H$101,2,0)</f>
        <v>36</v>
      </c>
      <c r="K3491">
        <f>VLOOKUP(H3491,ar_predmet!A:C,3,0)</f>
        <v>24</v>
      </c>
      <c r="L3491" s="3">
        <f>VLOOKUP(H3491,ar_predmet!A:C,2,FALSE())</f>
        <v>5226</v>
      </c>
      <c r="M3491">
        <f>+VLOOKUP(G3491,tip_dogodka!$B$2:$C$10,2,0)</f>
        <v>3</v>
      </c>
      <c r="N3491">
        <f>+VLOOKUP(E3491,prostor!$F$1:$G$101,2,0)</f>
        <v>54</v>
      </c>
      <c r="O3491">
        <f t="shared" si="216"/>
        <v>150</v>
      </c>
      <c r="P3491">
        <f>VLOOKUP(O3491,mi2hh!A$2:B$4261,2,FALSE())</f>
        <v>3</v>
      </c>
      <c r="Q3491" t="str">
        <f t="shared" si="217"/>
        <v>Red</v>
      </c>
      <c r="R3491" t="str">
        <f t="shared" si="218"/>
        <v>VS</v>
      </c>
      <c r="S3491" s="24" t="s">
        <v>1180</v>
      </c>
      <c r="T3491" t="str">
        <f t="shared" si="219"/>
        <v/>
      </c>
      <c r="U3491">
        <f>VLOOKUP(S3491,ar_skupina!L$2:M$136,2,FALSE())</f>
        <v>40</v>
      </c>
    </row>
    <row r="3492" spans="1:21" ht="14.25" customHeight="1" x14ac:dyDescent="0.25">
      <c r="A3492">
        <v>4219</v>
      </c>
      <c r="B3492" s="9">
        <v>45397.791666666701</v>
      </c>
      <c r="C3492" s="9">
        <v>45397.961805555598</v>
      </c>
      <c r="D3492" t="s">
        <v>2371</v>
      </c>
      <c r="E3492">
        <v>411</v>
      </c>
      <c r="F3492" t="s">
        <v>2346</v>
      </c>
      <c r="G3492" t="s">
        <v>8</v>
      </c>
      <c r="H3492" t="s">
        <v>2348</v>
      </c>
      <c r="I3492" s="63" t="e">
        <f t="array" ref="I3492">_xlfn.IFS(#REF!="1",1,#REF!="2",2,#REF!="3",3,#REF!="1A",4,#REF!="1B",5,#REF!="2A",6,#REF!="2B",7,#REF!="3A",8,#REF!="3B",9,#REF!="4A",10,#REF!="","")</f>
        <v>#REF!</v>
      </c>
      <c r="J3492">
        <f>VLOOKUP(F3492,profesor!$G$2:$H$101,2,0)</f>
        <v>36</v>
      </c>
      <c r="K3492">
        <f>VLOOKUP(H3492,ar_predmet!A:C,3,0)</f>
        <v>24</v>
      </c>
      <c r="L3492" s="3">
        <f>VLOOKUP(H3492,ar_predmet!A:C,2,FALSE())</f>
        <v>5226</v>
      </c>
      <c r="M3492">
        <f>+VLOOKUP(G3492,tip_dogodka!$B$2:$C$10,2,0)</f>
        <v>7</v>
      </c>
      <c r="N3492">
        <f>+VLOOKUP(E3492,prostor!$F$1:$G$101,2,0)</f>
        <v>14</v>
      </c>
      <c r="O3492">
        <f t="shared" si="216"/>
        <v>245</v>
      </c>
      <c r="P3492">
        <f>VLOOKUP(O3492,mi2hh!A$2:B$4261,2,FALSE())</f>
        <v>5</v>
      </c>
      <c r="Q3492" t="str">
        <f t="shared" si="217"/>
        <v>Izr</v>
      </c>
      <c r="R3492" t="str">
        <f t="shared" si="218"/>
        <v>VS</v>
      </c>
      <c r="S3492" s="24" t="s">
        <v>1253</v>
      </c>
      <c r="T3492" t="str">
        <f t="shared" si="219"/>
        <v/>
      </c>
      <c r="U3492">
        <f>VLOOKUP(S3492,ar_skupina!L$2:M$136,2,FALSE())</f>
        <v>106</v>
      </c>
    </row>
    <row r="3493" spans="1:21" ht="14.25" customHeight="1" x14ac:dyDescent="0.25">
      <c r="A3493">
        <v>4220</v>
      </c>
      <c r="B3493" s="9">
        <v>45300.375</v>
      </c>
      <c r="C3493" s="9">
        <v>45300.479166666701</v>
      </c>
      <c r="D3493" t="s">
        <v>2367</v>
      </c>
      <c r="E3493">
        <v>411</v>
      </c>
      <c r="F3493" t="s">
        <v>2346</v>
      </c>
      <c r="G3493" t="s">
        <v>3</v>
      </c>
      <c r="H3493" t="s">
        <v>2352</v>
      </c>
      <c r="I3493" s="63" t="e">
        <f t="array" ref="I3493">_xlfn.IFS(#REF!="1",1,#REF!="2",2,#REF!="3",3,#REF!="1A",4,#REF!="1B",5,#REF!="2A",6,#REF!="2B",7,#REF!="3A",8,#REF!="3B",9,#REF!="4A",10,#REF!="","")</f>
        <v>#REF!</v>
      </c>
      <c r="J3493">
        <f>VLOOKUP(F3493,profesor!$G$2:$H$101,2,0)</f>
        <v>36</v>
      </c>
      <c r="K3493">
        <f>VLOOKUP(H3493,ar_predmet!A:C,3,0)</f>
        <v>94</v>
      </c>
      <c r="L3493" s="3">
        <f>VLOOKUP(H3493,ar_predmet!A:C,2,FALSE())</f>
        <v>6218</v>
      </c>
      <c r="M3493">
        <f>+VLOOKUP(G3493,tip_dogodka!$B$2:$C$10,2,0)</f>
        <v>2</v>
      </c>
      <c r="N3493">
        <f>+VLOOKUP(E3493,prostor!$F$1:$G$101,2,0)</f>
        <v>14</v>
      </c>
      <c r="O3493">
        <f t="shared" si="216"/>
        <v>150</v>
      </c>
      <c r="P3493">
        <f>VLOOKUP(O3493,mi2hh!A$2:B$4261,2,FALSE())</f>
        <v>3</v>
      </c>
      <c r="Q3493" t="str">
        <f t="shared" si="217"/>
        <v>Red</v>
      </c>
      <c r="R3493" t="str">
        <f t="shared" si="218"/>
        <v>UN</v>
      </c>
      <c r="S3493" s="24" t="s">
        <v>1208</v>
      </c>
      <c r="T3493" t="str">
        <f t="shared" si="219"/>
        <v/>
      </c>
      <c r="U3493">
        <f>VLOOKUP(S3493,ar_skupina!L$2:M$136,2,FALSE())</f>
        <v>65</v>
      </c>
    </row>
    <row r="3494" spans="1:21" ht="14.25" customHeight="1" x14ac:dyDescent="0.25">
      <c r="A3494">
        <v>4221</v>
      </c>
      <c r="B3494" s="9">
        <v>45349.375</v>
      </c>
      <c r="C3494" s="9">
        <v>45349.479166666701</v>
      </c>
      <c r="D3494" t="s">
        <v>2350</v>
      </c>
      <c r="E3494">
        <v>5</v>
      </c>
      <c r="F3494" t="s">
        <v>2346</v>
      </c>
      <c r="G3494" t="s">
        <v>2</v>
      </c>
      <c r="H3494" t="s">
        <v>2348</v>
      </c>
      <c r="I3494" s="63" t="e">
        <f t="array" ref="I3494">_xlfn.IFS(#REF!="1",1,#REF!="2",2,#REF!="3",3,#REF!="1A",4,#REF!="1B",5,#REF!="2A",6,#REF!="2B",7,#REF!="3A",8,#REF!="3B",9,#REF!="4A",10,#REF!="","")</f>
        <v>#REF!</v>
      </c>
      <c r="J3494">
        <f>VLOOKUP(F3494,profesor!$G$2:$H$101,2,0)</f>
        <v>36</v>
      </c>
      <c r="K3494">
        <f>VLOOKUP(H3494,ar_predmet!A:C,3,0)</f>
        <v>24</v>
      </c>
      <c r="L3494" s="3">
        <f>VLOOKUP(H3494,ar_predmet!A:C,2,FALSE())</f>
        <v>5226</v>
      </c>
      <c r="M3494">
        <f>+VLOOKUP(G3494,tip_dogodka!$B$2:$C$10,2,0)</f>
        <v>1</v>
      </c>
      <c r="N3494">
        <f>+VLOOKUP(E3494,prostor!$F$1:$G$101,2,0)</f>
        <v>1</v>
      </c>
      <c r="O3494">
        <f t="shared" si="216"/>
        <v>150</v>
      </c>
      <c r="P3494">
        <f>VLOOKUP(O3494,mi2hh!A$2:B$4261,2,FALSE())</f>
        <v>3</v>
      </c>
      <c r="Q3494" t="str">
        <f t="shared" si="217"/>
        <v>Red</v>
      </c>
      <c r="R3494" t="str">
        <f t="shared" si="218"/>
        <v>VS</v>
      </c>
      <c r="S3494" s="24" t="s">
        <v>1180</v>
      </c>
      <c r="T3494" t="str">
        <f t="shared" si="219"/>
        <v/>
      </c>
      <c r="U3494">
        <f>VLOOKUP(S3494,ar_skupina!L$2:M$136,2,FALSE())</f>
        <v>40</v>
      </c>
    </row>
    <row r="3495" spans="1:21" ht="14.25" customHeight="1" x14ac:dyDescent="0.25">
      <c r="A3495">
        <v>4224</v>
      </c>
      <c r="B3495" s="9">
        <v>45302.375</v>
      </c>
      <c r="C3495" s="9">
        <v>45302.479166666701</v>
      </c>
      <c r="D3495" t="s">
        <v>2367</v>
      </c>
      <c r="E3495">
        <v>413</v>
      </c>
      <c r="F3495" t="s">
        <v>2346</v>
      </c>
      <c r="G3495" t="s">
        <v>3</v>
      </c>
      <c r="H3495" t="s">
        <v>2352</v>
      </c>
      <c r="I3495" s="63" t="e">
        <f t="array" ref="I3495">_xlfn.IFS(#REF!="1",1,#REF!="2",2,#REF!="3",3,#REF!="1A",4,#REF!="1B",5,#REF!="2A",6,#REF!="2B",7,#REF!="3A",8,#REF!="3B",9,#REF!="4A",10,#REF!="","")</f>
        <v>#REF!</v>
      </c>
      <c r="J3495">
        <f>VLOOKUP(F3495,profesor!$G$2:$H$101,2,0)</f>
        <v>36</v>
      </c>
      <c r="K3495">
        <f>VLOOKUP(H3495,ar_predmet!A:C,3,0)</f>
        <v>94</v>
      </c>
      <c r="L3495" s="3">
        <f>VLOOKUP(H3495,ar_predmet!A:C,2,FALSE())</f>
        <v>6218</v>
      </c>
      <c r="M3495">
        <f>+VLOOKUP(G3495,tip_dogodka!$B$2:$C$10,2,0)</f>
        <v>2</v>
      </c>
      <c r="N3495">
        <f>+VLOOKUP(E3495,prostor!$F$1:$G$101,2,0)</f>
        <v>16</v>
      </c>
      <c r="O3495">
        <f t="shared" si="216"/>
        <v>150</v>
      </c>
      <c r="P3495">
        <f>VLOOKUP(O3495,mi2hh!A$2:B$4261,2,FALSE())</f>
        <v>3</v>
      </c>
      <c r="Q3495" t="str">
        <f t="shared" si="217"/>
        <v>Red</v>
      </c>
      <c r="R3495" t="str">
        <f t="shared" si="218"/>
        <v>UN</v>
      </c>
      <c r="S3495" s="24" t="s">
        <v>1208</v>
      </c>
      <c r="T3495" t="str">
        <f t="shared" si="219"/>
        <v/>
      </c>
      <c r="U3495">
        <f>VLOOKUP(S3495,ar_skupina!L$2:M$136,2,FALSE())</f>
        <v>65</v>
      </c>
    </row>
    <row r="3496" spans="1:21" ht="14.25" customHeight="1" x14ac:dyDescent="0.25">
      <c r="A3496">
        <v>4225</v>
      </c>
      <c r="B3496" s="9">
        <v>45351.375</v>
      </c>
      <c r="C3496" s="9">
        <v>45351.479166666701</v>
      </c>
      <c r="D3496" t="s">
        <v>2362</v>
      </c>
      <c r="E3496" t="s">
        <v>16</v>
      </c>
      <c r="F3496" t="s">
        <v>2346</v>
      </c>
      <c r="G3496" t="s">
        <v>4</v>
      </c>
      <c r="H3496" t="s">
        <v>2348</v>
      </c>
      <c r="I3496" s="63" t="e">
        <f t="array" ref="I3496">_xlfn.IFS(#REF!="1",1,#REF!="2",2,#REF!="3",3,#REF!="1A",4,#REF!="1B",5,#REF!="2A",6,#REF!="2B",7,#REF!="3A",8,#REF!="3B",9,#REF!="4A",10,#REF!="","")</f>
        <v>#REF!</v>
      </c>
      <c r="J3496">
        <f>VLOOKUP(F3496,profesor!$G$2:$H$101,2,0)</f>
        <v>36</v>
      </c>
      <c r="K3496">
        <f>VLOOKUP(H3496,ar_predmet!A:C,3,0)</f>
        <v>24</v>
      </c>
      <c r="L3496" s="3">
        <f>VLOOKUP(H3496,ar_predmet!A:C,2,FALSE())</f>
        <v>5226</v>
      </c>
      <c r="M3496">
        <f>+VLOOKUP(G3496,tip_dogodka!$B$2:$C$10,2,0)</f>
        <v>3</v>
      </c>
      <c r="N3496">
        <f>+VLOOKUP(E3496,prostor!$F$1:$G$101,2,0)</f>
        <v>54</v>
      </c>
      <c r="O3496">
        <f t="shared" si="216"/>
        <v>150</v>
      </c>
      <c r="P3496">
        <f>VLOOKUP(O3496,mi2hh!A$2:B$4261,2,FALSE())</f>
        <v>3</v>
      </c>
      <c r="Q3496" t="str">
        <f t="shared" si="217"/>
        <v>Red</v>
      </c>
      <c r="R3496" t="str">
        <f t="shared" si="218"/>
        <v>VS</v>
      </c>
      <c r="S3496" s="24" t="s">
        <v>1180</v>
      </c>
      <c r="T3496" t="str">
        <f t="shared" si="219"/>
        <v/>
      </c>
      <c r="U3496">
        <f>VLOOKUP(S3496,ar_skupina!L$2:M$136,2,FALSE())</f>
        <v>40</v>
      </c>
    </row>
    <row r="3497" spans="1:21" ht="14.25" customHeight="1" x14ac:dyDescent="0.25">
      <c r="A3497">
        <v>4226</v>
      </c>
      <c r="B3497" s="9">
        <v>45259.635416666701</v>
      </c>
      <c r="C3497" s="9">
        <v>45259.739583333299</v>
      </c>
      <c r="D3497" t="s">
        <v>2363</v>
      </c>
      <c r="E3497">
        <v>413</v>
      </c>
      <c r="F3497" t="s">
        <v>2346</v>
      </c>
      <c r="G3497" t="s">
        <v>3</v>
      </c>
      <c r="H3497" t="s">
        <v>1672</v>
      </c>
      <c r="I3497" s="63" t="e">
        <f t="array" ref="I3497">_xlfn.IFS(#REF!="1",1,#REF!="2",2,#REF!="3",3,#REF!="1A",4,#REF!="1B",5,#REF!="2A",6,#REF!="2B",7,#REF!="3A",8,#REF!="3B",9,#REF!="4A",10,#REF!="","")</f>
        <v>#REF!</v>
      </c>
      <c r="J3497">
        <f>VLOOKUP(F3497,profesor!$G$2:$H$101,2,0)</f>
        <v>36</v>
      </c>
      <c r="K3497">
        <f>VLOOKUP(H3497,ar_predmet!A:C,3,0)</f>
        <v>117</v>
      </c>
      <c r="L3497" s="3">
        <f>VLOOKUP(H3497,ar_predmet!A:C,2,FALSE())</f>
        <v>6304</v>
      </c>
      <c r="M3497">
        <f>+VLOOKUP(G3497,tip_dogodka!$B$2:$C$10,2,0)</f>
        <v>2</v>
      </c>
      <c r="N3497">
        <f>+VLOOKUP(E3497,prostor!$F$1:$G$101,2,0)</f>
        <v>16</v>
      </c>
      <c r="O3497">
        <f t="shared" si="216"/>
        <v>150</v>
      </c>
      <c r="P3497">
        <f>VLOOKUP(O3497,mi2hh!A$2:B$4261,2,FALSE())</f>
        <v>3</v>
      </c>
      <c r="Q3497" t="str">
        <f t="shared" si="217"/>
        <v>Red</v>
      </c>
      <c r="R3497" t="str">
        <f t="shared" si="218"/>
        <v>UN</v>
      </c>
      <c r="S3497" s="24" t="s">
        <v>1213</v>
      </c>
      <c r="T3497" t="str">
        <f t="shared" si="219"/>
        <v>3</v>
      </c>
      <c r="U3497">
        <f>VLOOKUP(S3497,ar_skupina!L$2:M$136,2,FALSE())</f>
        <v>70</v>
      </c>
    </row>
    <row r="3498" spans="1:21" ht="14.25" customHeight="1" x14ac:dyDescent="0.25">
      <c r="A3498">
        <v>4228</v>
      </c>
      <c r="B3498" s="9">
        <v>45219.677083333299</v>
      </c>
      <c r="C3498" s="9">
        <v>45219.78125</v>
      </c>
      <c r="D3498" t="s">
        <v>1357</v>
      </c>
      <c r="E3498">
        <v>306</v>
      </c>
      <c r="F3498" t="s">
        <v>2346</v>
      </c>
      <c r="G3498" t="s">
        <v>3</v>
      </c>
      <c r="H3498" t="s">
        <v>1346</v>
      </c>
      <c r="I3498" s="63" t="e">
        <f t="array" ref="I3498">_xlfn.IFS(#REF!="1",1,#REF!="2",2,#REF!="3",3,#REF!="1A",4,#REF!="1B",5,#REF!="2A",6,#REF!="2B",7,#REF!="3A",8,#REF!="3B",9,#REF!="4A",10,#REF!="","")</f>
        <v>#REF!</v>
      </c>
      <c r="J3498">
        <f>VLOOKUP(F3498,profesor!$G$2:$H$101,2,0)</f>
        <v>36</v>
      </c>
      <c r="K3498">
        <f>VLOOKUP(H3498,ar_predmet!A:C,3,0)</f>
        <v>131</v>
      </c>
      <c r="L3498" s="3">
        <f>VLOOKUP(H3498,ar_predmet!A:C,2,FALSE())</f>
        <v>6325</v>
      </c>
      <c r="M3498">
        <f>+VLOOKUP(G3498,tip_dogodka!$B$2:$C$10,2,0)</f>
        <v>2</v>
      </c>
      <c r="N3498">
        <f>+VLOOKUP(E3498,prostor!$F$1:$G$101,2,0)</f>
        <v>8</v>
      </c>
      <c r="O3498">
        <f t="shared" si="216"/>
        <v>150</v>
      </c>
      <c r="P3498">
        <f>VLOOKUP(O3498,mi2hh!A$2:B$4261,2,FALSE())</f>
        <v>3</v>
      </c>
      <c r="Q3498" t="str">
        <f t="shared" si="217"/>
        <v>Red</v>
      </c>
      <c r="R3498" t="str">
        <f t="shared" si="218"/>
        <v>UN</v>
      </c>
      <c r="S3498" s="24" t="s">
        <v>1215</v>
      </c>
      <c r="T3498" t="str">
        <f t="shared" si="219"/>
        <v/>
      </c>
      <c r="U3498">
        <f>VLOOKUP(S3498,ar_skupina!L$2:M$136,2,FALSE())</f>
        <v>72</v>
      </c>
    </row>
    <row r="3499" spans="1:21" ht="14.25" customHeight="1" x14ac:dyDescent="0.25">
      <c r="A3499">
        <v>4229</v>
      </c>
      <c r="B3499" s="9">
        <v>45273.375</v>
      </c>
      <c r="C3499" s="9">
        <v>45273.479166666701</v>
      </c>
      <c r="D3499" t="s">
        <v>2351</v>
      </c>
      <c r="E3499">
        <v>412</v>
      </c>
      <c r="F3499" t="s">
        <v>2346</v>
      </c>
      <c r="G3499" t="s">
        <v>2</v>
      </c>
      <c r="H3499" t="s">
        <v>2352</v>
      </c>
      <c r="I3499" s="63" t="e">
        <f t="array" ref="I3499">_xlfn.IFS(#REF!="1",1,#REF!="2",2,#REF!="3",3,#REF!="1A",4,#REF!="1B",5,#REF!="2A",6,#REF!="2B",7,#REF!="3A",8,#REF!="3B",9,#REF!="4A",10,#REF!="","")</f>
        <v>#REF!</v>
      </c>
      <c r="J3499">
        <f>VLOOKUP(F3499,profesor!$G$2:$H$101,2,0)</f>
        <v>36</v>
      </c>
      <c r="K3499">
        <f>VLOOKUP(H3499,ar_predmet!A:C,3,0)</f>
        <v>94</v>
      </c>
      <c r="L3499" s="3">
        <f>VLOOKUP(H3499,ar_predmet!A:C,2,FALSE())</f>
        <v>6218</v>
      </c>
      <c r="M3499">
        <f>+VLOOKUP(G3499,tip_dogodka!$B$2:$C$10,2,0)</f>
        <v>1</v>
      </c>
      <c r="N3499">
        <f>+VLOOKUP(E3499,prostor!$F$1:$G$101,2,0)</f>
        <v>15</v>
      </c>
      <c r="O3499">
        <f t="shared" si="216"/>
        <v>150</v>
      </c>
      <c r="P3499">
        <f>VLOOKUP(O3499,mi2hh!A$2:B$4261,2,FALSE())</f>
        <v>3</v>
      </c>
      <c r="Q3499" t="str">
        <f t="shared" si="217"/>
        <v>Red</v>
      </c>
      <c r="R3499" t="str">
        <f t="shared" si="218"/>
        <v>UN</v>
      </c>
      <c r="S3499" s="24" t="s">
        <v>1208</v>
      </c>
      <c r="T3499" t="str">
        <f t="shared" si="219"/>
        <v/>
      </c>
      <c r="U3499">
        <f>VLOOKUP(S3499,ar_skupina!L$2:M$136,2,FALSE())</f>
        <v>65</v>
      </c>
    </row>
    <row r="3500" spans="1:21" ht="14.25" customHeight="1" x14ac:dyDescent="0.25">
      <c r="A3500">
        <v>4230</v>
      </c>
      <c r="B3500" s="9">
        <v>45295.375</v>
      </c>
      <c r="C3500" s="9">
        <v>45295.479166666701</v>
      </c>
      <c r="D3500" t="s">
        <v>2351</v>
      </c>
      <c r="E3500">
        <v>412</v>
      </c>
      <c r="F3500" t="s">
        <v>2346</v>
      </c>
      <c r="G3500" t="s">
        <v>2</v>
      </c>
      <c r="H3500" t="s">
        <v>2352</v>
      </c>
      <c r="I3500" s="63" t="e">
        <f t="array" ref="I3500">_xlfn.IFS(#REF!="1",1,#REF!="2",2,#REF!="3",3,#REF!="1A",4,#REF!="1B",5,#REF!="2A",6,#REF!="2B",7,#REF!="3A",8,#REF!="3B",9,#REF!="4A",10,#REF!="","")</f>
        <v>#REF!</v>
      </c>
      <c r="J3500">
        <f>VLOOKUP(F3500,profesor!$G$2:$H$101,2,0)</f>
        <v>36</v>
      </c>
      <c r="K3500">
        <f>VLOOKUP(H3500,ar_predmet!A:C,3,0)</f>
        <v>94</v>
      </c>
      <c r="L3500" s="3">
        <f>VLOOKUP(H3500,ar_predmet!A:C,2,FALSE())</f>
        <v>6218</v>
      </c>
      <c r="M3500">
        <f>+VLOOKUP(G3500,tip_dogodka!$B$2:$C$10,2,0)</f>
        <v>1</v>
      </c>
      <c r="N3500">
        <f>+VLOOKUP(E3500,prostor!$F$1:$G$101,2,0)</f>
        <v>15</v>
      </c>
      <c r="O3500">
        <f t="shared" si="216"/>
        <v>150</v>
      </c>
      <c r="P3500">
        <f>VLOOKUP(O3500,mi2hh!A$2:B$4261,2,FALSE())</f>
        <v>3</v>
      </c>
      <c r="Q3500" t="str">
        <f t="shared" si="217"/>
        <v>Red</v>
      </c>
      <c r="R3500" t="str">
        <f t="shared" si="218"/>
        <v>UN</v>
      </c>
      <c r="S3500" s="24" t="s">
        <v>1208</v>
      </c>
      <c r="T3500" t="str">
        <f t="shared" si="219"/>
        <v/>
      </c>
      <c r="U3500">
        <f>VLOOKUP(S3500,ar_skupina!L$2:M$136,2,FALSE())</f>
        <v>65</v>
      </c>
    </row>
    <row r="3501" spans="1:21" ht="14.25" customHeight="1" x14ac:dyDescent="0.25">
      <c r="A3501">
        <v>4231</v>
      </c>
      <c r="B3501" s="9">
        <v>45254.635416666701</v>
      </c>
      <c r="C3501" s="9">
        <v>45254.739583333299</v>
      </c>
      <c r="D3501" t="s">
        <v>2363</v>
      </c>
      <c r="E3501">
        <v>413</v>
      </c>
      <c r="F3501" t="s">
        <v>2346</v>
      </c>
      <c r="G3501" t="s">
        <v>3</v>
      </c>
      <c r="H3501" t="s">
        <v>1672</v>
      </c>
      <c r="I3501" s="63" t="e">
        <f t="array" ref="I3501">_xlfn.IFS(#REF!="1",1,#REF!="2",2,#REF!="3",3,#REF!="1A",4,#REF!="1B",5,#REF!="2A",6,#REF!="2B",7,#REF!="3A",8,#REF!="3B",9,#REF!="4A",10,#REF!="","")</f>
        <v>#REF!</v>
      </c>
      <c r="J3501">
        <f>VLOOKUP(F3501,profesor!$G$2:$H$101,2,0)</f>
        <v>36</v>
      </c>
      <c r="K3501">
        <f>VLOOKUP(H3501,ar_predmet!A:C,3,0)</f>
        <v>117</v>
      </c>
      <c r="L3501" s="3">
        <f>VLOOKUP(H3501,ar_predmet!A:C,2,FALSE())</f>
        <v>6304</v>
      </c>
      <c r="M3501">
        <f>+VLOOKUP(G3501,tip_dogodka!$B$2:$C$10,2,0)</f>
        <v>2</v>
      </c>
      <c r="N3501">
        <f>+VLOOKUP(E3501,prostor!$F$1:$G$101,2,0)</f>
        <v>16</v>
      </c>
      <c r="O3501">
        <f t="shared" si="216"/>
        <v>150</v>
      </c>
      <c r="P3501">
        <f>VLOOKUP(O3501,mi2hh!A$2:B$4261,2,FALSE())</f>
        <v>3</v>
      </c>
      <c r="Q3501" t="str">
        <f t="shared" si="217"/>
        <v>Red</v>
      </c>
      <c r="R3501" t="str">
        <f t="shared" si="218"/>
        <v>UN</v>
      </c>
      <c r="S3501" s="24" t="s">
        <v>1213</v>
      </c>
      <c r="T3501" t="str">
        <f t="shared" si="219"/>
        <v>3</v>
      </c>
      <c r="U3501">
        <f>VLOOKUP(S3501,ar_skupina!L$2:M$136,2,FALSE())</f>
        <v>70</v>
      </c>
    </row>
    <row r="3502" spans="1:21" ht="14.25" customHeight="1" x14ac:dyDescent="0.25">
      <c r="A3502">
        <v>4232</v>
      </c>
      <c r="B3502" s="9">
        <v>45281.375</v>
      </c>
      <c r="C3502" s="9">
        <v>45281.479166666701</v>
      </c>
      <c r="D3502" t="s">
        <v>2351</v>
      </c>
      <c r="E3502">
        <v>412</v>
      </c>
      <c r="F3502" t="s">
        <v>2346</v>
      </c>
      <c r="G3502" t="s">
        <v>2</v>
      </c>
      <c r="H3502" t="s">
        <v>2352</v>
      </c>
      <c r="I3502" s="63" t="e">
        <f t="array" ref="I3502">_xlfn.IFS(#REF!="1",1,#REF!="2",2,#REF!="3",3,#REF!="1A",4,#REF!="1B",5,#REF!="2A",6,#REF!="2B",7,#REF!="3A",8,#REF!="3B",9,#REF!="4A",10,#REF!="","")</f>
        <v>#REF!</v>
      </c>
      <c r="J3502">
        <f>VLOOKUP(F3502,profesor!$G$2:$H$101,2,0)</f>
        <v>36</v>
      </c>
      <c r="K3502">
        <f>VLOOKUP(H3502,ar_predmet!A:C,3,0)</f>
        <v>94</v>
      </c>
      <c r="L3502" s="3">
        <f>VLOOKUP(H3502,ar_predmet!A:C,2,FALSE())</f>
        <v>6218</v>
      </c>
      <c r="M3502">
        <f>+VLOOKUP(G3502,tip_dogodka!$B$2:$C$10,2,0)</f>
        <v>1</v>
      </c>
      <c r="N3502">
        <f>+VLOOKUP(E3502,prostor!$F$1:$G$101,2,0)</f>
        <v>15</v>
      </c>
      <c r="O3502">
        <f t="shared" si="216"/>
        <v>150</v>
      </c>
      <c r="P3502">
        <f>VLOOKUP(O3502,mi2hh!A$2:B$4261,2,FALSE())</f>
        <v>3</v>
      </c>
      <c r="Q3502" t="str">
        <f t="shared" si="217"/>
        <v>Red</v>
      </c>
      <c r="R3502" t="str">
        <f t="shared" si="218"/>
        <v>UN</v>
      </c>
      <c r="S3502" s="24" t="s">
        <v>1208</v>
      </c>
      <c r="T3502" t="str">
        <f t="shared" si="219"/>
        <v/>
      </c>
      <c r="U3502">
        <f>VLOOKUP(S3502,ar_skupina!L$2:M$136,2,FALSE())</f>
        <v>65</v>
      </c>
    </row>
    <row r="3503" spans="1:21" ht="14.25" customHeight="1" x14ac:dyDescent="0.25">
      <c r="A3503">
        <v>4233</v>
      </c>
      <c r="B3503" s="9">
        <v>45272.375</v>
      </c>
      <c r="C3503" s="9">
        <v>45272.479166666701</v>
      </c>
      <c r="D3503" t="s">
        <v>2351</v>
      </c>
      <c r="E3503">
        <v>412</v>
      </c>
      <c r="F3503" t="s">
        <v>2346</v>
      </c>
      <c r="G3503" t="s">
        <v>2</v>
      </c>
      <c r="H3503" t="s">
        <v>2352</v>
      </c>
      <c r="I3503" s="63" t="e">
        <f t="array" ref="I3503">_xlfn.IFS(#REF!="1",1,#REF!="2",2,#REF!="3",3,#REF!="1A",4,#REF!="1B",5,#REF!="2A",6,#REF!="2B",7,#REF!="3A",8,#REF!="3B",9,#REF!="4A",10,#REF!="","")</f>
        <v>#REF!</v>
      </c>
      <c r="J3503">
        <f>VLOOKUP(F3503,profesor!$G$2:$H$101,2,0)</f>
        <v>36</v>
      </c>
      <c r="K3503">
        <f>VLOOKUP(H3503,ar_predmet!A:C,3,0)</f>
        <v>94</v>
      </c>
      <c r="L3503" s="3">
        <f>VLOOKUP(H3503,ar_predmet!A:C,2,FALSE())</f>
        <v>6218</v>
      </c>
      <c r="M3503">
        <f>+VLOOKUP(G3503,tip_dogodka!$B$2:$C$10,2,0)</f>
        <v>1</v>
      </c>
      <c r="N3503">
        <f>+VLOOKUP(E3503,prostor!$F$1:$G$101,2,0)</f>
        <v>15</v>
      </c>
      <c r="O3503">
        <f t="shared" si="216"/>
        <v>150</v>
      </c>
      <c r="P3503">
        <f>VLOOKUP(O3503,mi2hh!A$2:B$4261,2,FALSE())</f>
        <v>3</v>
      </c>
      <c r="Q3503" t="str">
        <f t="shared" si="217"/>
        <v>Red</v>
      </c>
      <c r="R3503" t="str">
        <f t="shared" si="218"/>
        <v>UN</v>
      </c>
      <c r="S3503" s="24" t="s">
        <v>1208</v>
      </c>
      <c r="T3503" t="str">
        <f t="shared" si="219"/>
        <v/>
      </c>
      <c r="U3503">
        <f>VLOOKUP(S3503,ar_skupina!L$2:M$136,2,FALSE())</f>
        <v>65</v>
      </c>
    </row>
    <row r="3504" spans="1:21" ht="14.25" customHeight="1" x14ac:dyDescent="0.25">
      <c r="A3504">
        <v>4234</v>
      </c>
      <c r="B3504" s="9">
        <v>45378.489583333299</v>
      </c>
      <c r="C3504" s="9">
        <v>45378.59375</v>
      </c>
      <c r="D3504" t="s">
        <v>2354</v>
      </c>
      <c r="E3504">
        <v>402</v>
      </c>
      <c r="F3504" t="s">
        <v>2346</v>
      </c>
      <c r="G3504" t="s">
        <v>3</v>
      </c>
      <c r="H3504" t="s">
        <v>2348</v>
      </c>
      <c r="I3504" s="63" t="e">
        <f t="array" ref="I3504">_xlfn.IFS(#REF!="1",1,#REF!="2",2,#REF!="3",3,#REF!="1A",4,#REF!="1B",5,#REF!="2A",6,#REF!="2B",7,#REF!="3A",8,#REF!="3B",9,#REF!="4A",10,#REF!="","")</f>
        <v>#REF!</v>
      </c>
      <c r="J3504">
        <f>VLOOKUP(F3504,profesor!$G$2:$H$101,2,0)</f>
        <v>36</v>
      </c>
      <c r="K3504">
        <f>VLOOKUP(H3504,ar_predmet!A:C,3,0)</f>
        <v>24</v>
      </c>
      <c r="L3504" s="3">
        <f>VLOOKUP(H3504,ar_predmet!A:C,2,FALSE())</f>
        <v>5226</v>
      </c>
      <c r="M3504">
        <f>+VLOOKUP(G3504,tip_dogodka!$B$2:$C$10,2,0)</f>
        <v>2</v>
      </c>
      <c r="N3504">
        <f>+VLOOKUP(E3504,prostor!$F$1:$G$101,2,0)</f>
        <v>11</v>
      </c>
      <c r="O3504">
        <f t="shared" si="216"/>
        <v>150</v>
      </c>
      <c r="P3504">
        <f>VLOOKUP(O3504,mi2hh!A$2:B$4261,2,FALSE())</f>
        <v>3</v>
      </c>
      <c r="Q3504" t="str">
        <f t="shared" si="217"/>
        <v>Red</v>
      </c>
      <c r="R3504" t="str">
        <f t="shared" si="218"/>
        <v>VS</v>
      </c>
      <c r="S3504" s="24" t="s">
        <v>1180</v>
      </c>
      <c r="T3504" t="str">
        <f t="shared" si="219"/>
        <v/>
      </c>
      <c r="U3504">
        <f>VLOOKUP(S3504,ar_skupina!L$2:M$136,2,FALSE())</f>
        <v>40</v>
      </c>
    </row>
    <row r="3505" spans="1:21" ht="14.25" customHeight="1" x14ac:dyDescent="0.25">
      <c r="A3505">
        <v>4235</v>
      </c>
      <c r="B3505" s="9">
        <v>45366.75</v>
      </c>
      <c r="C3505" s="9">
        <v>45366.920138888898</v>
      </c>
      <c r="D3505" t="s">
        <v>2372</v>
      </c>
      <c r="E3505" t="s">
        <v>16</v>
      </c>
      <c r="F3505" t="s">
        <v>2346</v>
      </c>
      <c r="G3505" t="s">
        <v>5</v>
      </c>
      <c r="H3505" t="s">
        <v>1675</v>
      </c>
      <c r="I3505" s="63" t="e">
        <f t="array" ref="I3505">_xlfn.IFS(#REF!="1",1,#REF!="2",2,#REF!="3",3,#REF!="1A",4,#REF!="1B",5,#REF!="2A",6,#REF!="2B",7,#REF!="3A",8,#REF!="3B",9,#REF!="4A",10,#REF!="","")</f>
        <v>#REF!</v>
      </c>
      <c r="J3505">
        <f>VLOOKUP(F3505,profesor!$G$2:$H$101,2,0)</f>
        <v>36</v>
      </c>
      <c r="K3505">
        <f>VLOOKUP(H3505,ar_predmet!A:C,3,0)</f>
        <v>239</v>
      </c>
      <c r="L3505" s="3" t="str">
        <f>VLOOKUP(H3505,ar_predmet!A:C,2,FALSE())</f>
        <v>S106</v>
      </c>
      <c r="M3505">
        <f>+VLOOKUP(G3505,tip_dogodka!$B$2:$C$10,2,0)</f>
        <v>4</v>
      </c>
      <c r="N3505">
        <f>+VLOOKUP(E3505,prostor!$F$1:$G$101,2,0)</f>
        <v>54</v>
      </c>
      <c r="O3505">
        <f t="shared" si="216"/>
        <v>245</v>
      </c>
      <c r="P3505">
        <f>VLOOKUP(O3505,mi2hh!A$2:B$4261,2,FALSE())</f>
        <v>5</v>
      </c>
      <c r="Q3505" t="str">
        <f t="shared" si="217"/>
        <v>Izr</v>
      </c>
      <c r="R3505" t="str">
        <f t="shared" si="218"/>
        <v>VS</v>
      </c>
      <c r="S3505" s="24" t="s">
        <v>1239</v>
      </c>
      <c r="T3505" t="str">
        <f t="shared" si="219"/>
        <v/>
      </c>
      <c r="U3505">
        <f>VLOOKUP(S3505,ar_skupina!L$2:M$136,2,FALSE())</f>
        <v>93</v>
      </c>
    </row>
    <row r="3506" spans="1:21" ht="14.25" customHeight="1" x14ac:dyDescent="0.25">
      <c r="A3506">
        <v>4236</v>
      </c>
      <c r="B3506" s="9">
        <v>45245.635416666701</v>
      </c>
      <c r="C3506" s="9">
        <v>45245.739583333299</v>
      </c>
      <c r="D3506" t="s">
        <v>2366</v>
      </c>
      <c r="E3506">
        <v>413</v>
      </c>
      <c r="F3506" t="s">
        <v>2346</v>
      </c>
      <c r="G3506" t="s">
        <v>3</v>
      </c>
      <c r="H3506" t="s">
        <v>1672</v>
      </c>
      <c r="I3506" s="63" t="e">
        <f t="array" ref="I3506">_xlfn.IFS(#REF!="1",1,#REF!="2",2,#REF!="3",3,#REF!="1A",4,#REF!="1B",5,#REF!="2A",6,#REF!="2B",7,#REF!="3A",8,#REF!="3B",9,#REF!="4A",10,#REF!="","")</f>
        <v>#REF!</v>
      </c>
      <c r="J3506">
        <f>VLOOKUP(F3506,profesor!$G$2:$H$101,2,0)</f>
        <v>36</v>
      </c>
      <c r="K3506">
        <f>VLOOKUP(H3506,ar_predmet!A:C,3,0)</f>
        <v>117</v>
      </c>
      <c r="L3506" s="3">
        <f>VLOOKUP(H3506,ar_predmet!A:C,2,FALSE())</f>
        <v>6304</v>
      </c>
      <c r="M3506">
        <f>+VLOOKUP(G3506,tip_dogodka!$B$2:$C$10,2,0)</f>
        <v>2</v>
      </c>
      <c r="N3506">
        <f>+VLOOKUP(E3506,prostor!$F$1:$G$101,2,0)</f>
        <v>16</v>
      </c>
      <c r="O3506">
        <f t="shared" si="216"/>
        <v>150</v>
      </c>
      <c r="P3506">
        <f>VLOOKUP(O3506,mi2hh!A$2:B$4261,2,FALSE())</f>
        <v>3</v>
      </c>
      <c r="Q3506" t="str">
        <f t="shared" si="217"/>
        <v>Red</v>
      </c>
      <c r="R3506" t="str">
        <f t="shared" si="218"/>
        <v>UN</v>
      </c>
      <c r="S3506" s="24" t="s">
        <v>1212</v>
      </c>
      <c r="T3506" t="str">
        <f t="shared" si="219"/>
        <v>2</v>
      </c>
      <c r="U3506">
        <f>VLOOKUP(S3506,ar_skupina!L$2:M$136,2,FALSE())</f>
        <v>69</v>
      </c>
    </row>
    <row r="3507" spans="1:21" ht="14.25" customHeight="1" x14ac:dyDescent="0.25">
      <c r="A3507">
        <v>4237</v>
      </c>
      <c r="B3507" s="9">
        <v>45369.489583333299</v>
      </c>
      <c r="C3507" s="9">
        <v>45369.59375</v>
      </c>
      <c r="D3507" t="s">
        <v>2354</v>
      </c>
      <c r="E3507">
        <v>402</v>
      </c>
      <c r="F3507" t="s">
        <v>2346</v>
      </c>
      <c r="G3507" t="s">
        <v>3</v>
      </c>
      <c r="H3507" t="s">
        <v>2348</v>
      </c>
      <c r="I3507" s="63" t="e">
        <f t="array" ref="I3507">_xlfn.IFS(#REF!="1",1,#REF!="2",2,#REF!="3",3,#REF!="1A",4,#REF!="1B",5,#REF!="2A",6,#REF!="2B",7,#REF!="3A",8,#REF!="3B",9,#REF!="4A",10,#REF!="","")</f>
        <v>#REF!</v>
      </c>
      <c r="J3507">
        <f>VLOOKUP(F3507,profesor!$G$2:$H$101,2,0)</f>
        <v>36</v>
      </c>
      <c r="K3507">
        <f>VLOOKUP(H3507,ar_predmet!A:C,3,0)</f>
        <v>24</v>
      </c>
      <c r="L3507" s="3">
        <f>VLOOKUP(H3507,ar_predmet!A:C,2,FALSE())</f>
        <v>5226</v>
      </c>
      <c r="M3507">
        <f>+VLOOKUP(G3507,tip_dogodka!$B$2:$C$10,2,0)</f>
        <v>2</v>
      </c>
      <c r="N3507">
        <f>+VLOOKUP(E3507,prostor!$F$1:$G$101,2,0)</f>
        <v>11</v>
      </c>
      <c r="O3507">
        <f t="shared" si="216"/>
        <v>150</v>
      </c>
      <c r="P3507">
        <f>VLOOKUP(O3507,mi2hh!A$2:B$4261,2,FALSE())</f>
        <v>3</v>
      </c>
      <c r="Q3507" t="str">
        <f t="shared" si="217"/>
        <v>Red</v>
      </c>
      <c r="R3507" t="str">
        <f t="shared" si="218"/>
        <v>VS</v>
      </c>
      <c r="S3507" s="24" t="s">
        <v>1180</v>
      </c>
      <c r="T3507" t="str">
        <f t="shared" si="219"/>
        <v/>
      </c>
      <c r="U3507">
        <f>VLOOKUP(S3507,ar_skupina!L$2:M$136,2,FALSE())</f>
        <v>40</v>
      </c>
    </row>
    <row r="3508" spans="1:21" ht="14.25" customHeight="1" x14ac:dyDescent="0.25">
      <c r="A3508">
        <v>4238</v>
      </c>
      <c r="B3508" s="9">
        <v>45296.375</v>
      </c>
      <c r="C3508" s="9">
        <v>45296.479166666701</v>
      </c>
      <c r="D3508" t="s">
        <v>2367</v>
      </c>
      <c r="E3508">
        <v>412</v>
      </c>
      <c r="F3508" t="s">
        <v>2346</v>
      </c>
      <c r="G3508" t="s">
        <v>3</v>
      </c>
      <c r="H3508" t="s">
        <v>2352</v>
      </c>
      <c r="I3508" s="63" t="e">
        <f t="array" ref="I3508">_xlfn.IFS(#REF!="1",1,#REF!="2",2,#REF!="3",3,#REF!="1A",4,#REF!="1B",5,#REF!="2A",6,#REF!="2B",7,#REF!="3A",8,#REF!="3B",9,#REF!="4A",10,#REF!="","")</f>
        <v>#REF!</v>
      </c>
      <c r="J3508">
        <f>VLOOKUP(F3508,profesor!$G$2:$H$101,2,0)</f>
        <v>36</v>
      </c>
      <c r="K3508">
        <f>VLOOKUP(H3508,ar_predmet!A:C,3,0)</f>
        <v>94</v>
      </c>
      <c r="L3508" s="3">
        <f>VLOOKUP(H3508,ar_predmet!A:C,2,FALSE())</f>
        <v>6218</v>
      </c>
      <c r="M3508">
        <f>+VLOOKUP(G3508,tip_dogodka!$B$2:$C$10,2,0)</f>
        <v>2</v>
      </c>
      <c r="N3508">
        <f>+VLOOKUP(E3508,prostor!$F$1:$G$101,2,0)</f>
        <v>15</v>
      </c>
      <c r="O3508">
        <f t="shared" si="216"/>
        <v>150</v>
      </c>
      <c r="P3508">
        <f>VLOOKUP(O3508,mi2hh!A$2:B$4261,2,FALSE())</f>
        <v>3</v>
      </c>
      <c r="Q3508" t="str">
        <f t="shared" si="217"/>
        <v>Red</v>
      </c>
      <c r="R3508" t="str">
        <f t="shared" si="218"/>
        <v>UN</v>
      </c>
      <c r="S3508" s="24" t="s">
        <v>1208</v>
      </c>
      <c r="T3508" t="str">
        <f t="shared" si="219"/>
        <v/>
      </c>
      <c r="U3508">
        <f>VLOOKUP(S3508,ar_skupina!L$2:M$136,2,FALSE())</f>
        <v>65</v>
      </c>
    </row>
    <row r="3509" spans="1:21" ht="14.25" customHeight="1" x14ac:dyDescent="0.25">
      <c r="A3509">
        <v>4240</v>
      </c>
      <c r="B3509" s="9">
        <v>45365.75</v>
      </c>
      <c r="C3509" s="9">
        <v>45365.920138888898</v>
      </c>
      <c r="D3509" t="s">
        <v>2372</v>
      </c>
      <c r="E3509" t="s">
        <v>16</v>
      </c>
      <c r="F3509" t="s">
        <v>2346</v>
      </c>
      <c r="G3509" t="s">
        <v>5</v>
      </c>
      <c r="H3509" t="s">
        <v>1675</v>
      </c>
      <c r="I3509" s="63" t="e">
        <f t="array" ref="I3509">_xlfn.IFS(#REF!="1",1,#REF!="2",2,#REF!="3",3,#REF!="1A",4,#REF!="1B",5,#REF!="2A",6,#REF!="2B",7,#REF!="3A",8,#REF!="3B",9,#REF!="4A",10,#REF!="","")</f>
        <v>#REF!</v>
      </c>
      <c r="J3509">
        <f>VLOOKUP(F3509,profesor!$G$2:$H$101,2,0)</f>
        <v>36</v>
      </c>
      <c r="K3509">
        <f>VLOOKUP(H3509,ar_predmet!A:C,3,0)</f>
        <v>239</v>
      </c>
      <c r="L3509" s="3" t="str">
        <f>VLOOKUP(H3509,ar_predmet!A:C,2,FALSE())</f>
        <v>S106</v>
      </c>
      <c r="M3509">
        <f>+VLOOKUP(G3509,tip_dogodka!$B$2:$C$10,2,0)</f>
        <v>4</v>
      </c>
      <c r="N3509">
        <f>+VLOOKUP(E3509,prostor!$F$1:$G$101,2,0)</f>
        <v>54</v>
      </c>
      <c r="O3509">
        <f t="shared" si="216"/>
        <v>245</v>
      </c>
      <c r="P3509">
        <f>VLOOKUP(O3509,mi2hh!A$2:B$4261,2,FALSE())</f>
        <v>5</v>
      </c>
      <c r="Q3509" t="str">
        <f t="shared" si="217"/>
        <v>Izr</v>
      </c>
      <c r="R3509" t="str">
        <f t="shared" si="218"/>
        <v>VS</v>
      </c>
      <c r="S3509" s="24" t="s">
        <v>1239</v>
      </c>
      <c r="T3509" t="str">
        <f t="shared" si="219"/>
        <v/>
      </c>
      <c r="U3509">
        <f>VLOOKUP(S3509,ar_skupina!L$2:M$136,2,FALSE())</f>
        <v>93</v>
      </c>
    </row>
    <row r="3510" spans="1:21" ht="14.25" customHeight="1" x14ac:dyDescent="0.25">
      <c r="A3510">
        <v>4242</v>
      </c>
      <c r="B3510" s="9">
        <v>45281.635416666701</v>
      </c>
      <c r="C3510" s="9">
        <v>45281.739583333299</v>
      </c>
      <c r="D3510" t="s">
        <v>2357</v>
      </c>
      <c r="E3510">
        <v>411</v>
      </c>
      <c r="F3510" t="s">
        <v>2346</v>
      </c>
      <c r="G3510" t="s">
        <v>3</v>
      </c>
      <c r="H3510" t="s">
        <v>1670</v>
      </c>
      <c r="I3510" s="63" t="e">
        <f t="array" ref="I3510">_xlfn.IFS(#REF!="1",1,#REF!="2",2,#REF!="3",3,#REF!="1A",4,#REF!="1B",5,#REF!="2A",6,#REF!="2B",7,#REF!="3A",8,#REF!="3B",9,#REF!="4A",10,#REF!="","")</f>
        <v>#REF!</v>
      </c>
      <c r="J3510">
        <f>VLOOKUP(F3510,profesor!$G$2:$H$101,2,0)</f>
        <v>36</v>
      </c>
      <c r="K3510">
        <f>VLOOKUP(H3510,ar_predmet!A:C,3,0)</f>
        <v>181</v>
      </c>
      <c r="L3510" s="3">
        <f>VLOOKUP(H3510,ar_predmet!A:C,2,FALSE())</f>
        <v>7216</v>
      </c>
      <c r="M3510">
        <f>+VLOOKUP(G3510,tip_dogodka!$B$2:$C$10,2,0)</f>
        <v>2</v>
      </c>
      <c r="N3510">
        <f>+VLOOKUP(E3510,prostor!$F$1:$G$101,2,0)</f>
        <v>14</v>
      </c>
      <c r="O3510">
        <f t="shared" si="216"/>
        <v>150</v>
      </c>
      <c r="P3510">
        <f>VLOOKUP(O3510,mi2hh!A$2:B$4261,2,FALSE())</f>
        <v>3</v>
      </c>
      <c r="Q3510" t="str">
        <f t="shared" si="217"/>
        <v>Red</v>
      </c>
      <c r="R3510" t="str">
        <f t="shared" si="218"/>
        <v>MA</v>
      </c>
      <c r="S3510" s="24" t="s">
        <v>1229</v>
      </c>
      <c r="T3510" t="str">
        <f t="shared" si="219"/>
        <v/>
      </c>
      <c r="U3510">
        <f>VLOOKUP(S3510,ar_skupina!L$2:M$136,2,FALSE())</f>
        <v>85</v>
      </c>
    </row>
    <row r="3511" spans="1:21" ht="14.25" customHeight="1" x14ac:dyDescent="0.25">
      <c r="A3511">
        <v>4243</v>
      </c>
      <c r="B3511" s="9">
        <v>45280.489583333299</v>
      </c>
      <c r="C3511" s="9">
        <v>45280.59375</v>
      </c>
      <c r="D3511" t="s">
        <v>2351</v>
      </c>
      <c r="E3511">
        <v>402</v>
      </c>
      <c r="F3511" t="s">
        <v>2346</v>
      </c>
      <c r="G3511" t="s">
        <v>2</v>
      </c>
      <c r="H3511" t="s">
        <v>2352</v>
      </c>
      <c r="I3511" s="63" t="e">
        <f t="array" ref="I3511">_xlfn.IFS(#REF!="1",1,#REF!="2",2,#REF!="3",3,#REF!="1A",4,#REF!="1B",5,#REF!="2A",6,#REF!="2B",7,#REF!="3A",8,#REF!="3B",9,#REF!="4A",10,#REF!="","")</f>
        <v>#REF!</v>
      </c>
      <c r="J3511">
        <f>VLOOKUP(F3511,profesor!$G$2:$H$101,2,0)</f>
        <v>36</v>
      </c>
      <c r="K3511">
        <f>VLOOKUP(H3511,ar_predmet!A:C,3,0)</f>
        <v>94</v>
      </c>
      <c r="L3511" s="3">
        <f>VLOOKUP(H3511,ar_predmet!A:C,2,FALSE())</f>
        <v>6218</v>
      </c>
      <c r="M3511">
        <f>+VLOOKUP(G3511,tip_dogodka!$B$2:$C$10,2,0)</f>
        <v>1</v>
      </c>
      <c r="N3511">
        <f>+VLOOKUP(E3511,prostor!$F$1:$G$101,2,0)</f>
        <v>11</v>
      </c>
      <c r="O3511">
        <f t="shared" si="216"/>
        <v>150</v>
      </c>
      <c r="P3511">
        <f>VLOOKUP(O3511,mi2hh!A$2:B$4261,2,FALSE())</f>
        <v>3</v>
      </c>
      <c r="Q3511" t="str">
        <f t="shared" si="217"/>
        <v>Red</v>
      </c>
      <c r="R3511" t="str">
        <f t="shared" si="218"/>
        <v>UN</v>
      </c>
      <c r="S3511" s="24" t="s">
        <v>1208</v>
      </c>
      <c r="T3511" t="str">
        <f t="shared" si="219"/>
        <v/>
      </c>
      <c r="U3511">
        <f>VLOOKUP(S3511,ar_skupina!L$2:M$136,2,FALSE())</f>
        <v>65</v>
      </c>
    </row>
    <row r="3512" spans="1:21" ht="14.25" customHeight="1" x14ac:dyDescent="0.25">
      <c r="A3512">
        <v>4244</v>
      </c>
      <c r="B3512" s="9">
        <v>45222.677083333299</v>
      </c>
      <c r="C3512" s="9">
        <v>45222.78125</v>
      </c>
      <c r="D3512" t="s">
        <v>2360</v>
      </c>
      <c r="E3512">
        <v>401</v>
      </c>
      <c r="F3512" t="s">
        <v>2346</v>
      </c>
      <c r="G3512" t="s">
        <v>3</v>
      </c>
      <c r="H3512" t="s">
        <v>1672</v>
      </c>
      <c r="I3512" s="63" t="e">
        <f t="array" ref="I3512">_xlfn.IFS(#REF!="1",1,#REF!="2",2,#REF!="3",3,#REF!="1A",4,#REF!="1B",5,#REF!="2A",6,#REF!="2B",7,#REF!="3A",8,#REF!="3B",9,#REF!="4A",10,#REF!="","")</f>
        <v>#REF!</v>
      </c>
      <c r="J3512">
        <f>VLOOKUP(F3512,profesor!$G$2:$H$101,2,0)</f>
        <v>36</v>
      </c>
      <c r="K3512">
        <f>VLOOKUP(H3512,ar_predmet!A:C,3,0)</f>
        <v>117</v>
      </c>
      <c r="L3512" s="3">
        <f>VLOOKUP(H3512,ar_predmet!A:C,2,FALSE())</f>
        <v>6304</v>
      </c>
      <c r="M3512">
        <f>+VLOOKUP(G3512,tip_dogodka!$B$2:$C$10,2,0)</f>
        <v>2</v>
      </c>
      <c r="N3512">
        <f>+VLOOKUP(E3512,prostor!$F$1:$G$101,2,0)</f>
        <v>10</v>
      </c>
      <c r="O3512">
        <f t="shared" si="216"/>
        <v>150</v>
      </c>
      <c r="P3512">
        <f>VLOOKUP(O3512,mi2hh!A$2:B$4261,2,FALSE())</f>
        <v>3</v>
      </c>
      <c r="Q3512" t="str">
        <f t="shared" si="217"/>
        <v>Red</v>
      </c>
      <c r="R3512" t="str">
        <f t="shared" si="218"/>
        <v>UN</v>
      </c>
      <c r="S3512" s="24" t="s">
        <v>1211</v>
      </c>
      <c r="T3512" t="str">
        <f t="shared" si="219"/>
        <v>1</v>
      </c>
      <c r="U3512">
        <f>VLOOKUP(S3512,ar_skupina!L$2:M$136,2,FALSE())</f>
        <v>68</v>
      </c>
    </row>
    <row r="3513" spans="1:21" ht="14.25" customHeight="1" x14ac:dyDescent="0.25">
      <c r="A3513">
        <v>4245</v>
      </c>
      <c r="B3513" s="9">
        <v>45369.75</v>
      </c>
      <c r="C3513" s="9">
        <v>45369.920138888898</v>
      </c>
      <c r="D3513" t="s">
        <v>2372</v>
      </c>
      <c r="E3513" t="s">
        <v>16</v>
      </c>
      <c r="F3513" t="s">
        <v>2346</v>
      </c>
      <c r="G3513" t="s">
        <v>5</v>
      </c>
      <c r="H3513" t="s">
        <v>1675</v>
      </c>
      <c r="I3513" s="63" t="e">
        <f t="array" ref="I3513">_xlfn.IFS(#REF!="1",1,#REF!="2",2,#REF!="3",3,#REF!="1A",4,#REF!="1B",5,#REF!="2A",6,#REF!="2B",7,#REF!="3A",8,#REF!="3B",9,#REF!="4A",10,#REF!="","")</f>
        <v>#REF!</v>
      </c>
      <c r="J3513">
        <f>VLOOKUP(F3513,profesor!$G$2:$H$101,2,0)</f>
        <v>36</v>
      </c>
      <c r="K3513">
        <f>VLOOKUP(H3513,ar_predmet!A:C,3,0)</f>
        <v>239</v>
      </c>
      <c r="L3513" s="3" t="str">
        <f>VLOOKUP(H3513,ar_predmet!A:C,2,FALSE())</f>
        <v>S106</v>
      </c>
      <c r="M3513">
        <f>+VLOOKUP(G3513,tip_dogodka!$B$2:$C$10,2,0)</f>
        <v>4</v>
      </c>
      <c r="N3513">
        <f>+VLOOKUP(E3513,prostor!$F$1:$G$101,2,0)</f>
        <v>54</v>
      </c>
      <c r="O3513">
        <f t="shared" si="216"/>
        <v>245</v>
      </c>
      <c r="P3513">
        <f>VLOOKUP(O3513,mi2hh!A$2:B$4261,2,FALSE())</f>
        <v>5</v>
      </c>
      <c r="Q3513" t="str">
        <f t="shared" si="217"/>
        <v>Izr</v>
      </c>
      <c r="R3513" t="str">
        <f t="shared" si="218"/>
        <v>VS</v>
      </c>
      <c r="S3513" s="24" t="s">
        <v>1239</v>
      </c>
      <c r="T3513" t="str">
        <f t="shared" si="219"/>
        <v/>
      </c>
      <c r="U3513">
        <f>VLOOKUP(S3513,ar_skupina!L$2:M$136,2,FALSE())</f>
        <v>93</v>
      </c>
    </row>
    <row r="3514" spans="1:21" ht="14.25" customHeight="1" x14ac:dyDescent="0.25">
      <c r="A3514">
        <v>4247</v>
      </c>
      <c r="B3514" s="9">
        <v>45432.416666666701</v>
      </c>
      <c r="C3514" s="9">
        <v>45432.520833333299</v>
      </c>
      <c r="D3514" t="s">
        <v>1357</v>
      </c>
      <c r="E3514">
        <v>307</v>
      </c>
      <c r="F3514" t="s">
        <v>2346</v>
      </c>
      <c r="G3514" t="s">
        <v>3</v>
      </c>
      <c r="H3514" t="s">
        <v>1346</v>
      </c>
      <c r="I3514" s="63" t="e">
        <f t="array" ref="I3514">_xlfn.IFS(#REF!="1",1,#REF!="2",2,#REF!="3",3,#REF!="1A",4,#REF!="1B",5,#REF!="2A",6,#REF!="2B",7,#REF!="3A",8,#REF!="3B",9,#REF!="4A",10,#REF!="","")</f>
        <v>#REF!</v>
      </c>
      <c r="J3514">
        <f>VLOOKUP(F3514,profesor!$G$2:$H$101,2,0)</f>
        <v>36</v>
      </c>
      <c r="K3514">
        <f>VLOOKUP(H3514,ar_predmet!A:C,3,0)</f>
        <v>131</v>
      </c>
      <c r="L3514" s="3">
        <f>VLOOKUP(H3514,ar_predmet!A:C,2,FALSE())</f>
        <v>6325</v>
      </c>
      <c r="M3514">
        <f>+VLOOKUP(G3514,tip_dogodka!$B$2:$C$10,2,0)</f>
        <v>2</v>
      </c>
      <c r="N3514">
        <f>+VLOOKUP(E3514,prostor!$F$1:$G$101,2,0)</f>
        <v>9</v>
      </c>
      <c r="O3514">
        <f t="shared" si="216"/>
        <v>150</v>
      </c>
      <c r="P3514">
        <f>VLOOKUP(O3514,mi2hh!A$2:B$4261,2,FALSE())</f>
        <v>3</v>
      </c>
      <c r="Q3514" t="str">
        <f t="shared" si="217"/>
        <v>Red</v>
      </c>
      <c r="R3514" t="str">
        <f t="shared" si="218"/>
        <v>UN</v>
      </c>
      <c r="S3514" s="24" t="s">
        <v>1215</v>
      </c>
      <c r="T3514" t="str">
        <f t="shared" si="219"/>
        <v/>
      </c>
      <c r="U3514">
        <f>VLOOKUP(S3514,ar_skupina!L$2:M$136,2,FALSE())</f>
        <v>72</v>
      </c>
    </row>
    <row r="3515" spans="1:21" ht="14.25" customHeight="1" x14ac:dyDescent="0.25">
      <c r="A3515">
        <v>4249</v>
      </c>
      <c r="B3515" s="9">
        <v>45380.489583333299</v>
      </c>
      <c r="C3515" s="9">
        <v>45380.59375</v>
      </c>
      <c r="D3515" t="s">
        <v>2354</v>
      </c>
      <c r="E3515">
        <v>411</v>
      </c>
      <c r="F3515" t="s">
        <v>2346</v>
      </c>
      <c r="G3515" t="s">
        <v>3</v>
      </c>
      <c r="H3515" t="s">
        <v>2348</v>
      </c>
      <c r="I3515" s="63" t="e">
        <f t="array" ref="I3515">_xlfn.IFS(#REF!="1",1,#REF!="2",2,#REF!="3",3,#REF!="1A",4,#REF!="1B",5,#REF!="2A",6,#REF!="2B",7,#REF!="3A",8,#REF!="3B",9,#REF!="4A",10,#REF!="","")</f>
        <v>#REF!</v>
      </c>
      <c r="J3515">
        <f>VLOOKUP(F3515,profesor!$G$2:$H$101,2,0)</f>
        <v>36</v>
      </c>
      <c r="K3515">
        <f>VLOOKUP(H3515,ar_predmet!A:C,3,0)</f>
        <v>24</v>
      </c>
      <c r="L3515" s="3">
        <f>VLOOKUP(H3515,ar_predmet!A:C,2,FALSE())</f>
        <v>5226</v>
      </c>
      <c r="M3515">
        <f>+VLOOKUP(G3515,tip_dogodka!$B$2:$C$10,2,0)</f>
        <v>2</v>
      </c>
      <c r="N3515">
        <f>+VLOOKUP(E3515,prostor!$F$1:$G$101,2,0)</f>
        <v>14</v>
      </c>
      <c r="O3515">
        <f t="shared" si="216"/>
        <v>150</v>
      </c>
      <c r="P3515">
        <f>VLOOKUP(O3515,mi2hh!A$2:B$4261,2,FALSE())</f>
        <v>3</v>
      </c>
      <c r="Q3515" t="str">
        <f t="shared" si="217"/>
        <v>Red</v>
      </c>
      <c r="R3515" t="str">
        <f t="shared" si="218"/>
        <v>VS</v>
      </c>
      <c r="S3515" s="24" t="s">
        <v>1180</v>
      </c>
      <c r="T3515" t="str">
        <f t="shared" si="219"/>
        <v/>
      </c>
      <c r="U3515">
        <f>VLOOKUP(S3515,ar_skupina!L$2:M$136,2,FALSE())</f>
        <v>40</v>
      </c>
    </row>
    <row r="3516" spans="1:21" ht="14.25" customHeight="1" x14ac:dyDescent="0.25">
      <c r="A3516">
        <v>4250</v>
      </c>
      <c r="B3516" s="9">
        <v>45244.635416666701</v>
      </c>
      <c r="C3516" s="9">
        <v>45244.739583333299</v>
      </c>
      <c r="D3516" t="s">
        <v>2373</v>
      </c>
      <c r="E3516" t="s">
        <v>16</v>
      </c>
      <c r="F3516" t="s">
        <v>2346</v>
      </c>
      <c r="G3516" t="s">
        <v>5</v>
      </c>
      <c r="H3516" t="s">
        <v>1672</v>
      </c>
      <c r="I3516" s="63" t="e">
        <f t="array" ref="I3516">_xlfn.IFS(#REF!="1",1,#REF!="2",2,#REF!="3",3,#REF!="1A",4,#REF!="1B",5,#REF!="2A",6,#REF!="2B",7,#REF!="3A",8,#REF!="3B",9,#REF!="4A",10,#REF!="","")</f>
        <v>#REF!</v>
      </c>
      <c r="J3516">
        <f>VLOOKUP(F3516,profesor!$G$2:$H$101,2,0)</f>
        <v>36</v>
      </c>
      <c r="K3516">
        <f>VLOOKUP(H3516,ar_predmet!A:C,3,0)</f>
        <v>117</v>
      </c>
      <c r="L3516" s="3">
        <f>VLOOKUP(H3516,ar_predmet!A:C,2,FALSE())</f>
        <v>6304</v>
      </c>
      <c r="M3516">
        <f>+VLOOKUP(G3516,tip_dogodka!$B$2:$C$10,2,0)</f>
        <v>4</v>
      </c>
      <c r="N3516">
        <f>+VLOOKUP(E3516,prostor!$F$1:$G$101,2,0)</f>
        <v>54</v>
      </c>
      <c r="O3516">
        <f t="shared" si="216"/>
        <v>150</v>
      </c>
      <c r="P3516">
        <f>VLOOKUP(O3516,mi2hh!A$2:B$4261,2,FALSE())</f>
        <v>3</v>
      </c>
      <c r="Q3516" t="str">
        <f t="shared" si="217"/>
        <v>Red</v>
      </c>
      <c r="R3516" t="str">
        <f t="shared" si="218"/>
        <v>UN</v>
      </c>
      <c r="S3516" s="24" t="s">
        <v>1212</v>
      </c>
      <c r="T3516" t="str">
        <f t="shared" si="219"/>
        <v>2</v>
      </c>
      <c r="U3516">
        <f>VLOOKUP(S3516,ar_skupina!L$2:M$136,2,FALSE())</f>
        <v>69</v>
      </c>
    </row>
    <row r="3517" spans="1:21" ht="14.25" customHeight="1" x14ac:dyDescent="0.25">
      <c r="A3517">
        <v>4251</v>
      </c>
      <c r="B3517" s="9">
        <v>45239.635416666701</v>
      </c>
      <c r="C3517" s="9">
        <v>45239.739583333299</v>
      </c>
      <c r="D3517" t="s">
        <v>2373</v>
      </c>
      <c r="E3517" t="s">
        <v>16</v>
      </c>
      <c r="F3517" t="s">
        <v>2346</v>
      </c>
      <c r="G3517" t="s">
        <v>5</v>
      </c>
      <c r="H3517" t="s">
        <v>1672</v>
      </c>
      <c r="I3517" s="63" t="e">
        <f t="array" ref="I3517">_xlfn.IFS(#REF!="1",1,#REF!="2",2,#REF!="3",3,#REF!="1A",4,#REF!="1B",5,#REF!="2A",6,#REF!="2B",7,#REF!="3A",8,#REF!="3B",9,#REF!="4A",10,#REF!="","")</f>
        <v>#REF!</v>
      </c>
      <c r="J3517">
        <f>VLOOKUP(F3517,profesor!$G$2:$H$101,2,0)</f>
        <v>36</v>
      </c>
      <c r="K3517">
        <f>VLOOKUP(H3517,ar_predmet!A:C,3,0)</f>
        <v>117</v>
      </c>
      <c r="L3517" s="3">
        <f>VLOOKUP(H3517,ar_predmet!A:C,2,FALSE())</f>
        <v>6304</v>
      </c>
      <c r="M3517">
        <f>+VLOOKUP(G3517,tip_dogodka!$B$2:$C$10,2,0)</f>
        <v>4</v>
      </c>
      <c r="N3517">
        <f>+VLOOKUP(E3517,prostor!$F$1:$G$101,2,0)</f>
        <v>54</v>
      </c>
      <c r="O3517">
        <f t="shared" si="216"/>
        <v>150</v>
      </c>
      <c r="P3517">
        <f>VLOOKUP(O3517,mi2hh!A$2:B$4261,2,FALSE())</f>
        <v>3</v>
      </c>
      <c r="Q3517" t="str">
        <f t="shared" si="217"/>
        <v>Red</v>
      </c>
      <c r="R3517" t="str">
        <f t="shared" si="218"/>
        <v>UN</v>
      </c>
      <c r="S3517" s="24" t="s">
        <v>1212</v>
      </c>
      <c r="T3517" t="str">
        <f t="shared" si="219"/>
        <v>2</v>
      </c>
      <c r="U3517">
        <f>VLOOKUP(S3517,ar_skupina!L$2:M$136,2,FALSE())</f>
        <v>69</v>
      </c>
    </row>
    <row r="3518" spans="1:21" ht="14.25" customHeight="1" x14ac:dyDescent="0.25">
      <c r="A3518">
        <v>4252</v>
      </c>
      <c r="B3518" s="9">
        <v>45387.53125</v>
      </c>
      <c r="C3518" s="9">
        <v>45387.635416666701</v>
      </c>
      <c r="D3518" t="s">
        <v>2354</v>
      </c>
      <c r="E3518">
        <v>411</v>
      </c>
      <c r="F3518" t="s">
        <v>2346</v>
      </c>
      <c r="G3518" t="s">
        <v>3</v>
      </c>
      <c r="H3518" t="s">
        <v>2348</v>
      </c>
      <c r="I3518" s="63" t="e">
        <f t="array" ref="I3518">_xlfn.IFS(#REF!="1",1,#REF!="2",2,#REF!="3",3,#REF!="1A",4,#REF!="1B",5,#REF!="2A",6,#REF!="2B",7,#REF!="3A",8,#REF!="3B",9,#REF!="4A",10,#REF!="","")</f>
        <v>#REF!</v>
      </c>
      <c r="J3518">
        <f>VLOOKUP(F3518,profesor!$G$2:$H$101,2,0)</f>
        <v>36</v>
      </c>
      <c r="K3518">
        <f>VLOOKUP(H3518,ar_predmet!A:C,3,0)</f>
        <v>24</v>
      </c>
      <c r="L3518" s="3">
        <f>VLOOKUP(H3518,ar_predmet!A:C,2,FALSE())</f>
        <v>5226</v>
      </c>
      <c r="M3518">
        <f>+VLOOKUP(G3518,tip_dogodka!$B$2:$C$10,2,0)</f>
        <v>2</v>
      </c>
      <c r="N3518">
        <f>+VLOOKUP(E3518,prostor!$F$1:$G$101,2,0)</f>
        <v>14</v>
      </c>
      <c r="O3518">
        <f t="shared" si="216"/>
        <v>150</v>
      </c>
      <c r="P3518">
        <f>VLOOKUP(O3518,mi2hh!A$2:B$4261,2,FALSE())</f>
        <v>3</v>
      </c>
      <c r="Q3518" t="str">
        <f t="shared" si="217"/>
        <v>Red</v>
      </c>
      <c r="R3518" t="str">
        <f t="shared" si="218"/>
        <v>VS</v>
      </c>
      <c r="S3518" s="24" t="s">
        <v>1180</v>
      </c>
      <c r="T3518" t="str">
        <f t="shared" si="219"/>
        <v/>
      </c>
      <c r="U3518">
        <f>VLOOKUP(S3518,ar_skupina!L$2:M$136,2,FALSE())</f>
        <v>40</v>
      </c>
    </row>
    <row r="3519" spans="1:21" ht="14.25" customHeight="1" x14ac:dyDescent="0.25">
      <c r="A3519">
        <v>4253</v>
      </c>
      <c r="B3519" s="9">
        <v>45266.75</v>
      </c>
      <c r="C3519" s="9">
        <v>45266.815972222197</v>
      </c>
      <c r="D3519" t="s">
        <v>1332</v>
      </c>
      <c r="E3519" t="s">
        <v>17</v>
      </c>
      <c r="F3519" t="s">
        <v>2346</v>
      </c>
      <c r="G3519" t="s">
        <v>2</v>
      </c>
      <c r="H3519" t="s">
        <v>1334</v>
      </c>
      <c r="I3519" s="63" t="e">
        <f t="array" ref="I3519">_xlfn.IFS(#REF!="1",1,#REF!="2",2,#REF!="3",3,#REF!="1A",4,#REF!="1B",5,#REF!="2A",6,#REF!="2B",7,#REF!="3A",8,#REF!="3B",9,#REF!="4A",10,#REF!="","")</f>
        <v>#REF!</v>
      </c>
      <c r="J3519">
        <f>VLOOKUP(F3519,profesor!$G$2:$H$101,2,0)</f>
        <v>36</v>
      </c>
      <c r="K3519">
        <f>VLOOKUP(H3519,ar_predmet!A:C,3,0)</f>
        <v>300</v>
      </c>
      <c r="L3519" s="3">
        <f>VLOOKUP(H3519,ar_predmet!A:C,2,FALSE())</f>
        <v>4137</v>
      </c>
      <c r="M3519">
        <f>+VLOOKUP(G3519,tip_dogodka!$B$2:$C$10,2,0)</f>
        <v>1</v>
      </c>
      <c r="N3519">
        <f>+VLOOKUP(E3519,prostor!$F$1:$G$101,2,0)</f>
        <v>55</v>
      </c>
      <c r="O3519">
        <f t="shared" si="216"/>
        <v>95</v>
      </c>
      <c r="P3519">
        <f>VLOOKUP(O3519,mi2hh!A$2:B$4261,2,FALSE())</f>
        <v>2</v>
      </c>
      <c r="Q3519" t="str">
        <f t="shared" si="217"/>
        <v>Izr</v>
      </c>
      <c r="R3519" t="str">
        <f t="shared" si="218"/>
        <v>DO</v>
      </c>
      <c r="S3519" s="24" t="s">
        <v>1280</v>
      </c>
      <c r="T3519" t="str">
        <f t="shared" si="219"/>
        <v/>
      </c>
      <c r="U3519">
        <f>VLOOKUP(S3519,ar_skupina!L$2:M$136,2,FALSE())</f>
        <v>130</v>
      </c>
    </row>
    <row r="3520" spans="1:21" ht="14.25" customHeight="1" x14ac:dyDescent="0.25">
      <c r="A3520">
        <v>4254</v>
      </c>
      <c r="B3520" s="9">
        <v>45252.635416666701</v>
      </c>
      <c r="C3520" s="9">
        <v>45252.739583333299</v>
      </c>
      <c r="D3520" t="s">
        <v>2363</v>
      </c>
      <c r="E3520">
        <v>413</v>
      </c>
      <c r="F3520" t="s">
        <v>2346</v>
      </c>
      <c r="G3520" t="s">
        <v>3</v>
      </c>
      <c r="H3520" t="s">
        <v>1672</v>
      </c>
      <c r="I3520" s="63" t="e">
        <f t="array" ref="I3520">_xlfn.IFS(#REF!="1",1,#REF!="2",2,#REF!="3",3,#REF!="1A",4,#REF!="1B",5,#REF!="2A",6,#REF!="2B",7,#REF!="3A",8,#REF!="3B",9,#REF!="4A",10,#REF!="","")</f>
        <v>#REF!</v>
      </c>
      <c r="J3520">
        <f>VLOOKUP(F3520,profesor!$G$2:$H$101,2,0)</f>
        <v>36</v>
      </c>
      <c r="K3520">
        <f>VLOOKUP(H3520,ar_predmet!A:C,3,0)</f>
        <v>117</v>
      </c>
      <c r="L3520" s="3">
        <f>VLOOKUP(H3520,ar_predmet!A:C,2,FALSE())</f>
        <v>6304</v>
      </c>
      <c r="M3520">
        <f>+VLOOKUP(G3520,tip_dogodka!$B$2:$C$10,2,0)</f>
        <v>2</v>
      </c>
      <c r="N3520">
        <f>+VLOOKUP(E3520,prostor!$F$1:$G$101,2,0)</f>
        <v>16</v>
      </c>
      <c r="O3520">
        <f t="shared" si="216"/>
        <v>150</v>
      </c>
      <c r="P3520">
        <f>VLOOKUP(O3520,mi2hh!A$2:B$4261,2,FALSE())</f>
        <v>3</v>
      </c>
      <c r="Q3520" t="str">
        <f t="shared" si="217"/>
        <v>Red</v>
      </c>
      <c r="R3520" t="str">
        <f t="shared" si="218"/>
        <v>UN</v>
      </c>
      <c r="S3520" s="24" t="s">
        <v>1213</v>
      </c>
      <c r="T3520" t="str">
        <f t="shared" si="219"/>
        <v>3</v>
      </c>
      <c r="U3520">
        <f>VLOOKUP(S3520,ar_skupina!L$2:M$136,2,FALSE())</f>
        <v>70</v>
      </c>
    </row>
    <row r="3521" spans="1:21" ht="14.25" customHeight="1" x14ac:dyDescent="0.25">
      <c r="A3521">
        <v>4255</v>
      </c>
      <c r="B3521" s="9">
        <v>45364.489583333299</v>
      </c>
      <c r="C3521" s="9">
        <v>45364.59375</v>
      </c>
      <c r="D3521" t="s">
        <v>2353</v>
      </c>
      <c r="E3521">
        <v>5</v>
      </c>
      <c r="F3521" t="s">
        <v>2346</v>
      </c>
      <c r="G3521" t="s">
        <v>2</v>
      </c>
      <c r="H3521" t="s">
        <v>1755</v>
      </c>
      <c r="I3521" s="63" t="e">
        <f t="array" ref="I3521">_xlfn.IFS(#REF!="1",1,#REF!="2",2,#REF!="3",3,#REF!="1A",4,#REF!="1B",5,#REF!="2A",6,#REF!="2B",7,#REF!="3A",8,#REF!="3B",9,#REF!="4A",10,#REF!="","")</f>
        <v>#REF!</v>
      </c>
      <c r="J3521">
        <f>VLOOKUP(F3521,profesor!$G$2:$H$101,2,0)</f>
        <v>36</v>
      </c>
      <c r="K3521">
        <f>VLOOKUP(H3521,ar_predmet!A:C,3,0)</f>
        <v>59</v>
      </c>
      <c r="L3521" s="3">
        <f>VLOOKUP(H3521,ar_predmet!A:C,2,FALSE())</f>
        <v>5316</v>
      </c>
      <c r="M3521">
        <f>+VLOOKUP(G3521,tip_dogodka!$B$2:$C$10,2,0)</f>
        <v>1</v>
      </c>
      <c r="N3521">
        <f>+VLOOKUP(E3521,prostor!$F$1:$G$101,2,0)</f>
        <v>1</v>
      </c>
      <c r="O3521">
        <f t="shared" si="216"/>
        <v>150</v>
      </c>
      <c r="P3521">
        <f>VLOOKUP(O3521,mi2hh!A$2:B$4261,2,FALSE())</f>
        <v>3</v>
      </c>
      <c r="Q3521" t="str">
        <f t="shared" si="217"/>
        <v>Red</v>
      </c>
      <c r="R3521" t="str">
        <f t="shared" si="218"/>
        <v>VS</v>
      </c>
      <c r="S3521" s="24" t="s">
        <v>1180</v>
      </c>
      <c r="T3521" t="str">
        <f t="shared" si="219"/>
        <v/>
      </c>
      <c r="U3521">
        <f>VLOOKUP(S3521,ar_skupina!L$2:M$136,2,FALSE())</f>
        <v>40</v>
      </c>
    </row>
    <row r="3522" spans="1:21" ht="14.25" customHeight="1" x14ac:dyDescent="0.25">
      <c r="A3522">
        <v>4258</v>
      </c>
      <c r="B3522" s="9">
        <v>45363.708333333299</v>
      </c>
      <c r="C3522" s="9">
        <v>45363.916666666701</v>
      </c>
      <c r="D3522" t="s">
        <v>2372</v>
      </c>
      <c r="E3522" t="s">
        <v>16</v>
      </c>
      <c r="F3522" t="s">
        <v>2346</v>
      </c>
      <c r="G3522" t="s">
        <v>5</v>
      </c>
      <c r="H3522" t="s">
        <v>1675</v>
      </c>
      <c r="I3522" s="63" t="e">
        <f t="array" ref="I3522">_xlfn.IFS(#REF!="1",1,#REF!="2",2,#REF!="3",3,#REF!="1A",4,#REF!="1B",5,#REF!="2A",6,#REF!="2B",7,#REF!="3A",8,#REF!="3B",9,#REF!="4A",10,#REF!="","")</f>
        <v>#REF!</v>
      </c>
      <c r="J3522">
        <f>VLOOKUP(F3522,profesor!$G$2:$H$101,2,0)</f>
        <v>36</v>
      </c>
      <c r="K3522">
        <f>VLOOKUP(H3522,ar_predmet!A:C,3,0)</f>
        <v>239</v>
      </c>
      <c r="L3522" s="3" t="str">
        <f>VLOOKUP(H3522,ar_predmet!A:C,2,FALSE())</f>
        <v>S106</v>
      </c>
      <c r="M3522">
        <f>+VLOOKUP(G3522,tip_dogodka!$B$2:$C$10,2,0)</f>
        <v>4</v>
      </c>
      <c r="N3522">
        <f>+VLOOKUP(E3522,prostor!$F$1:$G$101,2,0)</f>
        <v>54</v>
      </c>
      <c r="O3522">
        <f t="shared" ref="O3522:O3585" si="220">+INT(TEXT(((C3522-B3522)*24*60),"000"))</f>
        <v>300</v>
      </c>
      <c r="P3522">
        <f>VLOOKUP(O3522,mi2hh!A$2:B$4261,2,FALSE())</f>
        <v>6</v>
      </c>
      <c r="Q3522" t="str">
        <f t="shared" ref="Q3522:Q3585" si="221">IF(ISNUMBER(FIND("Redni",D3522)),"Red", IF(ISNUMBER(FIND("Izredni",D3522)),"Izr"))</f>
        <v>Izr</v>
      </c>
      <c r="R3522" t="str">
        <f t="shared" ref="R3522:R3585" si="222">IF(ISNUMBER(FIND("-VS-",D3522)),"VS", IF(ISNUMBER(FIND("-UNI-",D3522)),"UN",IF(ISNUMBER(FIND("-MAG-",D3522)),"MA",IF(ISNUMBER(FIND("-DR-",D3522)),"DO"))))</f>
        <v>VS</v>
      </c>
      <c r="S3522" s="24" t="s">
        <v>1239</v>
      </c>
      <c r="T3522" t="str">
        <f t="shared" ref="T3522:T3585" si="223">IF(ISNUMBER(FIND("1. skupina",D3522)),"1",IF(ISNUMBER(FIND("2. skupina",D3522)),"2",IF(ISNUMBER(FIND("3. skupina",D3522)),"3",IF(ISNUMBER(FIND("1.a skupina",D3522)),"1A",IF(ISNUMBER(FIND("1.b skupina",D3522)),"1B",IF(ISNUMBER(FIND("2.a skupina",D3522)),"2A",IF(ISNUMBER(FIND("2.b skupina",D3522)),"2B",IF(ISNUMBER(FIND("3.a skupina",D3522)),"3A",IF(ISNUMBER(FIND("3.b skupina",D3522)),"3B",IF(ISNUMBER(FIND("4.a skupina",D3522)),"4A",""))))))))))</f>
        <v/>
      </c>
      <c r="U3522">
        <f>VLOOKUP(S3522,ar_skupina!L$2:M$136,2,FALSE())</f>
        <v>93</v>
      </c>
    </row>
    <row r="3523" spans="1:21" ht="14.25" customHeight="1" x14ac:dyDescent="0.25">
      <c r="A3523">
        <v>4259</v>
      </c>
      <c r="B3523" s="9">
        <v>45356.489583333299</v>
      </c>
      <c r="C3523" s="9">
        <v>45356.59375</v>
      </c>
      <c r="D3523" t="s">
        <v>2369</v>
      </c>
      <c r="E3523" t="s">
        <v>16</v>
      </c>
      <c r="F3523" t="s">
        <v>2346</v>
      </c>
      <c r="G3523" t="s">
        <v>4</v>
      </c>
      <c r="H3523" t="s">
        <v>1755</v>
      </c>
      <c r="I3523" s="63" t="e">
        <f t="array" ref="I3523">_xlfn.IFS(#REF!="1",1,#REF!="2",2,#REF!="3",3,#REF!="1A",4,#REF!="1B",5,#REF!="2A",6,#REF!="2B",7,#REF!="3A",8,#REF!="3B",9,#REF!="4A",10,#REF!="","")</f>
        <v>#REF!</v>
      </c>
      <c r="J3523">
        <f>VLOOKUP(F3523,profesor!$G$2:$H$101,2,0)</f>
        <v>36</v>
      </c>
      <c r="K3523">
        <f>VLOOKUP(H3523,ar_predmet!A:C,3,0)</f>
        <v>59</v>
      </c>
      <c r="L3523" s="3">
        <f>VLOOKUP(H3523,ar_predmet!A:C,2,FALSE())</f>
        <v>5316</v>
      </c>
      <c r="M3523">
        <f>+VLOOKUP(G3523,tip_dogodka!$B$2:$C$10,2,0)</f>
        <v>3</v>
      </c>
      <c r="N3523">
        <f>+VLOOKUP(E3523,prostor!$F$1:$G$101,2,0)</f>
        <v>54</v>
      </c>
      <c r="O3523">
        <f t="shared" si="220"/>
        <v>150</v>
      </c>
      <c r="P3523">
        <f>VLOOKUP(O3523,mi2hh!A$2:B$4261,2,FALSE())</f>
        <v>3</v>
      </c>
      <c r="Q3523" t="str">
        <f t="shared" si="221"/>
        <v>Red</v>
      </c>
      <c r="R3523" t="str">
        <f t="shared" si="222"/>
        <v>VS</v>
      </c>
      <c r="S3523" s="24" t="s">
        <v>1180</v>
      </c>
      <c r="T3523" t="str">
        <f t="shared" si="223"/>
        <v/>
      </c>
      <c r="U3523">
        <f>VLOOKUP(S3523,ar_skupina!L$2:M$136,2,FALSE())</f>
        <v>40</v>
      </c>
    </row>
    <row r="3524" spans="1:21" ht="14.25" customHeight="1" x14ac:dyDescent="0.25">
      <c r="A3524">
        <v>4260</v>
      </c>
      <c r="B3524" s="9">
        <v>45280.375</v>
      </c>
      <c r="C3524" s="9">
        <v>45280.479166666701</v>
      </c>
      <c r="D3524" t="s">
        <v>2357</v>
      </c>
      <c r="E3524">
        <v>411</v>
      </c>
      <c r="F3524" t="s">
        <v>2346</v>
      </c>
      <c r="G3524" t="s">
        <v>3</v>
      </c>
      <c r="H3524" t="s">
        <v>1670</v>
      </c>
      <c r="I3524" s="63" t="e">
        <f t="array" ref="I3524">_xlfn.IFS(#REF!="1",1,#REF!="2",2,#REF!="3",3,#REF!="1A",4,#REF!="1B",5,#REF!="2A",6,#REF!="2B",7,#REF!="3A",8,#REF!="3B",9,#REF!="4A",10,#REF!="","")</f>
        <v>#REF!</v>
      </c>
      <c r="J3524">
        <f>VLOOKUP(F3524,profesor!$G$2:$H$101,2,0)</f>
        <v>36</v>
      </c>
      <c r="K3524">
        <f>VLOOKUP(H3524,ar_predmet!A:C,3,0)</f>
        <v>181</v>
      </c>
      <c r="L3524" s="3">
        <f>VLOOKUP(H3524,ar_predmet!A:C,2,FALSE())</f>
        <v>7216</v>
      </c>
      <c r="M3524">
        <f>+VLOOKUP(G3524,tip_dogodka!$B$2:$C$10,2,0)</f>
        <v>2</v>
      </c>
      <c r="N3524">
        <f>+VLOOKUP(E3524,prostor!$F$1:$G$101,2,0)</f>
        <v>14</v>
      </c>
      <c r="O3524">
        <f t="shared" si="220"/>
        <v>150</v>
      </c>
      <c r="P3524">
        <f>VLOOKUP(O3524,mi2hh!A$2:B$4261,2,FALSE())</f>
        <v>3</v>
      </c>
      <c r="Q3524" t="str">
        <f t="shared" si="221"/>
        <v>Red</v>
      </c>
      <c r="R3524" t="str">
        <f t="shared" si="222"/>
        <v>MA</v>
      </c>
      <c r="S3524" s="24" t="s">
        <v>1229</v>
      </c>
      <c r="T3524" t="str">
        <f t="shared" si="223"/>
        <v/>
      </c>
      <c r="U3524">
        <f>VLOOKUP(S3524,ar_skupina!L$2:M$136,2,FALSE())</f>
        <v>85</v>
      </c>
    </row>
    <row r="3525" spans="1:21" ht="14.25" customHeight="1" x14ac:dyDescent="0.25">
      <c r="A3525">
        <v>4261</v>
      </c>
      <c r="B3525" s="9">
        <v>45243.635416666701</v>
      </c>
      <c r="C3525" s="9">
        <v>45243.739583333299</v>
      </c>
      <c r="D3525" t="s">
        <v>2366</v>
      </c>
      <c r="E3525">
        <v>413</v>
      </c>
      <c r="F3525" t="s">
        <v>2346</v>
      </c>
      <c r="G3525" t="s">
        <v>3</v>
      </c>
      <c r="H3525" t="s">
        <v>1672</v>
      </c>
      <c r="I3525" s="63" t="e">
        <f t="array" ref="I3525">_xlfn.IFS(#REF!="1",1,#REF!="2",2,#REF!="3",3,#REF!="1A",4,#REF!="1B",5,#REF!="2A",6,#REF!="2B",7,#REF!="3A",8,#REF!="3B",9,#REF!="4A",10,#REF!="","")</f>
        <v>#REF!</v>
      </c>
      <c r="J3525">
        <f>VLOOKUP(F3525,profesor!$G$2:$H$101,2,0)</f>
        <v>36</v>
      </c>
      <c r="K3525">
        <f>VLOOKUP(H3525,ar_predmet!A:C,3,0)</f>
        <v>117</v>
      </c>
      <c r="L3525" s="3">
        <f>VLOOKUP(H3525,ar_predmet!A:C,2,FALSE())</f>
        <v>6304</v>
      </c>
      <c r="M3525">
        <f>+VLOOKUP(G3525,tip_dogodka!$B$2:$C$10,2,0)</f>
        <v>2</v>
      </c>
      <c r="N3525">
        <f>+VLOOKUP(E3525,prostor!$F$1:$G$101,2,0)</f>
        <v>16</v>
      </c>
      <c r="O3525">
        <f t="shared" si="220"/>
        <v>150</v>
      </c>
      <c r="P3525">
        <f>VLOOKUP(O3525,mi2hh!A$2:B$4261,2,FALSE())</f>
        <v>3</v>
      </c>
      <c r="Q3525" t="str">
        <f t="shared" si="221"/>
        <v>Red</v>
      </c>
      <c r="R3525" t="str">
        <f t="shared" si="222"/>
        <v>UN</v>
      </c>
      <c r="S3525" s="24" t="s">
        <v>1212</v>
      </c>
      <c r="T3525" t="str">
        <f t="shared" si="223"/>
        <v>2</v>
      </c>
      <c r="U3525">
        <f>VLOOKUP(S3525,ar_skupina!L$2:M$136,2,FALSE())</f>
        <v>69</v>
      </c>
    </row>
    <row r="3526" spans="1:21" ht="14.25" customHeight="1" x14ac:dyDescent="0.25">
      <c r="A3526">
        <v>4263</v>
      </c>
      <c r="B3526" s="9">
        <v>45359.375</v>
      </c>
      <c r="C3526" s="9">
        <v>45359.479166666701</v>
      </c>
      <c r="D3526" t="s">
        <v>2350</v>
      </c>
      <c r="E3526">
        <v>5</v>
      </c>
      <c r="F3526" t="s">
        <v>2346</v>
      </c>
      <c r="G3526" t="s">
        <v>2</v>
      </c>
      <c r="H3526" t="s">
        <v>2348</v>
      </c>
      <c r="I3526" s="63" t="e">
        <f t="array" ref="I3526">_xlfn.IFS(#REF!="1",1,#REF!="2",2,#REF!="3",3,#REF!="1A",4,#REF!="1B",5,#REF!="2A",6,#REF!="2B",7,#REF!="3A",8,#REF!="3B",9,#REF!="4A",10,#REF!="","")</f>
        <v>#REF!</v>
      </c>
      <c r="J3526">
        <f>VLOOKUP(F3526,profesor!$G$2:$H$101,2,0)</f>
        <v>36</v>
      </c>
      <c r="K3526">
        <f>VLOOKUP(H3526,ar_predmet!A:C,3,0)</f>
        <v>24</v>
      </c>
      <c r="L3526" s="3">
        <f>VLOOKUP(H3526,ar_predmet!A:C,2,FALSE())</f>
        <v>5226</v>
      </c>
      <c r="M3526">
        <f>+VLOOKUP(G3526,tip_dogodka!$B$2:$C$10,2,0)</f>
        <v>1</v>
      </c>
      <c r="N3526">
        <f>+VLOOKUP(E3526,prostor!$F$1:$G$101,2,0)</f>
        <v>1</v>
      </c>
      <c r="O3526">
        <f t="shared" si="220"/>
        <v>150</v>
      </c>
      <c r="P3526">
        <f>VLOOKUP(O3526,mi2hh!A$2:B$4261,2,FALSE())</f>
        <v>3</v>
      </c>
      <c r="Q3526" t="str">
        <f t="shared" si="221"/>
        <v>Red</v>
      </c>
      <c r="R3526" t="str">
        <f t="shared" si="222"/>
        <v>VS</v>
      </c>
      <c r="S3526" s="24" t="s">
        <v>1180</v>
      </c>
      <c r="T3526" t="str">
        <f t="shared" si="223"/>
        <v/>
      </c>
      <c r="U3526">
        <f>VLOOKUP(S3526,ar_skupina!L$2:M$136,2,FALSE())</f>
        <v>40</v>
      </c>
    </row>
    <row r="3527" spans="1:21" ht="14.25" customHeight="1" x14ac:dyDescent="0.25">
      <c r="A3527">
        <v>4264</v>
      </c>
      <c r="B3527" s="9">
        <v>45279.375</v>
      </c>
      <c r="C3527" s="9">
        <v>45279.479166666701</v>
      </c>
      <c r="D3527" t="s">
        <v>2351</v>
      </c>
      <c r="E3527">
        <v>412</v>
      </c>
      <c r="F3527" t="s">
        <v>2346</v>
      </c>
      <c r="G3527" t="s">
        <v>2</v>
      </c>
      <c r="H3527" t="s">
        <v>2352</v>
      </c>
      <c r="I3527" s="63" t="e">
        <f t="array" ref="I3527">_xlfn.IFS(#REF!="1",1,#REF!="2",2,#REF!="3",3,#REF!="1A",4,#REF!="1B",5,#REF!="2A",6,#REF!="2B",7,#REF!="3A",8,#REF!="3B",9,#REF!="4A",10,#REF!="","")</f>
        <v>#REF!</v>
      </c>
      <c r="J3527">
        <f>VLOOKUP(F3527,profesor!$G$2:$H$101,2,0)</f>
        <v>36</v>
      </c>
      <c r="K3527">
        <f>VLOOKUP(H3527,ar_predmet!A:C,3,0)</f>
        <v>94</v>
      </c>
      <c r="L3527" s="3">
        <f>VLOOKUP(H3527,ar_predmet!A:C,2,FALSE())</f>
        <v>6218</v>
      </c>
      <c r="M3527">
        <f>+VLOOKUP(G3527,tip_dogodka!$B$2:$C$10,2,0)</f>
        <v>1</v>
      </c>
      <c r="N3527">
        <f>+VLOOKUP(E3527,prostor!$F$1:$G$101,2,0)</f>
        <v>15</v>
      </c>
      <c r="O3527">
        <f t="shared" si="220"/>
        <v>150</v>
      </c>
      <c r="P3527">
        <f>VLOOKUP(O3527,mi2hh!A$2:B$4261,2,FALSE())</f>
        <v>3</v>
      </c>
      <c r="Q3527" t="str">
        <f t="shared" si="221"/>
        <v>Red</v>
      </c>
      <c r="R3527" t="str">
        <f t="shared" si="222"/>
        <v>UN</v>
      </c>
      <c r="S3527" s="24" t="s">
        <v>1208</v>
      </c>
      <c r="T3527" t="str">
        <f t="shared" si="223"/>
        <v/>
      </c>
      <c r="U3527">
        <f>VLOOKUP(S3527,ar_skupina!L$2:M$136,2,FALSE())</f>
        <v>65</v>
      </c>
    </row>
    <row r="3528" spans="1:21" ht="14.25" customHeight="1" x14ac:dyDescent="0.25">
      <c r="A3528">
        <v>4265</v>
      </c>
      <c r="B3528" s="9">
        <v>45386.416666666701</v>
      </c>
      <c r="C3528" s="9">
        <v>45386.520833333299</v>
      </c>
      <c r="D3528" t="s">
        <v>2374</v>
      </c>
      <c r="E3528">
        <v>411</v>
      </c>
      <c r="F3528" t="s">
        <v>2346</v>
      </c>
      <c r="G3528" t="s">
        <v>2</v>
      </c>
      <c r="H3528" t="s">
        <v>2270</v>
      </c>
      <c r="I3528" s="63" t="e">
        <f t="array" ref="I3528">_xlfn.IFS(#REF!="1",1,#REF!="2",2,#REF!="3",3,#REF!="1A",4,#REF!="1B",5,#REF!="2A",6,#REF!="2B",7,#REF!="3A",8,#REF!="3B",9,#REF!="4A",10,#REF!="","")</f>
        <v>#REF!</v>
      </c>
      <c r="J3528">
        <f>VLOOKUP(F3528,profesor!$G$2:$H$101,2,0)</f>
        <v>36</v>
      </c>
      <c r="K3528">
        <f>VLOOKUP(H3528,ar_predmet!A:C,3,0)</f>
        <v>82</v>
      </c>
      <c r="L3528" s="3">
        <f>VLOOKUP(H3528,ar_predmet!A:C,2,FALSE())</f>
        <v>6120</v>
      </c>
      <c r="M3528">
        <f>+VLOOKUP(G3528,tip_dogodka!$B$2:$C$10,2,0)</f>
        <v>1</v>
      </c>
      <c r="N3528">
        <f>+VLOOKUP(E3528,prostor!$F$1:$G$101,2,0)</f>
        <v>14</v>
      </c>
      <c r="O3528">
        <f t="shared" si="220"/>
        <v>150</v>
      </c>
      <c r="P3528">
        <f>VLOOKUP(O3528,mi2hh!A$2:B$4261,2,FALSE())</f>
        <v>3</v>
      </c>
      <c r="Q3528" t="str">
        <f t="shared" si="221"/>
        <v>Red</v>
      </c>
      <c r="R3528" t="str">
        <f t="shared" si="222"/>
        <v>UN</v>
      </c>
      <c r="S3528" s="24" t="s">
        <v>1194</v>
      </c>
      <c r="T3528" t="str">
        <f t="shared" si="223"/>
        <v/>
      </c>
      <c r="U3528">
        <f>VLOOKUP(S3528,ar_skupina!L$2:M$136,2,FALSE())</f>
        <v>51</v>
      </c>
    </row>
    <row r="3529" spans="1:21" ht="14.25" customHeight="1" x14ac:dyDescent="0.25">
      <c r="A3529">
        <v>4266</v>
      </c>
      <c r="B3529" s="9">
        <v>45379.489583333299</v>
      </c>
      <c r="C3529" s="9">
        <v>45379.59375</v>
      </c>
      <c r="D3529" t="s">
        <v>2347</v>
      </c>
      <c r="E3529" t="s">
        <v>16</v>
      </c>
      <c r="F3529" t="s">
        <v>2346</v>
      </c>
      <c r="G3529" t="s">
        <v>5</v>
      </c>
      <c r="H3529" t="s">
        <v>2348</v>
      </c>
      <c r="I3529" s="63" t="e">
        <f t="array" ref="I3529">_xlfn.IFS(#REF!="1",1,#REF!="2",2,#REF!="3",3,#REF!="1A",4,#REF!="1B",5,#REF!="2A",6,#REF!="2B",7,#REF!="3A",8,#REF!="3B",9,#REF!="4A",10,#REF!="","")</f>
        <v>#REF!</v>
      </c>
      <c r="J3529">
        <f>VLOOKUP(F3529,profesor!$G$2:$H$101,2,0)</f>
        <v>36</v>
      </c>
      <c r="K3529">
        <f>VLOOKUP(H3529,ar_predmet!A:C,3,0)</f>
        <v>24</v>
      </c>
      <c r="L3529" s="3">
        <f>VLOOKUP(H3529,ar_predmet!A:C,2,FALSE())</f>
        <v>5226</v>
      </c>
      <c r="M3529">
        <f>+VLOOKUP(G3529,tip_dogodka!$B$2:$C$10,2,0)</f>
        <v>4</v>
      </c>
      <c r="N3529">
        <f>+VLOOKUP(E3529,prostor!$F$1:$G$101,2,0)</f>
        <v>54</v>
      </c>
      <c r="O3529">
        <f t="shared" si="220"/>
        <v>150</v>
      </c>
      <c r="P3529">
        <f>VLOOKUP(O3529,mi2hh!A$2:B$4261,2,FALSE())</f>
        <v>3</v>
      </c>
      <c r="Q3529" t="str">
        <f t="shared" si="221"/>
        <v>Red</v>
      </c>
      <c r="R3529" t="str">
        <f t="shared" si="222"/>
        <v>VS</v>
      </c>
      <c r="S3529" s="24" t="s">
        <v>1180</v>
      </c>
      <c r="T3529" t="str">
        <f t="shared" si="223"/>
        <v/>
      </c>
      <c r="U3529">
        <f>VLOOKUP(S3529,ar_skupina!L$2:M$136,2,FALSE())</f>
        <v>40</v>
      </c>
    </row>
    <row r="3530" spans="1:21" ht="14.25" customHeight="1" x14ac:dyDescent="0.25">
      <c r="A3530">
        <v>4267</v>
      </c>
      <c r="B3530" s="9">
        <v>45238.635416666701</v>
      </c>
      <c r="C3530" s="9">
        <v>45238.739583333299</v>
      </c>
      <c r="D3530" t="s">
        <v>2366</v>
      </c>
      <c r="E3530">
        <v>413</v>
      </c>
      <c r="F3530" t="s">
        <v>2346</v>
      </c>
      <c r="G3530" t="s">
        <v>3</v>
      </c>
      <c r="H3530" t="s">
        <v>1672</v>
      </c>
      <c r="I3530" s="63" t="e">
        <f t="array" ref="I3530">_xlfn.IFS(#REF!="1",1,#REF!="2",2,#REF!="3",3,#REF!="1A",4,#REF!="1B",5,#REF!="2A",6,#REF!="2B",7,#REF!="3A",8,#REF!="3B",9,#REF!="4A",10,#REF!="","")</f>
        <v>#REF!</v>
      </c>
      <c r="J3530">
        <f>VLOOKUP(F3530,profesor!$G$2:$H$101,2,0)</f>
        <v>36</v>
      </c>
      <c r="K3530">
        <f>VLOOKUP(H3530,ar_predmet!A:C,3,0)</f>
        <v>117</v>
      </c>
      <c r="L3530" s="3">
        <f>VLOOKUP(H3530,ar_predmet!A:C,2,FALSE())</f>
        <v>6304</v>
      </c>
      <c r="M3530">
        <f>+VLOOKUP(G3530,tip_dogodka!$B$2:$C$10,2,0)</f>
        <v>2</v>
      </c>
      <c r="N3530">
        <f>+VLOOKUP(E3530,prostor!$F$1:$G$101,2,0)</f>
        <v>16</v>
      </c>
      <c r="O3530">
        <f t="shared" si="220"/>
        <v>150</v>
      </c>
      <c r="P3530">
        <f>VLOOKUP(O3530,mi2hh!A$2:B$4261,2,FALSE())</f>
        <v>3</v>
      </c>
      <c r="Q3530" t="str">
        <f t="shared" si="221"/>
        <v>Red</v>
      </c>
      <c r="R3530" t="str">
        <f t="shared" si="222"/>
        <v>UN</v>
      </c>
      <c r="S3530" s="24" t="s">
        <v>1212</v>
      </c>
      <c r="T3530" t="str">
        <f t="shared" si="223"/>
        <v>2</v>
      </c>
      <c r="U3530">
        <f>VLOOKUP(S3530,ar_skupina!L$2:M$136,2,FALSE())</f>
        <v>69</v>
      </c>
    </row>
    <row r="3531" spans="1:21" ht="14.25" customHeight="1" x14ac:dyDescent="0.25">
      <c r="A3531">
        <v>4268</v>
      </c>
      <c r="B3531" s="9">
        <v>45243.375</v>
      </c>
      <c r="C3531" s="9">
        <v>45243.479166666701</v>
      </c>
      <c r="D3531" t="s">
        <v>2365</v>
      </c>
      <c r="E3531" t="s">
        <v>16</v>
      </c>
      <c r="F3531" t="s">
        <v>2346</v>
      </c>
      <c r="G3531" t="s">
        <v>5</v>
      </c>
      <c r="H3531" t="s">
        <v>1680</v>
      </c>
      <c r="I3531" s="63" t="e">
        <f t="array" ref="I3531">_xlfn.IFS(#REF!="1",1,#REF!="2",2,#REF!="3",3,#REF!="1A",4,#REF!="1B",5,#REF!="2A",6,#REF!="2B",7,#REF!="3A",8,#REF!="3B",9,#REF!="4A",10,#REF!="","")</f>
        <v>#REF!</v>
      </c>
      <c r="J3531">
        <f>VLOOKUP(F3531,profesor!$G$2:$H$101,2,0)</f>
        <v>36</v>
      </c>
      <c r="K3531">
        <f>VLOOKUP(H3531,ar_predmet!A:C,3,0)</f>
        <v>21</v>
      </c>
      <c r="L3531" s="3">
        <f>VLOOKUP(H3531,ar_predmet!A:C,2,FALSE())</f>
        <v>5220</v>
      </c>
      <c r="M3531">
        <f>+VLOOKUP(G3531,tip_dogodka!$B$2:$C$10,2,0)</f>
        <v>4</v>
      </c>
      <c r="N3531">
        <f>+VLOOKUP(E3531,prostor!$F$1:$G$101,2,0)</f>
        <v>54</v>
      </c>
      <c r="O3531">
        <f t="shared" si="220"/>
        <v>150</v>
      </c>
      <c r="P3531">
        <f>VLOOKUP(O3531,mi2hh!A$2:B$4261,2,FALSE())</f>
        <v>3</v>
      </c>
      <c r="Q3531" t="str">
        <f t="shared" si="221"/>
        <v>Red</v>
      </c>
      <c r="R3531" t="str">
        <f t="shared" si="222"/>
        <v>VS</v>
      </c>
      <c r="S3531" s="24" t="s">
        <v>1156</v>
      </c>
      <c r="T3531" t="str">
        <f t="shared" si="223"/>
        <v/>
      </c>
      <c r="U3531">
        <f>VLOOKUP(S3531,ar_skupina!L$2:M$136,2,FALSE())</f>
        <v>19</v>
      </c>
    </row>
    <row r="3532" spans="1:21" ht="14.25" customHeight="1" x14ac:dyDescent="0.25">
      <c r="A3532">
        <v>4270</v>
      </c>
      <c r="B3532" s="9">
        <v>45352.489583333299</v>
      </c>
      <c r="C3532" s="9">
        <v>45352.59375</v>
      </c>
      <c r="D3532" t="s">
        <v>2353</v>
      </c>
      <c r="E3532">
        <v>5</v>
      </c>
      <c r="F3532" t="s">
        <v>2346</v>
      </c>
      <c r="G3532" t="s">
        <v>2</v>
      </c>
      <c r="H3532" t="s">
        <v>1755</v>
      </c>
      <c r="I3532" s="63" t="e">
        <f t="array" ref="I3532">_xlfn.IFS(#REF!="1",1,#REF!="2",2,#REF!="3",3,#REF!="1A",4,#REF!="1B",5,#REF!="2A",6,#REF!="2B",7,#REF!="3A",8,#REF!="3B",9,#REF!="4A",10,#REF!="","")</f>
        <v>#REF!</v>
      </c>
      <c r="J3532">
        <f>VLOOKUP(F3532,profesor!$G$2:$H$101,2,0)</f>
        <v>36</v>
      </c>
      <c r="K3532">
        <f>VLOOKUP(H3532,ar_predmet!A:C,3,0)</f>
        <v>59</v>
      </c>
      <c r="L3532" s="3">
        <f>VLOOKUP(H3532,ar_predmet!A:C,2,FALSE())</f>
        <v>5316</v>
      </c>
      <c r="M3532">
        <f>+VLOOKUP(G3532,tip_dogodka!$B$2:$C$10,2,0)</f>
        <v>1</v>
      </c>
      <c r="N3532">
        <f>+VLOOKUP(E3532,prostor!$F$1:$G$101,2,0)</f>
        <v>1</v>
      </c>
      <c r="O3532">
        <f t="shared" si="220"/>
        <v>150</v>
      </c>
      <c r="P3532">
        <f>VLOOKUP(O3532,mi2hh!A$2:B$4261,2,FALSE())</f>
        <v>3</v>
      </c>
      <c r="Q3532" t="str">
        <f t="shared" si="221"/>
        <v>Red</v>
      </c>
      <c r="R3532" t="str">
        <f t="shared" si="222"/>
        <v>VS</v>
      </c>
      <c r="S3532" s="24" t="s">
        <v>1180</v>
      </c>
      <c r="T3532" t="str">
        <f t="shared" si="223"/>
        <v/>
      </c>
      <c r="U3532">
        <f>VLOOKUP(S3532,ar_skupina!L$2:M$136,2,FALSE())</f>
        <v>40</v>
      </c>
    </row>
    <row r="3533" spans="1:21" ht="14.25" customHeight="1" x14ac:dyDescent="0.25">
      <c r="A3533">
        <v>4271</v>
      </c>
      <c r="B3533" s="9">
        <v>45282.489583333299</v>
      </c>
      <c r="C3533" s="9">
        <v>45282.59375</v>
      </c>
      <c r="D3533" t="s">
        <v>2368</v>
      </c>
      <c r="E3533" t="s">
        <v>16</v>
      </c>
      <c r="F3533" t="s">
        <v>2346</v>
      </c>
      <c r="G3533" t="s">
        <v>5</v>
      </c>
      <c r="H3533" t="s">
        <v>1670</v>
      </c>
      <c r="I3533" s="63" t="e">
        <f t="array" ref="I3533">_xlfn.IFS(#REF!="1",1,#REF!="2",2,#REF!="3",3,#REF!="1A",4,#REF!="1B",5,#REF!="2A",6,#REF!="2B",7,#REF!="3A",8,#REF!="3B",9,#REF!="4A",10,#REF!="","")</f>
        <v>#REF!</v>
      </c>
      <c r="J3533">
        <f>VLOOKUP(F3533,profesor!$G$2:$H$101,2,0)</f>
        <v>36</v>
      </c>
      <c r="K3533">
        <f>VLOOKUP(H3533,ar_predmet!A:C,3,0)</f>
        <v>181</v>
      </c>
      <c r="L3533" s="3">
        <f>VLOOKUP(H3533,ar_predmet!A:C,2,FALSE())</f>
        <v>7216</v>
      </c>
      <c r="M3533">
        <f>+VLOOKUP(G3533,tip_dogodka!$B$2:$C$10,2,0)</f>
        <v>4</v>
      </c>
      <c r="N3533">
        <f>+VLOOKUP(E3533,prostor!$F$1:$G$101,2,0)</f>
        <v>54</v>
      </c>
      <c r="O3533">
        <f t="shared" si="220"/>
        <v>150</v>
      </c>
      <c r="P3533">
        <f>VLOOKUP(O3533,mi2hh!A$2:B$4261,2,FALSE())</f>
        <v>3</v>
      </c>
      <c r="Q3533" t="str">
        <f t="shared" si="221"/>
        <v>Red</v>
      </c>
      <c r="R3533" t="str">
        <f t="shared" si="222"/>
        <v>MA</v>
      </c>
      <c r="S3533" s="24" t="s">
        <v>1229</v>
      </c>
      <c r="T3533" t="str">
        <f t="shared" si="223"/>
        <v/>
      </c>
      <c r="U3533">
        <f>VLOOKUP(S3533,ar_skupina!L$2:M$136,2,FALSE())</f>
        <v>85</v>
      </c>
    </row>
    <row r="3534" spans="1:21" ht="14.25" customHeight="1" x14ac:dyDescent="0.25">
      <c r="A3534">
        <v>4272</v>
      </c>
      <c r="B3534" s="9">
        <v>45247.635416666701</v>
      </c>
      <c r="C3534" s="9">
        <v>45247.739583333299</v>
      </c>
      <c r="D3534" t="s">
        <v>2363</v>
      </c>
      <c r="E3534">
        <v>413</v>
      </c>
      <c r="F3534" t="s">
        <v>2346</v>
      </c>
      <c r="G3534" t="s">
        <v>3</v>
      </c>
      <c r="H3534" t="s">
        <v>1672</v>
      </c>
      <c r="I3534" s="63" t="e">
        <f t="array" ref="I3534">_xlfn.IFS(#REF!="1",1,#REF!="2",2,#REF!="3",3,#REF!="1A",4,#REF!="1B",5,#REF!="2A",6,#REF!="2B",7,#REF!="3A",8,#REF!="3B",9,#REF!="4A",10,#REF!="","")</f>
        <v>#REF!</v>
      </c>
      <c r="J3534">
        <f>VLOOKUP(F3534,profesor!$G$2:$H$101,2,0)</f>
        <v>36</v>
      </c>
      <c r="K3534">
        <f>VLOOKUP(H3534,ar_predmet!A:C,3,0)</f>
        <v>117</v>
      </c>
      <c r="L3534" s="3">
        <f>VLOOKUP(H3534,ar_predmet!A:C,2,FALSE())</f>
        <v>6304</v>
      </c>
      <c r="M3534">
        <f>+VLOOKUP(G3534,tip_dogodka!$B$2:$C$10,2,0)</f>
        <v>2</v>
      </c>
      <c r="N3534">
        <f>+VLOOKUP(E3534,prostor!$F$1:$G$101,2,0)</f>
        <v>16</v>
      </c>
      <c r="O3534">
        <f t="shared" si="220"/>
        <v>150</v>
      </c>
      <c r="P3534">
        <f>VLOOKUP(O3534,mi2hh!A$2:B$4261,2,FALSE())</f>
        <v>3</v>
      </c>
      <c r="Q3534" t="str">
        <f t="shared" si="221"/>
        <v>Red</v>
      </c>
      <c r="R3534" t="str">
        <f t="shared" si="222"/>
        <v>UN</v>
      </c>
      <c r="S3534" s="24" t="s">
        <v>1213</v>
      </c>
      <c r="T3534" t="str">
        <f t="shared" si="223"/>
        <v>3</v>
      </c>
      <c r="U3534">
        <f>VLOOKUP(S3534,ar_skupina!L$2:M$136,2,FALSE())</f>
        <v>70</v>
      </c>
    </row>
    <row r="3535" spans="1:21" ht="14.25" customHeight="1" x14ac:dyDescent="0.25">
      <c r="A3535">
        <v>4273</v>
      </c>
      <c r="B3535" s="9">
        <v>45362.375</v>
      </c>
      <c r="C3535" s="9">
        <v>45362.479166666701</v>
      </c>
      <c r="D3535" t="s">
        <v>2350</v>
      </c>
      <c r="E3535">
        <v>5</v>
      </c>
      <c r="F3535" t="s">
        <v>2346</v>
      </c>
      <c r="G3535" t="s">
        <v>2</v>
      </c>
      <c r="H3535" t="s">
        <v>2348</v>
      </c>
      <c r="I3535" s="63" t="e">
        <f t="array" ref="I3535">_xlfn.IFS(#REF!="1",1,#REF!="2",2,#REF!="3",3,#REF!="1A",4,#REF!="1B",5,#REF!="2A",6,#REF!="2B",7,#REF!="3A",8,#REF!="3B",9,#REF!="4A",10,#REF!="","")</f>
        <v>#REF!</v>
      </c>
      <c r="J3535">
        <f>VLOOKUP(F3535,profesor!$G$2:$H$101,2,0)</f>
        <v>36</v>
      </c>
      <c r="K3535">
        <f>VLOOKUP(H3535,ar_predmet!A:C,3,0)</f>
        <v>24</v>
      </c>
      <c r="L3535" s="3">
        <f>VLOOKUP(H3535,ar_predmet!A:C,2,FALSE())</f>
        <v>5226</v>
      </c>
      <c r="M3535">
        <f>+VLOOKUP(G3535,tip_dogodka!$B$2:$C$10,2,0)</f>
        <v>1</v>
      </c>
      <c r="N3535">
        <f>+VLOOKUP(E3535,prostor!$F$1:$G$101,2,0)</f>
        <v>1</v>
      </c>
      <c r="O3535">
        <f t="shared" si="220"/>
        <v>150</v>
      </c>
      <c r="P3535">
        <f>VLOOKUP(O3535,mi2hh!A$2:B$4261,2,FALSE())</f>
        <v>3</v>
      </c>
      <c r="Q3535" t="str">
        <f t="shared" si="221"/>
        <v>Red</v>
      </c>
      <c r="R3535" t="str">
        <f t="shared" si="222"/>
        <v>VS</v>
      </c>
      <c r="S3535" s="24" t="s">
        <v>1180</v>
      </c>
      <c r="T3535" t="str">
        <f t="shared" si="223"/>
        <v/>
      </c>
      <c r="U3535">
        <f>VLOOKUP(S3535,ar_skupina!L$2:M$136,2,FALSE())</f>
        <v>40</v>
      </c>
    </row>
    <row r="3536" spans="1:21" ht="14.25" customHeight="1" x14ac:dyDescent="0.25">
      <c r="A3536">
        <v>4274</v>
      </c>
      <c r="B3536" s="9">
        <v>45265.375</v>
      </c>
      <c r="C3536" s="9">
        <v>45265.479166666701</v>
      </c>
      <c r="D3536" t="s">
        <v>2351</v>
      </c>
      <c r="E3536">
        <v>413</v>
      </c>
      <c r="F3536" t="s">
        <v>2346</v>
      </c>
      <c r="G3536" t="s">
        <v>2</v>
      </c>
      <c r="H3536" t="s">
        <v>2352</v>
      </c>
      <c r="I3536" s="63" t="e">
        <f t="array" ref="I3536">_xlfn.IFS(#REF!="1",1,#REF!="2",2,#REF!="3",3,#REF!="1A",4,#REF!="1B",5,#REF!="2A",6,#REF!="2B",7,#REF!="3A",8,#REF!="3B",9,#REF!="4A",10,#REF!="","")</f>
        <v>#REF!</v>
      </c>
      <c r="J3536">
        <f>VLOOKUP(F3536,profesor!$G$2:$H$101,2,0)</f>
        <v>36</v>
      </c>
      <c r="K3536">
        <f>VLOOKUP(H3536,ar_predmet!A:C,3,0)</f>
        <v>94</v>
      </c>
      <c r="L3536" s="3">
        <f>VLOOKUP(H3536,ar_predmet!A:C,2,FALSE())</f>
        <v>6218</v>
      </c>
      <c r="M3536">
        <f>+VLOOKUP(G3536,tip_dogodka!$B$2:$C$10,2,0)</f>
        <v>1</v>
      </c>
      <c r="N3536">
        <f>+VLOOKUP(E3536,prostor!$F$1:$G$101,2,0)</f>
        <v>16</v>
      </c>
      <c r="O3536">
        <f t="shared" si="220"/>
        <v>150</v>
      </c>
      <c r="P3536">
        <f>VLOOKUP(O3536,mi2hh!A$2:B$4261,2,FALSE())</f>
        <v>3</v>
      </c>
      <c r="Q3536" t="str">
        <f t="shared" si="221"/>
        <v>Red</v>
      </c>
      <c r="R3536" t="str">
        <f t="shared" si="222"/>
        <v>UN</v>
      </c>
      <c r="S3536" s="24" t="s">
        <v>1208</v>
      </c>
      <c r="T3536" t="str">
        <f t="shared" si="223"/>
        <v/>
      </c>
      <c r="U3536">
        <f>VLOOKUP(S3536,ar_skupina!L$2:M$136,2,FALSE())</f>
        <v>65</v>
      </c>
    </row>
    <row r="3537" spans="1:21" ht="14.25" customHeight="1" x14ac:dyDescent="0.25">
      <c r="A3537">
        <v>4276</v>
      </c>
      <c r="B3537" s="9">
        <v>45251.635416666701</v>
      </c>
      <c r="C3537" s="9">
        <v>45251.739583333299</v>
      </c>
      <c r="D3537" t="s">
        <v>2364</v>
      </c>
      <c r="E3537" t="s">
        <v>16</v>
      </c>
      <c r="F3537" t="s">
        <v>2346</v>
      </c>
      <c r="G3537" t="s">
        <v>5</v>
      </c>
      <c r="H3537" t="s">
        <v>1672</v>
      </c>
      <c r="I3537" s="63" t="e">
        <f t="array" ref="I3537">_xlfn.IFS(#REF!="1",1,#REF!="2",2,#REF!="3",3,#REF!="1A",4,#REF!="1B",5,#REF!="2A",6,#REF!="2B",7,#REF!="3A",8,#REF!="3B",9,#REF!="4A",10,#REF!="","")</f>
        <v>#REF!</v>
      </c>
      <c r="J3537">
        <f>VLOOKUP(F3537,profesor!$G$2:$H$101,2,0)</f>
        <v>36</v>
      </c>
      <c r="K3537">
        <f>VLOOKUP(H3537,ar_predmet!A:C,3,0)</f>
        <v>117</v>
      </c>
      <c r="L3537" s="3">
        <f>VLOOKUP(H3537,ar_predmet!A:C,2,FALSE())</f>
        <v>6304</v>
      </c>
      <c r="M3537">
        <f>+VLOOKUP(G3537,tip_dogodka!$B$2:$C$10,2,0)</f>
        <v>4</v>
      </c>
      <c r="N3537">
        <f>+VLOOKUP(E3537,prostor!$F$1:$G$101,2,0)</f>
        <v>54</v>
      </c>
      <c r="O3537">
        <f t="shared" si="220"/>
        <v>150</v>
      </c>
      <c r="P3537">
        <f>VLOOKUP(O3537,mi2hh!A$2:B$4261,2,FALSE())</f>
        <v>3</v>
      </c>
      <c r="Q3537" t="str">
        <f t="shared" si="221"/>
        <v>Red</v>
      </c>
      <c r="R3537" t="str">
        <f t="shared" si="222"/>
        <v>UN</v>
      </c>
      <c r="S3537" s="24" t="s">
        <v>1213</v>
      </c>
      <c r="T3537" t="str">
        <f t="shared" si="223"/>
        <v>3</v>
      </c>
      <c r="U3537">
        <f>VLOOKUP(S3537,ar_skupina!L$2:M$136,2,FALSE())</f>
        <v>70</v>
      </c>
    </row>
    <row r="3538" spans="1:21" ht="14.25" customHeight="1" x14ac:dyDescent="0.25">
      <c r="A3538">
        <v>4278</v>
      </c>
      <c r="B3538" s="9">
        <v>45275.375</v>
      </c>
      <c r="C3538" s="9">
        <v>45275.479166666701</v>
      </c>
      <c r="D3538" t="s">
        <v>2367</v>
      </c>
      <c r="E3538">
        <v>413</v>
      </c>
      <c r="F3538" t="s">
        <v>2346</v>
      </c>
      <c r="G3538" t="s">
        <v>3</v>
      </c>
      <c r="H3538" t="s">
        <v>2352</v>
      </c>
      <c r="I3538" s="63" t="e">
        <f t="array" ref="I3538">_xlfn.IFS(#REF!="1",1,#REF!="2",2,#REF!="3",3,#REF!="1A",4,#REF!="1B",5,#REF!="2A",6,#REF!="2B",7,#REF!="3A",8,#REF!="3B",9,#REF!="4A",10,#REF!="","")</f>
        <v>#REF!</v>
      </c>
      <c r="J3538">
        <f>VLOOKUP(F3538,profesor!$G$2:$H$101,2,0)</f>
        <v>36</v>
      </c>
      <c r="K3538">
        <f>VLOOKUP(H3538,ar_predmet!A:C,3,0)</f>
        <v>94</v>
      </c>
      <c r="L3538" s="3">
        <f>VLOOKUP(H3538,ar_predmet!A:C,2,FALSE())</f>
        <v>6218</v>
      </c>
      <c r="M3538">
        <f>+VLOOKUP(G3538,tip_dogodka!$B$2:$C$10,2,0)</f>
        <v>2</v>
      </c>
      <c r="N3538">
        <f>+VLOOKUP(E3538,prostor!$F$1:$G$101,2,0)</f>
        <v>16</v>
      </c>
      <c r="O3538">
        <f t="shared" si="220"/>
        <v>150</v>
      </c>
      <c r="P3538">
        <f>VLOOKUP(O3538,mi2hh!A$2:B$4261,2,FALSE())</f>
        <v>3</v>
      </c>
      <c r="Q3538" t="str">
        <f t="shared" si="221"/>
        <v>Red</v>
      </c>
      <c r="R3538" t="str">
        <f t="shared" si="222"/>
        <v>UN</v>
      </c>
      <c r="S3538" s="24" t="s">
        <v>1208</v>
      </c>
      <c r="T3538" t="str">
        <f t="shared" si="223"/>
        <v/>
      </c>
      <c r="U3538">
        <f>VLOOKUP(S3538,ar_skupina!L$2:M$136,2,FALSE())</f>
        <v>65</v>
      </c>
    </row>
    <row r="3539" spans="1:21" ht="14.25" customHeight="1" x14ac:dyDescent="0.25">
      <c r="A3539">
        <v>4279</v>
      </c>
      <c r="B3539" s="9">
        <v>45237.635416666701</v>
      </c>
      <c r="C3539" s="9">
        <v>45237.739583333299</v>
      </c>
      <c r="D3539" t="s">
        <v>2366</v>
      </c>
      <c r="E3539">
        <v>413</v>
      </c>
      <c r="F3539" t="s">
        <v>2346</v>
      </c>
      <c r="G3539" t="s">
        <v>3</v>
      </c>
      <c r="H3539" t="s">
        <v>1672</v>
      </c>
      <c r="I3539" s="63" t="e">
        <f t="array" ref="I3539">_xlfn.IFS(#REF!="1",1,#REF!="2",2,#REF!="3",3,#REF!="1A",4,#REF!="1B",5,#REF!="2A",6,#REF!="2B",7,#REF!="3A",8,#REF!="3B",9,#REF!="4A",10,#REF!="","")</f>
        <v>#REF!</v>
      </c>
      <c r="J3539">
        <f>VLOOKUP(F3539,profesor!$G$2:$H$101,2,0)</f>
        <v>36</v>
      </c>
      <c r="K3539">
        <f>VLOOKUP(H3539,ar_predmet!A:C,3,0)</f>
        <v>117</v>
      </c>
      <c r="L3539" s="3">
        <f>VLOOKUP(H3539,ar_predmet!A:C,2,FALSE())</f>
        <v>6304</v>
      </c>
      <c r="M3539">
        <f>+VLOOKUP(G3539,tip_dogodka!$B$2:$C$10,2,0)</f>
        <v>2</v>
      </c>
      <c r="N3539">
        <f>+VLOOKUP(E3539,prostor!$F$1:$G$101,2,0)</f>
        <v>16</v>
      </c>
      <c r="O3539">
        <f t="shared" si="220"/>
        <v>150</v>
      </c>
      <c r="P3539">
        <f>VLOOKUP(O3539,mi2hh!A$2:B$4261,2,FALSE())</f>
        <v>3</v>
      </c>
      <c r="Q3539" t="str">
        <f t="shared" si="221"/>
        <v>Red</v>
      </c>
      <c r="R3539" t="str">
        <f t="shared" si="222"/>
        <v>UN</v>
      </c>
      <c r="S3539" s="24" t="s">
        <v>1212</v>
      </c>
      <c r="T3539" t="str">
        <f t="shared" si="223"/>
        <v>2</v>
      </c>
      <c r="U3539">
        <f>VLOOKUP(S3539,ar_skupina!L$2:M$136,2,FALSE())</f>
        <v>69</v>
      </c>
    </row>
    <row r="3540" spans="1:21" ht="14.25" customHeight="1" x14ac:dyDescent="0.25">
      <c r="A3540">
        <v>4280</v>
      </c>
      <c r="B3540" s="9">
        <v>45355.375</v>
      </c>
      <c r="C3540" s="9">
        <v>45355.479166666701</v>
      </c>
      <c r="D3540" t="s">
        <v>2350</v>
      </c>
      <c r="E3540">
        <v>5</v>
      </c>
      <c r="F3540" t="s">
        <v>2346</v>
      </c>
      <c r="G3540" t="s">
        <v>2</v>
      </c>
      <c r="H3540" t="s">
        <v>2348</v>
      </c>
      <c r="I3540" s="63" t="e">
        <f t="array" ref="I3540">_xlfn.IFS(#REF!="1",1,#REF!="2",2,#REF!="3",3,#REF!="1A",4,#REF!="1B",5,#REF!="2A",6,#REF!="2B",7,#REF!="3A",8,#REF!="3B",9,#REF!="4A",10,#REF!="","")</f>
        <v>#REF!</v>
      </c>
      <c r="J3540">
        <f>VLOOKUP(F3540,profesor!$G$2:$H$101,2,0)</f>
        <v>36</v>
      </c>
      <c r="K3540">
        <f>VLOOKUP(H3540,ar_predmet!A:C,3,0)</f>
        <v>24</v>
      </c>
      <c r="L3540" s="3">
        <f>VLOOKUP(H3540,ar_predmet!A:C,2,FALSE())</f>
        <v>5226</v>
      </c>
      <c r="M3540">
        <f>+VLOOKUP(G3540,tip_dogodka!$B$2:$C$10,2,0)</f>
        <v>1</v>
      </c>
      <c r="N3540">
        <f>+VLOOKUP(E3540,prostor!$F$1:$G$101,2,0)</f>
        <v>1</v>
      </c>
      <c r="O3540">
        <f t="shared" si="220"/>
        <v>150</v>
      </c>
      <c r="P3540">
        <f>VLOOKUP(O3540,mi2hh!A$2:B$4261,2,FALSE())</f>
        <v>3</v>
      </c>
      <c r="Q3540" t="str">
        <f t="shared" si="221"/>
        <v>Red</v>
      </c>
      <c r="R3540" t="str">
        <f t="shared" si="222"/>
        <v>VS</v>
      </c>
      <c r="S3540" s="24" t="s">
        <v>1180</v>
      </c>
      <c r="T3540" t="str">
        <f t="shared" si="223"/>
        <v/>
      </c>
      <c r="U3540">
        <f>VLOOKUP(S3540,ar_skupina!L$2:M$136,2,FALSE())</f>
        <v>40</v>
      </c>
    </row>
    <row r="3541" spans="1:21" ht="14.25" customHeight="1" x14ac:dyDescent="0.25">
      <c r="A3541">
        <v>4282</v>
      </c>
      <c r="B3541" s="9">
        <v>45358.489583333299</v>
      </c>
      <c r="C3541" s="9">
        <v>45358.59375</v>
      </c>
      <c r="D3541" t="s">
        <v>2353</v>
      </c>
      <c r="E3541">
        <v>5</v>
      </c>
      <c r="F3541" t="s">
        <v>2346</v>
      </c>
      <c r="G3541" t="s">
        <v>2</v>
      </c>
      <c r="H3541" t="s">
        <v>1755</v>
      </c>
      <c r="I3541" s="63" t="e">
        <f t="array" ref="I3541">_xlfn.IFS(#REF!="1",1,#REF!="2",2,#REF!="3",3,#REF!="1A",4,#REF!="1B",5,#REF!="2A",6,#REF!="2B",7,#REF!="3A",8,#REF!="3B",9,#REF!="4A",10,#REF!="","")</f>
        <v>#REF!</v>
      </c>
      <c r="J3541">
        <f>VLOOKUP(F3541,profesor!$G$2:$H$101,2,0)</f>
        <v>36</v>
      </c>
      <c r="K3541">
        <f>VLOOKUP(H3541,ar_predmet!A:C,3,0)</f>
        <v>59</v>
      </c>
      <c r="L3541" s="3">
        <f>VLOOKUP(H3541,ar_predmet!A:C,2,FALSE())</f>
        <v>5316</v>
      </c>
      <c r="M3541">
        <f>+VLOOKUP(G3541,tip_dogodka!$B$2:$C$10,2,0)</f>
        <v>1</v>
      </c>
      <c r="N3541">
        <f>+VLOOKUP(E3541,prostor!$F$1:$G$101,2,0)</f>
        <v>1</v>
      </c>
      <c r="O3541">
        <f t="shared" si="220"/>
        <v>150</v>
      </c>
      <c r="P3541">
        <f>VLOOKUP(O3541,mi2hh!A$2:B$4261,2,FALSE())</f>
        <v>3</v>
      </c>
      <c r="Q3541" t="str">
        <f t="shared" si="221"/>
        <v>Red</v>
      </c>
      <c r="R3541" t="str">
        <f t="shared" si="222"/>
        <v>VS</v>
      </c>
      <c r="S3541" s="24" t="s">
        <v>1180</v>
      </c>
      <c r="T3541" t="str">
        <f t="shared" si="223"/>
        <v/>
      </c>
      <c r="U3541">
        <f>VLOOKUP(S3541,ar_skupina!L$2:M$136,2,FALSE())</f>
        <v>40</v>
      </c>
    </row>
    <row r="3542" spans="1:21" ht="14.25" customHeight="1" x14ac:dyDescent="0.25">
      <c r="A3542">
        <v>4283</v>
      </c>
      <c r="B3542" s="9">
        <v>45217.416666666701</v>
      </c>
      <c r="C3542" s="9">
        <v>45217.520833333299</v>
      </c>
      <c r="D3542" t="s">
        <v>2360</v>
      </c>
      <c r="E3542">
        <v>401</v>
      </c>
      <c r="F3542" t="s">
        <v>2346</v>
      </c>
      <c r="G3542" t="s">
        <v>3</v>
      </c>
      <c r="H3542" t="s">
        <v>1672</v>
      </c>
      <c r="I3542" s="63" t="e">
        <f t="array" ref="I3542">_xlfn.IFS(#REF!="1",1,#REF!="2",2,#REF!="3",3,#REF!="1A",4,#REF!="1B",5,#REF!="2A",6,#REF!="2B",7,#REF!="3A",8,#REF!="3B",9,#REF!="4A",10,#REF!="","")</f>
        <v>#REF!</v>
      </c>
      <c r="J3542">
        <f>VLOOKUP(F3542,profesor!$G$2:$H$101,2,0)</f>
        <v>36</v>
      </c>
      <c r="K3542">
        <f>VLOOKUP(H3542,ar_predmet!A:C,3,0)</f>
        <v>117</v>
      </c>
      <c r="L3542" s="3">
        <f>VLOOKUP(H3542,ar_predmet!A:C,2,FALSE())</f>
        <v>6304</v>
      </c>
      <c r="M3542">
        <f>+VLOOKUP(G3542,tip_dogodka!$B$2:$C$10,2,0)</f>
        <v>2</v>
      </c>
      <c r="N3542">
        <f>+VLOOKUP(E3542,prostor!$F$1:$G$101,2,0)</f>
        <v>10</v>
      </c>
      <c r="O3542">
        <f t="shared" si="220"/>
        <v>150</v>
      </c>
      <c r="P3542">
        <f>VLOOKUP(O3542,mi2hh!A$2:B$4261,2,FALSE())</f>
        <v>3</v>
      </c>
      <c r="Q3542" t="str">
        <f t="shared" si="221"/>
        <v>Red</v>
      </c>
      <c r="R3542" t="str">
        <f t="shared" si="222"/>
        <v>UN</v>
      </c>
      <c r="S3542" s="24" t="s">
        <v>1211</v>
      </c>
      <c r="T3542" t="str">
        <f t="shared" si="223"/>
        <v>1</v>
      </c>
      <c r="U3542">
        <f>VLOOKUP(S3542,ar_skupina!L$2:M$136,2,FALSE())</f>
        <v>68</v>
      </c>
    </row>
    <row r="3543" spans="1:21" ht="14.25" customHeight="1" x14ac:dyDescent="0.25">
      <c r="A3543">
        <v>4284</v>
      </c>
      <c r="B3543" s="9">
        <v>45301.375</v>
      </c>
      <c r="C3543" s="9">
        <v>45301.479166666701</v>
      </c>
      <c r="D3543" t="s">
        <v>2356</v>
      </c>
      <c r="E3543" t="s">
        <v>16</v>
      </c>
      <c r="F3543" t="s">
        <v>2346</v>
      </c>
      <c r="G3543" t="s">
        <v>5</v>
      </c>
      <c r="H3543" t="s">
        <v>2352</v>
      </c>
      <c r="I3543" s="63" t="e">
        <f t="array" ref="I3543">_xlfn.IFS(#REF!="1",1,#REF!="2",2,#REF!="3",3,#REF!="1A",4,#REF!="1B",5,#REF!="2A",6,#REF!="2B",7,#REF!="3A",8,#REF!="3B",9,#REF!="4A",10,#REF!="","")</f>
        <v>#REF!</v>
      </c>
      <c r="J3543">
        <f>VLOOKUP(F3543,profesor!$G$2:$H$101,2,0)</f>
        <v>36</v>
      </c>
      <c r="K3543">
        <f>VLOOKUP(H3543,ar_predmet!A:C,3,0)</f>
        <v>94</v>
      </c>
      <c r="L3543" s="3">
        <f>VLOOKUP(H3543,ar_predmet!A:C,2,FALSE())</f>
        <v>6218</v>
      </c>
      <c r="M3543">
        <f>+VLOOKUP(G3543,tip_dogodka!$B$2:$C$10,2,0)</f>
        <v>4</v>
      </c>
      <c r="N3543">
        <f>+VLOOKUP(E3543,prostor!$F$1:$G$101,2,0)</f>
        <v>54</v>
      </c>
      <c r="O3543">
        <f t="shared" si="220"/>
        <v>150</v>
      </c>
      <c r="P3543">
        <f>VLOOKUP(O3543,mi2hh!A$2:B$4261,2,FALSE())</f>
        <v>3</v>
      </c>
      <c r="Q3543" t="str">
        <f t="shared" si="221"/>
        <v>Red</v>
      </c>
      <c r="R3543" t="str">
        <f t="shared" si="222"/>
        <v>UN</v>
      </c>
      <c r="S3543" s="24" t="s">
        <v>1208</v>
      </c>
      <c r="T3543" t="str">
        <f t="shared" si="223"/>
        <v/>
      </c>
      <c r="U3543">
        <f>VLOOKUP(S3543,ar_skupina!L$2:M$136,2,FALSE())</f>
        <v>65</v>
      </c>
    </row>
    <row r="3544" spans="1:21" ht="14.25" customHeight="1" x14ac:dyDescent="0.25">
      <c r="A3544">
        <v>4286</v>
      </c>
      <c r="B3544" s="9">
        <v>45296.489583333299</v>
      </c>
      <c r="C3544" s="9">
        <v>45296.59375</v>
      </c>
      <c r="D3544" t="s">
        <v>2368</v>
      </c>
      <c r="E3544" t="s">
        <v>16</v>
      </c>
      <c r="F3544" t="s">
        <v>2346</v>
      </c>
      <c r="G3544" t="s">
        <v>5</v>
      </c>
      <c r="H3544" t="s">
        <v>1670</v>
      </c>
      <c r="I3544" s="63" t="e">
        <f t="array" ref="I3544">_xlfn.IFS(#REF!="1",1,#REF!="2",2,#REF!="3",3,#REF!="1A",4,#REF!="1B",5,#REF!="2A",6,#REF!="2B",7,#REF!="3A",8,#REF!="3B",9,#REF!="4A",10,#REF!="","")</f>
        <v>#REF!</v>
      </c>
      <c r="J3544">
        <f>VLOOKUP(F3544,profesor!$G$2:$H$101,2,0)</f>
        <v>36</v>
      </c>
      <c r="K3544">
        <f>VLOOKUP(H3544,ar_predmet!A:C,3,0)</f>
        <v>181</v>
      </c>
      <c r="L3544" s="3">
        <f>VLOOKUP(H3544,ar_predmet!A:C,2,FALSE())</f>
        <v>7216</v>
      </c>
      <c r="M3544">
        <f>+VLOOKUP(G3544,tip_dogodka!$B$2:$C$10,2,0)</f>
        <v>4</v>
      </c>
      <c r="N3544">
        <f>+VLOOKUP(E3544,prostor!$F$1:$G$101,2,0)</f>
        <v>54</v>
      </c>
      <c r="O3544">
        <f t="shared" si="220"/>
        <v>150</v>
      </c>
      <c r="P3544">
        <f>VLOOKUP(O3544,mi2hh!A$2:B$4261,2,FALSE())</f>
        <v>3</v>
      </c>
      <c r="Q3544" t="str">
        <f t="shared" si="221"/>
        <v>Red</v>
      </c>
      <c r="R3544" t="str">
        <f t="shared" si="222"/>
        <v>MA</v>
      </c>
      <c r="S3544" s="24" t="s">
        <v>1229</v>
      </c>
      <c r="T3544" t="str">
        <f t="shared" si="223"/>
        <v/>
      </c>
      <c r="U3544">
        <f>VLOOKUP(S3544,ar_skupina!L$2:M$136,2,FALSE())</f>
        <v>85</v>
      </c>
    </row>
    <row r="3545" spans="1:21" ht="14.25" customHeight="1" x14ac:dyDescent="0.25">
      <c r="A3545">
        <v>4287</v>
      </c>
      <c r="B3545" s="9">
        <v>45224.791666666701</v>
      </c>
      <c r="C3545" s="9">
        <v>45224.958333333299</v>
      </c>
      <c r="D3545" t="s">
        <v>2375</v>
      </c>
      <c r="E3545" t="s">
        <v>17</v>
      </c>
      <c r="F3545" t="s">
        <v>2376</v>
      </c>
      <c r="G3545" t="s">
        <v>8</v>
      </c>
      <c r="H3545" t="s">
        <v>1612</v>
      </c>
      <c r="I3545" s="63" t="e">
        <f t="array" ref="I3545">_xlfn.IFS(#REF!="1",1,#REF!="2",2,#REF!="3",3,#REF!="1A",4,#REF!="1B",5,#REF!="2A",6,#REF!="2B",7,#REF!="3A",8,#REF!="3B",9,#REF!="4A",10,#REF!="","")</f>
        <v>#REF!</v>
      </c>
      <c r="J3545">
        <f>VLOOKUP(F3545,profesor!$G$2:$H$101,2,0)</f>
        <v>35</v>
      </c>
      <c r="K3545">
        <f>VLOOKUP(H3545,ar_predmet!A:C,3,0)</f>
        <v>31</v>
      </c>
      <c r="L3545" s="3">
        <f>VLOOKUP(H3545,ar_predmet!A:C,2,FALSE())</f>
        <v>5233</v>
      </c>
      <c r="M3545">
        <f>+VLOOKUP(G3545,tip_dogodka!$B$2:$C$10,2,0)</f>
        <v>7</v>
      </c>
      <c r="N3545">
        <f>+VLOOKUP(E3545,prostor!$F$1:$G$101,2,0)</f>
        <v>55</v>
      </c>
      <c r="O3545">
        <f t="shared" si="220"/>
        <v>240</v>
      </c>
      <c r="P3545">
        <f>VLOOKUP(O3545,mi2hh!A$2:B$4261,2,FALSE())</f>
        <v>5</v>
      </c>
      <c r="Q3545" t="str">
        <f t="shared" si="221"/>
        <v>Izr</v>
      </c>
      <c r="R3545" t="str">
        <f t="shared" si="222"/>
        <v>VS</v>
      </c>
      <c r="S3545" s="24" t="s">
        <v>1245</v>
      </c>
      <c r="T3545" t="str">
        <f t="shared" si="223"/>
        <v/>
      </c>
      <c r="U3545">
        <f>VLOOKUP(S3545,ar_skupina!L$2:M$136,2,FALSE())</f>
        <v>99</v>
      </c>
    </row>
    <row r="3546" spans="1:21" ht="14.25" customHeight="1" x14ac:dyDescent="0.25">
      <c r="A3546">
        <v>4288</v>
      </c>
      <c r="B3546" s="9">
        <v>45309.75</v>
      </c>
      <c r="C3546" s="9">
        <v>45309.885416666701</v>
      </c>
      <c r="D3546" t="s">
        <v>2377</v>
      </c>
      <c r="E3546" t="s">
        <v>17</v>
      </c>
      <c r="F3546" t="s">
        <v>2376</v>
      </c>
      <c r="G3546" t="s">
        <v>3</v>
      </c>
      <c r="H3546" t="s">
        <v>1376</v>
      </c>
      <c r="I3546" s="63" t="e">
        <f t="array" ref="I3546">_xlfn.IFS(#REF!="1",1,#REF!="2",2,#REF!="3",3,#REF!="1A",4,#REF!="1B",5,#REF!="2A",6,#REF!="2B",7,#REF!="3A",8,#REF!="3B",9,#REF!="4A",10,#REF!="","")</f>
        <v>#REF!</v>
      </c>
      <c r="J3546">
        <f>VLOOKUP(F3546,profesor!$G$2:$H$101,2,0)</f>
        <v>35</v>
      </c>
      <c r="K3546">
        <f>VLOOKUP(H3546,ar_predmet!A:C,3,0)</f>
        <v>3</v>
      </c>
      <c r="L3546" s="3">
        <f>VLOOKUP(H3546,ar_predmet!A:C,2,FALSE())</f>
        <v>5107</v>
      </c>
      <c r="M3546">
        <f>+VLOOKUP(G3546,tip_dogodka!$B$2:$C$10,2,0)</f>
        <v>2</v>
      </c>
      <c r="N3546">
        <f>+VLOOKUP(E3546,prostor!$F$1:$G$101,2,0)</f>
        <v>55</v>
      </c>
      <c r="O3546">
        <f t="shared" si="220"/>
        <v>195</v>
      </c>
      <c r="P3546">
        <f>VLOOKUP(O3546,mi2hh!A$2:B$4261,2,FALSE())</f>
        <v>4</v>
      </c>
      <c r="Q3546" t="str">
        <f t="shared" si="221"/>
        <v>Izr</v>
      </c>
      <c r="R3546" t="str">
        <f t="shared" si="222"/>
        <v>VS</v>
      </c>
      <c r="S3546" s="24" t="s">
        <v>1241</v>
      </c>
      <c r="T3546" t="str">
        <f t="shared" si="223"/>
        <v/>
      </c>
      <c r="U3546">
        <f>VLOOKUP(S3546,ar_skupina!L$2:M$136,2,FALSE())</f>
        <v>90</v>
      </c>
    </row>
    <row r="3547" spans="1:21" ht="14.25" customHeight="1" x14ac:dyDescent="0.25">
      <c r="A3547">
        <v>4290</v>
      </c>
      <c r="B3547" s="9">
        <v>45420.53125</v>
      </c>
      <c r="C3547" s="9">
        <v>45420.635416666701</v>
      </c>
      <c r="D3547" t="s">
        <v>2378</v>
      </c>
      <c r="E3547">
        <v>412</v>
      </c>
      <c r="F3547" t="s">
        <v>2376</v>
      </c>
      <c r="G3547" t="s">
        <v>3</v>
      </c>
      <c r="H3547" t="s">
        <v>1617</v>
      </c>
      <c r="I3547" s="63" t="e">
        <f t="array" ref="I3547">_xlfn.IFS(#REF!="1",1,#REF!="2",2,#REF!="3",3,#REF!="1A",4,#REF!="1B",5,#REF!="2A",6,#REF!="2B",7,#REF!="3A",8,#REF!="3B",9,#REF!="4A",10,#REF!="","")</f>
        <v>#REF!</v>
      </c>
      <c r="J3547">
        <f>VLOOKUP(F3547,profesor!$G$2:$H$101,2,0)</f>
        <v>35</v>
      </c>
      <c r="K3547">
        <f>VLOOKUP(H3547,ar_predmet!A:C,3,0)</f>
        <v>32</v>
      </c>
      <c r="L3547" s="3">
        <f>VLOOKUP(H3547,ar_predmet!A:C,2,FALSE())</f>
        <v>5234</v>
      </c>
      <c r="M3547">
        <f>+VLOOKUP(G3547,tip_dogodka!$B$2:$C$10,2,0)</f>
        <v>2</v>
      </c>
      <c r="N3547">
        <f>+VLOOKUP(E3547,prostor!$F$1:$G$101,2,0)</f>
        <v>15</v>
      </c>
      <c r="O3547">
        <f t="shared" si="220"/>
        <v>150</v>
      </c>
      <c r="P3547">
        <f>VLOOKUP(O3547,mi2hh!A$2:B$4261,2,FALSE())</f>
        <v>3</v>
      </c>
      <c r="Q3547" t="str">
        <f t="shared" si="221"/>
        <v>Red</v>
      </c>
      <c r="R3547" t="str">
        <f t="shared" si="222"/>
        <v>VS</v>
      </c>
      <c r="S3547" s="24" t="s">
        <v>1157</v>
      </c>
      <c r="T3547" t="str">
        <f t="shared" si="223"/>
        <v/>
      </c>
      <c r="U3547">
        <f>VLOOKUP(S3547,ar_skupina!L$2:M$136,2,FALSE())</f>
        <v>20</v>
      </c>
    </row>
    <row r="3548" spans="1:21" ht="14.25" customHeight="1" x14ac:dyDescent="0.25">
      <c r="A3548">
        <v>4291</v>
      </c>
      <c r="B3548" s="9">
        <v>45280.489583333299</v>
      </c>
      <c r="C3548" s="9">
        <v>45280.59375</v>
      </c>
      <c r="D3548" t="s">
        <v>2379</v>
      </c>
      <c r="E3548" t="s">
        <v>16</v>
      </c>
      <c r="F3548" t="s">
        <v>2376</v>
      </c>
      <c r="G3548" t="s">
        <v>5</v>
      </c>
      <c r="H3548" t="s">
        <v>1998</v>
      </c>
      <c r="I3548" s="63" t="e">
        <f t="array" ref="I3548">_xlfn.IFS(#REF!="1",1,#REF!="2",2,#REF!="3",3,#REF!="1A",4,#REF!="1B",5,#REF!="2A",6,#REF!="2B",7,#REF!="3A",8,#REF!="3B",9,#REF!="4A",10,#REF!="","")</f>
        <v>#REF!</v>
      </c>
      <c r="J3548">
        <f>VLOOKUP(F3548,profesor!$G$2:$H$101,2,0)</f>
        <v>35</v>
      </c>
      <c r="K3548">
        <f>VLOOKUP(H3548,ar_predmet!A:C,3,0)</f>
        <v>120</v>
      </c>
      <c r="L3548" s="3">
        <f>VLOOKUP(H3548,ar_predmet!A:C,2,FALSE())</f>
        <v>6313</v>
      </c>
      <c r="M3548">
        <f>+VLOOKUP(G3548,tip_dogodka!$B$2:$C$10,2,0)</f>
        <v>4</v>
      </c>
      <c r="N3548">
        <f>+VLOOKUP(E3548,prostor!$F$1:$G$101,2,0)</f>
        <v>54</v>
      </c>
      <c r="O3548">
        <f t="shared" si="220"/>
        <v>150</v>
      </c>
      <c r="P3548">
        <f>VLOOKUP(O3548,mi2hh!A$2:B$4261,2,FALSE())</f>
        <v>3</v>
      </c>
      <c r="Q3548" t="str">
        <f t="shared" si="221"/>
        <v>Red</v>
      </c>
      <c r="R3548" t="str">
        <f t="shared" si="222"/>
        <v>UN</v>
      </c>
      <c r="S3548" s="24" t="s">
        <v>1216</v>
      </c>
      <c r="T3548" t="str">
        <f t="shared" si="223"/>
        <v/>
      </c>
      <c r="U3548">
        <f>VLOOKUP(S3548,ar_skupina!L$2:M$136,2,FALSE())</f>
        <v>73</v>
      </c>
    </row>
    <row r="3549" spans="1:21" ht="14.25" customHeight="1" x14ac:dyDescent="0.25">
      <c r="A3549">
        <v>4292</v>
      </c>
      <c r="B3549" s="9">
        <v>45432.791666666701</v>
      </c>
      <c r="C3549" s="9">
        <v>45432.961805555598</v>
      </c>
      <c r="D3549" t="s">
        <v>2380</v>
      </c>
      <c r="E3549" t="s">
        <v>17</v>
      </c>
      <c r="F3549" t="s">
        <v>2376</v>
      </c>
      <c r="G3549" t="s">
        <v>8</v>
      </c>
      <c r="H3549" t="s">
        <v>2381</v>
      </c>
      <c r="I3549" s="63" t="e">
        <f t="array" ref="I3549">_xlfn.IFS(#REF!="1",1,#REF!="2",2,#REF!="3",3,#REF!="1A",4,#REF!="1B",5,#REF!="2A",6,#REF!="2B",7,#REF!="3A",8,#REF!="3B",9,#REF!="4A",10,#REF!="","")</f>
        <v>#REF!</v>
      </c>
      <c r="J3549">
        <f>VLOOKUP(F3549,profesor!$G$2:$H$101,2,0)</f>
        <v>35</v>
      </c>
      <c r="K3549">
        <f>VLOOKUP(H3549,ar_predmet!A:C,3,0)</f>
        <v>22</v>
      </c>
      <c r="L3549" s="3">
        <f>VLOOKUP(H3549,ar_predmet!A:C,2,FALSE())</f>
        <v>5223</v>
      </c>
      <c r="M3549">
        <f>+VLOOKUP(G3549,tip_dogodka!$B$2:$C$10,2,0)</f>
        <v>7</v>
      </c>
      <c r="N3549">
        <f>+VLOOKUP(E3549,prostor!$F$1:$G$101,2,0)</f>
        <v>55</v>
      </c>
      <c r="O3549">
        <f t="shared" si="220"/>
        <v>245</v>
      </c>
      <c r="P3549">
        <f>VLOOKUP(O3549,mi2hh!A$2:B$4261,2,FALSE())</f>
        <v>5</v>
      </c>
      <c r="Q3549" t="str">
        <f t="shared" si="221"/>
        <v>Izr</v>
      </c>
      <c r="R3549" t="str">
        <f t="shared" si="222"/>
        <v>VS</v>
      </c>
      <c r="S3549" s="24" t="s">
        <v>1244</v>
      </c>
      <c r="T3549" t="str">
        <f t="shared" si="223"/>
        <v/>
      </c>
      <c r="U3549">
        <f>VLOOKUP(S3549,ar_skupina!L$2:M$136,2,FALSE())</f>
        <v>98</v>
      </c>
    </row>
    <row r="3550" spans="1:21" ht="14.25" customHeight="1" x14ac:dyDescent="0.25">
      <c r="A3550">
        <v>4293</v>
      </c>
      <c r="B3550" s="9">
        <v>45259.489583333299</v>
      </c>
      <c r="C3550" s="9">
        <v>45259.59375</v>
      </c>
      <c r="D3550" t="s">
        <v>2382</v>
      </c>
      <c r="E3550">
        <v>403</v>
      </c>
      <c r="F3550" t="s">
        <v>2376</v>
      </c>
      <c r="G3550" t="s">
        <v>3</v>
      </c>
      <c r="H3550" t="s">
        <v>1312</v>
      </c>
      <c r="I3550" s="63" t="e">
        <f t="array" ref="I3550">_xlfn.IFS(#REF!="1",1,#REF!="2",2,#REF!="3",3,#REF!="1A",4,#REF!="1B",5,#REF!="2A",6,#REF!="2B",7,#REF!="3A",8,#REF!="3B",9,#REF!="4A",10,#REF!="","")</f>
        <v>#REF!</v>
      </c>
      <c r="J3550">
        <f>VLOOKUP(F3550,profesor!$G$2:$H$101,2,0)</f>
        <v>35</v>
      </c>
      <c r="K3550">
        <f>VLOOKUP(H3550,ar_predmet!A:C,3,0)</f>
        <v>128</v>
      </c>
      <c r="L3550" s="3">
        <f>VLOOKUP(H3550,ar_predmet!A:C,2,FALSE())</f>
        <v>6322</v>
      </c>
      <c r="M3550">
        <f>+VLOOKUP(G3550,tip_dogodka!$B$2:$C$10,2,0)</f>
        <v>2</v>
      </c>
      <c r="N3550">
        <f>+VLOOKUP(E3550,prostor!$F$1:$G$101,2,0)</f>
        <v>12</v>
      </c>
      <c r="O3550">
        <f t="shared" si="220"/>
        <v>150</v>
      </c>
      <c r="P3550">
        <f>VLOOKUP(O3550,mi2hh!A$2:B$4261,2,FALSE())</f>
        <v>3</v>
      </c>
      <c r="Q3550" t="str">
        <f t="shared" si="221"/>
        <v>Red</v>
      </c>
      <c r="R3550" t="str">
        <f t="shared" si="222"/>
        <v>UN</v>
      </c>
      <c r="S3550" s="24" t="s">
        <v>1214</v>
      </c>
      <c r="T3550" t="str">
        <f t="shared" si="223"/>
        <v/>
      </c>
      <c r="U3550">
        <f>VLOOKUP(S3550,ar_skupina!L$2:M$136,2,FALSE())</f>
        <v>71</v>
      </c>
    </row>
    <row r="3551" spans="1:21" ht="14.25" customHeight="1" x14ac:dyDescent="0.25">
      <c r="A3551">
        <v>4295</v>
      </c>
      <c r="B3551" s="9">
        <v>45259.75</v>
      </c>
      <c r="C3551" s="9">
        <v>45259.854166666701</v>
      </c>
      <c r="D3551" t="s">
        <v>2383</v>
      </c>
      <c r="E3551" t="s">
        <v>16</v>
      </c>
      <c r="F3551" t="s">
        <v>2376</v>
      </c>
      <c r="G3551" t="s">
        <v>5</v>
      </c>
      <c r="H3551" t="s">
        <v>1610</v>
      </c>
      <c r="I3551" s="63" t="e">
        <f t="array" ref="I3551">_xlfn.IFS(#REF!="1",1,#REF!="2",2,#REF!="3",3,#REF!="1A",4,#REF!="1B",5,#REF!="2A",6,#REF!="2B",7,#REF!="3A",8,#REF!="3B",9,#REF!="4A",10,#REF!="","")</f>
        <v>#REF!</v>
      </c>
      <c r="J3551">
        <f>VLOOKUP(F3551,profesor!$G$2:$H$101,2,0)</f>
        <v>35</v>
      </c>
      <c r="K3551">
        <f>VLOOKUP(H3551,ar_predmet!A:C,3,0)</f>
        <v>101</v>
      </c>
      <c r="L3551" s="3">
        <f>VLOOKUP(H3551,ar_predmet!A:C,2,FALSE())</f>
        <v>6227</v>
      </c>
      <c r="M3551">
        <f>+VLOOKUP(G3551,tip_dogodka!$B$2:$C$10,2,0)</f>
        <v>4</v>
      </c>
      <c r="N3551">
        <f>+VLOOKUP(E3551,prostor!$F$1:$G$101,2,0)</f>
        <v>54</v>
      </c>
      <c r="O3551">
        <f t="shared" si="220"/>
        <v>150</v>
      </c>
      <c r="P3551">
        <f>VLOOKUP(O3551,mi2hh!A$2:B$4261,2,FALSE())</f>
        <v>3</v>
      </c>
      <c r="Q3551" t="str">
        <f t="shared" si="221"/>
        <v>Red</v>
      </c>
      <c r="R3551" t="str">
        <f t="shared" si="222"/>
        <v>UN</v>
      </c>
      <c r="S3551" s="24" t="s">
        <v>1206</v>
      </c>
      <c r="T3551" t="str">
        <f t="shared" si="223"/>
        <v>2</v>
      </c>
      <c r="U3551">
        <f>VLOOKUP(S3551,ar_skupina!L$2:M$136,2,FALSE())</f>
        <v>63</v>
      </c>
    </row>
    <row r="3552" spans="1:21" ht="14.25" customHeight="1" x14ac:dyDescent="0.25">
      <c r="A3552">
        <v>4296</v>
      </c>
      <c r="B3552" s="9">
        <v>45254.75</v>
      </c>
      <c r="C3552" s="9">
        <v>45254.854166666701</v>
      </c>
      <c r="D3552" t="s">
        <v>2384</v>
      </c>
      <c r="E3552">
        <v>401</v>
      </c>
      <c r="F3552" t="s">
        <v>2376</v>
      </c>
      <c r="G3552" t="s">
        <v>3</v>
      </c>
      <c r="H3552" t="s">
        <v>1610</v>
      </c>
      <c r="I3552" s="63" t="e">
        <f t="array" ref="I3552">_xlfn.IFS(#REF!="1",1,#REF!="2",2,#REF!="3",3,#REF!="1A",4,#REF!="1B",5,#REF!="2A",6,#REF!="2B",7,#REF!="3A",8,#REF!="3B",9,#REF!="4A",10,#REF!="","")</f>
        <v>#REF!</v>
      </c>
      <c r="J3552">
        <f>VLOOKUP(F3552,profesor!$G$2:$H$101,2,0)</f>
        <v>35</v>
      </c>
      <c r="K3552">
        <f>VLOOKUP(H3552,ar_predmet!A:C,3,0)</f>
        <v>101</v>
      </c>
      <c r="L3552" s="3">
        <f>VLOOKUP(H3552,ar_predmet!A:C,2,FALSE())</f>
        <v>6227</v>
      </c>
      <c r="M3552">
        <f>+VLOOKUP(G3552,tip_dogodka!$B$2:$C$10,2,0)</f>
        <v>2</v>
      </c>
      <c r="N3552">
        <f>+VLOOKUP(E3552,prostor!$F$1:$G$101,2,0)</f>
        <v>10</v>
      </c>
      <c r="O3552">
        <f t="shared" si="220"/>
        <v>150</v>
      </c>
      <c r="P3552">
        <f>VLOOKUP(O3552,mi2hh!A$2:B$4261,2,FALSE())</f>
        <v>3</v>
      </c>
      <c r="Q3552" t="str">
        <f t="shared" si="221"/>
        <v>Red</v>
      </c>
      <c r="R3552" t="str">
        <f t="shared" si="222"/>
        <v>UN</v>
      </c>
      <c r="S3552" s="24" t="s">
        <v>1206</v>
      </c>
      <c r="T3552" t="str">
        <f t="shared" si="223"/>
        <v>2</v>
      </c>
      <c r="U3552">
        <f>VLOOKUP(S3552,ar_skupina!L$2:M$136,2,FALSE())</f>
        <v>63</v>
      </c>
    </row>
    <row r="3553" spans="1:21" ht="14.25" customHeight="1" x14ac:dyDescent="0.25">
      <c r="A3553">
        <v>4298</v>
      </c>
      <c r="B3553" s="9">
        <v>45219.53125</v>
      </c>
      <c r="C3553" s="9">
        <v>45219.635416666701</v>
      </c>
      <c r="D3553" t="s">
        <v>2385</v>
      </c>
      <c r="E3553">
        <v>403</v>
      </c>
      <c r="F3553" t="s">
        <v>2376</v>
      </c>
      <c r="G3553" t="s">
        <v>3</v>
      </c>
      <c r="H3553" t="s">
        <v>1612</v>
      </c>
      <c r="I3553" s="63" t="e">
        <f t="array" ref="I3553">_xlfn.IFS(#REF!="1",1,#REF!="2",2,#REF!="3",3,#REF!="1A",4,#REF!="1B",5,#REF!="2A",6,#REF!="2B",7,#REF!="3A",8,#REF!="3B",9,#REF!="4A",10,#REF!="","")</f>
        <v>#REF!</v>
      </c>
      <c r="J3553">
        <f>VLOOKUP(F3553,profesor!$G$2:$H$101,2,0)</f>
        <v>35</v>
      </c>
      <c r="K3553">
        <f>VLOOKUP(H3553,ar_predmet!A:C,3,0)</f>
        <v>31</v>
      </c>
      <c r="L3553" s="3">
        <f>VLOOKUP(H3553,ar_predmet!A:C,2,FALSE())</f>
        <v>5233</v>
      </c>
      <c r="M3553">
        <f>+VLOOKUP(G3553,tip_dogodka!$B$2:$C$10,2,0)</f>
        <v>2</v>
      </c>
      <c r="N3553">
        <f>+VLOOKUP(E3553,prostor!$F$1:$G$101,2,0)</f>
        <v>12</v>
      </c>
      <c r="O3553">
        <f t="shared" si="220"/>
        <v>150</v>
      </c>
      <c r="P3553">
        <f>VLOOKUP(O3553,mi2hh!A$2:B$4261,2,FALSE())</f>
        <v>3</v>
      </c>
      <c r="Q3553" t="str">
        <f t="shared" si="221"/>
        <v>Red</v>
      </c>
      <c r="R3553" t="str">
        <f t="shared" si="222"/>
        <v>VS</v>
      </c>
      <c r="S3553" s="24" t="s">
        <v>1157</v>
      </c>
      <c r="T3553" t="str">
        <f t="shared" si="223"/>
        <v/>
      </c>
      <c r="U3553">
        <f>VLOOKUP(S3553,ar_skupina!L$2:M$136,2,FALSE())</f>
        <v>20</v>
      </c>
    </row>
    <row r="3554" spans="1:21" ht="14.25" customHeight="1" x14ac:dyDescent="0.25">
      <c r="A3554">
        <v>4299</v>
      </c>
      <c r="B3554" s="9">
        <v>45421.53125</v>
      </c>
      <c r="C3554" s="9">
        <v>45421.635416666701</v>
      </c>
      <c r="D3554" t="s">
        <v>2378</v>
      </c>
      <c r="E3554">
        <v>412</v>
      </c>
      <c r="F3554" t="s">
        <v>2376</v>
      </c>
      <c r="G3554" t="s">
        <v>3</v>
      </c>
      <c r="H3554" t="s">
        <v>1617</v>
      </c>
      <c r="I3554" s="63" t="e">
        <f t="array" ref="I3554">_xlfn.IFS(#REF!="1",1,#REF!="2",2,#REF!="3",3,#REF!="1A",4,#REF!="1B",5,#REF!="2A",6,#REF!="2B",7,#REF!="3A",8,#REF!="3B",9,#REF!="4A",10,#REF!="","")</f>
        <v>#REF!</v>
      </c>
      <c r="J3554">
        <f>VLOOKUP(F3554,profesor!$G$2:$H$101,2,0)</f>
        <v>35</v>
      </c>
      <c r="K3554">
        <f>VLOOKUP(H3554,ar_predmet!A:C,3,0)</f>
        <v>32</v>
      </c>
      <c r="L3554" s="3">
        <f>VLOOKUP(H3554,ar_predmet!A:C,2,FALSE())</f>
        <v>5234</v>
      </c>
      <c r="M3554">
        <f>+VLOOKUP(G3554,tip_dogodka!$B$2:$C$10,2,0)</f>
        <v>2</v>
      </c>
      <c r="N3554">
        <f>+VLOOKUP(E3554,prostor!$F$1:$G$101,2,0)</f>
        <v>15</v>
      </c>
      <c r="O3554">
        <f t="shared" si="220"/>
        <v>150</v>
      </c>
      <c r="P3554">
        <f>VLOOKUP(O3554,mi2hh!A$2:B$4261,2,FALSE())</f>
        <v>3</v>
      </c>
      <c r="Q3554" t="str">
        <f t="shared" si="221"/>
        <v>Red</v>
      </c>
      <c r="R3554" t="str">
        <f t="shared" si="222"/>
        <v>VS</v>
      </c>
      <c r="S3554" s="24" t="s">
        <v>1157</v>
      </c>
      <c r="T3554" t="str">
        <f t="shared" si="223"/>
        <v/>
      </c>
      <c r="U3554">
        <f>VLOOKUP(S3554,ar_skupina!L$2:M$136,2,FALSE())</f>
        <v>20</v>
      </c>
    </row>
    <row r="3555" spans="1:21" ht="14.25" customHeight="1" x14ac:dyDescent="0.25">
      <c r="A3555">
        <v>4300</v>
      </c>
      <c r="B3555" s="9">
        <v>45237.635416666701</v>
      </c>
      <c r="C3555" s="9">
        <v>45237.739583333299</v>
      </c>
      <c r="D3555" t="s">
        <v>1479</v>
      </c>
      <c r="E3555">
        <v>401</v>
      </c>
      <c r="F3555" t="s">
        <v>2376</v>
      </c>
      <c r="G3555" t="s">
        <v>2</v>
      </c>
      <c r="H3555" t="s">
        <v>1480</v>
      </c>
      <c r="I3555" s="63" t="e">
        <f t="array" ref="I3555">_xlfn.IFS(#REF!="1",1,#REF!="2",2,#REF!="3",3,#REF!="1A",4,#REF!="1B",5,#REF!="2A",6,#REF!="2B",7,#REF!="3A",8,#REF!="3B",9,#REF!="4A",10,#REF!="","")</f>
        <v>#REF!</v>
      </c>
      <c r="J3555">
        <f>VLOOKUP(F3555,profesor!$G$2:$H$101,2,0)</f>
        <v>35</v>
      </c>
      <c r="K3555">
        <f>VLOOKUP(H3555,ar_predmet!A:C,3,0)</f>
        <v>25</v>
      </c>
      <c r="L3555" s="3">
        <f>VLOOKUP(H3555,ar_predmet!A:C,2,FALSE())</f>
        <v>5227</v>
      </c>
      <c r="M3555">
        <f>+VLOOKUP(G3555,tip_dogodka!$B$2:$C$10,2,0)</f>
        <v>1</v>
      </c>
      <c r="N3555">
        <f>+VLOOKUP(E3555,prostor!$F$1:$G$101,2,0)</f>
        <v>10</v>
      </c>
      <c r="O3555">
        <f t="shared" si="220"/>
        <v>150</v>
      </c>
      <c r="P3555">
        <f>VLOOKUP(O3555,mi2hh!A$2:B$4261,2,FALSE())</f>
        <v>3</v>
      </c>
      <c r="Q3555" t="str">
        <f t="shared" si="221"/>
        <v>Red</v>
      </c>
      <c r="R3555" t="str">
        <f t="shared" si="222"/>
        <v>VS</v>
      </c>
      <c r="S3555" s="24" t="s">
        <v>1171</v>
      </c>
      <c r="T3555" t="str">
        <f t="shared" si="223"/>
        <v/>
      </c>
      <c r="U3555">
        <f>VLOOKUP(S3555,ar_skupina!L$2:M$136,2,FALSE())</f>
        <v>32</v>
      </c>
    </row>
    <row r="3556" spans="1:21" ht="14.25" customHeight="1" x14ac:dyDescent="0.25">
      <c r="A3556">
        <v>4302</v>
      </c>
      <c r="B3556" s="9">
        <v>45259.635416666701</v>
      </c>
      <c r="C3556" s="9">
        <v>45259.739583333299</v>
      </c>
      <c r="D3556" t="s">
        <v>2386</v>
      </c>
      <c r="E3556" t="s">
        <v>16</v>
      </c>
      <c r="F3556" t="s">
        <v>2376</v>
      </c>
      <c r="G3556" t="s">
        <v>5</v>
      </c>
      <c r="H3556" t="s">
        <v>1610</v>
      </c>
      <c r="I3556" s="63" t="e">
        <f t="array" ref="I3556">_xlfn.IFS(#REF!="1",1,#REF!="2",2,#REF!="3",3,#REF!="1A",4,#REF!="1B",5,#REF!="2A",6,#REF!="2B",7,#REF!="3A",8,#REF!="3B",9,#REF!="4A",10,#REF!="","")</f>
        <v>#REF!</v>
      </c>
      <c r="J3556">
        <f>VLOOKUP(F3556,profesor!$G$2:$H$101,2,0)</f>
        <v>35</v>
      </c>
      <c r="K3556">
        <f>VLOOKUP(H3556,ar_predmet!A:C,3,0)</f>
        <v>101</v>
      </c>
      <c r="L3556" s="3">
        <f>VLOOKUP(H3556,ar_predmet!A:C,2,FALSE())</f>
        <v>6227</v>
      </c>
      <c r="M3556">
        <f>+VLOOKUP(G3556,tip_dogodka!$B$2:$C$10,2,0)</f>
        <v>4</v>
      </c>
      <c r="N3556">
        <f>+VLOOKUP(E3556,prostor!$F$1:$G$101,2,0)</f>
        <v>54</v>
      </c>
      <c r="O3556">
        <f t="shared" si="220"/>
        <v>150</v>
      </c>
      <c r="P3556">
        <f>VLOOKUP(O3556,mi2hh!A$2:B$4261,2,FALSE())</f>
        <v>3</v>
      </c>
      <c r="Q3556" t="str">
        <f t="shared" si="221"/>
        <v>Red</v>
      </c>
      <c r="R3556" t="str">
        <f t="shared" si="222"/>
        <v>UN</v>
      </c>
      <c r="S3556" s="24" t="s">
        <v>1205</v>
      </c>
      <c r="T3556" t="str">
        <f t="shared" si="223"/>
        <v>1</v>
      </c>
      <c r="U3556">
        <f>VLOOKUP(S3556,ar_skupina!L$2:M$136,2,FALSE())</f>
        <v>62</v>
      </c>
    </row>
    <row r="3557" spans="1:21" ht="14.25" customHeight="1" x14ac:dyDescent="0.25">
      <c r="A3557">
        <v>4303</v>
      </c>
      <c r="B3557" s="9">
        <v>45377.489583333299</v>
      </c>
      <c r="C3557" s="9">
        <v>45377.59375</v>
      </c>
      <c r="D3557" t="s">
        <v>2387</v>
      </c>
      <c r="E3557" t="s">
        <v>16</v>
      </c>
      <c r="F3557" t="s">
        <v>2376</v>
      </c>
      <c r="G3557" t="s">
        <v>5</v>
      </c>
      <c r="H3557" t="s">
        <v>1992</v>
      </c>
      <c r="I3557" s="63" t="e">
        <f t="array" ref="I3557">_xlfn.IFS(#REF!="1",1,#REF!="2",2,#REF!="3",3,#REF!="1A",4,#REF!="1B",5,#REF!="2A",6,#REF!="2B",7,#REF!="3A",8,#REF!="3B",9,#REF!="4A",10,#REF!="","")</f>
        <v>#REF!</v>
      </c>
      <c r="J3557">
        <f>VLOOKUP(F3557,profesor!$G$2:$H$101,2,0)</f>
        <v>35</v>
      </c>
      <c r="K3557">
        <f>VLOOKUP(H3557,ar_predmet!A:C,3,0)</f>
        <v>124</v>
      </c>
      <c r="L3557" s="3">
        <f>VLOOKUP(H3557,ar_predmet!A:C,2,FALSE())</f>
        <v>6317</v>
      </c>
      <c r="M3557">
        <f>+VLOOKUP(G3557,tip_dogodka!$B$2:$C$10,2,0)</f>
        <v>4</v>
      </c>
      <c r="N3557">
        <f>+VLOOKUP(E3557,prostor!$F$1:$G$101,2,0)</f>
        <v>54</v>
      </c>
      <c r="O3557">
        <f t="shared" si="220"/>
        <v>150</v>
      </c>
      <c r="P3557">
        <f>VLOOKUP(O3557,mi2hh!A$2:B$4261,2,FALSE())</f>
        <v>3</v>
      </c>
      <c r="Q3557" t="str">
        <f t="shared" si="221"/>
        <v>Red</v>
      </c>
      <c r="R3557" t="str">
        <f t="shared" si="222"/>
        <v>UN</v>
      </c>
      <c r="S3557" s="24" t="s">
        <v>1216</v>
      </c>
      <c r="T3557" t="str">
        <f t="shared" si="223"/>
        <v/>
      </c>
      <c r="U3557">
        <f>VLOOKUP(S3557,ar_skupina!L$2:M$136,2,FALSE())</f>
        <v>73</v>
      </c>
    </row>
    <row r="3558" spans="1:21" ht="14.25" customHeight="1" x14ac:dyDescent="0.25">
      <c r="A3558">
        <v>4304</v>
      </c>
      <c r="B3558" s="9">
        <v>45313.75</v>
      </c>
      <c r="C3558" s="9">
        <v>45313.885416666701</v>
      </c>
      <c r="D3558" t="s">
        <v>2377</v>
      </c>
      <c r="E3558" t="s">
        <v>17</v>
      </c>
      <c r="F3558" t="s">
        <v>2376</v>
      </c>
      <c r="G3558" t="s">
        <v>3</v>
      </c>
      <c r="H3558" t="s">
        <v>1376</v>
      </c>
      <c r="I3558" s="63" t="e">
        <f t="array" ref="I3558">_xlfn.IFS(#REF!="1",1,#REF!="2",2,#REF!="3",3,#REF!="1A",4,#REF!="1B",5,#REF!="2A",6,#REF!="2B",7,#REF!="3A",8,#REF!="3B",9,#REF!="4A",10,#REF!="","")</f>
        <v>#REF!</v>
      </c>
      <c r="J3558">
        <f>VLOOKUP(F3558,profesor!$G$2:$H$101,2,0)</f>
        <v>35</v>
      </c>
      <c r="K3558">
        <f>VLOOKUP(H3558,ar_predmet!A:C,3,0)</f>
        <v>3</v>
      </c>
      <c r="L3558" s="3">
        <f>VLOOKUP(H3558,ar_predmet!A:C,2,FALSE())</f>
        <v>5107</v>
      </c>
      <c r="M3558">
        <f>+VLOOKUP(G3558,tip_dogodka!$B$2:$C$10,2,0)</f>
        <v>2</v>
      </c>
      <c r="N3558">
        <f>+VLOOKUP(E3558,prostor!$F$1:$G$101,2,0)</f>
        <v>55</v>
      </c>
      <c r="O3558">
        <f t="shared" si="220"/>
        <v>195</v>
      </c>
      <c r="P3558">
        <f>VLOOKUP(O3558,mi2hh!A$2:B$4261,2,FALSE())</f>
        <v>4</v>
      </c>
      <c r="Q3558" t="str">
        <f t="shared" si="221"/>
        <v>Izr</v>
      </c>
      <c r="R3558" t="str">
        <f t="shared" si="222"/>
        <v>VS</v>
      </c>
      <c r="S3558" s="24" t="s">
        <v>1241</v>
      </c>
      <c r="T3558" t="str">
        <f t="shared" si="223"/>
        <v/>
      </c>
      <c r="U3558">
        <f>VLOOKUP(S3558,ar_skupina!L$2:M$136,2,FALSE())</f>
        <v>90</v>
      </c>
    </row>
    <row r="3559" spans="1:21" ht="14.25" customHeight="1" x14ac:dyDescent="0.25">
      <c r="A3559">
        <v>4305</v>
      </c>
      <c r="B3559" s="9">
        <v>45265.75</v>
      </c>
      <c r="C3559" s="9">
        <v>45265.854166666701</v>
      </c>
      <c r="D3559" t="s">
        <v>2388</v>
      </c>
      <c r="E3559">
        <v>413</v>
      </c>
      <c r="F3559" t="s">
        <v>2376</v>
      </c>
      <c r="G3559" t="s">
        <v>3</v>
      </c>
      <c r="H3559" t="s">
        <v>1610</v>
      </c>
      <c r="I3559" s="63" t="e">
        <f t="array" ref="I3559">_xlfn.IFS(#REF!="1",1,#REF!="2",2,#REF!="3",3,#REF!="1A",4,#REF!="1B",5,#REF!="2A",6,#REF!="2B",7,#REF!="3A",8,#REF!="3B",9,#REF!="4A",10,#REF!="","")</f>
        <v>#REF!</v>
      </c>
      <c r="J3559">
        <f>VLOOKUP(F3559,profesor!$G$2:$H$101,2,0)</f>
        <v>35</v>
      </c>
      <c r="K3559">
        <f>VLOOKUP(H3559,ar_predmet!A:C,3,0)</f>
        <v>101</v>
      </c>
      <c r="L3559" s="3">
        <f>VLOOKUP(H3559,ar_predmet!A:C,2,FALSE())</f>
        <v>6227</v>
      </c>
      <c r="M3559">
        <f>+VLOOKUP(G3559,tip_dogodka!$B$2:$C$10,2,0)</f>
        <v>2</v>
      </c>
      <c r="N3559">
        <f>+VLOOKUP(E3559,prostor!$F$1:$G$101,2,0)</f>
        <v>16</v>
      </c>
      <c r="O3559">
        <f t="shared" si="220"/>
        <v>150</v>
      </c>
      <c r="P3559">
        <f>VLOOKUP(O3559,mi2hh!A$2:B$4261,2,FALSE())</f>
        <v>3</v>
      </c>
      <c r="Q3559" t="str">
        <f t="shared" si="221"/>
        <v>Red</v>
      </c>
      <c r="R3559" t="str">
        <f t="shared" si="222"/>
        <v>UN</v>
      </c>
      <c r="S3559" s="24" t="s">
        <v>1205</v>
      </c>
      <c r="T3559" t="str">
        <f t="shared" si="223"/>
        <v>1</v>
      </c>
      <c r="U3559">
        <f>VLOOKUP(S3559,ar_skupina!L$2:M$136,2,FALSE())</f>
        <v>62</v>
      </c>
    </row>
    <row r="3560" spans="1:21" ht="14.25" customHeight="1" x14ac:dyDescent="0.25">
      <c r="A3560">
        <v>4306</v>
      </c>
      <c r="B3560" s="9">
        <v>45224.53125</v>
      </c>
      <c r="C3560" s="9">
        <v>45224.635416666701</v>
      </c>
      <c r="D3560" t="s">
        <v>2389</v>
      </c>
      <c r="E3560" t="s">
        <v>16</v>
      </c>
      <c r="F3560" t="s">
        <v>2376</v>
      </c>
      <c r="G3560" t="s">
        <v>5</v>
      </c>
      <c r="H3560" t="s">
        <v>1612</v>
      </c>
      <c r="I3560" s="63" t="e">
        <f t="array" ref="I3560">_xlfn.IFS(#REF!="1",1,#REF!="2",2,#REF!="3",3,#REF!="1A",4,#REF!="1B",5,#REF!="2A",6,#REF!="2B",7,#REF!="3A",8,#REF!="3B",9,#REF!="4A",10,#REF!="","")</f>
        <v>#REF!</v>
      </c>
      <c r="J3560">
        <f>VLOOKUP(F3560,profesor!$G$2:$H$101,2,0)</f>
        <v>35</v>
      </c>
      <c r="K3560">
        <f>VLOOKUP(H3560,ar_predmet!A:C,3,0)</f>
        <v>31</v>
      </c>
      <c r="L3560" s="3">
        <f>VLOOKUP(H3560,ar_predmet!A:C,2,FALSE())</f>
        <v>5233</v>
      </c>
      <c r="M3560">
        <f>+VLOOKUP(G3560,tip_dogodka!$B$2:$C$10,2,0)</f>
        <v>4</v>
      </c>
      <c r="N3560">
        <f>+VLOOKUP(E3560,prostor!$F$1:$G$101,2,0)</f>
        <v>54</v>
      </c>
      <c r="O3560">
        <f t="shared" si="220"/>
        <v>150</v>
      </c>
      <c r="P3560">
        <f>VLOOKUP(O3560,mi2hh!A$2:B$4261,2,FALSE())</f>
        <v>3</v>
      </c>
      <c r="Q3560" t="str">
        <f t="shared" si="221"/>
        <v>Red</v>
      </c>
      <c r="R3560" t="str">
        <f t="shared" si="222"/>
        <v>VS</v>
      </c>
      <c r="S3560" s="24" t="s">
        <v>1157</v>
      </c>
      <c r="T3560" t="str">
        <f t="shared" si="223"/>
        <v/>
      </c>
      <c r="U3560">
        <f>VLOOKUP(S3560,ar_skupina!L$2:M$136,2,FALSE())</f>
        <v>20</v>
      </c>
    </row>
    <row r="3561" spans="1:21" ht="14.25" customHeight="1" x14ac:dyDescent="0.25">
      <c r="A3561">
        <v>4307</v>
      </c>
      <c r="B3561" s="9">
        <v>45257.635416666701</v>
      </c>
      <c r="C3561" s="9">
        <v>45257.739583333299</v>
      </c>
      <c r="D3561" t="s">
        <v>2386</v>
      </c>
      <c r="E3561" t="s">
        <v>16</v>
      </c>
      <c r="F3561" t="s">
        <v>2376</v>
      </c>
      <c r="G3561" t="s">
        <v>5</v>
      </c>
      <c r="H3561" t="s">
        <v>1610</v>
      </c>
      <c r="I3561" s="63" t="e">
        <f t="array" ref="I3561">_xlfn.IFS(#REF!="1",1,#REF!="2",2,#REF!="3",3,#REF!="1A",4,#REF!="1B",5,#REF!="2A",6,#REF!="2B",7,#REF!="3A",8,#REF!="3B",9,#REF!="4A",10,#REF!="","")</f>
        <v>#REF!</v>
      </c>
      <c r="J3561">
        <f>VLOOKUP(F3561,profesor!$G$2:$H$101,2,0)</f>
        <v>35</v>
      </c>
      <c r="K3561">
        <f>VLOOKUP(H3561,ar_predmet!A:C,3,0)</f>
        <v>101</v>
      </c>
      <c r="L3561" s="3">
        <f>VLOOKUP(H3561,ar_predmet!A:C,2,FALSE())</f>
        <v>6227</v>
      </c>
      <c r="M3561">
        <f>+VLOOKUP(G3561,tip_dogodka!$B$2:$C$10,2,0)</f>
        <v>4</v>
      </c>
      <c r="N3561">
        <f>+VLOOKUP(E3561,prostor!$F$1:$G$101,2,0)</f>
        <v>54</v>
      </c>
      <c r="O3561">
        <f t="shared" si="220"/>
        <v>150</v>
      </c>
      <c r="P3561">
        <f>VLOOKUP(O3561,mi2hh!A$2:B$4261,2,FALSE())</f>
        <v>3</v>
      </c>
      <c r="Q3561" t="str">
        <f t="shared" si="221"/>
        <v>Red</v>
      </c>
      <c r="R3561" t="str">
        <f t="shared" si="222"/>
        <v>UN</v>
      </c>
      <c r="S3561" s="24" t="s">
        <v>1205</v>
      </c>
      <c r="T3561" t="str">
        <f t="shared" si="223"/>
        <v>1</v>
      </c>
      <c r="U3561">
        <f>VLOOKUP(S3561,ar_skupina!L$2:M$136,2,FALSE())</f>
        <v>62</v>
      </c>
    </row>
    <row r="3562" spans="1:21" ht="14.25" customHeight="1" x14ac:dyDescent="0.25">
      <c r="A3562">
        <v>4308</v>
      </c>
      <c r="B3562" s="9">
        <v>45226.53125</v>
      </c>
      <c r="C3562" s="9">
        <v>45226.635416666701</v>
      </c>
      <c r="D3562" t="s">
        <v>2389</v>
      </c>
      <c r="E3562" t="s">
        <v>16</v>
      </c>
      <c r="F3562" t="s">
        <v>2376</v>
      </c>
      <c r="G3562" t="s">
        <v>5</v>
      </c>
      <c r="H3562" t="s">
        <v>1612</v>
      </c>
      <c r="I3562" s="63" t="e">
        <f t="array" ref="I3562">_xlfn.IFS(#REF!="1",1,#REF!="2",2,#REF!="3",3,#REF!="1A",4,#REF!="1B",5,#REF!="2A",6,#REF!="2B",7,#REF!="3A",8,#REF!="3B",9,#REF!="4A",10,#REF!="","")</f>
        <v>#REF!</v>
      </c>
      <c r="J3562">
        <f>VLOOKUP(F3562,profesor!$G$2:$H$101,2,0)</f>
        <v>35</v>
      </c>
      <c r="K3562">
        <f>VLOOKUP(H3562,ar_predmet!A:C,3,0)</f>
        <v>31</v>
      </c>
      <c r="L3562" s="3">
        <f>VLOOKUP(H3562,ar_predmet!A:C,2,FALSE())</f>
        <v>5233</v>
      </c>
      <c r="M3562">
        <f>+VLOOKUP(G3562,tip_dogodka!$B$2:$C$10,2,0)</f>
        <v>4</v>
      </c>
      <c r="N3562">
        <f>+VLOOKUP(E3562,prostor!$F$1:$G$101,2,0)</f>
        <v>54</v>
      </c>
      <c r="O3562">
        <f t="shared" si="220"/>
        <v>150</v>
      </c>
      <c r="P3562">
        <f>VLOOKUP(O3562,mi2hh!A$2:B$4261,2,FALSE())</f>
        <v>3</v>
      </c>
      <c r="Q3562" t="str">
        <f t="shared" si="221"/>
        <v>Red</v>
      </c>
      <c r="R3562" t="str">
        <f t="shared" si="222"/>
        <v>VS</v>
      </c>
      <c r="S3562" s="24" t="s">
        <v>1157</v>
      </c>
      <c r="T3562" t="str">
        <f t="shared" si="223"/>
        <v/>
      </c>
      <c r="U3562">
        <f>VLOOKUP(S3562,ar_skupina!L$2:M$136,2,FALSE())</f>
        <v>20</v>
      </c>
    </row>
    <row r="3563" spans="1:21" ht="14.25" customHeight="1" x14ac:dyDescent="0.25">
      <c r="A3563">
        <v>4310</v>
      </c>
      <c r="B3563" s="9">
        <v>45239.635416666701</v>
      </c>
      <c r="C3563" s="9">
        <v>45239.739583333299</v>
      </c>
      <c r="D3563" t="s">
        <v>1482</v>
      </c>
      <c r="E3563" t="s">
        <v>16</v>
      </c>
      <c r="F3563" t="s">
        <v>2376</v>
      </c>
      <c r="G3563" t="s">
        <v>4</v>
      </c>
      <c r="H3563" t="s">
        <v>1480</v>
      </c>
      <c r="I3563" s="63" t="e">
        <f t="array" ref="I3563">_xlfn.IFS(#REF!="1",1,#REF!="2",2,#REF!="3",3,#REF!="1A",4,#REF!="1B",5,#REF!="2A",6,#REF!="2B",7,#REF!="3A",8,#REF!="3B",9,#REF!="4A",10,#REF!="","")</f>
        <v>#REF!</v>
      </c>
      <c r="J3563">
        <f>VLOOKUP(F3563,profesor!$G$2:$H$101,2,0)</f>
        <v>35</v>
      </c>
      <c r="K3563">
        <f>VLOOKUP(H3563,ar_predmet!A:C,3,0)</f>
        <v>25</v>
      </c>
      <c r="L3563" s="3">
        <f>VLOOKUP(H3563,ar_predmet!A:C,2,FALSE())</f>
        <v>5227</v>
      </c>
      <c r="M3563">
        <f>+VLOOKUP(G3563,tip_dogodka!$B$2:$C$10,2,0)</f>
        <v>3</v>
      </c>
      <c r="N3563">
        <f>+VLOOKUP(E3563,prostor!$F$1:$G$101,2,0)</f>
        <v>54</v>
      </c>
      <c r="O3563">
        <f t="shared" si="220"/>
        <v>150</v>
      </c>
      <c r="P3563">
        <f>VLOOKUP(O3563,mi2hh!A$2:B$4261,2,FALSE())</f>
        <v>3</v>
      </c>
      <c r="Q3563" t="str">
        <f t="shared" si="221"/>
        <v>Red</v>
      </c>
      <c r="R3563" t="str">
        <f t="shared" si="222"/>
        <v>VS</v>
      </c>
      <c r="S3563" s="24" t="s">
        <v>1171</v>
      </c>
      <c r="T3563" t="str">
        <f t="shared" si="223"/>
        <v/>
      </c>
      <c r="U3563">
        <f>VLOOKUP(S3563,ar_skupina!L$2:M$136,2,FALSE())</f>
        <v>32</v>
      </c>
    </row>
    <row r="3564" spans="1:21" ht="14.25" customHeight="1" x14ac:dyDescent="0.25">
      <c r="A3564">
        <v>4312</v>
      </c>
      <c r="B3564" s="9">
        <v>45301.489583333299</v>
      </c>
      <c r="C3564" s="9">
        <v>45301.59375</v>
      </c>
      <c r="D3564" t="s">
        <v>2390</v>
      </c>
      <c r="E3564" t="s">
        <v>16</v>
      </c>
      <c r="F3564" t="s">
        <v>2376</v>
      </c>
      <c r="G3564" t="s">
        <v>5</v>
      </c>
      <c r="H3564" t="s">
        <v>1619</v>
      </c>
      <c r="I3564" s="63" t="e">
        <f t="array" ref="I3564">_xlfn.IFS(#REF!="1",1,#REF!="2",2,#REF!="3",3,#REF!="1A",4,#REF!="1B",5,#REF!="2A",6,#REF!="2B",7,#REF!="3A",8,#REF!="3B",9,#REF!="4A",10,#REF!="","")</f>
        <v>#REF!</v>
      </c>
      <c r="J3564">
        <f>VLOOKUP(F3564,profesor!$G$2:$H$101,2,0)</f>
        <v>35</v>
      </c>
      <c r="K3564">
        <f>VLOOKUP(H3564,ar_predmet!A:C,3,0)</f>
        <v>156</v>
      </c>
      <c r="L3564" s="3">
        <f>VLOOKUP(H3564,ar_predmet!A:C,2,FALSE())</f>
        <v>7116</v>
      </c>
      <c r="M3564">
        <f>+VLOOKUP(G3564,tip_dogodka!$B$2:$C$10,2,0)</f>
        <v>4</v>
      </c>
      <c r="N3564">
        <f>+VLOOKUP(E3564,prostor!$F$1:$G$101,2,0)</f>
        <v>54</v>
      </c>
      <c r="O3564">
        <f t="shared" si="220"/>
        <v>150</v>
      </c>
      <c r="P3564">
        <f>VLOOKUP(O3564,mi2hh!A$2:B$4261,2,FALSE())</f>
        <v>3</v>
      </c>
      <c r="Q3564" t="str">
        <f t="shared" si="221"/>
        <v>Red</v>
      </c>
      <c r="R3564" t="str">
        <f t="shared" si="222"/>
        <v>MA</v>
      </c>
      <c r="S3564" s="24" t="s">
        <v>1225</v>
      </c>
      <c r="T3564" t="str">
        <f t="shared" si="223"/>
        <v/>
      </c>
      <c r="U3564">
        <f>VLOOKUP(S3564,ar_skupina!L$2:M$136,2,FALSE())</f>
        <v>81</v>
      </c>
    </row>
    <row r="3565" spans="1:21" ht="14.25" customHeight="1" x14ac:dyDescent="0.25">
      <c r="A3565">
        <v>4313</v>
      </c>
      <c r="B3565" s="9">
        <v>45299.489583333299</v>
      </c>
      <c r="C3565" s="9">
        <v>45299.59375</v>
      </c>
      <c r="D3565" t="s">
        <v>2391</v>
      </c>
      <c r="E3565">
        <v>412</v>
      </c>
      <c r="F3565" t="s">
        <v>2376</v>
      </c>
      <c r="G3565" t="s">
        <v>3</v>
      </c>
      <c r="H3565" t="s">
        <v>1619</v>
      </c>
      <c r="I3565" s="63" t="e">
        <f t="array" ref="I3565">_xlfn.IFS(#REF!="1",1,#REF!="2",2,#REF!="3",3,#REF!="1A",4,#REF!="1B",5,#REF!="2A",6,#REF!="2B",7,#REF!="3A",8,#REF!="3B",9,#REF!="4A",10,#REF!="","")</f>
        <v>#REF!</v>
      </c>
      <c r="J3565">
        <f>VLOOKUP(F3565,profesor!$G$2:$H$101,2,0)</f>
        <v>35</v>
      </c>
      <c r="K3565">
        <f>VLOOKUP(H3565,ar_predmet!A:C,3,0)</f>
        <v>156</v>
      </c>
      <c r="L3565" s="3">
        <f>VLOOKUP(H3565,ar_predmet!A:C,2,FALSE())</f>
        <v>7116</v>
      </c>
      <c r="M3565">
        <f>+VLOOKUP(G3565,tip_dogodka!$B$2:$C$10,2,0)</f>
        <v>2</v>
      </c>
      <c r="N3565">
        <f>+VLOOKUP(E3565,prostor!$F$1:$G$101,2,0)</f>
        <v>15</v>
      </c>
      <c r="O3565">
        <f t="shared" si="220"/>
        <v>150</v>
      </c>
      <c r="P3565">
        <f>VLOOKUP(O3565,mi2hh!A$2:B$4261,2,FALSE())</f>
        <v>3</v>
      </c>
      <c r="Q3565" t="str">
        <f t="shared" si="221"/>
        <v>Red</v>
      </c>
      <c r="R3565" t="str">
        <f t="shared" si="222"/>
        <v>MA</v>
      </c>
      <c r="S3565" s="24" t="s">
        <v>1225</v>
      </c>
      <c r="T3565" t="str">
        <f t="shared" si="223"/>
        <v/>
      </c>
      <c r="U3565">
        <f>VLOOKUP(S3565,ar_skupina!L$2:M$136,2,FALSE())</f>
        <v>81</v>
      </c>
    </row>
    <row r="3566" spans="1:21" ht="14.25" customHeight="1" x14ac:dyDescent="0.25">
      <c r="A3566">
        <v>4314</v>
      </c>
      <c r="B3566" s="9">
        <v>45223.53125</v>
      </c>
      <c r="C3566" s="9">
        <v>45223.635416666701</v>
      </c>
      <c r="D3566" t="s">
        <v>2385</v>
      </c>
      <c r="E3566">
        <v>403</v>
      </c>
      <c r="F3566" t="s">
        <v>2376</v>
      </c>
      <c r="G3566" t="s">
        <v>3</v>
      </c>
      <c r="H3566" t="s">
        <v>1612</v>
      </c>
      <c r="I3566" s="63" t="e">
        <f t="array" ref="I3566">_xlfn.IFS(#REF!="1",1,#REF!="2",2,#REF!="3",3,#REF!="1A",4,#REF!="1B",5,#REF!="2A",6,#REF!="2B",7,#REF!="3A",8,#REF!="3B",9,#REF!="4A",10,#REF!="","")</f>
        <v>#REF!</v>
      </c>
      <c r="J3566">
        <f>VLOOKUP(F3566,profesor!$G$2:$H$101,2,0)</f>
        <v>35</v>
      </c>
      <c r="K3566">
        <f>VLOOKUP(H3566,ar_predmet!A:C,3,0)</f>
        <v>31</v>
      </c>
      <c r="L3566" s="3">
        <f>VLOOKUP(H3566,ar_predmet!A:C,2,FALSE())</f>
        <v>5233</v>
      </c>
      <c r="M3566">
        <f>+VLOOKUP(G3566,tip_dogodka!$B$2:$C$10,2,0)</f>
        <v>2</v>
      </c>
      <c r="N3566">
        <f>+VLOOKUP(E3566,prostor!$F$1:$G$101,2,0)</f>
        <v>12</v>
      </c>
      <c r="O3566">
        <f t="shared" si="220"/>
        <v>150</v>
      </c>
      <c r="P3566">
        <f>VLOOKUP(O3566,mi2hh!A$2:B$4261,2,FALSE())</f>
        <v>3</v>
      </c>
      <c r="Q3566" t="str">
        <f t="shared" si="221"/>
        <v>Red</v>
      </c>
      <c r="R3566" t="str">
        <f t="shared" si="222"/>
        <v>VS</v>
      </c>
      <c r="S3566" s="24" t="s">
        <v>1157</v>
      </c>
      <c r="T3566" t="str">
        <f t="shared" si="223"/>
        <v/>
      </c>
      <c r="U3566">
        <f>VLOOKUP(S3566,ar_skupina!L$2:M$136,2,FALSE())</f>
        <v>20</v>
      </c>
    </row>
    <row r="3567" spans="1:21" ht="14.25" customHeight="1" x14ac:dyDescent="0.25">
      <c r="A3567">
        <v>4315</v>
      </c>
      <c r="B3567" s="9">
        <v>45294.75</v>
      </c>
      <c r="C3567" s="9">
        <v>45294.854166666701</v>
      </c>
      <c r="D3567" t="s">
        <v>1489</v>
      </c>
      <c r="E3567">
        <v>401</v>
      </c>
      <c r="F3567" t="s">
        <v>2376</v>
      </c>
      <c r="G3567" t="s">
        <v>2</v>
      </c>
      <c r="H3567" t="s">
        <v>1480</v>
      </c>
      <c r="I3567" s="63" t="e">
        <f t="array" ref="I3567">_xlfn.IFS(#REF!="1",1,#REF!="2",2,#REF!="3",3,#REF!="1A",4,#REF!="1B",5,#REF!="2A",6,#REF!="2B",7,#REF!="3A",8,#REF!="3B",9,#REF!="4A",10,#REF!="","")</f>
        <v>#REF!</v>
      </c>
      <c r="J3567">
        <f>VLOOKUP(F3567,profesor!$G$2:$H$101,2,0)</f>
        <v>35</v>
      </c>
      <c r="K3567">
        <f>VLOOKUP(H3567,ar_predmet!A:C,3,0)</f>
        <v>25</v>
      </c>
      <c r="L3567" s="3">
        <f>VLOOKUP(H3567,ar_predmet!A:C,2,FALSE())</f>
        <v>5227</v>
      </c>
      <c r="M3567">
        <f>+VLOOKUP(G3567,tip_dogodka!$B$2:$C$10,2,0)</f>
        <v>1</v>
      </c>
      <c r="N3567">
        <f>+VLOOKUP(E3567,prostor!$F$1:$G$101,2,0)</f>
        <v>10</v>
      </c>
      <c r="O3567">
        <f t="shared" si="220"/>
        <v>150</v>
      </c>
      <c r="P3567">
        <f>VLOOKUP(O3567,mi2hh!A$2:B$4261,2,FALSE())</f>
        <v>3</v>
      </c>
      <c r="Q3567" t="str">
        <f t="shared" si="221"/>
        <v>Izr</v>
      </c>
      <c r="R3567" t="str">
        <f t="shared" si="222"/>
        <v>VS</v>
      </c>
      <c r="S3567" s="24" t="s">
        <v>1249</v>
      </c>
      <c r="T3567" t="str">
        <f t="shared" si="223"/>
        <v/>
      </c>
      <c r="U3567">
        <f>VLOOKUP(S3567,ar_skupina!L$2:M$136,2,FALSE())</f>
        <v>103</v>
      </c>
    </row>
    <row r="3568" spans="1:21" ht="14.25" customHeight="1" x14ac:dyDescent="0.25">
      <c r="A3568">
        <v>4316</v>
      </c>
      <c r="B3568" s="9">
        <v>45385.53125</v>
      </c>
      <c r="C3568" s="9">
        <v>45385.635416666701</v>
      </c>
      <c r="D3568" t="s">
        <v>2392</v>
      </c>
      <c r="E3568">
        <v>412</v>
      </c>
      <c r="F3568" t="s">
        <v>2376</v>
      </c>
      <c r="G3568" t="s">
        <v>3</v>
      </c>
      <c r="H3568" t="s">
        <v>1992</v>
      </c>
      <c r="I3568" s="63" t="e">
        <f t="array" ref="I3568">_xlfn.IFS(#REF!="1",1,#REF!="2",2,#REF!="3",3,#REF!="1A",4,#REF!="1B",5,#REF!="2A",6,#REF!="2B",7,#REF!="3A",8,#REF!="3B",9,#REF!="4A",10,#REF!="","")</f>
        <v>#REF!</v>
      </c>
      <c r="J3568">
        <f>VLOOKUP(F3568,profesor!$G$2:$H$101,2,0)</f>
        <v>35</v>
      </c>
      <c r="K3568">
        <f>VLOOKUP(H3568,ar_predmet!A:C,3,0)</f>
        <v>124</v>
      </c>
      <c r="L3568" s="3">
        <f>VLOOKUP(H3568,ar_predmet!A:C,2,FALSE())</f>
        <v>6317</v>
      </c>
      <c r="M3568">
        <f>+VLOOKUP(G3568,tip_dogodka!$B$2:$C$10,2,0)</f>
        <v>2</v>
      </c>
      <c r="N3568">
        <f>+VLOOKUP(E3568,prostor!$F$1:$G$101,2,0)</f>
        <v>15</v>
      </c>
      <c r="O3568">
        <f t="shared" si="220"/>
        <v>150</v>
      </c>
      <c r="P3568">
        <f>VLOOKUP(O3568,mi2hh!A$2:B$4261,2,FALSE())</f>
        <v>3</v>
      </c>
      <c r="Q3568" t="str">
        <f t="shared" si="221"/>
        <v>Red</v>
      </c>
      <c r="R3568" t="str">
        <f t="shared" si="222"/>
        <v>UN</v>
      </c>
      <c r="S3568" s="24" t="s">
        <v>1216</v>
      </c>
      <c r="T3568" t="str">
        <f t="shared" si="223"/>
        <v/>
      </c>
      <c r="U3568">
        <f>VLOOKUP(S3568,ar_skupina!L$2:M$136,2,FALSE())</f>
        <v>73</v>
      </c>
    </row>
    <row r="3569" spans="1:21" ht="14.25" customHeight="1" x14ac:dyDescent="0.25">
      <c r="A3569">
        <v>4318</v>
      </c>
      <c r="B3569" s="9">
        <v>45315.75</v>
      </c>
      <c r="C3569" s="9">
        <v>45315.885416666701</v>
      </c>
      <c r="D3569" t="s">
        <v>2377</v>
      </c>
      <c r="E3569">
        <v>401</v>
      </c>
      <c r="F3569" t="s">
        <v>2376</v>
      </c>
      <c r="G3569" t="s">
        <v>3</v>
      </c>
      <c r="H3569" t="s">
        <v>1376</v>
      </c>
      <c r="I3569" s="63" t="e">
        <f t="array" ref="I3569">_xlfn.IFS(#REF!="1",1,#REF!="2",2,#REF!="3",3,#REF!="1A",4,#REF!="1B",5,#REF!="2A",6,#REF!="2B",7,#REF!="3A",8,#REF!="3B",9,#REF!="4A",10,#REF!="","")</f>
        <v>#REF!</v>
      </c>
      <c r="J3569">
        <f>VLOOKUP(F3569,profesor!$G$2:$H$101,2,0)</f>
        <v>35</v>
      </c>
      <c r="K3569">
        <f>VLOOKUP(H3569,ar_predmet!A:C,3,0)</f>
        <v>3</v>
      </c>
      <c r="L3569" s="3">
        <f>VLOOKUP(H3569,ar_predmet!A:C,2,FALSE())</f>
        <v>5107</v>
      </c>
      <c r="M3569">
        <f>+VLOOKUP(G3569,tip_dogodka!$B$2:$C$10,2,0)</f>
        <v>2</v>
      </c>
      <c r="N3569">
        <f>+VLOOKUP(E3569,prostor!$F$1:$G$101,2,0)</f>
        <v>10</v>
      </c>
      <c r="O3569">
        <f t="shared" si="220"/>
        <v>195</v>
      </c>
      <c r="P3569">
        <f>VLOOKUP(O3569,mi2hh!A$2:B$4261,2,FALSE())</f>
        <v>4</v>
      </c>
      <c r="Q3569" t="str">
        <f t="shared" si="221"/>
        <v>Izr</v>
      </c>
      <c r="R3569" t="str">
        <f t="shared" si="222"/>
        <v>VS</v>
      </c>
      <c r="S3569" s="24" t="s">
        <v>1241</v>
      </c>
      <c r="T3569" t="str">
        <f t="shared" si="223"/>
        <v/>
      </c>
      <c r="U3569">
        <f>VLOOKUP(S3569,ar_skupina!L$2:M$136,2,FALSE())</f>
        <v>90</v>
      </c>
    </row>
    <row r="3570" spans="1:21" ht="14.25" customHeight="1" x14ac:dyDescent="0.25">
      <c r="A3570">
        <v>4319</v>
      </c>
      <c r="B3570" s="9">
        <v>45260.75</v>
      </c>
      <c r="C3570" s="9">
        <v>45260.854166666701</v>
      </c>
      <c r="D3570" t="s">
        <v>2384</v>
      </c>
      <c r="E3570">
        <v>401</v>
      </c>
      <c r="F3570" t="s">
        <v>2376</v>
      </c>
      <c r="G3570" t="s">
        <v>3</v>
      </c>
      <c r="H3570" t="s">
        <v>1610</v>
      </c>
      <c r="I3570" s="63" t="e">
        <f t="array" ref="I3570">_xlfn.IFS(#REF!="1",1,#REF!="2",2,#REF!="3",3,#REF!="1A",4,#REF!="1B",5,#REF!="2A",6,#REF!="2B",7,#REF!="3A",8,#REF!="3B",9,#REF!="4A",10,#REF!="","")</f>
        <v>#REF!</v>
      </c>
      <c r="J3570">
        <f>VLOOKUP(F3570,profesor!$G$2:$H$101,2,0)</f>
        <v>35</v>
      </c>
      <c r="K3570">
        <f>VLOOKUP(H3570,ar_predmet!A:C,3,0)</f>
        <v>101</v>
      </c>
      <c r="L3570" s="3">
        <f>VLOOKUP(H3570,ar_predmet!A:C,2,FALSE())</f>
        <v>6227</v>
      </c>
      <c r="M3570">
        <f>+VLOOKUP(G3570,tip_dogodka!$B$2:$C$10,2,0)</f>
        <v>2</v>
      </c>
      <c r="N3570">
        <f>+VLOOKUP(E3570,prostor!$F$1:$G$101,2,0)</f>
        <v>10</v>
      </c>
      <c r="O3570">
        <f t="shared" si="220"/>
        <v>150</v>
      </c>
      <c r="P3570">
        <f>VLOOKUP(O3570,mi2hh!A$2:B$4261,2,FALSE())</f>
        <v>3</v>
      </c>
      <c r="Q3570" t="str">
        <f t="shared" si="221"/>
        <v>Red</v>
      </c>
      <c r="R3570" t="str">
        <f t="shared" si="222"/>
        <v>UN</v>
      </c>
      <c r="S3570" s="24" t="s">
        <v>1206</v>
      </c>
      <c r="T3570" t="str">
        <f t="shared" si="223"/>
        <v>2</v>
      </c>
      <c r="U3570">
        <f>VLOOKUP(S3570,ar_skupina!L$2:M$136,2,FALSE())</f>
        <v>63</v>
      </c>
    </row>
    <row r="3571" spans="1:21" ht="14.25" customHeight="1" x14ac:dyDescent="0.25">
      <c r="A3571">
        <v>4320</v>
      </c>
      <c r="B3571" s="9">
        <v>45253.489583333299</v>
      </c>
      <c r="C3571" s="9">
        <v>45253.59375</v>
      </c>
      <c r="D3571" t="s">
        <v>2157</v>
      </c>
      <c r="E3571">
        <v>401</v>
      </c>
      <c r="F3571" t="s">
        <v>2376</v>
      </c>
      <c r="G3571" t="s">
        <v>3</v>
      </c>
      <c r="H3571" t="s">
        <v>1480</v>
      </c>
      <c r="I3571" s="63" t="e">
        <f t="array" ref="I3571">_xlfn.IFS(#REF!="1",1,#REF!="2",2,#REF!="3",3,#REF!="1A",4,#REF!="1B",5,#REF!="2A",6,#REF!="2B",7,#REF!="3A",8,#REF!="3B",9,#REF!="4A",10,#REF!="","")</f>
        <v>#REF!</v>
      </c>
      <c r="J3571">
        <f>VLOOKUP(F3571,profesor!$G$2:$H$101,2,0)</f>
        <v>35</v>
      </c>
      <c r="K3571">
        <f>VLOOKUP(H3571,ar_predmet!A:C,3,0)</f>
        <v>25</v>
      </c>
      <c r="L3571" s="3">
        <f>VLOOKUP(H3571,ar_predmet!A:C,2,FALSE())</f>
        <v>5227</v>
      </c>
      <c r="M3571">
        <f>+VLOOKUP(G3571,tip_dogodka!$B$2:$C$10,2,0)</f>
        <v>2</v>
      </c>
      <c r="N3571">
        <f>+VLOOKUP(E3571,prostor!$F$1:$G$101,2,0)</f>
        <v>10</v>
      </c>
      <c r="O3571">
        <f t="shared" si="220"/>
        <v>150</v>
      </c>
      <c r="P3571">
        <f>VLOOKUP(O3571,mi2hh!A$2:B$4261,2,FALSE())</f>
        <v>3</v>
      </c>
      <c r="Q3571" t="str">
        <f t="shared" si="221"/>
        <v>Red</v>
      </c>
      <c r="R3571" t="str">
        <f t="shared" si="222"/>
        <v>VS</v>
      </c>
      <c r="S3571" s="24" t="s">
        <v>1175</v>
      </c>
      <c r="T3571" t="str">
        <f t="shared" si="223"/>
        <v>3</v>
      </c>
      <c r="U3571">
        <f>VLOOKUP(S3571,ar_skupina!L$2:M$136,2,FALSE())</f>
        <v>35</v>
      </c>
    </row>
    <row r="3572" spans="1:21" ht="14.25" customHeight="1" x14ac:dyDescent="0.25">
      <c r="A3572">
        <v>4321</v>
      </c>
      <c r="B3572" s="9">
        <v>45378.489583333299</v>
      </c>
      <c r="C3572" s="9">
        <v>45378.59375</v>
      </c>
      <c r="D3572" t="s">
        <v>2392</v>
      </c>
      <c r="E3572">
        <v>412</v>
      </c>
      <c r="F3572" t="s">
        <v>2376</v>
      </c>
      <c r="G3572" t="s">
        <v>3</v>
      </c>
      <c r="H3572" t="s">
        <v>1992</v>
      </c>
      <c r="I3572" s="63" t="e">
        <f t="array" ref="I3572">_xlfn.IFS(#REF!="1",1,#REF!="2",2,#REF!="3",3,#REF!="1A",4,#REF!="1B",5,#REF!="2A",6,#REF!="2B",7,#REF!="3A",8,#REF!="3B",9,#REF!="4A",10,#REF!="","")</f>
        <v>#REF!</v>
      </c>
      <c r="J3572">
        <f>VLOOKUP(F3572,profesor!$G$2:$H$101,2,0)</f>
        <v>35</v>
      </c>
      <c r="K3572">
        <f>VLOOKUP(H3572,ar_predmet!A:C,3,0)</f>
        <v>124</v>
      </c>
      <c r="L3572" s="3">
        <f>VLOOKUP(H3572,ar_predmet!A:C,2,FALSE())</f>
        <v>6317</v>
      </c>
      <c r="M3572">
        <f>+VLOOKUP(G3572,tip_dogodka!$B$2:$C$10,2,0)</f>
        <v>2</v>
      </c>
      <c r="N3572">
        <f>+VLOOKUP(E3572,prostor!$F$1:$G$101,2,0)</f>
        <v>15</v>
      </c>
      <c r="O3572">
        <f t="shared" si="220"/>
        <v>150</v>
      </c>
      <c r="P3572">
        <f>VLOOKUP(O3572,mi2hh!A$2:B$4261,2,FALSE())</f>
        <v>3</v>
      </c>
      <c r="Q3572" t="str">
        <f t="shared" si="221"/>
        <v>Red</v>
      </c>
      <c r="R3572" t="str">
        <f t="shared" si="222"/>
        <v>UN</v>
      </c>
      <c r="S3572" s="24" t="s">
        <v>1216</v>
      </c>
      <c r="T3572" t="str">
        <f t="shared" si="223"/>
        <v/>
      </c>
      <c r="U3572">
        <f>VLOOKUP(S3572,ar_skupina!L$2:M$136,2,FALSE())</f>
        <v>73</v>
      </c>
    </row>
    <row r="3573" spans="1:21" ht="14.25" customHeight="1" x14ac:dyDescent="0.25">
      <c r="A3573">
        <v>4322</v>
      </c>
      <c r="B3573" s="9">
        <v>45408.53125</v>
      </c>
      <c r="C3573" s="9">
        <v>45408.635416666701</v>
      </c>
      <c r="D3573" t="s">
        <v>2378</v>
      </c>
      <c r="E3573">
        <v>412</v>
      </c>
      <c r="F3573" t="s">
        <v>2376</v>
      </c>
      <c r="G3573" t="s">
        <v>3</v>
      </c>
      <c r="H3573" t="s">
        <v>1617</v>
      </c>
      <c r="I3573" s="63" t="e">
        <f t="array" ref="I3573">_xlfn.IFS(#REF!="1",1,#REF!="2",2,#REF!="3",3,#REF!="1A",4,#REF!="1B",5,#REF!="2A",6,#REF!="2B",7,#REF!="3A",8,#REF!="3B",9,#REF!="4A",10,#REF!="","")</f>
        <v>#REF!</v>
      </c>
      <c r="J3573">
        <f>VLOOKUP(F3573,profesor!$G$2:$H$101,2,0)</f>
        <v>35</v>
      </c>
      <c r="K3573">
        <f>VLOOKUP(H3573,ar_predmet!A:C,3,0)</f>
        <v>32</v>
      </c>
      <c r="L3573" s="3">
        <f>VLOOKUP(H3573,ar_predmet!A:C,2,FALSE())</f>
        <v>5234</v>
      </c>
      <c r="M3573">
        <f>+VLOOKUP(G3573,tip_dogodka!$B$2:$C$10,2,0)</f>
        <v>2</v>
      </c>
      <c r="N3573">
        <f>+VLOOKUP(E3573,prostor!$F$1:$G$101,2,0)</f>
        <v>15</v>
      </c>
      <c r="O3573">
        <f t="shared" si="220"/>
        <v>150</v>
      </c>
      <c r="P3573">
        <f>VLOOKUP(O3573,mi2hh!A$2:B$4261,2,FALSE())</f>
        <v>3</v>
      </c>
      <c r="Q3573" t="str">
        <f t="shared" si="221"/>
        <v>Red</v>
      </c>
      <c r="R3573" t="str">
        <f t="shared" si="222"/>
        <v>VS</v>
      </c>
      <c r="S3573" s="24" t="s">
        <v>1157</v>
      </c>
      <c r="T3573" t="str">
        <f t="shared" si="223"/>
        <v/>
      </c>
      <c r="U3573">
        <f>VLOOKUP(S3573,ar_skupina!L$2:M$136,2,FALSE())</f>
        <v>20</v>
      </c>
    </row>
    <row r="3574" spans="1:21" ht="14.25" customHeight="1" x14ac:dyDescent="0.25">
      <c r="A3574">
        <v>4323</v>
      </c>
      <c r="B3574" s="9">
        <v>45279.489583333299</v>
      </c>
      <c r="C3574" s="9">
        <v>45279.59375</v>
      </c>
      <c r="D3574" t="s">
        <v>2393</v>
      </c>
      <c r="E3574">
        <v>403</v>
      </c>
      <c r="F3574" t="s">
        <v>2376</v>
      </c>
      <c r="G3574" t="s">
        <v>3</v>
      </c>
      <c r="H3574" t="s">
        <v>1998</v>
      </c>
      <c r="I3574" s="63" t="e">
        <f t="array" ref="I3574">_xlfn.IFS(#REF!="1",1,#REF!="2",2,#REF!="3",3,#REF!="1A",4,#REF!="1B",5,#REF!="2A",6,#REF!="2B",7,#REF!="3A",8,#REF!="3B",9,#REF!="4A",10,#REF!="","")</f>
        <v>#REF!</v>
      </c>
      <c r="J3574">
        <f>VLOOKUP(F3574,profesor!$G$2:$H$101,2,0)</f>
        <v>35</v>
      </c>
      <c r="K3574">
        <f>VLOOKUP(H3574,ar_predmet!A:C,3,0)</f>
        <v>120</v>
      </c>
      <c r="L3574" s="3">
        <f>VLOOKUP(H3574,ar_predmet!A:C,2,FALSE())</f>
        <v>6313</v>
      </c>
      <c r="M3574">
        <f>+VLOOKUP(G3574,tip_dogodka!$B$2:$C$10,2,0)</f>
        <v>2</v>
      </c>
      <c r="N3574">
        <f>+VLOOKUP(E3574,prostor!$F$1:$G$101,2,0)</f>
        <v>12</v>
      </c>
      <c r="O3574">
        <f t="shared" si="220"/>
        <v>150</v>
      </c>
      <c r="P3574">
        <f>VLOOKUP(O3574,mi2hh!A$2:B$4261,2,FALSE())</f>
        <v>3</v>
      </c>
      <c r="Q3574" t="str">
        <f t="shared" si="221"/>
        <v>Red</v>
      </c>
      <c r="R3574" t="str">
        <f t="shared" si="222"/>
        <v>UN</v>
      </c>
      <c r="S3574" s="24" t="s">
        <v>1216</v>
      </c>
      <c r="T3574" t="str">
        <f t="shared" si="223"/>
        <v/>
      </c>
      <c r="U3574">
        <f>VLOOKUP(S3574,ar_skupina!L$2:M$136,2,FALSE())</f>
        <v>73</v>
      </c>
    </row>
    <row r="3575" spans="1:21" ht="14.25" customHeight="1" x14ac:dyDescent="0.25">
      <c r="A3575">
        <v>4324</v>
      </c>
      <c r="B3575" s="9">
        <v>45239.75</v>
      </c>
      <c r="C3575" s="9">
        <v>45239.916666666701</v>
      </c>
      <c r="D3575" t="s">
        <v>2394</v>
      </c>
      <c r="E3575" t="s">
        <v>17</v>
      </c>
      <c r="F3575" t="s">
        <v>2376</v>
      </c>
      <c r="G3575" t="s">
        <v>8</v>
      </c>
      <c r="H3575" t="s">
        <v>1619</v>
      </c>
      <c r="I3575" s="63" t="e">
        <f t="array" ref="I3575">_xlfn.IFS(#REF!="1",1,#REF!="2",2,#REF!="3",3,#REF!="1A",4,#REF!="1B",5,#REF!="2A",6,#REF!="2B",7,#REF!="3A",8,#REF!="3B",9,#REF!="4A",10,#REF!="","")</f>
        <v>#REF!</v>
      </c>
      <c r="J3575">
        <f>VLOOKUP(F3575,profesor!$G$2:$H$101,2,0)</f>
        <v>35</v>
      </c>
      <c r="K3575">
        <f>VLOOKUP(H3575,ar_predmet!A:C,3,0)</f>
        <v>156</v>
      </c>
      <c r="L3575" s="3">
        <f>VLOOKUP(H3575,ar_predmet!A:C,2,FALSE())</f>
        <v>7116</v>
      </c>
      <c r="M3575">
        <f>+VLOOKUP(G3575,tip_dogodka!$B$2:$C$10,2,0)</f>
        <v>7</v>
      </c>
      <c r="N3575">
        <f>+VLOOKUP(E3575,prostor!$F$1:$G$101,2,0)</f>
        <v>55</v>
      </c>
      <c r="O3575">
        <f t="shared" si="220"/>
        <v>240</v>
      </c>
      <c r="P3575">
        <f>VLOOKUP(O3575,mi2hh!A$2:B$4261,2,FALSE())</f>
        <v>5</v>
      </c>
      <c r="Q3575" t="str">
        <f t="shared" si="221"/>
        <v>Izr</v>
      </c>
      <c r="R3575" t="str">
        <f t="shared" si="222"/>
        <v>MA</v>
      </c>
      <c r="S3575" s="24" t="s">
        <v>1266</v>
      </c>
      <c r="T3575" t="str">
        <f t="shared" si="223"/>
        <v/>
      </c>
      <c r="U3575">
        <f>VLOOKUP(S3575,ar_skupina!L$2:M$136,2,FALSE())</f>
        <v>117</v>
      </c>
    </row>
    <row r="3576" spans="1:21" ht="14.25" customHeight="1" x14ac:dyDescent="0.25">
      <c r="A3576">
        <v>4326</v>
      </c>
      <c r="B3576" s="9">
        <v>45300.489583333299</v>
      </c>
      <c r="C3576" s="9">
        <v>45300.59375</v>
      </c>
      <c r="D3576" t="s">
        <v>2390</v>
      </c>
      <c r="E3576" t="s">
        <v>16</v>
      </c>
      <c r="F3576" t="s">
        <v>2376</v>
      </c>
      <c r="G3576" t="s">
        <v>5</v>
      </c>
      <c r="H3576" t="s">
        <v>1619</v>
      </c>
      <c r="I3576" s="63" t="e">
        <f t="array" ref="I3576">_xlfn.IFS(#REF!="1",1,#REF!="2",2,#REF!="3",3,#REF!="1A",4,#REF!="1B",5,#REF!="2A",6,#REF!="2B",7,#REF!="3A",8,#REF!="3B",9,#REF!="4A",10,#REF!="","")</f>
        <v>#REF!</v>
      </c>
      <c r="J3576">
        <f>VLOOKUP(F3576,profesor!$G$2:$H$101,2,0)</f>
        <v>35</v>
      </c>
      <c r="K3576">
        <f>VLOOKUP(H3576,ar_predmet!A:C,3,0)</f>
        <v>156</v>
      </c>
      <c r="L3576" s="3">
        <f>VLOOKUP(H3576,ar_predmet!A:C,2,FALSE())</f>
        <v>7116</v>
      </c>
      <c r="M3576">
        <f>+VLOOKUP(G3576,tip_dogodka!$B$2:$C$10,2,0)</f>
        <v>4</v>
      </c>
      <c r="N3576">
        <f>+VLOOKUP(E3576,prostor!$F$1:$G$101,2,0)</f>
        <v>54</v>
      </c>
      <c r="O3576">
        <f t="shared" si="220"/>
        <v>150</v>
      </c>
      <c r="P3576">
        <f>VLOOKUP(O3576,mi2hh!A$2:B$4261,2,FALSE())</f>
        <v>3</v>
      </c>
      <c r="Q3576" t="str">
        <f t="shared" si="221"/>
        <v>Red</v>
      </c>
      <c r="R3576" t="str">
        <f t="shared" si="222"/>
        <v>MA</v>
      </c>
      <c r="S3576" s="24" t="s">
        <v>1225</v>
      </c>
      <c r="T3576" t="str">
        <f t="shared" si="223"/>
        <v/>
      </c>
      <c r="U3576">
        <f>VLOOKUP(S3576,ar_skupina!L$2:M$136,2,FALSE())</f>
        <v>81</v>
      </c>
    </row>
    <row r="3577" spans="1:21" ht="14.25" customHeight="1" x14ac:dyDescent="0.25">
      <c r="A3577">
        <v>4327</v>
      </c>
      <c r="B3577" s="9">
        <v>45406.53125</v>
      </c>
      <c r="C3577" s="9">
        <v>45406.635416666701</v>
      </c>
      <c r="D3577" t="s">
        <v>2378</v>
      </c>
      <c r="E3577">
        <v>412</v>
      </c>
      <c r="F3577" t="s">
        <v>2376</v>
      </c>
      <c r="G3577" t="s">
        <v>3</v>
      </c>
      <c r="H3577" t="s">
        <v>1617</v>
      </c>
      <c r="I3577" s="63" t="e">
        <f t="array" ref="I3577">_xlfn.IFS(#REF!="1",1,#REF!="2",2,#REF!="3",3,#REF!="1A",4,#REF!="1B",5,#REF!="2A",6,#REF!="2B",7,#REF!="3A",8,#REF!="3B",9,#REF!="4A",10,#REF!="","")</f>
        <v>#REF!</v>
      </c>
      <c r="J3577">
        <f>VLOOKUP(F3577,profesor!$G$2:$H$101,2,0)</f>
        <v>35</v>
      </c>
      <c r="K3577">
        <f>VLOOKUP(H3577,ar_predmet!A:C,3,0)</f>
        <v>32</v>
      </c>
      <c r="L3577" s="3">
        <f>VLOOKUP(H3577,ar_predmet!A:C,2,FALSE())</f>
        <v>5234</v>
      </c>
      <c r="M3577">
        <f>+VLOOKUP(G3577,tip_dogodka!$B$2:$C$10,2,0)</f>
        <v>2</v>
      </c>
      <c r="N3577">
        <f>+VLOOKUP(E3577,prostor!$F$1:$G$101,2,0)</f>
        <v>15</v>
      </c>
      <c r="O3577">
        <f t="shared" si="220"/>
        <v>150</v>
      </c>
      <c r="P3577">
        <f>VLOOKUP(O3577,mi2hh!A$2:B$4261,2,FALSE())</f>
        <v>3</v>
      </c>
      <c r="Q3577" t="str">
        <f t="shared" si="221"/>
        <v>Red</v>
      </c>
      <c r="R3577" t="str">
        <f t="shared" si="222"/>
        <v>VS</v>
      </c>
      <c r="S3577" s="24" t="s">
        <v>1157</v>
      </c>
      <c r="T3577" t="str">
        <f t="shared" si="223"/>
        <v/>
      </c>
      <c r="U3577">
        <f>VLOOKUP(S3577,ar_skupina!L$2:M$136,2,FALSE())</f>
        <v>20</v>
      </c>
    </row>
    <row r="3578" spans="1:21" ht="14.25" customHeight="1" x14ac:dyDescent="0.25">
      <c r="A3578">
        <v>4331</v>
      </c>
      <c r="B3578" s="9">
        <v>45260.635416666701</v>
      </c>
      <c r="C3578" s="9">
        <v>45260.739583333299</v>
      </c>
      <c r="D3578" t="s">
        <v>2388</v>
      </c>
      <c r="E3578">
        <v>401</v>
      </c>
      <c r="F3578" t="s">
        <v>2376</v>
      </c>
      <c r="G3578" t="s">
        <v>3</v>
      </c>
      <c r="H3578" t="s">
        <v>1610</v>
      </c>
      <c r="I3578" s="63" t="e">
        <f t="array" ref="I3578">_xlfn.IFS(#REF!="1",1,#REF!="2",2,#REF!="3",3,#REF!="1A",4,#REF!="1B",5,#REF!="2A",6,#REF!="2B",7,#REF!="3A",8,#REF!="3B",9,#REF!="4A",10,#REF!="","")</f>
        <v>#REF!</v>
      </c>
      <c r="J3578">
        <f>VLOOKUP(F3578,profesor!$G$2:$H$101,2,0)</f>
        <v>35</v>
      </c>
      <c r="K3578">
        <f>VLOOKUP(H3578,ar_predmet!A:C,3,0)</f>
        <v>101</v>
      </c>
      <c r="L3578" s="3">
        <f>VLOOKUP(H3578,ar_predmet!A:C,2,FALSE())</f>
        <v>6227</v>
      </c>
      <c r="M3578">
        <f>+VLOOKUP(G3578,tip_dogodka!$B$2:$C$10,2,0)</f>
        <v>2</v>
      </c>
      <c r="N3578">
        <f>+VLOOKUP(E3578,prostor!$F$1:$G$101,2,0)</f>
        <v>10</v>
      </c>
      <c r="O3578">
        <f t="shared" si="220"/>
        <v>150</v>
      </c>
      <c r="P3578">
        <f>VLOOKUP(O3578,mi2hh!A$2:B$4261,2,FALSE())</f>
        <v>3</v>
      </c>
      <c r="Q3578" t="str">
        <f t="shared" si="221"/>
        <v>Red</v>
      </c>
      <c r="R3578" t="str">
        <f t="shared" si="222"/>
        <v>UN</v>
      </c>
      <c r="S3578" s="24" t="s">
        <v>1205</v>
      </c>
      <c r="T3578" t="str">
        <f t="shared" si="223"/>
        <v>1</v>
      </c>
      <c r="U3578">
        <f>VLOOKUP(S3578,ar_skupina!L$2:M$136,2,FALSE())</f>
        <v>62</v>
      </c>
    </row>
    <row r="3579" spans="1:21" ht="14.25" customHeight="1" x14ac:dyDescent="0.25">
      <c r="A3579">
        <v>4332</v>
      </c>
      <c r="B3579" s="9">
        <v>45376.375</v>
      </c>
      <c r="C3579" s="9">
        <v>45376.479166666701</v>
      </c>
      <c r="D3579" t="s">
        <v>2392</v>
      </c>
      <c r="E3579">
        <v>412</v>
      </c>
      <c r="F3579" t="s">
        <v>2376</v>
      </c>
      <c r="G3579" t="s">
        <v>3</v>
      </c>
      <c r="H3579" t="s">
        <v>1992</v>
      </c>
      <c r="I3579" s="63" t="e">
        <f t="array" ref="I3579">_xlfn.IFS(#REF!="1",1,#REF!="2",2,#REF!="3",3,#REF!="1A",4,#REF!="1B",5,#REF!="2A",6,#REF!="2B",7,#REF!="3A",8,#REF!="3B",9,#REF!="4A",10,#REF!="","")</f>
        <v>#REF!</v>
      </c>
      <c r="J3579">
        <f>VLOOKUP(F3579,profesor!$G$2:$H$101,2,0)</f>
        <v>35</v>
      </c>
      <c r="K3579">
        <f>VLOOKUP(H3579,ar_predmet!A:C,3,0)</f>
        <v>124</v>
      </c>
      <c r="L3579" s="3">
        <f>VLOOKUP(H3579,ar_predmet!A:C,2,FALSE())</f>
        <v>6317</v>
      </c>
      <c r="M3579">
        <f>+VLOOKUP(G3579,tip_dogodka!$B$2:$C$10,2,0)</f>
        <v>2</v>
      </c>
      <c r="N3579">
        <f>+VLOOKUP(E3579,prostor!$F$1:$G$101,2,0)</f>
        <v>15</v>
      </c>
      <c r="O3579">
        <f t="shared" si="220"/>
        <v>150</v>
      </c>
      <c r="P3579">
        <f>VLOOKUP(O3579,mi2hh!A$2:B$4261,2,FALSE())</f>
        <v>3</v>
      </c>
      <c r="Q3579" t="str">
        <f t="shared" si="221"/>
        <v>Red</v>
      </c>
      <c r="R3579" t="str">
        <f t="shared" si="222"/>
        <v>UN</v>
      </c>
      <c r="S3579" s="24" t="s">
        <v>1216</v>
      </c>
      <c r="T3579" t="str">
        <f t="shared" si="223"/>
        <v/>
      </c>
      <c r="U3579">
        <f>VLOOKUP(S3579,ar_skupina!L$2:M$136,2,FALSE())</f>
        <v>73</v>
      </c>
    </row>
    <row r="3580" spans="1:21" ht="14.25" customHeight="1" x14ac:dyDescent="0.25">
      <c r="A3580">
        <v>4333</v>
      </c>
      <c r="B3580" s="9">
        <v>45296.75</v>
      </c>
      <c r="C3580" s="9">
        <v>45296.854166666701</v>
      </c>
      <c r="D3580" t="s">
        <v>1489</v>
      </c>
      <c r="E3580" t="s">
        <v>17</v>
      </c>
      <c r="F3580" t="s">
        <v>2376</v>
      </c>
      <c r="G3580" t="s">
        <v>2</v>
      </c>
      <c r="H3580" t="s">
        <v>1480</v>
      </c>
      <c r="I3580" s="63" t="e">
        <f t="array" ref="I3580">_xlfn.IFS(#REF!="1",1,#REF!="2",2,#REF!="3",3,#REF!="1A",4,#REF!="1B",5,#REF!="2A",6,#REF!="2B",7,#REF!="3A",8,#REF!="3B",9,#REF!="4A",10,#REF!="","")</f>
        <v>#REF!</v>
      </c>
      <c r="J3580">
        <f>VLOOKUP(F3580,profesor!$G$2:$H$101,2,0)</f>
        <v>35</v>
      </c>
      <c r="K3580">
        <f>VLOOKUP(H3580,ar_predmet!A:C,3,0)</f>
        <v>25</v>
      </c>
      <c r="L3580" s="3">
        <f>VLOOKUP(H3580,ar_predmet!A:C,2,FALSE())</f>
        <v>5227</v>
      </c>
      <c r="M3580">
        <f>+VLOOKUP(G3580,tip_dogodka!$B$2:$C$10,2,0)</f>
        <v>1</v>
      </c>
      <c r="N3580">
        <f>+VLOOKUP(E3580,prostor!$F$1:$G$101,2,0)</f>
        <v>55</v>
      </c>
      <c r="O3580">
        <f t="shared" si="220"/>
        <v>150</v>
      </c>
      <c r="P3580">
        <f>VLOOKUP(O3580,mi2hh!A$2:B$4261,2,FALSE())</f>
        <v>3</v>
      </c>
      <c r="Q3580" t="str">
        <f t="shared" si="221"/>
        <v>Izr</v>
      </c>
      <c r="R3580" t="str">
        <f t="shared" si="222"/>
        <v>VS</v>
      </c>
      <c r="S3580" s="24" t="s">
        <v>1249</v>
      </c>
      <c r="T3580" t="str">
        <f t="shared" si="223"/>
        <v/>
      </c>
      <c r="U3580">
        <f>VLOOKUP(S3580,ar_skupina!L$2:M$136,2,FALSE())</f>
        <v>103</v>
      </c>
    </row>
    <row r="3581" spans="1:21" ht="14.25" customHeight="1" x14ac:dyDescent="0.25">
      <c r="A3581">
        <v>4334</v>
      </c>
      <c r="B3581" s="9">
        <v>45379.375</v>
      </c>
      <c r="C3581" s="9">
        <v>45379.479166666701</v>
      </c>
      <c r="D3581" t="s">
        <v>2387</v>
      </c>
      <c r="E3581" t="s">
        <v>16</v>
      </c>
      <c r="F3581" t="s">
        <v>2376</v>
      </c>
      <c r="G3581" t="s">
        <v>5</v>
      </c>
      <c r="H3581" t="s">
        <v>1992</v>
      </c>
      <c r="I3581" s="63" t="e">
        <f t="array" ref="I3581">_xlfn.IFS(#REF!="1",1,#REF!="2",2,#REF!="3",3,#REF!="1A",4,#REF!="1B",5,#REF!="2A",6,#REF!="2B",7,#REF!="3A",8,#REF!="3B",9,#REF!="4A",10,#REF!="","")</f>
        <v>#REF!</v>
      </c>
      <c r="J3581">
        <f>VLOOKUP(F3581,profesor!$G$2:$H$101,2,0)</f>
        <v>35</v>
      </c>
      <c r="K3581">
        <f>VLOOKUP(H3581,ar_predmet!A:C,3,0)</f>
        <v>124</v>
      </c>
      <c r="L3581" s="3">
        <f>VLOOKUP(H3581,ar_predmet!A:C,2,FALSE())</f>
        <v>6317</v>
      </c>
      <c r="M3581">
        <f>+VLOOKUP(G3581,tip_dogodka!$B$2:$C$10,2,0)</f>
        <v>4</v>
      </c>
      <c r="N3581">
        <f>+VLOOKUP(E3581,prostor!$F$1:$G$101,2,0)</f>
        <v>54</v>
      </c>
      <c r="O3581">
        <f t="shared" si="220"/>
        <v>150</v>
      </c>
      <c r="P3581">
        <f>VLOOKUP(O3581,mi2hh!A$2:B$4261,2,FALSE())</f>
        <v>3</v>
      </c>
      <c r="Q3581" t="str">
        <f t="shared" si="221"/>
        <v>Red</v>
      </c>
      <c r="R3581" t="str">
        <f t="shared" si="222"/>
        <v>UN</v>
      </c>
      <c r="S3581" s="24" t="s">
        <v>1216</v>
      </c>
      <c r="T3581" t="str">
        <f t="shared" si="223"/>
        <v/>
      </c>
      <c r="U3581">
        <f>VLOOKUP(S3581,ar_skupina!L$2:M$136,2,FALSE())</f>
        <v>73</v>
      </c>
    </row>
    <row r="3582" spans="1:21" ht="14.25" customHeight="1" x14ac:dyDescent="0.25">
      <c r="A3582">
        <v>4335</v>
      </c>
      <c r="B3582" s="9">
        <v>45274.489583333299</v>
      </c>
      <c r="C3582" s="9">
        <v>45274.59375</v>
      </c>
      <c r="D3582" t="s">
        <v>2379</v>
      </c>
      <c r="E3582" t="s">
        <v>16</v>
      </c>
      <c r="F3582" t="s">
        <v>2376</v>
      </c>
      <c r="G3582" t="s">
        <v>5</v>
      </c>
      <c r="H3582" t="s">
        <v>1998</v>
      </c>
      <c r="I3582" s="63" t="e">
        <f t="array" ref="I3582">_xlfn.IFS(#REF!="1",1,#REF!="2",2,#REF!="3",3,#REF!="1A",4,#REF!="1B",5,#REF!="2A",6,#REF!="2B",7,#REF!="3A",8,#REF!="3B",9,#REF!="4A",10,#REF!="","")</f>
        <v>#REF!</v>
      </c>
      <c r="J3582">
        <f>VLOOKUP(F3582,profesor!$G$2:$H$101,2,0)</f>
        <v>35</v>
      </c>
      <c r="K3582">
        <f>VLOOKUP(H3582,ar_predmet!A:C,3,0)</f>
        <v>120</v>
      </c>
      <c r="L3582" s="3">
        <f>VLOOKUP(H3582,ar_predmet!A:C,2,FALSE())</f>
        <v>6313</v>
      </c>
      <c r="M3582">
        <f>+VLOOKUP(G3582,tip_dogodka!$B$2:$C$10,2,0)</f>
        <v>4</v>
      </c>
      <c r="N3582">
        <f>+VLOOKUP(E3582,prostor!$F$1:$G$101,2,0)</f>
        <v>54</v>
      </c>
      <c r="O3582">
        <f t="shared" si="220"/>
        <v>150</v>
      </c>
      <c r="P3582">
        <f>VLOOKUP(O3582,mi2hh!A$2:B$4261,2,FALSE())</f>
        <v>3</v>
      </c>
      <c r="Q3582" t="str">
        <f t="shared" si="221"/>
        <v>Red</v>
      </c>
      <c r="R3582" t="str">
        <f t="shared" si="222"/>
        <v>UN</v>
      </c>
      <c r="S3582" s="24" t="s">
        <v>1216</v>
      </c>
      <c r="T3582" t="str">
        <f t="shared" si="223"/>
        <v/>
      </c>
      <c r="U3582">
        <f>VLOOKUP(S3582,ar_skupina!L$2:M$136,2,FALSE())</f>
        <v>73</v>
      </c>
    </row>
    <row r="3583" spans="1:21" ht="14.25" customHeight="1" x14ac:dyDescent="0.25">
      <c r="A3583">
        <v>4336</v>
      </c>
      <c r="B3583" s="9">
        <v>45399.53125</v>
      </c>
      <c r="C3583" s="9">
        <v>45399.666666666701</v>
      </c>
      <c r="D3583" t="s">
        <v>2163</v>
      </c>
      <c r="E3583">
        <v>401</v>
      </c>
      <c r="F3583" t="s">
        <v>2376</v>
      </c>
      <c r="G3583" t="s">
        <v>3</v>
      </c>
      <c r="H3583" t="s">
        <v>1472</v>
      </c>
      <c r="I3583" s="63" t="e">
        <f t="array" ref="I3583">_xlfn.IFS(#REF!="1",1,#REF!="2",2,#REF!="3",3,#REF!="1A",4,#REF!="1B",5,#REF!="2A",6,#REF!="2B",7,#REF!="3A",8,#REF!="3B",9,#REF!="4A",10,#REF!="","")</f>
        <v>#REF!</v>
      </c>
      <c r="J3583">
        <f>VLOOKUP(F3583,profesor!$G$2:$H$101,2,0)</f>
        <v>35</v>
      </c>
      <c r="K3583">
        <f>VLOOKUP(H3583,ar_predmet!A:C,3,0)</f>
        <v>100</v>
      </c>
      <c r="L3583" s="3">
        <f>VLOOKUP(H3583,ar_predmet!A:C,2,FALSE())</f>
        <v>6226</v>
      </c>
      <c r="M3583">
        <f>+VLOOKUP(G3583,tip_dogodka!$B$2:$C$10,2,0)</f>
        <v>2</v>
      </c>
      <c r="N3583">
        <f>+VLOOKUP(E3583,prostor!$F$1:$G$101,2,0)</f>
        <v>10</v>
      </c>
      <c r="O3583">
        <f t="shared" si="220"/>
        <v>195</v>
      </c>
      <c r="P3583">
        <f>VLOOKUP(O3583,mi2hh!A$2:B$4261,2,FALSE())</f>
        <v>4</v>
      </c>
      <c r="Q3583" t="str">
        <f t="shared" si="221"/>
        <v>Red</v>
      </c>
      <c r="R3583" t="str">
        <f t="shared" si="222"/>
        <v>UN</v>
      </c>
      <c r="S3583" s="24" t="s">
        <v>1204</v>
      </c>
      <c r="T3583" t="str">
        <f t="shared" si="223"/>
        <v/>
      </c>
      <c r="U3583">
        <f>VLOOKUP(S3583,ar_skupina!L$2:M$136,2,FALSE())</f>
        <v>55</v>
      </c>
    </row>
    <row r="3584" spans="1:21" ht="14.25" customHeight="1" x14ac:dyDescent="0.25">
      <c r="A3584">
        <v>4337</v>
      </c>
      <c r="B3584" s="9">
        <v>45380.489583333299</v>
      </c>
      <c r="C3584" s="9">
        <v>45380.59375</v>
      </c>
      <c r="D3584" t="s">
        <v>2392</v>
      </c>
      <c r="E3584">
        <v>402</v>
      </c>
      <c r="F3584" t="s">
        <v>2376</v>
      </c>
      <c r="G3584" t="s">
        <v>3</v>
      </c>
      <c r="H3584" t="s">
        <v>1992</v>
      </c>
      <c r="I3584" s="63" t="e">
        <f t="array" ref="I3584">_xlfn.IFS(#REF!="1",1,#REF!="2",2,#REF!="3",3,#REF!="1A",4,#REF!="1B",5,#REF!="2A",6,#REF!="2B",7,#REF!="3A",8,#REF!="3B",9,#REF!="4A",10,#REF!="","")</f>
        <v>#REF!</v>
      </c>
      <c r="J3584">
        <f>VLOOKUP(F3584,profesor!$G$2:$H$101,2,0)</f>
        <v>35</v>
      </c>
      <c r="K3584">
        <f>VLOOKUP(H3584,ar_predmet!A:C,3,0)</f>
        <v>124</v>
      </c>
      <c r="L3584" s="3">
        <f>VLOOKUP(H3584,ar_predmet!A:C,2,FALSE())</f>
        <v>6317</v>
      </c>
      <c r="M3584">
        <f>+VLOOKUP(G3584,tip_dogodka!$B$2:$C$10,2,0)</f>
        <v>2</v>
      </c>
      <c r="N3584">
        <f>+VLOOKUP(E3584,prostor!$F$1:$G$101,2,0)</f>
        <v>11</v>
      </c>
      <c r="O3584">
        <f t="shared" si="220"/>
        <v>150</v>
      </c>
      <c r="P3584">
        <f>VLOOKUP(O3584,mi2hh!A$2:B$4261,2,FALSE())</f>
        <v>3</v>
      </c>
      <c r="Q3584" t="str">
        <f t="shared" si="221"/>
        <v>Red</v>
      </c>
      <c r="R3584" t="str">
        <f t="shared" si="222"/>
        <v>UN</v>
      </c>
      <c r="S3584" s="24" t="s">
        <v>1216</v>
      </c>
      <c r="T3584" t="str">
        <f t="shared" si="223"/>
        <v/>
      </c>
      <c r="U3584">
        <f>VLOOKUP(S3584,ar_skupina!L$2:M$136,2,FALSE())</f>
        <v>73</v>
      </c>
    </row>
    <row r="3585" spans="1:21" ht="14.25" customHeight="1" x14ac:dyDescent="0.25">
      <c r="A3585">
        <v>4338</v>
      </c>
      <c r="B3585" s="9">
        <v>45238.635416666701</v>
      </c>
      <c r="C3585" s="9">
        <v>45238.739583333299</v>
      </c>
      <c r="D3585" t="s">
        <v>1479</v>
      </c>
      <c r="E3585">
        <v>401</v>
      </c>
      <c r="F3585" t="s">
        <v>2376</v>
      </c>
      <c r="G3585" t="s">
        <v>2</v>
      </c>
      <c r="H3585" t="s">
        <v>1480</v>
      </c>
      <c r="I3585" s="63" t="e">
        <f t="array" ref="I3585">_xlfn.IFS(#REF!="1",1,#REF!="2",2,#REF!="3",3,#REF!="1A",4,#REF!="1B",5,#REF!="2A",6,#REF!="2B",7,#REF!="3A",8,#REF!="3B",9,#REF!="4A",10,#REF!="","")</f>
        <v>#REF!</v>
      </c>
      <c r="J3585">
        <f>VLOOKUP(F3585,profesor!$G$2:$H$101,2,0)</f>
        <v>35</v>
      </c>
      <c r="K3585">
        <f>VLOOKUP(H3585,ar_predmet!A:C,3,0)</f>
        <v>25</v>
      </c>
      <c r="L3585" s="3">
        <f>VLOOKUP(H3585,ar_predmet!A:C,2,FALSE())</f>
        <v>5227</v>
      </c>
      <c r="M3585">
        <f>+VLOOKUP(G3585,tip_dogodka!$B$2:$C$10,2,0)</f>
        <v>1</v>
      </c>
      <c r="N3585">
        <f>+VLOOKUP(E3585,prostor!$F$1:$G$101,2,0)</f>
        <v>10</v>
      </c>
      <c r="O3585">
        <f t="shared" si="220"/>
        <v>150</v>
      </c>
      <c r="P3585">
        <f>VLOOKUP(O3585,mi2hh!A$2:B$4261,2,FALSE())</f>
        <v>3</v>
      </c>
      <c r="Q3585" t="str">
        <f t="shared" si="221"/>
        <v>Red</v>
      </c>
      <c r="R3585" t="str">
        <f t="shared" si="222"/>
        <v>VS</v>
      </c>
      <c r="S3585" s="24" t="s">
        <v>1171</v>
      </c>
      <c r="T3585" t="str">
        <f t="shared" si="223"/>
        <v/>
      </c>
      <c r="U3585">
        <f>VLOOKUP(S3585,ar_skupina!L$2:M$136,2,FALSE())</f>
        <v>32</v>
      </c>
    </row>
    <row r="3586" spans="1:21" ht="14.25" customHeight="1" x14ac:dyDescent="0.25">
      <c r="A3586">
        <v>4339</v>
      </c>
      <c r="B3586" s="9">
        <v>45257.489583333299</v>
      </c>
      <c r="C3586" s="9">
        <v>45257.625</v>
      </c>
      <c r="D3586" t="s">
        <v>2157</v>
      </c>
      <c r="E3586">
        <v>401</v>
      </c>
      <c r="F3586" t="s">
        <v>2376</v>
      </c>
      <c r="G3586" t="s">
        <v>3</v>
      </c>
      <c r="H3586" t="s">
        <v>1480</v>
      </c>
      <c r="I3586" s="63" t="e">
        <f t="array" ref="I3586">_xlfn.IFS(#REF!="1",1,#REF!="2",2,#REF!="3",3,#REF!="1A",4,#REF!="1B",5,#REF!="2A",6,#REF!="2B",7,#REF!="3A",8,#REF!="3B",9,#REF!="4A",10,#REF!="","")</f>
        <v>#REF!</v>
      </c>
      <c r="J3586">
        <f>VLOOKUP(F3586,profesor!$G$2:$H$101,2,0)</f>
        <v>35</v>
      </c>
      <c r="K3586">
        <f>VLOOKUP(H3586,ar_predmet!A:C,3,0)</f>
        <v>25</v>
      </c>
      <c r="L3586" s="3">
        <f>VLOOKUP(H3586,ar_predmet!A:C,2,FALSE())</f>
        <v>5227</v>
      </c>
      <c r="M3586">
        <f>+VLOOKUP(G3586,tip_dogodka!$B$2:$C$10,2,0)</f>
        <v>2</v>
      </c>
      <c r="N3586">
        <f>+VLOOKUP(E3586,prostor!$F$1:$G$101,2,0)</f>
        <v>10</v>
      </c>
      <c r="O3586">
        <f t="shared" ref="O3586:O3649" si="224">+INT(TEXT(((C3586-B3586)*24*60),"000"))</f>
        <v>195</v>
      </c>
      <c r="P3586">
        <f>VLOOKUP(O3586,mi2hh!A$2:B$4261,2,FALSE())</f>
        <v>4</v>
      </c>
      <c r="Q3586" t="str">
        <f t="shared" ref="Q3586:Q3649" si="225">IF(ISNUMBER(FIND("Redni",D3586)),"Red", IF(ISNUMBER(FIND("Izredni",D3586)),"Izr"))</f>
        <v>Red</v>
      </c>
      <c r="R3586" t="str">
        <f t="shared" ref="R3586:R3649" si="226">IF(ISNUMBER(FIND("-VS-",D3586)),"VS", IF(ISNUMBER(FIND("-UNI-",D3586)),"UN",IF(ISNUMBER(FIND("-MAG-",D3586)),"MA",IF(ISNUMBER(FIND("-DR-",D3586)),"DO"))))</f>
        <v>VS</v>
      </c>
      <c r="S3586" s="24" t="s">
        <v>1175</v>
      </c>
      <c r="T3586" t="str">
        <f t="shared" ref="T3586:T3649" si="227">IF(ISNUMBER(FIND("1. skupina",D3586)),"1",IF(ISNUMBER(FIND("2. skupina",D3586)),"2",IF(ISNUMBER(FIND("3. skupina",D3586)),"3",IF(ISNUMBER(FIND("1.a skupina",D3586)),"1A",IF(ISNUMBER(FIND("1.b skupina",D3586)),"1B",IF(ISNUMBER(FIND("2.a skupina",D3586)),"2A",IF(ISNUMBER(FIND("2.b skupina",D3586)),"2B",IF(ISNUMBER(FIND("3.a skupina",D3586)),"3A",IF(ISNUMBER(FIND("3.b skupina",D3586)),"3B",IF(ISNUMBER(FIND("4.a skupina",D3586)),"4A",""))))))))))</f>
        <v>3</v>
      </c>
      <c r="U3586">
        <f>VLOOKUP(S3586,ar_skupina!L$2:M$136,2,FALSE())</f>
        <v>35</v>
      </c>
    </row>
    <row r="3587" spans="1:21" ht="14.25" customHeight="1" x14ac:dyDescent="0.25">
      <c r="A3587">
        <v>4340</v>
      </c>
      <c r="B3587" s="9">
        <v>45275.489583333299</v>
      </c>
      <c r="C3587" s="9">
        <v>45275.59375</v>
      </c>
      <c r="D3587" t="s">
        <v>2393</v>
      </c>
      <c r="E3587">
        <v>403</v>
      </c>
      <c r="F3587" t="s">
        <v>2376</v>
      </c>
      <c r="G3587" t="s">
        <v>3</v>
      </c>
      <c r="H3587" t="s">
        <v>1998</v>
      </c>
      <c r="I3587" s="63" t="e">
        <f t="array" ref="I3587">_xlfn.IFS(#REF!="1",1,#REF!="2",2,#REF!="3",3,#REF!="1A",4,#REF!="1B",5,#REF!="2A",6,#REF!="2B",7,#REF!="3A",8,#REF!="3B",9,#REF!="4A",10,#REF!="","")</f>
        <v>#REF!</v>
      </c>
      <c r="J3587">
        <f>VLOOKUP(F3587,profesor!$G$2:$H$101,2,0)</f>
        <v>35</v>
      </c>
      <c r="K3587">
        <f>VLOOKUP(H3587,ar_predmet!A:C,3,0)</f>
        <v>120</v>
      </c>
      <c r="L3587" s="3">
        <f>VLOOKUP(H3587,ar_predmet!A:C,2,FALSE())</f>
        <v>6313</v>
      </c>
      <c r="M3587">
        <f>+VLOOKUP(G3587,tip_dogodka!$B$2:$C$10,2,0)</f>
        <v>2</v>
      </c>
      <c r="N3587">
        <f>+VLOOKUP(E3587,prostor!$F$1:$G$101,2,0)</f>
        <v>12</v>
      </c>
      <c r="O3587">
        <f t="shared" si="224"/>
        <v>150</v>
      </c>
      <c r="P3587">
        <f>VLOOKUP(O3587,mi2hh!A$2:B$4261,2,FALSE())</f>
        <v>3</v>
      </c>
      <c r="Q3587" t="str">
        <f t="shared" si="225"/>
        <v>Red</v>
      </c>
      <c r="R3587" t="str">
        <f t="shared" si="226"/>
        <v>UN</v>
      </c>
      <c r="S3587" s="24" t="s">
        <v>1216</v>
      </c>
      <c r="T3587" t="str">
        <f t="shared" si="227"/>
        <v/>
      </c>
      <c r="U3587">
        <f>VLOOKUP(S3587,ar_skupina!L$2:M$136,2,FALSE())</f>
        <v>73</v>
      </c>
    </row>
    <row r="3588" spans="1:21" ht="14.25" customHeight="1" x14ac:dyDescent="0.25">
      <c r="A3588">
        <v>4341</v>
      </c>
      <c r="B3588" s="9">
        <v>45245.635416666701</v>
      </c>
      <c r="C3588" s="9">
        <v>45245.739583333299</v>
      </c>
      <c r="D3588" t="s">
        <v>2164</v>
      </c>
      <c r="E3588">
        <v>401</v>
      </c>
      <c r="F3588" t="s">
        <v>2376</v>
      </c>
      <c r="G3588" t="s">
        <v>3</v>
      </c>
      <c r="H3588" t="s">
        <v>1480</v>
      </c>
      <c r="I3588" s="63" t="e">
        <f t="array" ref="I3588">_xlfn.IFS(#REF!="1",1,#REF!="2",2,#REF!="3",3,#REF!="1A",4,#REF!="1B",5,#REF!="2A",6,#REF!="2B",7,#REF!="3A",8,#REF!="3B",9,#REF!="4A",10,#REF!="","")</f>
        <v>#REF!</v>
      </c>
      <c r="J3588">
        <f>VLOOKUP(F3588,profesor!$G$2:$H$101,2,0)</f>
        <v>35</v>
      </c>
      <c r="K3588">
        <f>VLOOKUP(H3588,ar_predmet!A:C,3,0)</f>
        <v>25</v>
      </c>
      <c r="L3588" s="3">
        <f>VLOOKUP(H3588,ar_predmet!A:C,2,FALSE())</f>
        <v>5227</v>
      </c>
      <c r="M3588">
        <f>+VLOOKUP(G3588,tip_dogodka!$B$2:$C$10,2,0)</f>
        <v>2</v>
      </c>
      <c r="N3588">
        <f>+VLOOKUP(E3588,prostor!$F$1:$G$101,2,0)</f>
        <v>10</v>
      </c>
      <c r="O3588">
        <f t="shared" si="224"/>
        <v>150</v>
      </c>
      <c r="P3588">
        <f>VLOOKUP(O3588,mi2hh!A$2:B$4261,2,FALSE())</f>
        <v>3</v>
      </c>
      <c r="Q3588" t="str">
        <f t="shared" si="225"/>
        <v>Red</v>
      </c>
      <c r="R3588" t="str">
        <f t="shared" si="226"/>
        <v>VS</v>
      </c>
      <c r="S3588" s="24" t="s">
        <v>1174</v>
      </c>
      <c r="T3588" t="str">
        <f t="shared" si="227"/>
        <v>2</v>
      </c>
      <c r="U3588">
        <f>VLOOKUP(S3588,ar_skupina!L$2:M$136,2,FALSE())</f>
        <v>34</v>
      </c>
    </row>
    <row r="3589" spans="1:21" ht="14.25" customHeight="1" x14ac:dyDescent="0.25">
      <c r="A3589">
        <v>4342</v>
      </c>
      <c r="B3589" s="9">
        <v>45282.489583333299</v>
      </c>
      <c r="C3589" s="9">
        <v>45282.59375</v>
      </c>
      <c r="D3589" t="s">
        <v>2393</v>
      </c>
      <c r="E3589">
        <v>402</v>
      </c>
      <c r="F3589" t="s">
        <v>2376</v>
      </c>
      <c r="G3589" t="s">
        <v>3</v>
      </c>
      <c r="H3589" t="s">
        <v>1998</v>
      </c>
      <c r="I3589" s="63" t="e">
        <f t="array" ref="I3589">_xlfn.IFS(#REF!="1",1,#REF!="2",2,#REF!="3",3,#REF!="1A",4,#REF!="1B",5,#REF!="2A",6,#REF!="2B",7,#REF!="3A",8,#REF!="3B",9,#REF!="4A",10,#REF!="","")</f>
        <v>#REF!</v>
      </c>
      <c r="J3589">
        <f>VLOOKUP(F3589,profesor!$G$2:$H$101,2,0)</f>
        <v>35</v>
      </c>
      <c r="K3589">
        <f>VLOOKUP(H3589,ar_predmet!A:C,3,0)</f>
        <v>120</v>
      </c>
      <c r="L3589" s="3">
        <f>VLOOKUP(H3589,ar_predmet!A:C,2,FALSE())</f>
        <v>6313</v>
      </c>
      <c r="M3589">
        <f>+VLOOKUP(G3589,tip_dogodka!$B$2:$C$10,2,0)</f>
        <v>2</v>
      </c>
      <c r="N3589">
        <f>+VLOOKUP(E3589,prostor!$F$1:$G$101,2,0)</f>
        <v>11</v>
      </c>
      <c r="O3589">
        <f t="shared" si="224"/>
        <v>150</v>
      </c>
      <c r="P3589">
        <f>VLOOKUP(O3589,mi2hh!A$2:B$4261,2,FALSE())</f>
        <v>3</v>
      </c>
      <c r="Q3589" t="str">
        <f t="shared" si="225"/>
        <v>Red</v>
      </c>
      <c r="R3589" t="str">
        <f t="shared" si="226"/>
        <v>UN</v>
      </c>
      <c r="S3589" s="24" t="s">
        <v>1216</v>
      </c>
      <c r="T3589" t="str">
        <f t="shared" si="227"/>
        <v/>
      </c>
      <c r="U3589">
        <f>VLOOKUP(S3589,ar_skupina!L$2:M$136,2,FALSE())</f>
        <v>73</v>
      </c>
    </row>
    <row r="3590" spans="1:21" ht="14.25" customHeight="1" x14ac:dyDescent="0.25">
      <c r="A3590">
        <v>4343</v>
      </c>
      <c r="B3590" s="9">
        <v>45376.489583333299</v>
      </c>
      <c r="C3590" s="9">
        <v>45376.59375</v>
      </c>
      <c r="D3590" t="s">
        <v>2395</v>
      </c>
      <c r="E3590">
        <v>412</v>
      </c>
      <c r="F3590" t="s">
        <v>2376</v>
      </c>
      <c r="G3590" t="s">
        <v>3</v>
      </c>
      <c r="H3590" t="s">
        <v>1615</v>
      </c>
      <c r="I3590" s="63" t="e">
        <f t="array" ref="I3590">_xlfn.IFS(#REF!="1",1,#REF!="2",2,#REF!="3",3,#REF!="1A",4,#REF!="1B",5,#REF!="2A",6,#REF!="2B",7,#REF!="3A",8,#REF!="3B",9,#REF!="4A",10,#REF!="","")</f>
        <v>#REF!</v>
      </c>
      <c r="J3590">
        <f>VLOOKUP(F3590,profesor!$G$2:$H$101,2,0)</f>
        <v>35</v>
      </c>
      <c r="K3590">
        <f>VLOOKUP(H3590,ar_predmet!A:C,3,0)</f>
        <v>92</v>
      </c>
      <c r="L3590" s="3">
        <f>VLOOKUP(H3590,ar_predmet!A:C,2,FALSE())</f>
        <v>6212</v>
      </c>
      <c r="M3590">
        <f>+VLOOKUP(G3590,tip_dogodka!$B$2:$C$10,2,0)</f>
        <v>2</v>
      </c>
      <c r="N3590">
        <f>+VLOOKUP(E3590,prostor!$F$1:$G$101,2,0)</f>
        <v>15</v>
      </c>
      <c r="O3590">
        <f t="shared" si="224"/>
        <v>150</v>
      </c>
      <c r="P3590">
        <f>VLOOKUP(O3590,mi2hh!A$2:B$4261,2,FALSE())</f>
        <v>3</v>
      </c>
      <c r="Q3590" t="str">
        <f t="shared" si="225"/>
        <v>Red</v>
      </c>
      <c r="R3590" t="str">
        <f t="shared" si="226"/>
        <v>UN</v>
      </c>
      <c r="S3590" s="24" t="s">
        <v>1209</v>
      </c>
      <c r="T3590" t="str">
        <f t="shared" si="227"/>
        <v/>
      </c>
      <c r="U3590">
        <f>VLOOKUP(S3590,ar_skupina!L$2:M$136,2,FALSE())</f>
        <v>66</v>
      </c>
    </row>
    <row r="3591" spans="1:21" ht="14.25" customHeight="1" x14ac:dyDescent="0.25">
      <c r="A3591">
        <v>4346</v>
      </c>
      <c r="B3591" s="9">
        <v>45419.53125</v>
      </c>
      <c r="C3591" s="9">
        <v>45419.635416666701</v>
      </c>
      <c r="D3591" t="s">
        <v>2396</v>
      </c>
      <c r="E3591" t="s">
        <v>16</v>
      </c>
      <c r="F3591" t="s">
        <v>2376</v>
      </c>
      <c r="G3591" t="s">
        <v>5</v>
      </c>
      <c r="H3591" t="s">
        <v>1617</v>
      </c>
      <c r="I3591" s="63" t="e">
        <f t="array" ref="I3591">_xlfn.IFS(#REF!="1",1,#REF!="2",2,#REF!="3",3,#REF!="1A",4,#REF!="1B",5,#REF!="2A",6,#REF!="2B",7,#REF!="3A",8,#REF!="3B",9,#REF!="4A",10,#REF!="","")</f>
        <v>#REF!</v>
      </c>
      <c r="J3591">
        <f>VLOOKUP(F3591,profesor!$G$2:$H$101,2,0)</f>
        <v>35</v>
      </c>
      <c r="K3591">
        <f>VLOOKUP(H3591,ar_predmet!A:C,3,0)</f>
        <v>32</v>
      </c>
      <c r="L3591" s="3">
        <f>VLOOKUP(H3591,ar_predmet!A:C,2,FALSE())</f>
        <v>5234</v>
      </c>
      <c r="M3591">
        <f>+VLOOKUP(G3591,tip_dogodka!$B$2:$C$10,2,0)</f>
        <v>4</v>
      </c>
      <c r="N3591">
        <f>+VLOOKUP(E3591,prostor!$F$1:$G$101,2,0)</f>
        <v>54</v>
      </c>
      <c r="O3591">
        <f t="shared" si="224"/>
        <v>150</v>
      </c>
      <c r="P3591">
        <f>VLOOKUP(O3591,mi2hh!A$2:B$4261,2,FALSE())</f>
        <v>3</v>
      </c>
      <c r="Q3591" t="str">
        <f t="shared" si="225"/>
        <v>Red</v>
      </c>
      <c r="R3591" t="str">
        <f t="shared" si="226"/>
        <v>VS</v>
      </c>
      <c r="S3591" s="24" t="s">
        <v>1157</v>
      </c>
      <c r="T3591" t="str">
        <f t="shared" si="227"/>
        <v/>
      </c>
      <c r="U3591">
        <f>VLOOKUP(S3591,ar_skupina!L$2:M$136,2,FALSE())</f>
        <v>20</v>
      </c>
    </row>
    <row r="3592" spans="1:21" ht="14.25" customHeight="1" x14ac:dyDescent="0.25">
      <c r="A3592">
        <v>4351</v>
      </c>
      <c r="B3592" s="9">
        <v>45265.489583333299</v>
      </c>
      <c r="C3592" s="9">
        <v>45265.59375</v>
      </c>
      <c r="D3592" t="s">
        <v>2397</v>
      </c>
      <c r="E3592" t="s">
        <v>16</v>
      </c>
      <c r="F3592" t="s">
        <v>2376</v>
      </c>
      <c r="G3592" t="s">
        <v>5</v>
      </c>
      <c r="H3592" t="s">
        <v>1608</v>
      </c>
      <c r="I3592" s="63" t="e">
        <f t="array" ref="I3592">_xlfn.IFS(#REF!="1",1,#REF!="2",2,#REF!="3",3,#REF!="1A",4,#REF!="1B",5,#REF!="2A",6,#REF!="2B",7,#REF!="3A",8,#REF!="3B",9,#REF!="4A",10,#REF!="","")</f>
        <v>#REF!</v>
      </c>
      <c r="J3592">
        <f>VLOOKUP(F3592,profesor!$G$2:$H$101,2,0)</f>
        <v>35</v>
      </c>
      <c r="K3592">
        <f>VLOOKUP(H3592,ar_predmet!A:C,3,0)</f>
        <v>180</v>
      </c>
      <c r="L3592" s="3">
        <f>VLOOKUP(H3592,ar_predmet!A:C,2,FALSE())</f>
        <v>7204</v>
      </c>
      <c r="M3592">
        <f>+VLOOKUP(G3592,tip_dogodka!$B$2:$C$10,2,0)</f>
        <v>4</v>
      </c>
      <c r="N3592">
        <f>+VLOOKUP(E3592,prostor!$F$1:$G$101,2,0)</f>
        <v>54</v>
      </c>
      <c r="O3592">
        <f t="shared" si="224"/>
        <v>150</v>
      </c>
      <c r="P3592">
        <f>VLOOKUP(O3592,mi2hh!A$2:B$4261,2,FALSE())</f>
        <v>3</v>
      </c>
      <c r="Q3592" t="str">
        <f t="shared" si="225"/>
        <v>Red</v>
      </c>
      <c r="R3592" t="str">
        <f t="shared" si="226"/>
        <v>MA</v>
      </c>
      <c r="S3592" s="24" t="s">
        <v>1230</v>
      </c>
      <c r="T3592" t="str">
        <f t="shared" si="227"/>
        <v/>
      </c>
      <c r="U3592">
        <f>VLOOKUP(S3592,ar_skupina!L$2:M$136,2,FALSE())</f>
        <v>86</v>
      </c>
    </row>
    <row r="3593" spans="1:21" ht="14.25" customHeight="1" x14ac:dyDescent="0.25">
      <c r="A3593">
        <v>4352</v>
      </c>
      <c r="B3593" s="9">
        <v>45433.791666666701</v>
      </c>
      <c r="C3593" s="9">
        <v>45433.961805555598</v>
      </c>
      <c r="D3593" t="s">
        <v>2398</v>
      </c>
      <c r="E3593">
        <v>402</v>
      </c>
      <c r="F3593" t="s">
        <v>2376</v>
      </c>
      <c r="G3593" t="s">
        <v>10</v>
      </c>
      <c r="H3593" t="s">
        <v>963</v>
      </c>
      <c r="I3593" s="63" t="e">
        <f t="array" ref="I3593">_xlfn.IFS(#REF!="1",1,#REF!="2",2,#REF!="3",3,#REF!="1A",4,#REF!="1B",5,#REF!="2A",6,#REF!="2B",7,#REF!="3A",8,#REF!="3B",9,#REF!="4A",10,#REF!="","")</f>
        <v>#REF!</v>
      </c>
      <c r="J3593">
        <f>VLOOKUP(F3593,profesor!$G$2:$H$101,2,0)</f>
        <v>35</v>
      </c>
      <c r="K3593">
        <f>VLOOKUP(H3593,ar_predmet!A:C,3,0)</f>
        <v>269</v>
      </c>
      <c r="L3593" s="3" t="str">
        <f>VLOOKUP(H3593,ar_predmet!A:C,2,FALSE())</f>
        <v>KM109</v>
      </c>
      <c r="M3593">
        <f>+VLOOKUP(G3593,tip_dogodka!$B$2:$C$10,2,0)</f>
        <v>9</v>
      </c>
      <c r="N3593">
        <f>+VLOOKUP(E3593,prostor!$F$1:$G$101,2,0)</f>
        <v>11</v>
      </c>
      <c r="O3593">
        <f t="shared" si="224"/>
        <v>245</v>
      </c>
      <c r="P3593">
        <f>VLOOKUP(O3593,mi2hh!A$2:B$4261,2,FALSE())</f>
        <v>5</v>
      </c>
      <c r="Q3593" t="str">
        <f t="shared" si="225"/>
        <v>Izr</v>
      </c>
      <c r="R3593" t="str">
        <f t="shared" si="226"/>
        <v>VS</v>
      </c>
      <c r="S3593" s="24" t="s">
        <v>1240</v>
      </c>
      <c r="T3593" t="str">
        <f t="shared" si="227"/>
        <v/>
      </c>
      <c r="U3593">
        <f>VLOOKUP(S3593,ar_skupina!L$2:M$136,2,FALSE())</f>
        <v>94</v>
      </c>
    </row>
    <row r="3594" spans="1:21" ht="14.25" customHeight="1" x14ac:dyDescent="0.25">
      <c r="A3594">
        <v>4353</v>
      </c>
      <c r="B3594" s="9">
        <v>45264.489583333299</v>
      </c>
      <c r="C3594" s="9">
        <v>45264.59375</v>
      </c>
      <c r="D3594" t="s">
        <v>2399</v>
      </c>
      <c r="E3594">
        <v>413</v>
      </c>
      <c r="F3594" t="s">
        <v>2376</v>
      </c>
      <c r="G3594" t="s">
        <v>3</v>
      </c>
      <c r="H3594" t="s">
        <v>1608</v>
      </c>
      <c r="I3594" s="63" t="e">
        <f t="array" ref="I3594">_xlfn.IFS(#REF!="1",1,#REF!="2",2,#REF!="3",3,#REF!="1A",4,#REF!="1B",5,#REF!="2A",6,#REF!="2B",7,#REF!="3A",8,#REF!="3B",9,#REF!="4A",10,#REF!="","")</f>
        <v>#REF!</v>
      </c>
      <c r="J3594">
        <f>VLOOKUP(F3594,profesor!$G$2:$H$101,2,0)</f>
        <v>35</v>
      </c>
      <c r="K3594">
        <f>VLOOKUP(H3594,ar_predmet!A:C,3,0)</f>
        <v>180</v>
      </c>
      <c r="L3594" s="3">
        <f>VLOOKUP(H3594,ar_predmet!A:C,2,FALSE())</f>
        <v>7204</v>
      </c>
      <c r="M3594">
        <f>+VLOOKUP(G3594,tip_dogodka!$B$2:$C$10,2,0)</f>
        <v>2</v>
      </c>
      <c r="N3594">
        <f>+VLOOKUP(E3594,prostor!$F$1:$G$101,2,0)</f>
        <v>16</v>
      </c>
      <c r="O3594">
        <f t="shared" si="224"/>
        <v>150</v>
      </c>
      <c r="P3594">
        <f>VLOOKUP(O3594,mi2hh!A$2:B$4261,2,FALSE())</f>
        <v>3</v>
      </c>
      <c r="Q3594" t="str">
        <f t="shared" si="225"/>
        <v>Red</v>
      </c>
      <c r="R3594" t="str">
        <f t="shared" si="226"/>
        <v>MA</v>
      </c>
      <c r="S3594" s="24" t="s">
        <v>1230</v>
      </c>
      <c r="T3594" t="str">
        <f t="shared" si="227"/>
        <v/>
      </c>
      <c r="U3594">
        <f>VLOOKUP(S3594,ar_skupina!L$2:M$136,2,FALSE())</f>
        <v>86</v>
      </c>
    </row>
    <row r="3595" spans="1:21" ht="14.25" customHeight="1" x14ac:dyDescent="0.25">
      <c r="A3595">
        <v>4354</v>
      </c>
      <c r="B3595" s="9">
        <v>45225.53125</v>
      </c>
      <c r="C3595" s="9">
        <v>45225.635416666701</v>
      </c>
      <c r="D3595" t="s">
        <v>2385</v>
      </c>
      <c r="E3595">
        <v>403</v>
      </c>
      <c r="F3595" t="s">
        <v>2376</v>
      </c>
      <c r="G3595" t="s">
        <v>3</v>
      </c>
      <c r="H3595" t="s">
        <v>1612</v>
      </c>
      <c r="I3595" s="63" t="e">
        <f t="array" ref="I3595">_xlfn.IFS(#REF!="1",1,#REF!="2",2,#REF!="3",3,#REF!="1A",4,#REF!="1B",5,#REF!="2A",6,#REF!="2B",7,#REF!="3A",8,#REF!="3B",9,#REF!="4A",10,#REF!="","")</f>
        <v>#REF!</v>
      </c>
      <c r="J3595">
        <f>VLOOKUP(F3595,profesor!$G$2:$H$101,2,0)</f>
        <v>35</v>
      </c>
      <c r="K3595">
        <f>VLOOKUP(H3595,ar_predmet!A:C,3,0)</f>
        <v>31</v>
      </c>
      <c r="L3595" s="3">
        <f>VLOOKUP(H3595,ar_predmet!A:C,2,FALSE())</f>
        <v>5233</v>
      </c>
      <c r="M3595">
        <f>+VLOOKUP(G3595,tip_dogodka!$B$2:$C$10,2,0)</f>
        <v>2</v>
      </c>
      <c r="N3595">
        <f>+VLOOKUP(E3595,prostor!$F$1:$G$101,2,0)</f>
        <v>12</v>
      </c>
      <c r="O3595">
        <f t="shared" si="224"/>
        <v>150</v>
      </c>
      <c r="P3595">
        <f>VLOOKUP(O3595,mi2hh!A$2:B$4261,2,FALSE())</f>
        <v>3</v>
      </c>
      <c r="Q3595" t="str">
        <f t="shared" si="225"/>
        <v>Red</v>
      </c>
      <c r="R3595" t="str">
        <f t="shared" si="226"/>
        <v>VS</v>
      </c>
      <c r="S3595" s="24" t="s">
        <v>1157</v>
      </c>
      <c r="T3595" t="str">
        <f t="shared" si="227"/>
        <v/>
      </c>
      <c r="U3595">
        <f>VLOOKUP(S3595,ar_skupina!L$2:M$136,2,FALSE())</f>
        <v>20</v>
      </c>
    </row>
    <row r="3596" spans="1:21" ht="14.25" customHeight="1" x14ac:dyDescent="0.25">
      <c r="A3596">
        <v>4356</v>
      </c>
      <c r="B3596" s="9">
        <v>45407.791666666701</v>
      </c>
      <c r="C3596" s="9">
        <v>45407.895833333299</v>
      </c>
      <c r="D3596" t="s">
        <v>2396</v>
      </c>
      <c r="E3596" t="s">
        <v>16</v>
      </c>
      <c r="F3596" t="s">
        <v>2376</v>
      </c>
      <c r="G3596" t="s">
        <v>5</v>
      </c>
      <c r="H3596" t="s">
        <v>1617</v>
      </c>
      <c r="I3596" s="63" t="e">
        <f t="array" ref="I3596">_xlfn.IFS(#REF!="1",1,#REF!="2",2,#REF!="3",3,#REF!="1A",4,#REF!="1B",5,#REF!="2A",6,#REF!="2B",7,#REF!="3A",8,#REF!="3B",9,#REF!="4A",10,#REF!="","")</f>
        <v>#REF!</v>
      </c>
      <c r="J3596">
        <f>VLOOKUP(F3596,profesor!$G$2:$H$101,2,0)</f>
        <v>35</v>
      </c>
      <c r="K3596">
        <f>VLOOKUP(H3596,ar_predmet!A:C,3,0)</f>
        <v>32</v>
      </c>
      <c r="L3596" s="3">
        <f>VLOOKUP(H3596,ar_predmet!A:C,2,FALSE())</f>
        <v>5234</v>
      </c>
      <c r="M3596">
        <f>+VLOOKUP(G3596,tip_dogodka!$B$2:$C$10,2,0)</f>
        <v>4</v>
      </c>
      <c r="N3596">
        <f>+VLOOKUP(E3596,prostor!$F$1:$G$101,2,0)</f>
        <v>54</v>
      </c>
      <c r="O3596">
        <f t="shared" si="224"/>
        <v>150</v>
      </c>
      <c r="P3596">
        <f>VLOOKUP(O3596,mi2hh!A$2:B$4261,2,FALSE())</f>
        <v>3</v>
      </c>
      <c r="Q3596" t="str">
        <f t="shared" si="225"/>
        <v>Red</v>
      </c>
      <c r="R3596" t="str">
        <f t="shared" si="226"/>
        <v>VS</v>
      </c>
      <c r="S3596" s="24" t="s">
        <v>1157</v>
      </c>
      <c r="T3596" t="str">
        <f t="shared" si="227"/>
        <v/>
      </c>
      <c r="U3596">
        <f>VLOOKUP(S3596,ar_skupina!L$2:M$136,2,FALSE())</f>
        <v>20</v>
      </c>
    </row>
    <row r="3597" spans="1:21" ht="14.25" customHeight="1" x14ac:dyDescent="0.25">
      <c r="A3597">
        <v>4357</v>
      </c>
      <c r="B3597" s="9">
        <v>45245.75</v>
      </c>
      <c r="C3597" s="9">
        <v>45245.854166666701</v>
      </c>
      <c r="D3597" t="s">
        <v>2161</v>
      </c>
      <c r="E3597">
        <v>401</v>
      </c>
      <c r="F3597" t="s">
        <v>2376</v>
      </c>
      <c r="G3597" t="s">
        <v>3</v>
      </c>
      <c r="H3597" t="s">
        <v>1480</v>
      </c>
      <c r="I3597" s="63" t="e">
        <f t="array" ref="I3597">_xlfn.IFS(#REF!="1",1,#REF!="2",2,#REF!="3",3,#REF!="1A",4,#REF!="1B",5,#REF!="2A",6,#REF!="2B",7,#REF!="3A",8,#REF!="3B",9,#REF!="4A",10,#REF!="","")</f>
        <v>#REF!</v>
      </c>
      <c r="J3597">
        <f>VLOOKUP(F3597,profesor!$G$2:$H$101,2,0)</f>
        <v>35</v>
      </c>
      <c r="K3597">
        <f>VLOOKUP(H3597,ar_predmet!A:C,3,0)</f>
        <v>25</v>
      </c>
      <c r="L3597" s="3">
        <f>VLOOKUP(H3597,ar_predmet!A:C,2,FALSE())</f>
        <v>5227</v>
      </c>
      <c r="M3597">
        <f>+VLOOKUP(G3597,tip_dogodka!$B$2:$C$10,2,0)</f>
        <v>2</v>
      </c>
      <c r="N3597">
        <f>+VLOOKUP(E3597,prostor!$F$1:$G$101,2,0)</f>
        <v>10</v>
      </c>
      <c r="O3597">
        <f t="shared" si="224"/>
        <v>150</v>
      </c>
      <c r="P3597">
        <f>VLOOKUP(O3597,mi2hh!A$2:B$4261,2,FALSE())</f>
        <v>3</v>
      </c>
      <c r="Q3597" t="str">
        <f t="shared" si="225"/>
        <v>Red</v>
      </c>
      <c r="R3597" t="str">
        <f t="shared" si="226"/>
        <v>VS</v>
      </c>
      <c r="S3597" s="24" t="s">
        <v>1173</v>
      </c>
      <c r="T3597" t="str">
        <f t="shared" si="227"/>
        <v>1</v>
      </c>
      <c r="U3597">
        <f>VLOOKUP(S3597,ar_skupina!L$2:M$136,2,FALSE())</f>
        <v>33</v>
      </c>
    </row>
    <row r="3598" spans="1:21" ht="14.25" customHeight="1" x14ac:dyDescent="0.25">
      <c r="A3598">
        <v>4359</v>
      </c>
      <c r="B3598" s="9">
        <v>45427.791666666701</v>
      </c>
      <c r="C3598" s="9">
        <v>45427.961805555598</v>
      </c>
      <c r="D3598" t="s">
        <v>2400</v>
      </c>
      <c r="E3598" t="s">
        <v>17</v>
      </c>
      <c r="F3598" t="s">
        <v>2376</v>
      </c>
      <c r="G3598" t="s">
        <v>10</v>
      </c>
      <c r="H3598" t="s">
        <v>2381</v>
      </c>
      <c r="I3598" s="63" t="e">
        <f t="array" ref="I3598">_xlfn.IFS(#REF!="1",1,#REF!="2",2,#REF!="3",3,#REF!="1A",4,#REF!="1B",5,#REF!="2A",6,#REF!="2B",7,#REF!="3A",8,#REF!="3B",9,#REF!="4A",10,#REF!="","")</f>
        <v>#REF!</v>
      </c>
      <c r="J3598">
        <f>VLOOKUP(F3598,profesor!$G$2:$H$101,2,0)</f>
        <v>35</v>
      </c>
      <c r="K3598">
        <f>VLOOKUP(H3598,ar_predmet!A:C,3,0)</f>
        <v>22</v>
      </c>
      <c r="L3598" s="3">
        <f>VLOOKUP(H3598,ar_predmet!A:C,2,FALSE())</f>
        <v>5223</v>
      </c>
      <c r="M3598">
        <f>+VLOOKUP(G3598,tip_dogodka!$B$2:$C$10,2,0)</f>
        <v>9</v>
      </c>
      <c r="N3598">
        <f>+VLOOKUP(E3598,prostor!$F$1:$G$101,2,0)</f>
        <v>55</v>
      </c>
      <c r="O3598">
        <f t="shared" si="224"/>
        <v>245</v>
      </c>
      <c r="P3598">
        <f>VLOOKUP(O3598,mi2hh!A$2:B$4261,2,FALSE())</f>
        <v>5</v>
      </c>
      <c r="Q3598" t="str">
        <f t="shared" si="225"/>
        <v>Izr</v>
      </c>
      <c r="R3598" t="str">
        <f t="shared" si="226"/>
        <v>VS</v>
      </c>
      <c r="S3598" s="24" t="s">
        <v>1244</v>
      </c>
      <c r="T3598" t="str">
        <f t="shared" si="227"/>
        <v/>
      </c>
      <c r="U3598">
        <f>VLOOKUP(S3598,ar_skupina!L$2:M$136,2,FALSE())</f>
        <v>98</v>
      </c>
    </row>
    <row r="3599" spans="1:21" ht="14.25" customHeight="1" x14ac:dyDescent="0.25">
      <c r="A3599">
        <v>4360</v>
      </c>
      <c r="B3599" s="9">
        <v>45232.489583333299</v>
      </c>
      <c r="C3599" s="9">
        <v>45232.59375</v>
      </c>
      <c r="D3599" t="s">
        <v>2389</v>
      </c>
      <c r="E3599" t="s">
        <v>16</v>
      </c>
      <c r="F3599" t="s">
        <v>2376</v>
      </c>
      <c r="G3599" t="s">
        <v>5</v>
      </c>
      <c r="H3599" t="s">
        <v>1612</v>
      </c>
      <c r="I3599" s="63" t="e">
        <f t="array" ref="I3599">_xlfn.IFS(#REF!="1",1,#REF!="2",2,#REF!="3",3,#REF!="1A",4,#REF!="1B",5,#REF!="2A",6,#REF!="2B",7,#REF!="3A",8,#REF!="3B",9,#REF!="4A",10,#REF!="","")</f>
        <v>#REF!</v>
      </c>
      <c r="J3599">
        <f>VLOOKUP(F3599,profesor!$G$2:$H$101,2,0)</f>
        <v>35</v>
      </c>
      <c r="K3599">
        <f>VLOOKUP(H3599,ar_predmet!A:C,3,0)</f>
        <v>31</v>
      </c>
      <c r="L3599" s="3">
        <f>VLOOKUP(H3599,ar_predmet!A:C,2,FALSE())</f>
        <v>5233</v>
      </c>
      <c r="M3599">
        <f>+VLOOKUP(G3599,tip_dogodka!$B$2:$C$10,2,0)</f>
        <v>4</v>
      </c>
      <c r="N3599">
        <f>+VLOOKUP(E3599,prostor!$F$1:$G$101,2,0)</f>
        <v>54</v>
      </c>
      <c r="O3599">
        <f t="shared" si="224"/>
        <v>150</v>
      </c>
      <c r="P3599">
        <f>VLOOKUP(O3599,mi2hh!A$2:B$4261,2,FALSE())</f>
        <v>3</v>
      </c>
      <c r="Q3599" t="str">
        <f t="shared" si="225"/>
        <v>Red</v>
      </c>
      <c r="R3599" t="str">
        <f t="shared" si="226"/>
        <v>VS</v>
      </c>
      <c r="S3599" s="24" t="s">
        <v>1157</v>
      </c>
      <c r="T3599" t="str">
        <f t="shared" si="227"/>
        <v/>
      </c>
      <c r="U3599">
        <f>VLOOKUP(S3599,ar_skupina!L$2:M$136,2,FALSE())</f>
        <v>20</v>
      </c>
    </row>
    <row r="3600" spans="1:21" ht="14.25" customHeight="1" x14ac:dyDescent="0.25">
      <c r="A3600">
        <v>4361</v>
      </c>
      <c r="B3600" s="9">
        <v>45366.75</v>
      </c>
      <c r="C3600" s="9">
        <v>45366.854166666701</v>
      </c>
      <c r="D3600" t="s">
        <v>2401</v>
      </c>
      <c r="E3600" t="s">
        <v>16</v>
      </c>
      <c r="F3600" t="s">
        <v>2376</v>
      </c>
      <c r="G3600" t="s">
        <v>5</v>
      </c>
      <c r="H3600" t="s">
        <v>1615</v>
      </c>
      <c r="I3600" s="63" t="e">
        <f t="array" ref="I3600">_xlfn.IFS(#REF!="1",1,#REF!="2",2,#REF!="3",3,#REF!="1A",4,#REF!="1B",5,#REF!="2A",6,#REF!="2B",7,#REF!="3A",8,#REF!="3B",9,#REF!="4A",10,#REF!="","")</f>
        <v>#REF!</v>
      </c>
      <c r="J3600">
        <f>VLOOKUP(F3600,profesor!$G$2:$H$101,2,0)</f>
        <v>35</v>
      </c>
      <c r="K3600">
        <f>VLOOKUP(H3600,ar_predmet!A:C,3,0)</f>
        <v>92</v>
      </c>
      <c r="L3600" s="3">
        <f>VLOOKUP(H3600,ar_predmet!A:C,2,FALSE())</f>
        <v>6212</v>
      </c>
      <c r="M3600">
        <f>+VLOOKUP(G3600,tip_dogodka!$B$2:$C$10,2,0)</f>
        <v>4</v>
      </c>
      <c r="N3600">
        <f>+VLOOKUP(E3600,prostor!$F$1:$G$101,2,0)</f>
        <v>54</v>
      </c>
      <c r="O3600">
        <f t="shared" si="224"/>
        <v>150</v>
      </c>
      <c r="P3600">
        <f>VLOOKUP(O3600,mi2hh!A$2:B$4261,2,FALSE())</f>
        <v>3</v>
      </c>
      <c r="Q3600" t="str">
        <f t="shared" si="225"/>
        <v>Red</v>
      </c>
      <c r="R3600" t="str">
        <f t="shared" si="226"/>
        <v>UN</v>
      </c>
      <c r="S3600" s="24" t="s">
        <v>1209</v>
      </c>
      <c r="T3600" t="str">
        <f t="shared" si="227"/>
        <v/>
      </c>
      <c r="U3600">
        <f>VLOOKUP(S3600,ar_skupina!L$2:M$136,2,FALSE())</f>
        <v>66</v>
      </c>
    </row>
    <row r="3601" spans="1:21" ht="14.25" customHeight="1" x14ac:dyDescent="0.25">
      <c r="A3601">
        <v>4362</v>
      </c>
      <c r="B3601" s="9">
        <v>45252.635416666701</v>
      </c>
      <c r="C3601" s="9">
        <v>45252.739583333299</v>
      </c>
      <c r="D3601" t="s">
        <v>2382</v>
      </c>
      <c r="E3601">
        <v>402</v>
      </c>
      <c r="F3601" t="s">
        <v>2376</v>
      </c>
      <c r="G3601" t="s">
        <v>3</v>
      </c>
      <c r="H3601" t="s">
        <v>1312</v>
      </c>
      <c r="I3601" s="63" t="e">
        <f t="array" ref="I3601">_xlfn.IFS(#REF!="1",1,#REF!="2",2,#REF!="3",3,#REF!="1A",4,#REF!="1B",5,#REF!="2A",6,#REF!="2B",7,#REF!="3A",8,#REF!="3B",9,#REF!="4A",10,#REF!="","")</f>
        <v>#REF!</v>
      </c>
      <c r="J3601">
        <f>VLOOKUP(F3601,profesor!$G$2:$H$101,2,0)</f>
        <v>35</v>
      </c>
      <c r="K3601">
        <f>VLOOKUP(H3601,ar_predmet!A:C,3,0)</f>
        <v>128</v>
      </c>
      <c r="L3601" s="3">
        <f>VLOOKUP(H3601,ar_predmet!A:C,2,FALSE())</f>
        <v>6322</v>
      </c>
      <c r="M3601">
        <f>+VLOOKUP(G3601,tip_dogodka!$B$2:$C$10,2,0)</f>
        <v>2</v>
      </c>
      <c r="N3601">
        <f>+VLOOKUP(E3601,prostor!$F$1:$G$101,2,0)</f>
        <v>11</v>
      </c>
      <c r="O3601">
        <f t="shared" si="224"/>
        <v>150</v>
      </c>
      <c r="P3601">
        <f>VLOOKUP(O3601,mi2hh!A$2:B$4261,2,FALSE())</f>
        <v>3</v>
      </c>
      <c r="Q3601" t="str">
        <f t="shared" si="225"/>
        <v>Red</v>
      </c>
      <c r="R3601" t="str">
        <f t="shared" si="226"/>
        <v>UN</v>
      </c>
      <c r="S3601" s="24" t="s">
        <v>1214</v>
      </c>
      <c r="T3601" t="str">
        <f t="shared" si="227"/>
        <v/>
      </c>
      <c r="U3601">
        <f>VLOOKUP(S3601,ar_skupina!L$2:M$136,2,FALSE())</f>
        <v>71</v>
      </c>
    </row>
    <row r="3602" spans="1:21" ht="14.25" customHeight="1" x14ac:dyDescent="0.25">
      <c r="A3602">
        <v>4363</v>
      </c>
      <c r="B3602" s="9">
        <v>45299.75</v>
      </c>
      <c r="C3602" s="9">
        <v>45299.78125</v>
      </c>
      <c r="D3602" t="s">
        <v>1483</v>
      </c>
      <c r="E3602" t="s">
        <v>16</v>
      </c>
      <c r="F3602" t="s">
        <v>2376</v>
      </c>
      <c r="G3602" t="s">
        <v>4</v>
      </c>
      <c r="H3602" t="s">
        <v>1480</v>
      </c>
      <c r="I3602" s="63" t="e">
        <f t="array" ref="I3602">_xlfn.IFS(#REF!="1",1,#REF!="2",2,#REF!="3",3,#REF!="1A",4,#REF!="1B",5,#REF!="2A",6,#REF!="2B",7,#REF!="3A",8,#REF!="3B",9,#REF!="4A",10,#REF!="","")</f>
        <v>#REF!</v>
      </c>
      <c r="J3602">
        <f>VLOOKUP(F3602,profesor!$G$2:$H$101,2,0)</f>
        <v>35</v>
      </c>
      <c r="K3602">
        <f>VLOOKUP(H3602,ar_predmet!A:C,3,0)</f>
        <v>25</v>
      </c>
      <c r="L3602" s="3">
        <f>VLOOKUP(H3602,ar_predmet!A:C,2,FALSE())</f>
        <v>5227</v>
      </c>
      <c r="M3602">
        <f>+VLOOKUP(G3602,tip_dogodka!$B$2:$C$10,2,0)</f>
        <v>3</v>
      </c>
      <c r="N3602">
        <f>+VLOOKUP(E3602,prostor!$F$1:$G$101,2,0)</f>
        <v>54</v>
      </c>
      <c r="O3602">
        <f t="shared" si="224"/>
        <v>45</v>
      </c>
      <c r="P3602">
        <f>VLOOKUP(O3602,mi2hh!A$2:B$4261,2,FALSE())</f>
        <v>1</v>
      </c>
      <c r="Q3602" t="str">
        <f t="shared" si="225"/>
        <v>Izr</v>
      </c>
      <c r="R3602" t="str">
        <f t="shared" si="226"/>
        <v>VS</v>
      </c>
      <c r="S3602" s="24" t="s">
        <v>1249</v>
      </c>
      <c r="T3602" t="str">
        <f t="shared" si="227"/>
        <v/>
      </c>
      <c r="U3602">
        <f>VLOOKUP(S3602,ar_skupina!L$2:M$136,2,FALSE())</f>
        <v>103</v>
      </c>
    </row>
    <row r="3603" spans="1:21" ht="14.25" customHeight="1" x14ac:dyDescent="0.25">
      <c r="A3603">
        <v>4364</v>
      </c>
      <c r="B3603" s="9">
        <v>45273.375</v>
      </c>
      <c r="C3603" s="9">
        <v>45273.479166666701</v>
      </c>
      <c r="D3603" t="s">
        <v>2399</v>
      </c>
      <c r="E3603">
        <v>413</v>
      </c>
      <c r="F3603" t="s">
        <v>2376</v>
      </c>
      <c r="G3603" t="s">
        <v>3</v>
      </c>
      <c r="H3603" t="s">
        <v>1608</v>
      </c>
      <c r="I3603" s="63" t="e">
        <f t="array" ref="I3603">_xlfn.IFS(#REF!="1",1,#REF!="2",2,#REF!="3",3,#REF!="1A",4,#REF!="1B",5,#REF!="2A",6,#REF!="2B",7,#REF!="3A",8,#REF!="3B",9,#REF!="4A",10,#REF!="","")</f>
        <v>#REF!</v>
      </c>
      <c r="J3603">
        <f>VLOOKUP(F3603,profesor!$G$2:$H$101,2,0)</f>
        <v>35</v>
      </c>
      <c r="K3603">
        <f>VLOOKUP(H3603,ar_predmet!A:C,3,0)</f>
        <v>180</v>
      </c>
      <c r="L3603" s="3">
        <f>VLOOKUP(H3603,ar_predmet!A:C,2,FALSE())</f>
        <v>7204</v>
      </c>
      <c r="M3603">
        <f>+VLOOKUP(G3603,tip_dogodka!$B$2:$C$10,2,0)</f>
        <v>2</v>
      </c>
      <c r="N3603">
        <f>+VLOOKUP(E3603,prostor!$F$1:$G$101,2,0)</f>
        <v>16</v>
      </c>
      <c r="O3603">
        <f t="shared" si="224"/>
        <v>150</v>
      </c>
      <c r="P3603">
        <f>VLOOKUP(O3603,mi2hh!A$2:B$4261,2,FALSE())</f>
        <v>3</v>
      </c>
      <c r="Q3603" t="str">
        <f t="shared" si="225"/>
        <v>Red</v>
      </c>
      <c r="R3603" t="str">
        <f t="shared" si="226"/>
        <v>MA</v>
      </c>
      <c r="S3603" s="24" t="s">
        <v>1230</v>
      </c>
      <c r="T3603" t="str">
        <f t="shared" si="227"/>
        <v/>
      </c>
      <c r="U3603">
        <f>VLOOKUP(S3603,ar_skupina!L$2:M$136,2,FALSE())</f>
        <v>86</v>
      </c>
    </row>
    <row r="3604" spans="1:21" ht="14.25" customHeight="1" x14ac:dyDescent="0.25">
      <c r="A3604">
        <v>4365</v>
      </c>
      <c r="B3604" s="9">
        <v>45251.375</v>
      </c>
      <c r="C3604" s="9">
        <v>45251.479166666701</v>
      </c>
      <c r="D3604" t="s">
        <v>2402</v>
      </c>
      <c r="E3604" t="s">
        <v>16</v>
      </c>
      <c r="F3604" t="s">
        <v>2376</v>
      </c>
      <c r="G3604" t="s">
        <v>5</v>
      </c>
      <c r="H3604" t="s">
        <v>1312</v>
      </c>
      <c r="I3604" s="63" t="e">
        <f t="array" ref="I3604">_xlfn.IFS(#REF!="1",1,#REF!="2",2,#REF!="3",3,#REF!="1A",4,#REF!="1B",5,#REF!="2A",6,#REF!="2B",7,#REF!="3A",8,#REF!="3B",9,#REF!="4A",10,#REF!="","")</f>
        <v>#REF!</v>
      </c>
      <c r="J3604">
        <f>VLOOKUP(F3604,profesor!$G$2:$H$101,2,0)</f>
        <v>35</v>
      </c>
      <c r="K3604">
        <f>VLOOKUP(H3604,ar_predmet!A:C,3,0)</f>
        <v>128</v>
      </c>
      <c r="L3604" s="3">
        <f>VLOOKUP(H3604,ar_predmet!A:C,2,FALSE())</f>
        <v>6322</v>
      </c>
      <c r="M3604">
        <f>+VLOOKUP(G3604,tip_dogodka!$B$2:$C$10,2,0)</f>
        <v>4</v>
      </c>
      <c r="N3604">
        <f>+VLOOKUP(E3604,prostor!$F$1:$G$101,2,0)</f>
        <v>54</v>
      </c>
      <c r="O3604">
        <f t="shared" si="224"/>
        <v>150</v>
      </c>
      <c r="P3604">
        <f>VLOOKUP(O3604,mi2hh!A$2:B$4261,2,FALSE())</f>
        <v>3</v>
      </c>
      <c r="Q3604" t="str">
        <f t="shared" si="225"/>
        <v>Red</v>
      </c>
      <c r="R3604" t="str">
        <f t="shared" si="226"/>
        <v>UN</v>
      </c>
      <c r="S3604" s="24" t="s">
        <v>1214</v>
      </c>
      <c r="T3604" t="str">
        <f t="shared" si="227"/>
        <v/>
      </c>
      <c r="U3604">
        <f>VLOOKUP(S3604,ar_skupina!L$2:M$136,2,FALSE())</f>
        <v>71</v>
      </c>
    </row>
    <row r="3605" spans="1:21" ht="14.25" customHeight="1" x14ac:dyDescent="0.25">
      <c r="A3605">
        <v>4367</v>
      </c>
      <c r="B3605" s="9">
        <v>45400.791666666701</v>
      </c>
      <c r="C3605" s="9">
        <v>45400.857638888898</v>
      </c>
      <c r="D3605" t="s">
        <v>2168</v>
      </c>
      <c r="E3605" t="s">
        <v>16</v>
      </c>
      <c r="F3605" t="s">
        <v>2376</v>
      </c>
      <c r="G3605" t="s">
        <v>5</v>
      </c>
      <c r="H3605" t="s">
        <v>1472</v>
      </c>
      <c r="I3605" s="63" t="e">
        <f t="array" ref="I3605">_xlfn.IFS(#REF!="1",1,#REF!="2",2,#REF!="3",3,#REF!="1A",4,#REF!="1B",5,#REF!="2A",6,#REF!="2B",7,#REF!="3A",8,#REF!="3B",9,#REF!="4A",10,#REF!="","")</f>
        <v>#REF!</v>
      </c>
      <c r="J3605">
        <f>VLOOKUP(F3605,profesor!$G$2:$H$101,2,0)</f>
        <v>35</v>
      </c>
      <c r="K3605">
        <f>VLOOKUP(H3605,ar_predmet!A:C,3,0)</f>
        <v>100</v>
      </c>
      <c r="L3605" s="3">
        <f>VLOOKUP(H3605,ar_predmet!A:C,2,FALSE())</f>
        <v>6226</v>
      </c>
      <c r="M3605">
        <f>+VLOOKUP(G3605,tip_dogodka!$B$2:$C$10,2,0)</f>
        <v>4</v>
      </c>
      <c r="N3605">
        <f>+VLOOKUP(E3605,prostor!$F$1:$G$101,2,0)</f>
        <v>54</v>
      </c>
      <c r="O3605">
        <f t="shared" si="224"/>
        <v>95</v>
      </c>
      <c r="P3605">
        <f>VLOOKUP(O3605,mi2hh!A$2:B$4261,2,FALSE())</f>
        <v>2</v>
      </c>
      <c r="Q3605" t="str">
        <f t="shared" si="225"/>
        <v>Red</v>
      </c>
      <c r="R3605" t="str">
        <f t="shared" si="226"/>
        <v>UN</v>
      </c>
      <c r="S3605" s="24" t="s">
        <v>1204</v>
      </c>
      <c r="T3605" t="str">
        <f t="shared" si="227"/>
        <v/>
      </c>
      <c r="U3605">
        <f>VLOOKUP(S3605,ar_skupina!L$2:M$136,2,FALSE())</f>
        <v>55</v>
      </c>
    </row>
    <row r="3606" spans="1:21" ht="14.25" customHeight="1" x14ac:dyDescent="0.25">
      <c r="A3606">
        <v>4368</v>
      </c>
      <c r="B3606" s="9">
        <v>45244.75</v>
      </c>
      <c r="C3606" s="9">
        <v>45244.854166666701</v>
      </c>
      <c r="D3606" t="s">
        <v>2161</v>
      </c>
      <c r="E3606">
        <v>401</v>
      </c>
      <c r="F3606" t="s">
        <v>2376</v>
      </c>
      <c r="G3606" t="s">
        <v>3</v>
      </c>
      <c r="H3606" t="s">
        <v>1480</v>
      </c>
      <c r="I3606" s="63" t="e">
        <f t="array" ref="I3606">_xlfn.IFS(#REF!="1",1,#REF!="2",2,#REF!="3",3,#REF!="1A",4,#REF!="1B",5,#REF!="2A",6,#REF!="2B",7,#REF!="3A",8,#REF!="3B",9,#REF!="4A",10,#REF!="","")</f>
        <v>#REF!</v>
      </c>
      <c r="J3606">
        <f>VLOOKUP(F3606,profesor!$G$2:$H$101,2,0)</f>
        <v>35</v>
      </c>
      <c r="K3606">
        <f>VLOOKUP(H3606,ar_predmet!A:C,3,0)</f>
        <v>25</v>
      </c>
      <c r="L3606" s="3">
        <f>VLOOKUP(H3606,ar_predmet!A:C,2,FALSE())</f>
        <v>5227</v>
      </c>
      <c r="M3606">
        <f>+VLOOKUP(G3606,tip_dogodka!$B$2:$C$10,2,0)</f>
        <v>2</v>
      </c>
      <c r="N3606">
        <f>+VLOOKUP(E3606,prostor!$F$1:$G$101,2,0)</f>
        <v>10</v>
      </c>
      <c r="O3606">
        <f t="shared" si="224"/>
        <v>150</v>
      </c>
      <c r="P3606">
        <f>VLOOKUP(O3606,mi2hh!A$2:B$4261,2,FALSE())</f>
        <v>3</v>
      </c>
      <c r="Q3606" t="str">
        <f t="shared" si="225"/>
        <v>Red</v>
      </c>
      <c r="R3606" t="str">
        <f t="shared" si="226"/>
        <v>VS</v>
      </c>
      <c r="S3606" s="24" t="s">
        <v>1173</v>
      </c>
      <c r="T3606" t="str">
        <f t="shared" si="227"/>
        <v>1</v>
      </c>
      <c r="U3606">
        <f>VLOOKUP(S3606,ar_skupina!L$2:M$136,2,FALSE())</f>
        <v>33</v>
      </c>
    </row>
    <row r="3607" spans="1:21" ht="14.25" customHeight="1" x14ac:dyDescent="0.25">
      <c r="A3607">
        <v>4370</v>
      </c>
      <c r="B3607" s="9">
        <v>45233.489583333299</v>
      </c>
      <c r="C3607" s="9">
        <v>45233.59375</v>
      </c>
      <c r="D3607" t="s">
        <v>2385</v>
      </c>
      <c r="E3607">
        <v>403</v>
      </c>
      <c r="F3607" t="s">
        <v>2376</v>
      </c>
      <c r="G3607" t="s">
        <v>3</v>
      </c>
      <c r="H3607" t="s">
        <v>1612</v>
      </c>
      <c r="I3607" s="63" t="e">
        <f t="array" ref="I3607">_xlfn.IFS(#REF!="1",1,#REF!="2",2,#REF!="3",3,#REF!="1A",4,#REF!="1B",5,#REF!="2A",6,#REF!="2B",7,#REF!="3A",8,#REF!="3B",9,#REF!="4A",10,#REF!="","")</f>
        <v>#REF!</v>
      </c>
      <c r="J3607">
        <f>VLOOKUP(F3607,profesor!$G$2:$H$101,2,0)</f>
        <v>35</v>
      </c>
      <c r="K3607">
        <f>VLOOKUP(H3607,ar_predmet!A:C,3,0)</f>
        <v>31</v>
      </c>
      <c r="L3607" s="3">
        <f>VLOOKUP(H3607,ar_predmet!A:C,2,FALSE())</f>
        <v>5233</v>
      </c>
      <c r="M3607">
        <f>+VLOOKUP(G3607,tip_dogodka!$B$2:$C$10,2,0)</f>
        <v>2</v>
      </c>
      <c r="N3607">
        <f>+VLOOKUP(E3607,prostor!$F$1:$G$101,2,0)</f>
        <v>12</v>
      </c>
      <c r="O3607">
        <f t="shared" si="224"/>
        <v>150</v>
      </c>
      <c r="P3607">
        <f>VLOOKUP(O3607,mi2hh!A$2:B$4261,2,FALSE())</f>
        <v>3</v>
      </c>
      <c r="Q3607" t="str">
        <f t="shared" si="225"/>
        <v>Red</v>
      </c>
      <c r="R3607" t="str">
        <f t="shared" si="226"/>
        <v>VS</v>
      </c>
      <c r="S3607" s="24" t="s">
        <v>1157</v>
      </c>
      <c r="T3607" t="str">
        <f t="shared" si="227"/>
        <v/>
      </c>
      <c r="U3607">
        <f>VLOOKUP(S3607,ar_skupina!L$2:M$136,2,FALSE())</f>
        <v>20</v>
      </c>
    </row>
    <row r="3608" spans="1:21" ht="14.25" customHeight="1" x14ac:dyDescent="0.25">
      <c r="A3608">
        <v>4371</v>
      </c>
      <c r="B3608" s="9">
        <v>45268.489583333299</v>
      </c>
      <c r="C3608" s="9">
        <v>45268.59375</v>
      </c>
      <c r="D3608" t="s">
        <v>2397</v>
      </c>
      <c r="E3608" t="s">
        <v>16</v>
      </c>
      <c r="F3608" t="s">
        <v>2376</v>
      </c>
      <c r="G3608" t="s">
        <v>5</v>
      </c>
      <c r="H3608" t="s">
        <v>1608</v>
      </c>
      <c r="I3608" s="63" t="e">
        <f t="array" ref="I3608">_xlfn.IFS(#REF!="1",1,#REF!="2",2,#REF!="3",3,#REF!="1A",4,#REF!="1B",5,#REF!="2A",6,#REF!="2B",7,#REF!="3A",8,#REF!="3B",9,#REF!="4A",10,#REF!="","")</f>
        <v>#REF!</v>
      </c>
      <c r="J3608">
        <f>VLOOKUP(F3608,profesor!$G$2:$H$101,2,0)</f>
        <v>35</v>
      </c>
      <c r="K3608">
        <f>VLOOKUP(H3608,ar_predmet!A:C,3,0)</f>
        <v>180</v>
      </c>
      <c r="L3608" s="3">
        <f>VLOOKUP(H3608,ar_predmet!A:C,2,FALSE())</f>
        <v>7204</v>
      </c>
      <c r="M3608">
        <f>+VLOOKUP(G3608,tip_dogodka!$B$2:$C$10,2,0)</f>
        <v>4</v>
      </c>
      <c r="N3608">
        <f>+VLOOKUP(E3608,prostor!$F$1:$G$101,2,0)</f>
        <v>54</v>
      </c>
      <c r="O3608">
        <f t="shared" si="224"/>
        <v>150</v>
      </c>
      <c r="P3608">
        <f>VLOOKUP(O3608,mi2hh!A$2:B$4261,2,FALSE())</f>
        <v>3</v>
      </c>
      <c r="Q3608" t="str">
        <f t="shared" si="225"/>
        <v>Red</v>
      </c>
      <c r="R3608" t="str">
        <f t="shared" si="226"/>
        <v>MA</v>
      </c>
      <c r="S3608" s="24" t="s">
        <v>1230</v>
      </c>
      <c r="T3608" t="str">
        <f t="shared" si="227"/>
        <v/>
      </c>
      <c r="U3608">
        <f>VLOOKUP(S3608,ar_skupina!L$2:M$136,2,FALSE())</f>
        <v>86</v>
      </c>
    </row>
    <row r="3609" spans="1:21" ht="14.25" customHeight="1" x14ac:dyDescent="0.25">
      <c r="A3609">
        <v>4372</v>
      </c>
      <c r="B3609" s="9">
        <v>45370.489583333299</v>
      </c>
      <c r="C3609" s="9">
        <v>45370.59375</v>
      </c>
      <c r="D3609" t="s">
        <v>2401</v>
      </c>
      <c r="E3609" t="s">
        <v>16</v>
      </c>
      <c r="F3609" t="s">
        <v>2376</v>
      </c>
      <c r="G3609" t="s">
        <v>5</v>
      </c>
      <c r="H3609" t="s">
        <v>1615</v>
      </c>
      <c r="I3609" s="63" t="e">
        <f t="array" ref="I3609">_xlfn.IFS(#REF!="1",1,#REF!="2",2,#REF!="3",3,#REF!="1A",4,#REF!="1B",5,#REF!="2A",6,#REF!="2B",7,#REF!="3A",8,#REF!="3B",9,#REF!="4A",10,#REF!="","")</f>
        <v>#REF!</v>
      </c>
      <c r="J3609">
        <f>VLOOKUP(F3609,profesor!$G$2:$H$101,2,0)</f>
        <v>35</v>
      </c>
      <c r="K3609">
        <f>VLOOKUP(H3609,ar_predmet!A:C,3,0)</f>
        <v>92</v>
      </c>
      <c r="L3609" s="3">
        <f>VLOOKUP(H3609,ar_predmet!A:C,2,FALSE())</f>
        <v>6212</v>
      </c>
      <c r="M3609">
        <f>+VLOOKUP(G3609,tip_dogodka!$B$2:$C$10,2,0)</f>
        <v>4</v>
      </c>
      <c r="N3609">
        <f>+VLOOKUP(E3609,prostor!$F$1:$G$101,2,0)</f>
        <v>54</v>
      </c>
      <c r="O3609">
        <f t="shared" si="224"/>
        <v>150</v>
      </c>
      <c r="P3609">
        <f>VLOOKUP(O3609,mi2hh!A$2:B$4261,2,FALSE())</f>
        <v>3</v>
      </c>
      <c r="Q3609" t="str">
        <f t="shared" si="225"/>
        <v>Red</v>
      </c>
      <c r="R3609" t="str">
        <f t="shared" si="226"/>
        <v>UN</v>
      </c>
      <c r="S3609" s="24" t="s">
        <v>1209</v>
      </c>
      <c r="T3609" t="str">
        <f t="shared" si="227"/>
        <v/>
      </c>
      <c r="U3609">
        <f>VLOOKUP(S3609,ar_skupina!L$2:M$136,2,FALSE())</f>
        <v>66</v>
      </c>
    </row>
    <row r="3610" spans="1:21" ht="14.25" customHeight="1" x14ac:dyDescent="0.25">
      <c r="A3610">
        <v>4373</v>
      </c>
      <c r="B3610" s="9">
        <v>45247.75</v>
      </c>
      <c r="C3610" s="9">
        <v>45247.885416666701</v>
      </c>
      <c r="D3610" t="s">
        <v>2161</v>
      </c>
      <c r="E3610">
        <v>401</v>
      </c>
      <c r="F3610" t="s">
        <v>2376</v>
      </c>
      <c r="G3610" t="s">
        <v>3</v>
      </c>
      <c r="H3610" t="s">
        <v>1480</v>
      </c>
      <c r="I3610" s="63" t="e">
        <f t="array" ref="I3610">_xlfn.IFS(#REF!="1",1,#REF!="2",2,#REF!="3",3,#REF!="1A",4,#REF!="1B",5,#REF!="2A",6,#REF!="2B",7,#REF!="3A",8,#REF!="3B",9,#REF!="4A",10,#REF!="","")</f>
        <v>#REF!</v>
      </c>
      <c r="J3610">
        <f>VLOOKUP(F3610,profesor!$G$2:$H$101,2,0)</f>
        <v>35</v>
      </c>
      <c r="K3610">
        <f>VLOOKUP(H3610,ar_predmet!A:C,3,0)</f>
        <v>25</v>
      </c>
      <c r="L3610" s="3">
        <f>VLOOKUP(H3610,ar_predmet!A:C,2,FALSE())</f>
        <v>5227</v>
      </c>
      <c r="M3610">
        <f>+VLOOKUP(G3610,tip_dogodka!$B$2:$C$10,2,0)</f>
        <v>2</v>
      </c>
      <c r="N3610">
        <f>+VLOOKUP(E3610,prostor!$F$1:$G$101,2,0)</f>
        <v>10</v>
      </c>
      <c r="O3610">
        <f t="shared" si="224"/>
        <v>195</v>
      </c>
      <c r="P3610">
        <f>VLOOKUP(O3610,mi2hh!A$2:B$4261,2,FALSE())</f>
        <v>4</v>
      </c>
      <c r="Q3610" t="str">
        <f t="shared" si="225"/>
        <v>Red</v>
      </c>
      <c r="R3610" t="str">
        <f t="shared" si="226"/>
        <v>VS</v>
      </c>
      <c r="S3610" s="24" t="s">
        <v>1173</v>
      </c>
      <c r="T3610" t="str">
        <f t="shared" si="227"/>
        <v>1</v>
      </c>
      <c r="U3610">
        <f>VLOOKUP(S3610,ar_skupina!L$2:M$136,2,FALSE())</f>
        <v>33</v>
      </c>
    </row>
    <row r="3611" spans="1:21" ht="14.25" customHeight="1" x14ac:dyDescent="0.25">
      <c r="A3611">
        <v>4375</v>
      </c>
      <c r="B3611" s="9">
        <v>45237.375</v>
      </c>
      <c r="C3611" s="9">
        <v>45237.479166666701</v>
      </c>
      <c r="D3611" t="s">
        <v>2385</v>
      </c>
      <c r="E3611">
        <v>403</v>
      </c>
      <c r="F3611" t="s">
        <v>2376</v>
      </c>
      <c r="G3611" t="s">
        <v>3</v>
      </c>
      <c r="H3611" t="s">
        <v>1612</v>
      </c>
      <c r="I3611" s="63" t="e">
        <f t="array" ref="I3611">_xlfn.IFS(#REF!="1",1,#REF!="2",2,#REF!="3",3,#REF!="1A",4,#REF!="1B",5,#REF!="2A",6,#REF!="2B",7,#REF!="3A",8,#REF!="3B",9,#REF!="4A",10,#REF!="","")</f>
        <v>#REF!</v>
      </c>
      <c r="J3611">
        <f>VLOOKUP(F3611,profesor!$G$2:$H$101,2,0)</f>
        <v>35</v>
      </c>
      <c r="K3611">
        <f>VLOOKUP(H3611,ar_predmet!A:C,3,0)</f>
        <v>31</v>
      </c>
      <c r="L3611" s="3">
        <f>VLOOKUP(H3611,ar_predmet!A:C,2,FALSE())</f>
        <v>5233</v>
      </c>
      <c r="M3611">
        <f>+VLOOKUP(G3611,tip_dogodka!$B$2:$C$10,2,0)</f>
        <v>2</v>
      </c>
      <c r="N3611">
        <f>+VLOOKUP(E3611,prostor!$F$1:$G$101,2,0)</f>
        <v>12</v>
      </c>
      <c r="O3611">
        <f t="shared" si="224"/>
        <v>150</v>
      </c>
      <c r="P3611">
        <f>VLOOKUP(O3611,mi2hh!A$2:B$4261,2,FALSE())</f>
        <v>3</v>
      </c>
      <c r="Q3611" t="str">
        <f t="shared" si="225"/>
        <v>Red</v>
      </c>
      <c r="R3611" t="str">
        <f t="shared" si="226"/>
        <v>VS</v>
      </c>
      <c r="S3611" s="24" t="s">
        <v>1157</v>
      </c>
      <c r="T3611" t="str">
        <f t="shared" si="227"/>
        <v/>
      </c>
      <c r="U3611">
        <f>VLOOKUP(S3611,ar_skupina!L$2:M$136,2,FALSE())</f>
        <v>20</v>
      </c>
    </row>
    <row r="3612" spans="1:21" ht="14.25" customHeight="1" x14ac:dyDescent="0.25">
      <c r="A3612">
        <v>4376</v>
      </c>
      <c r="B3612" s="9">
        <v>45258.635416666701</v>
      </c>
      <c r="C3612" s="9">
        <v>45258.739583333299</v>
      </c>
      <c r="D3612" t="s">
        <v>2384</v>
      </c>
      <c r="E3612">
        <v>413</v>
      </c>
      <c r="F3612" t="s">
        <v>2376</v>
      </c>
      <c r="G3612" t="s">
        <v>3</v>
      </c>
      <c r="H3612" t="s">
        <v>1610</v>
      </c>
      <c r="I3612" s="63" t="e">
        <f t="array" ref="I3612">_xlfn.IFS(#REF!="1",1,#REF!="2",2,#REF!="3",3,#REF!="1A",4,#REF!="1B",5,#REF!="2A",6,#REF!="2B",7,#REF!="3A",8,#REF!="3B",9,#REF!="4A",10,#REF!="","")</f>
        <v>#REF!</v>
      </c>
      <c r="J3612">
        <f>VLOOKUP(F3612,profesor!$G$2:$H$101,2,0)</f>
        <v>35</v>
      </c>
      <c r="K3612">
        <f>VLOOKUP(H3612,ar_predmet!A:C,3,0)</f>
        <v>101</v>
      </c>
      <c r="L3612" s="3">
        <f>VLOOKUP(H3612,ar_predmet!A:C,2,FALSE())</f>
        <v>6227</v>
      </c>
      <c r="M3612">
        <f>+VLOOKUP(G3612,tip_dogodka!$B$2:$C$10,2,0)</f>
        <v>2</v>
      </c>
      <c r="N3612">
        <f>+VLOOKUP(E3612,prostor!$F$1:$G$101,2,0)</f>
        <v>16</v>
      </c>
      <c r="O3612">
        <f t="shared" si="224"/>
        <v>150</v>
      </c>
      <c r="P3612">
        <f>VLOOKUP(O3612,mi2hh!A$2:B$4261,2,FALSE())</f>
        <v>3</v>
      </c>
      <c r="Q3612" t="str">
        <f t="shared" si="225"/>
        <v>Red</v>
      </c>
      <c r="R3612" t="str">
        <f t="shared" si="226"/>
        <v>UN</v>
      </c>
      <c r="S3612" s="24" t="s">
        <v>1206</v>
      </c>
      <c r="T3612" t="str">
        <f t="shared" si="227"/>
        <v>2</v>
      </c>
      <c r="U3612">
        <f>VLOOKUP(S3612,ar_skupina!L$2:M$136,2,FALSE())</f>
        <v>63</v>
      </c>
    </row>
    <row r="3613" spans="1:21" ht="14.25" customHeight="1" x14ac:dyDescent="0.25">
      <c r="A3613">
        <v>4377</v>
      </c>
      <c r="B3613" s="9">
        <v>45261.75</v>
      </c>
      <c r="C3613" s="9">
        <v>45261.854166666701</v>
      </c>
      <c r="D3613" t="s">
        <v>2383</v>
      </c>
      <c r="E3613" t="s">
        <v>16</v>
      </c>
      <c r="F3613" t="s">
        <v>2376</v>
      </c>
      <c r="G3613" t="s">
        <v>5</v>
      </c>
      <c r="H3613" t="s">
        <v>1610</v>
      </c>
      <c r="I3613" s="63" t="e">
        <f t="array" ref="I3613">_xlfn.IFS(#REF!="1",1,#REF!="2",2,#REF!="3",3,#REF!="1A",4,#REF!="1B",5,#REF!="2A",6,#REF!="2B",7,#REF!="3A",8,#REF!="3B",9,#REF!="4A",10,#REF!="","")</f>
        <v>#REF!</v>
      </c>
      <c r="J3613">
        <f>VLOOKUP(F3613,profesor!$G$2:$H$101,2,0)</f>
        <v>35</v>
      </c>
      <c r="K3613">
        <f>VLOOKUP(H3613,ar_predmet!A:C,3,0)</f>
        <v>101</v>
      </c>
      <c r="L3613" s="3">
        <f>VLOOKUP(H3613,ar_predmet!A:C,2,FALSE())</f>
        <v>6227</v>
      </c>
      <c r="M3613">
        <f>+VLOOKUP(G3613,tip_dogodka!$B$2:$C$10,2,0)</f>
        <v>4</v>
      </c>
      <c r="N3613">
        <f>+VLOOKUP(E3613,prostor!$F$1:$G$101,2,0)</f>
        <v>54</v>
      </c>
      <c r="O3613">
        <f t="shared" si="224"/>
        <v>150</v>
      </c>
      <c r="P3613">
        <f>VLOOKUP(O3613,mi2hh!A$2:B$4261,2,FALSE())</f>
        <v>3</v>
      </c>
      <c r="Q3613" t="str">
        <f t="shared" si="225"/>
        <v>Red</v>
      </c>
      <c r="R3613" t="str">
        <f t="shared" si="226"/>
        <v>UN</v>
      </c>
      <c r="S3613" s="24" t="s">
        <v>1206</v>
      </c>
      <c r="T3613" t="str">
        <f t="shared" si="227"/>
        <v>2</v>
      </c>
      <c r="U3613">
        <f>VLOOKUP(S3613,ar_skupina!L$2:M$136,2,FALSE())</f>
        <v>63</v>
      </c>
    </row>
    <row r="3614" spans="1:21" ht="14.25" customHeight="1" x14ac:dyDescent="0.25">
      <c r="A3614">
        <v>4379</v>
      </c>
      <c r="B3614" s="9">
        <v>45394.53125</v>
      </c>
      <c r="C3614" s="9">
        <v>45394.635416666701</v>
      </c>
      <c r="D3614" t="s">
        <v>2163</v>
      </c>
      <c r="E3614">
        <v>401</v>
      </c>
      <c r="F3614" t="s">
        <v>2376</v>
      </c>
      <c r="G3614" t="s">
        <v>3</v>
      </c>
      <c r="H3614" t="s">
        <v>1472</v>
      </c>
      <c r="I3614" s="63" t="e">
        <f t="array" ref="I3614">_xlfn.IFS(#REF!="1",1,#REF!="2",2,#REF!="3",3,#REF!="1A",4,#REF!="1B",5,#REF!="2A",6,#REF!="2B",7,#REF!="3A",8,#REF!="3B",9,#REF!="4A",10,#REF!="","")</f>
        <v>#REF!</v>
      </c>
      <c r="J3614">
        <f>VLOOKUP(F3614,profesor!$G$2:$H$101,2,0)</f>
        <v>35</v>
      </c>
      <c r="K3614">
        <f>VLOOKUP(H3614,ar_predmet!A:C,3,0)</f>
        <v>100</v>
      </c>
      <c r="L3614" s="3">
        <f>VLOOKUP(H3614,ar_predmet!A:C,2,FALSE())</f>
        <v>6226</v>
      </c>
      <c r="M3614">
        <f>+VLOOKUP(G3614,tip_dogodka!$B$2:$C$10,2,0)</f>
        <v>2</v>
      </c>
      <c r="N3614">
        <f>+VLOOKUP(E3614,prostor!$F$1:$G$101,2,0)</f>
        <v>10</v>
      </c>
      <c r="O3614">
        <f t="shared" si="224"/>
        <v>150</v>
      </c>
      <c r="P3614">
        <f>VLOOKUP(O3614,mi2hh!A$2:B$4261,2,FALSE())</f>
        <v>3</v>
      </c>
      <c r="Q3614" t="str">
        <f t="shared" si="225"/>
        <v>Red</v>
      </c>
      <c r="R3614" t="str">
        <f t="shared" si="226"/>
        <v>UN</v>
      </c>
      <c r="S3614" s="24" t="s">
        <v>1204</v>
      </c>
      <c r="T3614" t="str">
        <f t="shared" si="227"/>
        <v/>
      </c>
      <c r="U3614">
        <f>VLOOKUP(S3614,ar_skupina!L$2:M$136,2,FALSE())</f>
        <v>55</v>
      </c>
    </row>
    <row r="3615" spans="1:21" ht="14.25" customHeight="1" x14ac:dyDescent="0.25">
      <c r="A3615">
        <v>4381</v>
      </c>
      <c r="B3615" s="9">
        <v>45272.489583333299</v>
      </c>
      <c r="C3615" s="9">
        <v>45272.59375</v>
      </c>
      <c r="D3615" t="s">
        <v>2397</v>
      </c>
      <c r="E3615" t="s">
        <v>16</v>
      </c>
      <c r="F3615" t="s">
        <v>2376</v>
      </c>
      <c r="G3615" t="s">
        <v>5</v>
      </c>
      <c r="H3615" t="s">
        <v>1608</v>
      </c>
      <c r="I3615" s="63" t="e">
        <f t="array" ref="I3615">_xlfn.IFS(#REF!="1",1,#REF!="2",2,#REF!="3",3,#REF!="1A",4,#REF!="1B",5,#REF!="2A",6,#REF!="2B",7,#REF!="3A",8,#REF!="3B",9,#REF!="4A",10,#REF!="","")</f>
        <v>#REF!</v>
      </c>
      <c r="J3615">
        <f>VLOOKUP(F3615,profesor!$G$2:$H$101,2,0)</f>
        <v>35</v>
      </c>
      <c r="K3615">
        <f>VLOOKUP(H3615,ar_predmet!A:C,3,0)</f>
        <v>180</v>
      </c>
      <c r="L3615" s="3">
        <f>VLOOKUP(H3615,ar_predmet!A:C,2,FALSE())</f>
        <v>7204</v>
      </c>
      <c r="M3615">
        <f>+VLOOKUP(G3615,tip_dogodka!$B$2:$C$10,2,0)</f>
        <v>4</v>
      </c>
      <c r="N3615">
        <f>+VLOOKUP(E3615,prostor!$F$1:$G$101,2,0)</f>
        <v>54</v>
      </c>
      <c r="O3615">
        <f t="shared" si="224"/>
        <v>150</v>
      </c>
      <c r="P3615">
        <f>VLOOKUP(O3615,mi2hh!A$2:B$4261,2,FALSE())</f>
        <v>3</v>
      </c>
      <c r="Q3615" t="str">
        <f t="shared" si="225"/>
        <v>Red</v>
      </c>
      <c r="R3615" t="str">
        <f t="shared" si="226"/>
        <v>MA</v>
      </c>
      <c r="S3615" s="24" t="s">
        <v>1230</v>
      </c>
      <c r="T3615" t="str">
        <f t="shared" si="227"/>
        <v/>
      </c>
      <c r="U3615">
        <f>VLOOKUP(S3615,ar_skupina!L$2:M$136,2,FALSE())</f>
        <v>86</v>
      </c>
    </row>
    <row r="3616" spans="1:21" ht="14.25" customHeight="1" x14ac:dyDescent="0.25">
      <c r="A3616">
        <v>4382</v>
      </c>
      <c r="B3616" s="9">
        <v>45377.75</v>
      </c>
      <c r="C3616" s="9">
        <v>45377.854166666701</v>
      </c>
      <c r="D3616" t="s">
        <v>2401</v>
      </c>
      <c r="E3616" t="s">
        <v>16</v>
      </c>
      <c r="F3616" t="s">
        <v>2376</v>
      </c>
      <c r="G3616" t="s">
        <v>5</v>
      </c>
      <c r="H3616" t="s">
        <v>1615</v>
      </c>
      <c r="I3616" s="63" t="e">
        <f t="array" ref="I3616">_xlfn.IFS(#REF!="1",1,#REF!="2",2,#REF!="3",3,#REF!="1A",4,#REF!="1B",5,#REF!="2A",6,#REF!="2B",7,#REF!="3A",8,#REF!="3B",9,#REF!="4A",10,#REF!="","")</f>
        <v>#REF!</v>
      </c>
      <c r="J3616">
        <f>VLOOKUP(F3616,profesor!$G$2:$H$101,2,0)</f>
        <v>35</v>
      </c>
      <c r="K3616">
        <f>VLOOKUP(H3616,ar_predmet!A:C,3,0)</f>
        <v>92</v>
      </c>
      <c r="L3616" s="3">
        <f>VLOOKUP(H3616,ar_predmet!A:C,2,FALSE())</f>
        <v>6212</v>
      </c>
      <c r="M3616">
        <f>+VLOOKUP(G3616,tip_dogodka!$B$2:$C$10,2,0)</f>
        <v>4</v>
      </c>
      <c r="N3616">
        <f>+VLOOKUP(E3616,prostor!$F$1:$G$101,2,0)</f>
        <v>54</v>
      </c>
      <c r="O3616">
        <f t="shared" si="224"/>
        <v>150</v>
      </c>
      <c r="P3616">
        <f>VLOOKUP(O3616,mi2hh!A$2:B$4261,2,FALSE())</f>
        <v>3</v>
      </c>
      <c r="Q3616" t="str">
        <f t="shared" si="225"/>
        <v>Red</v>
      </c>
      <c r="R3616" t="str">
        <f t="shared" si="226"/>
        <v>UN</v>
      </c>
      <c r="S3616" s="24" t="s">
        <v>1209</v>
      </c>
      <c r="T3616" t="str">
        <f t="shared" si="227"/>
        <v/>
      </c>
      <c r="U3616">
        <f>VLOOKUP(S3616,ar_skupina!L$2:M$136,2,FALSE())</f>
        <v>66</v>
      </c>
    </row>
    <row r="3617" spans="1:21" ht="14.25" customHeight="1" x14ac:dyDescent="0.25">
      <c r="A3617">
        <v>4383</v>
      </c>
      <c r="B3617" s="9">
        <v>45236.635416666701</v>
      </c>
      <c r="C3617" s="9">
        <v>45236.739583333299</v>
      </c>
      <c r="D3617" t="s">
        <v>1479</v>
      </c>
      <c r="E3617">
        <v>401</v>
      </c>
      <c r="F3617" t="s">
        <v>2376</v>
      </c>
      <c r="G3617" t="s">
        <v>2</v>
      </c>
      <c r="H3617" t="s">
        <v>1480</v>
      </c>
      <c r="I3617" s="63" t="e">
        <f t="array" ref="I3617">_xlfn.IFS(#REF!="1",1,#REF!="2",2,#REF!="3",3,#REF!="1A",4,#REF!="1B",5,#REF!="2A",6,#REF!="2B",7,#REF!="3A",8,#REF!="3B",9,#REF!="4A",10,#REF!="","")</f>
        <v>#REF!</v>
      </c>
      <c r="J3617">
        <f>VLOOKUP(F3617,profesor!$G$2:$H$101,2,0)</f>
        <v>35</v>
      </c>
      <c r="K3617">
        <f>VLOOKUP(H3617,ar_predmet!A:C,3,0)</f>
        <v>25</v>
      </c>
      <c r="L3617" s="3">
        <f>VLOOKUP(H3617,ar_predmet!A:C,2,FALSE())</f>
        <v>5227</v>
      </c>
      <c r="M3617">
        <f>+VLOOKUP(G3617,tip_dogodka!$B$2:$C$10,2,0)</f>
        <v>1</v>
      </c>
      <c r="N3617">
        <f>+VLOOKUP(E3617,prostor!$F$1:$G$101,2,0)</f>
        <v>10</v>
      </c>
      <c r="O3617">
        <f t="shared" si="224"/>
        <v>150</v>
      </c>
      <c r="P3617">
        <f>VLOOKUP(O3617,mi2hh!A$2:B$4261,2,FALSE())</f>
        <v>3</v>
      </c>
      <c r="Q3617" t="str">
        <f t="shared" si="225"/>
        <v>Red</v>
      </c>
      <c r="R3617" t="str">
        <f t="shared" si="226"/>
        <v>VS</v>
      </c>
      <c r="S3617" s="24" t="s">
        <v>1171</v>
      </c>
      <c r="T3617" t="str">
        <f t="shared" si="227"/>
        <v/>
      </c>
      <c r="U3617">
        <f>VLOOKUP(S3617,ar_skupina!L$2:M$136,2,FALSE())</f>
        <v>32</v>
      </c>
    </row>
    <row r="3618" spans="1:21" ht="14.25" customHeight="1" x14ac:dyDescent="0.25">
      <c r="A3618">
        <v>4384</v>
      </c>
      <c r="B3618" s="9">
        <v>45365.489583333299</v>
      </c>
      <c r="C3618" s="9">
        <v>45365.59375</v>
      </c>
      <c r="D3618" t="s">
        <v>2395</v>
      </c>
      <c r="E3618">
        <v>412</v>
      </c>
      <c r="F3618" t="s">
        <v>2376</v>
      </c>
      <c r="G3618" t="s">
        <v>3</v>
      </c>
      <c r="H3618" t="s">
        <v>1615</v>
      </c>
      <c r="I3618" s="63" t="e">
        <f t="array" ref="I3618">_xlfn.IFS(#REF!="1",1,#REF!="2",2,#REF!="3",3,#REF!="1A",4,#REF!="1B",5,#REF!="2A",6,#REF!="2B",7,#REF!="3A",8,#REF!="3B",9,#REF!="4A",10,#REF!="","")</f>
        <v>#REF!</v>
      </c>
      <c r="J3618">
        <f>VLOOKUP(F3618,profesor!$G$2:$H$101,2,0)</f>
        <v>35</v>
      </c>
      <c r="K3618">
        <f>VLOOKUP(H3618,ar_predmet!A:C,3,0)</f>
        <v>92</v>
      </c>
      <c r="L3618" s="3">
        <f>VLOOKUP(H3618,ar_predmet!A:C,2,FALSE())</f>
        <v>6212</v>
      </c>
      <c r="M3618">
        <f>+VLOOKUP(G3618,tip_dogodka!$B$2:$C$10,2,0)</f>
        <v>2</v>
      </c>
      <c r="N3618">
        <f>+VLOOKUP(E3618,prostor!$F$1:$G$101,2,0)</f>
        <v>15</v>
      </c>
      <c r="O3618">
        <f t="shared" si="224"/>
        <v>150</v>
      </c>
      <c r="P3618">
        <f>VLOOKUP(O3618,mi2hh!A$2:B$4261,2,FALSE())</f>
        <v>3</v>
      </c>
      <c r="Q3618" t="str">
        <f t="shared" si="225"/>
        <v>Red</v>
      </c>
      <c r="R3618" t="str">
        <f t="shared" si="226"/>
        <v>UN</v>
      </c>
      <c r="S3618" s="24" t="s">
        <v>1209</v>
      </c>
      <c r="T3618" t="str">
        <f t="shared" si="227"/>
        <v/>
      </c>
      <c r="U3618">
        <f>VLOOKUP(S3618,ar_skupina!L$2:M$136,2,FALSE())</f>
        <v>66</v>
      </c>
    </row>
    <row r="3619" spans="1:21" ht="14.25" customHeight="1" x14ac:dyDescent="0.25">
      <c r="A3619">
        <v>4386</v>
      </c>
      <c r="B3619" s="9">
        <v>45267.489583333299</v>
      </c>
      <c r="C3619" s="9">
        <v>45267.59375</v>
      </c>
      <c r="D3619" t="s">
        <v>2399</v>
      </c>
      <c r="E3619">
        <v>413</v>
      </c>
      <c r="F3619" t="s">
        <v>2376</v>
      </c>
      <c r="G3619" t="s">
        <v>3</v>
      </c>
      <c r="H3619" t="s">
        <v>1608</v>
      </c>
      <c r="I3619" s="63" t="e">
        <f t="array" ref="I3619">_xlfn.IFS(#REF!="1",1,#REF!="2",2,#REF!="3",3,#REF!="1A",4,#REF!="1B",5,#REF!="2A",6,#REF!="2B",7,#REF!="3A",8,#REF!="3B",9,#REF!="4A",10,#REF!="","")</f>
        <v>#REF!</v>
      </c>
      <c r="J3619">
        <f>VLOOKUP(F3619,profesor!$G$2:$H$101,2,0)</f>
        <v>35</v>
      </c>
      <c r="K3619">
        <f>VLOOKUP(H3619,ar_predmet!A:C,3,0)</f>
        <v>180</v>
      </c>
      <c r="L3619" s="3">
        <f>VLOOKUP(H3619,ar_predmet!A:C,2,FALSE())</f>
        <v>7204</v>
      </c>
      <c r="M3619">
        <f>+VLOOKUP(G3619,tip_dogodka!$B$2:$C$10,2,0)</f>
        <v>2</v>
      </c>
      <c r="N3619">
        <f>+VLOOKUP(E3619,prostor!$F$1:$G$101,2,0)</f>
        <v>16</v>
      </c>
      <c r="O3619">
        <f t="shared" si="224"/>
        <v>150</v>
      </c>
      <c r="P3619">
        <f>VLOOKUP(O3619,mi2hh!A$2:B$4261,2,FALSE())</f>
        <v>3</v>
      </c>
      <c r="Q3619" t="str">
        <f t="shared" si="225"/>
        <v>Red</v>
      </c>
      <c r="R3619" t="str">
        <f t="shared" si="226"/>
        <v>MA</v>
      </c>
      <c r="S3619" s="24" t="s">
        <v>1230</v>
      </c>
      <c r="T3619" t="str">
        <f t="shared" si="227"/>
        <v/>
      </c>
      <c r="U3619">
        <f>VLOOKUP(S3619,ar_skupina!L$2:M$136,2,FALSE())</f>
        <v>86</v>
      </c>
    </row>
    <row r="3620" spans="1:21" ht="14.25" customHeight="1" x14ac:dyDescent="0.25">
      <c r="A3620">
        <v>4387</v>
      </c>
      <c r="B3620" s="9">
        <v>45257.75</v>
      </c>
      <c r="C3620" s="9">
        <v>45257.854166666701</v>
      </c>
      <c r="D3620" t="s">
        <v>2383</v>
      </c>
      <c r="E3620" t="s">
        <v>16</v>
      </c>
      <c r="F3620" t="s">
        <v>2376</v>
      </c>
      <c r="G3620" t="s">
        <v>5</v>
      </c>
      <c r="H3620" t="s">
        <v>1610</v>
      </c>
      <c r="I3620" s="63" t="e">
        <f t="array" ref="I3620">_xlfn.IFS(#REF!="1",1,#REF!="2",2,#REF!="3",3,#REF!="1A",4,#REF!="1B",5,#REF!="2A",6,#REF!="2B",7,#REF!="3A",8,#REF!="3B",9,#REF!="4A",10,#REF!="","")</f>
        <v>#REF!</v>
      </c>
      <c r="J3620">
        <f>VLOOKUP(F3620,profesor!$G$2:$H$101,2,0)</f>
        <v>35</v>
      </c>
      <c r="K3620">
        <f>VLOOKUP(H3620,ar_predmet!A:C,3,0)</f>
        <v>101</v>
      </c>
      <c r="L3620" s="3">
        <f>VLOOKUP(H3620,ar_predmet!A:C,2,FALSE())</f>
        <v>6227</v>
      </c>
      <c r="M3620">
        <f>+VLOOKUP(G3620,tip_dogodka!$B$2:$C$10,2,0)</f>
        <v>4</v>
      </c>
      <c r="N3620">
        <f>+VLOOKUP(E3620,prostor!$F$1:$G$101,2,0)</f>
        <v>54</v>
      </c>
      <c r="O3620">
        <f t="shared" si="224"/>
        <v>150</v>
      </c>
      <c r="P3620">
        <f>VLOOKUP(O3620,mi2hh!A$2:B$4261,2,FALSE())</f>
        <v>3</v>
      </c>
      <c r="Q3620" t="str">
        <f t="shared" si="225"/>
        <v>Red</v>
      </c>
      <c r="R3620" t="str">
        <f t="shared" si="226"/>
        <v>UN</v>
      </c>
      <c r="S3620" s="24" t="s">
        <v>1206</v>
      </c>
      <c r="T3620" t="str">
        <f t="shared" si="227"/>
        <v>2</v>
      </c>
      <c r="U3620">
        <f>VLOOKUP(S3620,ar_skupina!L$2:M$136,2,FALSE())</f>
        <v>63</v>
      </c>
    </row>
    <row r="3621" spans="1:21" ht="14.25" customHeight="1" x14ac:dyDescent="0.25">
      <c r="A3621">
        <v>4388</v>
      </c>
      <c r="B3621" s="9">
        <v>45265.635416666701</v>
      </c>
      <c r="C3621" s="9">
        <v>45265.739583333299</v>
      </c>
      <c r="D3621" t="s">
        <v>2384</v>
      </c>
      <c r="E3621">
        <v>413</v>
      </c>
      <c r="F3621" t="s">
        <v>2376</v>
      </c>
      <c r="G3621" t="s">
        <v>3</v>
      </c>
      <c r="H3621" t="s">
        <v>1610</v>
      </c>
      <c r="I3621" s="63" t="e">
        <f t="array" ref="I3621">_xlfn.IFS(#REF!="1",1,#REF!="2",2,#REF!="3",3,#REF!="1A",4,#REF!="1B",5,#REF!="2A",6,#REF!="2B",7,#REF!="3A",8,#REF!="3B",9,#REF!="4A",10,#REF!="","")</f>
        <v>#REF!</v>
      </c>
      <c r="J3621">
        <f>VLOOKUP(F3621,profesor!$G$2:$H$101,2,0)</f>
        <v>35</v>
      </c>
      <c r="K3621">
        <f>VLOOKUP(H3621,ar_predmet!A:C,3,0)</f>
        <v>101</v>
      </c>
      <c r="L3621" s="3">
        <f>VLOOKUP(H3621,ar_predmet!A:C,2,FALSE())</f>
        <v>6227</v>
      </c>
      <c r="M3621">
        <f>+VLOOKUP(G3621,tip_dogodka!$B$2:$C$10,2,0)</f>
        <v>2</v>
      </c>
      <c r="N3621">
        <f>+VLOOKUP(E3621,prostor!$F$1:$G$101,2,0)</f>
        <v>16</v>
      </c>
      <c r="O3621">
        <f t="shared" si="224"/>
        <v>150</v>
      </c>
      <c r="P3621">
        <f>VLOOKUP(O3621,mi2hh!A$2:B$4261,2,FALSE())</f>
        <v>3</v>
      </c>
      <c r="Q3621" t="str">
        <f t="shared" si="225"/>
        <v>Red</v>
      </c>
      <c r="R3621" t="str">
        <f t="shared" si="226"/>
        <v>UN</v>
      </c>
      <c r="S3621" s="24" t="s">
        <v>1206</v>
      </c>
      <c r="T3621" t="str">
        <f t="shared" si="227"/>
        <v>2</v>
      </c>
      <c r="U3621">
        <f>VLOOKUP(S3621,ar_skupina!L$2:M$136,2,FALSE())</f>
        <v>63</v>
      </c>
    </row>
    <row r="3622" spans="1:21" ht="14.25" customHeight="1" x14ac:dyDescent="0.25">
      <c r="A3622">
        <v>4389</v>
      </c>
      <c r="B3622" s="9">
        <v>45254.489583333299</v>
      </c>
      <c r="C3622" s="9">
        <v>45254.59375</v>
      </c>
      <c r="D3622" t="s">
        <v>2166</v>
      </c>
      <c r="E3622" t="s">
        <v>16</v>
      </c>
      <c r="F3622" t="s">
        <v>2376</v>
      </c>
      <c r="G3622" t="s">
        <v>5</v>
      </c>
      <c r="H3622" t="s">
        <v>1480</v>
      </c>
      <c r="I3622" s="63" t="e">
        <f t="array" ref="I3622">_xlfn.IFS(#REF!="1",1,#REF!="2",2,#REF!="3",3,#REF!="1A",4,#REF!="1B",5,#REF!="2A",6,#REF!="2B",7,#REF!="3A",8,#REF!="3B",9,#REF!="4A",10,#REF!="","")</f>
        <v>#REF!</v>
      </c>
      <c r="J3622">
        <f>VLOOKUP(F3622,profesor!$G$2:$H$101,2,0)</f>
        <v>35</v>
      </c>
      <c r="K3622">
        <f>VLOOKUP(H3622,ar_predmet!A:C,3,0)</f>
        <v>25</v>
      </c>
      <c r="L3622" s="3">
        <f>VLOOKUP(H3622,ar_predmet!A:C,2,FALSE())</f>
        <v>5227</v>
      </c>
      <c r="M3622">
        <f>+VLOOKUP(G3622,tip_dogodka!$B$2:$C$10,2,0)</f>
        <v>4</v>
      </c>
      <c r="N3622">
        <f>+VLOOKUP(E3622,prostor!$F$1:$G$101,2,0)</f>
        <v>54</v>
      </c>
      <c r="O3622">
        <f t="shared" si="224"/>
        <v>150</v>
      </c>
      <c r="P3622">
        <f>VLOOKUP(O3622,mi2hh!A$2:B$4261,2,FALSE())</f>
        <v>3</v>
      </c>
      <c r="Q3622" t="str">
        <f t="shared" si="225"/>
        <v>Red</v>
      </c>
      <c r="R3622" t="str">
        <f t="shared" si="226"/>
        <v>VS</v>
      </c>
      <c r="S3622" s="24" t="s">
        <v>1175</v>
      </c>
      <c r="T3622" t="str">
        <f t="shared" si="227"/>
        <v>3</v>
      </c>
      <c r="U3622">
        <f>VLOOKUP(S3622,ar_skupina!L$2:M$136,2,FALSE())</f>
        <v>35</v>
      </c>
    </row>
    <row r="3623" spans="1:21" ht="14.25" customHeight="1" x14ac:dyDescent="0.25">
      <c r="A3623">
        <v>4390</v>
      </c>
      <c r="B3623" s="9">
        <v>45384.791666666701</v>
      </c>
      <c r="C3623" s="9">
        <v>45384.895833333299</v>
      </c>
      <c r="D3623" t="s">
        <v>2387</v>
      </c>
      <c r="E3623" t="s">
        <v>16</v>
      </c>
      <c r="F3623" t="s">
        <v>2376</v>
      </c>
      <c r="G3623" t="s">
        <v>5</v>
      </c>
      <c r="H3623" t="s">
        <v>1992</v>
      </c>
      <c r="I3623" s="63" t="e">
        <f t="array" ref="I3623">_xlfn.IFS(#REF!="1",1,#REF!="2",2,#REF!="3",3,#REF!="1A",4,#REF!="1B",5,#REF!="2A",6,#REF!="2B",7,#REF!="3A",8,#REF!="3B",9,#REF!="4A",10,#REF!="","")</f>
        <v>#REF!</v>
      </c>
      <c r="J3623">
        <f>VLOOKUP(F3623,profesor!$G$2:$H$101,2,0)</f>
        <v>35</v>
      </c>
      <c r="K3623">
        <f>VLOOKUP(H3623,ar_predmet!A:C,3,0)</f>
        <v>124</v>
      </c>
      <c r="L3623" s="3">
        <f>VLOOKUP(H3623,ar_predmet!A:C,2,FALSE())</f>
        <v>6317</v>
      </c>
      <c r="M3623">
        <f>+VLOOKUP(G3623,tip_dogodka!$B$2:$C$10,2,0)</f>
        <v>4</v>
      </c>
      <c r="N3623">
        <f>+VLOOKUP(E3623,prostor!$F$1:$G$101,2,0)</f>
        <v>54</v>
      </c>
      <c r="O3623">
        <f t="shared" si="224"/>
        <v>150</v>
      </c>
      <c r="P3623">
        <f>VLOOKUP(O3623,mi2hh!A$2:B$4261,2,FALSE())</f>
        <v>3</v>
      </c>
      <c r="Q3623" t="str">
        <f t="shared" si="225"/>
        <v>Red</v>
      </c>
      <c r="R3623" t="str">
        <f t="shared" si="226"/>
        <v>UN</v>
      </c>
      <c r="S3623" s="24" t="s">
        <v>1216</v>
      </c>
      <c r="T3623" t="str">
        <f t="shared" si="227"/>
        <v/>
      </c>
      <c r="U3623">
        <f>VLOOKUP(S3623,ar_skupina!L$2:M$136,2,FALSE())</f>
        <v>73</v>
      </c>
    </row>
    <row r="3624" spans="1:21" ht="14.25" customHeight="1" x14ac:dyDescent="0.25">
      <c r="A3624">
        <v>4391</v>
      </c>
      <c r="B3624" s="9">
        <v>45266.635416666701</v>
      </c>
      <c r="C3624" s="9">
        <v>45266.739583333299</v>
      </c>
      <c r="D3624" t="s">
        <v>2382</v>
      </c>
      <c r="E3624">
        <v>413</v>
      </c>
      <c r="F3624" t="s">
        <v>2376</v>
      </c>
      <c r="G3624" t="s">
        <v>3</v>
      </c>
      <c r="H3624" t="s">
        <v>1312</v>
      </c>
      <c r="I3624" s="63" t="e">
        <f t="array" ref="I3624">_xlfn.IFS(#REF!="1",1,#REF!="2",2,#REF!="3",3,#REF!="1A",4,#REF!="1B",5,#REF!="2A",6,#REF!="2B",7,#REF!="3A",8,#REF!="3B",9,#REF!="4A",10,#REF!="","")</f>
        <v>#REF!</v>
      </c>
      <c r="J3624">
        <f>VLOOKUP(F3624,profesor!$G$2:$H$101,2,0)</f>
        <v>35</v>
      </c>
      <c r="K3624">
        <f>VLOOKUP(H3624,ar_predmet!A:C,3,0)</f>
        <v>128</v>
      </c>
      <c r="L3624" s="3">
        <f>VLOOKUP(H3624,ar_predmet!A:C,2,FALSE())</f>
        <v>6322</v>
      </c>
      <c r="M3624">
        <f>+VLOOKUP(G3624,tip_dogodka!$B$2:$C$10,2,0)</f>
        <v>2</v>
      </c>
      <c r="N3624">
        <f>+VLOOKUP(E3624,prostor!$F$1:$G$101,2,0)</f>
        <v>16</v>
      </c>
      <c r="O3624">
        <f t="shared" si="224"/>
        <v>150</v>
      </c>
      <c r="P3624">
        <f>VLOOKUP(O3624,mi2hh!A$2:B$4261,2,FALSE())</f>
        <v>3</v>
      </c>
      <c r="Q3624" t="str">
        <f t="shared" si="225"/>
        <v>Red</v>
      </c>
      <c r="R3624" t="str">
        <f t="shared" si="226"/>
        <v>UN</v>
      </c>
      <c r="S3624" s="24" t="s">
        <v>1214</v>
      </c>
      <c r="T3624" t="str">
        <f t="shared" si="227"/>
        <v/>
      </c>
      <c r="U3624">
        <f>VLOOKUP(S3624,ar_skupina!L$2:M$136,2,FALSE())</f>
        <v>71</v>
      </c>
    </row>
    <row r="3625" spans="1:21" ht="14.25" customHeight="1" x14ac:dyDescent="0.25">
      <c r="A3625">
        <v>4392</v>
      </c>
      <c r="B3625" s="9">
        <v>45404.53125</v>
      </c>
      <c r="C3625" s="9">
        <v>45404.635416666701</v>
      </c>
      <c r="D3625" t="s">
        <v>2378</v>
      </c>
      <c r="E3625">
        <v>412</v>
      </c>
      <c r="F3625" t="s">
        <v>2376</v>
      </c>
      <c r="G3625" t="s">
        <v>3</v>
      </c>
      <c r="H3625" t="s">
        <v>1617</v>
      </c>
      <c r="I3625" s="63" t="e">
        <f t="array" ref="I3625">_xlfn.IFS(#REF!="1",1,#REF!="2",2,#REF!="3",3,#REF!="1A",4,#REF!="1B",5,#REF!="2A",6,#REF!="2B",7,#REF!="3A",8,#REF!="3B",9,#REF!="4A",10,#REF!="","")</f>
        <v>#REF!</v>
      </c>
      <c r="J3625">
        <f>VLOOKUP(F3625,profesor!$G$2:$H$101,2,0)</f>
        <v>35</v>
      </c>
      <c r="K3625">
        <f>VLOOKUP(H3625,ar_predmet!A:C,3,0)</f>
        <v>32</v>
      </c>
      <c r="L3625" s="3">
        <f>VLOOKUP(H3625,ar_predmet!A:C,2,FALSE())</f>
        <v>5234</v>
      </c>
      <c r="M3625">
        <f>+VLOOKUP(G3625,tip_dogodka!$B$2:$C$10,2,0)</f>
        <v>2</v>
      </c>
      <c r="N3625">
        <f>+VLOOKUP(E3625,prostor!$F$1:$G$101,2,0)</f>
        <v>15</v>
      </c>
      <c r="O3625">
        <f t="shared" si="224"/>
        <v>150</v>
      </c>
      <c r="P3625">
        <f>VLOOKUP(O3625,mi2hh!A$2:B$4261,2,FALSE())</f>
        <v>3</v>
      </c>
      <c r="Q3625" t="str">
        <f t="shared" si="225"/>
        <v>Red</v>
      </c>
      <c r="R3625" t="str">
        <f t="shared" si="226"/>
        <v>VS</v>
      </c>
      <c r="S3625" s="24" t="s">
        <v>1157</v>
      </c>
      <c r="T3625" t="str">
        <f t="shared" si="227"/>
        <v/>
      </c>
      <c r="U3625">
        <f>VLOOKUP(S3625,ar_skupina!L$2:M$136,2,FALSE())</f>
        <v>20</v>
      </c>
    </row>
    <row r="3626" spans="1:21" ht="14.25" customHeight="1" x14ac:dyDescent="0.25">
      <c r="A3626">
        <v>4394</v>
      </c>
      <c r="B3626" s="9">
        <v>45267.75</v>
      </c>
      <c r="C3626" s="9">
        <v>45267.916666666701</v>
      </c>
      <c r="D3626" t="s">
        <v>2403</v>
      </c>
      <c r="E3626" t="s">
        <v>17</v>
      </c>
      <c r="F3626" t="s">
        <v>2376</v>
      </c>
      <c r="G3626" t="s">
        <v>8</v>
      </c>
      <c r="H3626" t="s">
        <v>1608</v>
      </c>
      <c r="I3626" s="63" t="e">
        <f t="array" ref="I3626">_xlfn.IFS(#REF!="1",1,#REF!="2",2,#REF!="3",3,#REF!="1A",4,#REF!="1B",5,#REF!="2A",6,#REF!="2B",7,#REF!="3A",8,#REF!="3B",9,#REF!="4A",10,#REF!="","")</f>
        <v>#REF!</v>
      </c>
      <c r="J3626">
        <f>VLOOKUP(F3626,profesor!$G$2:$H$101,2,0)</f>
        <v>35</v>
      </c>
      <c r="K3626">
        <f>VLOOKUP(H3626,ar_predmet!A:C,3,0)</f>
        <v>180</v>
      </c>
      <c r="L3626" s="3">
        <f>VLOOKUP(H3626,ar_predmet!A:C,2,FALSE())</f>
        <v>7204</v>
      </c>
      <c r="M3626">
        <f>+VLOOKUP(G3626,tip_dogodka!$B$2:$C$10,2,0)</f>
        <v>7</v>
      </c>
      <c r="N3626">
        <f>+VLOOKUP(E3626,prostor!$F$1:$G$101,2,0)</f>
        <v>55</v>
      </c>
      <c r="O3626">
        <f t="shared" si="224"/>
        <v>240</v>
      </c>
      <c r="P3626">
        <f>VLOOKUP(O3626,mi2hh!A$2:B$4261,2,FALSE())</f>
        <v>5</v>
      </c>
      <c r="Q3626" t="str">
        <f t="shared" si="225"/>
        <v>Izr</v>
      </c>
      <c r="R3626" t="str">
        <f t="shared" si="226"/>
        <v>MA</v>
      </c>
      <c r="S3626" s="24" t="s">
        <v>1272</v>
      </c>
      <c r="T3626" t="str">
        <f t="shared" si="227"/>
        <v/>
      </c>
      <c r="U3626">
        <f>VLOOKUP(S3626,ar_skupina!L$2:M$136,2,FALSE())</f>
        <v>123</v>
      </c>
    </row>
    <row r="3627" spans="1:21" ht="14.25" customHeight="1" x14ac:dyDescent="0.25">
      <c r="A3627">
        <v>4397</v>
      </c>
      <c r="B3627" s="9">
        <v>45300.75</v>
      </c>
      <c r="C3627" s="9">
        <v>45300.854166666701</v>
      </c>
      <c r="D3627" t="s">
        <v>2160</v>
      </c>
      <c r="E3627">
        <v>401</v>
      </c>
      <c r="F3627" t="s">
        <v>2376</v>
      </c>
      <c r="G3627" t="s">
        <v>3</v>
      </c>
      <c r="H3627" t="s">
        <v>1480</v>
      </c>
      <c r="I3627" s="63" t="e">
        <f t="array" ref="I3627">_xlfn.IFS(#REF!="1",1,#REF!="2",2,#REF!="3",3,#REF!="1A",4,#REF!="1B",5,#REF!="2A",6,#REF!="2B",7,#REF!="3A",8,#REF!="3B",9,#REF!="4A",10,#REF!="","")</f>
        <v>#REF!</v>
      </c>
      <c r="J3627">
        <f>VLOOKUP(F3627,profesor!$G$2:$H$101,2,0)</f>
        <v>35</v>
      </c>
      <c r="K3627">
        <f>VLOOKUP(H3627,ar_predmet!A:C,3,0)</f>
        <v>25</v>
      </c>
      <c r="L3627" s="3">
        <f>VLOOKUP(H3627,ar_predmet!A:C,2,FALSE())</f>
        <v>5227</v>
      </c>
      <c r="M3627">
        <f>+VLOOKUP(G3627,tip_dogodka!$B$2:$C$10,2,0)</f>
        <v>2</v>
      </c>
      <c r="N3627">
        <f>+VLOOKUP(E3627,prostor!$F$1:$G$101,2,0)</f>
        <v>10</v>
      </c>
      <c r="O3627">
        <f t="shared" si="224"/>
        <v>150</v>
      </c>
      <c r="P3627">
        <f>VLOOKUP(O3627,mi2hh!A$2:B$4261,2,FALSE())</f>
        <v>3</v>
      </c>
      <c r="Q3627" t="str">
        <f t="shared" si="225"/>
        <v>Izr</v>
      </c>
      <c r="R3627" t="str">
        <f t="shared" si="226"/>
        <v>VS</v>
      </c>
      <c r="S3627" s="24" t="s">
        <v>1249</v>
      </c>
      <c r="T3627" t="str">
        <f t="shared" si="227"/>
        <v/>
      </c>
      <c r="U3627">
        <f>VLOOKUP(S3627,ar_skupina!L$2:M$136,2,FALSE())</f>
        <v>103</v>
      </c>
    </row>
    <row r="3628" spans="1:21" ht="14.25" customHeight="1" x14ac:dyDescent="0.25">
      <c r="A3628">
        <v>4399</v>
      </c>
      <c r="B3628" s="9">
        <v>45252.489583333299</v>
      </c>
      <c r="C3628" s="9">
        <v>45252.59375</v>
      </c>
      <c r="D3628" t="s">
        <v>2157</v>
      </c>
      <c r="E3628">
        <v>401</v>
      </c>
      <c r="F3628" t="s">
        <v>2376</v>
      </c>
      <c r="G3628" t="s">
        <v>3</v>
      </c>
      <c r="H3628" t="s">
        <v>1480</v>
      </c>
      <c r="I3628" s="63" t="e">
        <f t="array" ref="I3628">_xlfn.IFS(#REF!="1",1,#REF!="2",2,#REF!="3",3,#REF!="1A",4,#REF!="1B",5,#REF!="2A",6,#REF!="2B",7,#REF!="3A",8,#REF!="3B",9,#REF!="4A",10,#REF!="","")</f>
        <v>#REF!</v>
      </c>
      <c r="J3628">
        <f>VLOOKUP(F3628,profesor!$G$2:$H$101,2,0)</f>
        <v>35</v>
      </c>
      <c r="K3628">
        <f>VLOOKUP(H3628,ar_predmet!A:C,3,0)</f>
        <v>25</v>
      </c>
      <c r="L3628" s="3">
        <f>VLOOKUP(H3628,ar_predmet!A:C,2,FALSE())</f>
        <v>5227</v>
      </c>
      <c r="M3628">
        <f>+VLOOKUP(G3628,tip_dogodka!$B$2:$C$10,2,0)</f>
        <v>2</v>
      </c>
      <c r="N3628">
        <f>+VLOOKUP(E3628,prostor!$F$1:$G$101,2,0)</f>
        <v>10</v>
      </c>
      <c r="O3628">
        <f t="shared" si="224"/>
        <v>150</v>
      </c>
      <c r="P3628">
        <f>VLOOKUP(O3628,mi2hh!A$2:B$4261,2,FALSE())</f>
        <v>3</v>
      </c>
      <c r="Q3628" t="str">
        <f t="shared" si="225"/>
        <v>Red</v>
      </c>
      <c r="R3628" t="str">
        <f t="shared" si="226"/>
        <v>VS</v>
      </c>
      <c r="S3628" s="24" t="s">
        <v>1175</v>
      </c>
      <c r="T3628" t="str">
        <f t="shared" si="227"/>
        <v>3</v>
      </c>
      <c r="U3628">
        <f>VLOOKUP(S3628,ar_skupina!L$2:M$136,2,FALSE())</f>
        <v>35</v>
      </c>
    </row>
    <row r="3629" spans="1:21" ht="14.25" customHeight="1" x14ac:dyDescent="0.25">
      <c r="A3629">
        <v>4400</v>
      </c>
      <c r="B3629" s="9">
        <v>45246.635416666701</v>
      </c>
      <c r="C3629" s="9">
        <v>45246.739583333299</v>
      </c>
      <c r="D3629" t="s">
        <v>2167</v>
      </c>
      <c r="E3629" t="s">
        <v>16</v>
      </c>
      <c r="F3629" t="s">
        <v>2376</v>
      </c>
      <c r="G3629" t="s">
        <v>5</v>
      </c>
      <c r="H3629" t="s">
        <v>1480</v>
      </c>
      <c r="I3629" s="63" t="e">
        <f t="array" ref="I3629">_xlfn.IFS(#REF!="1",1,#REF!="2",2,#REF!="3",3,#REF!="1A",4,#REF!="1B",5,#REF!="2A",6,#REF!="2B",7,#REF!="3A",8,#REF!="3B",9,#REF!="4A",10,#REF!="","")</f>
        <v>#REF!</v>
      </c>
      <c r="J3629">
        <f>VLOOKUP(F3629,profesor!$G$2:$H$101,2,0)</f>
        <v>35</v>
      </c>
      <c r="K3629">
        <f>VLOOKUP(H3629,ar_predmet!A:C,3,0)</f>
        <v>25</v>
      </c>
      <c r="L3629" s="3">
        <f>VLOOKUP(H3629,ar_predmet!A:C,2,FALSE())</f>
        <v>5227</v>
      </c>
      <c r="M3629">
        <f>+VLOOKUP(G3629,tip_dogodka!$B$2:$C$10,2,0)</f>
        <v>4</v>
      </c>
      <c r="N3629">
        <f>+VLOOKUP(E3629,prostor!$F$1:$G$101,2,0)</f>
        <v>54</v>
      </c>
      <c r="O3629">
        <f t="shared" si="224"/>
        <v>150</v>
      </c>
      <c r="P3629">
        <f>VLOOKUP(O3629,mi2hh!A$2:B$4261,2,FALSE())</f>
        <v>3</v>
      </c>
      <c r="Q3629" t="str">
        <f t="shared" si="225"/>
        <v>Red</v>
      </c>
      <c r="R3629" t="str">
        <f t="shared" si="226"/>
        <v>VS</v>
      </c>
      <c r="S3629" s="24" t="s">
        <v>1174</v>
      </c>
      <c r="T3629" t="str">
        <f t="shared" si="227"/>
        <v>2</v>
      </c>
      <c r="U3629">
        <f>VLOOKUP(S3629,ar_skupina!L$2:M$136,2,FALSE())</f>
        <v>34</v>
      </c>
    </row>
    <row r="3630" spans="1:21" ht="14.25" customHeight="1" x14ac:dyDescent="0.25">
      <c r="A3630">
        <v>4401</v>
      </c>
      <c r="B3630" s="9">
        <v>45253.75</v>
      </c>
      <c r="C3630" s="9">
        <v>45253.854166666701</v>
      </c>
      <c r="D3630" t="s">
        <v>2402</v>
      </c>
      <c r="E3630" t="s">
        <v>16</v>
      </c>
      <c r="F3630" t="s">
        <v>2376</v>
      </c>
      <c r="G3630" t="s">
        <v>5</v>
      </c>
      <c r="H3630" t="s">
        <v>1312</v>
      </c>
      <c r="I3630" s="63" t="e">
        <f t="array" ref="I3630">_xlfn.IFS(#REF!="1",1,#REF!="2",2,#REF!="3",3,#REF!="1A",4,#REF!="1B",5,#REF!="2A",6,#REF!="2B",7,#REF!="3A",8,#REF!="3B",9,#REF!="4A",10,#REF!="","")</f>
        <v>#REF!</v>
      </c>
      <c r="J3630">
        <f>VLOOKUP(F3630,profesor!$G$2:$H$101,2,0)</f>
        <v>35</v>
      </c>
      <c r="K3630">
        <f>VLOOKUP(H3630,ar_predmet!A:C,3,0)</f>
        <v>128</v>
      </c>
      <c r="L3630" s="3">
        <f>VLOOKUP(H3630,ar_predmet!A:C,2,FALSE())</f>
        <v>6322</v>
      </c>
      <c r="M3630">
        <f>+VLOOKUP(G3630,tip_dogodka!$B$2:$C$10,2,0)</f>
        <v>4</v>
      </c>
      <c r="N3630">
        <f>+VLOOKUP(E3630,prostor!$F$1:$G$101,2,0)</f>
        <v>54</v>
      </c>
      <c r="O3630">
        <f t="shared" si="224"/>
        <v>150</v>
      </c>
      <c r="P3630">
        <f>VLOOKUP(O3630,mi2hh!A$2:B$4261,2,FALSE())</f>
        <v>3</v>
      </c>
      <c r="Q3630" t="str">
        <f t="shared" si="225"/>
        <v>Red</v>
      </c>
      <c r="R3630" t="str">
        <f t="shared" si="226"/>
        <v>UN</v>
      </c>
      <c r="S3630" s="24" t="s">
        <v>1214</v>
      </c>
      <c r="T3630" t="str">
        <f t="shared" si="227"/>
        <v/>
      </c>
      <c r="U3630">
        <f>VLOOKUP(S3630,ar_skupina!L$2:M$136,2,FALSE())</f>
        <v>71</v>
      </c>
    </row>
    <row r="3631" spans="1:21" ht="14.25" customHeight="1" x14ac:dyDescent="0.25">
      <c r="A3631">
        <v>4402</v>
      </c>
      <c r="B3631" s="9">
        <v>45369.489583333299</v>
      </c>
      <c r="C3631" s="9">
        <v>45369.59375</v>
      </c>
      <c r="D3631" t="s">
        <v>2395</v>
      </c>
      <c r="E3631">
        <v>303</v>
      </c>
      <c r="F3631" t="s">
        <v>2376</v>
      </c>
      <c r="G3631" t="s">
        <v>3</v>
      </c>
      <c r="H3631" t="s">
        <v>1615</v>
      </c>
      <c r="I3631" s="63" t="e">
        <f t="array" ref="I3631">_xlfn.IFS(#REF!="1",1,#REF!="2",2,#REF!="3",3,#REF!="1A",4,#REF!="1B",5,#REF!="2A",6,#REF!="2B",7,#REF!="3A",8,#REF!="3B",9,#REF!="4A",10,#REF!="","")</f>
        <v>#REF!</v>
      </c>
      <c r="J3631">
        <f>VLOOKUP(F3631,profesor!$G$2:$H$101,2,0)</f>
        <v>35</v>
      </c>
      <c r="K3631">
        <f>VLOOKUP(H3631,ar_predmet!A:C,3,0)</f>
        <v>92</v>
      </c>
      <c r="L3631" s="3">
        <f>VLOOKUP(H3631,ar_predmet!A:C,2,FALSE())</f>
        <v>6212</v>
      </c>
      <c r="M3631">
        <f>+VLOOKUP(G3631,tip_dogodka!$B$2:$C$10,2,0)</f>
        <v>2</v>
      </c>
      <c r="N3631">
        <f>+VLOOKUP(E3631,prostor!$F$1:$G$101,2,0)</f>
        <v>7</v>
      </c>
      <c r="O3631">
        <f t="shared" si="224"/>
        <v>150</v>
      </c>
      <c r="P3631">
        <f>VLOOKUP(O3631,mi2hh!A$2:B$4261,2,FALSE())</f>
        <v>3</v>
      </c>
      <c r="Q3631" t="str">
        <f t="shared" si="225"/>
        <v>Red</v>
      </c>
      <c r="R3631" t="str">
        <f t="shared" si="226"/>
        <v>UN</v>
      </c>
      <c r="S3631" s="24" t="s">
        <v>1209</v>
      </c>
      <c r="T3631" t="str">
        <f t="shared" si="227"/>
        <v/>
      </c>
      <c r="U3631">
        <f>VLOOKUP(S3631,ar_skupina!L$2:M$136,2,FALSE())</f>
        <v>66</v>
      </c>
    </row>
    <row r="3632" spans="1:21" ht="14.25" customHeight="1" x14ac:dyDescent="0.25">
      <c r="A3632">
        <v>4403</v>
      </c>
      <c r="B3632" s="9">
        <v>45244.635416666701</v>
      </c>
      <c r="C3632" s="9">
        <v>45244.739583333299</v>
      </c>
      <c r="D3632" t="s">
        <v>2164</v>
      </c>
      <c r="E3632">
        <v>401</v>
      </c>
      <c r="F3632" t="s">
        <v>2376</v>
      </c>
      <c r="G3632" t="s">
        <v>3</v>
      </c>
      <c r="H3632" t="s">
        <v>1480</v>
      </c>
      <c r="I3632" s="63" t="e">
        <f t="array" ref="I3632">_xlfn.IFS(#REF!="1",1,#REF!="2",2,#REF!="3",3,#REF!="1A",4,#REF!="1B",5,#REF!="2A",6,#REF!="2B",7,#REF!="3A",8,#REF!="3B",9,#REF!="4A",10,#REF!="","")</f>
        <v>#REF!</v>
      </c>
      <c r="J3632">
        <f>VLOOKUP(F3632,profesor!$G$2:$H$101,2,0)</f>
        <v>35</v>
      </c>
      <c r="K3632">
        <f>VLOOKUP(H3632,ar_predmet!A:C,3,0)</f>
        <v>25</v>
      </c>
      <c r="L3632" s="3">
        <f>VLOOKUP(H3632,ar_predmet!A:C,2,FALSE())</f>
        <v>5227</v>
      </c>
      <c r="M3632">
        <f>+VLOOKUP(G3632,tip_dogodka!$B$2:$C$10,2,0)</f>
        <v>2</v>
      </c>
      <c r="N3632">
        <f>+VLOOKUP(E3632,prostor!$F$1:$G$101,2,0)</f>
        <v>10</v>
      </c>
      <c r="O3632">
        <f t="shared" si="224"/>
        <v>150</v>
      </c>
      <c r="P3632">
        <f>VLOOKUP(O3632,mi2hh!A$2:B$4261,2,FALSE())</f>
        <v>3</v>
      </c>
      <c r="Q3632" t="str">
        <f t="shared" si="225"/>
        <v>Red</v>
      </c>
      <c r="R3632" t="str">
        <f t="shared" si="226"/>
        <v>VS</v>
      </c>
      <c r="S3632" s="24" t="s">
        <v>1174</v>
      </c>
      <c r="T3632" t="str">
        <f t="shared" si="227"/>
        <v>2</v>
      </c>
      <c r="U3632">
        <f>VLOOKUP(S3632,ar_skupina!L$2:M$136,2,FALSE())</f>
        <v>34</v>
      </c>
    </row>
    <row r="3633" spans="1:21" ht="14.25" customHeight="1" x14ac:dyDescent="0.25">
      <c r="A3633">
        <v>4405</v>
      </c>
      <c r="B3633" s="9">
        <v>45261.489583333299</v>
      </c>
      <c r="C3633" s="9">
        <v>45261.59375</v>
      </c>
      <c r="D3633" t="s">
        <v>2402</v>
      </c>
      <c r="E3633" t="s">
        <v>16</v>
      </c>
      <c r="F3633" t="s">
        <v>2376</v>
      </c>
      <c r="G3633" t="s">
        <v>5</v>
      </c>
      <c r="H3633" t="s">
        <v>1312</v>
      </c>
      <c r="I3633" s="63" t="e">
        <f t="array" ref="I3633">_xlfn.IFS(#REF!="1",1,#REF!="2",2,#REF!="3",3,#REF!="1A",4,#REF!="1B",5,#REF!="2A",6,#REF!="2B",7,#REF!="3A",8,#REF!="3B",9,#REF!="4A",10,#REF!="","")</f>
        <v>#REF!</v>
      </c>
      <c r="J3633">
        <f>VLOOKUP(F3633,profesor!$G$2:$H$101,2,0)</f>
        <v>35</v>
      </c>
      <c r="K3633">
        <f>VLOOKUP(H3633,ar_predmet!A:C,3,0)</f>
        <v>128</v>
      </c>
      <c r="L3633" s="3">
        <f>VLOOKUP(H3633,ar_predmet!A:C,2,FALSE())</f>
        <v>6322</v>
      </c>
      <c r="M3633">
        <f>+VLOOKUP(G3633,tip_dogodka!$B$2:$C$10,2,0)</f>
        <v>4</v>
      </c>
      <c r="N3633">
        <f>+VLOOKUP(E3633,prostor!$F$1:$G$101,2,0)</f>
        <v>54</v>
      </c>
      <c r="O3633">
        <f t="shared" si="224"/>
        <v>150</v>
      </c>
      <c r="P3633">
        <f>VLOOKUP(O3633,mi2hh!A$2:B$4261,2,FALSE())</f>
        <v>3</v>
      </c>
      <c r="Q3633" t="str">
        <f t="shared" si="225"/>
        <v>Red</v>
      </c>
      <c r="R3633" t="str">
        <f t="shared" si="226"/>
        <v>UN</v>
      </c>
      <c r="S3633" s="24" t="s">
        <v>1214</v>
      </c>
      <c r="T3633" t="str">
        <f t="shared" si="227"/>
        <v/>
      </c>
      <c r="U3633">
        <f>VLOOKUP(S3633,ar_skupina!L$2:M$136,2,FALSE())</f>
        <v>71</v>
      </c>
    </row>
    <row r="3634" spans="1:21" ht="14.25" customHeight="1" x14ac:dyDescent="0.25">
      <c r="A3634">
        <v>4407</v>
      </c>
      <c r="B3634" s="9">
        <v>45307.75</v>
      </c>
      <c r="C3634" s="9">
        <v>45307.920138888898</v>
      </c>
      <c r="D3634" t="s">
        <v>2377</v>
      </c>
      <c r="E3634">
        <v>401</v>
      </c>
      <c r="F3634" t="s">
        <v>2376</v>
      </c>
      <c r="G3634" t="s">
        <v>3</v>
      </c>
      <c r="H3634" t="s">
        <v>1376</v>
      </c>
      <c r="I3634" s="63" t="e">
        <f t="array" ref="I3634">_xlfn.IFS(#REF!="1",1,#REF!="2",2,#REF!="3",3,#REF!="1A",4,#REF!="1B",5,#REF!="2A",6,#REF!="2B",7,#REF!="3A",8,#REF!="3B",9,#REF!="4A",10,#REF!="","")</f>
        <v>#REF!</v>
      </c>
      <c r="J3634">
        <f>VLOOKUP(F3634,profesor!$G$2:$H$101,2,0)</f>
        <v>35</v>
      </c>
      <c r="K3634">
        <f>VLOOKUP(H3634,ar_predmet!A:C,3,0)</f>
        <v>3</v>
      </c>
      <c r="L3634" s="3">
        <f>VLOOKUP(H3634,ar_predmet!A:C,2,FALSE())</f>
        <v>5107</v>
      </c>
      <c r="M3634">
        <f>+VLOOKUP(G3634,tip_dogodka!$B$2:$C$10,2,0)</f>
        <v>2</v>
      </c>
      <c r="N3634">
        <f>+VLOOKUP(E3634,prostor!$F$1:$G$101,2,0)</f>
        <v>10</v>
      </c>
      <c r="O3634">
        <f t="shared" si="224"/>
        <v>245</v>
      </c>
      <c r="P3634">
        <f>VLOOKUP(O3634,mi2hh!A$2:B$4261,2,FALSE())</f>
        <v>5</v>
      </c>
      <c r="Q3634" t="str">
        <f t="shared" si="225"/>
        <v>Izr</v>
      </c>
      <c r="R3634" t="str">
        <f t="shared" si="226"/>
        <v>VS</v>
      </c>
      <c r="S3634" s="24" t="s">
        <v>1241</v>
      </c>
      <c r="T3634" t="str">
        <f t="shared" si="227"/>
        <v/>
      </c>
      <c r="U3634">
        <f>VLOOKUP(S3634,ar_skupina!L$2:M$136,2,FALSE())</f>
        <v>90</v>
      </c>
    </row>
    <row r="3635" spans="1:21" ht="14.25" customHeight="1" x14ac:dyDescent="0.25">
      <c r="A3635">
        <v>4408</v>
      </c>
      <c r="B3635" s="9">
        <v>45420.791666666701</v>
      </c>
      <c r="C3635" s="9">
        <v>45420.961805555598</v>
      </c>
      <c r="D3635" t="s">
        <v>2404</v>
      </c>
      <c r="E3635" t="s">
        <v>17</v>
      </c>
      <c r="F3635" t="s">
        <v>2376</v>
      </c>
      <c r="G3635" t="s">
        <v>8</v>
      </c>
      <c r="H3635" t="s">
        <v>1617</v>
      </c>
      <c r="I3635" s="63" t="e">
        <f t="array" ref="I3635">_xlfn.IFS(#REF!="1",1,#REF!="2",2,#REF!="3",3,#REF!="1A",4,#REF!="1B",5,#REF!="2A",6,#REF!="2B",7,#REF!="3A",8,#REF!="3B",9,#REF!="4A",10,#REF!="","")</f>
        <v>#REF!</v>
      </c>
      <c r="J3635">
        <f>VLOOKUP(F3635,profesor!$G$2:$H$101,2,0)</f>
        <v>35</v>
      </c>
      <c r="K3635">
        <f>VLOOKUP(H3635,ar_predmet!A:C,3,0)</f>
        <v>32</v>
      </c>
      <c r="L3635" s="3">
        <f>VLOOKUP(H3635,ar_predmet!A:C,2,FALSE())</f>
        <v>5234</v>
      </c>
      <c r="M3635">
        <f>+VLOOKUP(G3635,tip_dogodka!$B$2:$C$10,2,0)</f>
        <v>7</v>
      </c>
      <c r="N3635">
        <f>+VLOOKUP(E3635,prostor!$F$1:$G$101,2,0)</f>
        <v>55</v>
      </c>
      <c r="O3635">
        <f t="shared" si="224"/>
        <v>245</v>
      </c>
      <c r="P3635">
        <f>VLOOKUP(O3635,mi2hh!A$2:B$4261,2,FALSE())</f>
        <v>5</v>
      </c>
      <c r="Q3635" t="str">
        <f t="shared" si="225"/>
        <v>Izr</v>
      </c>
      <c r="R3635" t="str">
        <f t="shared" si="226"/>
        <v>VS</v>
      </c>
      <c r="S3635" s="24" t="s">
        <v>1245</v>
      </c>
      <c r="T3635" t="str">
        <f t="shared" si="227"/>
        <v/>
      </c>
      <c r="U3635">
        <f>VLOOKUP(S3635,ar_skupina!L$2:M$136,2,FALSE())</f>
        <v>99</v>
      </c>
    </row>
    <row r="3636" spans="1:21" ht="14.25" customHeight="1" x14ac:dyDescent="0.25">
      <c r="A3636">
        <v>4410</v>
      </c>
      <c r="B3636" s="9">
        <v>45378.75</v>
      </c>
      <c r="C3636" s="9">
        <v>45378.854166666701</v>
      </c>
      <c r="D3636" t="s">
        <v>2401</v>
      </c>
      <c r="E3636" t="s">
        <v>16</v>
      </c>
      <c r="F3636" t="s">
        <v>2376</v>
      </c>
      <c r="G3636" t="s">
        <v>5</v>
      </c>
      <c r="H3636" t="s">
        <v>1615</v>
      </c>
      <c r="I3636" s="63" t="e">
        <f t="array" ref="I3636">_xlfn.IFS(#REF!="1",1,#REF!="2",2,#REF!="3",3,#REF!="1A",4,#REF!="1B",5,#REF!="2A",6,#REF!="2B",7,#REF!="3A",8,#REF!="3B",9,#REF!="4A",10,#REF!="","")</f>
        <v>#REF!</v>
      </c>
      <c r="J3636">
        <f>VLOOKUP(F3636,profesor!$G$2:$H$101,2,0)</f>
        <v>35</v>
      </c>
      <c r="K3636">
        <f>VLOOKUP(H3636,ar_predmet!A:C,3,0)</f>
        <v>92</v>
      </c>
      <c r="L3636" s="3">
        <f>VLOOKUP(H3636,ar_predmet!A:C,2,FALSE())</f>
        <v>6212</v>
      </c>
      <c r="M3636">
        <f>+VLOOKUP(G3636,tip_dogodka!$B$2:$C$10,2,0)</f>
        <v>4</v>
      </c>
      <c r="N3636">
        <f>+VLOOKUP(E3636,prostor!$F$1:$G$101,2,0)</f>
        <v>54</v>
      </c>
      <c r="O3636">
        <f t="shared" si="224"/>
        <v>150</v>
      </c>
      <c r="P3636">
        <f>VLOOKUP(O3636,mi2hh!A$2:B$4261,2,FALSE())</f>
        <v>3</v>
      </c>
      <c r="Q3636" t="str">
        <f t="shared" si="225"/>
        <v>Red</v>
      </c>
      <c r="R3636" t="str">
        <f t="shared" si="226"/>
        <v>UN</v>
      </c>
      <c r="S3636" s="24" t="s">
        <v>1209</v>
      </c>
      <c r="T3636" t="str">
        <f t="shared" si="227"/>
        <v/>
      </c>
      <c r="U3636">
        <f>VLOOKUP(S3636,ar_skupina!L$2:M$136,2,FALSE())</f>
        <v>66</v>
      </c>
    </row>
    <row r="3637" spans="1:21" ht="14.25" customHeight="1" x14ac:dyDescent="0.25">
      <c r="A3637">
        <v>4411</v>
      </c>
      <c r="B3637" s="9">
        <v>45243.604166666701</v>
      </c>
      <c r="C3637" s="9">
        <v>45243.739583333299</v>
      </c>
      <c r="D3637" t="s">
        <v>1479</v>
      </c>
      <c r="E3637">
        <v>401</v>
      </c>
      <c r="F3637" t="s">
        <v>2376</v>
      </c>
      <c r="G3637" t="s">
        <v>2</v>
      </c>
      <c r="H3637" t="s">
        <v>1480</v>
      </c>
      <c r="I3637" s="63" t="e">
        <f t="array" ref="I3637">_xlfn.IFS(#REF!="1",1,#REF!="2",2,#REF!="3",3,#REF!="1A",4,#REF!="1B",5,#REF!="2A",6,#REF!="2B",7,#REF!="3A",8,#REF!="3B",9,#REF!="4A",10,#REF!="","")</f>
        <v>#REF!</v>
      </c>
      <c r="J3637">
        <f>VLOOKUP(F3637,profesor!$G$2:$H$101,2,0)</f>
        <v>35</v>
      </c>
      <c r="K3637">
        <f>VLOOKUP(H3637,ar_predmet!A:C,3,0)</f>
        <v>25</v>
      </c>
      <c r="L3637" s="3">
        <f>VLOOKUP(H3637,ar_predmet!A:C,2,FALSE())</f>
        <v>5227</v>
      </c>
      <c r="M3637">
        <f>+VLOOKUP(G3637,tip_dogodka!$B$2:$C$10,2,0)</f>
        <v>1</v>
      </c>
      <c r="N3637">
        <f>+VLOOKUP(E3637,prostor!$F$1:$G$101,2,0)</f>
        <v>10</v>
      </c>
      <c r="O3637">
        <f t="shared" si="224"/>
        <v>195</v>
      </c>
      <c r="P3637">
        <f>VLOOKUP(O3637,mi2hh!A$2:B$4261,2,FALSE())</f>
        <v>4</v>
      </c>
      <c r="Q3637" t="str">
        <f t="shared" si="225"/>
        <v>Red</v>
      </c>
      <c r="R3637" t="str">
        <f t="shared" si="226"/>
        <v>VS</v>
      </c>
      <c r="S3637" s="24" t="s">
        <v>1171</v>
      </c>
      <c r="T3637" t="str">
        <f t="shared" si="227"/>
        <v/>
      </c>
      <c r="U3637">
        <f>VLOOKUP(S3637,ar_skupina!L$2:M$136,2,FALSE())</f>
        <v>32</v>
      </c>
    </row>
    <row r="3638" spans="1:21" ht="14.25" customHeight="1" x14ac:dyDescent="0.25">
      <c r="A3638">
        <v>4412</v>
      </c>
      <c r="B3638" s="9">
        <v>45440.791666666701</v>
      </c>
      <c r="C3638" s="9">
        <v>45440.961805555598</v>
      </c>
      <c r="D3638" t="s">
        <v>2405</v>
      </c>
      <c r="E3638" t="s">
        <v>17</v>
      </c>
      <c r="F3638" t="s">
        <v>2376</v>
      </c>
      <c r="G3638" t="s">
        <v>8</v>
      </c>
      <c r="H3638" t="s">
        <v>963</v>
      </c>
      <c r="I3638" s="63" t="e">
        <f t="array" ref="I3638">_xlfn.IFS(#REF!="1",1,#REF!="2",2,#REF!="3",3,#REF!="1A",4,#REF!="1B",5,#REF!="2A",6,#REF!="2B",7,#REF!="3A",8,#REF!="3B",9,#REF!="4A",10,#REF!="","")</f>
        <v>#REF!</v>
      </c>
      <c r="J3638">
        <f>VLOOKUP(F3638,profesor!$G$2:$H$101,2,0)</f>
        <v>35</v>
      </c>
      <c r="K3638">
        <f>VLOOKUP(H3638,ar_predmet!A:C,3,0)</f>
        <v>269</v>
      </c>
      <c r="L3638" s="3" t="str">
        <f>VLOOKUP(H3638,ar_predmet!A:C,2,FALSE())</f>
        <v>KM109</v>
      </c>
      <c r="M3638">
        <f>+VLOOKUP(G3638,tip_dogodka!$B$2:$C$10,2,0)</f>
        <v>7</v>
      </c>
      <c r="N3638">
        <f>+VLOOKUP(E3638,prostor!$F$1:$G$101,2,0)</f>
        <v>55</v>
      </c>
      <c r="O3638">
        <f t="shared" si="224"/>
        <v>245</v>
      </c>
      <c r="P3638">
        <f>VLOOKUP(O3638,mi2hh!A$2:B$4261,2,FALSE())</f>
        <v>5</v>
      </c>
      <c r="Q3638" t="str">
        <f t="shared" si="225"/>
        <v>Izr</v>
      </c>
      <c r="R3638" t="str">
        <f t="shared" si="226"/>
        <v>VS</v>
      </c>
      <c r="S3638" s="24" t="s">
        <v>1240</v>
      </c>
      <c r="T3638" t="str">
        <f t="shared" si="227"/>
        <v/>
      </c>
      <c r="U3638">
        <f>VLOOKUP(S3638,ar_skupina!L$2:M$136,2,FALSE())</f>
        <v>94</v>
      </c>
    </row>
    <row r="3639" spans="1:21" ht="14.25" customHeight="1" x14ac:dyDescent="0.25">
      <c r="A3639">
        <v>4413</v>
      </c>
      <c r="B3639" s="9">
        <v>45250.375</v>
      </c>
      <c r="C3639" s="9">
        <v>45250.479166666701</v>
      </c>
      <c r="D3639" t="s">
        <v>2382</v>
      </c>
      <c r="E3639">
        <v>413</v>
      </c>
      <c r="F3639" t="s">
        <v>2376</v>
      </c>
      <c r="G3639" t="s">
        <v>3</v>
      </c>
      <c r="H3639" t="s">
        <v>1312</v>
      </c>
      <c r="I3639" s="63" t="e">
        <f t="array" ref="I3639">_xlfn.IFS(#REF!="1",1,#REF!="2",2,#REF!="3",3,#REF!="1A",4,#REF!="1B",5,#REF!="2A",6,#REF!="2B",7,#REF!="3A",8,#REF!="3B",9,#REF!="4A",10,#REF!="","")</f>
        <v>#REF!</v>
      </c>
      <c r="J3639">
        <f>VLOOKUP(F3639,profesor!$G$2:$H$101,2,0)</f>
        <v>35</v>
      </c>
      <c r="K3639">
        <f>VLOOKUP(H3639,ar_predmet!A:C,3,0)</f>
        <v>128</v>
      </c>
      <c r="L3639" s="3">
        <f>VLOOKUP(H3639,ar_predmet!A:C,2,FALSE())</f>
        <v>6322</v>
      </c>
      <c r="M3639">
        <f>+VLOOKUP(G3639,tip_dogodka!$B$2:$C$10,2,0)</f>
        <v>2</v>
      </c>
      <c r="N3639">
        <f>+VLOOKUP(E3639,prostor!$F$1:$G$101,2,0)</f>
        <v>16</v>
      </c>
      <c r="O3639">
        <f t="shared" si="224"/>
        <v>150</v>
      </c>
      <c r="P3639">
        <f>VLOOKUP(O3639,mi2hh!A$2:B$4261,2,FALSE())</f>
        <v>3</v>
      </c>
      <c r="Q3639" t="str">
        <f t="shared" si="225"/>
        <v>Red</v>
      </c>
      <c r="R3639" t="str">
        <f t="shared" si="226"/>
        <v>UN</v>
      </c>
      <c r="S3639" s="24" t="s">
        <v>1214</v>
      </c>
      <c r="T3639" t="str">
        <f t="shared" si="227"/>
        <v/>
      </c>
      <c r="U3639">
        <f>VLOOKUP(S3639,ar_skupina!L$2:M$136,2,FALSE())</f>
        <v>71</v>
      </c>
    </row>
    <row r="3640" spans="1:21" ht="14.25" customHeight="1" x14ac:dyDescent="0.25">
      <c r="A3640">
        <v>4415</v>
      </c>
      <c r="B3640" s="9">
        <v>45386.53125</v>
      </c>
      <c r="C3640" s="9">
        <v>45386.635416666701</v>
      </c>
      <c r="D3640" t="s">
        <v>2392</v>
      </c>
      <c r="E3640">
        <v>402</v>
      </c>
      <c r="F3640" t="s">
        <v>2376</v>
      </c>
      <c r="G3640" t="s">
        <v>3</v>
      </c>
      <c r="H3640" t="s">
        <v>1992</v>
      </c>
      <c r="I3640" s="63" t="e">
        <f t="array" ref="I3640">_xlfn.IFS(#REF!="1",1,#REF!="2",2,#REF!="3",3,#REF!="1A",4,#REF!="1B",5,#REF!="2A",6,#REF!="2B",7,#REF!="3A",8,#REF!="3B",9,#REF!="4A",10,#REF!="","")</f>
        <v>#REF!</v>
      </c>
      <c r="J3640">
        <f>VLOOKUP(F3640,profesor!$G$2:$H$101,2,0)</f>
        <v>35</v>
      </c>
      <c r="K3640">
        <f>VLOOKUP(H3640,ar_predmet!A:C,3,0)</f>
        <v>124</v>
      </c>
      <c r="L3640" s="3">
        <f>VLOOKUP(H3640,ar_predmet!A:C,2,FALSE())</f>
        <v>6317</v>
      </c>
      <c r="M3640">
        <f>+VLOOKUP(G3640,tip_dogodka!$B$2:$C$10,2,0)</f>
        <v>2</v>
      </c>
      <c r="N3640">
        <f>+VLOOKUP(E3640,prostor!$F$1:$G$101,2,0)</f>
        <v>11</v>
      </c>
      <c r="O3640">
        <f t="shared" si="224"/>
        <v>150</v>
      </c>
      <c r="P3640">
        <f>VLOOKUP(O3640,mi2hh!A$2:B$4261,2,FALSE())</f>
        <v>3</v>
      </c>
      <c r="Q3640" t="str">
        <f t="shared" si="225"/>
        <v>Red</v>
      </c>
      <c r="R3640" t="str">
        <f t="shared" si="226"/>
        <v>UN</v>
      </c>
      <c r="S3640" s="24" t="s">
        <v>1216</v>
      </c>
      <c r="T3640" t="str">
        <f t="shared" si="227"/>
        <v/>
      </c>
      <c r="U3640">
        <f>VLOOKUP(S3640,ar_skupina!L$2:M$136,2,FALSE())</f>
        <v>73</v>
      </c>
    </row>
    <row r="3641" spans="1:21" ht="14.25" customHeight="1" x14ac:dyDescent="0.25">
      <c r="A3641">
        <v>4416</v>
      </c>
      <c r="B3641" s="9">
        <v>45258.75</v>
      </c>
      <c r="C3641" s="9">
        <v>45258.854166666701</v>
      </c>
      <c r="D3641" t="s">
        <v>2388</v>
      </c>
      <c r="E3641">
        <v>413</v>
      </c>
      <c r="F3641" t="s">
        <v>2376</v>
      </c>
      <c r="G3641" t="s">
        <v>3</v>
      </c>
      <c r="H3641" t="s">
        <v>1610</v>
      </c>
      <c r="I3641" s="63" t="e">
        <f t="array" ref="I3641">_xlfn.IFS(#REF!="1",1,#REF!="2",2,#REF!="3",3,#REF!="1A",4,#REF!="1B",5,#REF!="2A",6,#REF!="2B",7,#REF!="3A",8,#REF!="3B",9,#REF!="4A",10,#REF!="","")</f>
        <v>#REF!</v>
      </c>
      <c r="J3641">
        <f>VLOOKUP(F3641,profesor!$G$2:$H$101,2,0)</f>
        <v>35</v>
      </c>
      <c r="K3641">
        <f>VLOOKUP(H3641,ar_predmet!A:C,3,0)</f>
        <v>101</v>
      </c>
      <c r="L3641" s="3">
        <f>VLOOKUP(H3641,ar_predmet!A:C,2,FALSE())</f>
        <v>6227</v>
      </c>
      <c r="M3641">
        <f>+VLOOKUP(G3641,tip_dogodka!$B$2:$C$10,2,0)</f>
        <v>2</v>
      </c>
      <c r="N3641">
        <f>+VLOOKUP(E3641,prostor!$F$1:$G$101,2,0)</f>
        <v>16</v>
      </c>
      <c r="O3641">
        <f t="shared" si="224"/>
        <v>150</v>
      </c>
      <c r="P3641">
        <f>VLOOKUP(O3641,mi2hh!A$2:B$4261,2,FALSE())</f>
        <v>3</v>
      </c>
      <c r="Q3641" t="str">
        <f t="shared" si="225"/>
        <v>Red</v>
      </c>
      <c r="R3641" t="str">
        <f t="shared" si="226"/>
        <v>UN</v>
      </c>
      <c r="S3641" s="24" t="s">
        <v>1205</v>
      </c>
      <c r="T3641" t="str">
        <f t="shared" si="227"/>
        <v>1</v>
      </c>
      <c r="U3641">
        <f>VLOOKUP(S3641,ar_skupina!L$2:M$136,2,FALSE())</f>
        <v>62</v>
      </c>
    </row>
    <row r="3642" spans="1:21" ht="14.25" customHeight="1" x14ac:dyDescent="0.25">
      <c r="A3642">
        <v>4417</v>
      </c>
      <c r="B3642" s="9">
        <v>45247.604166666701</v>
      </c>
      <c r="C3642" s="9">
        <v>45247.739583333299</v>
      </c>
      <c r="D3642" t="s">
        <v>2164</v>
      </c>
      <c r="E3642">
        <v>401</v>
      </c>
      <c r="F3642" t="s">
        <v>2376</v>
      </c>
      <c r="G3642" t="s">
        <v>3</v>
      </c>
      <c r="H3642" t="s">
        <v>1480</v>
      </c>
      <c r="I3642" s="63" t="e">
        <f t="array" ref="I3642">_xlfn.IFS(#REF!="1",1,#REF!="2",2,#REF!="3",3,#REF!="1A",4,#REF!="1B",5,#REF!="2A",6,#REF!="2B",7,#REF!="3A",8,#REF!="3B",9,#REF!="4A",10,#REF!="","")</f>
        <v>#REF!</v>
      </c>
      <c r="J3642">
        <f>VLOOKUP(F3642,profesor!$G$2:$H$101,2,0)</f>
        <v>35</v>
      </c>
      <c r="K3642">
        <f>VLOOKUP(H3642,ar_predmet!A:C,3,0)</f>
        <v>25</v>
      </c>
      <c r="L3642" s="3">
        <f>VLOOKUP(H3642,ar_predmet!A:C,2,FALSE())</f>
        <v>5227</v>
      </c>
      <c r="M3642">
        <f>+VLOOKUP(G3642,tip_dogodka!$B$2:$C$10,2,0)</f>
        <v>2</v>
      </c>
      <c r="N3642">
        <f>+VLOOKUP(E3642,prostor!$F$1:$G$101,2,0)</f>
        <v>10</v>
      </c>
      <c r="O3642">
        <f t="shared" si="224"/>
        <v>195</v>
      </c>
      <c r="P3642">
        <f>VLOOKUP(O3642,mi2hh!A$2:B$4261,2,FALSE())</f>
        <v>4</v>
      </c>
      <c r="Q3642" t="str">
        <f t="shared" si="225"/>
        <v>Red</v>
      </c>
      <c r="R3642" t="str">
        <f t="shared" si="226"/>
        <v>VS</v>
      </c>
      <c r="S3642" s="24" t="s">
        <v>1174</v>
      </c>
      <c r="T3642" t="str">
        <f t="shared" si="227"/>
        <v>2</v>
      </c>
      <c r="U3642">
        <f>VLOOKUP(S3642,ar_skupina!L$2:M$136,2,FALSE())</f>
        <v>34</v>
      </c>
    </row>
    <row r="3643" spans="1:21" ht="14.25" customHeight="1" x14ac:dyDescent="0.25">
      <c r="A3643">
        <v>4418</v>
      </c>
      <c r="B3643" s="9">
        <v>45281.489583333299</v>
      </c>
      <c r="C3643" s="9">
        <v>45281.59375</v>
      </c>
      <c r="D3643" t="s">
        <v>2393</v>
      </c>
      <c r="E3643">
        <v>403</v>
      </c>
      <c r="F3643" t="s">
        <v>2376</v>
      </c>
      <c r="G3643" t="s">
        <v>3</v>
      </c>
      <c r="H3643" t="s">
        <v>1998</v>
      </c>
      <c r="I3643" s="63" t="e">
        <f t="array" ref="I3643">_xlfn.IFS(#REF!="1",1,#REF!="2",2,#REF!="3",3,#REF!="1A",4,#REF!="1B",5,#REF!="2A",6,#REF!="2B",7,#REF!="3A",8,#REF!="3B",9,#REF!="4A",10,#REF!="","")</f>
        <v>#REF!</v>
      </c>
      <c r="J3643">
        <f>VLOOKUP(F3643,profesor!$G$2:$H$101,2,0)</f>
        <v>35</v>
      </c>
      <c r="K3643">
        <f>VLOOKUP(H3643,ar_predmet!A:C,3,0)</f>
        <v>120</v>
      </c>
      <c r="L3643" s="3">
        <f>VLOOKUP(H3643,ar_predmet!A:C,2,FALSE())</f>
        <v>6313</v>
      </c>
      <c r="M3643">
        <f>+VLOOKUP(G3643,tip_dogodka!$B$2:$C$10,2,0)</f>
        <v>2</v>
      </c>
      <c r="N3643">
        <f>+VLOOKUP(E3643,prostor!$F$1:$G$101,2,0)</f>
        <v>12</v>
      </c>
      <c r="O3643">
        <f t="shared" si="224"/>
        <v>150</v>
      </c>
      <c r="P3643">
        <f>VLOOKUP(O3643,mi2hh!A$2:B$4261,2,FALSE())</f>
        <v>3</v>
      </c>
      <c r="Q3643" t="str">
        <f t="shared" si="225"/>
        <v>Red</v>
      </c>
      <c r="R3643" t="str">
        <f t="shared" si="226"/>
        <v>UN</v>
      </c>
      <c r="S3643" s="24" t="s">
        <v>1216</v>
      </c>
      <c r="T3643" t="str">
        <f t="shared" si="227"/>
        <v/>
      </c>
      <c r="U3643">
        <f>VLOOKUP(S3643,ar_skupina!L$2:M$136,2,FALSE())</f>
        <v>73</v>
      </c>
    </row>
    <row r="3644" spans="1:21" ht="14.25" customHeight="1" x14ac:dyDescent="0.25">
      <c r="A3644">
        <v>4420</v>
      </c>
      <c r="B3644" s="9">
        <v>45271.489583333299</v>
      </c>
      <c r="C3644" s="9">
        <v>45271.59375</v>
      </c>
      <c r="D3644" t="s">
        <v>2399</v>
      </c>
      <c r="E3644">
        <v>413</v>
      </c>
      <c r="F3644" t="s">
        <v>2376</v>
      </c>
      <c r="G3644" t="s">
        <v>3</v>
      </c>
      <c r="H3644" t="s">
        <v>1608</v>
      </c>
      <c r="I3644" s="63" t="e">
        <f t="array" ref="I3644">_xlfn.IFS(#REF!="1",1,#REF!="2",2,#REF!="3",3,#REF!="1A",4,#REF!="1B",5,#REF!="2A",6,#REF!="2B",7,#REF!="3A",8,#REF!="3B",9,#REF!="4A",10,#REF!="","")</f>
        <v>#REF!</v>
      </c>
      <c r="J3644">
        <f>VLOOKUP(F3644,profesor!$G$2:$H$101,2,0)</f>
        <v>35</v>
      </c>
      <c r="K3644">
        <f>VLOOKUP(H3644,ar_predmet!A:C,3,0)</f>
        <v>180</v>
      </c>
      <c r="L3644" s="3">
        <f>VLOOKUP(H3644,ar_predmet!A:C,2,FALSE())</f>
        <v>7204</v>
      </c>
      <c r="M3644">
        <f>+VLOOKUP(G3644,tip_dogodka!$B$2:$C$10,2,0)</f>
        <v>2</v>
      </c>
      <c r="N3644">
        <f>+VLOOKUP(E3644,prostor!$F$1:$G$101,2,0)</f>
        <v>16</v>
      </c>
      <c r="O3644">
        <f t="shared" si="224"/>
        <v>150</v>
      </c>
      <c r="P3644">
        <f>VLOOKUP(O3644,mi2hh!A$2:B$4261,2,FALSE())</f>
        <v>3</v>
      </c>
      <c r="Q3644" t="str">
        <f t="shared" si="225"/>
        <v>Red</v>
      </c>
      <c r="R3644" t="str">
        <f t="shared" si="226"/>
        <v>MA</v>
      </c>
      <c r="S3644" s="24" t="s">
        <v>1230</v>
      </c>
      <c r="T3644" t="str">
        <f t="shared" si="227"/>
        <v/>
      </c>
      <c r="U3644">
        <f>VLOOKUP(S3644,ar_skupina!L$2:M$136,2,FALSE())</f>
        <v>86</v>
      </c>
    </row>
    <row r="3645" spans="1:21" ht="14.25" customHeight="1" x14ac:dyDescent="0.25">
      <c r="A3645">
        <v>4421</v>
      </c>
      <c r="B3645" s="9">
        <v>45302.489583333299</v>
      </c>
      <c r="C3645" s="9">
        <v>45302.59375</v>
      </c>
      <c r="D3645" t="s">
        <v>2390</v>
      </c>
      <c r="E3645" t="s">
        <v>16</v>
      </c>
      <c r="F3645" t="s">
        <v>2376</v>
      </c>
      <c r="G3645" t="s">
        <v>5</v>
      </c>
      <c r="H3645" t="s">
        <v>1619</v>
      </c>
      <c r="I3645" s="63" t="e">
        <f t="array" ref="I3645">_xlfn.IFS(#REF!="1",1,#REF!="2",2,#REF!="3",3,#REF!="1A",4,#REF!="1B",5,#REF!="2A",6,#REF!="2B",7,#REF!="3A",8,#REF!="3B",9,#REF!="4A",10,#REF!="","")</f>
        <v>#REF!</v>
      </c>
      <c r="J3645">
        <f>VLOOKUP(F3645,profesor!$G$2:$H$101,2,0)</f>
        <v>35</v>
      </c>
      <c r="K3645">
        <f>VLOOKUP(H3645,ar_predmet!A:C,3,0)</f>
        <v>156</v>
      </c>
      <c r="L3645" s="3">
        <f>VLOOKUP(H3645,ar_predmet!A:C,2,FALSE())</f>
        <v>7116</v>
      </c>
      <c r="M3645">
        <f>+VLOOKUP(G3645,tip_dogodka!$B$2:$C$10,2,0)</f>
        <v>4</v>
      </c>
      <c r="N3645">
        <f>+VLOOKUP(E3645,prostor!$F$1:$G$101,2,0)</f>
        <v>54</v>
      </c>
      <c r="O3645">
        <f t="shared" si="224"/>
        <v>150</v>
      </c>
      <c r="P3645">
        <f>VLOOKUP(O3645,mi2hh!A$2:B$4261,2,FALSE())</f>
        <v>3</v>
      </c>
      <c r="Q3645" t="str">
        <f t="shared" si="225"/>
        <v>Red</v>
      </c>
      <c r="R3645" t="str">
        <f t="shared" si="226"/>
        <v>MA</v>
      </c>
      <c r="S3645" s="24" t="s">
        <v>1225</v>
      </c>
      <c r="T3645" t="str">
        <f t="shared" si="227"/>
        <v/>
      </c>
      <c r="U3645">
        <f>VLOOKUP(S3645,ar_skupina!L$2:M$136,2,FALSE())</f>
        <v>81</v>
      </c>
    </row>
    <row r="3646" spans="1:21" ht="14.25" customHeight="1" x14ac:dyDescent="0.25">
      <c r="A3646">
        <v>4422</v>
      </c>
      <c r="B3646" s="9">
        <v>45301.75</v>
      </c>
      <c r="C3646" s="9">
        <v>45301.78125</v>
      </c>
      <c r="D3646" t="s">
        <v>2162</v>
      </c>
      <c r="E3646" t="s">
        <v>16</v>
      </c>
      <c r="F3646" t="s">
        <v>2376</v>
      </c>
      <c r="G3646" t="s">
        <v>5</v>
      </c>
      <c r="H3646" t="s">
        <v>1480</v>
      </c>
      <c r="I3646" s="63" t="e">
        <f t="array" ref="I3646">_xlfn.IFS(#REF!="1",1,#REF!="2",2,#REF!="3",3,#REF!="1A",4,#REF!="1B",5,#REF!="2A",6,#REF!="2B",7,#REF!="3A",8,#REF!="3B",9,#REF!="4A",10,#REF!="","")</f>
        <v>#REF!</v>
      </c>
      <c r="J3646">
        <f>VLOOKUP(F3646,profesor!$G$2:$H$101,2,0)</f>
        <v>35</v>
      </c>
      <c r="K3646">
        <f>VLOOKUP(H3646,ar_predmet!A:C,3,0)</f>
        <v>25</v>
      </c>
      <c r="L3646" s="3">
        <f>VLOOKUP(H3646,ar_predmet!A:C,2,FALSE())</f>
        <v>5227</v>
      </c>
      <c r="M3646">
        <f>+VLOOKUP(G3646,tip_dogodka!$B$2:$C$10,2,0)</f>
        <v>4</v>
      </c>
      <c r="N3646">
        <f>+VLOOKUP(E3646,prostor!$F$1:$G$101,2,0)</f>
        <v>54</v>
      </c>
      <c r="O3646">
        <f t="shared" si="224"/>
        <v>45</v>
      </c>
      <c r="P3646">
        <f>VLOOKUP(O3646,mi2hh!A$2:B$4261,2,FALSE())</f>
        <v>1</v>
      </c>
      <c r="Q3646" t="str">
        <f t="shared" si="225"/>
        <v>Izr</v>
      </c>
      <c r="R3646" t="str">
        <f t="shared" si="226"/>
        <v>VS</v>
      </c>
      <c r="S3646" s="24" t="s">
        <v>1249</v>
      </c>
      <c r="T3646" t="str">
        <f t="shared" si="227"/>
        <v/>
      </c>
      <c r="U3646">
        <f>VLOOKUP(S3646,ar_skupina!L$2:M$136,2,FALSE())</f>
        <v>103</v>
      </c>
    </row>
    <row r="3647" spans="1:21" ht="14.25" customHeight="1" x14ac:dyDescent="0.25">
      <c r="A3647">
        <v>4423</v>
      </c>
      <c r="B3647" s="9">
        <v>45295.489583333299</v>
      </c>
      <c r="C3647" s="9">
        <v>45295.59375</v>
      </c>
      <c r="D3647" t="s">
        <v>2391</v>
      </c>
      <c r="E3647">
        <v>412</v>
      </c>
      <c r="F3647" t="s">
        <v>2376</v>
      </c>
      <c r="G3647" t="s">
        <v>3</v>
      </c>
      <c r="H3647" t="s">
        <v>1619</v>
      </c>
      <c r="I3647" s="63" t="e">
        <f t="array" ref="I3647">_xlfn.IFS(#REF!="1",1,#REF!="2",2,#REF!="3",3,#REF!="1A",4,#REF!="1B",5,#REF!="2A",6,#REF!="2B",7,#REF!="3A",8,#REF!="3B",9,#REF!="4A",10,#REF!="","")</f>
        <v>#REF!</v>
      </c>
      <c r="J3647">
        <f>VLOOKUP(F3647,profesor!$G$2:$H$101,2,0)</f>
        <v>35</v>
      </c>
      <c r="K3647">
        <f>VLOOKUP(H3647,ar_predmet!A:C,3,0)</f>
        <v>156</v>
      </c>
      <c r="L3647" s="3">
        <f>VLOOKUP(H3647,ar_predmet!A:C,2,FALSE())</f>
        <v>7116</v>
      </c>
      <c r="M3647">
        <f>+VLOOKUP(G3647,tip_dogodka!$B$2:$C$10,2,0)</f>
        <v>2</v>
      </c>
      <c r="N3647">
        <f>+VLOOKUP(E3647,prostor!$F$1:$G$101,2,0)</f>
        <v>15</v>
      </c>
      <c r="O3647">
        <f t="shared" si="224"/>
        <v>150</v>
      </c>
      <c r="P3647">
        <f>VLOOKUP(O3647,mi2hh!A$2:B$4261,2,FALSE())</f>
        <v>3</v>
      </c>
      <c r="Q3647" t="str">
        <f t="shared" si="225"/>
        <v>Red</v>
      </c>
      <c r="R3647" t="str">
        <f t="shared" si="226"/>
        <v>MA</v>
      </c>
      <c r="S3647" s="24" t="s">
        <v>1225</v>
      </c>
      <c r="T3647" t="str">
        <f t="shared" si="227"/>
        <v/>
      </c>
      <c r="U3647">
        <f>VLOOKUP(S3647,ar_skupina!L$2:M$136,2,FALSE())</f>
        <v>81</v>
      </c>
    </row>
    <row r="3648" spans="1:21" ht="14.25" customHeight="1" x14ac:dyDescent="0.25">
      <c r="A3648">
        <v>4424</v>
      </c>
      <c r="B3648" s="9">
        <v>45273.489583333299</v>
      </c>
      <c r="C3648" s="9">
        <v>45273.59375</v>
      </c>
      <c r="D3648" t="s">
        <v>2393</v>
      </c>
      <c r="E3648">
        <v>403</v>
      </c>
      <c r="F3648" t="s">
        <v>2376</v>
      </c>
      <c r="G3648" t="s">
        <v>3</v>
      </c>
      <c r="H3648" t="s">
        <v>1998</v>
      </c>
      <c r="I3648" s="63" t="e">
        <f t="array" ref="I3648">_xlfn.IFS(#REF!="1",1,#REF!="2",2,#REF!="3",3,#REF!="1A",4,#REF!="1B",5,#REF!="2A",6,#REF!="2B",7,#REF!="3A",8,#REF!="3B",9,#REF!="4A",10,#REF!="","")</f>
        <v>#REF!</v>
      </c>
      <c r="J3648">
        <f>VLOOKUP(F3648,profesor!$G$2:$H$101,2,0)</f>
        <v>35</v>
      </c>
      <c r="K3648">
        <f>VLOOKUP(H3648,ar_predmet!A:C,3,0)</f>
        <v>120</v>
      </c>
      <c r="L3648" s="3">
        <f>VLOOKUP(H3648,ar_predmet!A:C,2,FALSE())</f>
        <v>6313</v>
      </c>
      <c r="M3648">
        <f>+VLOOKUP(G3648,tip_dogodka!$B$2:$C$10,2,0)</f>
        <v>2</v>
      </c>
      <c r="N3648">
        <f>+VLOOKUP(E3648,prostor!$F$1:$G$101,2,0)</f>
        <v>12</v>
      </c>
      <c r="O3648">
        <f t="shared" si="224"/>
        <v>150</v>
      </c>
      <c r="P3648">
        <f>VLOOKUP(O3648,mi2hh!A$2:B$4261,2,FALSE())</f>
        <v>3</v>
      </c>
      <c r="Q3648" t="str">
        <f t="shared" si="225"/>
        <v>Red</v>
      </c>
      <c r="R3648" t="str">
        <f t="shared" si="226"/>
        <v>UN</v>
      </c>
      <c r="S3648" s="24" t="s">
        <v>1216</v>
      </c>
      <c r="T3648" t="str">
        <f t="shared" si="227"/>
        <v/>
      </c>
      <c r="U3648">
        <f>VLOOKUP(S3648,ar_skupina!L$2:M$136,2,FALSE())</f>
        <v>73</v>
      </c>
    </row>
    <row r="3649" spans="1:21" ht="14.25" customHeight="1" x14ac:dyDescent="0.25">
      <c r="A3649">
        <v>4425</v>
      </c>
      <c r="B3649" s="9">
        <v>45254.635416666701</v>
      </c>
      <c r="C3649" s="9">
        <v>45254.739583333299</v>
      </c>
      <c r="D3649" t="s">
        <v>2388</v>
      </c>
      <c r="E3649">
        <v>401</v>
      </c>
      <c r="F3649" t="s">
        <v>2376</v>
      </c>
      <c r="G3649" t="s">
        <v>3</v>
      </c>
      <c r="H3649" t="s">
        <v>1610</v>
      </c>
      <c r="I3649" s="63" t="e">
        <f t="array" ref="I3649">_xlfn.IFS(#REF!="1",1,#REF!="2",2,#REF!="3",3,#REF!="1A",4,#REF!="1B",5,#REF!="2A",6,#REF!="2B",7,#REF!="3A",8,#REF!="3B",9,#REF!="4A",10,#REF!="","")</f>
        <v>#REF!</v>
      </c>
      <c r="J3649">
        <f>VLOOKUP(F3649,profesor!$G$2:$H$101,2,0)</f>
        <v>35</v>
      </c>
      <c r="K3649">
        <f>VLOOKUP(H3649,ar_predmet!A:C,3,0)</f>
        <v>101</v>
      </c>
      <c r="L3649" s="3">
        <f>VLOOKUP(H3649,ar_predmet!A:C,2,FALSE())</f>
        <v>6227</v>
      </c>
      <c r="M3649">
        <f>+VLOOKUP(G3649,tip_dogodka!$B$2:$C$10,2,0)</f>
        <v>2</v>
      </c>
      <c r="N3649">
        <f>+VLOOKUP(E3649,prostor!$F$1:$G$101,2,0)</f>
        <v>10</v>
      </c>
      <c r="O3649">
        <f t="shared" si="224"/>
        <v>150</v>
      </c>
      <c r="P3649">
        <f>VLOOKUP(O3649,mi2hh!A$2:B$4261,2,FALSE())</f>
        <v>3</v>
      </c>
      <c r="Q3649" t="str">
        <f t="shared" si="225"/>
        <v>Red</v>
      </c>
      <c r="R3649" t="str">
        <f t="shared" si="226"/>
        <v>UN</v>
      </c>
      <c r="S3649" s="24" t="s">
        <v>1205</v>
      </c>
      <c r="T3649" t="str">
        <f t="shared" si="227"/>
        <v>1</v>
      </c>
      <c r="U3649">
        <f>VLOOKUP(S3649,ar_skupina!L$2:M$136,2,FALSE())</f>
        <v>62</v>
      </c>
    </row>
    <row r="3650" spans="1:21" ht="14.25" customHeight="1" x14ac:dyDescent="0.25">
      <c r="A3650">
        <v>4426</v>
      </c>
      <c r="B3650" s="9">
        <v>45261.635416666701</v>
      </c>
      <c r="C3650" s="9">
        <v>45261.739583333299</v>
      </c>
      <c r="D3650" t="s">
        <v>2386</v>
      </c>
      <c r="E3650" t="s">
        <v>16</v>
      </c>
      <c r="F3650" t="s">
        <v>2376</v>
      </c>
      <c r="G3650" t="s">
        <v>5</v>
      </c>
      <c r="H3650" t="s">
        <v>1610</v>
      </c>
      <c r="I3650" s="63" t="e">
        <f t="array" ref="I3650">_xlfn.IFS(#REF!="1",1,#REF!="2",2,#REF!="3",3,#REF!="1A",4,#REF!="1B",5,#REF!="2A",6,#REF!="2B",7,#REF!="3A",8,#REF!="3B",9,#REF!="4A",10,#REF!="","")</f>
        <v>#REF!</v>
      </c>
      <c r="J3650">
        <f>VLOOKUP(F3650,profesor!$G$2:$H$101,2,0)</f>
        <v>35</v>
      </c>
      <c r="K3650">
        <f>VLOOKUP(H3650,ar_predmet!A:C,3,0)</f>
        <v>101</v>
      </c>
      <c r="L3650" s="3">
        <f>VLOOKUP(H3650,ar_predmet!A:C,2,FALSE())</f>
        <v>6227</v>
      </c>
      <c r="M3650">
        <f>+VLOOKUP(G3650,tip_dogodka!$B$2:$C$10,2,0)</f>
        <v>4</v>
      </c>
      <c r="N3650">
        <f>+VLOOKUP(E3650,prostor!$F$1:$G$101,2,0)</f>
        <v>54</v>
      </c>
      <c r="O3650">
        <f t="shared" ref="O3650:O3713" si="228">+INT(TEXT(((C3650-B3650)*24*60),"000"))</f>
        <v>150</v>
      </c>
      <c r="P3650">
        <f>VLOOKUP(O3650,mi2hh!A$2:B$4261,2,FALSE())</f>
        <v>3</v>
      </c>
      <c r="Q3650" t="str">
        <f t="shared" ref="Q3650:Q3713" si="229">IF(ISNUMBER(FIND("Redni",D3650)),"Red", IF(ISNUMBER(FIND("Izredni",D3650)),"Izr"))</f>
        <v>Red</v>
      </c>
      <c r="R3650" t="str">
        <f t="shared" ref="R3650:R3713" si="230">IF(ISNUMBER(FIND("-VS-",D3650)),"VS", IF(ISNUMBER(FIND("-UNI-",D3650)),"UN",IF(ISNUMBER(FIND("-MAG-",D3650)),"MA",IF(ISNUMBER(FIND("-DR-",D3650)),"DO"))))</f>
        <v>UN</v>
      </c>
      <c r="S3650" s="24" t="s">
        <v>1205</v>
      </c>
      <c r="T3650" t="str">
        <f t="shared" ref="T3650:T3713" si="231">IF(ISNUMBER(FIND("1. skupina",D3650)),"1",IF(ISNUMBER(FIND("2. skupina",D3650)),"2",IF(ISNUMBER(FIND("3. skupina",D3650)),"3",IF(ISNUMBER(FIND("1.a skupina",D3650)),"1A",IF(ISNUMBER(FIND("1.b skupina",D3650)),"1B",IF(ISNUMBER(FIND("2.a skupina",D3650)),"2A",IF(ISNUMBER(FIND("2.b skupina",D3650)),"2B",IF(ISNUMBER(FIND("3.a skupina",D3650)),"3A",IF(ISNUMBER(FIND("3.b skupina",D3650)),"3B",IF(ISNUMBER(FIND("4.a skupina",D3650)),"4A",""))))))))))</f>
        <v>1</v>
      </c>
      <c r="U3650">
        <f>VLOOKUP(S3650,ar_skupina!L$2:M$136,2,FALSE())</f>
        <v>62</v>
      </c>
    </row>
    <row r="3651" spans="1:21" ht="14.25" customHeight="1" x14ac:dyDescent="0.25">
      <c r="A3651">
        <v>4427</v>
      </c>
      <c r="B3651" s="9">
        <v>45317.75</v>
      </c>
      <c r="C3651" s="9">
        <v>45317.885416666701</v>
      </c>
      <c r="D3651" t="s">
        <v>2377</v>
      </c>
      <c r="E3651" t="s">
        <v>17</v>
      </c>
      <c r="F3651" t="s">
        <v>2376</v>
      </c>
      <c r="G3651" t="s">
        <v>3</v>
      </c>
      <c r="H3651" t="s">
        <v>1376</v>
      </c>
      <c r="I3651" s="63" t="e">
        <f t="array" ref="I3651">_xlfn.IFS(#REF!="1",1,#REF!="2",2,#REF!="3",3,#REF!="1A",4,#REF!="1B",5,#REF!="2A",6,#REF!="2B",7,#REF!="3A",8,#REF!="3B",9,#REF!="4A",10,#REF!="","")</f>
        <v>#REF!</v>
      </c>
      <c r="J3651">
        <f>VLOOKUP(F3651,profesor!$G$2:$H$101,2,0)</f>
        <v>35</v>
      </c>
      <c r="K3651">
        <f>VLOOKUP(H3651,ar_predmet!A:C,3,0)</f>
        <v>3</v>
      </c>
      <c r="L3651" s="3">
        <f>VLOOKUP(H3651,ar_predmet!A:C,2,FALSE())</f>
        <v>5107</v>
      </c>
      <c r="M3651">
        <f>+VLOOKUP(G3651,tip_dogodka!$B$2:$C$10,2,0)</f>
        <v>2</v>
      </c>
      <c r="N3651">
        <f>+VLOOKUP(E3651,prostor!$F$1:$G$101,2,0)</f>
        <v>55</v>
      </c>
      <c r="O3651">
        <f t="shared" si="228"/>
        <v>195</v>
      </c>
      <c r="P3651">
        <f>VLOOKUP(O3651,mi2hh!A$2:B$4261,2,FALSE())</f>
        <v>4</v>
      </c>
      <c r="Q3651" t="str">
        <f t="shared" si="229"/>
        <v>Izr</v>
      </c>
      <c r="R3651" t="str">
        <f t="shared" si="230"/>
        <v>VS</v>
      </c>
      <c r="S3651" s="24" t="s">
        <v>1241</v>
      </c>
      <c r="T3651" t="str">
        <f t="shared" si="231"/>
        <v/>
      </c>
      <c r="U3651">
        <f>VLOOKUP(S3651,ar_skupina!L$2:M$136,2,FALSE())</f>
        <v>90</v>
      </c>
    </row>
    <row r="3652" spans="1:21" ht="14.25" customHeight="1" x14ac:dyDescent="0.25">
      <c r="A3652">
        <v>4428</v>
      </c>
      <c r="B3652" s="9">
        <v>45260.489583333299</v>
      </c>
      <c r="C3652" s="9">
        <v>45260.59375</v>
      </c>
      <c r="D3652" t="s">
        <v>2402</v>
      </c>
      <c r="E3652" t="s">
        <v>16</v>
      </c>
      <c r="F3652" t="s">
        <v>2376</v>
      </c>
      <c r="G3652" t="s">
        <v>5</v>
      </c>
      <c r="H3652" t="s">
        <v>1312</v>
      </c>
      <c r="I3652" s="63" t="e">
        <f t="array" ref="I3652">_xlfn.IFS(#REF!="1",1,#REF!="2",2,#REF!="3",3,#REF!="1A",4,#REF!="1B",5,#REF!="2A",6,#REF!="2B",7,#REF!="3A",8,#REF!="3B",9,#REF!="4A",10,#REF!="","")</f>
        <v>#REF!</v>
      </c>
      <c r="J3652">
        <f>VLOOKUP(F3652,profesor!$G$2:$H$101,2,0)</f>
        <v>35</v>
      </c>
      <c r="K3652">
        <f>VLOOKUP(H3652,ar_predmet!A:C,3,0)</f>
        <v>128</v>
      </c>
      <c r="L3652" s="3">
        <f>VLOOKUP(H3652,ar_predmet!A:C,2,FALSE())</f>
        <v>6322</v>
      </c>
      <c r="M3652">
        <f>+VLOOKUP(G3652,tip_dogodka!$B$2:$C$10,2,0)</f>
        <v>4</v>
      </c>
      <c r="N3652">
        <f>+VLOOKUP(E3652,prostor!$F$1:$G$101,2,0)</f>
        <v>54</v>
      </c>
      <c r="O3652">
        <f t="shared" si="228"/>
        <v>150</v>
      </c>
      <c r="P3652">
        <f>VLOOKUP(O3652,mi2hh!A$2:B$4261,2,FALSE())</f>
        <v>3</v>
      </c>
      <c r="Q3652" t="str">
        <f t="shared" si="229"/>
        <v>Red</v>
      </c>
      <c r="R3652" t="str">
        <f t="shared" si="230"/>
        <v>UN</v>
      </c>
      <c r="S3652" s="24" t="s">
        <v>1214</v>
      </c>
      <c r="T3652" t="str">
        <f t="shared" si="231"/>
        <v/>
      </c>
      <c r="U3652">
        <f>VLOOKUP(S3652,ar_skupina!L$2:M$136,2,FALSE())</f>
        <v>71</v>
      </c>
    </row>
    <row r="3653" spans="1:21" ht="14.25" customHeight="1" x14ac:dyDescent="0.25">
      <c r="A3653">
        <v>4429</v>
      </c>
      <c r="B3653" s="9">
        <v>45418.53125</v>
      </c>
      <c r="C3653" s="9">
        <v>45418.635416666701</v>
      </c>
      <c r="D3653" t="s">
        <v>2396</v>
      </c>
      <c r="E3653" t="s">
        <v>16</v>
      </c>
      <c r="F3653" t="s">
        <v>2376</v>
      </c>
      <c r="G3653" t="s">
        <v>5</v>
      </c>
      <c r="H3653" t="s">
        <v>1617</v>
      </c>
      <c r="I3653" s="63" t="e">
        <f t="array" ref="I3653">_xlfn.IFS(#REF!="1",1,#REF!="2",2,#REF!="3",3,#REF!="1A",4,#REF!="1B",5,#REF!="2A",6,#REF!="2B",7,#REF!="3A",8,#REF!="3B",9,#REF!="4A",10,#REF!="","")</f>
        <v>#REF!</v>
      </c>
      <c r="J3653">
        <f>VLOOKUP(F3653,profesor!$G$2:$H$101,2,0)</f>
        <v>35</v>
      </c>
      <c r="K3653">
        <f>VLOOKUP(H3653,ar_predmet!A:C,3,0)</f>
        <v>32</v>
      </c>
      <c r="L3653" s="3">
        <f>VLOOKUP(H3653,ar_predmet!A:C,2,FALSE())</f>
        <v>5234</v>
      </c>
      <c r="M3653">
        <f>+VLOOKUP(G3653,tip_dogodka!$B$2:$C$10,2,0)</f>
        <v>4</v>
      </c>
      <c r="N3653">
        <f>+VLOOKUP(E3653,prostor!$F$1:$G$101,2,0)</f>
        <v>54</v>
      </c>
      <c r="O3653">
        <f t="shared" si="228"/>
        <v>150</v>
      </c>
      <c r="P3653">
        <f>VLOOKUP(O3653,mi2hh!A$2:B$4261,2,FALSE())</f>
        <v>3</v>
      </c>
      <c r="Q3653" t="str">
        <f t="shared" si="229"/>
        <v>Red</v>
      </c>
      <c r="R3653" t="str">
        <f t="shared" si="230"/>
        <v>VS</v>
      </c>
      <c r="S3653" s="24" t="s">
        <v>1157</v>
      </c>
      <c r="T3653" t="str">
        <f t="shared" si="231"/>
        <v/>
      </c>
      <c r="U3653">
        <f>VLOOKUP(S3653,ar_skupina!L$2:M$136,2,FALSE())</f>
        <v>20</v>
      </c>
    </row>
    <row r="3654" spans="1:21" ht="14.25" customHeight="1" x14ac:dyDescent="0.25">
      <c r="A3654">
        <v>4430</v>
      </c>
      <c r="B3654" s="9">
        <v>45392.53125</v>
      </c>
      <c r="C3654" s="9">
        <v>45392.635416666701</v>
      </c>
      <c r="D3654" t="s">
        <v>2163</v>
      </c>
      <c r="E3654">
        <v>401</v>
      </c>
      <c r="F3654" t="s">
        <v>2376</v>
      </c>
      <c r="G3654" t="s">
        <v>3</v>
      </c>
      <c r="H3654" t="s">
        <v>1472</v>
      </c>
      <c r="I3654" s="63" t="e">
        <f t="array" ref="I3654">_xlfn.IFS(#REF!="1",1,#REF!="2",2,#REF!="3",3,#REF!="1A",4,#REF!="1B",5,#REF!="2A",6,#REF!="2B",7,#REF!="3A",8,#REF!="3B",9,#REF!="4A",10,#REF!="","")</f>
        <v>#REF!</v>
      </c>
      <c r="J3654">
        <f>VLOOKUP(F3654,profesor!$G$2:$H$101,2,0)</f>
        <v>35</v>
      </c>
      <c r="K3654">
        <f>VLOOKUP(H3654,ar_predmet!A:C,3,0)</f>
        <v>100</v>
      </c>
      <c r="L3654" s="3">
        <f>VLOOKUP(H3654,ar_predmet!A:C,2,FALSE())</f>
        <v>6226</v>
      </c>
      <c r="M3654">
        <f>+VLOOKUP(G3654,tip_dogodka!$B$2:$C$10,2,0)</f>
        <v>2</v>
      </c>
      <c r="N3654">
        <f>+VLOOKUP(E3654,prostor!$F$1:$G$101,2,0)</f>
        <v>10</v>
      </c>
      <c r="O3654">
        <f t="shared" si="228"/>
        <v>150</v>
      </c>
      <c r="P3654">
        <f>VLOOKUP(O3654,mi2hh!A$2:B$4261,2,FALSE())</f>
        <v>3</v>
      </c>
      <c r="Q3654" t="str">
        <f t="shared" si="229"/>
        <v>Red</v>
      </c>
      <c r="R3654" t="str">
        <f t="shared" si="230"/>
        <v>UN</v>
      </c>
      <c r="S3654" s="24" t="s">
        <v>1204</v>
      </c>
      <c r="T3654" t="str">
        <f t="shared" si="231"/>
        <v/>
      </c>
      <c r="U3654">
        <f>VLOOKUP(S3654,ar_skupina!L$2:M$136,2,FALSE())</f>
        <v>55</v>
      </c>
    </row>
    <row r="3655" spans="1:21" ht="14.25" customHeight="1" x14ac:dyDescent="0.25">
      <c r="A3655">
        <v>4431</v>
      </c>
      <c r="B3655" s="9">
        <v>45294.489583333299</v>
      </c>
      <c r="C3655" s="9">
        <v>45294.59375</v>
      </c>
      <c r="D3655" t="s">
        <v>2391</v>
      </c>
      <c r="E3655">
        <v>412</v>
      </c>
      <c r="F3655" t="s">
        <v>2376</v>
      </c>
      <c r="G3655" t="s">
        <v>3</v>
      </c>
      <c r="H3655" t="s">
        <v>1619</v>
      </c>
      <c r="I3655" s="63" t="e">
        <f t="array" ref="I3655">_xlfn.IFS(#REF!="1",1,#REF!="2",2,#REF!="3",3,#REF!="1A",4,#REF!="1B",5,#REF!="2A",6,#REF!="2B",7,#REF!="3A",8,#REF!="3B",9,#REF!="4A",10,#REF!="","")</f>
        <v>#REF!</v>
      </c>
      <c r="J3655">
        <f>VLOOKUP(F3655,profesor!$G$2:$H$101,2,0)</f>
        <v>35</v>
      </c>
      <c r="K3655">
        <f>VLOOKUP(H3655,ar_predmet!A:C,3,0)</f>
        <v>156</v>
      </c>
      <c r="L3655" s="3">
        <f>VLOOKUP(H3655,ar_predmet!A:C,2,FALSE())</f>
        <v>7116</v>
      </c>
      <c r="M3655">
        <f>+VLOOKUP(G3655,tip_dogodka!$B$2:$C$10,2,0)</f>
        <v>2</v>
      </c>
      <c r="N3655">
        <f>+VLOOKUP(E3655,prostor!$F$1:$G$101,2,0)</f>
        <v>15</v>
      </c>
      <c r="O3655">
        <f t="shared" si="228"/>
        <v>150</v>
      </c>
      <c r="P3655">
        <f>VLOOKUP(O3655,mi2hh!A$2:B$4261,2,FALSE())</f>
        <v>3</v>
      </c>
      <c r="Q3655" t="str">
        <f t="shared" si="229"/>
        <v>Red</v>
      </c>
      <c r="R3655" t="str">
        <f t="shared" si="230"/>
        <v>MA</v>
      </c>
      <c r="S3655" s="24" t="s">
        <v>1225</v>
      </c>
      <c r="T3655" t="str">
        <f t="shared" si="231"/>
        <v/>
      </c>
      <c r="U3655">
        <f>VLOOKUP(S3655,ar_skupina!L$2:M$136,2,FALSE())</f>
        <v>81</v>
      </c>
    </row>
    <row r="3656" spans="1:21" ht="14.25" customHeight="1" x14ac:dyDescent="0.25">
      <c r="A3656">
        <v>4432</v>
      </c>
      <c r="B3656" s="9">
        <v>45222.53125</v>
      </c>
      <c r="C3656" s="9">
        <v>45222.635416666701</v>
      </c>
      <c r="D3656" t="s">
        <v>2389</v>
      </c>
      <c r="E3656" t="s">
        <v>16</v>
      </c>
      <c r="F3656" t="s">
        <v>2376</v>
      </c>
      <c r="G3656" t="s">
        <v>5</v>
      </c>
      <c r="H3656" t="s">
        <v>1612</v>
      </c>
      <c r="I3656" s="63" t="e">
        <f t="array" ref="I3656">_xlfn.IFS(#REF!="1",1,#REF!="2",2,#REF!="3",3,#REF!="1A",4,#REF!="1B",5,#REF!="2A",6,#REF!="2B",7,#REF!="3A",8,#REF!="3B",9,#REF!="4A",10,#REF!="","")</f>
        <v>#REF!</v>
      </c>
      <c r="J3656">
        <f>VLOOKUP(F3656,profesor!$G$2:$H$101,2,0)</f>
        <v>35</v>
      </c>
      <c r="K3656">
        <f>VLOOKUP(H3656,ar_predmet!A:C,3,0)</f>
        <v>31</v>
      </c>
      <c r="L3656" s="3">
        <f>VLOOKUP(H3656,ar_predmet!A:C,2,FALSE())</f>
        <v>5233</v>
      </c>
      <c r="M3656">
        <f>+VLOOKUP(G3656,tip_dogodka!$B$2:$C$10,2,0)</f>
        <v>4</v>
      </c>
      <c r="N3656">
        <f>+VLOOKUP(E3656,prostor!$F$1:$G$101,2,0)</f>
        <v>54</v>
      </c>
      <c r="O3656">
        <f t="shared" si="228"/>
        <v>150</v>
      </c>
      <c r="P3656">
        <f>VLOOKUP(O3656,mi2hh!A$2:B$4261,2,FALSE())</f>
        <v>3</v>
      </c>
      <c r="Q3656" t="str">
        <f t="shared" si="229"/>
        <v>Red</v>
      </c>
      <c r="R3656" t="str">
        <f t="shared" si="230"/>
        <v>VS</v>
      </c>
      <c r="S3656" s="24" t="s">
        <v>1157</v>
      </c>
      <c r="T3656" t="str">
        <f t="shared" si="231"/>
        <v/>
      </c>
      <c r="U3656">
        <f>VLOOKUP(S3656,ar_skupina!L$2:M$136,2,FALSE())</f>
        <v>20</v>
      </c>
    </row>
    <row r="3657" spans="1:21" ht="14.25" customHeight="1" x14ac:dyDescent="0.25">
      <c r="A3657">
        <v>4433</v>
      </c>
      <c r="B3657" s="9">
        <v>45264.75</v>
      </c>
      <c r="C3657" s="9">
        <v>45264.854166666701</v>
      </c>
      <c r="D3657" t="s">
        <v>2383</v>
      </c>
      <c r="E3657" t="s">
        <v>16</v>
      </c>
      <c r="F3657" t="s">
        <v>2376</v>
      </c>
      <c r="G3657" t="s">
        <v>5</v>
      </c>
      <c r="H3657" t="s">
        <v>1610</v>
      </c>
      <c r="I3657" s="63" t="e">
        <f t="array" ref="I3657">_xlfn.IFS(#REF!="1",1,#REF!="2",2,#REF!="3",3,#REF!="1A",4,#REF!="1B",5,#REF!="2A",6,#REF!="2B",7,#REF!="3A",8,#REF!="3B",9,#REF!="4A",10,#REF!="","")</f>
        <v>#REF!</v>
      </c>
      <c r="J3657">
        <f>VLOOKUP(F3657,profesor!$G$2:$H$101,2,0)</f>
        <v>35</v>
      </c>
      <c r="K3657">
        <f>VLOOKUP(H3657,ar_predmet!A:C,3,0)</f>
        <v>101</v>
      </c>
      <c r="L3657" s="3">
        <f>VLOOKUP(H3657,ar_predmet!A:C,2,FALSE())</f>
        <v>6227</v>
      </c>
      <c r="M3657">
        <f>+VLOOKUP(G3657,tip_dogodka!$B$2:$C$10,2,0)</f>
        <v>4</v>
      </c>
      <c r="N3657">
        <f>+VLOOKUP(E3657,prostor!$F$1:$G$101,2,0)</f>
        <v>54</v>
      </c>
      <c r="O3657">
        <f t="shared" si="228"/>
        <v>150</v>
      </c>
      <c r="P3657">
        <f>VLOOKUP(O3657,mi2hh!A$2:B$4261,2,FALSE())</f>
        <v>3</v>
      </c>
      <c r="Q3657" t="str">
        <f t="shared" si="229"/>
        <v>Red</v>
      </c>
      <c r="R3657" t="str">
        <f t="shared" si="230"/>
        <v>UN</v>
      </c>
      <c r="S3657" s="24" t="s">
        <v>1206</v>
      </c>
      <c r="T3657" t="str">
        <f t="shared" si="231"/>
        <v>2</v>
      </c>
      <c r="U3657">
        <f>VLOOKUP(S3657,ar_skupina!L$2:M$136,2,FALSE())</f>
        <v>63</v>
      </c>
    </row>
    <row r="3658" spans="1:21" ht="14.25" customHeight="1" x14ac:dyDescent="0.25">
      <c r="A3658">
        <v>4434</v>
      </c>
      <c r="B3658" s="9">
        <v>45296.489583333299</v>
      </c>
      <c r="C3658" s="9">
        <v>45296.59375</v>
      </c>
      <c r="D3658" t="s">
        <v>2390</v>
      </c>
      <c r="E3658" t="s">
        <v>16</v>
      </c>
      <c r="F3658" t="s">
        <v>2376</v>
      </c>
      <c r="G3658" t="s">
        <v>5</v>
      </c>
      <c r="H3658" t="s">
        <v>1619</v>
      </c>
      <c r="I3658" s="63" t="e">
        <f t="array" ref="I3658">_xlfn.IFS(#REF!="1",1,#REF!="2",2,#REF!="3",3,#REF!="1A",4,#REF!="1B",5,#REF!="2A",6,#REF!="2B",7,#REF!="3A",8,#REF!="3B",9,#REF!="4A",10,#REF!="","")</f>
        <v>#REF!</v>
      </c>
      <c r="J3658">
        <f>VLOOKUP(F3658,profesor!$G$2:$H$101,2,0)</f>
        <v>35</v>
      </c>
      <c r="K3658">
        <f>VLOOKUP(H3658,ar_predmet!A:C,3,0)</f>
        <v>156</v>
      </c>
      <c r="L3658" s="3">
        <f>VLOOKUP(H3658,ar_predmet!A:C,2,FALSE())</f>
        <v>7116</v>
      </c>
      <c r="M3658">
        <f>+VLOOKUP(G3658,tip_dogodka!$B$2:$C$10,2,0)</f>
        <v>4</v>
      </c>
      <c r="N3658">
        <f>+VLOOKUP(E3658,prostor!$F$1:$G$101,2,0)</f>
        <v>54</v>
      </c>
      <c r="O3658">
        <f t="shared" si="228"/>
        <v>150</v>
      </c>
      <c r="P3658">
        <f>VLOOKUP(O3658,mi2hh!A$2:B$4261,2,FALSE())</f>
        <v>3</v>
      </c>
      <c r="Q3658" t="str">
        <f t="shared" si="229"/>
        <v>Red</v>
      </c>
      <c r="R3658" t="str">
        <f t="shared" si="230"/>
        <v>MA</v>
      </c>
      <c r="S3658" s="24" t="s">
        <v>1225</v>
      </c>
      <c r="T3658" t="str">
        <f t="shared" si="231"/>
        <v/>
      </c>
      <c r="U3658">
        <f>VLOOKUP(S3658,ar_skupina!L$2:M$136,2,FALSE())</f>
        <v>81</v>
      </c>
    </row>
    <row r="3659" spans="1:21" ht="14.25" customHeight="1" x14ac:dyDescent="0.25">
      <c r="A3659">
        <v>4435</v>
      </c>
      <c r="B3659" s="9">
        <v>45266.489583333299</v>
      </c>
      <c r="C3659" s="9">
        <v>45266.59375</v>
      </c>
      <c r="D3659" t="s">
        <v>2397</v>
      </c>
      <c r="E3659" t="s">
        <v>16</v>
      </c>
      <c r="F3659" t="s">
        <v>2376</v>
      </c>
      <c r="G3659" t="s">
        <v>5</v>
      </c>
      <c r="H3659" t="s">
        <v>1608</v>
      </c>
      <c r="I3659" s="63" t="e">
        <f t="array" ref="I3659">_xlfn.IFS(#REF!="1",1,#REF!="2",2,#REF!="3",3,#REF!="1A",4,#REF!="1B",5,#REF!="2A",6,#REF!="2B",7,#REF!="3A",8,#REF!="3B",9,#REF!="4A",10,#REF!="","")</f>
        <v>#REF!</v>
      </c>
      <c r="J3659">
        <f>VLOOKUP(F3659,profesor!$G$2:$H$101,2,0)</f>
        <v>35</v>
      </c>
      <c r="K3659">
        <f>VLOOKUP(H3659,ar_predmet!A:C,3,0)</f>
        <v>180</v>
      </c>
      <c r="L3659" s="3">
        <f>VLOOKUP(H3659,ar_predmet!A:C,2,FALSE())</f>
        <v>7204</v>
      </c>
      <c r="M3659">
        <f>+VLOOKUP(G3659,tip_dogodka!$B$2:$C$10,2,0)</f>
        <v>4</v>
      </c>
      <c r="N3659">
        <f>+VLOOKUP(E3659,prostor!$F$1:$G$101,2,0)</f>
        <v>54</v>
      </c>
      <c r="O3659">
        <f t="shared" si="228"/>
        <v>150</v>
      </c>
      <c r="P3659">
        <f>VLOOKUP(O3659,mi2hh!A$2:B$4261,2,FALSE())</f>
        <v>3</v>
      </c>
      <c r="Q3659" t="str">
        <f t="shared" si="229"/>
        <v>Red</v>
      </c>
      <c r="R3659" t="str">
        <f t="shared" si="230"/>
        <v>MA</v>
      </c>
      <c r="S3659" s="24" t="s">
        <v>1230</v>
      </c>
      <c r="T3659" t="str">
        <f t="shared" si="231"/>
        <v/>
      </c>
      <c r="U3659">
        <f>VLOOKUP(S3659,ar_skupina!L$2:M$136,2,FALSE())</f>
        <v>86</v>
      </c>
    </row>
    <row r="3660" spans="1:21" ht="14.25" customHeight="1" x14ac:dyDescent="0.25">
      <c r="A3660">
        <v>4436</v>
      </c>
      <c r="B3660" s="9">
        <v>45306.489583333299</v>
      </c>
      <c r="C3660" s="9">
        <v>45306.59375</v>
      </c>
      <c r="D3660" t="s">
        <v>2391</v>
      </c>
      <c r="E3660">
        <v>412</v>
      </c>
      <c r="F3660" t="s">
        <v>2376</v>
      </c>
      <c r="G3660" t="s">
        <v>3</v>
      </c>
      <c r="H3660" t="s">
        <v>1619</v>
      </c>
      <c r="I3660" s="63" t="e">
        <f t="array" ref="I3660">_xlfn.IFS(#REF!="1",1,#REF!="2",2,#REF!="3",3,#REF!="1A",4,#REF!="1B",5,#REF!="2A",6,#REF!="2B",7,#REF!="3A",8,#REF!="3B",9,#REF!="4A",10,#REF!="","")</f>
        <v>#REF!</v>
      </c>
      <c r="J3660">
        <f>VLOOKUP(F3660,profesor!$G$2:$H$101,2,0)</f>
        <v>35</v>
      </c>
      <c r="K3660">
        <f>VLOOKUP(H3660,ar_predmet!A:C,3,0)</f>
        <v>156</v>
      </c>
      <c r="L3660" s="3">
        <f>VLOOKUP(H3660,ar_predmet!A:C,2,FALSE())</f>
        <v>7116</v>
      </c>
      <c r="M3660">
        <f>+VLOOKUP(G3660,tip_dogodka!$B$2:$C$10,2,0)</f>
        <v>2</v>
      </c>
      <c r="N3660">
        <f>+VLOOKUP(E3660,prostor!$F$1:$G$101,2,0)</f>
        <v>15</v>
      </c>
      <c r="O3660">
        <f t="shared" si="228"/>
        <v>150</v>
      </c>
      <c r="P3660">
        <f>VLOOKUP(O3660,mi2hh!A$2:B$4261,2,FALSE())</f>
        <v>3</v>
      </c>
      <c r="Q3660" t="str">
        <f t="shared" si="229"/>
        <v>Red</v>
      </c>
      <c r="R3660" t="str">
        <f t="shared" si="230"/>
        <v>MA</v>
      </c>
      <c r="S3660" s="24" t="s">
        <v>1225</v>
      </c>
      <c r="T3660" t="str">
        <f t="shared" si="231"/>
        <v/>
      </c>
      <c r="U3660">
        <f>VLOOKUP(S3660,ar_skupina!L$2:M$136,2,FALSE())</f>
        <v>81</v>
      </c>
    </row>
    <row r="3661" spans="1:21" ht="14.25" customHeight="1" x14ac:dyDescent="0.25">
      <c r="A3661">
        <v>4437</v>
      </c>
      <c r="B3661" s="9">
        <v>45278.489583333299</v>
      </c>
      <c r="C3661" s="9">
        <v>45278.59375</v>
      </c>
      <c r="D3661" t="s">
        <v>2379</v>
      </c>
      <c r="E3661" t="s">
        <v>16</v>
      </c>
      <c r="F3661" t="s">
        <v>2376</v>
      </c>
      <c r="G3661" t="s">
        <v>5</v>
      </c>
      <c r="H3661" t="s">
        <v>1998</v>
      </c>
      <c r="I3661" s="63" t="e">
        <f t="array" ref="I3661">_xlfn.IFS(#REF!="1",1,#REF!="2",2,#REF!="3",3,#REF!="1A",4,#REF!="1B",5,#REF!="2A",6,#REF!="2B",7,#REF!="3A",8,#REF!="3B",9,#REF!="4A",10,#REF!="","")</f>
        <v>#REF!</v>
      </c>
      <c r="J3661">
        <f>VLOOKUP(F3661,profesor!$G$2:$H$101,2,0)</f>
        <v>35</v>
      </c>
      <c r="K3661">
        <f>VLOOKUP(H3661,ar_predmet!A:C,3,0)</f>
        <v>120</v>
      </c>
      <c r="L3661" s="3">
        <f>VLOOKUP(H3661,ar_predmet!A:C,2,FALSE())</f>
        <v>6313</v>
      </c>
      <c r="M3661">
        <f>+VLOOKUP(G3661,tip_dogodka!$B$2:$C$10,2,0)</f>
        <v>4</v>
      </c>
      <c r="N3661">
        <f>+VLOOKUP(E3661,prostor!$F$1:$G$101,2,0)</f>
        <v>54</v>
      </c>
      <c r="O3661">
        <f t="shared" si="228"/>
        <v>150</v>
      </c>
      <c r="P3661">
        <f>VLOOKUP(O3661,mi2hh!A$2:B$4261,2,FALSE())</f>
        <v>3</v>
      </c>
      <c r="Q3661" t="str">
        <f t="shared" si="229"/>
        <v>Red</v>
      </c>
      <c r="R3661" t="str">
        <f t="shared" si="230"/>
        <v>UN</v>
      </c>
      <c r="S3661" s="24" t="s">
        <v>1216</v>
      </c>
      <c r="T3661" t="str">
        <f t="shared" si="231"/>
        <v/>
      </c>
      <c r="U3661">
        <f>VLOOKUP(S3661,ar_skupina!L$2:M$136,2,FALSE())</f>
        <v>73</v>
      </c>
    </row>
    <row r="3662" spans="1:21" ht="14.25" customHeight="1" x14ac:dyDescent="0.25">
      <c r="A3662">
        <v>4438</v>
      </c>
      <c r="B3662" s="9">
        <v>45405.53125</v>
      </c>
      <c r="C3662" s="9">
        <v>45405.635416666701</v>
      </c>
      <c r="D3662" t="s">
        <v>2396</v>
      </c>
      <c r="E3662" t="s">
        <v>16</v>
      </c>
      <c r="F3662" t="s">
        <v>2376</v>
      </c>
      <c r="G3662" t="s">
        <v>5</v>
      </c>
      <c r="H3662" t="s">
        <v>1617</v>
      </c>
      <c r="I3662" s="63" t="e">
        <f t="array" ref="I3662">_xlfn.IFS(#REF!="1",1,#REF!="2",2,#REF!="3",3,#REF!="1A",4,#REF!="1B",5,#REF!="2A",6,#REF!="2B",7,#REF!="3A",8,#REF!="3B",9,#REF!="4A",10,#REF!="","")</f>
        <v>#REF!</v>
      </c>
      <c r="J3662">
        <f>VLOOKUP(F3662,profesor!$G$2:$H$101,2,0)</f>
        <v>35</v>
      </c>
      <c r="K3662">
        <f>VLOOKUP(H3662,ar_predmet!A:C,3,0)</f>
        <v>32</v>
      </c>
      <c r="L3662" s="3">
        <f>VLOOKUP(H3662,ar_predmet!A:C,2,FALSE())</f>
        <v>5234</v>
      </c>
      <c r="M3662">
        <f>+VLOOKUP(G3662,tip_dogodka!$B$2:$C$10,2,0)</f>
        <v>4</v>
      </c>
      <c r="N3662">
        <f>+VLOOKUP(E3662,prostor!$F$1:$G$101,2,0)</f>
        <v>54</v>
      </c>
      <c r="O3662">
        <f t="shared" si="228"/>
        <v>150</v>
      </c>
      <c r="P3662">
        <f>VLOOKUP(O3662,mi2hh!A$2:B$4261,2,FALSE())</f>
        <v>3</v>
      </c>
      <c r="Q3662" t="str">
        <f t="shared" si="229"/>
        <v>Red</v>
      </c>
      <c r="R3662" t="str">
        <f t="shared" si="230"/>
        <v>VS</v>
      </c>
      <c r="S3662" s="24" t="s">
        <v>1157</v>
      </c>
      <c r="T3662" t="str">
        <f t="shared" si="231"/>
        <v/>
      </c>
      <c r="U3662">
        <f>VLOOKUP(S3662,ar_skupina!L$2:M$136,2,FALSE())</f>
        <v>20</v>
      </c>
    </row>
    <row r="3663" spans="1:21" ht="14.25" customHeight="1" x14ac:dyDescent="0.25">
      <c r="A3663">
        <v>4439</v>
      </c>
      <c r="B3663" s="9">
        <v>45240.635416666701</v>
      </c>
      <c r="C3663" s="9">
        <v>45240.739583333299</v>
      </c>
      <c r="D3663" t="s">
        <v>1479</v>
      </c>
      <c r="E3663">
        <v>401</v>
      </c>
      <c r="F3663" t="s">
        <v>2376</v>
      </c>
      <c r="G3663" t="s">
        <v>2</v>
      </c>
      <c r="H3663" t="s">
        <v>1480</v>
      </c>
      <c r="I3663" s="63" t="e">
        <f t="array" ref="I3663">_xlfn.IFS(#REF!="1",1,#REF!="2",2,#REF!="3",3,#REF!="1A",4,#REF!="1B",5,#REF!="2A",6,#REF!="2B",7,#REF!="3A",8,#REF!="3B",9,#REF!="4A",10,#REF!="","")</f>
        <v>#REF!</v>
      </c>
      <c r="J3663">
        <f>VLOOKUP(F3663,profesor!$G$2:$H$101,2,0)</f>
        <v>35</v>
      </c>
      <c r="K3663">
        <f>VLOOKUP(H3663,ar_predmet!A:C,3,0)</f>
        <v>25</v>
      </c>
      <c r="L3663" s="3">
        <f>VLOOKUP(H3663,ar_predmet!A:C,2,FALSE())</f>
        <v>5227</v>
      </c>
      <c r="M3663">
        <f>+VLOOKUP(G3663,tip_dogodka!$B$2:$C$10,2,0)</f>
        <v>1</v>
      </c>
      <c r="N3663">
        <f>+VLOOKUP(E3663,prostor!$F$1:$G$101,2,0)</f>
        <v>10</v>
      </c>
      <c r="O3663">
        <f t="shared" si="228"/>
        <v>150</v>
      </c>
      <c r="P3663">
        <f>VLOOKUP(O3663,mi2hh!A$2:B$4261,2,FALSE())</f>
        <v>3</v>
      </c>
      <c r="Q3663" t="str">
        <f t="shared" si="229"/>
        <v>Red</v>
      </c>
      <c r="R3663" t="str">
        <f t="shared" si="230"/>
        <v>VS</v>
      </c>
      <c r="S3663" s="24" t="s">
        <v>1171</v>
      </c>
      <c r="T3663" t="str">
        <f t="shared" si="231"/>
        <v/>
      </c>
      <c r="U3663">
        <f>VLOOKUP(S3663,ar_skupina!L$2:M$136,2,FALSE())</f>
        <v>32</v>
      </c>
    </row>
    <row r="3664" spans="1:21" ht="14.25" customHeight="1" x14ac:dyDescent="0.25">
      <c r="A3664">
        <v>4440</v>
      </c>
      <c r="B3664" s="9">
        <v>45246.75</v>
      </c>
      <c r="C3664" s="9">
        <v>45246.854166666701</v>
      </c>
      <c r="D3664" t="s">
        <v>2165</v>
      </c>
      <c r="E3664" t="s">
        <v>16</v>
      </c>
      <c r="F3664" t="s">
        <v>2376</v>
      </c>
      <c r="G3664" t="s">
        <v>5</v>
      </c>
      <c r="H3664" t="s">
        <v>1480</v>
      </c>
      <c r="I3664" s="63" t="e">
        <f t="array" ref="I3664">_xlfn.IFS(#REF!="1",1,#REF!="2",2,#REF!="3",3,#REF!="1A",4,#REF!="1B",5,#REF!="2A",6,#REF!="2B",7,#REF!="3A",8,#REF!="3B",9,#REF!="4A",10,#REF!="","")</f>
        <v>#REF!</v>
      </c>
      <c r="J3664">
        <f>VLOOKUP(F3664,profesor!$G$2:$H$101,2,0)</f>
        <v>35</v>
      </c>
      <c r="K3664">
        <f>VLOOKUP(H3664,ar_predmet!A:C,3,0)</f>
        <v>25</v>
      </c>
      <c r="L3664" s="3">
        <f>VLOOKUP(H3664,ar_predmet!A:C,2,FALSE())</f>
        <v>5227</v>
      </c>
      <c r="M3664">
        <f>+VLOOKUP(G3664,tip_dogodka!$B$2:$C$10,2,0)</f>
        <v>4</v>
      </c>
      <c r="N3664">
        <f>+VLOOKUP(E3664,prostor!$F$1:$G$101,2,0)</f>
        <v>54</v>
      </c>
      <c r="O3664">
        <f t="shared" si="228"/>
        <v>150</v>
      </c>
      <c r="P3664">
        <f>VLOOKUP(O3664,mi2hh!A$2:B$4261,2,FALSE())</f>
        <v>3</v>
      </c>
      <c r="Q3664" t="str">
        <f t="shared" si="229"/>
        <v>Red</v>
      </c>
      <c r="R3664" t="str">
        <f t="shared" si="230"/>
        <v>VS</v>
      </c>
      <c r="S3664" s="24" t="s">
        <v>1173</v>
      </c>
      <c r="T3664" t="str">
        <f t="shared" si="231"/>
        <v>1</v>
      </c>
      <c r="U3664">
        <f>VLOOKUP(S3664,ar_skupina!L$2:M$136,2,FALSE())</f>
        <v>33</v>
      </c>
    </row>
    <row r="3665" spans="1:21" ht="14.25" customHeight="1" x14ac:dyDescent="0.25">
      <c r="A3665">
        <v>4441</v>
      </c>
      <c r="B3665" s="9">
        <v>45384.53125</v>
      </c>
      <c r="C3665" s="9">
        <v>45384.635416666701</v>
      </c>
      <c r="D3665" t="s">
        <v>2395</v>
      </c>
      <c r="E3665">
        <v>401</v>
      </c>
      <c r="F3665" t="s">
        <v>2376</v>
      </c>
      <c r="G3665" t="s">
        <v>3</v>
      </c>
      <c r="H3665" t="s">
        <v>1615</v>
      </c>
      <c r="I3665" s="63" t="e">
        <f t="array" ref="I3665">_xlfn.IFS(#REF!="1",1,#REF!="2",2,#REF!="3",3,#REF!="1A",4,#REF!="1B",5,#REF!="2A",6,#REF!="2B",7,#REF!="3A",8,#REF!="3B",9,#REF!="4A",10,#REF!="","")</f>
        <v>#REF!</v>
      </c>
      <c r="J3665">
        <f>VLOOKUP(F3665,profesor!$G$2:$H$101,2,0)</f>
        <v>35</v>
      </c>
      <c r="K3665">
        <f>VLOOKUP(H3665,ar_predmet!A:C,3,0)</f>
        <v>92</v>
      </c>
      <c r="L3665" s="3">
        <f>VLOOKUP(H3665,ar_predmet!A:C,2,FALSE())</f>
        <v>6212</v>
      </c>
      <c r="M3665">
        <f>+VLOOKUP(G3665,tip_dogodka!$B$2:$C$10,2,0)</f>
        <v>2</v>
      </c>
      <c r="N3665">
        <f>+VLOOKUP(E3665,prostor!$F$1:$G$101,2,0)</f>
        <v>10</v>
      </c>
      <c r="O3665">
        <f t="shared" si="228"/>
        <v>150</v>
      </c>
      <c r="P3665">
        <f>VLOOKUP(O3665,mi2hh!A$2:B$4261,2,FALSE())</f>
        <v>3</v>
      </c>
      <c r="Q3665" t="str">
        <f t="shared" si="229"/>
        <v>Red</v>
      </c>
      <c r="R3665" t="str">
        <f t="shared" si="230"/>
        <v>UN</v>
      </c>
      <c r="S3665" s="24" t="s">
        <v>1209</v>
      </c>
      <c r="T3665" t="str">
        <f t="shared" si="231"/>
        <v/>
      </c>
      <c r="U3665">
        <f>VLOOKUP(S3665,ar_skupina!L$2:M$136,2,FALSE())</f>
        <v>66</v>
      </c>
    </row>
    <row r="3666" spans="1:21" ht="14.25" customHeight="1" x14ac:dyDescent="0.25">
      <c r="A3666">
        <v>4442</v>
      </c>
      <c r="B3666" s="9">
        <v>45264.635416666701</v>
      </c>
      <c r="C3666" s="9">
        <v>45264.739583333299</v>
      </c>
      <c r="D3666" t="s">
        <v>2386</v>
      </c>
      <c r="E3666" t="s">
        <v>16</v>
      </c>
      <c r="F3666" t="s">
        <v>2376</v>
      </c>
      <c r="G3666" t="s">
        <v>5</v>
      </c>
      <c r="H3666" t="s">
        <v>1610</v>
      </c>
      <c r="I3666" s="63" t="e">
        <f t="array" ref="I3666">_xlfn.IFS(#REF!="1",1,#REF!="2",2,#REF!="3",3,#REF!="1A",4,#REF!="1B",5,#REF!="2A",6,#REF!="2B",7,#REF!="3A",8,#REF!="3B",9,#REF!="4A",10,#REF!="","")</f>
        <v>#REF!</v>
      </c>
      <c r="J3666">
        <f>VLOOKUP(F3666,profesor!$G$2:$H$101,2,0)</f>
        <v>35</v>
      </c>
      <c r="K3666">
        <f>VLOOKUP(H3666,ar_predmet!A:C,3,0)</f>
        <v>101</v>
      </c>
      <c r="L3666" s="3">
        <f>VLOOKUP(H3666,ar_predmet!A:C,2,FALSE())</f>
        <v>6227</v>
      </c>
      <c r="M3666">
        <f>+VLOOKUP(G3666,tip_dogodka!$B$2:$C$10,2,0)</f>
        <v>4</v>
      </c>
      <c r="N3666">
        <f>+VLOOKUP(E3666,prostor!$F$1:$G$101,2,0)</f>
        <v>54</v>
      </c>
      <c r="O3666">
        <f t="shared" si="228"/>
        <v>150</v>
      </c>
      <c r="P3666">
        <f>VLOOKUP(O3666,mi2hh!A$2:B$4261,2,FALSE())</f>
        <v>3</v>
      </c>
      <c r="Q3666" t="str">
        <f t="shared" si="229"/>
        <v>Red</v>
      </c>
      <c r="R3666" t="str">
        <f t="shared" si="230"/>
        <v>UN</v>
      </c>
      <c r="S3666" s="24" t="s">
        <v>1205</v>
      </c>
      <c r="T3666" t="str">
        <f t="shared" si="231"/>
        <v>1</v>
      </c>
      <c r="U3666">
        <f>VLOOKUP(S3666,ar_skupina!L$2:M$136,2,FALSE())</f>
        <v>62</v>
      </c>
    </row>
    <row r="3667" spans="1:21" ht="14.25" customHeight="1" x14ac:dyDescent="0.25">
      <c r="A3667">
        <v>4443</v>
      </c>
      <c r="B3667" s="9">
        <v>45380.635416666701</v>
      </c>
      <c r="C3667" s="9">
        <v>45380.739583333299</v>
      </c>
      <c r="D3667" t="s">
        <v>2406</v>
      </c>
      <c r="E3667">
        <v>307</v>
      </c>
      <c r="F3667" t="s">
        <v>2407</v>
      </c>
      <c r="G3667" t="s">
        <v>3</v>
      </c>
      <c r="H3667" t="s">
        <v>2408</v>
      </c>
      <c r="I3667" s="63" t="e">
        <f t="array" ref="I3667">_xlfn.IFS(#REF!="1",1,#REF!="2",2,#REF!="3",3,#REF!="1A",4,#REF!="1B",5,#REF!="2A",6,#REF!="2B",7,#REF!="3A",8,#REF!="3B",9,#REF!="4A",10,#REF!="","")</f>
        <v>#REF!</v>
      </c>
      <c r="J3667">
        <f>VLOOKUP(F3667,profesor!$G$2:$H$101,2,0)</f>
        <v>46</v>
      </c>
      <c r="K3667">
        <f>VLOOKUP(H3667,ar_predmet!A:C,3,0)</f>
        <v>29</v>
      </c>
      <c r="L3667" s="3">
        <f>VLOOKUP(H3667,ar_predmet!A:C,2,FALSE())</f>
        <v>5231</v>
      </c>
      <c r="M3667">
        <f>+VLOOKUP(G3667,tip_dogodka!$B$2:$C$10,2,0)</f>
        <v>2</v>
      </c>
      <c r="N3667">
        <f>+VLOOKUP(E3667,prostor!$F$1:$G$101,2,0)</f>
        <v>9</v>
      </c>
      <c r="O3667">
        <f t="shared" si="228"/>
        <v>150</v>
      </c>
      <c r="P3667">
        <f>VLOOKUP(O3667,mi2hh!A$2:B$4261,2,FALSE())</f>
        <v>3</v>
      </c>
      <c r="Q3667" t="str">
        <f t="shared" si="229"/>
        <v>Red</v>
      </c>
      <c r="R3667" t="str">
        <f t="shared" si="230"/>
        <v>UN</v>
      </c>
      <c r="S3667" s="24" t="s">
        <v>1204</v>
      </c>
      <c r="T3667" t="str">
        <f t="shared" si="231"/>
        <v/>
      </c>
      <c r="U3667">
        <f>VLOOKUP(S3667,ar_skupina!L$2:M$136,2,FALSE())</f>
        <v>55</v>
      </c>
    </row>
    <row r="3668" spans="1:21" ht="14.25" customHeight="1" x14ac:dyDescent="0.25">
      <c r="A3668">
        <v>4444</v>
      </c>
      <c r="B3668" s="9">
        <v>45280.489583333299</v>
      </c>
      <c r="C3668" s="9">
        <v>45280.59375</v>
      </c>
      <c r="D3668" t="s">
        <v>2409</v>
      </c>
      <c r="E3668">
        <v>302</v>
      </c>
      <c r="F3668" t="s">
        <v>2407</v>
      </c>
      <c r="G3668" t="s">
        <v>2</v>
      </c>
      <c r="H3668" t="s">
        <v>2408</v>
      </c>
      <c r="I3668" s="63" t="e">
        <f t="array" ref="I3668">_xlfn.IFS(#REF!="1",1,#REF!="2",2,#REF!="3",3,#REF!="1A",4,#REF!="1B",5,#REF!="2A",6,#REF!="2B",7,#REF!="3A",8,#REF!="3B",9,#REF!="4A",10,#REF!="","")</f>
        <v>#REF!</v>
      </c>
      <c r="J3668">
        <f>VLOOKUP(F3668,profesor!$G$2:$H$101,2,0)</f>
        <v>46</v>
      </c>
      <c r="K3668">
        <f>VLOOKUP(H3668,ar_predmet!A:C,3,0)</f>
        <v>29</v>
      </c>
      <c r="L3668" s="3">
        <f>VLOOKUP(H3668,ar_predmet!A:C,2,FALSE())</f>
        <v>5231</v>
      </c>
      <c r="M3668">
        <f>+VLOOKUP(G3668,tip_dogodka!$B$2:$C$10,2,0)</f>
        <v>1</v>
      </c>
      <c r="N3668">
        <f>+VLOOKUP(E3668,prostor!$F$1:$G$101,2,0)</f>
        <v>6</v>
      </c>
      <c r="O3668">
        <f t="shared" si="228"/>
        <v>150</v>
      </c>
      <c r="P3668">
        <f>VLOOKUP(O3668,mi2hh!A$2:B$4261,2,FALSE())</f>
        <v>3</v>
      </c>
      <c r="Q3668" t="str">
        <f t="shared" si="229"/>
        <v>Red</v>
      </c>
      <c r="R3668" t="str">
        <f t="shared" si="230"/>
        <v>VS</v>
      </c>
      <c r="S3668" s="24" t="s">
        <v>1181</v>
      </c>
      <c r="T3668" t="str">
        <f t="shared" si="231"/>
        <v/>
      </c>
      <c r="U3668">
        <f>VLOOKUP(S3668,ar_skupina!L$2:M$136,2,FALSE())</f>
        <v>41</v>
      </c>
    </row>
    <row r="3669" spans="1:21" ht="14.25" customHeight="1" x14ac:dyDescent="0.25">
      <c r="A3669">
        <v>4445</v>
      </c>
      <c r="B3669" s="9">
        <v>45301.375</v>
      </c>
      <c r="C3669" s="9">
        <v>45301.479166666701</v>
      </c>
      <c r="D3669" t="s">
        <v>2410</v>
      </c>
      <c r="E3669">
        <v>302</v>
      </c>
      <c r="F3669" t="s">
        <v>2407</v>
      </c>
      <c r="G3669" t="s">
        <v>3</v>
      </c>
      <c r="H3669" t="s">
        <v>2408</v>
      </c>
      <c r="I3669" s="63" t="e">
        <f t="array" ref="I3669">_xlfn.IFS(#REF!="1",1,#REF!="2",2,#REF!="3",3,#REF!="1A",4,#REF!="1B",5,#REF!="2A",6,#REF!="2B",7,#REF!="3A",8,#REF!="3B",9,#REF!="4A",10,#REF!="","")</f>
        <v>#REF!</v>
      </c>
      <c r="J3669">
        <f>VLOOKUP(F3669,profesor!$G$2:$H$101,2,0)</f>
        <v>46</v>
      </c>
      <c r="K3669">
        <f>VLOOKUP(H3669,ar_predmet!A:C,3,0)</f>
        <v>29</v>
      </c>
      <c r="L3669" s="3">
        <f>VLOOKUP(H3669,ar_predmet!A:C,2,FALSE())</f>
        <v>5231</v>
      </c>
      <c r="M3669">
        <f>+VLOOKUP(G3669,tip_dogodka!$B$2:$C$10,2,0)</f>
        <v>2</v>
      </c>
      <c r="N3669">
        <f>+VLOOKUP(E3669,prostor!$F$1:$G$101,2,0)</f>
        <v>6</v>
      </c>
      <c r="O3669">
        <f t="shared" si="228"/>
        <v>150</v>
      </c>
      <c r="P3669">
        <f>VLOOKUP(O3669,mi2hh!A$2:B$4261,2,FALSE())</f>
        <v>3</v>
      </c>
      <c r="Q3669" t="str">
        <f t="shared" si="229"/>
        <v>Red</v>
      </c>
      <c r="R3669" t="str">
        <f t="shared" si="230"/>
        <v>VS</v>
      </c>
      <c r="S3669" s="24" t="s">
        <v>1181</v>
      </c>
      <c r="T3669" t="str">
        <f t="shared" si="231"/>
        <v/>
      </c>
      <c r="U3669">
        <f>VLOOKUP(S3669,ar_skupina!L$2:M$136,2,FALSE())</f>
        <v>41</v>
      </c>
    </row>
    <row r="3670" spans="1:21" ht="14.25" customHeight="1" x14ac:dyDescent="0.25">
      <c r="A3670">
        <v>4446</v>
      </c>
      <c r="B3670" s="9">
        <v>45350.635416666701</v>
      </c>
      <c r="C3670" s="9">
        <v>45350.739583333299</v>
      </c>
      <c r="D3670" t="s">
        <v>2411</v>
      </c>
      <c r="E3670" t="s">
        <v>16</v>
      </c>
      <c r="F3670" t="s">
        <v>2407</v>
      </c>
      <c r="G3670" t="s">
        <v>4</v>
      </c>
      <c r="H3670" t="s">
        <v>2408</v>
      </c>
      <c r="I3670" s="63" t="e">
        <f t="array" ref="I3670">_xlfn.IFS(#REF!="1",1,#REF!="2",2,#REF!="3",3,#REF!="1A",4,#REF!="1B",5,#REF!="2A",6,#REF!="2B",7,#REF!="3A",8,#REF!="3B",9,#REF!="4A",10,#REF!="","")</f>
        <v>#REF!</v>
      </c>
      <c r="J3670">
        <f>VLOOKUP(F3670,profesor!$G$2:$H$101,2,0)</f>
        <v>46</v>
      </c>
      <c r="K3670">
        <f>VLOOKUP(H3670,ar_predmet!A:C,3,0)</f>
        <v>29</v>
      </c>
      <c r="L3670" s="3">
        <f>VLOOKUP(H3670,ar_predmet!A:C,2,FALSE())</f>
        <v>5231</v>
      </c>
      <c r="M3670">
        <f>+VLOOKUP(G3670,tip_dogodka!$B$2:$C$10,2,0)</f>
        <v>3</v>
      </c>
      <c r="N3670">
        <f>+VLOOKUP(E3670,prostor!$F$1:$G$101,2,0)</f>
        <v>54</v>
      </c>
      <c r="O3670">
        <f t="shared" si="228"/>
        <v>150</v>
      </c>
      <c r="P3670">
        <f>VLOOKUP(O3670,mi2hh!A$2:B$4261,2,FALSE())</f>
        <v>3</v>
      </c>
      <c r="Q3670" t="str">
        <f t="shared" si="229"/>
        <v>Red</v>
      </c>
      <c r="R3670" t="str">
        <f t="shared" si="230"/>
        <v>UN</v>
      </c>
      <c r="S3670" s="24" t="s">
        <v>1204</v>
      </c>
      <c r="T3670" t="str">
        <f t="shared" si="231"/>
        <v/>
      </c>
      <c r="U3670">
        <f>VLOOKUP(S3670,ar_skupina!L$2:M$136,2,FALSE())</f>
        <v>55</v>
      </c>
    </row>
    <row r="3671" spans="1:21" ht="14.25" customHeight="1" x14ac:dyDescent="0.25">
      <c r="A3671">
        <v>4447</v>
      </c>
      <c r="B3671" s="9">
        <v>45307.375</v>
      </c>
      <c r="C3671" s="9">
        <v>45307.479166666701</v>
      </c>
      <c r="D3671" t="s">
        <v>2410</v>
      </c>
      <c r="E3671">
        <v>302</v>
      </c>
      <c r="F3671" t="s">
        <v>2407</v>
      </c>
      <c r="G3671" t="s">
        <v>3</v>
      </c>
      <c r="H3671" t="s">
        <v>2408</v>
      </c>
      <c r="I3671" s="63" t="e">
        <f t="array" ref="I3671">_xlfn.IFS(#REF!="1",1,#REF!="2",2,#REF!="3",3,#REF!="1A",4,#REF!="1B",5,#REF!="2A",6,#REF!="2B",7,#REF!="3A",8,#REF!="3B",9,#REF!="4A",10,#REF!="","")</f>
        <v>#REF!</v>
      </c>
      <c r="J3671">
        <f>VLOOKUP(F3671,profesor!$G$2:$H$101,2,0)</f>
        <v>46</v>
      </c>
      <c r="K3671">
        <f>VLOOKUP(H3671,ar_predmet!A:C,3,0)</f>
        <v>29</v>
      </c>
      <c r="L3671" s="3">
        <f>VLOOKUP(H3671,ar_predmet!A:C,2,FALSE())</f>
        <v>5231</v>
      </c>
      <c r="M3671">
        <f>+VLOOKUP(G3671,tip_dogodka!$B$2:$C$10,2,0)</f>
        <v>2</v>
      </c>
      <c r="N3671">
        <f>+VLOOKUP(E3671,prostor!$F$1:$G$101,2,0)</f>
        <v>6</v>
      </c>
      <c r="O3671">
        <f t="shared" si="228"/>
        <v>150</v>
      </c>
      <c r="P3671">
        <f>VLOOKUP(O3671,mi2hh!A$2:B$4261,2,FALSE())</f>
        <v>3</v>
      </c>
      <c r="Q3671" t="str">
        <f t="shared" si="229"/>
        <v>Red</v>
      </c>
      <c r="R3671" t="str">
        <f t="shared" si="230"/>
        <v>VS</v>
      </c>
      <c r="S3671" s="24" t="s">
        <v>1181</v>
      </c>
      <c r="T3671" t="str">
        <f t="shared" si="231"/>
        <v/>
      </c>
      <c r="U3671">
        <f>VLOOKUP(S3671,ar_skupina!L$2:M$136,2,FALSE())</f>
        <v>41</v>
      </c>
    </row>
    <row r="3672" spans="1:21" ht="14.25" customHeight="1" x14ac:dyDescent="0.25">
      <c r="A3672">
        <v>4448</v>
      </c>
      <c r="B3672" s="9">
        <v>45355.635416666701</v>
      </c>
      <c r="C3672" s="9">
        <v>45355.739583333299</v>
      </c>
      <c r="D3672" t="s">
        <v>2412</v>
      </c>
      <c r="E3672">
        <v>301</v>
      </c>
      <c r="F3672" t="s">
        <v>2407</v>
      </c>
      <c r="G3672" t="s">
        <v>2</v>
      </c>
      <c r="H3672" t="s">
        <v>2408</v>
      </c>
      <c r="I3672" s="63" t="e">
        <f t="array" ref="I3672">_xlfn.IFS(#REF!="1",1,#REF!="2",2,#REF!="3",3,#REF!="1A",4,#REF!="1B",5,#REF!="2A",6,#REF!="2B",7,#REF!="3A",8,#REF!="3B",9,#REF!="4A",10,#REF!="","")</f>
        <v>#REF!</v>
      </c>
      <c r="J3672">
        <f>VLOOKUP(F3672,profesor!$G$2:$H$101,2,0)</f>
        <v>46</v>
      </c>
      <c r="K3672">
        <f>VLOOKUP(H3672,ar_predmet!A:C,3,0)</f>
        <v>29</v>
      </c>
      <c r="L3672" s="3">
        <f>VLOOKUP(H3672,ar_predmet!A:C,2,FALSE())</f>
        <v>5231</v>
      </c>
      <c r="M3672">
        <f>+VLOOKUP(G3672,tip_dogodka!$B$2:$C$10,2,0)</f>
        <v>1</v>
      </c>
      <c r="N3672">
        <f>+VLOOKUP(E3672,prostor!$F$1:$G$101,2,0)</f>
        <v>5</v>
      </c>
      <c r="O3672">
        <f t="shared" si="228"/>
        <v>150</v>
      </c>
      <c r="P3672">
        <f>VLOOKUP(O3672,mi2hh!A$2:B$4261,2,FALSE())</f>
        <v>3</v>
      </c>
      <c r="Q3672" t="str">
        <f t="shared" si="229"/>
        <v>Red</v>
      </c>
      <c r="R3672" t="str">
        <f t="shared" si="230"/>
        <v>UN</v>
      </c>
      <c r="S3672" s="24" t="s">
        <v>1204</v>
      </c>
      <c r="T3672" t="str">
        <f t="shared" si="231"/>
        <v/>
      </c>
      <c r="U3672">
        <f>VLOOKUP(S3672,ar_skupina!L$2:M$136,2,FALSE())</f>
        <v>55</v>
      </c>
    </row>
    <row r="3673" spans="1:21" ht="14.25" customHeight="1" x14ac:dyDescent="0.25">
      <c r="A3673">
        <v>4449</v>
      </c>
      <c r="B3673" s="9">
        <v>45266.489583333299</v>
      </c>
      <c r="C3673" s="9">
        <v>45266.59375</v>
      </c>
      <c r="D3673" t="s">
        <v>2413</v>
      </c>
      <c r="E3673" t="s">
        <v>16</v>
      </c>
      <c r="F3673" t="s">
        <v>2407</v>
      </c>
      <c r="G3673" t="s">
        <v>4</v>
      </c>
      <c r="H3673" t="s">
        <v>2408</v>
      </c>
      <c r="I3673" s="63" t="e">
        <f t="array" ref="I3673">_xlfn.IFS(#REF!="1",1,#REF!="2",2,#REF!="3",3,#REF!="1A",4,#REF!="1B",5,#REF!="2A",6,#REF!="2B",7,#REF!="3A",8,#REF!="3B",9,#REF!="4A",10,#REF!="","")</f>
        <v>#REF!</v>
      </c>
      <c r="J3673">
        <f>VLOOKUP(F3673,profesor!$G$2:$H$101,2,0)</f>
        <v>46</v>
      </c>
      <c r="K3673">
        <f>VLOOKUP(H3673,ar_predmet!A:C,3,0)</f>
        <v>29</v>
      </c>
      <c r="L3673" s="3">
        <f>VLOOKUP(H3673,ar_predmet!A:C,2,FALSE())</f>
        <v>5231</v>
      </c>
      <c r="M3673">
        <f>+VLOOKUP(G3673,tip_dogodka!$B$2:$C$10,2,0)</f>
        <v>3</v>
      </c>
      <c r="N3673">
        <f>+VLOOKUP(E3673,prostor!$F$1:$G$101,2,0)</f>
        <v>54</v>
      </c>
      <c r="O3673">
        <f t="shared" si="228"/>
        <v>150</v>
      </c>
      <c r="P3673">
        <f>VLOOKUP(O3673,mi2hh!A$2:B$4261,2,FALSE())</f>
        <v>3</v>
      </c>
      <c r="Q3673" t="str">
        <f t="shared" si="229"/>
        <v>Red</v>
      </c>
      <c r="R3673" t="str">
        <f t="shared" si="230"/>
        <v>VS</v>
      </c>
      <c r="S3673" s="24" t="s">
        <v>1181</v>
      </c>
      <c r="T3673" t="str">
        <f t="shared" si="231"/>
        <v/>
      </c>
      <c r="U3673">
        <f>VLOOKUP(S3673,ar_skupina!L$2:M$136,2,FALSE())</f>
        <v>41</v>
      </c>
    </row>
    <row r="3674" spans="1:21" ht="14.25" customHeight="1" x14ac:dyDescent="0.25">
      <c r="A3674">
        <v>4450</v>
      </c>
      <c r="B3674" s="9">
        <v>45244.75</v>
      </c>
      <c r="C3674" s="9">
        <v>45244.920138888898</v>
      </c>
      <c r="D3674" t="s">
        <v>2414</v>
      </c>
      <c r="E3674" t="s">
        <v>17</v>
      </c>
      <c r="F3674" t="s">
        <v>2407</v>
      </c>
      <c r="G3674" t="s">
        <v>10</v>
      </c>
      <c r="H3674" t="s">
        <v>2415</v>
      </c>
      <c r="I3674" s="63" t="e">
        <f t="array" ref="I3674">_xlfn.IFS(#REF!="1",1,#REF!="2",2,#REF!="3",3,#REF!="1A",4,#REF!="1B",5,#REF!="2A",6,#REF!="2B",7,#REF!="3A",8,#REF!="3B",9,#REF!="4A",10,#REF!="","")</f>
        <v>#REF!</v>
      </c>
      <c r="J3674">
        <f>VLOOKUP(F3674,profesor!$G$2:$H$101,2,0)</f>
        <v>46</v>
      </c>
      <c r="K3674">
        <f>VLOOKUP(H3674,ar_predmet!A:C,3,0)</f>
        <v>264</v>
      </c>
      <c r="L3674" s="3" t="str">
        <f>VLOOKUP(H3674,ar_predmet!A:C,2,FALSE())</f>
        <v>KM104</v>
      </c>
      <c r="M3674">
        <f>+VLOOKUP(G3674,tip_dogodka!$B$2:$C$10,2,0)</f>
        <v>9</v>
      </c>
      <c r="N3674">
        <f>+VLOOKUP(E3674,prostor!$F$1:$G$101,2,0)</f>
        <v>55</v>
      </c>
      <c r="O3674">
        <f t="shared" si="228"/>
        <v>245</v>
      </c>
      <c r="P3674">
        <f>VLOOKUP(O3674,mi2hh!A$2:B$4261,2,FALSE())</f>
        <v>5</v>
      </c>
      <c r="Q3674" t="str">
        <f t="shared" si="229"/>
        <v>Izr</v>
      </c>
      <c r="R3674" t="str">
        <f t="shared" si="230"/>
        <v>VS</v>
      </c>
      <c r="S3674" s="24" t="s">
        <v>1240</v>
      </c>
      <c r="T3674" t="str">
        <f t="shared" si="231"/>
        <v/>
      </c>
      <c r="U3674">
        <f>VLOOKUP(S3674,ar_skupina!L$2:M$136,2,FALSE())</f>
        <v>94</v>
      </c>
    </row>
    <row r="3675" spans="1:21" ht="14.25" customHeight="1" x14ac:dyDescent="0.25">
      <c r="A3675">
        <v>4451</v>
      </c>
      <c r="B3675" s="9">
        <v>45272.489583333299</v>
      </c>
      <c r="C3675" s="9">
        <v>45272.59375</v>
      </c>
      <c r="D3675" t="s">
        <v>2409</v>
      </c>
      <c r="E3675">
        <v>302</v>
      </c>
      <c r="F3675" t="s">
        <v>2407</v>
      </c>
      <c r="G3675" t="s">
        <v>2</v>
      </c>
      <c r="H3675" t="s">
        <v>2408</v>
      </c>
      <c r="I3675" s="63" t="e">
        <f t="array" ref="I3675">_xlfn.IFS(#REF!="1",1,#REF!="2",2,#REF!="3",3,#REF!="1A",4,#REF!="1B",5,#REF!="2A",6,#REF!="2B",7,#REF!="3A",8,#REF!="3B",9,#REF!="4A",10,#REF!="","")</f>
        <v>#REF!</v>
      </c>
      <c r="J3675">
        <f>VLOOKUP(F3675,profesor!$G$2:$H$101,2,0)</f>
        <v>46</v>
      </c>
      <c r="K3675">
        <f>VLOOKUP(H3675,ar_predmet!A:C,3,0)</f>
        <v>29</v>
      </c>
      <c r="L3675" s="3">
        <f>VLOOKUP(H3675,ar_predmet!A:C,2,FALSE())</f>
        <v>5231</v>
      </c>
      <c r="M3675">
        <f>+VLOOKUP(G3675,tip_dogodka!$B$2:$C$10,2,0)</f>
        <v>1</v>
      </c>
      <c r="N3675">
        <f>+VLOOKUP(E3675,prostor!$F$1:$G$101,2,0)</f>
        <v>6</v>
      </c>
      <c r="O3675">
        <f t="shared" si="228"/>
        <v>150</v>
      </c>
      <c r="P3675">
        <f>VLOOKUP(O3675,mi2hh!A$2:B$4261,2,FALSE())</f>
        <v>3</v>
      </c>
      <c r="Q3675" t="str">
        <f t="shared" si="229"/>
        <v>Red</v>
      </c>
      <c r="R3675" t="str">
        <f t="shared" si="230"/>
        <v>VS</v>
      </c>
      <c r="S3675" s="24" t="s">
        <v>1181</v>
      </c>
      <c r="T3675" t="str">
        <f t="shared" si="231"/>
        <v/>
      </c>
      <c r="U3675">
        <f>VLOOKUP(S3675,ar_skupina!L$2:M$136,2,FALSE())</f>
        <v>41</v>
      </c>
    </row>
    <row r="3676" spans="1:21" ht="14.25" customHeight="1" x14ac:dyDescent="0.25">
      <c r="A3676">
        <v>4452</v>
      </c>
      <c r="B3676" s="9">
        <v>45390.791666666701</v>
      </c>
      <c r="C3676" s="9">
        <v>45390.961805555598</v>
      </c>
      <c r="D3676" t="s">
        <v>2416</v>
      </c>
      <c r="E3676" t="s">
        <v>17</v>
      </c>
      <c r="F3676" t="s">
        <v>2407</v>
      </c>
      <c r="G3676" t="s">
        <v>8</v>
      </c>
      <c r="H3676" s="54" t="s">
        <v>2417</v>
      </c>
      <c r="I3676" s="63" t="e">
        <f t="array" ref="I3676">_xlfn.IFS(#REF!="1",1,#REF!="2",2,#REF!="3",3,#REF!="1A",4,#REF!="1B",5,#REF!="2A",6,#REF!="2B",7,#REF!="3A",8,#REF!="3B",9,#REF!="4A",10,#REF!="","")</f>
        <v>#REF!</v>
      </c>
      <c r="J3676">
        <f>VLOOKUP(F3676,profesor!$G$2:$H$101,2,0)</f>
        <v>46</v>
      </c>
      <c r="K3676">
        <f>VLOOKUP(H3676,ar_predmet!A:C,3,0)</f>
        <v>163</v>
      </c>
      <c r="L3676" s="3">
        <f>VLOOKUP(H3676,ar_predmet!A:C,2,FALSE())</f>
        <v>7123</v>
      </c>
      <c r="M3676">
        <f>+VLOOKUP(G3676,tip_dogodka!$B$2:$C$10,2,0)</f>
        <v>7</v>
      </c>
      <c r="N3676">
        <f>+VLOOKUP(E3676,prostor!$F$1:$G$101,2,0)</f>
        <v>55</v>
      </c>
      <c r="O3676">
        <f t="shared" si="228"/>
        <v>245</v>
      </c>
      <c r="P3676">
        <f>VLOOKUP(O3676,mi2hh!A$2:B$4261,2,FALSE())</f>
        <v>5</v>
      </c>
      <c r="Q3676" t="str">
        <f t="shared" si="229"/>
        <v>Izr</v>
      </c>
      <c r="R3676" t="str">
        <f t="shared" si="230"/>
        <v>MA</v>
      </c>
      <c r="S3676" s="24" t="s">
        <v>1266</v>
      </c>
      <c r="T3676" t="str">
        <f t="shared" si="231"/>
        <v/>
      </c>
      <c r="U3676">
        <f>VLOOKUP(S3676,ar_skupina!L$2:M$136,2,FALSE())</f>
        <v>117</v>
      </c>
    </row>
    <row r="3677" spans="1:21" ht="14.25" customHeight="1" x14ac:dyDescent="0.25">
      <c r="A3677">
        <v>4453</v>
      </c>
      <c r="B3677" s="9">
        <v>45364.75</v>
      </c>
      <c r="C3677" s="9">
        <v>45364.920138888898</v>
      </c>
      <c r="D3677" t="s">
        <v>2418</v>
      </c>
      <c r="E3677" t="s">
        <v>17</v>
      </c>
      <c r="F3677" t="s">
        <v>2407</v>
      </c>
      <c r="G3677" t="s">
        <v>8</v>
      </c>
      <c r="H3677" t="s">
        <v>2408</v>
      </c>
      <c r="I3677" s="63" t="e">
        <f t="array" ref="I3677">_xlfn.IFS(#REF!="1",1,#REF!="2",2,#REF!="3",3,#REF!="1A",4,#REF!="1B",5,#REF!="2A",6,#REF!="2B",7,#REF!="3A",8,#REF!="3B",9,#REF!="4A",10,#REF!="","")</f>
        <v>#REF!</v>
      </c>
      <c r="J3677">
        <f>VLOOKUP(F3677,profesor!$G$2:$H$101,2,0)</f>
        <v>46</v>
      </c>
      <c r="K3677">
        <f>VLOOKUP(H3677,ar_predmet!A:C,3,0)</f>
        <v>29</v>
      </c>
      <c r="L3677" s="3">
        <f>VLOOKUP(H3677,ar_predmet!A:C,2,FALSE())</f>
        <v>5231</v>
      </c>
      <c r="M3677">
        <f>+VLOOKUP(G3677,tip_dogodka!$B$2:$C$10,2,0)</f>
        <v>7</v>
      </c>
      <c r="N3677">
        <f>+VLOOKUP(E3677,prostor!$F$1:$G$101,2,0)</f>
        <v>55</v>
      </c>
      <c r="O3677">
        <f t="shared" si="228"/>
        <v>245</v>
      </c>
      <c r="P3677">
        <f>VLOOKUP(O3677,mi2hh!A$2:B$4261,2,FALSE())</f>
        <v>5</v>
      </c>
      <c r="Q3677" t="str">
        <f t="shared" si="229"/>
        <v>Izr</v>
      </c>
      <c r="R3677" t="str">
        <f t="shared" si="230"/>
        <v>VS</v>
      </c>
      <c r="S3677" s="24" t="s">
        <v>1254</v>
      </c>
      <c r="T3677" t="str">
        <f t="shared" si="231"/>
        <v/>
      </c>
      <c r="U3677">
        <f>VLOOKUP(S3677,ar_skupina!L$2:M$136,2,FALSE())</f>
        <v>107</v>
      </c>
    </row>
    <row r="3678" spans="1:21" ht="14.25" customHeight="1" x14ac:dyDescent="0.25">
      <c r="A3678">
        <v>4454</v>
      </c>
      <c r="B3678" s="9">
        <v>45386.677083333299</v>
      </c>
      <c r="C3678" s="9">
        <v>45386.78125</v>
      </c>
      <c r="D3678" t="s">
        <v>2406</v>
      </c>
      <c r="E3678">
        <v>307</v>
      </c>
      <c r="F3678" t="s">
        <v>2407</v>
      </c>
      <c r="G3678" t="s">
        <v>3</v>
      </c>
      <c r="H3678" t="s">
        <v>2408</v>
      </c>
      <c r="I3678" s="63" t="e">
        <f t="array" ref="I3678">_xlfn.IFS(#REF!="1",1,#REF!="2",2,#REF!="3",3,#REF!="1A",4,#REF!="1B",5,#REF!="2A",6,#REF!="2B",7,#REF!="3A",8,#REF!="3B",9,#REF!="4A",10,#REF!="","")</f>
        <v>#REF!</v>
      </c>
      <c r="J3678">
        <f>VLOOKUP(F3678,profesor!$G$2:$H$101,2,0)</f>
        <v>46</v>
      </c>
      <c r="K3678">
        <f>VLOOKUP(H3678,ar_predmet!A:C,3,0)</f>
        <v>29</v>
      </c>
      <c r="L3678" s="3">
        <f>VLOOKUP(H3678,ar_predmet!A:C,2,FALSE())</f>
        <v>5231</v>
      </c>
      <c r="M3678">
        <f>+VLOOKUP(G3678,tip_dogodka!$B$2:$C$10,2,0)</f>
        <v>2</v>
      </c>
      <c r="N3678">
        <f>+VLOOKUP(E3678,prostor!$F$1:$G$101,2,0)</f>
        <v>9</v>
      </c>
      <c r="O3678">
        <f t="shared" si="228"/>
        <v>150</v>
      </c>
      <c r="P3678">
        <f>VLOOKUP(O3678,mi2hh!A$2:B$4261,2,FALSE())</f>
        <v>3</v>
      </c>
      <c r="Q3678" t="str">
        <f t="shared" si="229"/>
        <v>Red</v>
      </c>
      <c r="R3678" t="str">
        <f t="shared" si="230"/>
        <v>UN</v>
      </c>
      <c r="S3678" s="24" t="s">
        <v>1204</v>
      </c>
      <c r="T3678" t="str">
        <f t="shared" si="231"/>
        <v/>
      </c>
      <c r="U3678">
        <f>VLOOKUP(S3678,ar_skupina!L$2:M$136,2,FALSE())</f>
        <v>55</v>
      </c>
    </row>
    <row r="3679" spans="1:21" ht="14.25" customHeight="1" x14ac:dyDescent="0.25">
      <c r="A3679">
        <v>4455</v>
      </c>
      <c r="B3679" s="9">
        <v>45265.489583333299</v>
      </c>
      <c r="C3679" s="9">
        <v>45265.59375</v>
      </c>
      <c r="D3679" t="s">
        <v>2409</v>
      </c>
      <c r="E3679">
        <v>302</v>
      </c>
      <c r="F3679" t="s">
        <v>2407</v>
      </c>
      <c r="G3679" t="s">
        <v>2</v>
      </c>
      <c r="H3679" t="s">
        <v>2408</v>
      </c>
      <c r="I3679" s="63" t="e">
        <f t="array" ref="I3679">_xlfn.IFS(#REF!="1",1,#REF!="2",2,#REF!="3",3,#REF!="1A",4,#REF!="1B",5,#REF!="2A",6,#REF!="2B",7,#REF!="3A",8,#REF!="3B",9,#REF!="4A",10,#REF!="","")</f>
        <v>#REF!</v>
      </c>
      <c r="J3679">
        <f>VLOOKUP(F3679,profesor!$G$2:$H$101,2,0)</f>
        <v>46</v>
      </c>
      <c r="K3679">
        <f>VLOOKUP(H3679,ar_predmet!A:C,3,0)</f>
        <v>29</v>
      </c>
      <c r="L3679" s="3">
        <f>VLOOKUP(H3679,ar_predmet!A:C,2,FALSE())</f>
        <v>5231</v>
      </c>
      <c r="M3679">
        <f>+VLOOKUP(G3679,tip_dogodka!$B$2:$C$10,2,0)</f>
        <v>1</v>
      </c>
      <c r="N3679">
        <f>+VLOOKUP(E3679,prostor!$F$1:$G$101,2,0)</f>
        <v>6</v>
      </c>
      <c r="O3679">
        <f t="shared" si="228"/>
        <v>150</v>
      </c>
      <c r="P3679">
        <f>VLOOKUP(O3679,mi2hh!A$2:B$4261,2,FALSE())</f>
        <v>3</v>
      </c>
      <c r="Q3679" t="str">
        <f t="shared" si="229"/>
        <v>Red</v>
      </c>
      <c r="R3679" t="str">
        <f t="shared" si="230"/>
        <v>VS</v>
      </c>
      <c r="S3679" s="24" t="s">
        <v>1181</v>
      </c>
      <c r="T3679" t="str">
        <f t="shared" si="231"/>
        <v/>
      </c>
      <c r="U3679">
        <f>VLOOKUP(S3679,ar_skupina!L$2:M$136,2,FALSE())</f>
        <v>41</v>
      </c>
    </row>
    <row r="3680" spans="1:21" ht="14.25" customHeight="1" x14ac:dyDescent="0.25">
      <c r="A3680">
        <v>4456</v>
      </c>
      <c r="B3680" s="9">
        <v>45376.75</v>
      </c>
      <c r="C3680" s="9">
        <v>45376.854166666701</v>
      </c>
      <c r="D3680" t="s">
        <v>2419</v>
      </c>
      <c r="E3680" t="s">
        <v>16</v>
      </c>
      <c r="F3680" t="s">
        <v>2407</v>
      </c>
      <c r="G3680" t="s">
        <v>5</v>
      </c>
      <c r="H3680" t="s">
        <v>2408</v>
      </c>
      <c r="I3680" s="63" t="e">
        <f t="array" ref="I3680">_xlfn.IFS(#REF!="1",1,#REF!="2",2,#REF!="3",3,#REF!="1A",4,#REF!="1B",5,#REF!="2A",6,#REF!="2B",7,#REF!="3A",8,#REF!="3B",9,#REF!="4A",10,#REF!="","")</f>
        <v>#REF!</v>
      </c>
      <c r="J3680">
        <f>VLOOKUP(F3680,profesor!$G$2:$H$101,2,0)</f>
        <v>46</v>
      </c>
      <c r="K3680">
        <f>VLOOKUP(H3680,ar_predmet!A:C,3,0)</f>
        <v>29</v>
      </c>
      <c r="L3680" s="3">
        <f>VLOOKUP(H3680,ar_predmet!A:C,2,FALSE())</f>
        <v>5231</v>
      </c>
      <c r="M3680">
        <f>+VLOOKUP(G3680,tip_dogodka!$B$2:$C$10,2,0)</f>
        <v>4</v>
      </c>
      <c r="N3680">
        <f>+VLOOKUP(E3680,prostor!$F$1:$G$101,2,0)</f>
        <v>54</v>
      </c>
      <c r="O3680">
        <f t="shared" si="228"/>
        <v>150</v>
      </c>
      <c r="P3680">
        <f>VLOOKUP(O3680,mi2hh!A$2:B$4261,2,FALSE())</f>
        <v>3</v>
      </c>
      <c r="Q3680" t="str">
        <f t="shared" si="229"/>
        <v>Red</v>
      </c>
      <c r="R3680" t="str">
        <f t="shared" si="230"/>
        <v>UN</v>
      </c>
      <c r="S3680" s="24" t="s">
        <v>1204</v>
      </c>
      <c r="T3680" t="str">
        <f t="shared" si="231"/>
        <v/>
      </c>
      <c r="U3680">
        <f>VLOOKUP(S3680,ar_skupina!L$2:M$136,2,FALSE())</f>
        <v>55</v>
      </c>
    </row>
    <row r="3681" spans="1:21" ht="14.25" customHeight="1" x14ac:dyDescent="0.25">
      <c r="A3681">
        <v>4457</v>
      </c>
      <c r="B3681" s="9">
        <v>45358.75</v>
      </c>
      <c r="C3681" s="9">
        <v>45358.854166666701</v>
      </c>
      <c r="D3681" t="s">
        <v>2411</v>
      </c>
      <c r="E3681" t="s">
        <v>16</v>
      </c>
      <c r="F3681" t="s">
        <v>2407</v>
      </c>
      <c r="G3681" t="s">
        <v>4</v>
      </c>
      <c r="H3681" t="s">
        <v>2408</v>
      </c>
      <c r="I3681" s="63" t="e">
        <f t="array" ref="I3681">_xlfn.IFS(#REF!="1",1,#REF!="2",2,#REF!="3",3,#REF!="1A",4,#REF!="1B",5,#REF!="2A",6,#REF!="2B",7,#REF!="3A",8,#REF!="3B",9,#REF!="4A",10,#REF!="","")</f>
        <v>#REF!</v>
      </c>
      <c r="J3681">
        <f>VLOOKUP(F3681,profesor!$G$2:$H$101,2,0)</f>
        <v>46</v>
      </c>
      <c r="K3681">
        <f>VLOOKUP(H3681,ar_predmet!A:C,3,0)</f>
        <v>29</v>
      </c>
      <c r="L3681" s="3">
        <f>VLOOKUP(H3681,ar_predmet!A:C,2,FALSE())</f>
        <v>5231</v>
      </c>
      <c r="M3681">
        <f>+VLOOKUP(G3681,tip_dogodka!$B$2:$C$10,2,0)</f>
        <v>3</v>
      </c>
      <c r="N3681">
        <f>+VLOOKUP(E3681,prostor!$F$1:$G$101,2,0)</f>
        <v>54</v>
      </c>
      <c r="O3681">
        <f t="shared" si="228"/>
        <v>150</v>
      </c>
      <c r="P3681">
        <f>VLOOKUP(O3681,mi2hh!A$2:B$4261,2,FALSE())</f>
        <v>3</v>
      </c>
      <c r="Q3681" t="str">
        <f t="shared" si="229"/>
        <v>Red</v>
      </c>
      <c r="R3681" t="str">
        <f t="shared" si="230"/>
        <v>UN</v>
      </c>
      <c r="S3681" s="24" t="s">
        <v>1204</v>
      </c>
      <c r="T3681" t="str">
        <f t="shared" si="231"/>
        <v/>
      </c>
      <c r="U3681">
        <f>VLOOKUP(S3681,ar_skupina!L$2:M$136,2,FALSE())</f>
        <v>55</v>
      </c>
    </row>
    <row r="3682" spans="1:21" ht="14.25" customHeight="1" x14ac:dyDescent="0.25">
      <c r="A3682">
        <v>4458</v>
      </c>
      <c r="B3682" s="9">
        <v>45385.677083333299</v>
      </c>
      <c r="C3682" s="9">
        <v>45385.78125</v>
      </c>
      <c r="D3682" t="s">
        <v>2419</v>
      </c>
      <c r="E3682" t="s">
        <v>16</v>
      </c>
      <c r="F3682" t="s">
        <v>2407</v>
      </c>
      <c r="G3682" t="s">
        <v>5</v>
      </c>
      <c r="H3682" t="s">
        <v>2408</v>
      </c>
      <c r="I3682" s="63" t="e">
        <f t="array" ref="I3682">_xlfn.IFS(#REF!="1",1,#REF!="2",2,#REF!="3",3,#REF!="1A",4,#REF!="1B",5,#REF!="2A",6,#REF!="2B",7,#REF!="3A",8,#REF!="3B",9,#REF!="4A",10,#REF!="","")</f>
        <v>#REF!</v>
      </c>
      <c r="J3682">
        <f>VLOOKUP(F3682,profesor!$G$2:$H$101,2,0)</f>
        <v>46</v>
      </c>
      <c r="K3682">
        <f>VLOOKUP(H3682,ar_predmet!A:C,3,0)</f>
        <v>29</v>
      </c>
      <c r="L3682" s="3">
        <f>VLOOKUP(H3682,ar_predmet!A:C,2,FALSE())</f>
        <v>5231</v>
      </c>
      <c r="M3682">
        <f>+VLOOKUP(G3682,tip_dogodka!$B$2:$C$10,2,0)</f>
        <v>4</v>
      </c>
      <c r="N3682">
        <f>+VLOOKUP(E3682,prostor!$F$1:$G$101,2,0)</f>
        <v>54</v>
      </c>
      <c r="O3682">
        <f t="shared" si="228"/>
        <v>150</v>
      </c>
      <c r="P3682">
        <f>VLOOKUP(O3682,mi2hh!A$2:B$4261,2,FALSE())</f>
        <v>3</v>
      </c>
      <c r="Q3682" t="str">
        <f t="shared" si="229"/>
        <v>Red</v>
      </c>
      <c r="R3682" t="str">
        <f t="shared" si="230"/>
        <v>UN</v>
      </c>
      <c r="S3682" s="24" t="s">
        <v>1204</v>
      </c>
      <c r="T3682" t="str">
        <f t="shared" si="231"/>
        <v/>
      </c>
      <c r="U3682">
        <f>VLOOKUP(S3682,ar_skupina!L$2:M$136,2,FALSE())</f>
        <v>55</v>
      </c>
    </row>
    <row r="3683" spans="1:21" ht="14.25" customHeight="1" x14ac:dyDescent="0.25">
      <c r="A3683">
        <v>4459</v>
      </c>
      <c r="B3683" s="9">
        <v>45366.635416666701</v>
      </c>
      <c r="C3683" s="9">
        <v>45366.739583333299</v>
      </c>
      <c r="D3683" t="s">
        <v>2412</v>
      </c>
      <c r="E3683">
        <v>301</v>
      </c>
      <c r="F3683" t="s">
        <v>2407</v>
      </c>
      <c r="G3683" t="s">
        <v>2</v>
      </c>
      <c r="H3683" t="s">
        <v>2408</v>
      </c>
      <c r="I3683" s="63" t="e">
        <f t="array" ref="I3683">_xlfn.IFS(#REF!="1",1,#REF!="2",2,#REF!="3",3,#REF!="1A",4,#REF!="1B",5,#REF!="2A",6,#REF!="2B",7,#REF!="3A",8,#REF!="3B",9,#REF!="4A",10,#REF!="","")</f>
        <v>#REF!</v>
      </c>
      <c r="J3683">
        <f>VLOOKUP(F3683,profesor!$G$2:$H$101,2,0)</f>
        <v>46</v>
      </c>
      <c r="K3683">
        <f>VLOOKUP(H3683,ar_predmet!A:C,3,0)</f>
        <v>29</v>
      </c>
      <c r="L3683" s="3">
        <f>VLOOKUP(H3683,ar_predmet!A:C,2,FALSE())</f>
        <v>5231</v>
      </c>
      <c r="M3683">
        <f>+VLOOKUP(G3683,tip_dogodka!$B$2:$C$10,2,0)</f>
        <v>1</v>
      </c>
      <c r="N3683">
        <f>+VLOOKUP(E3683,prostor!$F$1:$G$101,2,0)</f>
        <v>5</v>
      </c>
      <c r="O3683">
        <f t="shared" si="228"/>
        <v>150</v>
      </c>
      <c r="P3683">
        <f>VLOOKUP(O3683,mi2hh!A$2:B$4261,2,FALSE())</f>
        <v>3</v>
      </c>
      <c r="Q3683" t="str">
        <f t="shared" si="229"/>
        <v>Red</v>
      </c>
      <c r="R3683" t="str">
        <f t="shared" si="230"/>
        <v>UN</v>
      </c>
      <c r="S3683" s="24" t="s">
        <v>1204</v>
      </c>
      <c r="T3683" t="str">
        <f t="shared" si="231"/>
        <v/>
      </c>
      <c r="U3683">
        <f>VLOOKUP(S3683,ar_skupina!L$2:M$136,2,FALSE())</f>
        <v>55</v>
      </c>
    </row>
    <row r="3684" spans="1:21" ht="14.25" customHeight="1" x14ac:dyDescent="0.25">
      <c r="A3684">
        <v>4460</v>
      </c>
      <c r="B3684" s="9">
        <v>45300.375</v>
      </c>
      <c r="C3684" s="9">
        <v>45300.479166666701</v>
      </c>
      <c r="D3684" t="s">
        <v>2410</v>
      </c>
      <c r="E3684">
        <v>302</v>
      </c>
      <c r="F3684" t="s">
        <v>2407</v>
      </c>
      <c r="G3684" t="s">
        <v>3</v>
      </c>
      <c r="H3684" t="s">
        <v>2408</v>
      </c>
      <c r="I3684" s="63" t="e">
        <f t="array" ref="I3684">_xlfn.IFS(#REF!="1",1,#REF!="2",2,#REF!="3",3,#REF!="1A",4,#REF!="1B",5,#REF!="2A",6,#REF!="2B",7,#REF!="3A",8,#REF!="3B",9,#REF!="4A",10,#REF!="","")</f>
        <v>#REF!</v>
      </c>
      <c r="J3684">
        <f>VLOOKUP(F3684,profesor!$G$2:$H$101,2,0)</f>
        <v>46</v>
      </c>
      <c r="K3684">
        <f>VLOOKUP(H3684,ar_predmet!A:C,3,0)</f>
        <v>29</v>
      </c>
      <c r="L3684" s="3">
        <f>VLOOKUP(H3684,ar_predmet!A:C,2,FALSE())</f>
        <v>5231</v>
      </c>
      <c r="M3684">
        <f>+VLOOKUP(G3684,tip_dogodka!$B$2:$C$10,2,0)</f>
        <v>2</v>
      </c>
      <c r="N3684">
        <f>+VLOOKUP(E3684,prostor!$F$1:$G$101,2,0)</f>
        <v>6</v>
      </c>
      <c r="O3684">
        <f t="shared" si="228"/>
        <v>150</v>
      </c>
      <c r="P3684">
        <f>VLOOKUP(O3684,mi2hh!A$2:B$4261,2,FALSE())</f>
        <v>3</v>
      </c>
      <c r="Q3684" t="str">
        <f t="shared" si="229"/>
        <v>Red</v>
      </c>
      <c r="R3684" t="str">
        <f t="shared" si="230"/>
        <v>VS</v>
      </c>
      <c r="S3684" s="24" t="s">
        <v>1181</v>
      </c>
      <c r="T3684" t="str">
        <f t="shared" si="231"/>
        <v/>
      </c>
      <c r="U3684">
        <f>VLOOKUP(S3684,ar_skupina!L$2:M$136,2,FALSE())</f>
        <v>41</v>
      </c>
    </row>
    <row r="3685" spans="1:21" ht="14.25" customHeight="1" x14ac:dyDescent="0.25">
      <c r="A3685">
        <v>4461</v>
      </c>
      <c r="B3685" s="9">
        <v>45279.489583333299</v>
      </c>
      <c r="C3685" s="9">
        <v>45279.59375</v>
      </c>
      <c r="D3685" t="s">
        <v>2413</v>
      </c>
      <c r="E3685" t="s">
        <v>16</v>
      </c>
      <c r="F3685" t="s">
        <v>2407</v>
      </c>
      <c r="G3685" t="s">
        <v>4</v>
      </c>
      <c r="H3685" t="s">
        <v>2408</v>
      </c>
      <c r="I3685" s="63" t="e">
        <f t="array" ref="I3685">_xlfn.IFS(#REF!="1",1,#REF!="2",2,#REF!="3",3,#REF!="1A",4,#REF!="1B",5,#REF!="2A",6,#REF!="2B",7,#REF!="3A",8,#REF!="3B",9,#REF!="4A",10,#REF!="","")</f>
        <v>#REF!</v>
      </c>
      <c r="J3685">
        <f>VLOOKUP(F3685,profesor!$G$2:$H$101,2,0)</f>
        <v>46</v>
      </c>
      <c r="K3685">
        <f>VLOOKUP(H3685,ar_predmet!A:C,3,0)</f>
        <v>29</v>
      </c>
      <c r="L3685" s="3">
        <f>VLOOKUP(H3685,ar_predmet!A:C,2,FALSE())</f>
        <v>5231</v>
      </c>
      <c r="M3685">
        <f>+VLOOKUP(G3685,tip_dogodka!$B$2:$C$10,2,0)</f>
        <v>3</v>
      </c>
      <c r="N3685">
        <f>+VLOOKUP(E3685,prostor!$F$1:$G$101,2,0)</f>
        <v>54</v>
      </c>
      <c r="O3685">
        <f t="shared" si="228"/>
        <v>150</v>
      </c>
      <c r="P3685">
        <f>VLOOKUP(O3685,mi2hh!A$2:B$4261,2,FALSE())</f>
        <v>3</v>
      </c>
      <c r="Q3685" t="str">
        <f t="shared" si="229"/>
        <v>Red</v>
      </c>
      <c r="R3685" t="str">
        <f t="shared" si="230"/>
        <v>VS</v>
      </c>
      <c r="S3685" s="24" t="s">
        <v>1181</v>
      </c>
      <c r="T3685" t="str">
        <f t="shared" si="231"/>
        <v/>
      </c>
      <c r="U3685">
        <f>VLOOKUP(S3685,ar_skupina!L$2:M$136,2,FALSE())</f>
        <v>41</v>
      </c>
    </row>
    <row r="3686" spans="1:21" ht="14.25" customHeight="1" x14ac:dyDescent="0.25">
      <c r="A3686">
        <v>4462</v>
      </c>
      <c r="B3686" s="9">
        <v>45264.489583333299</v>
      </c>
      <c r="C3686" s="9">
        <v>45264.59375</v>
      </c>
      <c r="D3686" t="s">
        <v>2409</v>
      </c>
      <c r="E3686">
        <v>302</v>
      </c>
      <c r="F3686" t="s">
        <v>2407</v>
      </c>
      <c r="G3686" t="s">
        <v>2</v>
      </c>
      <c r="H3686" t="s">
        <v>2408</v>
      </c>
      <c r="I3686" s="63" t="e">
        <f t="array" ref="I3686">_xlfn.IFS(#REF!="1",1,#REF!="2",2,#REF!="3",3,#REF!="1A",4,#REF!="1B",5,#REF!="2A",6,#REF!="2B",7,#REF!="3A",8,#REF!="3B",9,#REF!="4A",10,#REF!="","")</f>
        <v>#REF!</v>
      </c>
      <c r="J3686">
        <f>VLOOKUP(F3686,profesor!$G$2:$H$101,2,0)</f>
        <v>46</v>
      </c>
      <c r="K3686">
        <f>VLOOKUP(H3686,ar_predmet!A:C,3,0)</f>
        <v>29</v>
      </c>
      <c r="L3686" s="3">
        <f>VLOOKUP(H3686,ar_predmet!A:C,2,FALSE())</f>
        <v>5231</v>
      </c>
      <c r="M3686">
        <f>+VLOOKUP(G3686,tip_dogodka!$B$2:$C$10,2,0)</f>
        <v>1</v>
      </c>
      <c r="N3686">
        <f>+VLOOKUP(E3686,prostor!$F$1:$G$101,2,0)</f>
        <v>6</v>
      </c>
      <c r="O3686">
        <f t="shared" si="228"/>
        <v>150</v>
      </c>
      <c r="P3686">
        <f>VLOOKUP(O3686,mi2hh!A$2:B$4261,2,FALSE())</f>
        <v>3</v>
      </c>
      <c r="Q3686" t="str">
        <f t="shared" si="229"/>
        <v>Red</v>
      </c>
      <c r="R3686" t="str">
        <f t="shared" si="230"/>
        <v>VS</v>
      </c>
      <c r="S3686" s="24" t="s">
        <v>1181</v>
      </c>
      <c r="T3686" t="str">
        <f t="shared" si="231"/>
        <v/>
      </c>
      <c r="U3686">
        <f>VLOOKUP(S3686,ar_skupina!L$2:M$136,2,FALSE())</f>
        <v>41</v>
      </c>
    </row>
    <row r="3687" spans="1:21" ht="14.25" customHeight="1" x14ac:dyDescent="0.25">
      <c r="A3687">
        <v>4463</v>
      </c>
      <c r="B3687" s="9">
        <v>45357.635416666701</v>
      </c>
      <c r="C3687" s="9">
        <v>45357.739583333299</v>
      </c>
      <c r="D3687" t="s">
        <v>2411</v>
      </c>
      <c r="E3687" t="s">
        <v>16</v>
      </c>
      <c r="F3687" t="s">
        <v>2407</v>
      </c>
      <c r="G3687" t="s">
        <v>4</v>
      </c>
      <c r="H3687" t="s">
        <v>2408</v>
      </c>
      <c r="I3687" s="63" t="e">
        <f t="array" ref="I3687">_xlfn.IFS(#REF!="1",1,#REF!="2",2,#REF!="3",3,#REF!="1A",4,#REF!="1B",5,#REF!="2A",6,#REF!="2B",7,#REF!="3A",8,#REF!="3B",9,#REF!="4A",10,#REF!="","")</f>
        <v>#REF!</v>
      </c>
      <c r="J3687">
        <f>VLOOKUP(F3687,profesor!$G$2:$H$101,2,0)</f>
        <v>46</v>
      </c>
      <c r="K3687">
        <f>VLOOKUP(H3687,ar_predmet!A:C,3,0)</f>
        <v>29</v>
      </c>
      <c r="L3687" s="3">
        <f>VLOOKUP(H3687,ar_predmet!A:C,2,FALSE())</f>
        <v>5231</v>
      </c>
      <c r="M3687">
        <f>+VLOOKUP(G3687,tip_dogodka!$B$2:$C$10,2,0)</f>
        <v>3</v>
      </c>
      <c r="N3687">
        <f>+VLOOKUP(E3687,prostor!$F$1:$G$101,2,0)</f>
        <v>54</v>
      </c>
      <c r="O3687">
        <f t="shared" si="228"/>
        <v>150</v>
      </c>
      <c r="P3687">
        <f>VLOOKUP(O3687,mi2hh!A$2:B$4261,2,FALSE())</f>
        <v>3</v>
      </c>
      <c r="Q3687" t="str">
        <f t="shared" si="229"/>
        <v>Red</v>
      </c>
      <c r="R3687" t="str">
        <f t="shared" si="230"/>
        <v>UN</v>
      </c>
      <c r="S3687" s="24" t="s">
        <v>1204</v>
      </c>
      <c r="T3687" t="str">
        <f t="shared" si="231"/>
        <v/>
      </c>
      <c r="U3687">
        <f>VLOOKUP(S3687,ar_skupina!L$2:M$136,2,FALSE())</f>
        <v>55</v>
      </c>
    </row>
    <row r="3688" spans="1:21" ht="14.25" customHeight="1" x14ac:dyDescent="0.25">
      <c r="A3688">
        <v>4464</v>
      </c>
      <c r="B3688" s="9">
        <v>45370.635416666701</v>
      </c>
      <c r="C3688" s="9">
        <v>45370.739583333299</v>
      </c>
      <c r="D3688" t="s">
        <v>2412</v>
      </c>
      <c r="E3688">
        <v>301</v>
      </c>
      <c r="F3688" t="s">
        <v>2407</v>
      </c>
      <c r="G3688" t="s">
        <v>2</v>
      </c>
      <c r="H3688" t="s">
        <v>2408</v>
      </c>
      <c r="I3688" s="63" t="e">
        <f t="array" ref="I3688">_xlfn.IFS(#REF!="1",1,#REF!="2",2,#REF!="3",3,#REF!="1A",4,#REF!="1B",5,#REF!="2A",6,#REF!="2B",7,#REF!="3A",8,#REF!="3B",9,#REF!="4A",10,#REF!="","")</f>
        <v>#REF!</v>
      </c>
      <c r="J3688">
        <f>VLOOKUP(F3688,profesor!$G$2:$H$101,2,0)</f>
        <v>46</v>
      </c>
      <c r="K3688">
        <f>VLOOKUP(H3688,ar_predmet!A:C,3,0)</f>
        <v>29</v>
      </c>
      <c r="L3688" s="3">
        <f>VLOOKUP(H3688,ar_predmet!A:C,2,FALSE())</f>
        <v>5231</v>
      </c>
      <c r="M3688">
        <f>+VLOOKUP(G3688,tip_dogodka!$B$2:$C$10,2,0)</f>
        <v>1</v>
      </c>
      <c r="N3688">
        <f>+VLOOKUP(E3688,prostor!$F$1:$G$101,2,0)</f>
        <v>5</v>
      </c>
      <c r="O3688">
        <f t="shared" si="228"/>
        <v>150</v>
      </c>
      <c r="P3688">
        <f>VLOOKUP(O3688,mi2hh!A$2:B$4261,2,FALSE())</f>
        <v>3</v>
      </c>
      <c r="Q3688" t="str">
        <f t="shared" si="229"/>
        <v>Red</v>
      </c>
      <c r="R3688" t="str">
        <f t="shared" si="230"/>
        <v>UN</v>
      </c>
      <c r="S3688" s="24" t="s">
        <v>1204</v>
      </c>
      <c r="T3688" t="str">
        <f t="shared" si="231"/>
        <v/>
      </c>
      <c r="U3688">
        <f>VLOOKUP(S3688,ar_skupina!L$2:M$136,2,FALSE())</f>
        <v>55</v>
      </c>
    </row>
    <row r="3689" spans="1:21" ht="14.25" customHeight="1" x14ac:dyDescent="0.25">
      <c r="A3689">
        <v>4465</v>
      </c>
      <c r="B3689" s="9">
        <v>45267.489583333299</v>
      </c>
      <c r="C3689" s="9">
        <v>45267.59375</v>
      </c>
      <c r="D3689" t="s">
        <v>2409</v>
      </c>
      <c r="E3689">
        <v>302</v>
      </c>
      <c r="F3689" t="s">
        <v>2407</v>
      </c>
      <c r="G3689" t="s">
        <v>2</v>
      </c>
      <c r="H3689" t="s">
        <v>2408</v>
      </c>
      <c r="I3689" s="63" t="e">
        <f t="array" ref="I3689">_xlfn.IFS(#REF!="1",1,#REF!="2",2,#REF!="3",3,#REF!="1A",4,#REF!="1B",5,#REF!="2A",6,#REF!="2B",7,#REF!="3A",8,#REF!="3B",9,#REF!="4A",10,#REF!="","")</f>
        <v>#REF!</v>
      </c>
      <c r="J3689">
        <f>VLOOKUP(F3689,profesor!$G$2:$H$101,2,0)</f>
        <v>46</v>
      </c>
      <c r="K3689">
        <f>VLOOKUP(H3689,ar_predmet!A:C,3,0)</f>
        <v>29</v>
      </c>
      <c r="L3689" s="3">
        <f>VLOOKUP(H3689,ar_predmet!A:C,2,FALSE())</f>
        <v>5231</v>
      </c>
      <c r="M3689">
        <f>+VLOOKUP(G3689,tip_dogodka!$B$2:$C$10,2,0)</f>
        <v>1</v>
      </c>
      <c r="N3689">
        <f>+VLOOKUP(E3689,prostor!$F$1:$G$101,2,0)</f>
        <v>6</v>
      </c>
      <c r="O3689">
        <f t="shared" si="228"/>
        <v>150</v>
      </c>
      <c r="P3689">
        <f>VLOOKUP(O3689,mi2hh!A$2:B$4261,2,FALSE())</f>
        <v>3</v>
      </c>
      <c r="Q3689" t="str">
        <f t="shared" si="229"/>
        <v>Red</v>
      </c>
      <c r="R3689" t="str">
        <f t="shared" si="230"/>
        <v>VS</v>
      </c>
      <c r="S3689" s="24" t="s">
        <v>1181</v>
      </c>
      <c r="T3689" t="str">
        <f t="shared" si="231"/>
        <v/>
      </c>
      <c r="U3689">
        <f>VLOOKUP(S3689,ar_skupina!L$2:M$136,2,FALSE())</f>
        <v>41</v>
      </c>
    </row>
    <row r="3690" spans="1:21" ht="14.25" customHeight="1" x14ac:dyDescent="0.25">
      <c r="A3690">
        <v>4466</v>
      </c>
      <c r="B3690" s="9">
        <v>45363.635416666701</v>
      </c>
      <c r="C3690" s="9">
        <v>45363.739583333299</v>
      </c>
      <c r="D3690" t="s">
        <v>2412</v>
      </c>
      <c r="E3690">
        <v>301</v>
      </c>
      <c r="F3690" t="s">
        <v>2407</v>
      </c>
      <c r="G3690" t="s">
        <v>2</v>
      </c>
      <c r="H3690" t="s">
        <v>2408</v>
      </c>
      <c r="I3690" s="63" t="e">
        <f t="array" ref="I3690">_xlfn.IFS(#REF!="1",1,#REF!="2",2,#REF!="3",3,#REF!="1A",4,#REF!="1B",5,#REF!="2A",6,#REF!="2B",7,#REF!="3A",8,#REF!="3B",9,#REF!="4A",10,#REF!="","")</f>
        <v>#REF!</v>
      </c>
      <c r="J3690">
        <f>VLOOKUP(F3690,profesor!$G$2:$H$101,2,0)</f>
        <v>46</v>
      </c>
      <c r="K3690">
        <f>VLOOKUP(H3690,ar_predmet!A:C,3,0)</f>
        <v>29</v>
      </c>
      <c r="L3690" s="3">
        <f>VLOOKUP(H3690,ar_predmet!A:C,2,FALSE())</f>
        <v>5231</v>
      </c>
      <c r="M3690">
        <f>+VLOOKUP(G3690,tip_dogodka!$B$2:$C$10,2,0)</f>
        <v>1</v>
      </c>
      <c r="N3690">
        <f>+VLOOKUP(E3690,prostor!$F$1:$G$101,2,0)</f>
        <v>5</v>
      </c>
      <c r="O3690">
        <f t="shared" si="228"/>
        <v>150</v>
      </c>
      <c r="P3690">
        <f>VLOOKUP(O3690,mi2hh!A$2:B$4261,2,FALSE())</f>
        <v>3</v>
      </c>
      <c r="Q3690" t="str">
        <f t="shared" si="229"/>
        <v>Red</v>
      </c>
      <c r="R3690" t="str">
        <f t="shared" si="230"/>
        <v>UN</v>
      </c>
      <c r="S3690" s="24" t="s">
        <v>1204</v>
      </c>
      <c r="T3690" t="str">
        <f t="shared" si="231"/>
        <v/>
      </c>
      <c r="U3690">
        <f>VLOOKUP(S3690,ar_skupina!L$2:M$136,2,FALSE())</f>
        <v>55</v>
      </c>
    </row>
    <row r="3691" spans="1:21" ht="14.25" customHeight="1" x14ac:dyDescent="0.25">
      <c r="A3691">
        <v>4467</v>
      </c>
      <c r="B3691" s="9">
        <v>45379.635416666701</v>
      </c>
      <c r="C3691" s="9">
        <v>45379.739583333299</v>
      </c>
      <c r="D3691" t="s">
        <v>2406</v>
      </c>
      <c r="E3691">
        <v>307</v>
      </c>
      <c r="F3691" t="s">
        <v>2407</v>
      </c>
      <c r="G3691" t="s">
        <v>3</v>
      </c>
      <c r="H3691" t="s">
        <v>2408</v>
      </c>
      <c r="I3691" s="63" t="e">
        <f t="array" ref="I3691">_xlfn.IFS(#REF!="1",1,#REF!="2",2,#REF!="3",3,#REF!="1A",4,#REF!="1B",5,#REF!="2A",6,#REF!="2B",7,#REF!="3A",8,#REF!="3B",9,#REF!="4A",10,#REF!="","")</f>
        <v>#REF!</v>
      </c>
      <c r="J3691">
        <f>VLOOKUP(F3691,profesor!$G$2:$H$101,2,0)</f>
        <v>46</v>
      </c>
      <c r="K3691">
        <f>VLOOKUP(H3691,ar_predmet!A:C,3,0)</f>
        <v>29</v>
      </c>
      <c r="L3691" s="3">
        <f>VLOOKUP(H3691,ar_predmet!A:C,2,FALSE())</f>
        <v>5231</v>
      </c>
      <c r="M3691">
        <f>+VLOOKUP(G3691,tip_dogodka!$B$2:$C$10,2,0)</f>
        <v>2</v>
      </c>
      <c r="N3691">
        <f>+VLOOKUP(E3691,prostor!$F$1:$G$101,2,0)</f>
        <v>9</v>
      </c>
      <c r="O3691">
        <f t="shared" si="228"/>
        <v>150</v>
      </c>
      <c r="P3691">
        <f>VLOOKUP(O3691,mi2hh!A$2:B$4261,2,FALSE())</f>
        <v>3</v>
      </c>
      <c r="Q3691" t="str">
        <f t="shared" si="229"/>
        <v>Red</v>
      </c>
      <c r="R3691" t="str">
        <f t="shared" si="230"/>
        <v>UN</v>
      </c>
      <c r="S3691" s="24" t="s">
        <v>1204</v>
      </c>
      <c r="T3691" t="str">
        <f t="shared" si="231"/>
        <v/>
      </c>
      <c r="U3691">
        <f>VLOOKUP(S3691,ar_skupina!L$2:M$136,2,FALSE())</f>
        <v>55</v>
      </c>
    </row>
    <row r="3692" spans="1:21" ht="14.25" customHeight="1" x14ac:dyDescent="0.25">
      <c r="A3692">
        <v>4468</v>
      </c>
      <c r="B3692" s="9">
        <v>45378.635416666701</v>
      </c>
      <c r="C3692" s="9">
        <v>45378.739583333299</v>
      </c>
      <c r="D3692" t="s">
        <v>2406</v>
      </c>
      <c r="E3692">
        <v>301</v>
      </c>
      <c r="F3692" t="s">
        <v>2407</v>
      </c>
      <c r="G3692" t="s">
        <v>3</v>
      </c>
      <c r="H3692" t="s">
        <v>2408</v>
      </c>
      <c r="I3692" s="63" t="e">
        <f t="array" ref="I3692">_xlfn.IFS(#REF!="1",1,#REF!="2",2,#REF!="3",3,#REF!="1A",4,#REF!="1B",5,#REF!="2A",6,#REF!="2B",7,#REF!="3A",8,#REF!="3B",9,#REF!="4A",10,#REF!="","")</f>
        <v>#REF!</v>
      </c>
      <c r="J3692">
        <f>VLOOKUP(F3692,profesor!$G$2:$H$101,2,0)</f>
        <v>46</v>
      </c>
      <c r="K3692">
        <f>VLOOKUP(H3692,ar_predmet!A:C,3,0)</f>
        <v>29</v>
      </c>
      <c r="L3692" s="3">
        <f>VLOOKUP(H3692,ar_predmet!A:C,2,FALSE())</f>
        <v>5231</v>
      </c>
      <c r="M3692">
        <f>+VLOOKUP(G3692,tip_dogodka!$B$2:$C$10,2,0)</f>
        <v>2</v>
      </c>
      <c r="N3692">
        <f>+VLOOKUP(E3692,prostor!$F$1:$G$101,2,0)</f>
        <v>5</v>
      </c>
      <c r="O3692">
        <f t="shared" si="228"/>
        <v>150</v>
      </c>
      <c r="P3692">
        <f>VLOOKUP(O3692,mi2hh!A$2:B$4261,2,FALSE())</f>
        <v>3</v>
      </c>
      <c r="Q3692" t="str">
        <f t="shared" si="229"/>
        <v>Red</v>
      </c>
      <c r="R3692" t="str">
        <f t="shared" si="230"/>
        <v>UN</v>
      </c>
      <c r="S3692" s="24" t="s">
        <v>1204</v>
      </c>
      <c r="T3692" t="str">
        <f t="shared" si="231"/>
        <v/>
      </c>
      <c r="U3692">
        <f>VLOOKUP(S3692,ar_skupina!L$2:M$136,2,FALSE())</f>
        <v>55</v>
      </c>
    </row>
    <row r="3693" spans="1:21" ht="14.25" customHeight="1" x14ac:dyDescent="0.25">
      <c r="A3693">
        <v>4469</v>
      </c>
      <c r="B3693" s="9">
        <v>45356.635416666701</v>
      </c>
      <c r="C3693" s="9">
        <v>45356.739583333299</v>
      </c>
      <c r="D3693" t="s">
        <v>2412</v>
      </c>
      <c r="E3693">
        <v>301</v>
      </c>
      <c r="F3693" t="s">
        <v>2407</v>
      </c>
      <c r="G3693" t="s">
        <v>2</v>
      </c>
      <c r="H3693" t="s">
        <v>2408</v>
      </c>
      <c r="I3693" s="63" t="e">
        <f t="array" ref="I3693">_xlfn.IFS(#REF!="1",1,#REF!="2",2,#REF!="3",3,#REF!="1A",4,#REF!="1B",5,#REF!="2A",6,#REF!="2B",7,#REF!="3A",8,#REF!="3B",9,#REF!="4A",10,#REF!="","")</f>
        <v>#REF!</v>
      </c>
      <c r="J3693">
        <f>VLOOKUP(F3693,profesor!$G$2:$H$101,2,0)</f>
        <v>46</v>
      </c>
      <c r="K3693">
        <f>VLOOKUP(H3693,ar_predmet!A:C,3,0)</f>
        <v>29</v>
      </c>
      <c r="L3693" s="3">
        <f>VLOOKUP(H3693,ar_predmet!A:C,2,FALSE())</f>
        <v>5231</v>
      </c>
      <c r="M3693">
        <f>+VLOOKUP(G3693,tip_dogodka!$B$2:$C$10,2,0)</f>
        <v>1</v>
      </c>
      <c r="N3693">
        <f>+VLOOKUP(E3693,prostor!$F$1:$G$101,2,0)</f>
        <v>5</v>
      </c>
      <c r="O3693">
        <f t="shared" si="228"/>
        <v>150</v>
      </c>
      <c r="P3693">
        <f>VLOOKUP(O3693,mi2hh!A$2:B$4261,2,FALSE())</f>
        <v>3</v>
      </c>
      <c r="Q3693" t="str">
        <f t="shared" si="229"/>
        <v>Red</v>
      </c>
      <c r="R3693" t="str">
        <f t="shared" si="230"/>
        <v>UN</v>
      </c>
      <c r="S3693" s="24" t="s">
        <v>1204</v>
      </c>
      <c r="T3693" t="str">
        <f t="shared" si="231"/>
        <v/>
      </c>
      <c r="U3693">
        <f>VLOOKUP(S3693,ar_skupina!L$2:M$136,2,FALSE())</f>
        <v>55</v>
      </c>
    </row>
    <row r="3694" spans="1:21" ht="14.25" customHeight="1" x14ac:dyDescent="0.25">
      <c r="A3694">
        <v>4470</v>
      </c>
      <c r="B3694" s="9">
        <v>45362.635416666701</v>
      </c>
      <c r="C3694" s="9">
        <v>45362.739583333299</v>
      </c>
      <c r="D3694" t="s">
        <v>2412</v>
      </c>
      <c r="E3694">
        <v>301</v>
      </c>
      <c r="F3694" t="s">
        <v>2407</v>
      </c>
      <c r="G3694" t="s">
        <v>2</v>
      </c>
      <c r="H3694" t="s">
        <v>2408</v>
      </c>
      <c r="I3694" s="63" t="e">
        <f t="array" ref="I3694">_xlfn.IFS(#REF!="1",1,#REF!="2",2,#REF!="3",3,#REF!="1A",4,#REF!="1B",5,#REF!="2A",6,#REF!="2B",7,#REF!="3A",8,#REF!="3B",9,#REF!="4A",10,#REF!="","")</f>
        <v>#REF!</v>
      </c>
      <c r="J3694">
        <f>VLOOKUP(F3694,profesor!$G$2:$H$101,2,0)</f>
        <v>46</v>
      </c>
      <c r="K3694">
        <f>VLOOKUP(H3694,ar_predmet!A:C,3,0)</f>
        <v>29</v>
      </c>
      <c r="L3694" s="3">
        <f>VLOOKUP(H3694,ar_predmet!A:C,2,FALSE())</f>
        <v>5231</v>
      </c>
      <c r="M3694">
        <f>+VLOOKUP(G3694,tip_dogodka!$B$2:$C$10,2,0)</f>
        <v>1</v>
      </c>
      <c r="N3694">
        <f>+VLOOKUP(E3694,prostor!$F$1:$G$101,2,0)</f>
        <v>5</v>
      </c>
      <c r="O3694">
        <f t="shared" si="228"/>
        <v>150</v>
      </c>
      <c r="P3694">
        <f>VLOOKUP(O3694,mi2hh!A$2:B$4261,2,FALSE())</f>
        <v>3</v>
      </c>
      <c r="Q3694" t="str">
        <f t="shared" si="229"/>
        <v>Red</v>
      </c>
      <c r="R3694" t="str">
        <f t="shared" si="230"/>
        <v>UN</v>
      </c>
      <c r="S3694" s="24" t="s">
        <v>1204</v>
      </c>
      <c r="T3694" t="str">
        <f t="shared" si="231"/>
        <v/>
      </c>
      <c r="U3694">
        <f>VLOOKUP(S3694,ar_skupina!L$2:M$136,2,FALSE())</f>
        <v>55</v>
      </c>
    </row>
    <row r="3695" spans="1:21" ht="14.25" customHeight="1" x14ac:dyDescent="0.25">
      <c r="A3695">
        <v>4471</v>
      </c>
      <c r="B3695" s="9">
        <v>45348.635416666701</v>
      </c>
      <c r="C3695" s="9">
        <v>45348.739583333299</v>
      </c>
      <c r="D3695" t="s">
        <v>2412</v>
      </c>
      <c r="E3695">
        <v>301</v>
      </c>
      <c r="F3695" t="s">
        <v>2407</v>
      </c>
      <c r="G3695" t="s">
        <v>2</v>
      </c>
      <c r="H3695" t="s">
        <v>2408</v>
      </c>
      <c r="I3695" s="63" t="e">
        <f t="array" ref="I3695">_xlfn.IFS(#REF!="1",1,#REF!="2",2,#REF!="3",3,#REF!="1A",4,#REF!="1B",5,#REF!="2A",6,#REF!="2B",7,#REF!="3A",8,#REF!="3B",9,#REF!="4A",10,#REF!="","")</f>
        <v>#REF!</v>
      </c>
      <c r="J3695">
        <f>VLOOKUP(F3695,profesor!$G$2:$H$101,2,0)</f>
        <v>46</v>
      </c>
      <c r="K3695">
        <f>VLOOKUP(H3695,ar_predmet!A:C,3,0)</f>
        <v>29</v>
      </c>
      <c r="L3695" s="3">
        <f>VLOOKUP(H3695,ar_predmet!A:C,2,FALSE())</f>
        <v>5231</v>
      </c>
      <c r="M3695">
        <f>+VLOOKUP(G3695,tip_dogodka!$B$2:$C$10,2,0)</f>
        <v>1</v>
      </c>
      <c r="N3695">
        <f>+VLOOKUP(E3695,prostor!$F$1:$G$101,2,0)</f>
        <v>5</v>
      </c>
      <c r="O3695">
        <f t="shared" si="228"/>
        <v>150</v>
      </c>
      <c r="P3695">
        <f>VLOOKUP(O3695,mi2hh!A$2:B$4261,2,FALSE())</f>
        <v>3</v>
      </c>
      <c r="Q3695" t="str">
        <f t="shared" si="229"/>
        <v>Red</v>
      </c>
      <c r="R3695" t="str">
        <f t="shared" si="230"/>
        <v>UN</v>
      </c>
      <c r="S3695" s="24" t="s">
        <v>1204</v>
      </c>
      <c r="T3695" t="str">
        <f t="shared" si="231"/>
        <v/>
      </c>
      <c r="U3695">
        <f>VLOOKUP(S3695,ar_skupina!L$2:M$136,2,FALSE())</f>
        <v>55</v>
      </c>
    </row>
    <row r="3696" spans="1:21" ht="14.25" customHeight="1" x14ac:dyDescent="0.25">
      <c r="A3696">
        <v>4472</v>
      </c>
      <c r="B3696" s="9">
        <v>45295.375</v>
      </c>
      <c r="C3696" s="9">
        <v>45295.479166666701</v>
      </c>
      <c r="D3696" t="s">
        <v>2420</v>
      </c>
      <c r="E3696" t="s">
        <v>16</v>
      </c>
      <c r="F3696" t="s">
        <v>2407</v>
      </c>
      <c r="G3696" t="s">
        <v>5</v>
      </c>
      <c r="H3696" t="s">
        <v>2408</v>
      </c>
      <c r="I3696" s="63" t="e">
        <f t="array" ref="I3696">_xlfn.IFS(#REF!="1",1,#REF!="2",2,#REF!="3",3,#REF!="1A",4,#REF!="1B",5,#REF!="2A",6,#REF!="2B",7,#REF!="3A",8,#REF!="3B",9,#REF!="4A",10,#REF!="","")</f>
        <v>#REF!</v>
      </c>
      <c r="J3696">
        <f>VLOOKUP(F3696,profesor!$G$2:$H$101,2,0)</f>
        <v>46</v>
      </c>
      <c r="K3696">
        <f>VLOOKUP(H3696,ar_predmet!A:C,3,0)</f>
        <v>29</v>
      </c>
      <c r="L3696" s="3">
        <f>VLOOKUP(H3696,ar_predmet!A:C,2,FALSE())</f>
        <v>5231</v>
      </c>
      <c r="M3696">
        <f>+VLOOKUP(G3696,tip_dogodka!$B$2:$C$10,2,0)</f>
        <v>4</v>
      </c>
      <c r="N3696">
        <f>+VLOOKUP(E3696,prostor!$F$1:$G$101,2,0)</f>
        <v>54</v>
      </c>
      <c r="O3696">
        <f t="shared" si="228"/>
        <v>150</v>
      </c>
      <c r="P3696">
        <f>VLOOKUP(O3696,mi2hh!A$2:B$4261,2,FALSE())</f>
        <v>3</v>
      </c>
      <c r="Q3696" t="str">
        <f t="shared" si="229"/>
        <v>Red</v>
      </c>
      <c r="R3696" t="str">
        <f t="shared" si="230"/>
        <v>VS</v>
      </c>
      <c r="S3696" s="24" t="s">
        <v>1181</v>
      </c>
      <c r="T3696" t="str">
        <f t="shared" si="231"/>
        <v/>
      </c>
      <c r="U3696">
        <f>VLOOKUP(S3696,ar_skupina!L$2:M$136,2,FALSE())</f>
        <v>41</v>
      </c>
    </row>
    <row r="3697" spans="1:21" ht="14.25" customHeight="1" x14ac:dyDescent="0.25">
      <c r="A3697">
        <v>4473</v>
      </c>
      <c r="B3697" s="9">
        <v>45296.375</v>
      </c>
      <c r="C3697" s="9">
        <v>45296.479166666701</v>
      </c>
      <c r="D3697" t="s">
        <v>2420</v>
      </c>
      <c r="E3697" t="s">
        <v>16</v>
      </c>
      <c r="F3697" t="s">
        <v>2407</v>
      </c>
      <c r="G3697" t="s">
        <v>5</v>
      </c>
      <c r="H3697" t="s">
        <v>2408</v>
      </c>
      <c r="I3697" s="63" t="e">
        <f t="array" ref="I3697">_xlfn.IFS(#REF!="1",1,#REF!="2",2,#REF!="3",3,#REF!="1A",4,#REF!="1B",5,#REF!="2A",6,#REF!="2B",7,#REF!="3A",8,#REF!="3B",9,#REF!="4A",10,#REF!="","")</f>
        <v>#REF!</v>
      </c>
      <c r="J3697">
        <f>VLOOKUP(F3697,profesor!$G$2:$H$101,2,0)</f>
        <v>46</v>
      </c>
      <c r="K3697">
        <f>VLOOKUP(H3697,ar_predmet!A:C,3,0)</f>
        <v>29</v>
      </c>
      <c r="L3697" s="3">
        <f>VLOOKUP(H3697,ar_predmet!A:C,2,FALSE())</f>
        <v>5231</v>
      </c>
      <c r="M3697">
        <f>+VLOOKUP(G3697,tip_dogodka!$B$2:$C$10,2,0)</f>
        <v>4</v>
      </c>
      <c r="N3697">
        <f>+VLOOKUP(E3697,prostor!$F$1:$G$101,2,0)</f>
        <v>54</v>
      </c>
      <c r="O3697">
        <f t="shared" si="228"/>
        <v>150</v>
      </c>
      <c r="P3697">
        <f>VLOOKUP(O3697,mi2hh!A$2:B$4261,2,FALSE())</f>
        <v>3</v>
      </c>
      <c r="Q3697" t="str">
        <f t="shared" si="229"/>
        <v>Red</v>
      </c>
      <c r="R3697" t="str">
        <f t="shared" si="230"/>
        <v>VS</v>
      </c>
      <c r="S3697" s="24" t="s">
        <v>1181</v>
      </c>
      <c r="T3697" t="str">
        <f t="shared" si="231"/>
        <v/>
      </c>
      <c r="U3697">
        <f>VLOOKUP(S3697,ar_skupina!L$2:M$136,2,FALSE())</f>
        <v>41</v>
      </c>
    </row>
    <row r="3698" spans="1:21" ht="14.25" customHeight="1" x14ac:dyDescent="0.25">
      <c r="A3698">
        <v>4474</v>
      </c>
      <c r="B3698" s="9">
        <v>45351.635416666701</v>
      </c>
      <c r="C3698" s="9">
        <v>45351.739583333299</v>
      </c>
      <c r="D3698" t="s">
        <v>2412</v>
      </c>
      <c r="E3698">
        <v>301</v>
      </c>
      <c r="F3698" t="s">
        <v>2407</v>
      </c>
      <c r="G3698" t="s">
        <v>2</v>
      </c>
      <c r="H3698" t="s">
        <v>2408</v>
      </c>
      <c r="I3698" s="63" t="e">
        <f t="array" ref="I3698">_xlfn.IFS(#REF!="1",1,#REF!="2",2,#REF!="3",3,#REF!="1A",4,#REF!="1B",5,#REF!="2A",6,#REF!="2B",7,#REF!="3A",8,#REF!="3B",9,#REF!="4A",10,#REF!="","")</f>
        <v>#REF!</v>
      </c>
      <c r="J3698">
        <f>VLOOKUP(F3698,profesor!$G$2:$H$101,2,0)</f>
        <v>46</v>
      </c>
      <c r="K3698">
        <f>VLOOKUP(H3698,ar_predmet!A:C,3,0)</f>
        <v>29</v>
      </c>
      <c r="L3698" s="3">
        <f>VLOOKUP(H3698,ar_predmet!A:C,2,FALSE())</f>
        <v>5231</v>
      </c>
      <c r="M3698">
        <f>+VLOOKUP(G3698,tip_dogodka!$B$2:$C$10,2,0)</f>
        <v>1</v>
      </c>
      <c r="N3698">
        <f>+VLOOKUP(E3698,prostor!$F$1:$G$101,2,0)</f>
        <v>5</v>
      </c>
      <c r="O3698">
        <f t="shared" si="228"/>
        <v>150</v>
      </c>
      <c r="P3698">
        <f>VLOOKUP(O3698,mi2hh!A$2:B$4261,2,FALSE())</f>
        <v>3</v>
      </c>
      <c r="Q3698" t="str">
        <f t="shared" si="229"/>
        <v>Red</v>
      </c>
      <c r="R3698" t="str">
        <f t="shared" si="230"/>
        <v>UN</v>
      </c>
      <c r="S3698" s="24" t="s">
        <v>1204</v>
      </c>
      <c r="T3698" t="str">
        <f t="shared" si="231"/>
        <v/>
      </c>
      <c r="U3698">
        <f>VLOOKUP(S3698,ar_skupina!L$2:M$136,2,FALSE())</f>
        <v>55</v>
      </c>
    </row>
    <row r="3699" spans="1:21" ht="14.25" customHeight="1" x14ac:dyDescent="0.25">
      <c r="A3699">
        <v>4475</v>
      </c>
      <c r="B3699" s="9">
        <v>45365.635416666701</v>
      </c>
      <c r="C3699" s="9">
        <v>45365.739583333299</v>
      </c>
      <c r="D3699" t="s">
        <v>2412</v>
      </c>
      <c r="E3699">
        <v>301</v>
      </c>
      <c r="F3699" t="s">
        <v>2407</v>
      </c>
      <c r="G3699" t="s">
        <v>2</v>
      </c>
      <c r="H3699" t="s">
        <v>2408</v>
      </c>
      <c r="I3699" s="63" t="e">
        <f t="array" ref="I3699">_xlfn.IFS(#REF!="1",1,#REF!="2",2,#REF!="3",3,#REF!="1A",4,#REF!="1B",5,#REF!="2A",6,#REF!="2B",7,#REF!="3A",8,#REF!="3B",9,#REF!="4A",10,#REF!="","")</f>
        <v>#REF!</v>
      </c>
      <c r="J3699">
        <f>VLOOKUP(F3699,profesor!$G$2:$H$101,2,0)</f>
        <v>46</v>
      </c>
      <c r="K3699">
        <f>VLOOKUP(H3699,ar_predmet!A:C,3,0)</f>
        <v>29</v>
      </c>
      <c r="L3699" s="3">
        <f>VLOOKUP(H3699,ar_predmet!A:C,2,FALSE())</f>
        <v>5231</v>
      </c>
      <c r="M3699">
        <f>+VLOOKUP(G3699,tip_dogodka!$B$2:$C$10,2,0)</f>
        <v>1</v>
      </c>
      <c r="N3699">
        <f>+VLOOKUP(E3699,prostor!$F$1:$G$101,2,0)</f>
        <v>5</v>
      </c>
      <c r="O3699">
        <f t="shared" si="228"/>
        <v>150</v>
      </c>
      <c r="P3699">
        <f>VLOOKUP(O3699,mi2hh!A$2:B$4261,2,FALSE())</f>
        <v>3</v>
      </c>
      <c r="Q3699" t="str">
        <f t="shared" si="229"/>
        <v>Red</v>
      </c>
      <c r="R3699" t="str">
        <f t="shared" si="230"/>
        <v>UN</v>
      </c>
      <c r="S3699" s="24" t="s">
        <v>1204</v>
      </c>
      <c r="T3699" t="str">
        <f t="shared" si="231"/>
        <v/>
      </c>
      <c r="U3699">
        <f>VLOOKUP(S3699,ar_skupina!L$2:M$136,2,FALSE())</f>
        <v>55</v>
      </c>
    </row>
    <row r="3700" spans="1:21" ht="14.25" customHeight="1" x14ac:dyDescent="0.25">
      <c r="A3700">
        <v>4476</v>
      </c>
      <c r="B3700" s="9">
        <v>45251.75</v>
      </c>
      <c r="C3700" s="9">
        <v>45251.920138888898</v>
      </c>
      <c r="D3700" t="s">
        <v>2421</v>
      </c>
      <c r="E3700" t="s">
        <v>17</v>
      </c>
      <c r="F3700" t="s">
        <v>2407</v>
      </c>
      <c r="G3700" t="s">
        <v>8</v>
      </c>
      <c r="H3700" t="s">
        <v>2415</v>
      </c>
      <c r="I3700" s="63" t="e">
        <f t="array" ref="I3700">_xlfn.IFS(#REF!="1",1,#REF!="2",2,#REF!="3",3,#REF!="1A",4,#REF!="1B",5,#REF!="2A",6,#REF!="2B",7,#REF!="3A",8,#REF!="3B",9,#REF!="4A",10,#REF!="","")</f>
        <v>#REF!</v>
      </c>
      <c r="J3700">
        <f>VLOOKUP(F3700,profesor!$G$2:$H$101,2,0)</f>
        <v>46</v>
      </c>
      <c r="K3700">
        <f>VLOOKUP(H3700,ar_predmet!A:C,3,0)</f>
        <v>264</v>
      </c>
      <c r="L3700" s="3" t="str">
        <f>VLOOKUP(H3700,ar_predmet!A:C,2,FALSE())</f>
        <v>KM104</v>
      </c>
      <c r="M3700">
        <f>+VLOOKUP(G3700,tip_dogodka!$B$2:$C$10,2,0)</f>
        <v>7</v>
      </c>
      <c r="N3700">
        <f>+VLOOKUP(E3700,prostor!$F$1:$G$101,2,0)</f>
        <v>55</v>
      </c>
      <c r="O3700">
        <f t="shared" si="228"/>
        <v>245</v>
      </c>
      <c r="P3700">
        <f>VLOOKUP(O3700,mi2hh!A$2:B$4261,2,FALSE())</f>
        <v>5</v>
      </c>
      <c r="Q3700" t="str">
        <f t="shared" si="229"/>
        <v>Izr</v>
      </c>
      <c r="R3700" t="str">
        <f t="shared" si="230"/>
        <v>VS</v>
      </c>
      <c r="S3700" s="24" t="s">
        <v>1240</v>
      </c>
      <c r="T3700" t="str">
        <f t="shared" si="231"/>
        <v/>
      </c>
      <c r="U3700">
        <f>VLOOKUP(S3700,ar_skupina!L$2:M$136,2,FALSE())</f>
        <v>94</v>
      </c>
    </row>
    <row r="3701" spans="1:21" ht="14.25" customHeight="1" x14ac:dyDescent="0.25">
      <c r="A3701">
        <v>4477</v>
      </c>
      <c r="B3701" s="9">
        <v>45369.635416666701</v>
      </c>
      <c r="C3701" s="9">
        <v>45369.739583333299</v>
      </c>
      <c r="D3701" t="s">
        <v>2412</v>
      </c>
      <c r="E3701">
        <v>307</v>
      </c>
      <c r="F3701" t="s">
        <v>2407</v>
      </c>
      <c r="G3701" t="s">
        <v>2</v>
      </c>
      <c r="H3701" t="s">
        <v>2408</v>
      </c>
      <c r="I3701" s="63" t="e">
        <f t="array" ref="I3701">_xlfn.IFS(#REF!="1",1,#REF!="2",2,#REF!="3",3,#REF!="1A",4,#REF!="1B",5,#REF!="2A",6,#REF!="2B",7,#REF!="3A",8,#REF!="3B",9,#REF!="4A",10,#REF!="","")</f>
        <v>#REF!</v>
      </c>
      <c r="J3701">
        <f>VLOOKUP(F3701,profesor!$G$2:$H$101,2,0)</f>
        <v>46</v>
      </c>
      <c r="K3701">
        <f>VLOOKUP(H3701,ar_predmet!A:C,3,0)</f>
        <v>29</v>
      </c>
      <c r="L3701" s="3">
        <f>VLOOKUP(H3701,ar_predmet!A:C,2,FALSE())</f>
        <v>5231</v>
      </c>
      <c r="M3701">
        <f>+VLOOKUP(G3701,tip_dogodka!$B$2:$C$10,2,0)</f>
        <v>1</v>
      </c>
      <c r="N3701">
        <f>+VLOOKUP(E3701,prostor!$F$1:$G$101,2,0)</f>
        <v>9</v>
      </c>
      <c r="O3701">
        <f t="shared" si="228"/>
        <v>150</v>
      </c>
      <c r="P3701">
        <f>VLOOKUP(O3701,mi2hh!A$2:B$4261,2,FALSE())</f>
        <v>3</v>
      </c>
      <c r="Q3701" t="str">
        <f t="shared" si="229"/>
        <v>Red</v>
      </c>
      <c r="R3701" t="str">
        <f t="shared" si="230"/>
        <v>UN</v>
      </c>
      <c r="S3701" s="24" t="s">
        <v>1204</v>
      </c>
      <c r="T3701" t="str">
        <f t="shared" si="231"/>
        <v/>
      </c>
      <c r="U3701">
        <f>VLOOKUP(S3701,ar_skupina!L$2:M$136,2,FALSE())</f>
        <v>55</v>
      </c>
    </row>
    <row r="3702" spans="1:21" ht="14.25" customHeight="1" x14ac:dyDescent="0.25">
      <c r="A3702">
        <v>4478</v>
      </c>
      <c r="B3702" s="9">
        <v>45357.75</v>
      </c>
      <c r="C3702" s="9">
        <v>45357.920138888898</v>
      </c>
      <c r="D3702" t="s">
        <v>2422</v>
      </c>
      <c r="E3702" t="s">
        <v>17</v>
      </c>
      <c r="F3702" t="s">
        <v>2407</v>
      </c>
      <c r="G3702" t="s">
        <v>10</v>
      </c>
      <c r="H3702" t="s">
        <v>2408</v>
      </c>
      <c r="I3702" s="63" t="e">
        <f t="array" ref="I3702">_xlfn.IFS(#REF!="1",1,#REF!="2",2,#REF!="3",3,#REF!="1A",4,#REF!="1B",5,#REF!="2A",6,#REF!="2B",7,#REF!="3A",8,#REF!="3B",9,#REF!="4A",10,#REF!="","")</f>
        <v>#REF!</v>
      </c>
      <c r="J3702">
        <f>VLOOKUP(F3702,profesor!$G$2:$H$101,2,0)</f>
        <v>46</v>
      </c>
      <c r="K3702">
        <f>VLOOKUP(H3702,ar_predmet!A:C,3,0)</f>
        <v>29</v>
      </c>
      <c r="L3702" s="3">
        <f>VLOOKUP(H3702,ar_predmet!A:C,2,FALSE())</f>
        <v>5231</v>
      </c>
      <c r="M3702">
        <f>+VLOOKUP(G3702,tip_dogodka!$B$2:$C$10,2,0)</f>
        <v>9</v>
      </c>
      <c r="N3702">
        <f>+VLOOKUP(E3702,prostor!$F$1:$G$101,2,0)</f>
        <v>55</v>
      </c>
      <c r="O3702">
        <f t="shared" si="228"/>
        <v>245</v>
      </c>
      <c r="P3702">
        <f>VLOOKUP(O3702,mi2hh!A$2:B$4261,2,FALSE())</f>
        <v>5</v>
      </c>
      <c r="Q3702" t="str">
        <f t="shared" si="229"/>
        <v>Izr</v>
      </c>
      <c r="R3702" t="str">
        <f t="shared" si="230"/>
        <v>VS</v>
      </c>
      <c r="S3702" s="24" t="s">
        <v>1254</v>
      </c>
      <c r="T3702" t="str">
        <f t="shared" si="231"/>
        <v/>
      </c>
      <c r="U3702">
        <f>VLOOKUP(S3702,ar_skupina!L$2:M$136,2,FALSE())</f>
        <v>107</v>
      </c>
    </row>
    <row r="3703" spans="1:21" ht="14.25" customHeight="1" x14ac:dyDescent="0.25">
      <c r="A3703">
        <v>4479</v>
      </c>
      <c r="B3703" s="9">
        <v>45371.75</v>
      </c>
      <c r="C3703" s="9">
        <v>45371.920138888898</v>
      </c>
      <c r="D3703" t="s">
        <v>2423</v>
      </c>
      <c r="E3703" t="s">
        <v>17</v>
      </c>
      <c r="F3703" t="s">
        <v>2407</v>
      </c>
      <c r="G3703" t="s">
        <v>9</v>
      </c>
      <c r="H3703" s="54" t="s">
        <v>2417</v>
      </c>
      <c r="I3703" s="63" t="e">
        <f t="array" ref="I3703">_xlfn.IFS(#REF!="1",1,#REF!="2",2,#REF!="3",3,#REF!="1A",4,#REF!="1B",5,#REF!="2A",6,#REF!="2B",7,#REF!="3A",8,#REF!="3B",9,#REF!="4A",10,#REF!="","")</f>
        <v>#REF!</v>
      </c>
      <c r="J3703">
        <f>VLOOKUP(F3703,profesor!$G$2:$H$101,2,0)</f>
        <v>46</v>
      </c>
      <c r="K3703">
        <f>VLOOKUP(H3703,ar_predmet!A:C,3,0)</f>
        <v>163</v>
      </c>
      <c r="L3703" s="3">
        <f>VLOOKUP(H3703,ar_predmet!A:C,2,FALSE())</f>
        <v>7123</v>
      </c>
      <c r="M3703">
        <f>+VLOOKUP(G3703,tip_dogodka!$B$2:$C$10,2,0)</f>
        <v>8</v>
      </c>
      <c r="N3703">
        <f>+VLOOKUP(E3703,prostor!$F$1:$G$101,2,0)</f>
        <v>55</v>
      </c>
      <c r="O3703">
        <f t="shared" si="228"/>
        <v>245</v>
      </c>
      <c r="P3703">
        <f>VLOOKUP(O3703,mi2hh!A$2:B$4261,2,FALSE())</f>
        <v>5</v>
      </c>
      <c r="Q3703" t="str">
        <f t="shared" si="229"/>
        <v>Izr</v>
      </c>
      <c r="R3703" t="str">
        <f t="shared" si="230"/>
        <v>MA</v>
      </c>
      <c r="S3703" s="24" t="s">
        <v>1266</v>
      </c>
      <c r="T3703" t="str">
        <f t="shared" si="231"/>
        <v/>
      </c>
      <c r="U3703">
        <f>VLOOKUP(S3703,ar_skupina!L$2:M$136,2,FALSE())</f>
        <v>117</v>
      </c>
    </row>
    <row r="3704" spans="1:21" ht="14.25" customHeight="1" x14ac:dyDescent="0.25">
      <c r="A3704">
        <v>4480</v>
      </c>
      <c r="B3704" s="9">
        <v>45364.635416666701</v>
      </c>
      <c r="C3704" s="9">
        <v>45364.739583333299</v>
      </c>
      <c r="D3704" t="s">
        <v>2411</v>
      </c>
      <c r="E3704" t="s">
        <v>16</v>
      </c>
      <c r="F3704" t="s">
        <v>2407</v>
      </c>
      <c r="G3704" t="s">
        <v>4</v>
      </c>
      <c r="H3704" t="s">
        <v>2408</v>
      </c>
      <c r="I3704" s="63" t="e">
        <f t="array" ref="I3704">_xlfn.IFS(#REF!="1",1,#REF!="2",2,#REF!="3",3,#REF!="1A",4,#REF!="1B",5,#REF!="2A",6,#REF!="2B",7,#REF!="3A",8,#REF!="3B",9,#REF!="4A",10,#REF!="","")</f>
        <v>#REF!</v>
      </c>
      <c r="J3704">
        <f>VLOOKUP(F3704,profesor!$G$2:$H$101,2,0)</f>
        <v>46</v>
      </c>
      <c r="K3704">
        <f>VLOOKUP(H3704,ar_predmet!A:C,3,0)</f>
        <v>29</v>
      </c>
      <c r="L3704" s="3">
        <f>VLOOKUP(H3704,ar_predmet!A:C,2,FALSE())</f>
        <v>5231</v>
      </c>
      <c r="M3704">
        <f>+VLOOKUP(G3704,tip_dogodka!$B$2:$C$10,2,0)</f>
        <v>3</v>
      </c>
      <c r="N3704">
        <f>+VLOOKUP(E3704,prostor!$F$1:$G$101,2,0)</f>
        <v>54</v>
      </c>
      <c r="O3704">
        <f t="shared" si="228"/>
        <v>150</v>
      </c>
      <c r="P3704">
        <f>VLOOKUP(O3704,mi2hh!A$2:B$4261,2,FALSE())</f>
        <v>3</v>
      </c>
      <c r="Q3704" t="str">
        <f t="shared" si="229"/>
        <v>Red</v>
      </c>
      <c r="R3704" t="str">
        <f t="shared" si="230"/>
        <v>UN</v>
      </c>
      <c r="S3704" s="24" t="s">
        <v>1204</v>
      </c>
      <c r="T3704" t="str">
        <f t="shared" si="231"/>
        <v/>
      </c>
      <c r="U3704">
        <f>VLOOKUP(S3704,ar_skupina!L$2:M$136,2,FALSE())</f>
        <v>55</v>
      </c>
    </row>
    <row r="3705" spans="1:21" ht="14.25" customHeight="1" x14ac:dyDescent="0.25">
      <c r="A3705">
        <v>4481</v>
      </c>
      <c r="B3705" s="9">
        <v>45299.375</v>
      </c>
      <c r="C3705" s="9">
        <v>45299.479166666701</v>
      </c>
      <c r="D3705" t="s">
        <v>2420</v>
      </c>
      <c r="E3705" t="s">
        <v>16</v>
      </c>
      <c r="F3705" t="s">
        <v>2407</v>
      </c>
      <c r="G3705" t="s">
        <v>5</v>
      </c>
      <c r="H3705" t="s">
        <v>2408</v>
      </c>
      <c r="I3705" s="63" t="e">
        <f t="array" ref="I3705">_xlfn.IFS(#REF!="1",1,#REF!="2",2,#REF!="3",3,#REF!="1A",4,#REF!="1B",5,#REF!="2A",6,#REF!="2B",7,#REF!="3A",8,#REF!="3B",9,#REF!="4A",10,#REF!="","")</f>
        <v>#REF!</v>
      </c>
      <c r="J3705">
        <f>VLOOKUP(F3705,profesor!$G$2:$H$101,2,0)</f>
        <v>46</v>
      </c>
      <c r="K3705">
        <f>VLOOKUP(H3705,ar_predmet!A:C,3,0)</f>
        <v>29</v>
      </c>
      <c r="L3705" s="3">
        <f>VLOOKUP(H3705,ar_predmet!A:C,2,FALSE())</f>
        <v>5231</v>
      </c>
      <c r="M3705">
        <f>+VLOOKUP(G3705,tip_dogodka!$B$2:$C$10,2,0)</f>
        <v>4</v>
      </c>
      <c r="N3705">
        <f>+VLOOKUP(E3705,prostor!$F$1:$G$101,2,0)</f>
        <v>54</v>
      </c>
      <c r="O3705">
        <f t="shared" si="228"/>
        <v>150</v>
      </c>
      <c r="P3705">
        <f>VLOOKUP(O3705,mi2hh!A$2:B$4261,2,FALSE())</f>
        <v>3</v>
      </c>
      <c r="Q3705" t="str">
        <f t="shared" si="229"/>
        <v>Red</v>
      </c>
      <c r="R3705" t="str">
        <f t="shared" si="230"/>
        <v>VS</v>
      </c>
      <c r="S3705" s="24" t="s">
        <v>1181</v>
      </c>
      <c r="T3705" t="str">
        <f t="shared" si="231"/>
        <v/>
      </c>
      <c r="U3705">
        <f>VLOOKUP(S3705,ar_skupina!L$2:M$136,2,FALSE())</f>
        <v>41</v>
      </c>
    </row>
    <row r="3706" spans="1:21" ht="14.25" customHeight="1" x14ac:dyDescent="0.25">
      <c r="A3706">
        <v>4482</v>
      </c>
      <c r="B3706" s="9">
        <v>45349.635416666701</v>
      </c>
      <c r="C3706" s="9">
        <v>45349.739583333299</v>
      </c>
      <c r="D3706" t="s">
        <v>2411</v>
      </c>
      <c r="E3706" t="s">
        <v>16</v>
      </c>
      <c r="F3706" t="s">
        <v>2407</v>
      </c>
      <c r="G3706" t="s">
        <v>4</v>
      </c>
      <c r="H3706" t="s">
        <v>2408</v>
      </c>
      <c r="I3706" s="63" t="e">
        <f t="array" ref="I3706">_xlfn.IFS(#REF!="1",1,#REF!="2",2,#REF!="3",3,#REF!="1A",4,#REF!="1B",5,#REF!="2A",6,#REF!="2B",7,#REF!="3A",8,#REF!="3B",9,#REF!="4A",10,#REF!="","")</f>
        <v>#REF!</v>
      </c>
      <c r="J3706">
        <f>VLOOKUP(F3706,profesor!$G$2:$H$101,2,0)</f>
        <v>46</v>
      </c>
      <c r="K3706">
        <f>VLOOKUP(H3706,ar_predmet!A:C,3,0)</f>
        <v>29</v>
      </c>
      <c r="L3706" s="3">
        <f>VLOOKUP(H3706,ar_predmet!A:C,2,FALSE())</f>
        <v>5231</v>
      </c>
      <c r="M3706">
        <f>+VLOOKUP(G3706,tip_dogodka!$B$2:$C$10,2,0)</f>
        <v>3</v>
      </c>
      <c r="N3706">
        <f>+VLOOKUP(E3706,prostor!$F$1:$G$101,2,0)</f>
        <v>54</v>
      </c>
      <c r="O3706">
        <f t="shared" si="228"/>
        <v>150</v>
      </c>
      <c r="P3706">
        <f>VLOOKUP(O3706,mi2hh!A$2:B$4261,2,FALSE())</f>
        <v>3</v>
      </c>
      <c r="Q3706" t="str">
        <f t="shared" si="229"/>
        <v>Red</v>
      </c>
      <c r="R3706" t="str">
        <f t="shared" si="230"/>
        <v>UN</v>
      </c>
      <c r="S3706" s="24" t="s">
        <v>1204</v>
      </c>
      <c r="T3706" t="str">
        <f t="shared" si="231"/>
        <v/>
      </c>
      <c r="U3706">
        <f>VLOOKUP(S3706,ar_skupina!L$2:M$136,2,FALSE())</f>
        <v>55</v>
      </c>
    </row>
    <row r="3707" spans="1:21" ht="14.25" customHeight="1" x14ac:dyDescent="0.25">
      <c r="A3707">
        <v>4483</v>
      </c>
      <c r="B3707" s="9">
        <v>45359.635416666701</v>
      </c>
      <c r="C3707" s="9">
        <v>45359.739583333299</v>
      </c>
      <c r="D3707" t="s">
        <v>2411</v>
      </c>
      <c r="E3707" t="s">
        <v>16</v>
      </c>
      <c r="F3707" t="s">
        <v>2407</v>
      </c>
      <c r="G3707" t="s">
        <v>4</v>
      </c>
      <c r="H3707" t="s">
        <v>2408</v>
      </c>
      <c r="I3707" s="63" t="e">
        <f t="array" ref="I3707">_xlfn.IFS(#REF!="1",1,#REF!="2",2,#REF!="3",3,#REF!="1A",4,#REF!="1B",5,#REF!="2A",6,#REF!="2B",7,#REF!="3A",8,#REF!="3B",9,#REF!="4A",10,#REF!="","")</f>
        <v>#REF!</v>
      </c>
      <c r="J3707">
        <f>VLOOKUP(F3707,profesor!$G$2:$H$101,2,0)</f>
        <v>46</v>
      </c>
      <c r="K3707">
        <f>VLOOKUP(H3707,ar_predmet!A:C,3,0)</f>
        <v>29</v>
      </c>
      <c r="L3707" s="3">
        <f>VLOOKUP(H3707,ar_predmet!A:C,2,FALSE())</f>
        <v>5231</v>
      </c>
      <c r="M3707">
        <f>+VLOOKUP(G3707,tip_dogodka!$B$2:$C$10,2,0)</f>
        <v>3</v>
      </c>
      <c r="N3707">
        <f>+VLOOKUP(E3707,prostor!$F$1:$G$101,2,0)</f>
        <v>54</v>
      </c>
      <c r="O3707">
        <f t="shared" si="228"/>
        <v>150</v>
      </c>
      <c r="P3707">
        <f>VLOOKUP(O3707,mi2hh!A$2:B$4261,2,FALSE())</f>
        <v>3</v>
      </c>
      <c r="Q3707" t="str">
        <f t="shared" si="229"/>
        <v>Red</v>
      </c>
      <c r="R3707" t="str">
        <f t="shared" si="230"/>
        <v>UN</v>
      </c>
      <c r="S3707" s="24" t="s">
        <v>1204</v>
      </c>
      <c r="T3707" t="str">
        <f t="shared" si="231"/>
        <v/>
      </c>
      <c r="U3707">
        <f>VLOOKUP(S3707,ar_skupina!L$2:M$136,2,FALSE())</f>
        <v>55</v>
      </c>
    </row>
    <row r="3708" spans="1:21" ht="14.25" customHeight="1" x14ac:dyDescent="0.25">
      <c r="A3708">
        <v>4484</v>
      </c>
      <c r="B3708" s="9">
        <v>45268.489583333299</v>
      </c>
      <c r="C3708" s="9">
        <v>45268.59375</v>
      </c>
      <c r="D3708" t="s">
        <v>2413</v>
      </c>
      <c r="E3708" t="s">
        <v>16</v>
      </c>
      <c r="F3708" t="s">
        <v>2407</v>
      </c>
      <c r="G3708" t="s">
        <v>4</v>
      </c>
      <c r="H3708" t="s">
        <v>2408</v>
      </c>
      <c r="I3708" s="63" t="e">
        <f t="array" ref="I3708">_xlfn.IFS(#REF!="1",1,#REF!="2",2,#REF!="3",3,#REF!="1A",4,#REF!="1B",5,#REF!="2A",6,#REF!="2B",7,#REF!="3A",8,#REF!="3B",9,#REF!="4A",10,#REF!="","")</f>
        <v>#REF!</v>
      </c>
      <c r="J3708">
        <f>VLOOKUP(F3708,profesor!$G$2:$H$101,2,0)</f>
        <v>46</v>
      </c>
      <c r="K3708">
        <f>VLOOKUP(H3708,ar_predmet!A:C,3,0)</f>
        <v>29</v>
      </c>
      <c r="L3708" s="3">
        <f>VLOOKUP(H3708,ar_predmet!A:C,2,FALSE())</f>
        <v>5231</v>
      </c>
      <c r="M3708">
        <f>+VLOOKUP(G3708,tip_dogodka!$B$2:$C$10,2,0)</f>
        <v>3</v>
      </c>
      <c r="N3708">
        <f>+VLOOKUP(E3708,prostor!$F$1:$G$101,2,0)</f>
        <v>54</v>
      </c>
      <c r="O3708">
        <f t="shared" si="228"/>
        <v>150</v>
      </c>
      <c r="P3708">
        <f>VLOOKUP(O3708,mi2hh!A$2:B$4261,2,FALSE())</f>
        <v>3</v>
      </c>
      <c r="Q3708" t="str">
        <f t="shared" si="229"/>
        <v>Red</v>
      </c>
      <c r="R3708" t="str">
        <f t="shared" si="230"/>
        <v>VS</v>
      </c>
      <c r="S3708" s="24" t="s">
        <v>1181</v>
      </c>
      <c r="T3708" t="str">
        <f t="shared" si="231"/>
        <v/>
      </c>
      <c r="U3708">
        <f>VLOOKUP(S3708,ar_skupina!L$2:M$136,2,FALSE())</f>
        <v>41</v>
      </c>
    </row>
    <row r="3709" spans="1:21" ht="14.25" customHeight="1" x14ac:dyDescent="0.25">
      <c r="A3709">
        <v>4485</v>
      </c>
      <c r="B3709" s="9">
        <v>45377.635416666701</v>
      </c>
      <c r="C3709" s="9">
        <v>45377.739583333299</v>
      </c>
      <c r="D3709" t="s">
        <v>2419</v>
      </c>
      <c r="E3709" t="s">
        <v>16</v>
      </c>
      <c r="F3709" t="s">
        <v>2407</v>
      </c>
      <c r="G3709" t="s">
        <v>5</v>
      </c>
      <c r="H3709" t="s">
        <v>2408</v>
      </c>
      <c r="I3709" s="63" t="e">
        <f t="array" ref="I3709">_xlfn.IFS(#REF!="1",1,#REF!="2",2,#REF!="3",3,#REF!="1A",4,#REF!="1B",5,#REF!="2A",6,#REF!="2B",7,#REF!="3A",8,#REF!="3B",9,#REF!="4A",10,#REF!="","")</f>
        <v>#REF!</v>
      </c>
      <c r="J3709">
        <f>VLOOKUP(F3709,profesor!$G$2:$H$101,2,0)</f>
        <v>46</v>
      </c>
      <c r="K3709">
        <f>VLOOKUP(H3709,ar_predmet!A:C,3,0)</f>
        <v>29</v>
      </c>
      <c r="L3709" s="3">
        <f>VLOOKUP(H3709,ar_predmet!A:C,2,FALSE())</f>
        <v>5231</v>
      </c>
      <c r="M3709">
        <f>+VLOOKUP(G3709,tip_dogodka!$B$2:$C$10,2,0)</f>
        <v>4</v>
      </c>
      <c r="N3709">
        <f>+VLOOKUP(E3709,prostor!$F$1:$G$101,2,0)</f>
        <v>54</v>
      </c>
      <c r="O3709">
        <f t="shared" si="228"/>
        <v>150</v>
      </c>
      <c r="P3709">
        <f>VLOOKUP(O3709,mi2hh!A$2:B$4261,2,FALSE())</f>
        <v>3</v>
      </c>
      <c r="Q3709" t="str">
        <f t="shared" si="229"/>
        <v>Red</v>
      </c>
      <c r="R3709" t="str">
        <f t="shared" si="230"/>
        <v>UN</v>
      </c>
      <c r="S3709" s="24" t="s">
        <v>1204</v>
      </c>
      <c r="T3709" t="str">
        <f t="shared" si="231"/>
        <v/>
      </c>
      <c r="U3709">
        <f>VLOOKUP(S3709,ar_skupina!L$2:M$136,2,FALSE())</f>
        <v>55</v>
      </c>
    </row>
    <row r="3710" spans="1:21" ht="14.25" customHeight="1" x14ac:dyDescent="0.25">
      <c r="A3710">
        <v>4486</v>
      </c>
      <c r="B3710" s="9">
        <v>45294.375</v>
      </c>
      <c r="C3710" s="9">
        <v>45294.479166666701</v>
      </c>
      <c r="D3710" t="s">
        <v>2410</v>
      </c>
      <c r="E3710">
        <v>302</v>
      </c>
      <c r="F3710" t="s">
        <v>2407</v>
      </c>
      <c r="G3710" t="s">
        <v>3</v>
      </c>
      <c r="H3710" t="s">
        <v>2408</v>
      </c>
      <c r="I3710" s="63" t="e">
        <f t="array" ref="I3710">_xlfn.IFS(#REF!="1",1,#REF!="2",2,#REF!="3",3,#REF!="1A",4,#REF!="1B",5,#REF!="2A",6,#REF!="2B",7,#REF!="3A",8,#REF!="3B",9,#REF!="4A",10,#REF!="","")</f>
        <v>#REF!</v>
      </c>
      <c r="J3710">
        <f>VLOOKUP(F3710,profesor!$G$2:$H$101,2,0)</f>
        <v>46</v>
      </c>
      <c r="K3710">
        <f>VLOOKUP(H3710,ar_predmet!A:C,3,0)</f>
        <v>29</v>
      </c>
      <c r="L3710" s="3">
        <f>VLOOKUP(H3710,ar_predmet!A:C,2,FALSE())</f>
        <v>5231</v>
      </c>
      <c r="M3710">
        <f>+VLOOKUP(G3710,tip_dogodka!$B$2:$C$10,2,0)</f>
        <v>2</v>
      </c>
      <c r="N3710">
        <f>+VLOOKUP(E3710,prostor!$F$1:$G$101,2,0)</f>
        <v>6</v>
      </c>
      <c r="O3710">
        <f t="shared" si="228"/>
        <v>150</v>
      </c>
      <c r="P3710">
        <f>VLOOKUP(O3710,mi2hh!A$2:B$4261,2,FALSE())</f>
        <v>3</v>
      </c>
      <c r="Q3710" t="str">
        <f t="shared" si="229"/>
        <v>Red</v>
      </c>
      <c r="R3710" t="str">
        <f t="shared" si="230"/>
        <v>VS</v>
      </c>
      <c r="S3710" s="24" t="s">
        <v>1181</v>
      </c>
      <c r="T3710" t="str">
        <f t="shared" si="231"/>
        <v/>
      </c>
      <c r="U3710">
        <f>VLOOKUP(S3710,ar_skupina!L$2:M$136,2,FALSE())</f>
        <v>41</v>
      </c>
    </row>
    <row r="3711" spans="1:21" ht="14.25" customHeight="1" x14ac:dyDescent="0.25">
      <c r="A3711">
        <v>4487</v>
      </c>
      <c r="B3711" s="9">
        <v>45278.489583333299</v>
      </c>
      <c r="C3711" s="9">
        <v>45278.59375</v>
      </c>
      <c r="D3711" t="s">
        <v>2413</v>
      </c>
      <c r="E3711" t="s">
        <v>16</v>
      </c>
      <c r="F3711" t="s">
        <v>2407</v>
      </c>
      <c r="G3711" t="s">
        <v>4</v>
      </c>
      <c r="H3711" t="s">
        <v>2408</v>
      </c>
      <c r="I3711" s="63" t="e">
        <f t="array" ref="I3711">_xlfn.IFS(#REF!="1",1,#REF!="2",2,#REF!="3",3,#REF!="1A",4,#REF!="1B",5,#REF!="2A",6,#REF!="2B",7,#REF!="3A",8,#REF!="3B",9,#REF!="4A",10,#REF!="","")</f>
        <v>#REF!</v>
      </c>
      <c r="J3711">
        <f>VLOOKUP(F3711,profesor!$G$2:$H$101,2,0)</f>
        <v>46</v>
      </c>
      <c r="K3711">
        <f>VLOOKUP(H3711,ar_predmet!A:C,3,0)</f>
        <v>29</v>
      </c>
      <c r="L3711" s="3">
        <f>VLOOKUP(H3711,ar_predmet!A:C,2,FALSE())</f>
        <v>5231</v>
      </c>
      <c r="M3711">
        <f>+VLOOKUP(G3711,tip_dogodka!$B$2:$C$10,2,0)</f>
        <v>3</v>
      </c>
      <c r="N3711">
        <f>+VLOOKUP(E3711,prostor!$F$1:$G$101,2,0)</f>
        <v>54</v>
      </c>
      <c r="O3711">
        <f t="shared" si="228"/>
        <v>150</v>
      </c>
      <c r="P3711">
        <f>VLOOKUP(O3711,mi2hh!A$2:B$4261,2,FALSE())</f>
        <v>3</v>
      </c>
      <c r="Q3711" t="str">
        <f t="shared" si="229"/>
        <v>Red</v>
      </c>
      <c r="R3711" t="str">
        <f t="shared" si="230"/>
        <v>VS</v>
      </c>
      <c r="S3711" s="24" t="s">
        <v>1181</v>
      </c>
      <c r="T3711" t="str">
        <f t="shared" si="231"/>
        <v/>
      </c>
      <c r="U3711">
        <f>VLOOKUP(S3711,ar_skupina!L$2:M$136,2,FALSE())</f>
        <v>41</v>
      </c>
    </row>
    <row r="3712" spans="1:21" ht="14.25" customHeight="1" x14ac:dyDescent="0.25">
      <c r="A3712">
        <v>4488</v>
      </c>
      <c r="B3712" s="9">
        <v>45274.489583333299</v>
      </c>
      <c r="C3712" s="9">
        <v>45274.59375</v>
      </c>
      <c r="D3712" t="s">
        <v>2409</v>
      </c>
      <c r="E3712">
        <v>302</v>
      </c>
      <c r="F3712" t="s">
        <v>2407</v>
      </c>
      <c r="G3712" t="s">
        <v>2</v>
      </c>
      <c r="H3712" t="s">
        <v>2408</v>
      </c>
      <c r="I3712" s="63" t="e">
        <f t="array" ref="I3712">_xlfn.IFS(#REF!="1",1,#REF!="2",2,#REF!="3",3,#REF!="1A",4,#REF!="1B",5,#REF!="2A",6,#REF!="2B",7,#REF!="3A",8,#REF!="3B",9,#REF!="4A",10,#REF!="","")</f>
        <v>#REF!</v>
      </c>
      <c r="J3712">
        <f>VLOOKUP(F3712,profesor!$G$2:$H$101,2,0)</f>
        <v>46</v>
      </c>
      <c r="K3712">
        <f>VLOOKUP(H3712,ar_predmet!A:C,3,0)</f>
        <v>29</v>
      </c>
      <c r="L3712" s="3">
        <f>VLOOKUP(H3712,ar_predmet!A:C,2,FALSE())</f>
        <v>5231</v>
      </c>
      <c r="M3712">
        <f>+VLOOKUP(G3712,tip_dogodka!$B$2:$C$10,2,0)</f>
        <v>1</v>
      </c>
      <c r="N3712">
        <f>+VLOOKUP(E3712,prostor!$F$1:$G$101,2,0)</f>
        <v>6</v>
      </c>
      <c r="O3712">
        <f t="shared" si="228"/>
        <v>150</v>
      </c>
      <c r="P3712">
        <f>VLOOKUP(O3712,mi2hh!A$2:B$4261,2,FALSE())</f>
        <v>3</v>
      </c>
      <c r="Q3712" t="str">
        <f t="shared" si="229"/>
        <v>Red</v>
      </c>
      <c r="R3712" t="str">
        <f t="shared" si="230"/>
        <v>VS</v>
      </c>
      <c r="S3712" s="24" t="s">
        <v>1181</v>
      </c>
      <c r="T3712" t="str">
        <f t="shared" si="231"/>
        <v/>
      </c>
      <c r="U3712">
        <f>VLOOKUP(S3712,ar_skupina!L$2:M$136,2,FALSE())</f>
        <v>41</v>
      </c>
    </row>
    <row r="3713" spans="1:21" ht="14.25" customHeight="1" x14ac:dyDescent="0.25">
      <c r="A3713">
        <v>4489</v>
      </c>
      <c r="B3713" s="9">
        <v>45273.489583333299</v>
      </c>
      <c r="C3713" s="9">
        <v>45273.59375</v>
      </c>
      <c r="D3713" t="s">
        <v>2409</v>
      </c>
      <c r="E3713">
        <v>302</v>
      </c>
      <c r="F3713" t="s">
        <v>2407</v>
      </c>
      <c r="G3713" t="s">
        <v>2</v>
      </c>
      <c r="H3713" t="s">
        <v>2408</v>
      </c>
      <c r="I3713" s="63" t="e">
        <f t="array" ref="I3713">_xlfn.IFS(#REF!="1",1,#REF!="2",2,#REF!="3",3,#REF!="1A",4,#REF!="1B",5,#REF!="2A",6,#REF!="2B",7,#REF!="3A",8,#REF!="3B",9,#REF!="4A",10,#REF!="","")</f>
        <v>#REF!</v>
      </c>
      <c r="J3713">
        <f>VLOOKUP(F3713,profesor!$G$2:$H$101,2,0)</f>
        <v>46</v>
      </c>
      <c r="K3713">
        <f>VLOOKUP(H3713,ar_predmet!A:C,3,0)</f>
        <v>29</v>
      </c>
      <c r="L3713" s="3">
        <f>VLOOKUP(H3713,ar_predmet!A:C,2,FALSE())</f>
        <v>5231</v>
      </c>
      <c r="M3713">
        <f>+VLOOKUP(G3713,tip_dogodka!$B$2:$C$10,2,0)</f>
        <v>1</v>
      </c>
      <c r="N3713">
        <f>+VLOOKUP(E3713,prostor!$F$1:$G$101,2,0)</f>
        <v>6</v>
      </c>
      <c r="O3713">
        <f t="shared" si="228"/>
        <v>150</v>
      </c>
      <c r="P3713">
        <f>VLOOKUP(O3713,mi2hh!A$2:B$4261,2,FALSE())</f>
        <v>3</v>
      </c>
      <c r="Q3713" t="str">
        <f t="shared" si="229"/>
        <v>Red</v>
      </c>
      <c r="R3713" t="str">
        <f t="shared" si="230"/>
        <v>VS</v>
      </c>
      <c r="S3713" s="24" t="s">
        <v>1181</v>
      </c>
      <c r="T3713" t="str">
        <f t="shared" si="231"/>
        <v/>
      </c>
      <c r="U3713">
        <f>VLOOKUP(S3713,ar_skupina!L$2:M$136,2,FALSE())</f>
        <v>41</v>
      </c>
    </row>
    <row r="3714" spans="1:21" ht="14.25" customHeight="1" x14ac:dyDescent="0.25">
      <c r="A3714">
        <v>4490</v>
      </c>
      <c r="B3714" s="9">
        <v>45352.75</v>
      </c>
      <c r="C3714" s="9">
        <v>45352.854166666701</v>
      </c>
      <c r="D3714" t="s">
        <v>2411</v>
      </c>
      <c r="E3714" t="s">
        <v>16</v>
      </c>
      <c r="F3714" t="s">
        <v>2407</v>
      </c>
      <c r="G3714" t="s">
        <v>4</v>
      </c>
      <c r="H3714" t="s">
        <v>2408</v>
      </c>
      <c r="I3714" s="63" t="e">
        <f t="array" ref="I3714">_xlfn.IFS(#REF!="1",1,#REF!="2",2,#REF!="3",3,#REF!="1A",4,#REF!="1B",5,#REF!="2A",6,#REF!="2B",7,#REF!="3A",8,#REF!="3B",9,#REF!="4A",10,#REF!="","")</f>
        <v>#REF!</v>
      </c>
      <c r="J3714">
        <f>VLOOKUP(F3714,profesor!$G$2:$H$101,2,0)</f>
        <v>46</v>
      </c>
      <c r="K3714">
        <f>VLOOKUP(H3714,ar_predmet!A:C,3,0)</f>
        <v>29</v>
      </c>
      <c r="L3714" s="3">
        <f>VLOOKUP(H3714,ar_predmet!A:C,2,FALSE())</f>
        <v>5231</v>
      </c>
      <c r="M3714">
        <f>+VLOOKUP(G3714,tip_dogodka!$B$2:$C$10,2,0)</f>
        <v>3</v>
      </c>
      <c r="N3714">
        <f>+VLOOKUP(E3714,prostor!$F$1:$G$101,2,0)</f>
        <v>54</v>
      </c>
      <c r="O3714">
        <f t="shared" ref="O3714:O3777" si="232">+INT(TEXT(((C3714-B3714)*24*60),"000"))</f>
        <v>150</v>
      </c>
      <c r="P3714">
        <f>VLOOKUP(O3714,mi2hh!A$2:B$4261,2,FALSE())</f>
        <v>3</v>
      </c>
      <c r="Q3714" t="str">
        <f t="shared" ref="Q3714:Q3777" si="233">IF(ISNUMBER(FIND("Redni",D3714)),"Red", IF(ISNUMBER(FIND("Izredni",D3714)),"Izr"))</f>
        <v>Red</v>
      </c>
      <c r="R3714" t="str">
        <f t="shared" ref="R3714:R3777" si="234">IF(ISNUMBER(FIND("-VS-",D3714)),"VS", IF(ISNUMBER(FIND("-UNI-",D3714)),"UN",IF(ISNUMBER(FIND("-MAG-",D3714)),"MA",IF(ISNUMBER(FIND("-DR-",D3714)),"DO"))))</f>
        <v>UN</v>
      </c>
      <c r="S3714" s="24" t="s">
        <v>1204</v>
      </c>
      <c r="T3714" t="str">
        <f t="shared" ref="T3714:T3777" si="235">IF(ISNUMBER(FIND("1. skupina",D3714)),"1",IF(ISNUMBER(FIND("2. skupina",D3714)),"2",IF(ISNUMBER(FIND("3. skupina",D3714)),"3",IF(ISNUMBER(FIND("1.a skupina",D3714)),"1A",IF(ISNUMBER(FIND("1.b skupina",D3714)),"1B",IF(ISNUMBER(FIND("2.a skupina",D3714)),"2A",IF(ISNUMBER(FIND("2.b skupina",D3714)),"2B",IF(ISNUMBER(FIND("3.a skupina",D3714)),"3A",IF(ISNUMBER(FIND("3.b skupina",D3714)),"3B",IF(ISNUMBER(FIND("4.a skupina",D3714)),"4A",""))))))))))</f>
        <v/>
      </c>
      <c r="U3714">
        <f>VLOOKUP(S3714,ar_skupina!L$2:M$136,2,FALSE())</f>
        <v>55</v>
      </c>
    </row>
    <row r="3715" spans="1:21" ht="14.25" customHeight="1" x14ac:dyDescent="0.25">
      <c r="A3715">
        <v>4491</v>
      </c>
      <c r="B3715" s="9">
        <v>45271.489583333299</v>
      </c>
      <c r="C3715" s="9">
        <v>45271.59375</v>
      </c>
      <c r="D3715" t="s">
        <v>2413</v>
      </c>
      <c r="E3715" t="s">
        <v>16</v>
      </c>
      <c r="F3715" t="s">
        <v>2407</v>
      </c>
      <c r="G3715" t="s">
        <v>4</v>
      </c>
      <c r="H3715" t="s">
        <v>2408</v>
      </c>
      <c r="I3715" s="63" t="e">
        <f t="array" ref="I3715">_xlfn.IFS(#REF!="1",1,#REF!="2",2,#REF!="3",3,#REF!="1A",4,#REF!="1B",5,#REF!="2A",6,#REF!="2B",7,#REF!="3A",8,#REF!="3B",9,#REF!="4A",10,#REF!="","")</f>
        <v>#REF!</v>
      </c>
      <c r="J3715">
        <f>VLOOKUP(F3715,profesor!$G$2:$H$101,2,0)</f>
        <v>46</v>
      </c>
      <c r="K3715">
        <f>VLOOKUP(H3715,ar_predmet!A:C,3,0)</f>
        <v>29</v>
      </c>
      <c r="L3715" s="3">
        <f>VLOOKUP(H3715,ar_predmet!A:C,2,FALSE())</f>
        <v>5231</v>
      </c>
      <c r="M3715">
        <f>+VLOOKUP(G3715,tip_dogodka!$B$2:$C$10,2,0)</f>
        <v>3</v>
      </c>
      <c r="N3715">
        <f>+VLOOKUP(E3715,prostor!$F$1:$G$101,2,0)</f>
        <v>54</v>
      </c>
      <c r="O3715">
        <f t="shared" si="232"/>
        <v>150</v>
      </c>
      <c r="P3715">
        <f>VLOOKUP(O3715,mi2hh!A$2:B$4261,2,FALSE())</f>
        <v>3</v>
      </c>
      <c r="Q3715" t="str">
        <f t="shared" si="233"/>
        <v>Red</v>
      </c>
      <c r="R3715" t="str">
        <f t="shared" si="234"/>
        <v>VS</v>
      </c>
      <c r="S3715" s="24" t="s">
        <v>1181</v>
      </c>
      <c r="T3715" t="str">
        <f t="shared" si="235"/>
        <v/>
      </c>
      <c r="U3715">
        <f>VLOOKUP(S3715,ar_skupina!L$2:M$136,2,FALSE())</f>
        <v>41</v>
      </c>
    </row>
    <row r="3716" spans="1:21" ht="14.25" customHeight="1" x14ac:dyDescent="0.25">
      <c r="A3716">
        <v>4492</v>
      </c>
      <c r="B3716" s="9">
        <v>45384.677083333299</v>
      </c>
      <c r="C3716" s="9">
        <v>45384.78125</v>
      </c>
      <c r="D3716" t="s">
        <v>2406</v>
      </c>
      <c r="E3716">
        <v>303</v>
      </c>
      <c r="F3716" t="s">
        <v>2407</v>
      </c>
      <c r="G3716" t="s">
        <v>3</v>
      </c>
      <c r="H3716" t="s">
        <v>2408</v>
      </c>
      <c r="I3716" s="63" t="e">
        <f t="array" ref="I3716">_xlfn.IFS(#REF!="1",1,#REF!="2",2,#REF!="3",3,#REF!="1A",4,#REF!="1B",5,#REF!="2A",6,#REF!="2B",7,#REF!="3A",8,#REF!="3B",9,#REF!="4A",10,#REF!="","")</f>
        <v>#REF!</v>
      </c>
      <c r="J3716">
        <f>VLOOKUP(F3716,profesor!$G$2:$H$101,2,0)</f>
        <v>46</v>
      </c>
      <c r="K3716">
        <f>VLOOKUP(H3716,ar_predmet!A:C,3,0)</f>
        <v>29</v>
      </c>
      <c r="L3716" s="3">
        <f>VLOOKUP(H3716,ar_predmet!A:C,2,FALSE())</f>
        <v>5231</v>
      </c>
      <c r="M3716">
        <f>+VLOOKUP(G3716,tip_dogodka!$B$2:$C$10,2,0)</f>
        <v>2</v>
      </c>
      <c r="N3716">
        <f>+VLOOKUP(E3716,prostor!$F$1:$G$101,2,0)</f>
        <v>7</v>
      </c>
      <c r="O3716">
        <f t="shared" si="232"/>
        <v>150</v>
      </c>
      <c r="P3716">
        <f>VLOOKUP(O3716,mi2hh!A$2:B$4261,2,FALSE())</f>
        <v>3</v>
      </c>
      <c r="Q3716" t="str">
        <f t="shared" si="233"/>
        <v>Red</v>
      </c>
      <c r="R3716" t="str">
        <f t="shared" si="234"/>
        <v>UN</v>
      </c>
      <c r="S3716" s="24" t="s">
        <v>1204</v>
      </c>
      <c r="T3716" t="str">
        <f t="shared" si="235"/>
        <v/>
      </c>
      <c r="U3716">
        <f>VLOOKUP(S3716,ar_skupina!L$2:M$136,2,FALSE())</f>
        <v>55</v>
      </c>
    </row>
    <row r="3717" spans="1:21" ht="14.25" customHeight="1" x14ac:dyDescent="0.25">
      <c r="A3717">
        <v>4493</v>
      </c>
      <c r="B3717" s="9">
        <v>45302.375</v>
      </c>
      <c r="C3717" s="9">
        <v>45302.479166666701</v>
      </c>
      <c r="D3717" t="s">
        <v>2410</v>
      </c>
      <c r="E3717">
        <v>302</v>
      </c>
      <c r="F3717" t="s">
        <v>2407</v>
      </c>
      <c r="G3717" t="s">
        <v>3</v>
      </c>
      <c r="H3717" t="s">
        <v>2408</v>
      </c>
      <c r="I3717" s="63" t="e">
        <f t="array" ref="I3717">_xlfn.IFS(#REF!="1",1,#REF!="2",2,#REF!="3",3,#REF!="1A",4,#REF!="1B",5,#REF!="2A",6,#REF!="2B",7,#REF!="3A",8,#REF!="3B",9,#REF!="4A",10,#REF!="","")</f>
        <v>#REF!</v>
      </c>
      <c r="J3717">
        <f>VLOOKUP(F3717,profesor!$G$2:$H$101,2,0)</f>
        <v>46</v>
      </c>
      <c r="K3717">
        <f>VLOOKUP(H3717,ar_predmet!A:C,3,0)</f>
        <v>29</v>
      </c>
      <c r="L3717" s="3">
        <f>VLOOKUP(H3717,ar_predmet!A:C,2,FALSE())</f>
        <v>5231</v>
      </c>
      <c r="M3717">
        <f>+VLOOKUP(G3717,tip_dogodka!$B$2:$C$10,2,0)</f>
        <v>2</v>
      </c>
      <c r="N3717">
        <f>+VLOOKUP(E3717,prostor!$F$1:$G$101,2,0)</f>
        <v>6</v>
      </c>
      <c r="O3717">
        <f t="shared" si="232"/>
        <v>150</v>
      </c>
      <c r="P3717">
        <f>VLOOKUP(O3717,mi2hh!A$2:B$4261,2,FALSE())</f>
        <v>3</v>
      </c>
      <c r="Q3717" t="str">
        <f t="shared" si="233"/>
        <v>Red</v>
      </c>
      <c r="R3717" t="str">
        <f t="shared" si="234"/>
        <v>VS</v>
      </c>
      <c r="S3717" s="24" t="s">
        <v>1181</v>
      </c>
      <c r="T3717" t="str">
        <f t="shared" si="235"/>
        <v/>
      </c>
      <c r="U3717">
        <f>VLOOKUP(S3717,ar_skupina!L$2:M$136,2,FALSE())</f>
        <v>41</v>
      </c>
    </row>
    <row r="3718" spans="1:21" ht="14.25" customHeight="1" x14ac:dyDescent="0.25">
      <c r="A3718">
        <v>4494</v>
      </c>
      <c r="B3718" s="9">
        <v>45303.375</v>
      </c>
      <c r="C3718" s="9">
        <v>45303.479166666701</v>
      </c>
      <c r="D3718" t="s">
        <v>2420</v>
      </c>
      <c r="E3718" t="s">
        <v>16</v>
      </c>
      <c r="F3718" t="s">
        <v>2407</v>
      </c>
      <c r="G3718" t="s">
        <v>5</v>
      </c>
      <c r="H3718" t="s">
        <v>2408</v>
      </c>
      <c r="I3718" s="63" t="e">
        <f t="array" ref="I3718">_xlfn.IFS(#REF!="1",1,#REF!="2",2,#REF!="3",3,#REF!="1A",4,#REF!="1B",5,#REF!="2A",6,#REF!="2B",7,#REF!="3A",8,#REF!="3B",9,#REF!="4A",10,#REF!="","")</f>
        <v>#REF!</v>
      </c>
      <c r="J3718">
        <f>VLOOKUP(F3718,profesor!$G$2:$H$101,2,0)</f>
        <v>46</v>
      </c>
      <c r="K3718">
        <f>VLOOKUP(H3718,ar_predmet!A:C,3,0)</f>
        <v>29</v>
      </c>
      <c r="L3718" s="3">
        <f>VLOOKUP(H3718,ar_predmet!A:C,2,FALSE())</f>
        <v>5231</v>
      </c>
      <c r="M3718">
        <f>+VLOOKUP(G3718,tip_dogodka!$B$2:$C$10,2,0)</f>
        <v>4</v>
      </c>
      <c r="N3718">
        <f>+VLOOKUP(E3718,prostor!$F$1:$G$101,2,0)</f>
        <v>54</v>
      </c>
      <c r="O3718">
        <f t="shared" si="232"/>
        <v>150</v>
      </c>
      <c r="P3718">
        <f>VLOOKUP(O3718,mi2hh!A$2:B$4261,2,FALSE())</f>
        <v>3</v>
      </c>
      <c r="Q3718" t="str">
        <f t="shared" si="233"/>
        <v>Red</v>
      </c>
      <c r="R3718" t="str">
        <f t="shared" si="234"/>
        <v>VS</v>
      </c>
      <c r="S3718" s="24" t="s">
        <v>1181</v>
      </c>
      <c r="T3718" t="str">
        <f t="shared" si="235"/>
        <v/>
      </c>
      <c r="U3718">
        <f>VLOOKUP(S3718,ar_skupina!L$2:M$136,2,FALSE())</f>
        <v>41</v>
      </c>
    </row>
    <row r="3719" spans="1:21" ht="14.25" customHeight="1" x14ac:dyDescent="0.25">
      <c r="A3719">
        <v>4495</v>
      </c>
      <c r="B3719" s="9">
        <v>45275.489583333299</v>
      </c>
      <c r="C3719" s="9">
        <v>45275.59375</v>
      </c>
      <c r="D3719" t="s">
        <v>2413</v>
      </c>
      <c r="E3719" t="s">
        <v>16</v>
      </c>
      <c r="F3719" t="s">
        <v>2407</v>
      </c>
      <c r="G3719" t="s">
        <v>4</v>
      </c>
      <c r="H3719" t="s">
        <v>2408</v>
      </c>
      <c r="I3719" s="63" t="e">
        <f t="array" ref="I3719">_xlfn.IFS(#REF!="1",1,#REF!="2",2,#REF!="3",3,#REF!="1A",4,#REF!="1B",5,#REF!="2A",6,#REF!="2B",7,#REF!="3A",8,#REF!="3B",9,#REF!="4A",10,#REF!="","")</f>
        <v>#REF!</v>
      </c>
      <c r="J3719">
        <f>VLOOKUP(F3719,profesor!$G$2:$H$101,2,0)</f>
        <v>46</v>
      </c>
      <c r="K3719">
        <f>VLOOKUP(H3719,ar_predmet!A:C,3,0)</f>
        <v>29</v>
      </c>
      <c r="L3719" s="3">
        <f>VLOOKUP(H3719,ar_predmet!A:C,2,FALSE())</f>
        <v>5231</v>
      </c>
      <c r="M3719">
        <f>+VLOOKUP(G3719,tip_dogodka!$B$2:$C$10,2,0)</f>
        <v>3</v>
      </c>
      <c r="N3719">
        <f>+VLOOKUP(E3719,prostor!$F$1:$G$101,2,0)</f>
        <v>54</v>
      </c>
      <c r="O3719">
        <f t="shared" si="232"/>
        <v>150</v>
      </c>
      <c r="P3719">
        <f>VLOOKUP(O3719,mi2hh!A$2:B$4261,2,FALSE())</f>
        <v>3</v>
      </c>
      <c r="Q3719" t="str">
        <f t="shared" si="233"/>
        <v>Red</v>
      </c>
      <c r="R3719" t="str">
        <f t="shared" si="234"/>
        <v>VS</v>
      </c>
      <c r="S3719" s="24" t="s">
        <v>1181</v>
      </c>
      <c r="T3719" t="str">
        <f t="shared" si="235"/>
        <v/>
      </c>
      <c r="U3719">
        <f>VLOOKUP(S3719,ar_skupina!L$2:M$136,2,FALSE())</f>
        <v>41</v>
      </c>
    </row>
    <row r="3720" spans="1:21" ht="14.25" customHeight="1" x14ac:dyDescent="0.25">
      <c r="A3720">
        <v>4496</v>
      </c>
      <c r="B3720" s="9">
        <v>45306.75</v>
      </c>
      <c r="C3720" s="9">
        <v>45306.916666666701</v>
      </c>
      <c r="D3720" t="s">
        <v>2424</v>
      </c>
      <c r="E3720" t="s">
        <v>17</v>
      </c>
      <c r="F3720" t="s">
        <v>2425</v>
      </c>
      <c r="G3720" t="s">
        <v>8</v>
      </c>
      <c r="H3720" t="s">
        <v>2074</v>
      </c>
      <c r="I3720" s="63" t="e">
        <f t="array" ref="I3720">_xlfn.IFS(#REF!="1",1,#REF!="2",2,#REF!="3",3,#REF!="1A",4,#REF!="1B",5,#REF!="2A",6,#REF!="2B",7,#REF!="3A",8,#REF!="3B",9,#REF!="4A",10,#REF!="","")</f>
        <v>#REF!</v>
      </c>
      <c r="J3720">
        <f>VLOOKUP(F3720,profesor!$G$2:$H$101,2,0)</f>
        <v>37</v>
      </c>
      <c r="K3720">
        <f>VLOOKUP(H3720,ar_predmet!A:C,3,0)</f>
        <v>160</v>
      </c>
      <c r="L3720" s="3">
        <f>VLOOKUP(H3720,ar_predmet!A:C,2,FALSE())</f>
        <v>7120</v>
      </c>
      <c r="M3720">
        <f>+VLOOKUP(G3720,tip_dogodka!$B$2:$C$10,2,0)</f>
        <v>7</v>
      </c>
      <c r="N3720">
        <f>+VLOOKUP(E3720,prostor!$F$1:$G$101,2,0)</f>
        <v>55</v>
      </c>
      <c r="O3720">
        <f t="shared" si="232"/>
        <v>240</v>
      </c>
      <c r="P3720">
        <f>VLOOKUP(O3720,mi2hh!A$2:B$4261,2,FALSE())</f>
        <v>5</v>
      </c>
      <c r="Q3720" t="str">
        <f t="shared" si="233"/>
        <v>Izr</v>
      </c>
      <c r="R3720" t="str">
        <f t="shared" si="234"/>
        <v>VS</v>
      </c>
      <c r="S3720" s="24" t="s">
        <v>1256</v>
      </c>
      <c r="T3720" t="str">
        <f t="shared" si="235"/>
        <v/>
      </c>
      <c r="U3720">
        <f>VLOOKUP(S3720,ar_skupina!L$2:M$136,2,FALSE())</f>
        <v>109</v>
      </c>
    </row>
    <row r="3721" spans="1:21" ht="14.25" customHeight="1" x14ac:dyDescent="0.25">
      <c r="A3721">
        <v>4497</v>
      </c>
      <c r="B3721" s="9">
        <v>45272.635416666701</v>
      </c>
      <c r="C3721" s="9">
        <v>45272.739583333299</v>
      </c>
      <c r="D3721" t="s">
        <v>2426</v>
      </c>
      <c r="E3721" t="s">
        <v>16</v>
      </c>
      <c r="F3721" t="s">
        <v>2425</v>
      </c>
      <c r="G3721" t="s">
        <v>5</v>
      </c>
      <c r="H3721" t="s">
        <v>2427</v>
      </c>
      <c r="I3721" s="63" t="e">
        <f t="array" ref="I3721">_xlfn.IFS(#REF!="1",1,#REF!="2",2,#REF!="3",3,#REF!="1A",4,#REF!="1B",5,#REF!="2A",6,#REF!="2B",7,#REF!="3A",8,#REF!="3B",9,#REF!="4A",10,#REF!="","")</f>
        <v>#REF!</v>
      </c>
      <c r="J3721">
        <f>VLOOKUP(F3721,profesor!$G$2:$H$101,2,0)</f>
        <v>37</v>
      </c>
      <c r="K3721">
        <f>VLOOKUP(H3721,ar_predmet!A:C,3,0)</f>
        <v>72</v>
      </c>
      <c r="L3721" s="3">
        <f>VLOOKUP(H3721,ar_predmet!A:C,2,FALSE())</f>
        <v>6105</v>
      </c>
      <c r="M3721">
        <f>+VLOOKUP(G3721,tip_dogodka!$B$2:$C$10,2,0)</f>
        <v>4</v>
      </c>
      <c r="N3721">
        <f>+VLOOKUP(E3721,prostor!$F$1:$G$101,2,0)</f>
        <v>54</v>
      </c>
      <c r="O3721">
        <f t="shared" si="232"/>
        <v>150</v>
      </c>
      <c r="P3721">
        <f>VLOOKUP(O3721,mi2hh!A$2:B$4261,2,FALSE())</f>
        <v>3</v>
      </c>
      <c r="Q3721" t="str">
        <f t="shared" si="233"/>
        <v>Red</v>
      </c>
      <c r="R3721" t="str">
        <f t="shared" si="234"/>
        <v>UN</v>
      </c>
      <c r="S3721" s="24" t="s">
        <v>1202</v>
      </c>
      <c r="T3721" t="str">
        <f t="shared" si="235"/>
        <v>2</v>
      </c>
      <c r="U3721">
        <f>VLOOKUP(S3721,ar_skupina!L$2:M$136,2,FALSE())</f>
        <v>59</v>
      </c>
    </row>
    <row r="3722" spans="1:21" ht="14.25" customHeight="1" x14ac:dyDescent="0.25">
      <c r="A3722">
        <v>4498</v>
      </c>
      <c r="B3722" s="9">
        <v>45294.635416666701</v>
      </c>
      <c r="C3722" s="9">
        <v>45294.739583333299</v>
      </c>
      <c r="D3722" t="s">
        <v>2428</v>
      </c>
      <c r="E3722" t="s">
        <v>16</v>
      </c>
      <c r="F3722" t="s">
        <v>2425</v>
      </c>
      <c r="G3722" t="s">
        <v>5</v>
      </c>
      <c r="H3722" t="s">
        <v>2427</v>
      </c>
      <c r="I3722" s="63" t="e">
        <f t="array" ref="I3722">_xlfn.IFS(#REF!="1",1,#REF!="2",2,#REF!="3",3,#REF!="1A",4,#REF!="1B",5,#REF!="2A",6,#REF!="2B",7,#REF!="3A",8,#REF!="3B",9,#REF!="4A",10,#REF!="","")</f>
        <v>#REF!</v>
      </c>
      <c r="J3722">
        <f>VLOOKUP(F3722,profesor!$G$2:$H$101,2,0)</f>
        <v>37</v>
      </c>
      <c r="K3722">
        <f>VLOOKUP(H3722,ar_predmet!A:C,3,0)</f>
        <v>72</v>
      </c>
      <c r="L3722" s="3">
        <f>VLOOKUP(H3722,ar_predmet!A:C,2,FALSE())</f>
        <v>6105</v>
      </c>
      <c r="M3722">
        <f>+VLOOKUP(G3722,tip_dogodka!$B$2:$C$10,2,0)</f>
        <v>4</v>
      </c>
      <c r="N3722">
        <f>+VLOOKUP(E3722,prostor!$F$1:$G$101,2,0)</f>
        <v>54</v>
      </c>
      <c r="O3722">
        <f t="shared" si="232"/>
        <v>150</v>
      </c>
      <c r="P3722">
        <f>VLOOKUP(O3722,mi2hh!A$2:B$4261,2,FALSE())</f>
        <v>3</v>
      </c>
      <c r="Q3722" t="str">
        <f t="shared" si="233"/>
        <v>Red</v>
      </c>
      <c r="R3722" t="str">
        <f t="shared" si="234"/>
        <v>UN</v>
      </c>
      <c r="S3722" s="24" t="s">
        <v>1201</v>
      </c>
      <c r="T3722" t="str">
        <f t="shared" si="235"/>
        <v>1</v>
      </c>
      <c r="U3722">
        <f>VLOOKUP(S3722,ar_skupina!L$2:M$136,2,FALSE())</f>
        <v>58</v>
      </c>
    </row>
    <row r="3723" spans="1:21" ht="14.25" customHeight="1" x14ac:dyDescent="0.25">
      <c r="A3723">
        <v>4499</v>
      </c>
      <c r="B3723" s="9">
        <v>45377.75</v>
      </c>
      <c r="C3723" s="9">
        <v>45377.920138888898</v>
      </c>
      <c r="D3723" t="s">
        <v>2429</v>
      </c>
      <c r="E3723">
        <v>303</v>
      </c>
      <c r="F3723" t="s">
        <v>2425</v>
      </c>
      <c r="G3723" t="s">
        <v>3</v>
      </c>
      <c r="H3723" t="s">
        <v>2290</v>
      </c>
      <c r="I3723" s="63" t="e">
        <f t="array" ref="I3723">_xlfn.IFS(#REF!="1",1,#REF!="2",2,#REF!="3",3,#REF!="1A",4,#REF!="1B",5,#REF!="2A",6,#REF!="2B",7,#REF!="3A",8,#REF!="3B",9,#REF!="4A",10,#REF!="","")</f>
        <v>#REF!</v>
      </c>
      <c r="J3723">
        <f>VLOOKUP(F3723,profesor!$G$2:$H$101,2,0)</f>
        <v>37</v>
      </c>
      <c r="K3723">
        <f>VLOOKUP(H3723,ar_predmet!A:C,3,0)</f>
        <v>191</v>
      </c>
      <c r="L3723" s="3">
        <f>VLOOKUP(H3723,ar_predmet!A:C,2,FALSE())</f>
        <v>7234</v>
      </c>
      <c r="M3723">
        <f>+VLOOKUP(G3723,tip_dogodka!$B$2:$C$10,2,0)</f>
        <v>2</v>
      </c>
      <c r="N3723">
        <f>+VLOOKUP(E3723,prostor!$F$1:$G$101,2,0)</f>
        <v>7</v>
      </c>
      <c r="O3723">
        <f t="shared" si="232"/>
        <v>245</v>
      </c>
      <c r="P3723">
        <f>VLOOKUP(O3723,mi2hh!A$2:B$4261,2,FALSE())</f>
        <v>5</v>
      </c>
      <c r="Q3723" t="str">
        <f t="shared" si="233"/>
        <v>Izr</v>
      </c>
      <c r="R3723" t="str">
        <f t="shared" si="234"/>
        <v>MA</v>
      </c>
      <c r="S3723" s="24" t="s">
        <v>1262</v>
      </c>
      <c r="T3723" t="str">
        <f t="shared" si="235"/>
        <v/>
      </c>
      <c r="U3723">
        <f>VLOOKUP(S3723,ar_skupina!L$2:M$136,2,FALSE())</f>
        <v>114</v>
      </c>
    </row>
    <row r="3724" spans="1:21" ht="14.25" customHeight="1" x14ac:dyDescent="0.25">
      <c r="A3724">
        <v>4500</v>
      </c>
      <c r="B3724" s="9">
        <v>45272.75</v>
      </c>
      <c r="C3724" s="9">
        <v>45272.916666666701</v>
      </c>
      <c r="D3724" t="s">
        <v>2430</v>
      </c>
      <c r="E3724" t="s">
        <v>17</v>
      </c>
      <c r="F3724" t="s">
        <v>2425</v>
      </c>
      <c r="G3724" t="s">
        <v>8</v>
      </c>
      <c r="H3724" t="s">
        <v>2104</v>
      </c>
      <c r="I3724" s="63" t="e">
        <f t="array" ref="I3724">_xlfn.IFS(#REF!="1",1,#REF!="2",2,#REF!="3",3,#REF!="1A",4,#REF!="1B",5,#REF!="2A",6,#REF!="2B",7,#REF!="3A",8,#REF!="3B",9,#REF!="4A",10,#REF!="","")</f>
        <v>#REF!</v>
      </c>
      <c r="J3724">
        <f>VLOOKUP(F3724,profesor!$G$2:$H$101,2,0)</f>
        <v>37</v>
      </c>
      <c r="K3724">
        <f>VLOOKUP(H3724,ar_predmet!A:C,3,0)</f>
        <v>273</v>
      </c>
      <c r="L3724" s="3" t="str">
        <f>VLOOKUP(H3724,ar_predmet!A:C,2,FALSE())</f>
        <v>KM204</v>
      </c>
      <c r="M3724">
        <f>+VLOOKUP(G3724,tip_dogodka!$B$2:$C$10,2,0)</f>
        <v>7</v>
      </c>
      <c r="N3724">
        <f>+VLOOKUP(E3724,prostor!$F$1:$G$101,2,0)</f>
        <v>55</v>
      </c>
      <c r="O3724">
        <f t="shared" si="232"/>
        <v>240</v>
      </c>
      <c r="P3724">
        <f>VLOOKUP(O3724,mi2hh!A$2:B$4261,2,FALSE())</f>
        <v>5</v>
      </c>
      <c r="Q3724" t="str">
        <f t="shared" si="233"/>
        <v>Izr</v>
      </c>
      <c r="R3724" t="str">
        <f t="shared" si="234"/>
        <v>VS</v>
      </c>
      <c r="S3724" s="24" t="s">
        <v>1247</v>
      </c>
      <c r="T3724" t="str">
        <f t="shared" si="235"/>
        <v/>
      </c>
      <c r="U3724">
        <f>VLOOKUP(S3724,ar_skupina!L$2:M$136,2,FALSE())</f>
        <v>101</v>
      </c>
    </row>
    <row r="3725" spans="1:21" ht="14.25" customHeight="1" x14ac:dyDescent="0.25">
      <c r="A3725">
        <v>4501</v>
      </c>
      <c r="B3725" s="9">
        <v>45282.635416666701</v>
      </c>
      <c r="C3725" s="9">
        <v>45282.739583333299</v>
      </c>
      <c r="D3725" t="s">
        <v>2431</v>
      </c>
      <c r="E3725">
        <v>301</v>
      </c>
      <c r="F3725" t="s">
        <v>2425</v>
      </c>
      <c r="G3725" t="s">
        <v>3</v>
      </c>
      <c r="H3725" t="s">
        <v>2427</v>
      </c>
      <c r="I3725" s="63" t="e">
        <f t="array" ref="I3725">_xlfn.IFS(#REF!="1",1,#REF!="2",2,#REF!="3",3,#REF!="1A",4,#REF!="1B",5,#REF!="2A",6,#REF!="2B",7,#REF!="3A",8,#REF!="3B",9,#REF!="4A",10,#REF!="","")</f>
        <v>#REF!</v>
      </c>
      <c r="J3725">
        <f>VLOOKUP(F3725,profesor!$G$2:$H$101,2,0)</f>
        <v>37</v>
      </c>
      <c r="K3725">
        <f>VLOOKUP(H3725,ar_predmet!A:C,3,0)</f>
        <v>72</v>
      </c>
      <c r="L3725" s="3">
        <f>VLOOKUP(H3725,ar_predmet!A:C,2,FALSE())</f>
        <v>6105</v>
      </c>
      <c r="M3725">
        <f>+VLOOKUP(G3725,tip_dogodka!$B$2:$C$10,2,0)</f>
        <v>2</v>
      </c>
      <c r="N3725">
        <f>+VLOOKUP(E3725,prostor!$F$1:$G$101,2,0)</f>
        <v>5</v>
      </c>
      <c r="O3725">
        <f t="shared" si="232"/>
        <v>150</v>
      </c>
      <c r="P3725">
        <f>VLOOKUP(O3725,mi2hh!A$2:B$4261,2,FALSE())</f>
        <v>3</v>
      </c>
      <c r="Q3725" t="str">
        <f t="shared" si="233"/>
        <v>Red</v>
      </c>
      <c r="R3725" t="str">
        <f t="shared" si="234"/>
        <v>UN</v>
      </c>
      <c r="S3725" s="24" t="s">
        <v>1202</v>
      </c>
      <c r="T3725" t="str">
        <f t="shared" si="235"/>
        <v>2</v>
      </c>
      <c r="U3725">
        <f>VLOOKUP(S3725,ar_skupina!L$2:M$136,2,FALSE())</f>
        <v>59</v>
      </c>
    </row>
    <row r="3726" spans="1:21" ht="14.25" customHeight="1" x14ac:dyDescent="0.25">
      <c r="A3726">
        <v>4502</v>
      </c>
      <c r="B3726" s="9">
        <v>45279.635416666701</v>
      </c>
      <c r="C3726" s="9">
        <v>45279.739583333299</v>
      </c>
      <c r="D3726" t="s">
        <v>2432</v>
      </c>
      <c r="E3726">
        <v>301</v>
      </c>
      <c r="F3726" t="s">
        <v>2425</v>
      </c>
      <c r="G3726" t="s">
        <v>3</v>
      </c>
      <c r="H3726" t="s">
        <v>2427</v>
      </c>
      <c r="I3726" s="63" t="e">
        <f t="array" ref="I3726">_xlfn.IFS(#REF!="1",1,#REF!="2",2,#REF!="3",3,#REF!="1A",4,#REF!="1B",5,#REF!="2A",6,#REF!="2B",7,#REF!="3A",8,#REF!="3B",9,#REF!="4A",10,#REF!="","")</f>
        <v>#REF!</v>
      </c>
      <c r="J3726">
        <f>VLOOKUP(F3726,profesor!$G$2:$H$101,2,0)</f>
        <v>37</v>
      </c>
      <c r="K3726">
        <f>VLOOKUP(H3726,ar_predmet!A:C,3,0)</f>
        <v>72</v>
      </c>
      <c r="L3726" s="3">
        <f>VLOOKUP(H3726,ar_predmet!A:C,2,FALSE())</f>
        <v>6105</v>
      </c>
      <c r="M3726">
        <f>+VLOOKUP(G3726,tip_dogodka!$B$2:$C$10,2,0)</f>
        <v>2</v>
      </c>
      <c r="N3726">
        <f>+VLOOKUP(E3726,prostor!$F$1:$G$101,2,0)</f>
        <v>5</v>
      </c>
      <c r="O3726">
        <f t="shared" si="232"/>
        <v>150</v>
      </c>
      <c r="P3726">
        <f>VLOOKUP(O3726,mi2hh!A$2:B$4261,2,FALSE())</f>
        <v>3</v>
      </c>
      <c r="Q3726" t="str">
        <f t="shared" si="233"/>
        <v>Red</v>
      </c>
      <c r="R3726" t="str">
        <f t="shared" si="234"/>
        <v>UN</v>
      </c>
      <c r="S3726" s="24" t="s">
        <v>1201</v>
      </c>
      <c r="T3726" t="str">
        <f t="shared" si="235"/>
        <v>1</v>
      </c>
      <c r="U3726">
        <f>VLOOKUP(S3726,ar_skupina!L$2:M$136,2,FALSE())</f>
        <v>58</v>
      </c>
    </row>
    <row r="3727" spans="1:21" ht="14.25" customHeight="1" x14ac:dyDescent="0.25">
      <c r="A3727">
        <v>4503</v>
      </c>
      <c r="B3727" s="9">
        <v>45222.791666666701</v>
      </c>
      <c r="C3727" s="9">
        <v>45222.958333333299</v>
      </c>
      <c r="D3727" t="s">
        <v>2433</v>
      </c>
      <c r="E3727" t="s">
        <v>17</v>
      </c>
      <c r="F3727" t="s">
        <v>2425</v>
      </c>
      <c r="G3727" t="s">
        <v>8</v>
      </c>
      <c r="H3727" t="s">
        <v>2106</v>
      </c>
      <c r="I3727" s="63" t="e">
        <f t="array" ref="I3727">_xlfn.IFS(#REF!="1",1,#REF!="2",2,#REF!="3",3,#REF!="1A",4,#REF!="1B",5,#REF!="2A",6,#REF!="2B",7,#REF!="3A",8,#REF!="3B",9,#REF!="4A",10,#REF!="","")</f>
        <v>#REF!</v>
      </c>
      <c r="J3727">
        <f>VLOOKUP(F3727,profesor!$G$2:$H$101,2,0)</f>
        <v>37</v>
      </c>
      <c r="K3727">
        <f>VLOOKUP(H3727,ar_predmet!A:C,3,0)</f>
        <v>272</v>
      </c>
      <c r="L3727" s="3" t="str">
        <f>VLOOKUP(H3727,ar_predmet!A:C,2,FALSE())</f>
        <v>KM203</v>
      </c>
      <c r="M3727">
        <f>+VLOOKUP(G3727,tip_dogodka!$B$2:$C$10,2,0)</f>
        <v>7</v>
      </c>
      <c r="N3727">
        <f>+VLOOKUP(E3727,prostor!$F$1:$G$101,2,0)</f>
        <v>55</v>
      </c>
      <c r="O3727">
        <f t="shared" si="232"/>
        <v>240</v>
      </c>
      <c r="P3727">
        <f>VLOOKUP(O3727,mi2hh!A$2:B$4261,2,FALSE())</f>
        <v>5</v>
      </c>
      <c r="Q3727" t="str">
        <f t="shared" si="233"/>
        <v>Izr</v>
      </c>
      <c r="R3727" t="str">
        <f t="shared" si="234"/>
        <v>VS</v>
      </c>
      <c r="S3727" s="24" t="s">
        <v>1247</v>
      </c>
      <c r="T3727" t="str">
        <f t="shared" si="235"/>
        <v/>
      </c>
      <c r="U3727">
        <f>VLOOKUP(S3727,ar_skupina!L$2:M$136,2,FALSE())</f>
        <v>101</v>
      </c>
    </row>
    <row r="3728" spans="1:21" ht="14.25" customHeight="1" x14ac:dyDescent="0.25">
      <c r="A3728">
        <v>4504</v>
      </c>
      <c r="B3728" s="9">
        <v>45281.489583333299</v>
      </c>
      <c r="C3728" s="9">
        <v>45281.59375</v>
      </c>
      <c r="D3728" t="s">
        <v>2434</v>
      </c>
      <c r="E3728" t="s">
        <v>17</v>
      </c>
      <c r="F3728" t="s">
        <v>2425</v>
      </c>
      <c r="G3728" t="s">
        <v>3</v>
      </c>
      <c r="H3728" t="s">
        <v>1578</v>
      </c>
      <c r="I3728" s="63" t="e">
        <f t="array" ref="I3728">_xlfn.IFS(#REF!="1",1,#REF!="2",2,#REF!="3",3,#REF!="1A",4,#REF!="1B",5,#REF!="2A",6,#REF!="2B",7,#REF!="3A",8,#REF!="3B",9,#REF!="4A",10,#REF!="","")</f>
        <v>#REF!</v>
      </c>
      <c r="J3728">
        <f>VLOOKUP(F3728,profesor!$G$2:$H$101,2,0)</f>
        <v>37</v>
      </c>
      <c r="K3728">
        <f>VLOOKUP(H3728,ar_predmet!A:C,3,0)</f>
        <v>104</v>
      </c>
      <c r="L3728" s="3">
        <f>VLOOKUP(H3728,ar_predmet!A:C,2,FALSE())</f>
        <v>6230</v>
      </c>
      <c r="M3728">
        <f>+VLOOKUP(G3728,tip_dogodka!$B$2:$C$10,2,0)</f>
        <v>2</v>
      </c>
      <c r="N3728">
        <f>+VLOOKUP(E3728,prostor!$F$1:$G$101,2,0)</f>
        <v>55</v>
      </c>
      <c r="O3728">
        <f t="shared" si="232"/>
        <v>150</v>
      </c>
      <c r="P3728">
        <f>VLOOKUP(O3728,mi2hh!A$2:B$4261,2,FALSE())</f>
        <v>3</v>
      </c>
      <c r="Q3728" t="str">
        <f t="shared" si="233"/>
        <v>Red</v>
      </c>
      <c r="R3728" t="str">
        <f t="shared" si="234"/>
        <v>UN</v>
      </c>
      <c r="S3728" s="24" t="s">
        <v>1209</v>
      </c>
      <c r="T3728" t="str">
        <f t="shared" si="235"/>
        <v/>
      </c>
      <c r="U3728">
        <f>VLOOKUP(S3728,ar_skupina!L$2:M$136,2,FALSE())</f>
        <v>66</v>
      </c>
    </row>
    <row r="3729" spans="1:21" ht="14.25" customHeight="1" x14ac:dyDescent="0.25">
      <c r="A3729">
        <v>4505</v>
      </c>
      <c r="B3729" s="9">
        <v>45260.489583333299</v>
      </c>
      <c r="C3729" s="9">
        <v>45260.59375</v>
      </c>
      <c r="D3729" t="s">
        <v>2434</v>
      </c>
      <c r="E3729">
        <v>5</v>
      </c>
      <c r="F3729" t="s">
        <v>2425</v>
      </c>
      <c r="G3729" t="s">
        <v>3</v>
      </c>
      <c r="H3729" t="s">
        <v>1578</v>
      </c>
      <c r="I3729" s="63" t="e">
        <f t="array" ref="I3729">_xlfn.IFS(#REF!="1",1,#REF!="2",2,#REF!="3",3,#REF!="1A",4,#REF!="1B",5,#REF!="2A",6,#REF!="2B",7,#REF!="3A",8,#REF!="3B",9,#REF!="4A",10,#REF!="","")</f>
        <v>#REF!</v>
      </c>
      <c r="J3729">
        <f>VLOOKUP(F3729,profesor!$G$2:$H$101,2,0)</f>
        <v>37</v>
      </c>
      <c r="K3729">
        <f>VLOOKUP(H3729,ar_predmet!A:C,3,0)</f>
        <v>104</v>
      </c>
      <c r="L3729" s="3">
        <f>VLOOKUP(H3729,ar_predmet!A:C,2,FALSE())</f>
        <v>6230</v>
      </c>
      <c r="M3729">
        <f>+VLOOKUP(G3729,tip_dogodka!$B$2:$C$10,2,0)</f>
        <v>2</v>
      </c>
      <c r="N3729">
        <f>+VLOOKUP(E3729,prostor!$F$1:$G$101,2,0)</f>
        <v>1</v>
      </c>
      <c r="O3729">
        <f t="shared" si="232"/>
        <v>150</v>
      </c>
      <c r="P3729">
        <f>VLOOKUP(O3729,mi2hh!A$2:B$4261,2,FALSE())</f>
        <v>3</v>
      </c>
      <c r="Q3729" t="str">
        <f t="shared" si="233"/>
        <v>Red</v>
      </c>
      <c r="R3729" t="str">
        <f t="shared" si="234"/>
        <v>UN</v>
      </c>
      <c r="S3729" s="24" t="s">
        <v>1209</v>
      </c>
      <c r="T3729" t="str">
        <f t="shared" si="235"/>
        <v/>
      </c>
      <c r="U3729">
        <f>VLOOKUP(S3729,ar_skupina!L$2:M$136,2,FALSE())</f>
        <v>66</v>
      </c>
    </row>
    <row r="3730" spans="1:21" ht="14.25" customHeight="1" x14ac:dyDescent="0.25">
      <c r="A3730">
        <v>4506</v>
      </c>
      <c r="B3730" s="9">
        <v>45356.75</v>
      </c>
      <c r="C3730" s="9">
        <v>45356.916666666701</v>
      </c>
      <c r="D3730" t="s">
        <v>2435</v>
      </c>
      <c r="E3730" t="s">
        <v>17</v>
      </c>
      <c r="F3730" t="s">
        <v>2425</v>
      </c>
      <c r="G3730" t="s">
        <v>8</v>
      </c>
      <c r="H3730" t="s">
        <v>1589</v>
      </c>
      <c r="I3730" s="63" t="e">
        <f t="array" ref="I3730">_xlfn.IFS(#REF!="1",1,#REF!="2",2,#REF!="3",3,#REF!="1A",4,#REF!="1B",5,#REF!="2A",6,#REF!="2B",7,#REF!="3A",8,#REF!="3B",9,#REF!="4A",10,#REF!="","")</f>
        <v>#REF!</v>
      </c>
      <c r="J3730">
        <f>VLOOKUP(F3730,profesor!$G$2:$H$101,2,0)</f>
        <v>37</v>
      </c>
      <c r="K3730">
        <f>VLOOKUP(H3730,ar_predmet!A:C,3,0)</f>
        <v>284</v>
      </c>
      <c r="L3730" s="3" t="str">
        <f>VLOOKUP(H3730,ar_predmet!A:C,2,FALSE())</f>
        <v>KM305</v>
      </c>
      <c r="M3730">
        <f>+VLOOKUP(G3730,tip_dogodka!$B$2:$C$10,2,0)</f>
        <v>7</v>
      </c>
      <c r="N3730">
        <f>+VLOOKUP(E3730,prostor!$F$1:$G$101,2,0)</f>
        <v>55</v>
      </c>
      <c r="O3730">
        <f t="shared" si="232"/>
        <v>240</v>
      </c>
      <c r="P3730">
        <f>VLOOKUP(O3730,mi2hh!A$2:B$4261,2,FALSE())</f>
        <v>5</v>
      </c>
      <c r="Q3730" t="str">
        <f t="shared" si="233"/>
        <v>Izr</v>
      </c>
      <c r="R3730" t="str">
        <f t="shared" si="234"/>
        <v>VS</v>
      </c>
      <c r="S3730" s="24" t="s">
        <v>1256</v>
      </c>
      <c r="T3730" t="str">
        <f t="shared" si="235"/>
        <v/>
      </c>
      <c r="U3730">
        <f>VLOOKUP(S3730,ar_skupina!L$2:M$136,2,FALSE())</f>
        <v>109</v>
      </c>
    </row>
    <row r="3731" spans="1:21" ht="14.25" customHeight="1" x14ac:dyDescent="0.25">
      <c r="A3731">
        <v>4507</v>
      </c>
      <c r="B3731" s="9">
        <v>45271.635416666701</v>
      </c>
      <c r="C3731" s="9">
        <v>45271.739583333299</v>
      </c>
      <c r="D3731" t="s">
        <v>2428</v>
      </c>
      <c r="E3731" t="s">
        <v>16</v>
      </c>
      <c r="F3731" t="s">
        <v>2425</v>
      </c>
      <c r="G3731" t="s">
        <v>5</v>
      </c>
      <c r="H3731" t="s">
        <v>2427</v>
      </c>
      <c r="I3731" s="63" t="e">
        <f t="array" ref="I3731">_xlfn.IFS(#REF!="1",1,#REF!="2",2,#REF!="3",3,#REF!="1A",4,#REF!="1B",5,#REF!="2A",6,#REF!="2B",7,#REF!="3A",8,#REF!="3B",9,#REF!="4A",10,#REF!="","")</f>
        <v>#REF!</v>
      </c>
      <c r="J3731">
        <f>VLOOKUP(F3731,profesor!$G$2:$H$101,2,0)</f>
        <v>37</v>
      </c>
      <c r="K3731">
        <f>VLOOKUP(H3731,ar_predmet!A:C,3,0)</f>
        <v>72</v>
      </c>
      <c r="L3731" s="3">
        <f>VLOOKUP(H3731,ar_predmet!A:C,2,FALSE())</f>
        <v>6105</v>
      </c>
      <c r="M3731">
        <f>+VLOOKUP(G3731,tip_dogodka!$B$2:$C$10,2,0)</f>
        <v>4</v>
      </c>
      <c r="N3731">
        <f>+VLOOKUP(E3731,prostor!$F$1:$G$101,2,0)</f>
        <v>54</v>
      </c>
      <c r="O3731">
        <f t="shared" si="232"/>
        <v>150</v>
      </c>
      <c r="P3731">
        <f>VLOOKUP(O3731,mi2hh!A$2:B$4261,2,FALSE())</f>
        <v>3</v>
      </c>
      <c r="Q3731" t="str">
        <f t="shared" si="233"/>
        <v>Red</v>
      </c>
      <c r="R3731" t="str">
        <f t="shared" si="234"/>
        <v>UN</v>
      </c>
      <c r="S3731" s="24" t="s">
        <v>1201</v>
      </c>
      <c r="T3731" t="str">
        <f t="shared" si="235"/>
        <v>1</v>
      </c>
      <c r="U3731">
        <f>VLOOKUP(S3731,ar_skupina!L$2:M$136,2,FALSE())</f>
        <v>58</v>
      </c>
    </row>
    <row r="3732" spans="1:21" ht="14.25" customHeight="1" x14ac:dyDescent="0.25">
      <c r="A3732">
        <v>4508</v>
      </c>
      <c r="B3732" s="9">
        <v>45379.75</v>
      </c>
      <c r="C3732" s="9">
        <v>45379.854166666701</v>
      </c>
      <c r="D3732" t="s">
        <v>2436</v>
      </c>
      <c r="E3732" t="s">
        <v>16</v>
      </c>
      <c r="F3732" t="s">
        <v>2425</v>
      </c>
      <c r="G3732" t="s">
        <v>5</v>
      </c>
      <c r="H3732" t="s">
        <v>2290</v>
      </c>
      <c r="I3732" s="63" t="e">
        <f t="array" ref="I3732">_xlfn.IFS(#REF!="1",1,#REF!="2",2,#REF!="3",3,#REF!="1A",4,#REF!="1B",5,#REF!="2A",6,#REF!="2B",7,#REF!="3A",8,#REF!="3B",9,#REF!="4A",10,#REF!="","")</f>
        <v>#REF!</v>
      </c>
      <c r="J3732">
        <f>VLOOKUP(F3732,profesor!$G$2:$H$101,2,0)</f>
        <v>37</v>
      </c>
      <c r="K3732">
        <f>VLOOKUP(H3732,ar_predmet!A:C,3,0)</f>
        <v>191</v>
      </c>
      <c r="L3732" s="3">
        <f>VLOOKUP(H3732,ar_predmet!A:C,2,FALSE())</f>
        <v>7234</v>
      </c>
      <c r="M3732">
        <f>+VLOOKUP(G3732,tip_dogodka!$B$2:$C$10,2,0)</f>
        <v>4</v>
      </c>
      <c r="N3732">
        <f>+VLOOKUP(E3732,prostor!$F$1:$G$101,2,0)</f>
        <v>54</v>
      </c>
      <c r="O3732">
        <f t="shared" si="232"/>
        <v>150</v>
      </c>
      <c r="P3732">
        <f>VLOOKUP(O3732,mi2hh!A$2:B$4261,2,FALSE())</f>
        <v>3</v>
      </c>
      <c r="Q3732" t="str">
        <f t="shared" si="233"/>
        <v>Izr</v>
      </c>
      <c r="R3732" t="str">
        <f t="shared" si="234"/>
        <v>MA</v>
      </c>
      <c r="S3732" s="24" t="s">
        <v>1262</v>
      </c>
      <c r="T3732" t="str">
        <f t="shared" si="235"/>
        <v/>
      </c>
      <c r="U3732">
        <f>VLOOKUP(S3732,ar_skupina!L$2:M$136,2,FALSE())</f>
        <v>114</v>
      </c>
    </row>
    <row r="3733" spans="1:21" ht="14.25" customHeight="1" x14ac:dyDescent="0.25">
      <c r="A3733">
        <v>4509</v>
      </c>
      <c r="B3733" s="9">
        <v>45418.53125</v>
      </c>
      <c r="C3733" s="9">
        <v>45418.666666666701</v>
      </c>
      <c r="D3733" t="s">
        <v>2437</v>
      </c>
      <c r="E3733">
        <v>5</v>
      </c>
      <c r="F3733" t="s">
        <v>2425</v>
      </c>
      <c r="G3733" t="s">
        <v>3</v>
      </c>
      <c r="H3733" t="s">
        <v>1587</v>
      </c>
      <c r="I3733" s="63" t="e">
        <f t="array" ref="I3733">_xlfn.IFS(#REF!="1",1,#REF!="2",2,#REF!="3",3,#REF!="1A",4,#REF!="1B",5,#REF!="2A",6,#REF!="2B",7,#REF!="3A",8,#REF!="3B",9,#REF!="4A",10,#REF!="","")</f>
        <v>#REF!</v>
      </c>
      <c r="J3733">
        <f>VLOOKUP(F3733,profesor!$G$2:$H$101,2,0)</f>
        <v>37</v>
      </c>
      <c r="K3733">
        <f>VLOOKUP(H3733,ar_predmet!A:C,3,0)</f>
        <v>197</v>
      </c>
      <c r="L3733" s="3">
        <f>VLOOKUP(H3733,ar_predmet!A:C,2,FALSE())</f>
        <v>7240</v>
      </c>
      <c r="M3733">
        <f>+VLOOKUP(G3733,tip_dogodka!$B$2:$C$10,2,0)</f>
        <v>2</v>
      </c>
      <c r="N3733">
        <f>+VLOOKUP(E3733,prostor!$F$1:$G$101,2,0)</f>
        <v>1</v>
      </c>
      <c r="O3733">
        <f t="shared" si="232"/>
        <v>195</v>
      </c>
      <c r="P3733">
        <f>VLOOKUP(O3733,mi2hh!A$2:B$4261,2,FALSE())</f>
        <v>4</v>
      </c>
      <c r="Q3733" t="str">
        <f t="shared" si="233"/>
        <v>Red</v>
      </c>
      <c r="R3733" t="str">
        <f t="shared" si="234"/>
        <v>MA</v>
      </c>
      <c r="S3733" s="24" t="s">
        <v>1230</v>
      </c>
      <c r="T3733" t="str">
        <f t="shared" si="235"/>
        <v/>
      </c>
      <c r="U3733">
        <f>VLOOKUP(S3733,ar_skupina!L$2:M$136,2,FALSE())</f>
        <v>86</v>
      </c>
    </row>
    <row r="3734" spans="1:21" ht="14.25" customHeight="1" x14ac:dyDescent="0.25">
      <c r="A3734">
        <v>4510</v>
      </c>
      <c r="B3734" s="9">
        <v>45384.416666666701</v>
      </c>
      <c r="C3734" s="9">
        <v>45384.520833333299</v>
      </c>
      <c r="D3734" t="s">
        <v>2438</v>
      </c>
      <c r="E3734" t="s">
        <v>17</v>
      </c>
      <c r="F3734" t="s">
        <v>2425</v>
      </c>
      <c r="G3734" t="s">
        <v>3</v>
      </c>
      <c r="H3734" t="s">
        <v>2290</v>
      </c>
      <c r="I3734" s="63" t="e">
        <f t="array" ref="I3734">_xlfn.IFS(#REF!="1",1,#REF!="2",2,#REF!="3",3,#REF!="1A",4,#REF!="1B",5,#REF!="2A",6,#REF!="2B",7,#REF!="3A",8,#REF!="3B",9,#REF!="4A",10,#REF!="","")</f>
        <v>#REF!</v>
      </c>
      <c r="J3734">
        <f>VLOOKUP(F3734,profesor!$G$2:$H$101,2,0)</f>
        <v>37</v>
      </c>
      <c r="K3734">
        <f>VLOOKUP(H3734,ar_predmet!A:C,3,0)</f>
        <v>191</v>
      </c>
      <c r="L3734" s="3">
        <f>VLOOKUP(H3734,ar_predmet!A:C,2,FALSE())</f>
        <v>7234</v>
      </c>
      <c r="M3734">
        <f>+VLOOKUP(G3734,tip_dogodka!$B$2:$C$10,2,0)</f>
        <v>2</v>
      </c>
      <c r="N3734">
        <f>+VLOOKUP(E3734,prostor!$F$1:$G$101,2,0)</f>
        <v>55</v>
      </c>
      <c r="O3734">
        <f t="shared" si="232"/>
        <v>150</v>
      </c>
      <c r="P3734">
        <f>VLOOKUP(O3734,mi2hh!A$2:B$4261,2,FALSE())</f>
        <v>3</v>
      </c>
      <c r="Q3734" t="str">
        <f t="shared" si="233"/>
        <v>Red</v>
      </c>
      <c r="R3734" t="str">
        <f t="shared" si="234"/>
        <v>MA</v>
      </c>
      <c r="S3734" s="24" t="s">
        <v>1232</v>
      </c>
      <c r="T3734" t="str">
        <f t="shared" si="235"/>
        <v/>
      </c>
      <c r="U3734">
        <f>VLOOKUP(S3734,ar_skupina!L$2:M$136,2,FALSE())</f>
        <v>78</v>
      </c>
    </row>
    <row r="3735" spans="1:21" ht="14.25" customHeight="1" x14ac:dyDescent="0.25">
      <c r="A3735">
        <v>4511</v>
      </c>
      <c r="B3735" s="9">
        <v>45232.75</v>
      </c>
      <c r="C3735" s="9">
        <v>45232.885416666701</v>
      </c>
      <c r="D3735" t="s">
        <v>2439</v>
      </c>
      <c r="E3735" t="s">
        <v>16</v>
      </c>
      <c r="F3735" t="s">
        <v>2425</v>
      </c>
      <c r="G3735" t="s">
        <v>5</v>
      </c>
      <c r="H3735" t="s">
        <v>2069</v>
      </c>
      <c r="I3735" s="63" t="e">
        <f t="array" ref="I3735">_xlfn.IFS(#REF!="1",1,#REF!="2",2,#REF!="3",3,#REF!="1A",4,#REF!="1B",5,#REF!="2A",6,#REF!="2B",7,#REF!="3A",8,#REF!="3B",9,#REF!="4A",10,#REF!="","")</f>
        <v>#REF!</v>
      </c>
      <c r="J3735">
        <f>VLOOKUP(F3735,profesor!$G$2:$H$101,2,0)</f>
        <v>37</v>
      </c>
      <c r="K3735">
        <f>VLOOKUP(H3735,ar_predmet!A:C,3,0)</f>
        <v>249</v>
      </c>
      <c r="L3735" s="3" t="str">
        <f>VLOOKUP(H3735,ar_predmet!A:C,2,FALSE())</f>
        <v>S209</v>
      </c>
      <c r="M3735">
        <f>+VLOOKUP(G3735,tip_dogodka!$B$2:$C$10,2,0)</f>
        <v>4</v>
      </c>
      <c r="N3735">
        <f>+VLOOKUP(E3735,prostor!$F$1:$G$101,2,0)</f>
        <v>54</v>
      </c>
      <c r="O3735">
        <f t="shared" si="232"/>
        <v>195</v>
      </c>
      <c r="P3735">
        <f>VLOOKUP(O3735,mi2hh!A$2:B$4261,2,FALSE())</f>
        <v>4</v>
      </c>
      <c r="Q3735" t="str">
        <f t="shared" si="233"/>
        <v>Izr</v>
      </c>
      <c r="R3735" t="str">
        <f t="shared" si="234"/>
        <v>VS</v>
      </c>
      <c r="S3735" s="24" t="s">
        <v>1246</v>
      </c>
      <c r="T3735" t="str">
        <f t="shared" si="235"/>
        <v/>
      </c>
      <c r="U3735">
        <f>VLOOKUP(S3735,ar_skupina!L$2:M$136,2,FALSE())</f>
        <v>100</v>
      </c>
    </row>
    <row r="3736" spans="1:21" ht="14.25" customHeight="1" x14ac:dyDescent="0.25">
      <c r="A3736">
        <v>4512</v>
      </c>
      <c r="B3736" s="9">
        <v>45296.635416666701</v>
      </c>
      <c r="C3736" s="9">
        <v>45296.739583333299</v>
      </c>
      <c r="D3736" t="s">
        <v>2428</v>
      </c>
      <c r="E3736" t="s">
        <v>16</v>
      </c>
      <c r="F3736" t="s">
        <v>2425</v>
      </c>
      <c r="G3736" t="s">
        <v>5</v>
      </c>
      <c r="H3736" t="s">
        <v>2427</v>
      </c>
      <c r="I3736" s="63" t="e">
        <f t="array" ref="I3736">_xlfn.IFS(#REF!="1",1,#REF!="2",2,#REF!="3",3,#REF!="1A",4,#REF!="1B",5,#REF!="2A",6,#REF!="2B",7,#REF!="3A",8,#REF!="3B",9,#REF!="4A",10,#REF!="","")</f>
        <v>#REF!</v>
      </c>
      <c r="J3736">
        <f>VLOOKUP(F3736,profesor!$G$2:$H$101,2,0)</f>
        <v>37</v>
      </c>
      <c r="K3736">
        <f>VLOOKUP(H3736,ar_predmet!A:C,3,0)</f>
        <v>72</v>
      </c>
      <c r="L3736" s="3">
        <f>VLOOKUP(H3736,ar_predmet!A:C,2,FALSE())</f>
        <v>6105</v>
      </c>
      <c r="M3736">
        <f>+VLOOKUP(G3736,tip_dogodka!$B$2:$C$10,2,0)</f>
        <v>4</v>
      </c>
      <c r="N3736">
        <f>+VLOOKUP(E3736,prostor!$F$1:$G$101,2,0)</f>
        <v>54</v>
      </c>
      <c r="O3736">
        <f t="shared" si="232"/>
        <v>150</v>
      </c>
      <c r="P3736">
        <f>VLOOKUP(O3736,mi2hh!A$2:B$4261,2,FALSE())</f>
        <v>3</v>
      </c>
      <c r="Q3736" t="str">
        <f t="shared" si="233"/>
        <v>Red</v>
      </c>
      <c r="R3736" t="str">
        <f t="shared" si="234"/>
        <v>UN</v>
      </c>
      <c r="S3736" s="24" t="s">
        <v>1201</v>
      </c>
      <c r="T3736" t="str">
        <f t="shared" si="235"/>
        <v>1</v>
      </c>
      <c r="U3736">
        <f>VLOOKUP(S3736,ar_skupina!L$2:M$136,2,FALSE())</f>
        <v>58</v>
      </c>
    </row>
    <row r="3737" spans="1:21" ht="14.25" customHeight="1" x14ac:dyDescent="0.25">
      <c r="A3737">
        <v>4513</v>
      </c>
      <c r="B3737" s="9">
        <v>45398.53125</v>
      </c>
      <c r="C3737" s="9">
        <v>45398.635416666701</v>
      </c>
      <c r="D3737" t="s">
        <v>2440</v>
      </c>
      <c r="E3737">
        <v>301</v>
      </c>
      <c r="F3737" t="s">
        <v>2425</v>
      </c>
      <c r="G3737" t="s">
        <v>3</v>
      </c>
      <c r="H3737" t="s">
        <v>2441</v>
      </c>
      <c r="I3737" s="63" t="e">
        <f t="array" ref="I3737">_xlfn.IFS(#REF!="1",1,#REF!="2",2,#REF!="3",3,#REF!="1A",4,#REF!="1B",5,#REF!="2A",6,#REF!="2B",7,#REF!="3A",8,#REF!="3B",9,#REF!="4A",10,#REF!="","")</f>
        <v>#REF!</v>
      </c>
      <c r="J3737">
        <f>VLOOKUP(F3737,profesor!$G$2:$H$101,2,0)</f>
        <v>37</v>
      </c>
      <c r="K3737">
        <f>VLOOKUP(H3737,ar_predmet!A:C,3,0)</f>
        <v>55</v>
      </c>
      <c r="L3737" s="3">
        <f>VLOOKUP(H3737,ar_predmet!A:C,2,FALSE())</f>
        <v>5312</v>
      </c>
      <c r="M3737">
        <f>+VLOOKUP(G3737,tip_dogodka!$B$2:$C$10,2,0)</f>
        <v>2</v>
      </c>
      <c r="N3737">
        <f>+VLOOKUP(E3737,prostor!$F$1:$G$101,2,0)</f>
        <v>5</v>
      </c>
      <c r="O3737">
        <f t="shared" si="232"/>
        <v>150</v>
      </c>
      <c r="P3737">
        <f>VLOOKUP(O3737,mi2hh!A$2:B$4261,2,FALSE())</f>
        <v>3</v>
      </c>
      <c r="Q3737" t="str">
        <f t="shared" si="233"/>
        <v>Red</v>
      </c>
      <c r="R3737" t="str">
        <f t="shared" si="234"/>
        <v>VS</v>
      </c>
      <c r="S3737" s="24" t="s">
        <v>1181</v>
      </c>
      <c r="T3737" t="str">
        <f t="shared" si="235"/>
        <v/>
      </c>
      <c r="U3737">
        <f>VLOOKUP(S3737,ar_skupina!L$2:M$136,2,FALSE())</f>
        <v>41</v>
      </c>
    </row>
    <row r="3738" spans="1:21" ht="14.25" customHeight="1" x14ac:dyDescent="0.25">
      <c r="A3738">
        <v>4514</v>
      </c>
      <c r="B3738" s="9">
        <v>45380.375</v>
      </c>
      <c r="C3738" s="9">
        <v>45380.479166666701</v>
      </c>
      <c r="D3738" t="s">
        <v>2438</v>
      </c>
      <c r="E3738" t="s">
        <v>17</v>
      </c>
      <c r="F3738" t="s">
        <v>2425</v>
      </c>
      <c r="G3738" t="s">
        <v>3</v>
      </c>
      <c r="H3738" t="s">
        <v>2290</v>
      </c>
      <c r="I3738" s="63" t="e">
        <f t="array" ref="I3738">_xlfn.IFS(#REF!="1",1,#REF!="2",2,#REF!="3",3,#REF!="1A",4,#REF!="1B",5,#REF!="2A",6,#REF!="2B",7,#REF!="3A",8,#REF!="3B",9,#REF!="4A",10,#REF!="","")</f>
        <v>#REF!</v>
      </c>
      <c r="J3738">
        <f>VLOOKUP(F3738,profesor!$G$2:$H$101,2,0)</f>
        <v>37</v>
      </c>
      <c r="K3738">
        <f>VLOOKUP(H3738,ar_predmet!A:C,3,0)</f>
        <v>191</v>
      </c>
      <c r="L3738" s="3">
        <f>VLOOKUP(H3738,ar_predmet!A:C,2,FALSE())</f>
        <v>7234</v>
      </c>
      <c r="M3738">
        <f>+VLOOKUP(G3738,tip_dogodka!$B$2:$C$10,2,0)</f>
        <v>2</v>
      </c>
      <c r="N3738">
        <f>+VLOOKUP(E3738,prostor!$F$1:$G$101,2,0)</f>
        <v>55</v>
      </c>
      <c r="O3738">
        <f t="shared" si="232"/>
        <v>150</v>
      </c>
      <c r="P3738">
        <f>VLOOKUP(O3738,mi2hh!A$2:B$4261,2,FALSE())</f>
        <v>3</v>
      </c>
      <c r="Q3738" t="str">
        <f t="shared" si="233"/>
        <v>Red</v>
      </c>
      <c r="R3738" t="str">
        <f t="shared" si="234"/>
        <v>MA</v>
      </c>
      <c r="S3738" s="24" t="s">
        <v>1232</v>
      </c>
      <c r="T3738" t="str">
        <f t="shared" si="235"/>
        <v/>
      </c>
      <c r="U3738">
        <f>VLOOKUP(S3738,ar_skupina!L$2:M$136,2,FALSE())</f>
        <v>78</v>
      </c>
    </row>
    <row r="3739" spans="1:21" ht="14.25" customHeight="1" x14ac:dyDescent="0.25">
      <c r="A3739">
        <v>4515</v>
      </c>
      <c r="B3739" s="9">
        <v>45233.635416666701</v>
      </c>
      <c r="C3739" s="9">
        <v>45233.739583333299</v>
      </c>
      <c r="D3739" t="s">
        <v>2442</v>
      </c>
      <c r="E3739">
        <v>307</v>
      </c>
      <c r="F3739" t="s">
        <v>2425</v>
      </c>
      <c r="G3739" t="s">
        <v>3</v>
      </c>
      <c r="H3739" t="s">
        <v>2081</v>
      </c>
      <c r="I3739" s="63" t="e">
        <f t="array" ref="I3739">_xlfn.IFS(#REF!="1",1,#REF!="2",2,#REF!="3",3,#REF!="1A",4,#REF!="1B",5,#REF!="2A",6,#REF!="2B",7,#REF!="3A",8,#REF!="3B",9,#REF!="4A",10,#REF!="","")</f>
        <v>#REF!</v>
      </c>
      <c r="J3739">
        <f>VLOOKUP(F3739,profesor!$G$2:$H$101,2,0)</f>
        <v>37</v>
      </c>
      <c r="K3739">
        <f>VLOOKUP(H3739,ar_predmet!A:C,3,0)</f>
        <v>97</v>
      </c>
      <c r="L3739" s="3">
        <f>VLOOKUP(H3739,ar_predmet!A:C,2,FALSE())</f>
        <v>6223</v>
      </c>
      <c r="M3739">
        <f>+VLOOKUP(G3739,tip_dogodka!$B$2:$C$10,2,0)</f>
        <v>2</v>
      </c>
      <c r="N3739">
        <f>+VLOOKUP(E3739,prostor!$F$1:$G$101,2,0)</f>
        <v>9</v>
      </c>
      <c r="O3739">
        <f t="shared" si="232"/>
        <v>150</v>
      </c>
      <c r="P3739">
        <f>VLOOKUP(O3739,mi2hh!A$2:B$4261,2,FALSE())</f>
        <v>3</v>
      </c>
      <c r="Q3739" t="str">
        <f t="shared" si="233"/>
        <v>Red</v>
      </c>
      <c r="R3739" t="str">
        <f t="shared" si="234"/>
        <v>UN</v>
      </c>
      <c r="S3739" s="24" t="s">
        <v>1204</v>
      </c>
      <c r="T3739" t="str">
        <f t="shared" si="235"/>
        <v/>
      </c>
      <c r="U3739">
        <f>VLOOKUP(S3739,ar_skupina!L$2:M$136,2,FALSE())</f>
        <v>55</v>
      </c>
    </row>
    <row r="3740" spans="1:21" ht="14.25" customHeight="1" x14ac:dyDescent="0.25">
      <c r="A3740">
        <v>4516</v>
      </c>
      <c r="B3740" s="9">
        <v>45233.75</v>
      </c>
      <c r="C3740" s="9">
        <v>45233.885416666701</v>
      </c>
      <c r="D3740" t="s">
        <v>2439</v>
      </c>
      <c r="E3740" t="s">
        <v>16</v>
      </c>
      <c r="F3740" t="s">
        <v>2425</v>
      </c>
      <c r="G3740" t="s">
        <v>5</v>
      </c>
      <c r="H3740" t="s">
        <v>2069</v>
      </c>
      <c r="I3740" s="63" t="e">
        <f t="array" ref="I3740">_xlfn.IFS(#REF!="1",1,#REF!="2",2,#REF!="3",3,#REF!="1A",4,#REF!="1B",5,#REF!="2A",6,#REF!="2B",7,#REF!="3A",8,#REF!="3B",9,#REF!="4A",10,#REF!="","")</f>
        <v>#REF!</v>
      </c>
      <c r="J3740">
        <f>VLOOKUP(F3740,profesor!$G$2:$H$101,2,0)</f>
        <v>37</v>
      </c>
      <c r="K3740">
        <f>VLOOKUP(H3740,ar_predmet!A:C,3,0)</f>
        <v>249</v>
      </c>
      <c r="L3740" s="3" t="str">
        <f>VLOOKUP(H3740,ar_predmet!A:C,2,FALSE())</f>
        <v>S209</v>
      </c>
      <c r="M3740">
        <f>+VLOOKUP(G3740,tip_dogodka!$B$2:$C$10,2,0)</f>
        <v>4</v>
      </c>
      <c r="N3740">
        <f>+VLOOKUP(E3740,prostor!$F$1:$G$101,2,0)</f>
        <v>54</v>
      </c>
      <c r="O3740">
        <f t="shared" si="232"/>
        <v>195</v>
      </c>
      <c r="P3740">
        <f>VLOOKUP(O3740,mi2hh!A$2:B$4261,2,FALSE())</f>
        <v>4</v>
      </c>
      <c r="Q3740" t="str">
        <f t="shared" si="233"/>
        <v>Izr</v>
      </c>
      <c r="R3740" t="str">
        <f t="shared" si="234"/>
        <v>VS</v>
      </c>
      <c r="S3740" s="24" t="s">
        <v>1246</v>
      </c>
      <c r="T3740" t="str">
        <f t="shared" si="235"/>
        <v/>
      </c>
      <c r="U3740">
        <f>VLOOKUP(S3740,ar_skupina!L$2:M$136,2,FALSE())</f>
        <v>100</v>
      </c>
    </row>
    <row r="3741" spans="1:21" ht="14.25" customHeight="1" x14ac:dyDescent="0.25">
      <c r="A3741">
        <v>4517</v>
      </c>
      <c r="B3741" s="9">
        <v>45373.75</v>
      </c>
      <c r="C3741" s="9">
        <v>45373.854166666701</v>
      </c>
      <c r="D3741" t="s">
        <v>2443</v>
      </c>
      <c r="E3741" t="s">
        <v>16</v>
      </c>
      <c r="F3741" t="s">
        <v>2425</v>
      </c>
      <c r="G3741" t="s">
        <v>5</v>
      </c>
      <c r="H3741" t="s">
        <v>2290</v>
      </c>
      <c r="I3741" s="63" t="e">
        <f t="array" ref="I3741">_xlfn.IFS(#REF!="1",1,#REF!="2",2,#REF!="3",3,#REF!="1A",4,#REF!="1B",5,#REF!="2A",6,#REF!="2B",7,#REF!="3A",8,#REF!="3B",9,#REF!="4A",10,#REF!="","")</f>
        <v>#REF!</v>
      </c>
      <c r="J3741">
        <f>VLOOKUP(F3741,profesor!$G$2:$H$101,2,0)</f>
        <v>37</v>
      </c>
      <c r="K3741">
        <f>VLOOKUP(H3741,ar_predmet!A:C,3,0)</f>
        <v>191</v>
      </c>
      <c r="L3741" s="3">
        <f>VLOOKUP(H3741,ar_predmet!A:C,2,FALSE())</f>
        <v>7234</v>
      </c>
      <c r="M3741">
        <f>+VLOOKUP(G3741,tip_dogodka!$B$2:$C$10,2,0)</f>
        <v>4</v>
      </c>
      <c r="N3741">
        <f>+VLOOKUP(E3741,prostor!$F$1:$G$101,2,0)</f>
        <v>54</v>
      </c>
      <c r="O3741">
        <f t="shared" si="232"/>
        <v>150</v>
      </c>
      <c r="P3741">
        <f>VLOOKUP(O3741,mi2hh!A$2:B$4261,2,FALSE())</f>
        <v>3</v>
      </c>
      <c r="Q3741" t="str">
        <f t="shared" si="233"/>
        <v>Red</v>
      </c>
      <c r="R3741" t="str">
        <f t="shared" si="234"/>
        <v>MA</v>
      </c>
      <c r="S3741" s="24" t="s">
        <v>1232</v>
      </c>
      <c r="T3741" t="str">
        <f t="shared" si="235"/>
        <v/>
      </c>
      <c r="U3741">
        <f>VLOOKUP(S3741,ar_skupina!L$2:M$136,2,FALSE())</f>
        <v>78</v>
      </c>
    </row>
    <row r="3742" spans="1:21" ht="14.25" customHeight="1" x14ac:dyDescent="0.25">
      <c r="A3742">
        <v>4518</v>
      </c>
      <c r="B3742" s="9">
        <v>45245.635416666701</v>
      </c>
      <c r="C3742" s="9">
        <v>45245.739583333299</v>
      </c>
      <c r="D3742" t="s">
        <v>2442</v>
      </c>
      <c r="E3742">
        <v>301</v>
      </c>
      <c r="F3742" t="s">
        <v>2425</v>
      </c>
      <c r="G3742" t="s">
        <v>3</v>
      </c>
      <c r="H3742" t="s">
        <v>2081</v>
      </c>
      <c r="I3742" s="63" t="e">
        <f t="array" ref="I3742">_xlfn.IFS(#REF!="1",1,#REF!="2",2,#REF!="3",3,#REF!="1A",4,#REF!="1B",5,#REF!="2A",6,#REF!="2B",7,#REF!="3A",8,#REF!="3B",9,#REF!="4A",10,#REF!="","")</f>
        <v>#REF!</v>
      </c>
      <c r="J3742">
        <f>VLOOKUP(F3742,profesor!$G$2:$H$101,2,0)</f>
        <v>37</v>
      </c>
      <c r="K3742">
        <f>VLOOKUP(H3742,ar_predmet!A:C,3,0)</f>
        <v>97</v>
      </c>
      <c r="L3742" s="3">
        <f>VLOOKUP(H3742,ar_predmet!A:C,2,FALSE())</f>
        <v>6223</v>
      </c>
      <c r="M3742">
        <f>+VLOOKUP(G3742,tip_dogodka!$B$2:$C$10,2,0)</f>
        <v>2</v>
      </c>
      <c r="N3742">
        <f>+VLOOKUP(E3742,prostor!$F$1:$G$101,2,0)</f>
        <v>5</v>
      </c>
      <c r="O3742">
        <f t="shared" si="232"/>
        <v>150</v>
      </c>
      <c r="P3742">
        <f>VLOOKUP(O3742,mi2hh!A$2:B$4261,2,FALSE())</f>
        <v>3</v>
      </c>
      <c r="Q3742" t="str">
        <f t="shared" si="233"/>
        <v>Red</v>
      </c>
      <c r="R3742" t="str">
        <f t="shared" si="234"/>
        <v>UN</v>
      </c>
      <c r="S3742" s="24" t="s">
        <v>1204</v>
      </c>
      <c r="T3742" t="str">
        <f t="shared" si="235"/>
        <v/>
      </c>
      <c r="U3742">
        <f>VLOOKUP(S3742,ar_skupina!L$2:M$136,2,FALSE())</f>
        <v>55</v>
      </c>
    </row>
    <row r="3743" spans="1:21" ht="14.25" customHeight="1" x14ac:dyDescent="0.25">
      <c r="A3743">
        <v>4519</v>
      </c>
      <c r="B3743" s="9">
        <v>45246.635416666701</v>
      </c>
      <c r="C3743" s="9">
        <v>45246.739583333299</v>
      </c>
      <c r="D3743" t="s">
        <v>2442</v>
      </c>
      <c r="E3743">
        <v>301</v>
      </c>
      <c r="F3743" t="s">
        <v>2425</v>
      </c>
      <c r="G3743" t="s">
        <v>3</v>
      </c>
      <c r="H3743" t="s">
        <v>2081</v>
      </c>
      <c r="I3743" s="63" t="e">
        <f t="array" ref="I3743">_xlfn.IFS(#REF!="1",1,#REF!="2",2,#REF!="3",3,#REF!="1A",4,#REF!="1B",5,#REF!="2A",6,#REF!="2B",7,#REF!="3A",8,#REF!="3B",9,#REF!="4A",10,#REF!="","")</f>
        <v>#REF!</v>
      </c>
      <c r="J3743">
        <f>VLOOKUP(F3743,profesor!$G$2:$H$101,2,0)</f>
        <v>37</v>
      </c>
      <c r="K3743">
        <f>VLOOKUP(H3743,ar_predmet!A:C,3,0)</f>
        <v>97</v>
      </c>
      <c r="L3743" s="3">
        <f>VLOOKUP(H3743,ar_predmet!A:C,2,FALSE())</f>
        <v>6223</v>
      </c>
      <c r="M3743">
        <f>+VLOOKUP(G3743,tip_dogodka!$B$2:$C$10,2,0)</f>
        <v>2</v>
      </c>
      <c r="N3743">
        <f>+VLOOKUP(E3743,prostor!$F$1:$G$101,2,0)</f>
        <v>5</v>
      </c>
      <c r="O3743">
        <f t="shared" si="232"/>
        <v>150</v>
      </c>
      <c r="P3743">
        <f>VLOOKUP(O3743,mi2hh!A$2:B$4261,2,FALSE())</f>
        <v>3</v>
      </c>
      <c r="Q3743" t="str">
        <f t="shared" si="233"/>
        <v>Red</v>
      </c>
      <c r="R3743" t="str">
        <f t="shared" si="234"/>
        <v>UN</v>
      </c>
      <c r="S3743" s="24" t="s">
        <v>1204</v>
      </c>
      <c r="T3743" t="str">
        <f t="shared" si="235"/>
        <v/>
      </c>
      <c r="U3743">
        <f>VLOOKUP(S3743,ar_skupina!L$2:M$136,2,FALSE())</f>
        <v>55</v>
      </c>
    </row>
    <row r="3744" spans="1:21" ht="14.25" customHeight="1" x14ac:dyDescent="0.25">
      <c r="A3744">
        <v>4520</v>
      </c>
      <c r="B3744" s="9">
        <v>45238.75</v>
      </c>
      <c r="C3744" s="9">
        <v>45238.885416666701</v>
      </c>
      <c r="D3744" t="s">
        <v>2439</v>
      </c>
      <c r="E3744" t="s">
        <v>16</v>
      </c>
      <c r="F3744" t="s">
        <v>2425</v>
      </c>
      <c r="G3744" t="s">
        <v>5</v>
      </c>
      <c r="H3744" t="s">
        <v>2069</v>
      </c>
      <c r="I3744" s="63" t="e">
        <f t="array" ref="I3744">_xlfn.IFS(#REF!="1",1,#REF!="2",2,#REF!="3",3,#REF!="1A",4,#REF!="1B",5,#REF!="2A",6,#REF!="2B",7,#REF!="3A",8,#REF!="3B",9,#REF!="4A",10,#REF!="","")</f>
        <v>#REF!</v>
      </c>
      <c r="J3744">
        <f>VLOOKUP(F3744,profesor!$G$2:$H$101,2,0)</f>
        <v>37</v>
      </c>
      <c r="K3744">
        <f>VLOOKUP(H3744,ar_predmet!A:C,3,0)</f>
        <v>249</v>
      </c>
      <c r="L3744" s="3" t="str">
        <f>VLOOKUP(H3744,ar_predmet!A:C,2,FALSE())</f>
        <v>S209</v>
      </c>
      <c r="M3744">
        <f>+VLOOKUP(G3744,tip_dogodka!$B$2:$C$10,2,0)</f>
        <v>4</v>
      </c>
      <c r="N3744">
        <f>+VLOOKUP(E3744,prostor!$F$1:$G$101,2,0)</f>
        <v>54</v>
      </c>
      <c r="O3744">
        <f t="shared" si="232"/>
        <v>195</v>
      </c>
      <c r="P3744">
        <f>VLOOKUP(O3744,mi2hh!A$2:B$4261,2,FALSE())</f>
        <v>4</v>
      </c>
      <c r="Q3744" t="str">
        <f t="shared" si="233"/>
        <v>Izr</v>
      </c>
      <c r="R3744" t="str">
        <f t="shared" si="234"/>
        <v>VS</v>
      </c>
      <c r="S3744" s="24" t="s">
        <v>1246</v>
      </c>
      <c r="T3744" t="str">
        <f t="shared" si="235"/>
        <v/>
      </c>
      <c r="U3744">
        <f>VLOOKUP(S3744,ar_skupina!L$2:M$136,2,FALSE())</f>
        <v>100</v>
      </c>
    </row>
    <row r="3745" spans="1:21" ht="14.25" customHeight="1" x14ac:dyDescent="0.25">
      <c r="A3745">
        <v>4521</v>
      </c>
      <c r="B3745" s="9">
        <v>45379.635416666701</v>
      </c>
      <c r="C3745" s="9">
        <v>45379.739583333299</v>
      </c>
      <c r="D3745" t="s">
        <v>2438</v>
      </c>
      <c r="E3745">
        <v>306</v>
      </c>
      <c r="F3745" t="s">
        <v>2425</v>
      </c>
      <c r="G3745" t="s">
        <v>3</v>
      </c>
      <c r="H3745" t="s">
        <v>2290</v>
      </c>
      <c r="I3745" s="63" t="e">
        <f t="array" ref="I3745">_xlfn.IFS(#REF!="1",1,#REF!="2",2,#REF!="3",3,#REF!="1A",4,#REF!="1B",5,#REF!="2A",6,#REF!="2B",7,#REF!="3A",8,#REF!="3B",9,#REF!="4A",10,#REF!="","")</f>
        <v>#REF!</v>
      </c>
      <c r="J3745">
        <f>VLOOKUP(F3745,profesor!$G$2:$H$101,2,0)</f>
        <v>37</v>
      </c>
      <c r="K3745">
        <f>VLOOKUP(H3745,ar_predmet!A:C,3,0)</f>
        <v>191</v>
      </c>
      <c r="L3745" s="3">
        <f>VLOOKUP(H3745,ar_predmet!A:C,2,FALSE())</f>
        <v>7234</v>
      </c>
      <c r="M3745">
        <f>+VLOOKUP(G3745,tip_dogodka!$B$2:$C$10,2,0)</f>
        <v>2</v>
      </c>
      <c r="N3745">
        <f>+VLOOKUP(E3745,prostor!$F$1:$G$101,2,0)</f>
        <v>8</v>
      </c>
      <c r="O3745">
        <f t="shared" si="232"/>
        <v>150</v>
      </c>
      <c r="P3745">
        <f>VLOOKUP(O3745,mi2hh!A$2:B$4261,2,FALSE())</f>
        <v>3</v>
      </c>
      <c r="Q3745" t="str">
        <f t="shared" si="233"/>
        <v>Red</v>
      </c>
      <c r="R3745" t="str">
        <f t="shared" si="234"/>
        <v>MA</v>
      </c>
      <c r="S3745" s="24" t="s">
        <v>1232</v>
      </c>
      <c r="T3745" t="str">
        <f t="shared" si="235"/>
        <v/>
      </c>
      <c r="U3745">
        <f>VLOOKUP(S3745,ar_skupina!L$2:M$136,2,FALSE())</f>
        <v>78</v>
      </c>
    </row>
    <row r="3746" spans="1:21" ht="14.25" customHeight="1" x14ac:dyDescent="0.25">
      <c r="A3746">
        <v>4522</v>
      </c>
      <c r="B3746" s="9">
        <v>45226.791666666701</v>
      </c>
      <c r="C3746" s="9">
        <v>45226.927083333299</v>
      </c>
      <c r="D3746" t="s">
        <v>2444</v>
      </c>
      <c r="E3746" t="s">
        <v>17</v>
      </c>
      <c r="F3746" t="s">
        <v>2425</v>
      </c>
      <c r="G3746" t="s">
        <v>3</v>
      </c>
      <c r="H3746" t="s">
        <v>2069</v>
      </c>
      <c r="I3746" s="63" t="e">
        <f t="array" ref="I3746">_xlfn.IFS(#REF!="1",1,#REF!="2",2,#REF!="3",3,#REF!="1A",4,#REF!="1B",5,#REF!="2A",6,#REF!="2B",7,#REF!="3A",8,#REF!="3B",9,#REF!="4A",10,#REF!="","")</f>
        <v>#REF!</v>
      </c>
      <c r="J3746">
        <f>VLOOKUP(F3746,profesor!$G$2:$H$101,2,0)</f>
        <v>37</v>
      </c>
      <c r="K3746">
        <f>VLOOKUP(H3746,ar_predmet!A:C,3,0)</f>
        <v>249</v>
      </c>
      <c r="L3746" s="3" t="str">
        <f>VLOOKUP(H3746,ar_predmet!A:C,2,FALSE())</f>
        <v>S209</v>
      </c>
      <c r="M3746">
        <f>+VLOOKUP(G3746,tip_dogodka!$B$2:$C$10,2,0)</f>
        <v>2</v>
      </c>
      <c r="N3746">
        <f>+VLOOKUP(E3746,prostor!$F$1:$G$101,2,0)</f>
        <v>55</v>
      </c>
      <c r="O3746">
        <f t="shared" si="232"/>
        <v>195</v>
      </c>
      <c r="P3746">
        <f>VLOOKUP(O3746,mi2hh!A$2:B$4261,2,FALSE())</f>
        <v>4</v>
      </c>
      <c r="Q3746" t="str">
        <f t="shared" si="233"/>
        <v>Izr</v>
      </c>
      <c r="R3746" t="str">
        <f t="shared" si="234"/>
        <v>VS</v>
      </c>
      <c r="S3746" s="24" t="s">
        <v>1246</v>
      </c>
      <c r="T3746" t="str">
        <f t="shared" si="235"/>
        <v/>
      </c>
      <c r="U3746">
        <f>VLOOKUP(S3746,ar_skupina!L$2:M$136,2,FALSE())</f>
        <v>100</v>
      </c>
    </row>
    <row r="3747" spans="1:21" ht="14.25" customHeight="1" x14ac:dyDescent="0.25">
      <c r="A3747">
        <v>4523</v>
      </c>
      <c r="B3747" s="9">
        <v>45378.375</v>
      </c>
      <c r="C3747" s="9">
        <v>45378.479166666701</v>
      </c>
      <c r="D3747" t="s">
        <v>2438</v>
      </c>
      <c r="E3747">
        <v>111</v>
      </c>
      <c r="F3747" t="s">
        <v>2425</v>
      </c>
      <c r="G3747" t="s">
        <v>3</v>
      </c>
      <c r="H3747" t="s">
        <v>2290</v>
      </c>
      <c r="I3747" s="63" t="e">
        <f t="array" ref="I3747">_xlfn.IFS(#REF!="1",1,#REF!="2",2,#REF!="3",3,#REF!="1A",4,#REF!="1B",5,#REF!="2A",6,#REF!="2B",7,#REF!="3A",8,#REF!="3B",9,#REF!="4A",10,#REF!="","")</f>
        <v>#REF!</v>
      </c>
      <c r="J3747">
        <f>VLOOKUP(F3747,profesor!$G$2:$H$101,2,0)</f>
        <v>37</v>
      </c>
      <c r="K3747">
        <f>VLOOKUP(H3747,ar_predmet!A:C,3,0)</f>
        <v>191</v>
      </c>
      <c r="L3747" s="3">
        <f>VLOOKUP(H3747,ar_predmet!A:C,2,FALSE())</f>
        <v>7234</v>
      </c>
      <c r="M3747">
        <f>+VLOOKUP(G3747,tip_dogodka!$B$2:$C$10,2,0)</f>
        <v>2</v>
      </c>
      <c r="N3747">
        <f>+VLOOKUP(E3747,prostor!$F$1:$G$101,2,0)</f>
        <v>4</v>
      </c>
      <c r="O3747">
        <f t="shared" si="232"/>
        <v>150</v>
      </c>
      <c r="P3747">
        <f>VLOOKUP(O3747,mi2hh!A$2:B$4261,2,FALSE())</f>
        <v>3</v>
      </c>
      <c r="Q3747" t="str">
        <f t="shared" si="233"/>
        <v>Red</v>
      </c>
      <c r="R3747" t="str">
        <f t="shared" si="234"/>
        <v>MA</v>
      </c>
      <c r="S3747" s="24" t="s">
        <v>1232</v>
      </c>
      <c r="T3747" t="str">
        <f t="shared" si="235"/>
        <v/>
      </c>
      <c r="U3747">
        <f>VLOOKUP(S3747,ar_skupina!L$2:M$136,2,FALSE())</f>
        <v>78</v>
      </c>
    </row>
    <row r="3748" spans="1:21" ht="14.25" customHeight="1" x14ac:dyDescent="0.25">
      <c r="A3748">
        <v>4524</v>
      </c>
      <c r="B3748" s="9">
        <v>45210.791666666701</v>
      </c>
      <c r="C3748" s="9">
        <v>45210.961805555598</v>
      </c>
      <c r="D3748" t="s">
        <v>2445</v>
      </c>
      <c r="E3748" t="s">
        <v>17</v>
      </c>
      <c r="F3748" t="s">
        <v>2425</v>
      </c>
      <c r="G3748" t="s">
        <v>8</v>
      </c>
      <c r="H3748" t="s">
        <v>1600</v>
      </c>
      <c r="I3748" s="63" t="e">
        <f t="array" ref="I3748">_xlfn.IFS(#REF!="1",1,#REF!="2",2,#REF!="3",3,#REF!="1A",4,#REF!="1B",5,#REF!="2A",6,#REF!="2B",7,#REF!="3A",8,#REF!="3B",9,#REF!="4A",10,#REF!="","")</f>
        <v>#REF!</v>
      </c>
      <c r="J3748">
        <f>VLOOKUP(F3748,profesor!$G$2:$H$101,2,0)</f>
        <v>37</v>
      </c>
      <c r="K3748">
        <f>VLOOKUP(H3748,ar_predmet!A:C,3,0)</f>
        <v>267</v>
      </c>
      <c r="L3748" s="3" t="str">
        <f>VLOOKUP(H3748,ar_predmet!A:C,2,FALSE())</f>
        <v>KM107</v>
      </c>
      <c r="M3748">
        <f>+VLOOKUP(G3748,tip_dogodka!$B$2:$C$10,2,0)</f>
        <v>7</v>
      </c>
      <c r="N3748">
        <f>+VLOOKUP(E3748,prostor!$F$1:$G$101,2,0)</f>
        <v>55</v>
      </c>
      <c r="O3748">
        <f t="shared" si="232"/>
        <v>245</v>
      </c>
      <c r="P3748">
        <f>VLOOKUP(O3748,mi2hh!A$2:B$4261,2,FALSE())</f>
        <v>5</v>
      </c>
      <c r="Q3748" t="str">
        <f t="shared" si="233"/>
        <v>Izr</v>
      </c>
      <c r="R3748" t="str">
        <f t="shared" si="234"/>
        <v>VS</v>
      </c>
      <c r="S3748" s="24" t="s">
        <v>1240</v>
      </c>
      <c r="T3748" t="str">
        <f t="shared" si="235"/>
        <v/>
      </c>
      <c r="U3748">
        <f>VLOOKUP(S3748,ar_skupina!L$2:M$136,2,FALSE())</f>
        <v>94</v>
      </c>
    </row>
    <row r="3749" spans="1:21" ht="14.25" customHeight="1" x14ac:dyDescent="0.25">
      <c r="A3749">
        <v>4525</v>
      </c>
      <c r="B3749" s="9">
        <v>45377.375</v>
      </c>
      <c r="C3749" s="9">
        <v>45377.479166666701</v>
      </c>
      <c r="D3749" t="s">
        <v>2438</v>
      </c>
      <c r="E3749" t="s">
        <v>17</v>
      </c>
      <c r="F3749" t="s">
        <v>2425</v>
      </c>
      <c r="G3749" t="s">
        <v>3</v>
      </c>
      <c r="H3749" t="s">
        <v>2290</v>
      </c>
      <c r="I3749" s="63" t="e">
        <f t="array" ref="I3749">_xlfn.IFS(#REF!="1",1,#REF!="2",2,#REF!="3",3,#REF!="1A",4,#REF!="1B",5,#REF!="2A",6,#REF!="2B",7,#REF!="3A",8,#REF!="3B",9,#REF!="4A",10,#REF!="","")</f>
        <v>#REF!</v>
      </c>
      <c r="J3749">
        <f>VLOOKUP(F3749,profesor!$G$2:$H$101,2,0)</f>
        <v>37</v>
      </c>
      <c r="K3749">
        <f>VLOOKUP(H3749,ar_predmet!A:C,3,0)</f>
        <v>191</v>
      </c>
      <c r="L3749" s="3">
        <f>VLOOKUP(H3749,ar_predmet!A:C,2,FALSE())</f>
        <v>7234</v>
      </c>
      <c r="M3749">
        <f>+VLOOKUP(G3749,tip_dogodka!$B$2:$C$10,2,0)</f>
        <v>2</v>
      </c>
      <c r="N3749">
        <f>+VLOOKUP(E3749,prostor!$F$1:$G$101,2,0)</f>
        <v>55</v>
      </c>
      <c r="O3749">
        <f t="shared" si="232"/>
        <v>150</v>
      </c>
      <c r="P3749">
        <f>VLOOKUP(O3749,mi2hh!A$2:B$4261,2,FALSE())</f>
        <v>3</v>
      </c>
      <c r="Q3749" t="str">
        <f t="shared" si="233"/>
        <v>Red</v>
      </c>
      <c r="R3749" t="str">
        <f t="shared" si="234"/>
        <v>MA</v>
      </c>
      <c r="S3749" s="24" t="s">
        <v>1232</v>
      </c>
      <c r="T3749" t="str">
        <f t="shared" si="235"/>
        <v/>
      </c>
      <c r="U3749">
        <f>VLOOKUP(S3749,ar_skupina!L$2:M$136,2,FALSE())</f>
        <v>78</v>
      </c>
    </row>
    <row r="3750" spans="1:21" ht="14.25" customHeight="1" x14ac:dyDescent="0.25">
      <c r="A3750">
        <v>4526</v>
      </c>
      <c r="B3750" s="9">
        <v>45419.791666666701</v>
      </c>
      <c r="C3750" s="9">
        <v>45419.895833333299</v>
      </c>
      <c r="D3750" t="s">
        <v>2446</v>
      </c>
      <c r="E3750" t="s">
        <v>16</v>
      </c>
      <c r="F3750" t="s">
        <v>2425</v>
      </c>
      <c r="G3750" t="s">
        <v>5</v>
      </c>
      <c r="H3750" t="s">
        <v>2083</v>
      </c>
      <c r="I3750" s="63" t="e">
        <f t="array" ref="I3750">_xlfn.IFS(#REF!="1",1,#REF!="2",2,#REF!="3",3,#REF!="1A",4,#REF!="1B",5,#REF!="2A",6,#REF!="2B",7,#REF!="3A",8,#REF!="3B",9,#REF!="4A",10,#REF!="","")</f>
        <v>#REF!</v>
      </c>
      <c r="J3750">
        <f>VLOOKUP(F3750,profesor!$G$2:$H$101,2,0)</f>
        <v>37</v>
      </c>
      <c r="K3750">
        <f>VLOOKUP(H3750,ar_predmet!A:C,3,0)</f>
        <v>255</v>
      </c>
      <c r="L3750" s="3" t="str">
        <f>VLOOKUP(H3750,ar_predmet!A:C,2,FALSE())</f>
        <v>S303</v>
      </c>
      <c r="M3750">
        <f>+VLOOKUP(G3750,tip_dogodka!$B$2:$C$10,2,0)</f>
        <v>4</v>
      </c>
      <c r="N3750">
        <f>+VLOOKUP(E3750,prostor!$F$1:$G$101,2,0)</f>
        <v>54</v>
      </c>
      <c r="O3750">
        <f t="shared" si="232"/>
        <v>150</v>
      </c>
      <c r="P3750">
        <f>VLOOKUP(O3750,mi2hh!A$2:B$4261,2,FALSE())</f>
        <v>3</v>
      </c>
      <c r="Q3750" t="str">
        <f t="shared" si="233"/>
        <v>Izr</v>
      </c>
      <c r="R3750" t="str">
        <f t="shared" si="234"/>
        <v>VS</v>
      </c>
      <c r="S3750" s="24" t="s">
        <v>1255</v>
      </c>
      <c r="T3750" t="str">
        <f t="shared" si="235"/>
        <v/>
      </c>
      <c r="U3750">
        <f>VLOOKUP(S3750,ar_skupina!L$2:M$136,2,FALSE())</f>
        <v>108</v>
      </c>
    </row>
    <row r="3751" spans="1:21" ht="14.25" customHeight="1" x14ac:dyDescent="0.25">
      <c r="A3751">
        <v>4527</v>
      </c>
      <c r="B3751" s="9">
        <v>45401.53125</v>
      </c>
      <c r="C3751" s="9">
        <v>45401.635416666701</v>
      </c>
      <c r="D3751" t="s">
        <v>2447</v>
      </c>
      <c r="E3751" t="s">
        <v>16</v>
      </c>
      <c r="F3751" t="s">
        <v>2425</v>
      </c>
      <c r="G3751" t="s">
        <v>5</v>
      </c>
      <c r="H3751" t="s">
        <v>2441</v>
      </c>
      <c r="I3751" s="63" t="e">
        <f t="array" ref="I3751">_xlfn.IFS(#REF!="1",1,#REF!="2",2,#REF!="3",3,#REF!="1A",4,#REF!="1B",5,#REF!="2A",6,#REF!="2B",7,#REF!="3A",8,#REF!="3B",9,#REF!="4A",10,#REF!="","")</f>
        <v>#REF!</v>
      </c>
      <c r="J3751">
        <f>VLOOKUP(F3751,profesor!$G$2:$H$101,2,0)</f>
        <v>37</v>
      </c>
      <c r="K3751">
        <f>VLOOKUP(H3751,ar_predmet!A:C,3,0)</f>
        <v>55</v>
      </c>
      <c r="L3751" s="3">
        <f>VLOOKUP(H3751,ar_predmet!A:C,2,FALSE())</f>
        <v>5312</v>
      </c>
      <c r="M3751">
        <f>+VLOOKUP(G3751,tip_dogodka!$B$2:$C$10,2,0)</f>
        <v>4</v>
      </c>
      <c r="N3751">
        <f>+VLOOKUP(E3751,prostor!$F$1:$G$101,2,0)</f>
        <v>54</v>
      </c>
      <c r="O3751">
        <f t="shared" si="232"/>
        <v>150</v>
      </c>
      <c r="P3751">
        <f>VLOOKUP(O3751,mi2hh!A$2:B$4261,2,FALSE())</f>
        <v>3</v>
      </c>
      <c r="Q3751" t="str">
        <f t="shared" si="233"/>
        <v>Red</v>
      </c>
      <c r="R3751" t="str">
        <f t="shared" si="234"/>
        <v>VS</v>
      </c>
      <c r="S3751" s="24" t="s">
        <v>1181</v>
      </c>
      <c r="T3751" t="str">
        <f t="shared" si="235"/>
        <v/>
      </c>
      <c r="U3751">
        <f>VLOOKUP(S3751,ar_skupina!L$2:M$136,2,FALSE())</f>
        <v>41</v>
      </c>
    </row>
    <row r="3752" spans="1:21" ht="14.25" customHeight="1" x14ac:dyDescent="0.25">
      <c r="A3752">
        <v>4528</v>
      </c>
      <c r="B3752" s="9">
        <v>45400.53125</v>
      </c>
      <c r="C3752" s="9">
        <v>45400.635416666701</v>
      </c>
      <c r="D3752" t="s">
        <v>2440</v>
      </c>
      <c r="E3752">
        <v>301</v>
      </c>
      <c r="F3752" t="s">
        <v>2425</v>
      </c>
      <c r="G3752" t="s">
        <v>3</v>
      </c>
      <c r="H3752" t="s">
        <v>2441</v>
      </c>
      <c r="I3752" s="63" t="e">
        <f t="array" ref="I3752">_xlfn.IFS(#REF!="1",1,#REF!="2",2,#REF!="3",3,#REF!="1A",4,#REF!="1B",5,#REF!="2A",6,#REF!="2B",7,#REF!="3A",8,#REF!="3B",9,#REF!="4A",10,#REF!="","")</f>
        <v>#REF!</v>
      </c>
      <c r="J3752">
        <f>VLOOKUP(F3752,profesor!$G$2:$H$101,2,0)</f>
        <v>37</v>
      </c>
      <c r="K3752">
        <f>VLOOKUP(H3752,ar_predmet!A:C,3,0)</f>
        <v>55</v>
      </c>
      <c r="L3752" s="3">
        <f>VLOOKUP(H3752,ar_predmet!A:C,2,FALSE())</f>
        <v>5312</v>
      </c>
      <c r="M3752">
        <f>+VLOOKUP(G3752,tip_dogodka!$B$2:$C$10,2,0)</f>
        <v>2</v>
      </c>
      <c r="N3752">
        <f>+VLOOKUP(E3752,prostor!$F$1:$G$101,2,0)</f>
        <v>5</v>
      </c>
      <c r="O3752">
        <f t="shared" si="232"/>
        <v>150</v>
      </c>
      <c r="P3752">
        <f>VLOOKUP(O3752,mi2hh!A$2:B$4261,2,FALSE())</f>
        <v>3</v>
      </c>
      <c r="Q3752" t="str">
        <f t="shared" si="233"/>
        <v>Red</v>
      </c>
      <c r="R3752" t="str">
        <f t="shared" si="234"/>
        <v>VS</v>
      </c>
      <c r="S3752" s="24" t="s">
        <v>1181</v>
      </c>
      <c r="T3752" t="str">
        <f t="shared" si="235"/>
        <v/>
      </c>
      <c r="U3752">
        <f>VLOOKUP(S3752,ar_skupina!L$2:M$136,2,FALSE())</f>
        <v>41</v>
      </c>
    </row>
    <row r="3753" spans="1:21" ht="14.25" customHeight="1" x14ac:dyDescent="0.25">
      <c r="A3753">
        <v>4529</v>
      </c>
      <c r="B3753" s="9">
        <v>45224.791666666701</v>
      </c>
      <c r="C3753" s="9">
        <v>45224.961805555598</v>
      </c>
      <c r="D3753" t="s">
        <v>2439</v>
      </c>
      <c r="E3753" t="s">
        <v>16</v>
      </c>
      <c r="F3753" t="s">
        <v>2425</v>
      </c>
      <c r="G3753" t="s">
        <v>5</v>
      </c>
      <c r="H3753" t="s">
        <v>2069</v>
      </c>
      <c r="I3753" s="63" t="e">
        <f t="array" ref="I3753">_xlfn.IFS(#REF!="1",1,#REF!="2",2,#REF!="3",3,#REF!="1A",4,#REF!="1B",5,#REF!="2A",6,#REF!="2B",7,#REF!="3A",8,#REF!="3B",9,#REF!="4A",10,#REF!="","")</f>
        <v>#REF!</v>
      </c>
      <c r="J3753">
        <f>VLOOKUP(F3753,profesor!$G$2:$H$101,2,0)</f>
        <v>37</v>
      </c>
      <c r="K3753">
        <f>VLOOKUP(H3753,ar_predmet!A:C,3,0)</f>
        <v>249</v>
      </c>
      <c r="L3753" s="3" t="str">
        <f>VLOOKUP(H3753,ar_predmet!A:C,2,FALSE())</f>
        <v>S209</v>
      </c>
      <c r="M3753">
        <f>+VLOOKUP(G3753,tip_dogodka!$B$2:$C$10,2,0)</f>
        <v>4</v>
      </c>
      <c r="N3753">
        <f>+VLOOKUP(E3753,prostor!$F$1:$G$101,2,0)</f>
        <v>54</v>
      </c>
      <c r="O3753">
        <f t="shared" si="232"/>
        <v>245</v>
      </c>
      <c r="P3753">
        <f>VLOOKUP(O3753,mi2hh!A$2:B$4261,2,FALSE())</f>
        <v>5</v>
      </c>
      <c r="Q3753" t="str">
        <f t="shared" si="233"/>
        <v>Izr</v>
      </c>
      <c r="R3753" t="str">
        <f t="shared" si="234"/>
        <v>VS</v>
      </c>
      <c r="S3753" s="24" t="s">
        <v>1246</v>
      </c>
      <c r="T3753" t="str">
        <f t="shared" si="235"/>
        <v/>
      </c>
      <c r="U3753">
        <f>VLOOKUP(S3753,ar_skupina!L$2:M$136,2,FALSE())</f>
        <v>100</v>
      </c>
    </row>
    <row r="3754" spans="1:21" ht="14.25" customHeight="1" x14ac:dyDescent="0.25">
      <c r="A3754">
        <v>4530</v>
      </c>
      <c r="B3754" s="9">
        <v>45244.635416666701</v>
      </c>
      <c r="C3754" s="9">
        <v>45244.739583333299</v>
      </c>
      <c r="D3754" t="s">
        <v>2442</v>
      </c>
      <c r="E3754">
        <v>301</v>
      </c>
      <c r="F3754" t="s">
        <v>2425</v>
      </c>
      <c r="G3754" t="s">
        <v>3</v>
      </c>
      <c r="H3754" t="s">
        <v>2081</v>
      </c>
      <c r="I3754" s="63" t="e">
        <f t="array" ref="I3754">_xlfn.IFS(#REF!="1",1,#REF!="2",2,#REF!="3",3,#REF!="1A",4,#REF!="1B",5,#REF!="2A",6,#REF!="2B",7,#REF!="3A",8,#REF!="3B",9,#REF!="4A",10,#REF!="","")</f>
        <v>#REF!</v>
      </c>
      <c r="J3754">
        <f>VLOOKUP(F3754,profesor!$G$2:$H$101,2,0)</f>
        <v>37</v>
      </c>
      <c r="K3754">
        <f>VLOOKUP(H3754,ar_predmet!A:C,3,0)</f>
        <v>97</v>
      </c>
      <c r="L3754" s="3">
        <f>VLOOKUP(H3754,ar_predmet!A:C,2,FALSE())</f>
        <v>6223</v>
      </c>
      <c r="M3754">
        <f>+VLOOKUP(G3754,tip_dogodka!$B$2:$C$10,2,0)</f>
        <v>2</v>
      </c>
      <c r="N3754">
        <f>+VLOOKUP(E3754,prostor!$F$1:$G$101,2,0)</f>
        <v>5</v>
      </c>
      <c r="O3754">
        <f t="shared" si="232"/>
        <v>150</v>
      </c>
      <c r="P3754">
        <f>VLOOKUP(O3754,mi2hh!A$2:B$4261,2,FALSE())</f>
        <v>3</v>
      </c>
      <c r="Q3754" t="str">
        <f t="shared" si="233"/>
        <v>Red</v>
      </c>
      <c r="R3754" t="str">
        <f t="shared" si="234"/>
        <v>UN</v>
      </c>
      <c r="S3754" s="24" t="s">
        <v>1204</v>
      </c>
      <c r="T3754" t="str">
        <f t="shared" si="235"/>
        <v/>
      </c>
      <c r="U3754">
        <f>VLOOKUP(S3754,ar_skupina!L$2:M$136,2,FALSE())</f>
        <v>55</v>
      </c>
    </row>
    <row r="3755" spans="1:21" ht="14.25" customHeight="1" x14ac:dyDescent="0.25">
      <c r="A3755">
        <v>4531</v>
      </c>
      <c r="B3755" s="9">
        <v>45366.75</v>
      </c>
      <c r="C3755" s="9">
        <v>45366.854166666701</v>
      </c>
      <c r="D3755" t="s">
        <v>2443</v>
      </c>
      <c r="E3755" t="s">
        <v>16</v>
      </c>
      <c r="F3755" t="s">
        <v>2425</v>
      </c>
      <c r="G3755" t="s">
        <v>5</v>
      </c>
      <c r="H3755" t="s">
        <v>2290</v>
      </c>
      <c r="I3755" s="63" t="e">
        <f t="array" ref="I3755">_xlfn.IFS(#REF!="1",1,#REF!="2",2,#REF!="3",3,#REF!="1A",4,#REF!="1B",5,#REF!="2A",6,#REF!="2B",7,#REF!="3A",8,#REF!="3B",9,#REF!="4A",10,#REF!="","")</f>
        <v>#REF!</v>
      </c>
      <c r="J3755">
        <f>VLOOKUP(F3755,profesor!$G$2:$H$101,2,0)</f>
        <v>37</v>
      </c>
      <c r="K3755">
        <f>VLOOKUP(H3755,ar_predmet!A:C,3,0)</f>
        <v>191</v>
      </c>
      <c r="L3755" s="3">
        <f>VLOOKUP(H3755,ar_predmet!A:C,2,FALSE())</f>
        <v>7234</v>
      </c>
      <c r="M3755">
        <f>+VLOOKUP(G3755,tip_dogodka!$B$2:$C$10,2,0)</f>
        <v>4</v>
      </c>
      <c r="N3755">
        <f>+VLOOKUP(E3755,prostor!$F$1:$G$101,2,0)</f>
        <v>54</v>
      </c>
      <c r="O3755">
        <f t="shared" si="232"/>
        <v>150</v>
      </c>
      <c r="P3755">
        <f>VLOOKUP(O3755,mi2hh!A$2:B$4261,2,FALSE())</f>
        <v>3</v>
      </c>
      <c r="Q3755" t="str">
        <f t="shared" si="233"/>
        <v>Red</v>
      </c>
      <c r="R3755" t="str">
        <f t="shared" si="234"/>
        <v>MA</v>
      </c>
      <c r="S3755" s="24" t="s">
        <v>1232</v>
      </c>
      <c r="T3755" t="str">
        <f t="shared" si="235"/>
        <v/>
      </c>
      <c r="U3755">
        <f>VLOOKUP(S3755,ar_skupina!L$2:M$136,2,FALSE())</f>
        <v>78</v>
      </c>
    </row>
    <row r="3756" spans="1:21" ht="14.25" customHeight="1" x14ac:dyDescent="0.25">
      <c r="A3756">
        <v>4532</v>
      </c>
      <c r="B3756" s="9">
        <v>45243.75</v>
      </c>
      <c r="C3756" s="9">
        <v>45243.916666666701</v>
      </c>
      <c r="D3756" t="s">
        <v>2448</v>
      </c>
      <c r="E3756" t="s">
        <v>17</v>
      </c>
      <c r="F3756" t="s">
        <v>2425</v>
      </c>
      <c r="G3756" t="s">
        <v>8</v>
      </c>
      <c r="H3756" t="s">
        <v>2449</v>
      </c>
      <c r="I3756" s="63" t="e">
        <f t="array" ref="I3756">_xlfn.IFS(#REF!="1",1,#REF!="2",2,#REF!="3",3,#REF!="1A",4,#REF!="1B",5,#REF!="2A",6,#REF!="2B",7,#REF!="3A",8,#REF!="3B",9,#REF!="4A",10,#REF!="","")</f>
        <v>#REF!</v>
      </c>
      <c r="J3756">
        <f>VLOOKUP(F3756,profesor!$G$2:$H$101,2,0)</f>
        <v>37</v>
      </c>
      <c r="K3756">
        <f>VLOOKUP(H3756,ar_predmet!A:C,3,0)</f>
        <v>271</v>
      </c>
      <c r="L3756" s="3" t="str">
        <f>VLOOKUP(H3756,ar_predmet!A:C,2,FALSE())</f>
        <v>KM202</v>
      </c>
      <c r="M3756">
        <f>+VLOOKUP(G3756,tip_dogodka!$B$2:$C$10,2,0)</f>
        <v>7</v>
      </c>
      <c r="N3756">
        <f>+VLOOKUP(E3756,prostor!$F$1:$G$101,2,0)</f>
        <v>55</v>
      </c>
      <c r="O3756">
        <f t="shared" si="232"/>
        <v>240</v>
      </c>
      <c r="P3756">
        <f>VLOOKUP(O3756,mi2hh!A$2:B$4261,2,FALSE())</f>
        <v>5</v>
      </c>
      <c r="Q3756" t="str">
        <f t="shared" si="233"/>
        <v>Izr</v>
      </c>
      <c r="R3756" t="str">
        <f t="shared" si="234"/>
        <v>VS</v>
      </c>
      <c r="S3756" s="24" t="s">
        <v>1247</v>
      </c>
      <c r="T3756" t="str">
        <f t="shared" si="235"/>
        <v/>
      </c>
      <c r="U3756">
        <f>VLOOKUP(S3756,ar_skupina!L$2:M$136,2,FALSE())</f>
        <v>101</v>
      </c>
    </row>
    <row r="3757" spans="1:21" ht="14.25" customHeight="1" x14ac:dyDescent="0.25">
      <c r="A3757">
        <v>4533</v>
      </c>
      <c r="B3757" s="9">
        <v>45261.635416666701</v>
      </c>
      <c r="C3757" s="9">
        <v>45261.739583333299</v>
      </c>
      <c r="D3757" t="s">
        <v>2450</v>
      </c>
      <c r="E3757">
        <v>301</v>
      </c>
      <c r="F3757" t="s">
        <v>2425</v>
      </c>
      <c r="G3757" t="s">
        <v>8</v>
      </c>
      <c r="H3757" t="s">
        <v>2427</v>
      </c>
      <c r="I3757" s="63" t="e">
        <f t="array" ref="I3757">_xlfn.IFS(#REF!="1",1,#REF!="2",2,#REF!="3",3,#REF!="1A",4,#REF!="1B",5,#REF!="2A",6,#REF!="2B",7,#REF!="3A",8,#REF!="3B",9,#REF!="4A",10,#REF!="","")</f>
        <v>#REF!</v>
      </c>
      <c r="J3757">
        <f>VLOOKUP(F3757,profesor!$G$2:$H$101,2,0)</f>
        <v>37</v>
      </c>
      <c r="K3757">
        <f>VLOOKUP(H3757,ar_predmet!A:C,3,0)</f>
        <v>72</v>
      </c>
      <c r="L3757" s="3">
        <f>VLOOKUP(H3757,ar_predmet!A:C,2,FALSE())</f>
        <v>6105</v>
      </c>
      <c r="M3757">
        <f>+VLOOKUP(G3757,tip_dogodka!$B$2:$C$10,2,0)</f>
        <v>7</v>
      </c>
      <c r="N3757">
        <f>+VLOOKUP(E3757,prostor!$F$1:$G$101,2,0)</f>
        <v>5</v>
      </c>
      <c r="O3757">
        <f t="shared" si="232"/>
        <v>150</v>
      </c>
      <c r="P3757">
        <f>VLOOKUP(O3757,mi2hh!A$2:B$4261,2,FALSE())</f>
        <v>3</v>
      </c>
      <c r="Q3757" t="str">
        <f t="shared" si="233"/>
        <v>Red</v>
      </c>
      <c r="R3757" t="str">
        <f t="shared" si="234"/>
        <v>UN</v>
      </c>
      <c r="S3757" s="24" t="s">
        <v>1192</v>
      </c>
      <c r="T3757" t="str">
        <f t="shared" si="235"/>
        <v/>
      </c>
      <c r="U3757">
        <f>VLOOKUP(S3757,ar_skupina!L$2:M$136,2,FALSE())</f>
        <v>50</v>
      </c>
    </row>
    <row r="3758" spans="1:21" ht="14.25" customHeight="1" x14ac:dyDescent="0.25">
      <c r="A3758">
        <v>4534</v>
      </c>
      <c r="B3758" s="9">
        <v>45253.489583333299</v>
      </c>
      <c r="C3758" s="9">
        <v>45253.59375</v>
      </c>
      <c r="D3758" t="s">
        <v>2434</v>
      </c>
      <c r="E3758">
        <v>5</v>
      </c>
      <c r="F3758" t="s">
        <v>2425</v>
      </c>
      <c r="G3758" t="s">
        <v>3</v>
      </c>
      <c r="H3758" t="s">
        <v>1578</v>
      </c>
      <c r="I3758" s="63" t="e">
        <f t="array" ref="I3758">_xlfn.IFS(#REF!="1",1,#REF!="2",2,#REF!="3",3,#REF!="1A",4,#REF!="1B",5,#REF!="2A",6,#REF!="2B",7,#REF!="3A",8,#REF!="3B",9,#REF!="4A",10,#REF!="","")</f>
        <v>#REF!</v>
      </c>
      <c r="J3758">
        <f>VLOOKUP(F3758,profesor!$G$2:$H$101,2,0)</f>
        <v>37</v>
      </c>
      <c r="K3758">
        <f>VLOOKUP(H3758,ar_predmet!A:C,3,0)</f>
        <v>104</v>
      </c>
      <c r="L3758" s="3">
        <f>VLOOKUP(H3758,ar_predmet!A:C,2,FALSE())</f>
        <v>6230</v>
      </c>
      <c r="M3758">
        <f>+VLOOKUP(G3758,tip_dogodka!$B$2:$C$10,2,0)</f>
        <v>2</v>
      </c>
      <c r="N3758">
        <f>+VLOOKUP(E3758,prostor!$F$1:$G$101,2,0)</f>
        <v>1</v>
      </c>
      <c r="O3758">
        <f t="shared" si="232"/>
        <v>150</v>
      </c>
      <c r="P3758">
        <f>VLOOKUP(O3758,mi2hh!A$2:B$4261,2,FALSE())</f>
        <v>3</v>
      </c>
      <c r="Q3758" t="str">
        <f t="shared" si="233"/>
        <v>Red</v>
      </c>
      <c r="R3758" t="str">
        <f t="shared" si="234"/>
        <v>UN</v>
      </c>
      <c r="S3758" s="24" t="s">
        <v>1209</v>
      </c>
      <c r="T3758" t="str">
        <f t="shared" si="235"/>
        <v/>
      </c>
      <c r="U3758">
        <f>VLOOKUP(S3758,ar_skupina!L$2:M$136,2,FALSE())</f>
        <v>66</v>
      </c>
    </row>
    <row r="3759" spans="1:21" ht="14.25" customHeight="1" x14ac:dyDescent="0.25">
      <c r="A3759">
        <v>4535</v>
      </c>
      <c r="B3759" s="9">
        <v>45369.375</v>
      </c>
      <c r="C3759" s="9">
        <v>45369.479166666701</v>
      </c>
      <c r="D3759" t="s">
        <v>2443</v>
      </c>
      <c r="E3759" t="s">
        <v>16</v>
      </c>
      <c r="F3759" t="s">
        <v>2425</v>
      </c>
      <c r="G3759" t="s">
        <v>5</v>
      </c>
      <c r="H3759" t="s">
        <v>2290</v>
      </c>
      <c r="I3759" s="63" t="e">
        <f t="array" ref="I3759">_xlfn.IFS(#REF!="1",1,#REF!="2",2,#REF!="3",3,#REF!="1A",4,#REF!="1B",5,#REF!="2A",6,#REF!="2B",7,#REF!="3A",8,#REF!="3B",9,#REF!="4A",10,#REF!="","")</f>
        <v>#REF!</v>
      </c>
      <c r="J3759">
        <f>VLOOKUP(F3759,profesor!$G$2:$H$101,2,0)</f>
        <v>37</v>
      </c>
      <c r="K3759">
        <f>VLOOKUP(H3759,ar_predmet!A:C,3,0)</f>
        <v>191</v>
      </c>
      <c r="L3759" s="3">
        <f>VLOOKUP(H3759,ar_predmet!A:C,2,FALSE())</f>
        <v>7234</v>
      </c>
      <c r="M3759">
        <f>+VLOOKUP(G3759,tip_dogodka!$B$2:$C$10,2,0)</f>
        <v>4</v>
      </c>
      <c r="N3759">
        <f>+VLOOKUP(E3759,prostor!$F$1:$G$101,2,0)</f>
        <v>54</v>
      </c>
      <c r="O3759">
        <f t="shared" si="232"/>
        <v>150</v>
      </c>
      <c r="P3759">
        <f>VLOOKUP(O3759,mi2hh!A$2:B$4261,2,FALSE())</f>
        <v>3</v>
      </c>
      <c r="Q3759" t="str">
        <f t="shared" si="233"/>
        <v>Red</v>
      </c>
      <c r="R3759" t="str">
        <f t="shared" si="234"/>
        <v>MA</v>
      </c>
      <c r="S3759" s="24" t="s">
        <v>1232</v>
      </c>
      <c r="T3759" t="str">
        <f t="shared" si="235"/>
        <v/>
      </c>
      <c r="U3759">
        <f>VLOOKUP(S3759,ar_skupina!L$2:M$136,2,FALSE())</f>
        <v>78</v>
      </c>
    </row>
    <row r="3760" spans="1:21" ht="14.25" customHeight="1" x14ac:dyDescent="0.25">
      <c r="A3760">
        <v>4536</v>
      </c>
      <c r="B3760" s="9">
        <v>45379.75</v>
      </c>
      <c r="C3760" s="9">
        <v>45379.854166666701</v>
      </c>
      <c r="D3760" t="s">
        <v>2436</v>
      </c>
      <c r="E3760" t="s">
        <v>16</v>
      </c>
      <c r="F3760" t="s">
        <v>2425</v>
      </c>
      <c r="G3760" t="s">
        <v>5</v>
      </c>
      <c r="H3760" t="s">
        <v>2290</v>
      </c>
      <c r="I3760" s="63" t="e">
        <f t="array" ref="I3760">_xlfn.IFS(#REF!="1",1,#REF!="2",2,#REF!="3",3,#REF!="1A",4,#REF!="1B",5,#REF!="2A",6,#REF!="2B",7,#REF!="3A",8,#REF!="3B",9,#REF!="4A",10,#REF!="","")</f>
        <v>#REF!</v>
      </c>
      <c r="J3760">
        <f>VLOOKUP(F3760,profesor!$G$2:$H$101,2,0)</f>
        <v>37</v>
      </c>
      <c r="K3760">
        <f>VLOOKUP(H3760,ar_predmet!A:C,3,0)</f>
        <v>191</v>
      </c>
      <c r="L3760" s="3">
        <f>VLOOKUP(H3760,ar_predmet!A:C,2,FALSE())</f>
        <v>7234</v>
      </c>
      <c r="M3760">
        <f>+VLOOKUP(G3760,tip_dogodka!$B$2:$C$10,2,0)</f>
        <v>4</v>
      </c>
      <c r="N3760">
        <f>+VLOOKUP(E3760,prostor!$F$1:$G$101,2,0)</f>
        <v>54</v>
      </c>
      <c r="O3760">
        <f t="shared" si="232"/>
        <v>150</v>
      </c>
      <c r="P3760">
        <f>VLOOKUP(O3760,mi2hh!A$2:B$4261,2,FALSE())</f>
        <v>3</v>
      </c>
      <c r="Q3760" t="str">
        <f t="shared" si="233"/>
        <v>Izr</v>
      </c>
      <c r="R3760" t="str">
        <f t="shared" si="234"/>
        <v>MA</v>
      </c>
      <c r="S3760" s="24" t="s">
        <v>1262</v>
      </c>
      <c r="T3760" t="str">
        <f t="shared" si="235"/>
        <v/>
      </c>
      <c r="U3760">
        <f>VLOOKUP(S3760,ar_skupina!L$2:M$136,2,FALSE())</f>
        <v>114</v>
      </c>
    </row>
    <row r="3761" spans="1:21" ht="14.25" customHeight="1" x14ac:dyDescent="0.25">
      <c r="A3761">
        <v>4537</v>
      </c>
      <c r="B3761" s="9">
        <v>45267.75</v>
      </c>
      <c r="C3761" s="9">
        <v>45267.920138888898</v>
      </c>
      <c r="D3761" t="s">
        <v>2451</v>
      </c>
      <c r="E3761" t="s">
        <v>17</v>
      </c>
      <c r="F3761" t="s">
        <v>2425</v>
      </c>
      <c r="G3761" t="s">
        <v>8</v>
      </c>
      <c r="H3761" t="s">
        <v>2099</v>
      </c>
      <c r="I3761" s="63" t="e">
        <f t="array" ref="I3761">_xlfn.IFS(#REF!="1",1,#REF!="2",2,#REF!="3",3,#REF!="1A",4,#REF!="1B",5,#REF!="2A",6,#REF!="2B",7,#REF!="3A",8,#REF!="3B",9,#REF!="4A",10,#REF!="","")</f>
        <v>#REF!</v>
      </c>
      <c r="J3761">
        <f>VLOOKUP(F3761,profesor!$G$2:$H$101,2,0)</f>
        <v>37</v>
      </c>
      <c r="K3761">
        <f>VLOOKUP(H3761,ar_predmet!A:C,3,0)</f>
        <v>261</v>
      </c>
      <c r="L3761" s="3" t="str">
        <f>VLOOKUP(H3761,ar_predmet!A:C,2,FALSE())</f>
        <v>KM101</v>
      </c>
      <c r="M3761">
        <f>+VLOOKUP(G3761,tip_dogodka!$B$2:$C$10,2,0)</f>
        <v>7</v>
      </c>
      <c r="N3761">
        <f>+VLOOKUP(E3761,prostor!$F$1:$G$101,2,0)</f>
        <v>55</v>
      </c>
      <c r="O3761">
        <f t="shared" si="232"/>
        <v>245</v>
      </c>
      <c r="P3761">
        <f>VLOOKUP(O3761,mi2hh!A$2:B$4261,2,FALSE())</f>
        <v>5</v>
      </c>
      <c r="Q3761" t="str">
        <f t="shared" si="233"/>
        <v>Izr</v>
      </c>
      <c r="R3761" t="str">
        <f t="shared" si="234"/>
        <v>VS</v>
      </c>
      <c r="S3761" s="24" t="s">
        <v>1240</v>
      </c>
      <c r="T3761" t="str">
        <f t="shared" si="235"/>
        <v/>
      </c>
      <c r="U3761">
        <f>VLOOKUP(S3761,ar_skupina!L$2:M$136,2,FALSE())</f>
        <v>94</v>
      </c>
    </row>
    <row r="3762" spans="1:21" ht="14.25" customHeight="1" x14ac:dyDescent="0.25">
      <c r="A3762">
        <v>4538</v>
      </c>
      <c r="B3762" s="9">
        <v>45240.635416666701</v>
      </c>
      <c r="C3762" s="9">
        <v>45240.739583333299</v>
      </c>
      <c r="D3762" t="s">
        <v>2442</v>
      </c>
      <c r="E3762">
        <v>306</v>
      </c>
      <c r="F3762" t="s">
        <v>2425</v>
      </c>
      <c r="G3762" t="s">
        <v>3</v>
      </c>
      <c r="H3762" t="s">
        <v>2081</v>
      </c>
      <c r="I3762" s="63" t="e">
        <f t="array" ref="I3762">_xlfn.IFS(#REF!="1",1,#REF!="2",2,#REF!="3",3,#REF!="1A",4,#REF!="1B",5,#REF!="2A",6,#REF!="2B",7,#REF!="3A",8,#REF!="3B",9,#REF!="4A",10,#REF!="","")</f>
        <v>#REF!</v>
      </c>
      <c r="J3762">
        <f>VLOOKUP(F3762,profesor!$G$2:$H$101,2,0)</f>
        <v>37</v>
      </c>
      <c r="K3762">
        <f>VLOOKUP(H3762,ar_predmet!A:C,3,0)</f>
        <v>97</v>
      </c>
      <c r="L3762" s="3">
        <f>VLOOKUP(H3762,ar_predmet!A:C,2,FALSE())</f>
        <v>6223</v>
      </c>
      <c r="M3762">
        <f>+VLOOKUP(G3762,tip_dogodka!$B$2:$C$10,2,0)</f>
        <v>2</v>
      </c>
      <c r="N3762">
        <f>+VLOOKUP(E3762,prostor!$F$1:$G$101,2,0)</f>
        <v>8</v>
      </c>
      <c r="O3762">
        <f t="shared" si="232"/>
        <v>150</v>
      </c>
      <c r="P3762">
        <f>VLOOKUP(O3762,mi2hh!A$2:B$4261,2,FALSE())</f>
        <v>3</v>
      </c>
      <c r="Q3762" t="str">
        <f t="shared" si="233"/>
        <v>Red</v>
      </c>
      <c r="R3762" t="str">
        <f t="shared" si="234"/>
        <v>UN</v>
      </c>
      <c r="S3762" s="24" t="s">
        <v>1204</v>
      </c>
      <c r="T3762" t="str">
        <f t="shared" si="235"/>
        <v/>
      </c>
      <c r="U3762">
        <f>VLOOKUP(S3762,ar_skupina!L$2:M$136,2,FALSE())</f>
        <v>55</v>
      </c>
    </row>
    <row r="3763" spans="1:21" ht="14.25" customHeight="1" x14ac:dyDescent="0.25">
      <c r="A3763">
        <v>4539</v>
      </c>
      <c r="B3763" s="9">
        <v>45384.677083333299</v>
      </c>
      <c r="C3763" s="9">
        <v>45384.78125</v>
      </c>
      <c r="D3763" t="s">
        <v>2438</v>
      </c>
      <c r="E3763" t="s">
        <v>17</v>
      </c>
      <c r="F3763" t="s">
        <v>2425</v>
      </c>
      <c r="G3763" t="s">
        <v>3</v>
      </c>
      <c r="H3763" t="s">
        <v>2290</v>
      </c>
      <c r="I3763" s="63" t="e">
        <f t="array" ref="I3763">_xlfn.IFS(#REF!="1",1,#REF!="2",2,#REF!="3",3,#REF!="1A",4,#REF!="1B",5,#REF!="2A",6,#REF!="2B",7,#REF!="3A",8,#REF!="3B",9,#REF!="4A",10,#REF!="","")</f>
        <v>#REF!</v>
      </c>
      <c r="J3763">
        <f>VLOOKUP(F3763,profesor!$G$2:$H$101,2,0)</f>
        <v>37</v>
      </c>
      <c r="K3763">
        <f>VLOOKUP(H3763,ar_predmet!A:C,3,0)</f>
        <v>191</v>
      </c>
      <c r="L3763" s="3">
        <f>VLOOKUP(H3763,ar_predmet!A:C,2,FALSE())</f>
        <v>7234</v>
      </c>
      <c r="M3763">
        <f>+VLOOKUP(G3763,tip_dogodka!$B$2:$C$10,2,0)</f>
        <v>2</v>
      </c>
      <c r="N3763">
        <f>+VLOOKUP(E3763,prostor!$F$1:$G$101,2,0)</f>
        <v>55</v>
      </c>
      <c r="O3763">
        <f t="shared" si="232"/>
        <v>150</v>
      </c>
      <c r="P3763">
        <f>VLOOKUP(O3763,mi2hh!A$2:B$4261,2,FALSE())</f>
        <v>3</v>
      </c>
      <c r="Q3763" t="str">
        <f t="shared" si="233"/>
        <v>Red</v>
      </c>
      <c r="R3763" t="str">
        <f t="shared" si="234"/>
        <v>MA</v>
      </c>
      <c r="S3763" s="24" t="s">
        <v>1232</v>
      </c>
      <c r="T3763" t="str">
        <f t="shared" si="235"/>
        <v/>
      </c>
      <c r="U3763">
        <f>VLOOKUP(S3763,ar_skupina!L$2:M$136,2,FALSE())</f>
        <v>78</v>
      </c>
    </row>
    <row r="3764" spans="1:21" ht="14.25" customHeight="1" x14ac:dyDescent="0.25">
      <c r="A3764">
        <v>4540</v>
      </c>
      <c r="B3764" s="9">
        <v>45369.75</v>
      </c>
      <c r="C3764" s="9">
        <v>45369.854166666701</v>
      </c>
      <c r="D3764" t="s">
        <v>2443</v>
      </c>
      <c r="E3764" t="s">
        <v>16</v>
      </c>
      <c r="F3764" t="s">
        <v>2425</v>
      </c>
      <c r="G3764" t="s">
        <v>5</v>
      </c>
      <c r="H3764" t="s">
        <v>2290</v>
      </c>
      <c r="I3764" s="63" t="e">
        <f t="array" ref="I3764">_xlfn.IFS(#REF!="1",1,#REF!="2",2,#REF!="3",3,#REF!="1A",4,#REF!="1B",5,#REF!="2A",6,#REF!="2B",7,#REF!="3A",8,#REF!="3B",9,#REF!="4A",10,#REF!="","")</f>
        <v>#REF!</v>
      </c>
      <c r="J3764">
        <f>VLOOKUP(F3764,profesor!$G$2:$H$101,2,0)</f>
        <v>37</v>
      </c>
      <c r="K3764">
        <f>VLOOKUP(H3764,ar_predmet!A:C,3,0)</f>
        <v>191</v>
      </c>
      <c r="L3764" s="3">
        <f>VLOOKUP(H3764,ar_predmet!A:C,2,FALSE())</f>
        <v>7234</v>
      </c>
      <c r="M3764">
        <f>+VLOOKUP(G3764,tip_dogodka!$B$2:$C$10,2,0)</f>
        <v>4</v>
      </c>
      <c r="N3764">
        <f>+VLOOKUP(E3764,prostor!$F$1:$G$101,2,0)</f>
        <v>54</v>
      </c>
      <c r="O3764">
        <f t="shared" si="232"/>
        <v>150</v>
      </c>
      <c r="P3764">
        <f>VLOOKUP(O3764,mi2hh!A$2:B$4261,2,FALSE())</f>
        <v>3</v>
      </c>
      <c r="Q3764" t="str">
        <f t="shared" si="233"/>
        <v>Red</v>
      </c>
      <c r="R3764" t="str">
        <f t="shared" si="234"/>
        <v>MA</v>
      </c>
      <c r="S3764" s="24" t="s">
        <v>1232</v>
      </c>
      <c r="T3764" t="str">
        <f t="shared" si="235"/>
        <v/>
      </c>
      <c r="U3764">
        <f>VLOOKUP(S3764,ar_skupina!L$2:M$136,2,FALSE())</f>
        <v>78</v>
      </c>
    </row>
    <row r="3765" spans="1:21" ht="14.25" customHeight="1" x14ac:dyDescent="0.25">
      <c r="A3765">
        <v>4541</v>
      </c>
      <c r="B3765" s="9">
        <v>45247.635416666701</v>
      </c>
      <c r="C3765" s="9">
        <v>45247.739583333299</v>
      </c>
      <c r="D3765" t="s">
        <v>2452</v>
      </c>
      <c r="E3765" t="s">
        <v>16</v>
      </c>
      <c r="F3765" t="s">
        <v>2425</v>
      </c>
      <c r="G3765" t="s">
        <v>5</v>
      </c>
      <c r="H3765" t="s">
        <v>2081</v>
      </c>
      <c r="I3765" s="63" t="e">
        <f t="array" ref="I3765">_xlfn.IFS(#REF!="1",1,#REF!="2",2,#REF!="3",3,#REF!="1A",4,#REF!="1B",5,#REF!="2A",6,#REF!="2B",7,#REF!="3A",8,#REF!="3B",9,#REF!="4A",10,#REF!="","")</f>
        <v>#REF!</v>
      </c>
      <c r="J3765">
        <f>VLOOKUP(F3765,profesor!$G$2:$H$101,2,0)</f>
        <v>37</v>
      </c>
      <c r="K3765">
        <f>VLOOKUP(H3765,ar_predmet!A:C,3,0)</f>
        <v>97</v>
      </c>
      <c r="L3765" s="3">
        <f>VLOOKUP(H3765,ar_predmet!A:C,2,FALSE())</f>
        <v>6223</v>
      </c>
      <c r="M3765">
        <f>+VLOOKUP(G3765,tip_dogodka!$B$2:$C$10,2,0)</f>
        <v>4</v>
      </c>
      <c r="N3765">
        <f>+VLOOKUP(E3765,prostor!$F$1:$G$101,2,0)</f>
        <v>54</v>
      </c>
      <c r="O3765">
        <f t="shared" si="232"/>
        <v>150</v>
      </c>
      <c r="P3765">
        <f>VLOOKUP(O3765,mi2hh!A$2:B$4261,2,FALSE())</f>
        <v>3</v>
      </c>
      <c r="Q3765" t="str">
        <f t="shared" si="233"/>
        <v>Red</v>
      </c>
      <c r="R3765" t="str">
        <f t="shared" si="234"/>
        <v>UN</v>
      </c>
      <c r="S3765" s="24" t="s">
        <v>1204</v>
      </c>
      <c r="T3765" t="str">
        <f t="shared" si="235"/>
        <v/>
      </c>
      <c r="U3765">
        <f>VLOOKUP(S3765,ar_skupina!L$2:M$136,2,FALSE())</f>
        <v>55</v>
      </c>
    </row>
    <row r="3766" spans="1:21" ht="14.25" customHeight="1" x14ac:dyDescent="0.25">
      <c r="A3766">
        <v>4542</v>
      </c>
      <c r="B3766" s="9">
        <v>45369.635416666701</v>
      </c>
      <c r="C3766" s="9">
        <v>45369.739583333299</v>
      </c>
      <c r="D3766" t="s">
        <v>2443</v>
      </c>
      <c r="E3766" t="s">
        <v>16</v>
      </c>
      <c r="F3766" t="s">
        <v>2425</v>
      </c>
      <c r="G3766" t="s">
        <v>5</v>
      </c>
      <c r="H3766" t="s">
        <v>2290</v>
      </c>
      <c r="I3766" s="63" t="e">
        <f t="array" ref="I3766">_xlfn.IFS(#REF!="1",1,#REF!="2",2,#REF!="3",3,#REF!="1A",4,#REF!="1B",5,#REF!="2A",6,#REF!="2B",7,#REF!="3A",8,#REF!="3B",9,#REF!="4A",10,#REF!="","")</f>
        <v>#REF!</v>
      </c>
      <c r="J3766">
        <f>VLOOKUP(F3766,profesor!$G$2:$H$101,2,0)</f>
        <v>37</v>
      </c>
      <c r="K3766">
        <f>VLOOKUP(H3766,ar_predmet!A:C,3,0)</f>
        <v>191</v>
      </c>
      <c r="L3766" s="3">
        <f>VLOOKUP(H3766,ar_predmet!A:C,2,FALSE())</f>
        <v>7234</v>
      </c>
      <c r="M3766">
        <f>+VLOOKUP(G3766,tip_dogodka!$B$2:$C$10,2,0)</f>
        <v>4</v>
      </c>
      <c r="N3766">
        <f>+VLOOKUP(E3766,prostor!$F$1:$G$101,2,0)</f>
        <v>54</v>
      </c>
      <c r="O3766">
        <f t="shared" si="232"/>
        <v>150</v>
      </c>
      <c r="P3766">
        <f>VLOOKUP(O3766,mi2hh!A$2:B$4261,2,FALSE())</f>
        <v>3</v>
      </c>
      <c r="Q3766" t="str">
        <f t="shared" si="233"/>
        <v>Red</v>
      </c>
      <c r="R3766" t="str">
        <f t="shared" si="234"/>
        <v>MA</v>
      </c>
      <c r="S3766" s="24" t="s">
        <v>1232</v>
      </c>
      <c r="T3766" t="str">
        <f t="shared" si="235"/>
        <v/>
      </c>
      <c r="U3766">
        <f>VLOOKUP(S3766,ar_skupina!L$2:M$136,2,FALSE())</f>
        <v>78</v>
      </c>
    </row>
    <row r="3767" spans="1:21" ht="14.25" customHeight="1" x14ac:dyDescent="0.25">
      <c r="A3767">
        <v>4543</v>
      </c>
      <c r="B3767" s="9">
        <v>45380.635416666701</v>
      </c>
      <c r="C3767" s="9">
        <v>45380.739583333299</v>
      </c>
      <c r="D3767" t="s">
        <v>2438</v>
      </c>
      <c r="E3767" t="s">
        <v>17</v>
      </c>
      <c r="F3767" t="s">
        <v>2425</v>
      </c>
      <c r="G3767" t="s">
        <v>3</v>
      </c>
      <c r="H3767" t="s">
        <v>2290</v>
      </c>
      <c r="I3767" s="63" t="e">
        <f t="array" ref="I3767">_xlfn.IFS(#REF!="1",1,#REF!="2",2,#REF!="3",3,#REF!="1A",4,#REF!="1B",5,#REF!="2A",6,#REF!="2B",7,#REF!="3A",8,#REF!="3B",9,#REF!="4A",10,#REF!="","")</f>
        <v>#REF!</v>
      </c>
      <c r="J3767">
        <f>VLOOKUP(F3767,profesor!$G$2:$H$101,2,0)</f>
        <v>37</v>
      </c>
      <c r="K3767">
        <f>VLOOKUP(H3767,ar_predmet!A:C,3,0)</f>
        <v>191</v>
      </c>
      <c r="L3767" s="3">
        <f>VLOOKUP(H3767,ar_predmet!A:C,2,FALSE())</f>
        <v>7234</v>
      </c>
      <c r="M3767">
        <f>+VLOOKUP(G3767,tip_dogodka!$B$2:$C$10,2,0)</f>
        <v>2</v>
      </c>
      <c r="N3767">
        <f>+VLOOKUP(E3767,prostor!$F$1:$G$101,2,0)</f>
        <v>55</v>
      </c>
      <c r="O3767">
        <f t="shared" si="232"/>
        <v>150</v>
      </c>
      <c r="P3767">
        <f>VLOOKUP(O3767,mi2hh!A$2:B$4261,2,FALSE())</f>
        <v>3</v>
      </c>
      <c r="Q3767" t="str">
        <f t="shared" si="233"/>
        <v>Red</v>
      </c>
      <c r="R3767" t="str">
        <f t="shared" si="234"/>
        <v>MA</v>
      </c>
      <c r="S3767" s="24" t="s">
        <v>1232</v>
      </c>
      <c r="T3767" t="str">
        <f t="shared" si="235"/>
        <v/>
      </c>
      <c r="U3767">
        <f>VLOOKUP(S3767,ar_skupina!L$2:M$136,2,FALSE())</f>
        <v>78</v>
      </c>
    </row>
    <row r="3768" spans="1:21" ht="14.25" customHeight="1" x14ac:dyDescent="0.25">
      <c r="A3768">
        <v>4544</v>
      </c>
      <c r="B3768" s="9">
        <v>45261.375</v>
      </c>
      <c r="C3768" s="9">
        <v>45261.479166666701</v>
      </c>
      <c r="D3768" t="s">
        <v>2453</v>
      </c>
      <c r="E3768" t="s">
        <v>16</v>
      </c>
      <c r="F3768" t="s">
        <v>2425</v>
      </c>
      <c r="G3768" t="s">
        <v>5</v>
      </c>
      <c r="H3768" t="s">
        <v>1578</v>
      </c>
      <c r="I3768" s="63" t="e">
        <f t="array" ref="I3768">_xlfn.IFS(#REF!="1",1,#REF!="2",2,#REF!="3",3,#REF!="1A",4,#REF!="1B",5,#REF!="2A",6,#REF!="2B",7,#REF!="3A",8,#REF!="3B",9,#REF!="4A",10,#REF!="","")</f>
        <v>#REF!</v>
      </c>
      <c r="J3768">
        <f>VLOOKUP(F3768,profesor!$G$2:$H$101,2,0)</f>
        <v>37</v>
      </c>
      <c r="K3768">
        <f>VLOOKUP(H3768,ar_predmet!A:C,3,0)</f>
        <v>104</v>
      </c>
      <c r="L3768" s="3">
        <f>VLOOKUP(H3768,ar_predmet!A:C,2,FALSE())</f>
        <v>6230</v>
      </c>
      <c r="M3768">
        <f>+VLOOKUP(G3768,tip_dogodka!$B$2:$C$10,2,0)</f>
        <v>4</v>
      </c>
      <c r="N3768">
        <f>+VLOOKUP(E3768,prostor!$F$1:$G$101,2,0)</f>
        <v>54</v>
      </c>
      <c r="O3768">
        <f t="shared" si="232"/>
        <v>150</v>
      </c>
      <c r="P3768">
        <f>VLOOKUP(O3768,mi2hh!A$2:B$4261,2,FALSE())</f>
        <v>3</v>
      </c>
      <c r="Q3768" t="str">
        <f t="shared" si="233"/>
        <v>Red</v>
      </c>
      <c r="R3768" t="str">
        <f t="shared" si="234"/>
        <v>UN</v>
      </c>
      <c r="S3768" s="24" t="s">
        <v>1209</v>
      </c>
      <c r="T3768" t="str">
        <f t="shared" si="235"/>
        <v/>
      </c>
      <c r="U3768">
        <f>VLOOKUP(S3768,ar_skupina!L$2:M$136,2,FALSE())</f>
        <v>66</v>
      </c>
    </row>
    <row r="3769" spans="1:21" ht="14.25" customHeight="1" x14ac:dyDescent="0.25">
      <c r="A3769">
        <v>4545</v>
      </c>
      <c r="B3769" s="9">
        <v>45377.75</v>
      </c>
      <c r="C3769" s="9">
        <v>45377.920138888898</v>
      </c>
      <c r="D3769" t="s">
        <v>2429</v>
      </c>
      <c r="E3769">
        <v>303</v>
      </c>
      <c r="F3769" t="s">
        <v>2425</v>
      </c>
      <c r="G3769" t="s">
        <v>3</v>
      </c>
      <c r="H3769" t="s">
        <v>2290</v>
      </c>
      <c r="I3769" s="63" t="e">
        <f t="array" ref="I3769">_xlfn.IFS(#REF!="1",1,#REF!="2",2,#REF!="3",3,#REF!="1A",4,#REF!="1B",5,#REF!="2A",6,#REF!="2B",7,#REF!="3A",8,#REF!="3B",9,#REF!="4A",10,#REF!="","")</f>
        <v>#REF!</v>
      </c>
      <c r="J3769">
        <f>VLOOKUP(F3769,profesor!$G$2:$H$101,2,0)</f>
        <v>37</v>
      </c>
      <c r="K3769">
        <f>VLOOKUP(H3769,ar_predmet!A:C,3,0)</f>
        <v>191</v>
      </c>
      <c r="L3769" s="3">
        <f>VLOOKUP(H3769,ar_predmet!A:C,2,FALSE())</f>
        <v>7234</v>
      </c>
      <c r="M3769">
        <f>+VLOOKUP(G3769,tip_dogodka!$B$2:$C$10,2,0)</f>
        <v>2</v>
      </c>
      <c r="N3769">
        <f>+VLOOKUP(E3769,prostor!$F$1:$G$101,2,0)</f>
        <v>7</v>
      </c>
      <c r="O3769">
        <f t="shared" si="232"/>
        <v>245</v>
      </c>
      <c r="P3769">
        <f>VLOOKUP(O3769,mi2hh!A$2:B$4261,2,FALSE())</f>
        <v>5</v>
      </c>
      <c r="Q3769" t="str">
        <f t="shared" si="233"/>
        <v>Izr</v>
      </c>
      <c r="R3769" t="str">
        <f t="shared" si="234"/>
        <v>MA</v>
      </c>
      <c r="S3769" s="24" t="s">
        <v>1262</v>
      </c>
      <c r="T3769" t="str">
        <f t="shared" si="235"/>
        <v/>
      </c>
      <c r="U3769">
        <f>VLOOKUP(S3769,ar_skupina!L$2:M$136,2,FALSE())</f>
        <v>114</v>
      </c>
    </row>
    <row r="3770" spans="1:21" ht="14.25" customHeight="1" x14ac:dyDescent="0.25">
      <c r="A3770">
        <v>4546</v>
      </c>
      <c r="B3770" s="9">
        <v>45239.75</v>
      </c>
      <c r="C3770" s="9">
        <v>45239.885416666701</v>
      </c>
      <c r="D3770" t="s">
        <v>2444</v>
      </c>
      <c r="E3770" t="s">
        <v>17</v>
      </c>
      <c r="F3770" t="s">
        <v>2425</v>
      </c>
      <c r="G3770" t="s">
        <v>3</v>
      </c>
      <c r="H3770" t="s">
        <v>2069</v>
      </c>
      <c r="I3770" s="63" t="e">
        <f t="array" ref="I3770">_xlfn.IFS(#REF!="1",1,#REF!="2",2,#REF!="3",3,#REF!="1A",4,#REF!="1B",5,#REF!="2A",6,#REF!="2B",7,#REF!="3A",8,#REF!="3B",9,#REF!="4A",10,#REF!="","")</f>
        <v>#REF!</v>
      </c>
      <c r="J3770">
        <f>VLOOKUP(F3770,profesor!$G$2:$H$101,2,0)</f>
        <v>37</v>
      </c>
      <c r="K3770">
        <f>VLOOKUP(H3770,ar_predmet!A:C,3,0)</f>
        <v>249</v>
      </c>
      <c r="L3770" s="3" t="str">
        <f>VLOOKUP(H3770,ar_predmet!A:C,2,FALSE())</f>
        <v>S209</v>
      </c>
      <c r="M3770">
        <f>+VLOOKUP(G3770,tip_dogodka!$B$2:$C$10,2,0)</f>
        <v>2</v>
      </c>
      <c r="N3770">
        <f>+VLOOKUP(E3770,prostor!$F$1:$G$101,2,0)</f>
        <v>55</v>
      </c>
      <c r="O3770">
        <f t="shared" si="232"/>
        <v>195</v>
      </c>
      <c r="P3770">
        <f>VLOOKUP(O3770,mi2hh!A$2:B$4261,2,FALSE())</f>
        <v>4</v>
      </c>
      <c r="Q3770" t="str">
        <f t="shared" si="233"/>
        <v>Izr</v>
      </c>
      <c r="R3770" t="str">
        <f t="shared" si="234"/>
        <v>VS</v>
      </c>
      <c r="S3770" s="24" t="s">
        <v>1246</v>
      </c>
      <c r="T3770" t="str">
        <f t="shared" si="235"/>
        <v/>
      </c>
      <c r="U3770">
        <f>VLOOKUP(S3770,ar_skupina!L$2:M$136,2,FALSE())</f>
        <v>100</v>
      </c>
    </row>
    <row r="3771" spans="1:21" ht="14.25" customHeight="1" x14ac:dyDescent="0.25">
      <c r="A3771">
        <v>4547</v>
      </c>
      <c r="B3771" s="9">
        <v>45406.791666666701</v>
      </c>
      <c r="C3771" s="9">
        <v>45406.895833333299</v>
      </c>
      <c r="D3771" t="s">
        <v>2446</v>
      </c>
      <c r="E3771" t="s">
        <v>16</v>
      </c>
      <c r="F3771" t="s">
        <v>2425</v>
      </c>
      <c r="G3771" t="s">
        <v>5</v>
      </c>
      <c r="H3771" t="s">
        <v>2083</v>
      </c>
      <c r="I3771" s="63" t="e">
        <f t="array" ref="I3771">_xlfn.IFS(#REF!="1",1,#REF!="2",2,#REF!="3",3,#REF!="1A",4,#REF!="1B",5,#REF!="2A",6,#REF!="2B",7,#REF!="3A",8,#REF!="3B",9,#REF!="4A",10,#REF!="","")</f>
        <v>#REF!</v>
      </c>
      <c r="J3771">
        <f>VLOOKUP(F3771,profesor!$G$2:$H$101,2,0)</f>
        <v>37</v>
      </c>
      <c r="K3771">
        <f>VLOOKUP(H3771,ar_predmet!A:C,3,0)</f>
        <v>255</v>
      </c>
      <c r="L3771" s="3" t="str">
        <f>VLOOKUP(H3771,ar_predmet!A:C,2,FALSE())</f>
        <v>S303</v>
      </c>
      <c r="M3771">
        <f>+VLOOKUP(G3771,tip_dogodka!$B$2:$C$10,2,0)</f>
        <v>4</v>
      </c>
      <c r="N3771">
        <f>+VLOOKUP(E3771,prostor!$F$1:$G$101,2,0)</f>
        <v>54</v>
      </c>
      <c r="O3771">
        <f t="shared" si="232"/>
        <v>150</v>
      </c>
      <c r="P3771">
        <f>VLOOKUP(O3771,mi2hh!A$2:B$4261,2,FALSE())</f>
        <v>3</v>
      </c>
      <c r="Q3771" t="str">
        <f t="shared" si="233"/>
        <v>Izr</v>
      </c>
      <c r="R3771" t="str">
        <f t="shared" si="234"/>
        <v>VS</v>
      </c>
      <c r="S3771" s="24" t="s">
        <v>1255</v>
      </c>
      <c r="T3771" t="str">
        <f t="shared" si="235"/>
        <v/>
      </c>
      <c r="U3771">
        <f>VLOOKUP(S3771,ar_skupina!L$2:M$136,2,FALSE())</f>
        <v>108</v>
      </c>
    </row>
    <row r="3772" spans="1:21" ht="14.25" customHeight="1" x14ac:dyDescent="0.25">
      <c r="A3772">
        <v>4548</v>
      </c>
      <c r="B3772" s="9">
        <v>45223.791666666701</v>
      </c>
      <c r="C3772" s="9">
        <v>45223.961805555598</v>
      </c>
      <c r="D3772" t="s">
        <v>2444</v>
      </c>
      <c r="E3772">
        <v>301</v>
      </c>
      <c r="F3772" t="s">
        <v>2425</v>
      </c>
      <c r="G3772" t="s">
        <v>3</v>
      </c>
      <c r="H3772" t="s">
        <v>2069</v>
      </c>
      <c r="I3772" s="63" t="e">
        <f t="array" ref="I3772">_xlfn.IFS(#REF!="1",1,#REF!="2",2,#REF!="3",3,#REF!="1A",4,#REF!="1B",5,#REF!="2A",6,#REF!="2B",7,#REF!="3A",8,#REF!="3B",9,#REF!="4A",10,#REF!="","")</f>
        <v>#REF!</v>
      </c>
      <c r="J3772">
        <f>VLOOKUP(F3772,profesor!$G$2:$H$101,2,0)</f>
        <v>37</v>
      </c>
      <c r="K3772">
        <f>VLOOKUP(H3772,ar_predmet!A:C,3,0)</f>
        <v>249</v>
      </c>
      <c r="L3772" s="3" t="str">
        <f>VLOOKUP(H3772,ar_predmet!A:C,2,FALSE())</f>
        <v>S209</v>
      </c>
      <c r="M3772">
        <f>+VLOOKUP(G3772,tip_dogodka!$B$2:$C$10,2,0)</f>
        <v>2</v>
      </c>
      <c r="N3772">
        <f>+VLOOKUP(E3772,prostor!$F$1:$G$101,2,0)</f>
        <v>5</v>
      </c>
      <c r="O3772">
        <f t="shared" si="232"/>
        <v>245</v>
      </c>
      <c r="P3772">
        <f>VLOOKUP(O3772,mi2hh!A$2:B$4261,2,FALSE())</f>
        <v>5</v>
      </c>
      <c r="Q3772" t="str">
        <f t="shared" si="233"/>
        <v>Izr</v>
      </c>
      <c r="R3772" t="str">
        <f t="shared" si="234"/>
        <v>VS</v>
      </c>
      <c r="S3772" s="24" t="s">
        <v>1246</v>
      </c>
      <c r="T3772" t="str">
        <f t="shared" si="235"/>
        <v/>
      </c>
      <c r="U3772">
        <f>VLOOKUP(S3772,ar_skupina!L$2:M$136,2,FALSE())</f>
        <v>100</v>
      </c>
    </row>
    <row r="3773" spans="1:21" ht="14.25" customHeight="1" x14ac:dyDescent="0.25">
      <c r="A3773">
        <v>4549</v>
      </c>
      <c r="B3773" s="9">
        <v>45364.75</v>
      </c>
      <c r="C3773" s="9">
        <v>45364.920138888898</v>
      </c>
      <c r="D3773" t="s">
        <v>2454</v>
      </c>
      <c r="E3773" t="s">
        <v>17</v>
      </c>
      <c r="F3773" t="s">
        <v>2425</v>
      </c>
      <c r="G3773" t="s">
        <v>8</v>
      </c>
      <c r="H3773" t="s">
        <v>2441</v>
      </c>
      <c r="I3773" s="63" t="e">
        <f t="array" ref="I3773">_xlfn.IFS(#REF!="1",1,#REF!="2",2,#REF!="3",3,#REF!="1A",4,#REF!="1B",5,#REF!="2A",6,#REF!="2B",7,#REF!="3A",8,#REF!="3B",9,#REF!="4A",10,#REF!="","")</f>
        <v>#REF!</v>
      </c>
      <c r="J3773">
        <f>VLOOKUP(F3773,profesor!$G$2:$H$101,2,0)</f>
        <v>37</v>
      </c>
      <c r="K3773">
        <f>VLOOKUP(H3773,ar_predmet!A:C,3,0)</f>
        <v>55</v>
      </c>
      <c r="L3773" s="3">
        <f>VLOOKUP(H3773,ar_predmet!A:C,2,FALSE())</f>
        <v>5312</v>
      </c>
      <c r="M3773">
        <f>+VLOOKUP(G3773,tip_dogodka!$B$2:$C$10,2,0)</f>
        <v>7</v>
      </c>
      <c r="N3773">
        <f>+VLOOKUP(E3773,prostor!$F$1:$G$101,2,0)</f>
        <v>55</v>
      </c>
      <c r="O3773">
        <f t="shared" si="232"/>
        <v>245</v>
      </c>
      <c r="P3773">
        <f>VLOOKUP(O3773,mi2hh!A$2:B$4261,2,FALSE())</f>
        <v>5</v>
      </c>
      <c r="Q3773" t="str">
        <f t="shared" si="233"/>
        <v>Izr</v>
      </c>
      <c r="R3773" t="str">
        <f t="shared" si="234"/>
        <v>VS</v>
      </c>
      <c r="S3773" s="24" t="s">
        <v>1254</v>
      </c>
      <c r="T3773" t="str">
        <f t="shared" si="235"/>
        <v/>
      </c>
      <c r="U3773">
        <f>VLOOKUP(S3773,ar_skupina!L$2:M$136,2,FALSE())</f>
        <v>107</v>
      </c>
    </row>
    <row r="3774" spans="1:21" ht="14.25" customHeight="1" x14ac:dyDescent="0.25">
      <c r="A3774">
        <v>4550</v>
      </c>
      <c r="B3774" s="9">
        <v>45237.635416666701</v>
      </c>
      <c r="C3774" s="9">
        <v>45237.739583333299</v>
      </c>
      <c r="D3774" t="s">
        <v>2452</v>
      </c>
      <c r="E3774" t="s">
        <v>16</v>
      </c>
      <c r="F3774" t="s">
        <v>2425</v>
      </c>
      <c r="G3774" t="s">
        <v>5</v>
      </c>
      <c r="H3774" t="s">
        <v>2081</v>
      </c>
      <c r="I3774" s="63" t="e">
        <f t="array" ref="I3774">_xlfn.IFS(#REF!="1",1,#REF!="2",2,#REF!="3",3,#REF!="1A",4,#REF!="1B",5,#REF!="2A",6,#REF!="2B",7,#REF!="3A",8,#REF!="3B",9,#REF!="4A",10,#REF!="","")</f>
        <v>#REF!</v>
      </c>
      <c r="J3774">
        <f>VLOOKUP(F3774,profesor!$G$2:$H$101,2,0)</f>
        <v>37</v>
      </c>
      <c r="K3774">
        <f>VLOOKUP(H3774,ar_predmet!A:C,3,0)</f>
        <v>97</v>
      </c>
      <c r="L3774" s="3">
        <f>VLOOKUP(H3774,ar_predmet!A:C,2,FALSE())</f>
        <v>6223</v>
      </c>
      <c r="M3774">
        <f>+VLOOKUP(G3774,tip_dogodka!$B$2:$C$10,2,0)</f>
        <v>4</v>
      </c>
      <c r="N3774">
        <f>+VLOOKUP(E3774,prostor!$F$1:$G$101,2,0)</f>
        <v>54</v>
      </c>
      <c r="O3774">
        <f t="shared" si="232"/>
        <v>150</v>
      </c>
      <c r="P3774">
        <f>VLOOKUP(O3774,mi2hh!A$2:B$4261,2,FALSE())</f>
        <v>3</v>
      </c>
      <c r="Q3774" t="str">
        <f t="shared" si="233"/>
        <v>Red</v>
      </c>
      <c r="R3774" t="str">
        <f t="shared" si="234"/>
        <v>UN</v>
      </c>
      <c r="S3774" s="24" t="s">
        <v>1204</v>
      </c>
      <c r="T3774" t="str">
        <f t="shared" si="235"/>
        <v/>
      </c>
      <c r="U3774">
        <f>VLOOKUP(S3774,ar_skupina!L$2:M$136,2,FALSE())</f>
        <v>55</v>
      </c>
    </row>
    <row r="3775" spans="1:21" ht="14.25" customHeight="1" x14ac:dyDescent="0.25">
      <c r="A3775">
        <v>4551</v>
      </c>
      <c r="B3775" s="9">
        <v>45278.635416666701</v>
      </c>
      <c r="C3775" s="9">
        <v>45278.739583333299</v>
      </c>
      <c r="D3775" t="s">
        <v>2431</v>
      </c>
      <c r="E3775">
        <v>306</v>
      </c>
      <c r="F3775" t="s">
        <v>2425</v>
      </c>
      <c r="G3775" t="s">
        <v>3</v>
      </c>
      <c r="H3775" t="s">
        <v>2427</v>
      </c>
      <c r="I3775" s="63" t="e">
        <f t="array" ref="I3775">_xlfn.IFS(#REF!="1",1,#REF!="2",2,#REF!="3",3,#REF!="1A",4,#REF!="1B",5,#REF!="2A",6,#REF!="2B",7,#REF!="3A",8,#REF!="3B",9,#REF!="4A",10,#REF!="","")</f>
        <v>#REF!</v>
      </c>
      <c r="J3775">
        <f>VLOOKUP(F3775,profesor!$G$2:$H$101,2,0)</f>
        <v>37</v>
      </c>
      <c r="K3775">
        <f>VLOOKUP(H3775,ar_predmet!A:C,3,0)</f>
        <v>72</v>
      </c>
      <c r="L3775" s="3">
        <f>VLOOKUP(H3775,ar_predmet!A:C,2,FALSE())</f>
        <v>6105</v>
      </c>
      <c r="M3775">
        <f>+VLOOKUP(G3775,tip_dogodka!$B$2:$C$10,2,0)</f>
        <v>2</v>
      </c>
      <c r="N3775">
        <f>+VLOOKUP(E3775,prostor!$F$1:$G$101,2,0)</f>
        <v>8</v>
      </c>
      <c r="O3775">
        <f t="shared" si="232"/>
        <v>150</v>
      </c>
      <c r="P3775">
        <f>VLOOKUP(O3775,mi2hh!A$2:B$4261,2,FALSE())</f>
        <v>3</v>
      </c>
      <c r="Q3775" t="str">
        <f t="shared" si="233"/>
        <v>Red</v>
      </c>
      <c r="R3775" t="str">
        <f t="shared" si="234"/>
        <v>UN</v>
      </c>
      <c r="S3775" s="24" t="s">
        <v>1202</v>
      </c>
      <c r="T3775" t="str">
        <f t="shared" si="235"/>
        <v>2</v>
      </c>
      <c r="U3775">
        <f>VLOOKUP(S3775,ar_skupina!L$2:M$136,2,FALSE())</f>
        <v>59</v>
      </c>
    </row>
    <row r="3776" spans="1:21" ht="14.25" customHeight="1" x14ac:dyDescent="0.25">
      <c r="A3776">
        <v>4552</v>
      </c>
      <c r="B3776" s="9">
        <v>45418.791666666701</v>
      </c>
      <c r="C3776" s="9">
        <v>45418.895833333299</v>
      </c>
      <c r="D3776" t="s">
        <v>2455</v>
      </c>
      <c r="E3776" t="s">
        <v>17</v>
      </c>
      <c r="F3776" t="s">
        <v>2425</v>
      </c>
      <c r="G3776" t="s">
        <v>3</v>
      </c>
      <c r="H3776" t="s">
        <v>2083</v>
      </c>
      <c r="I3776" s="63" t="e">
        <f t="array" ref="I3776">_xlfn.IFS(#REF!="1",1,#REF!="2",2,#REF!="3",3,#REF!="1A",4,#REF!="1B",5,#REF!="2A",6,#REF!="2B",7,#REF!="3A",8,#REF!="3B",9,#REF!="4A",10,#REF!="","")</f>
        <v>#REF!</v>
      </c>
      <c r="J3776">
        <f>VLOOKUP(F3776,profesor!$G$2:$H$101,2,0)</f>
        <v>37</v>
      </c>
      <c r="K3776">
        <f>VLOOKUP(H3776,ar_predmet!A:C,3,0)</f>
        <v>255</v>
      </c>
      <c r="L3776" s="3" t="str">
        <f>VLOOKUP(H3776,ar_predmet!A:C,2,FALSE())</f>
        <v>S303</v>
      </c>
      <c r="M3776">
        <f>+VLOOKUP(G3776,tip_dogodka!$B$2:$C$10,2,0)</f>
        <v>2</v>
      </c>
      <c r="N3776">
        <f>+VLOOKUP(E3776,prostor!$F$1:$G$101,2,0)</f>
        <v>55</v>
      </c>
      <c r="O3776">
        <f t="shared" si="232"/>
        <v>150</v>
      </c>
      <c r="P3776">
        <f>VLOOKUP(O3776,mi2hh!A$2:B$4261,2,FALSE())</f>
        <v>3</v>
      </c>
      <c r="Q3776" t="str">
        <f t="shared" si="233"/>
        <v>Izr</v>
      </c>
      <c r="R3776" t="str">
        <f t="shared" si="234"/>
        <v>VS</v>
      </c>
      <c r="S3776" s="24" t="s">
        <v>1255</v>
      </c>
      <c r="T3776" t="str">
        <f t="shared" si="235"/>
        <v/>
      </c>
      <c r="U3776">
        <f>VLOOKUP(S3776,ar_skupina!L$2:M$136,2,FALSE())</f>
        <v>108</v>
      </c>
    </row>
    <row r="3777" spans="1:21" ht="14.25" customHeight="1" x14ac:dyDescent="0.25">
      <c r="A3777">
        <v>4553</v>
      </c>
      <c r="B3777" s="9">
        <v>45225.791666666701</v>
      </c>
      <c r="C3777" s="9">
        <v>45225.927083333299</v>
      </c>
      <c r="D3777" t="s">
        <v>2444</v>
      </c>
      <c r="E3777" t="s">
        <v>17</v>
      </c>
      <c r="F3777" t="s">
        <v>2425</v>
      </c>
      <c r="G3777" t="s">
        <v>3</v>
      </c>
      <c r="H3777" t="s">
        <v>2069</v>
      </c>
      <c r="I3777" s="63" t="e">
        <f t="array" ref="I3777">_xlfn.IFS(#REF!="1",1,#REF!="2",2,#REF!="3",3,#REF!="1A",4,#REF!="1B",5,#REF!="2A",6,#REF!="2B",7,#REF!="3A",8,#REF!="3B",9,#REF!="4A",10,#REF!="","")</f>
        <v>#REF!</v>
      </c>
      <c r="J3777">
        <f>VLOOKUP(F3777,profesor!$G$2:$H$101,2,0)</f>
        <v>37</v>
      </c>
      <c r="K3777">
        <f>VLOOKUP(H3777,ar_predmet!A:C,3,0)</f>
        <v>249</v>
      </c>
      <c r="L3777" s="3" t="str">
        <f>VLOOKUP(H3777,ar_predmet!A:C,2,FALSE())</f>
        <v>S209</v>
      </c>
      <c r="M3777">
        <f>+VLOOKUP(G3777,tip_dogodka!$B$2:$C$10,2,0)</f>
        <v>2</v>
      </c>
      <c r="N3777">
        <f>+VLOOKUP(E3777,prostor!$F$1:$G$101,2,0)</f>
        <v>55</v>
      </c>
      <c r="O3777">
        <f t="shared" si="232"/>
        <v>195</v>
      </c>
      <c r="P3777">
        <f>VLOOKUP(O3777,mi2hh!A$2:B$4261,2,FALSE())</f>
        <v>4</v>
      </c>
      <c r="Q3777" t="str">
        <f t="shared" si="233"/>
        <v>Izr</v>
      </c>
      <c r="R3777" t="str">
        <f t="shared" si="234"/>
        <v>VS</v>
      </c>
      <c r="S3777" s="24" t="s">
        <v>1246</v>
      </c>
      <c r="T3777" t="str">
        <f t="shared" si="235"/>
        <v/>
      </c>
      <c r="U3777">
        <f>VLOOKUP(S3777,ar_skupina!L$2:M$136,2,FALSE())</f>
        <v>100</v>
      </c>
    </row>
    <row r="3778" spans="1:21" ht="14.25" customHeight="1" x14ac:dyDescent="0.25">
      <c r="A3778">
        <v>4554</v>
      </c>
      <c r="B3778" s="9">
        <v>45250.635416666701</v>
      </c>
      <c r="C3778" s="9">
        <v>45250.739583333299</v>
      </c>
      <c r="D3778" t="s">
        <v>2452</v>
      </c>
      <c r="E3778" t="s">
        <v>16</v>
      </c>
      <c r="F3778" t="s">
        <v>2425</v>
      </c>
      <c r="G3778" t="s">
        <v>5</v>
      </c>
      <c r="H3778" t="s">
        <v>2081</v>
      </c>
      <c r="I3778" s="63" t="e">
        <f t="array" ref="I3778">_xlfn.IFS(#REF!="1",1,#REF!="2",2,#REF!="3",3,#REF!="1A",4,#REF!="1B",5,#REF!="2A",6,#REF!="2B",7,#REF!="3A",8,#REF!="3B",9,#REF!="4A",10,#REF!="","")</f>
        <v>#REF!</v>
      </c>
      <c r="J3778">
        <f>VLOOKUP(F3778,profesor!$G$2:$H$101,2,0)</f>
        <v>37</v>
      </c>
      <c r="K3778">
        <f>VLOOKUP(H3778,ar_predmet!A:C,3,0)</f>
        <v>97</v>
      </c>
      <c r="L3778" s="3">
        <f>VLOOKUP(H3778,ar_predmet!A:C,2,FALSE())</f>
        <v>6223</v>
      </c>
      <c r="M3778">
        <f>+VLOOKUP(G3778,tip_dogodka!$B$2:$C$10,2,0)</f>
        <v>4</v>
      </c>
      <c r="N3778">
        <f>+VLOOKUP(E3778,prostor!$F$1:$G$101,2,0)</f>
        <v>54</v>
      </c>
      <c r="O3778">
        <f t="shared" ref="O3778:O3841" si="236">+INT(TEXT(((C3778-B3778)*24*60),"000"))</f>
        <v>150</v>
      </c>
      <c r="P3778">
        <f>VLOOKUP(O3778,mi2hh!A$2:B$4261,2,FALSE())</f>
        <v>3</v>
      </c>
      <c r="Q3778" t="str">
        <f t="shared" ref="Q3778:Q3841" si="237">IF(ISNUMBER(FIND("Redni",D3778)),"Red", IF(ISNUMBER(FIND("Izredni",D3778)),"Izr"))</f>
        <v>Red</v>
      </c>
      <c r="R3778" t="str">
        <f t="shared" ref="R3778:R3841" si="238">IF(ISNUMBER(FIND("-VS-",D3778)),"VS", IF(ISNUMBER(FIND("-UNI-",D3778)),"UN",IF(ISNUMBER(FIND("-MAG-",D3778)),"MA",IF(ISNUMBER(FIND("-DR-",D3778)),"DO"))))</f>
        <v>UN</v>
      </c>
      <c r="S3778" s="24" t="s">
        <v>1204</v>
      </c>
      <c r="T3778" t="str">
        <f t="shared" ref="T3778:T3812" si="239">IF(ISNUMBER(FIND("1. skupina",D3778)),"1",IF(ISNUMBER(FIND("2. skupina",D3778)),"2",IF(ISNUMBER(FIND("3. skupina",D3778)),"3",IF(ISNUMBER(FIND("1.a skupina",D3778)),"1A",IF(ISNUMBER(FIND("1.b skupina",D3778)),"1B",IF(ISNUMBER(FIND("2.a skupina",D3778)),"2A",IF(ISNUMBER(FIND("2.b skupina",D3778)),"2B",IF(ISNUMBER(FIND("3.a skupina",D3778)),"3A",IF(ISNUMBER(FIND("3.b skupina",D3778)),"3B",IF(ISNUMBER(FIND("4.a skupina",D3778)),"4A",""))))))))))</f>
        <v/>
      </c>
      <c r="U3778">
        <f>VLOOKUP(S3778,ar_skupina!L$2:M$136,2,FALSE())</f>
        <v>55</v>
      </c>
    </row>
    <row r="3779" spans="1:21" ht="14.25" customHeight="1" x14ac:dyDescent="0.25">
      <c r="A3779">
        <v>4555</v>
      </c>
      <c r="B3779" s="9">
        <v>45239.635416666701</v>
      </c>
      <c r="C3779" s="9">
        <v>45239.739583333299</v>
      </c>
      <c r="D3779" t="s">
        <v>2452</v>
      </c>
      <c r="E3779" t="s">
        <v>16</v>
      </c>
      <c r="F3779" t="s">
        <v>2425</v>
      </c>
      <c r="G3779" t="s">
        <v>5</v>
      </c>
      <c r="H3779" t="s">
        <v>2081</v>
      </c>
      <c r="I3779" s="63" t="e">
        <f t="array" ref="I3779">_xlfn.IFS(#REF!="1",1,#REF!="2",2,#REF!="3",3,#REF!="1A",4,#REF!="1B",5,#REF!="2A",6,#REF!="2B",7,#REF!="3A",8,#REF!="3B",9,#REF!="4A",10,#REF!="","")</f>
        <v>#REF!</v>
      </c>
      <c r="J3779">
        <f>VLOOKUP(F3779,profesor!$G$2:$H$101,2,0)</f>
        <v>37</v>
      </c>
      <c r="K3779">
        <f>VLOOKUP(H3779,ar_predmet!A:C,3,0)</f>
        <v>97</v>
      </c>
      <c r="L3779" s="3">
        <f>VLOOKUP(H3779,ar_predmet!A:C,2,FALSE())</f>
        <v>6223</v>
      </c>
      <c r="M3779">
        <f>+VLOOKUP(G3779,tip_dogodka!$B$2:$C$10,2,0)</f>
        <v>4</v>
      </c>
      <c r="N3779">
        <f>+VLOOKUP(E3779,prostor!$F$1:$G$101,2,0)</f>
        <v>54</v>
      </c>
      <c r="O3779">
        <f t="shared" si="236"/>
        <v>150</v>
      </c>
      <c r="P3779">
        <f>VLOOKUP(O3779,mi2hh!A$2:B$4261,2,FALSE())</f>
        <v>3</v>
      </c>
      <c r="Q3779" t="str">
        <f t="shared" si="237"/>
        <v>Red</v>
      </c>
      <c r="R3779" t="str">
        <f t="shared" si="238"/>
        <v>UN</v>
      </c>
      <c r="S3779" s="24" t="s">
        <v>1204</v>
      </c>
      <c r="T3779" t="str">
        <f t="shared" si="239"/>
        <v/>
      </c>
      <c r="U3779">
        <f>VLOOKUP(S3779,ar_skupina!L$2:M$136,2,FALSE())</f>
        <v>55</v>
      </c>
    </row>
    <row r="3780" spans="1:21" ht="14.25" customHeight="1" x14ac:dyDescent="0.25">
      <c r="A3780">
        <v>4556</v>
      </c>
      <c r="B3780" s="9">
        <v>45257.489583333299</v>
      </c>
      <c r="C3780" s="9">
        <v>45257.59375</v>
      </c>
      <c r="D3780" t="s">
        <v>2434</v>
      </c>
      <c r="E3780">
        <v>5</v>
      </c>
      <c r="F3780" t="s">
        <v>2425</v>
      </c>
      <c r="G3780" t="s">
        <v>3</v>
      </c>
      <c r="H3780" t="s">
        <v>1578</v>
      </c>
      <c r="I3780" s="63" t="e">
        <f t="array" ref="I3780">_xlfn.IFS(#REF!="1",1,#REF!="2",2,#REF!="3",3,#REF!="1A",4,#REF!="1B",5,#REF!="2A",6,#REF!="2B",7,#REF!="3A",8,#REF!="3B",9,#REF!="4A",10,#REF!="","")</f>
        <v>#REF!</v>
      </c>
      <c r="J3780">
        <f>VLOOKUP(F3780,profesor!$G$2:$H$101,2,0)</f>
        <v>37</v>
      </c>
      <c r="K3780">
        <f>VLOOKUP(H3780,ar_predmet!A:C,3,0)</f>
        <v>104</v>
      </c>
      <c r="L3780" s="3">
        <f>VLOOKUP(H3780,ar_predmet!A:C,2,FALSE())</f>
        <v>6230</v>
      </c>
      <c r="M3780">
        <f>+VLOOKUP(G3780,tip_dogodka!$B$2:$C$10,2,0)</f>
        <v>2</v>
      </c>
      <c r="N3780">
        <f>+VLOOKUP(E3780,prostor!$F$1:$G$101,2,0)</f>
        <v>1</v>
      </c>
      <c r="O3780">
        <f t="shared" si="236"/>
        <v>150</v>
      </c>
      <c r="P3780">
        <f>VLOOKUP(O3780,mi2hh!A$2:B$4261,2,FALSE())</f>
        <v>3</v>
      </c>
      <c r="Q3780" t="str">
        <f t="shared" si="237"/>
        <v>Red</v>
      </c>
      <c r="R3780" t="str">
        <f t="shared" si="238"/>
        <v>UN</v>
      </c>
      <c r="S3780" s="24" t="s">
        <v>1209</v>
      </c>
      <c r="T3780" t="str">
        <f t="shared" si="239"/>
        <v/>
      </c>
      <c r="U3780">
        <f>VLOOKUP(S3780,ar_skupina!L$2:M$136,2,FALSE())</f>
        <v>66</v>
      </c>
    </row>
    <row r="3781" spans="1:21" ht="14.25" customHeight="1" x14ac:dyDescent="0.25">
      <c r="A3781">
        <v>4557</v>
      </c>
      <c r="B3781" s="9">
        <v>45254.489583333299</v>
      </c>
      <c r="C3781" s="9">
        <v>45254.59375</v>
      </c>
      <c r="D3781" t="s">
        <v>2453</v>
      </c>
      <c r="E3781" t="s">
        <v>16</v>
      </c>
      <c r="F3781" t="s">
        <v>2425</v>
      </c>
      <c r="G3781" t="s">
        <v>5</v>
      </c>
      <c r="H3781" t="s">
        <v>1578</v>
      </c>
      <c r="I3781" s="63" t="e">
        <f t="array" ref="I3781">_xlfn.IFS(#REF!="1",1,#REF!="2",2,#REF!="3",3,#REF!="1A",4,#REF!="1B",5,#REF!="2A",6,#REF!="2B",7,#REF!="3A",8,#REF!="3B",9,#REF!="4A",10,#REF!="","")</f>
        <v>#REF!</v>
      </c>
      <c r="J3781">
        <f>VLOOKUP(F3781,profesor!$G$2:$H$101,2,0)</f>
        <v>37</v>
      </c>
      <c r="K3781">
        <f>VLOOKUP(H3781,ar_predmet!A:C,3,0)</f>
        <v>104</v>
      </c>
      <c r="L3781" s="3">
        <f>VLOOKUP(H3781,ar_predmet!A:C,2,FALSE())</f>
        <v>6230</v>
      </c>
      <c r="M3781">
        <f>+VLOOKUP(G3781,tip_dogodka!$B$2:$C$10,2,0)</f>
        <v>4</v>
      </c>
      <c r="N3781">
        <f>+VLOOKUP(E3781,prostor!$F$1:$G$101,2,0)</f>
        <v>54</v>
      </c>
      <c r="O3781">
        <f t="shared" si="236"/>
        <v>150</v>
      </c>
      <c r="P3781">
        <f>VLOOKUP(O3781,mi2hh!A$2:B$4261,2,FALSE())</f>
        <v>3</v>
      </c>
      <c r="Q3781" t="str">
        <f t="shared" si="237"/>
        <v>Red</v>
      </c>
      <c r="R3781" t="str">
        <f t="shared" si="238"/>
        <v>UN</v>
      </c>
      <c r="S3781" s="24" t="s">
        <v>1209</v>
      </c>
      <c r="T3781" t="str">
        <f t="shared" si="239"/>
        <v/>
      </c>
      <c r="U3781">
        <f>VLOOKUP(S3781,ar_skupina!L$2:M$136,2,FALSE())</f>
        <v>66</v>
      </c>
    </row>
    <row r="3782" spans="1:21" ht="14.25" customHeight="1" x14ac:dyDescent="0.25">
      <c r="A3782">
        <v>4558</v>
      </c>
      <c r="B3782" s="9">
        <v>45274.635416666701</v>
      </c>
      <c r="C3782" s="9">
        <v>45274.739583333299</v>
      </c>
      <c r="D3782" t="s">
        <v>2431</v>
      </c>
      <c r="E3782" t="s">
        <v>17</v>
      </c>
      <c r="F3782" t="s">
        <v>2425</v>
      </c>
      <c r="G3782" t="s">
        <v>3</v>
      </c>
      <c r="H3782" t="s">
        <v>2427</v>
      </c>
      <c r="I3782" s="63" t="e">
        <f t="array" ref="I3782">_xlfn.IFS(#REF!="1",1,#REF!="2",2,#REF!="3",3,#REF!="1A",4,#REF!="1B",5,#REF!="2A",6,#REF!="2B",7,#REF!="3A",8,#REF!="3B",9,#REF!="4A",10,#REF!="","")</f>
        <v>#REF!</v>
      </c>
      <c r="J3782">
        <f>VLOOKUP(F3782,profesor!$G$2:$H$101,2,0)</f>
        <v>37</v>
      </c>
      <c r="K3782">
        <f>VLOOKUP(H3782,ar_predmet!A:C,3,0)</f>
        <v>72</v>
      </c>
      <c r="L3782" s="3">
        <f>VLOOKUP(H3782,ar_predmet!A:C,2,FALSE())</f>
        <v>6105</v>
      </c>
      <c r="M3782">
        <f>+VLOOKUP(G3782,tip_dogodka!$B$2:$C$10,2,0)</f>
        <v>2</v>
      </c>
      <c r="N3782">
        <f>+VLOOKUP(E3782,prostor!$F$1:$G$101,2,0)</f>
        <v>55</v>
      </c>
      <c r="O3782">
        <f t="shared" si="236"/>
        <v>150</v>
      </c>
      <c r="P3782">
        <f>VLOOKUP(O3782,mi2hh!A$2:B$4261,2,FALSE())</f>
        <v>3</v>
      </c>
      <c r="Q3782" t="str">
        <f t="shared" si="237"/>
        <v>Red</v>
      </c>
      <c r="R3782" t="str">
        <f t="shared" si="238"/>
        <v>UN</v>
      </c>
      <c r="S3782" s="24" t="s">
        <v>1202</v>
      </c>
      <c r="T3782" t="str">
        <f t="shared" si="239"/>
        <v>2</v>
      </c>
      <c r="U3782">
        <f>VLOOKUP(S3782,ar_skupina!L$2:M$136,2,FALSE())</f>
        <v>59</v>
      </c>
    </row>
    <row r="3783" spans="1:21" ht="14.25" customHeight="1" x14ac:dyDescent="0.25">
      <c r="A3783">
        <v>4559</v>
      </c>
      <c r="B3783" s="9">
        <v>45258.489583333299</v>
      </c>
      <c r="C3783" s="9">
        <v>45258.59375</v>
      </c>
      <c r="D3783" t="s">
        <v>2453</v>
      </c>
      <c r="E3783" t="s">
        <v>16</v>
      </c>
      <c r="F3783" t="s">
        <v>2425</v>
      </c>
      <c r="G3783" t="s">
        <v>5</v>
      </c>
      <c r="H3783" t="s">
        <v>1578</v>
      </c>
      <c r="I3783" s="63" t="e">
        <f t="array" ref="I3783">_xlfn.IFS(#REF!="1",1,#REF!="2",2,#REF!="3",3,#REF!="1A",4,#REF!="1B",5,#REF!="2A",6,#REF!="2B",7,#REF!="3A",8,#REF!="3B",9,#REF!="4A",10,#REF!="","")</f>
        <v>#REF!</v>
      </c>
      <c r="J3783">
        <f>VLOOKUP(F3783,profesor!$G$2:$H$101,2,0)</f>
        <v>37</v>
      </c>
      <c r="K3783">
        <f>VLOOKUP(H3783,ar_predmet!A:C,3,0)</f>
        <v>104</v>
      </c>
      <c r="L3783" s="3">
        <f>VLOOKUP(H3783,ar_predmet!A:C,2,FALSE())</f>
        <v>6230</v>
      </c>
      <c r="M3783">
        <f>+VLOOKUP(G3783,tip_dogodka!$B$2:$C$10,2,0)</f>
        <v>4</v>
      </c>
      <c r="N3783">
        <f>+VLOOKUP(E3783,prostor!$F$1:$G$101,2,0)</f>
        <v>54</v>
      </c>
      <c r="O3783">
        <f t="shared" si="236"/>
        <v>150</v>
      </c>
      <c r="P3783">
        <f>VLOOKUP(O3783,mi2hh!A$2:B$4261,2,FALSE())</f>
        <v>3</v>
      </c>
      <c r="Q3783" t="str">
        <f t="shared" si="237"/>
        <v>Red</v>
      </c>
      <c r="R3783" t="str">
        <f t="shared" si="238"/>
        <v>UN</v>
      </c>
      <c r="S3783" s="24" t="s">
        <v>1209</v>
      </c>
      <c r="T3783" t="str">
        <f t="shared" si="239"/>
        <v/>
      </c>
      <c r="U3783">
        <f>VLOOKUP(S3783,ar_skupina!L$2:M$136,2,FALSE())</f>
        <v>66</v>
      </c>
    </row>
    <row r="3784" spans="1:21" ht="14.25" customHeight="1" x14ac:dyDescent="0.25">
      <c r="A3784">
        <v>4560</v>
      </c>
      <c r="B3784" s="9">
        <v>45399.53125</v>
      </c>
      <c r="C3784" s="9">
        <v>45399.635416666701</v>
      </c>
      <c r="D3784" t="s">
        <v>2447</v>
      </c>
      <c r="E3784" t="s">
        <v>16</v>
      </c>
      <c r="F3784" t="s">
        <v>2425</v>
      </c>
      <c r="G3784" t="s">
        <v>5</v>
      </c>
      <c r="H3784" t="s">
        <v>2441</v>
      </c>
      <c r="I3784" s="63" t="e">
        <f t="array" ref="I3784">_xlfn.IFS(#REF!="1",1,#REF!="2",2,#REF!="3",3,#REF!="1A",4,#REF!="1B",5,#REF!="2A",6,#REF!="2B",7,#REF!="3A",8,#REF!="3B",9,#REF!="4A",10,#REF!="","")</f>
        <v>#REF!</v>
      </c>
      <c r="J3784">
        <f>VLOOKUP(F3784,profesor!$G$2:$H$101,2,0)</f>
        <v>37</v>
      </c>
      <c r="K3784">
        <f>VLOOKUP(H3784,ar_predmet!A:C,3,0)</f>
        <v>55</v>
      </c>
      <c r="L3784" s="3">
        <f>VLOOKUP(H3784,ar_predmet!A:C,2,FALSE())</f>
        <v>5312</v>
      </c>
      <c r="M3784">
        <f>+VLOOKUP(G3784,tip_dogodka!$B$2:$C$10,2,0)</f>
        <v>4</v>
      </c>
      <c r="N3784">
        <f>+VLOOKUP(E3784,prostor!$F$1:$G$101,2,0)</f>
        <v>54</v>
      </c>
      <c r="O3784">
        <f t="shared" si="236"/>
        <v>150</v>
      </c>
      <c r="P3784">
        <f>VLOOKUP(O3784,mi2hh!A$2:B$4261,2,FALSE())</f>
        <v>3</v>
      </c>
      <c r="Q3784" t="str">
        <f t="shared" si="237"/>
        <v>Red</v>
      </c>
      <c r="R3784" t="str">
        <f t="shared" si="238"/>
        <v>VS</v>
      </c>
      <c r="S3784" s="24" t="s">
        <v>1181</v>
      </c>
      <c r="T3784" t="str">
        <f t="shared" si="239"/>
        <v/>
      </c>
      <c r="U3784">
        <f>VLOOKUP(S3784,ar_skupina!L$2:M$136,2,FALSE())</f>
        <v>41</v>
      </c>
    </row>
    <row r="3785" spans="1:21" ht="14.25" customHeight="1" x14ac:dyDescent="0.25">
      <c r="A3785">
        <v>4561</v>
      </c>
      <c r="B3785" s="9">
        <v>45268.635416666701</v>
      </c>
      <c r="C3785" s="9">
        <v>45268.739583333299</v>
      </c>
      <c r="D3785" t="s">
        <v>2431</v>
      </c>
      <c r="E3785">
        <v>301</v>
      </c>
      <c r="F3785" t="s">
        <v>2425</v>
      </c>
      <c r="G3785" t="s">
        <v>3</v>
      </c>
      <c r="H3785" t="s">
        <v>2427</v>
      </c>
      <c r="I3785" s="63" t="e">
        <f t="array" ref="I3785">_xlfn.IFS(#REF!="1",1,#REF!="2",2,#REF!="3",3,#REF!="1A",4,#REF!="1B",5,#REF!="2A",6,#REF!="2B",7,#REF!="3A",8,#REF!="3B",9,#REF!="4A",10,#REF!="","")</f>
        <v>#REF!</v>
      </c>
      <c r="J3785">
        <f>VLOOKUP(F3785,profesor!$G$2:$H$101,2,0)</f>
        <v>37</v>
      </c>
      <c r="K3785">
        <f>VLOOKUP(H3785,ar_predmet!A:C,3,0)</f>
        <v>72</v>
      </c>
      <c r="L3785" s="3">
        <f>VLOOKUP(H3785,ar_predmet!A:C,2,FALSE())</f>
        <v>6105</v>
      </c>
      <c r="M3785">
        <f>+VLOOKUP(G3785,tip_dogodka!$B$2:$C$10,2,0)</f>
        <v>2</v>
      </c>
      <c r="N3785">
        <f>+VLOOKUP(E3785,prostor!$F$1:$G$101,2,0)</f>
        <v>5</v>
      </c>
      <c r="O3785">
        <f t="shared" si="236"/>
        <v>150</v>
      </c>
      <c r="P3785">
        <f>VLOOKUP(O3785,mi2hh!A$2:B$4261,2,FALSE())</f>
        <v>3</v>
      </c>
      <c r="Q3785" t="str">
        <f t="shared" si="237"/>
        <v>Red</v>
      </c>
      <c r="R3785" t="str">
        <f t="shared" si="238"/>
        <v>UN</v>
      </c>
      <c r="S3785" s="24" t="s">
        <v>1202</v>
      </c>
      <c r="T3785" t="str">
        <f t="shared" si="239"/>
        <v>2</v>
      </c>
      <c r="U3785">
        <f>VLOOKUP(S3785,ar_skupina!L$2:M$136,2,FALSE())</f>
        <v>59</v>
      </c>
    </row>
    <row r="3786" spans="1:21" ht="14.25" customHeight="1" x14ac:dyDescent="0.25">
      <c r="A3786">
        <v>4562</v>
      </c>
      <c r="B3786" s="9">
        <v>45419.53125</v>
      </c>
      <c r="C3786" s="9">
        <v>45419.666666666701</v>
      </c>
      <c r="D3786" t="s">
        <v>2456</v>
      </c>
      <c r="E3786" t="s">
        <v>16</v>
      </c>
      <c r="F3786" t="s">
        <v>2425</v>
      </c>
      <c r="G3786" t="s">
        <v>5</v>
      </c>
      <c r="H3786" t="s">
        <v>1587</v>
      </c>
      <c r="I3786" s="63" t="e">
        <f t="array" ref="I3786">_xlfn.IFS(#REF!="1",1,#REF!="2",2,#REF!="3",3,#REF!="1A",4,#REF!="1B",5,#REF!="2A",6,#REF!="2B",7,#REF!="3A",8,#REF!="3B",9,#REF!="4A",10,#REF!="","")</f>
        <v>#REF!</v>
      </c>
      <c r="J3786">
        <f>VLOOKUP(F3786,profesor!$G$2:$H$101,2,0)</f>
        <v>37</v>
      </c>
      <c r="K3786">
        <f>VLOOKUP(H3786,ar_predmet!A:C,3,0)</f>
        <v>197</v>
      </c>
      <c r="L3786" s="3">
        <f>VLOOKUP(H3786,ar_predmet!A:C,2,FALSE())</f>
        <v>7240</v>
      </c>
      <c r="M3786">
        <f>+VLOOKUP(G3786,tip_dogodka!$B$2:$C$10,2,0)</f>
        <v>4</v>
      </c>
      <c r="N3786">
        <f>+VLOOKUP(E3786,prostor!$F$1:$G$101,2,0)</f>
        <v>54</v>
      </c>
      <c r="O3786">
        <f t="shared" si="236"/>
        <v>195</v>
      </c>
      <c r="P3786">
        <f>VLOOKUP(O3786,mi2hh!A$2:B$4261,2,FALSE())</f>
        <v>4</v>
      </c>
      <c r="Q3786" t="str">
        <f t="shared" si="237"/>
        <v>Red</v>
      </c>
      <c r="R3786" t="str">
        <f t="shared" si="238"/>
        <v>MA</v>
      </c>
      <c r="S3786" s="24" t="s">
        <v>1230</v>
      </c>
      <c r="T3786" t="str">
        <f t="shared" si="239"/>
        <v/>
      </c>
      <c r="U3786">
        <f>VLOOKUP(S3786,ar_skupina!L$2:M$136,2,FALSE())</f>
        <v>86</v>
      </c>
    </row>
    <row r="3787" spans="1:21" ht="14.25" customHeight="1" x14ac:dyDescent="0.25">
      <c r="A3787">
        <v>4563</v>
      </c>
      <c r="B3787" s="9">
        <v>45280.635416666701</v>
      </c>
      <c r="C3787" s="9">
        <v>45280.739583333299</v>
      </c>
      <c r="D3787" t="s">
        <v>2431</v>
      </c>
      <c r="E3787">
        <v>306</v>
      </c>
      <c r="F3787" t="s">
        <v>2425</v>
      </c>
      <c r="G3787" t="s">
        <v>3</v>
      </c>
      <c r="H3787" t="s">
        <v>2427</v>
      </c>
      <c r="I3787" s="63" t="e">
        <f t="array" ref="I3787">_xlfn.IFS(#REF!="1",1,#REF!="2",2,#REF!="3",3,#REF!="1A",4,#REF!="1B",5,#REF!="2A",6,#REF!="2B",7,#REF!="3A",8,#REF!="3B",9,#REF!="4A",10,#REF!="","")</f>
        <v>#REF!</v>
      </c>
      <c r="J3787">
        <f>VLOOKUP(F3787,profesor!$G$2:$H$101,2,0)</f>
        <v>37</v>
      </c>
      <c r="K3787">
        <f>VLOOKUP(H3787,ar_predmet!A:C,3,0)</f>
        <v>72</v>
      </c>
      <c r="L3787" s="3">
        <f>VLOOKUP(H3787,ar_predmet!A:C,2,FALSE())</f>
        <v>6105</v>
      </c>
      <c r="M3787">
        <f>+VLOOKUP(G3787,tip_dogodka!$B$2:$C$10,2,0)</f>
        <v>2</v>
      </c>
      <c r="N3787">
        <f>+VLOOKUP(E3787,prostor!$F$1:$G$101,2,0)</f>
        <v>8</v>
      </c>
      <c r="O3787">
        <f t="shared" si="236"/>
        <v>150</v>
      </c>
      <c r="P3787">
        <f>VLOOKUP(O3787,mi2hh!A$2:B$4261,2,FALSE())</f>
        <v>3</v>
      </c>
      <c r="Q3787" t="str">
        <f t="shared" si="237"/>
        <v>Red</v>
      </c>
      <c r="R3787" t="str">
        <f t="shared" si="238"/>
        <v>UN</v>
      </c>
      <c r="S3787" s="24" t="s">
        <v>1202</v>
      </c>
      <c r="T3787" t="str">
        <f t="shared" si="239"/>
        <v>2</v>
      </c>
      <c r="U3787">
        <f>VLOOKUP(S3787,ar_skupina!L$2:M$136,2,FALSE())</f>
        <v>59</v>
      </c>
    </row>
    <row r="3788" spans="1:21" ht="14.25" customHeight="1" x14ac:dyDescent="0.25">
      <c r="A3788">
        <v>4564</v>
      </c>
      <c r="B3788" s="9">
        <v>45275.635416666701</v>
      </c>
      <c r="C3788" s="9">
        <v>45275.739583333299</v>
      </c>
      <c r="D3788" t="s">
        <v>2432</v>
      </c>
      <c r="E3788" t="s">
        <v>17</v>
      </c>
      <c r="F3788" t="s">
        <v>2425</v>
      </c>
      <c r="G3788" t="s">
        <v>3</v>
      </c>
      <c r="H3788" t="s">
        <v>2427</v>
      </c>
      <c r="I3788" s="63" t="e">
        <f t="array" ref="I3788">_xlfn.IFS(#REF!="1",1,#REF!="2",2,#REF!="3",3,#REF!="1A",4,#REF!="1B",5,#REF!="2A",6,#REF!="2B",7,#REF!="3A",8,#REF!="3B",9,#REF!="4A",10,#REF!="","")</f>
        <v>#REF!</v>
      </c>
      <c r="J3788">
        <f>VLOOKUP(F3788,profesor!$G$2:$H$101,2,0)</f>
        <v>37</v>
      </c>
      <c r="K3788">
        <f>VLOOKUP(H3788,ar_predmet!A:C,3,0)</f>
        <v>72</v>
      </c>
      <c r="L3788" s="3">
        <f>VLOOKUP(H3788,ar_predmet!A:C,2,FALSE())</f>
        <v>6105</v>
      </c>
      <c r="M3788">
        <f>+VLOOKUP(G3788,tip_dogodka!$B$2:$C$10,2,0)</f>
        <v>2</v>
      </c>
      <c r="N3788">
        <f>+VLOOKUP(E3788,prostor!$F$1:$G$101,2,0)</f>
        <v>55</v>
      </c>
      <c r="O3788">
        <f t="shared" si="236"/>
        <v>150</v>
      </c>
      <c r="P3788">
        <f>VLOOKUP(O3788,mi2hh!A$2:B$4261,2,FALSE())</f>
        <v>3</v>
      </c>
      <c r="Q3788" t="str">
        <f t="shared" si="237"/>
        <v>Red</v>
      </c>
      <c r="R3788" t="str">
        <f t="shared" si="238"/>
        <v>UN</v>
      </c>
      <c r="S3788" s="24" t="s">
        <v>1201</v>
      </c>
      <c r="T3788" t="str">
        <f t="shared" si="239"/>
        <v>1</v>
      </c>
      <c r="U3788">
        <f>VLOOKUP(S3788,ar_skupina!L$2:M$136,2,FALSE())</f>
        <v>58</v>
      </c>
    </row>
    <row r="3789" spans="1:21" ht="14.25" customHeight="1" x14ac:dyDescent="0.25">
      <c r="A3789">
        <v>4565</v>
      </c>
      <c r="B3789" s="9">
        <v>45397.53125</v>
      </c>
      <c r="C3789" s="9">
        <v>45397.635416666701</v>
      </c>
      <c r="D3789" t="s">
        <v>2447</v>
      </c>
      <c r="E3789" t="s">
        <v>16</v>
      </c>
      <c r="F3789" t="s">
        <v>2425</v>
      </c>
      <c r="G3789" t="s">
        <v>5</v>
      </c>
      <c r="H3789" t="s">
        <v>2441</v>
      </c>
      <c r="I3789" s="63" t="e">
        <f t="array" ref="I3789">_xlfn.IFS(#REF!="1",1,#REF!="2",2,#REF!="3",3,#REF!="1A",4,#REF!="1B",5,#REF!="2A",6,#REF!="2B",7,#REF!="3A",8,#REF!="3B",9,#REF!="4A",10,#REF!="","")</f>
        <v>#REF!</v>
      </c>
      <c r="J3789">
        <f>VLOOKUP(F3789,profesor!$G$2:$H$101,2,0)</f>
        <v>37</v>
      </c>
      <c r="K3789">
        <f>VLOOKUP(H3789,ar_predmet!A:C,3,0)</f>
        <v>55</v>
      </c>
      <c r="L3789" s="3">
        <f>VLOOKUP(H3789,ar_predmet!A:C,2,FALSE())</f>
        <v>5312</v>
      </c>
      <c r="M3789">
        <f>+VLOOKUP(G3789,tip_dogodka!$B$2:$C$10,2,0)</f>
        <v>4</v>
      </c>
      <c r="N3789">
        <f>+VLOOKUP(E3789,prostor!$F$1:$G$101,2,0)</f>
        <v>54</v>
      </c>
      <c r="O3789">
        <f t="shared" si="236"/>
        <v>150</v>
      </c>
      <c r="P3789">
        <f>VLOOKUP(O3789,mi2hh!A$2:B$4261,2,FALSE())</f>
        <v>3</v>
      </c>
      <c r="Q3789" t="str">
        <f t="shared" si="237"/>
        <v>Red</v>
      </c>
      <c r="R3789" t="str">
        <f t="shared" si="238"/>
        <v>VS</v>
      </c>
      <c r="S3789" s="24" t="s">
        <v>1181</v>
      </c>
      <c r="T3789" t="str">
        <f t="shared" si="239"/>
        <v/>
      </c>
      <c r="U3789">
        <f>VLOOKUP(S3789,ar_skupina!L$2:M$136,2,FALSE())</f>
        <v>41</v>
      </c>
    </row>
    <row r="3790" spans="1:21" ht="14.25" customHeight="1" x14ac:dyDescent="0.25">
      <c r="A3790">
        <v>4566</v>
      </c>
      <c r="B3790" s="9">
        <v>45393.53125</v>
      </c>
      <c r="C3790" s="9">
        <v>45393.635416666701</v>
      </c>
      <c r="D3790" t="s">
        <v>2440</v>
      </c>
      <c r="E3790">
        <v>301</v>
      </c>
      <c r="F3790" t="s">
        <v>2425</v>
      </c>
      <c r="G3790" t="s">
        <v>3</v>
      </c>
      <c r="H3790" t="s">
        <v>2441</v>
      </c>
      <c r="I3790" s="63" t="e">
        <f t="array" ref="I3790">_xlfn.IFS(#REF!="1",1,#REF!="2",2,#REF!="3",3,#REF!="1A",4,#REF!="1B",5,#REF!="2A",6,#REF!="2B",7,#REF!="3A",8,#REF!="3B",9,#REF!="4A",10,#REF!="","")</f>
        <v>#REF!</v>
      </c>
      <c r="J3790">
        <f>VLOOKUP(F3790,profesor!$G$2:$H$101,2,0)</f>
        <v>37</v>
      </c>
      <c r="K3790">
        <f>VLOOKUP(H3790,ar_predmet!A:C,3,0)</f>
        <v>55</v>
      </c>
      <c r="L3790" s="3">
        <f>VLOOKUP(H3790,ar_predmet!A:C,2,FALSE())</f>
        <v>5312</v>
      </c>
      <c r="M3790">
        <f>+VLOOKUP(G3790,tip_dogodka!$B$2:$C$10,2,0)</f>
        <v>2</v>
      </c>
      <c r="N3790">
        <f>+VLOOKUP(E3790,prostor!$F$1:$G$101,2,0)</f>
        <v>5</v>
      </c>
      <c r="O3790">
        <f t="shared" si="236"/>
        <v>150</v>
      </c>
      <c r="P3790">
        <f>VLOOKUP(O3790,mi2hh!A$2:B$4261,2,FALSE())</f>
        <v>3</v>
      </c>
      <c r="Q3790" t="str">
        <f t="shared" si="237"/>
        <v>Red</v>
      </c>
      <c r="R3790" t="str">
        <f t="shared" si="238"/>
        <v>VS</v>
      </c>
      <c r="S3790" s="24" t="s">
        <v>1181</v>
      </c>
      <c r="T3790" t="str">
        <f t="shared" si="239"/>
        <v/>
      </c>
      <c r="U3790">
        <f>VLOOKUP(S3790,ar_skupina!L$2:M$136,2,FALSE())</f>
        <v>41</v>
      </c>
    </row>
    <row r="3791" spans="1:21" ht="14.25" customHeight="1" x14ac:dyDescent="0.25">
      <c r="A3791">
        <v>4567</v>
      </c>
      <c r="B3791" s="9">
        <v>45237.75</v>
      </c>
      <c r="C3791" s="9">
        <v>45237.885416666701</v>
      </c>
      <c r="D3791" t="s">
        <v>2439</v>
      </c>
      <c r="E3791" t="s">
        <v>16</v>
      </c>
      <c r="F3791" t="s">
        <v>2425</v>
      </c>
      <c r="G3791" t="s">
        <v>5</v>
      </c>
      <c r="H3791" t="s">
        <v>2069</v>
      </c>
      <c r="I3791" s="63" t="e">
        <f t="array" ref="I3791">_xlfn.IFS(#REF!="1",1,#REF!="2",2,#REF!="3",3,#REF!="1A",4,#REF!="1B",5,#REF!="2A",6,#REF!="2B",7,#REF!="3A",8,#REF!="3B",9,#REF!="4A",10,#REF!="","")</f>
        <v>#REF!</v>
      </c>
      <c r="J3791">
        <f>VLOOKUP(F3791,profesor!$G$2:$H$101,2,0)</f>
        <v>37</v>
      </c>
      <c r="K3791">
        <f>VLOOKUP(H3791,ar_predmet!A:C,3,0)</f>
        <v>249</v>
      </c>
      <c r="L3791" s="3" t="str">
        <f>VLOOKUP(H3791,ar_predmet!A:C,2,FALSE())</f>
        <v>S209</v>
      </c>
      <c r="M3791">
        <f>+VLOOKUP(G3791,tip_dogodka!$B$2:$C$10,2,0)</f>
        <v>4</v>
      </c>
      <c r="N3791">
        <f>+VLOOKUP(E3791,prostor!$F$1:$G$101,2,0)</f>
        <v>54</v>
      </c>
      <c r="O3791">
        <f t="shared" si="236"/>
        <v>195</v>
      </c>
      <c r="P3791">
        <f>VLOOKUP(O3791,mi2hh!A$2:B$4261,2,FALSE())</f>
        <v>4</v>
      </c>
      <c r="Q3791" t="str">
        <f t="shared" si="237"/>
        <v>Izr</v>
      </c>
      <c r="R3791" t="str">
        <f t="shared" si="238"/>
        <v>VS</v>
      </c>
      <c r="S3791" s="24" t="s">
        <v>1246</v>
      </c>
      <c r="T3791" t="str">
        <f t="shared" si="239"/>
        <v/>
      </c>
      <c r="U3791">
        <f>VLOOKUP(S3791,ar_skupina!L$2:M$136,2,FALSE())</f>
        <v>100</v>
      </c>
    </row>
    <row r="3792" spans="1:21" ht="14.25" customHeight="1" x14ac:dyDescent="0.25">
      <c r="A3792">
        <v>4568</v>
      </c>
      <c r="B3792" s="9">
        <v>45238.635416666701</v>
      </c>
      <c r="C3792" s="9">
        <v>45238.739583333299</v>
      </c>
      <c r="D3792" t="s">
        <v>2452</v>
      </c>
      <c r="E3792" t="s">
        <v>16</v>
      </c>
      <c r="F3792" t="s">
        <v>2425</v>
      </c>
      <c r="G3792" t="s">
        <v>5</v>
      </c>
      <c r="H3792" t="s">
        <v>2081</v>
      </c>
      <c r="I3792" s="63" t="e">
        <f t="array" ref="I3792">_xlfn.IFS(#REF!="1",1,#REF!="2",2,#REF!="3",3,#REF!="1A",4,#REF!="1B",5,#REF!="2A",6,#REF!="2B",7,#REF!="3A",8,#REF!="3B",9,#REF!="4A",10,#REF!="","")</f>
        <v>#REF!</v>
      </c>
      <c r="J3792">
        <f>VLOOKUP(F3792,profesor!$G$2:$H$101,2,0)</f>
        <v>37</v>
      </c>
      <c r="K3792">
        <f>VLOOKUP(H3792,ar_predmet!A:C,3,0)</f>
        <v>97</v>
      </c>
      <c r="L3792" s="3">
        <f>VLOOKUP(H3792,ar_predmet!A:C,2,FALSE())</f>
        <v>6223</v>
      </c>
      <c r="M3792">
        <f>+VLOOKUP(G3792,tip_dogodka!$B$2:$C$10,2,0)</f>
        <v>4</v>
      </c>
      <c r="N3792">
        <f>+VLOOKUP(E3792,prostor!$F$1:$G$101,2,0)</f>
        <v>54</v>
      </c>
      <c r="O3792">
        <f t="shared" si="236"/>
        <v>150</v>
      </c>
      <c r="P3792">
        <f>VLOOKUP(O3792,mi2hh!A$2:B$4261,2,FALSE())</f>
        <v>3</v>
      </c>
      <c r="Q3792" t="str">
        <f t="shared" si="237"/>
        <v>Red</v>
      </c>
      <c r="R3792" t="str">
        <f t="shared" si="238"/>
        <v>UN</v>
      </c>
      <c r="S3792" s="24" t="s">
        <v>1204</v>
      </c>
      <c r="T3792" t="str">
        <f t="shared" si="239"/>
        <v/>
      </c>
      <c r="U3792">
        <f>VLOOKUP(S3792,ar_skupina!L$2:M$136,2,FALSE())</f>
        <v>55</v>
      </c>
    </row>
    <row r="3793" spans="1:21" ht="14.25" customHeight="1" x14ac:dyDescent="0.25">
      <c r="A3793">
        <v>4569</v>
      </c>
      <c r="B3793" s="9">
        <v>45251.635416666701</v>
      </c>
      <c r="C3793" s="9">
        <v>45251.739583333299</v>
      </c>
      <c r="D3793" t="s">
        <v>2452</v>
      </c>
      <c r="E3793" t="s">
        <v>16</v>
      </c>
      <c r="F3793" t="s">
        <v>2425</v>
      </c>
      <c r="G3793" t="s">
        <v>5</v>
      </c>
      <c r="H3793" t="s">
        <v>2081</v>
      </c>
      <c r="I3793" s="63" t="e">
        <f t="array" ref="I3793">_xlfn.IFS(#REF!="1",1,#REF!="2",2,#REF!="3",3,#REF!="1A",4,#REF!="1B",5,#REF!="2A",6,#REF!="2B",7,#REF!="3A",8,#REF!="3B",9,#REF!="4A",10,#REF!="","")</f>
        <v>#REF!</v>
      </c>
      <c r="J3793">
        <f>VLOOKUP(F3793,profesor!$G$2:$H$101,2,0)</f>
        <v>37</v>
      </c>
      <c r="K3793">
        <f>VLOOKUP(H3793,ar_predmet!A:C,3,0)</f>
        <v>97</v>
      </c>
      <c r="L3793" s="3">
        <f>VLOOKUP(H3793,ar_predmet!A:C,2,FALSE())</f>
        <v>6223</v>
      </c>
      <c r="M3793">
        <f>+VLOOKUP(G3793,tip_dogodka!$B$2:$C$10,2,0)</f>
        <v>4</v>
      </c>
      <c r="N3793">
        <f>+VLOOKUP(E3793,prostor!$F$1:$G$101,2,0)</f>
        <v>54</v>
      </c>
      <c r="O3793">
        <f t="shared" si="236"/>
        <v>150</v>
      </c>
      <c r="P3793">
        <f>VLOOKUP(O3793,mi2hh!A$2:B$4261,2,FALSE())</f>
        <v>3</v>
      </c>
      <c r="Q3793" t="str">
        <f t="shared" si="237"/>
        <v>Red</v>
      </c>
      <c r="R3793" t="str">
        <f t="shared" si="238"/>
        <v>UN</v>
      </c>
      <c r="S3793" s="24" t="s">
        <v>1204</v>
      </c>
      <c r="T3793" t="str">
        <f t="shared" si="239"/>
        <v/>
      </c>
      <c r="U3793">
        <f>VLOOKUP(S3793,ar_skupina!L$2:M$136,2,FALSE())</f>
        <v>55</v>
      </c>
    </row>
    <row r="3794" spans="1:21" ht="14.25" customHeight="1" x14ac:dyDescent="0.25">
      <c r="A3794">
        <v>4570</v>
      </c>
      <c r="B3794" s="9">
        <v>45236.635416666701</v>
      </c>
      <c r="C3794" s="9">
        <v>45236.739583333299</v>
      </c>
      <c r="D3794" t="s">
        <v>2442</v>
      </c>
      <c r="E3794">
        <v>301</v>
      </c>
      <c r="F3794" t="s">
        <v>2425</v>
      </c>
      <c r="G3794" t="s">
        <v>3</v>
      </c>
      <c r="H3794" t="s">
        <v>2081</v>
      </c>
      <c r="I3794" s="63" t="e">
        <f t="array" ref="I3794">_xlfn.IFS(#REF!="1",1,#REF!="2",2,#REF!="3",3,#REF!="1A",4,#REF!="1B",5,#REF!="2A",6,#REF!="2B",7,#REF!="3A",8,#REF!="3B",9,#REF!="4A",10,#REF!="","")</f>
        <v>#REF!</v>
      </c>
      <c r="J3794">
        <f>VLOOKUP(F3794,profesor!$G$2:$H$101,2,0)</f>
        <v>37</v>
      </c>
      <c r="K3794">
        <f>VLOOKUP(H3794,ar_predmet!A:C,3,0)</f>
        <v>97</v>
      </c>
      <c r="L3794" s="3">
        <f>VLOOKUP(H3794,ar_predmet!A:C,2,FALSE())</f>
        <v>6223</v>
      </c>
      <c r="M3794">
        <f>+VLOOKUP(G3794,tip_dogodka!$B$2:$C$10,2,0)</f>
        <v>2</v>
      </c>
      <c r="N3794">
        <f>+VLOOKUP(E3794,prostor!$F$1:$G$101,2,0)</f>
        <v>5</v>
      </c>
      <c r="O3794">
        <f t="shared" si="236"/>
        <v>150</v>
      </c>
      <c r="P3794">
        <f>VLOOKUP(O3794,mi2hh!A$2:B$4261,2,FALSE())</f>
        <v>3</v>
      </c>
      <c r="Q3794" t="str">
        <f t="shared" si="237"/>
        <v>Red</v>
      </c>
      <c r="R3794" t="str">
        <f t="shared" si="238"/>
        <v>UN</v>
      </c>
      <c r="S3794" s="24" t="s">
        <v>1204</v>
      </c>
      <c r="T3794" t="str">
        <f t="shared" si="239"/>
        <v/>
      </c>
      <c r="U3794">
        <f>VLOOKUP(S3794,ar_skupina!L$2:M$136,2,FALSE())</f>
        <v>55</v>
      </c>
    </row>
    <row r="3795" spans="1:21" ht="14.25" customHeight="1" x14ac:dyDescent="0.25">
      <c r="A3795">
        <v>4571</v>
      </c>
      <c r="B3795" s="9">
        <v>45404.53125</v>
      </c>
      <c r="C3795" s="9">
        <v>45404.635416666701</v>
      </c>
      <c r="D3795" t="s">
        <v>2440</v>
      </c>
      <c r="E3795">
        <v>306</v>
      </c>
      <c r="F3795" t="s">
        <v>2425</v>
      </c>
      <c r="G3795" t="s">
        <v>3</v>
      </c>
      <c r="H3795" t="s">
        <v>2441</v>
      </c>
      <c r="I3795" s="63" t="e">
        <f t="array" ref="I3795">_xlfn.IFS(#REF!="1",1,#REF!="2",2,#REF!="3",3,#REF!="1A",4,#REF!="1B",5,#REF!="2A",6,#REF!="2B",7,#REF!="3A",8,#REF!="3B",9,#REF!="4A",10,#REF!="","")</f>
        <v>#REF!</v>
      </c>
      <c r="J3795">
        <f>VLOOKUP(F3795,profesor!$G$2:$H$101,2,0)</f>
        <v>37</v>
      </c>
      <c r="K3795">
        <f>VLOOKUP(H3795,ar_predmet!A:C,3,0)</f>
        <v>55</v>
      </c>
      <c r="L3795" s="3">
        <f>VLOOKUP(H3795,ar_predmet!A:C,2,FALSE())</f>
        <v>5312</v>
      </c>
      <c r="M3795">
        <f>+VLOOKUP(G3795,tip_dogodka!$B$2:$C$10,2,0)</f>
        <v>2</v>
      </c>
      <c r="N3795">
        <f>+VLOOKUP(E3795,prostor!$F$1:$G$101,2,0)</f>
        <v>8</v>
      </c>
      <c r="O3795">
        <f t="shared" si="236"/>
        <v>150</v>
      </c>
      <c r="P3795">
        <f>VLOOKUP(O3795,mi2hh!A$2:B$4261,2,FALSE())</f>
        <v>3</v>
      </c>
      <c r="Q3795" t="str">
        <f t="shared" si="237"/>
        <v>Red</v>
      </c>
      <c r="R3795" t="str">
        <f t="shared" si="238"/>
        <v>VS</v>
      </c>
      <c r="S3795" s="24" t="s">
        <v>1181</v>
      </c>
      <c r="T3795" t="str">
        <f t="shared" si="239"/>
        <v/>
      </c>
      <c r="U3795">
        <f>VLOOKUP(S3795,ar_skupina!L$2:M$136,2,FALSE())</f>
        <v>41</v>
      </c>
    </row>
    <row r="3796" spans="1:21" ht="14.25" customHeight="1" x14ac:dyDescent="0.25">
      <c r="A3796">
        <v>4572</v>
      </c>
      <c r="B3796" s="9">
        <v>45379.375</v>
      </c>
      <c r="C3796" s="9">
        <v>45379.479166666701</v>
      </c>
      <c r="D3796" t="s">
        <v>2438</v>
      </c>
      <c r="E3796">
        <v>111</v>
      </c>
      <c r="F3796" t="s">
        <v>2425</v>
      </c>
      <c r="G3796" t="s">
        <v>3</v>
      </c>
      <c r="H3796" t="s">
        <v>2290</v>
      </c>
      <c r="I3796" s="63" t="e">
        <f t="array" ref="I3796">_xlfn.IFS(#REF!="1",1,#REF!="2",2,#REF!="3",3,#REF!="1A",4,#REF!="1B",5,#REF!="2A",6,#REF!="2B",7,#REF!="3A",8,#REF!="3B",9,#REF!="4A",10,#REF!="","")</f>
        <v>#REF!</v>
      </c>
      <c r="J3796">
        <f>VLOOKUP(F3796,profesor!$G$2:$H$101,2,0)</f>
        <v>37</v>
      </c>
      <c r="K3796">
        <f>VLOOKUP(H3796,ar_predmet!A:C,3,0)</f>
        <v>191</v>
      </c>
      <c r="L3796" s="3">
        <f>VLOOKUP(H3796,ar_predmet!A:C,2,FALSE())</f>
        <v>7234</v>
      </c>
      <c r="M3796">
        <f>+VLOOKUP(G3796,tip_dogodka!$B$2:$C$10,2,0)</f>
        <v>2</v>
      </c>
      <c r="N3796">
        <f>+VLOOKUP(E3796,prostor!$F$1:$G$101,2,0)</f>
        <v>4</v>
      </c>
      <c r="O3796">
        <f t="shared" si="236"/>
        <v>150</v>
      </c>
      <c r="P3796">
        <f>VLOOKUP(O3796,mi2hh!A$2:B$4261,2,FALSE())</f>
        <v>3</v>
      </c>
      <c r="Q3796" t="str">
        <f t="shared" si="237"/>
        <v>Red</v>
      </c>
      <c r="R3796" t="str">
        <f t="shared" si="238"/>
        <v>MA</v>
      </c>
      <c r="S3796" s="24" t="s">
        <v>1232</v>
      </c>
      <c r="T3796" t="str">
        <f t="shared" si="239"/>
        <v/>
      </c>
      <c r="U3796">
        <f>VLOOKUP(S3796,ar_skupina!L$2:M$136,2,FALSE())</f>
        <v>78</v>
      </c>
    </row>
    <row r="3797" spans="1:21" ht="14.25" customHeight="1" x14ac:dyDescent="0.25">
      <c r="A3797">
        <v>4573</v>
      </c>
      <c r="B3797" s="9">
        <v>45363.75</v>
      </c>
      <c r="C3797" s="9">
        <v>45363.920138888898</v>
      </c>
      <c r="D3797" t="s">
        <v>2457</v>
      </c>
      <c r="E3797" t="s">
        <v>17</v>
      </c>
      <c r="F3797" t="s">
        <v>2425</v>
      </c>
      <c r="G3797" t="s">
        <v>8</v>
      </c>
      <c r="H3797" t="s">
        <v>2072</v>
      </c>
      <c r="I3797" s="63" t="e">
        <f t="array" ref="I3797">_xlfn.IFS(#REF!="1",1,#REF!="2",2,#REF!="3",3,#REF!="1A",4,#REF!="1B",5,#REF!="2A",6,#REF!="2B",7,#REF!="3A",8,#REF!="3B",9,#REF!="4A",10,#REF!="","")</f>
        <v>#REF!</v>
      </c>
      <c r="J3797">
        <f>VLOOKUP(F3797,profesor!$G$2:$H$101,2,0)</f>
        <v>37</v>
      </c>
      <c r="K3797">
        <f>VLOOKUP(H3797,ar_predmet!A:C,3,0)</f>
        <v>268</v>
      </c>
      <c r="L3797" s="3" t="str">
        <f>VLOOKUP(H3797,ar_predmet!A:C,2,FALSE())</f>
        <v>KM108</v>
      </c>
      <c r="M3797">
        <f>+VLOOKUP(G3797,tip_dogodka!$B$2:$C$10,2,0)</f>
        <v>7</v>
      </c>
      <c r="N3797">
        <f>+VLOOKUP(E3797,prostor!$F$1:$G$101,2,0)</f>
        <v>55</v>
      </c>
      <c r="O3797">
        <f t="shared" si="236"/>
        <v>245</v>
      </c>
      <c r="P3797">
        <f>VLOOKUP(O3797,mi2hh!A$2:B$4261,2,FALSE())</f>
        <v>5</v>
      </c>
      <c r="Q3797" t="str">
        <f t="shared" si="237"/>
        <v>Izr</v>
      </c>
      <c r="R3797" t="str">
        <f t="shared" si="238"/>
        <v>VS</v>
      </c>
      <c r="S3797" s="24" t="s">
        <v>1240</v>
      </c>
      <c r="T3797" t="str">
        <f t="shared" si="239"/>
        <v/>
      </c>
      <c r="U3797">
        <f>VLOOKUP(S3797,ar_skupina!L$2:M$136,2,FALSE())</f>
        <v>94</v>
      </c>
    </row>
    <row r="3798" spans="1:21" ht="14.25" customHeight="1" x14ac:dyDescent="0.25">
      <c r="A3798">
        <v>4574</v>
      </c>
      <c r="B3798" s="9">
        <v>45243.635416666701</v>
      </c>
      <c r="C3798" s="9">
        <v>45243.739583333299</v>
      </c>
      <c r="D3798" t="s">
        <v>2452</v>
      </c>
      <c r="E3798" t="s">
        <v>16</v>
      </c>
      <c r="F3798" t="s">
        <v>2425</v>
      </c>
      <c r="G3798" t="s">
        <v>5</v>
      </c>
      <c r="H3798" t="s">
        <v>2081</v>
      </c>
      <c r="I3798" s="63" t="e">
        <f t="array" ref="I3798">_xlfn.IFS(#REF!="1",1,#REF!="2",2,#REF!="3",3,#REF!="1A",4,#REF!="1B",5,#REF!="2A",6,#REF!="2B",7,#REF!="3A",8,#REF!="3B",9,#REF!="4A",10,#REF!="","")</f>
        <v>#REF!</v>
      </c>
      <c r="J3798">
        <f>VLOOKUP(F3798,profesor!$G$2:$H$101,2,0)</f>
        <v>37</v>
      </c>
      <c r="K3798">
        <f>VLOOKUP(H3798,ar_predmet!A:C,3,0)</f>
        <v>97</v>
      </c>
      <c r="L3798" s="3">
        <f>VLOOKUP(H3798,ar_predmet!A:C,2,FALSE())</f>
        <v>6223</v>
      </c>
      <c r="M3798">
        <f>+VLOOKUP(G3798,tip_dogodka!$B$2:$C$10,2,0)</f>
        <v>4</v>
      </c>
      <c r="N3798">
        <f>+VLOOKUP(E3798,prostor!$F$1:$G$101,2,0)</f>
        <v>54</v>
      </c>
      <c r="O3798">
        <f t="shared" si="236"/>
        <v>150</v>
      </c>
      <c r="P3798">
        <f>VLOOKUP(O3798,mi2hh!A$2:B$4261,2,FALSE())</f>
        <v>3</v>
      </c>
      <c r="Q3798" t="str">
        <f t="shared" si="237"/>
        <v>Red</v>
      </c>
      <c r="R3798" t="str">
        <f t="shared" si="238"/>
        <v>UN</v>
      </c>
      <c r="S3798" s="24" t="s">
        <v>1204</v>
      </c>
      <c r="T3798" t="str">
        <f t="shared" si="239"/>
        <v/>
      </c>
      <c r="U3798">
        <f>VLOOKUP(S3798,ar_skupina!L$2:M$136,2,FALSE())</f>
        <v>55</v>
      </c>
    </row>
    <row r="3799" spans="1:21" ht="14.25" customHeight="1" x14ac:dyDescent="0.25">
      <c r="A3799">
        <v>4575</v>
      </c>
      <c r="B3799" s="9">
        <v>45405.791666666701</v>
      </c>
      <c r="C3799" s="9">
        <v>45405.895833333299</v>
      </c>
      <c r="D3799" t="s">
        <v>2455</v>
      </c>
      <c r="E3799">
        <v>303</v>
      </c>
      <c r="F3799" t="s">
        <v>2425</v>
      </c>
      <c r="G3799" t="s">
        <v>3</v>
      </c>
      <c r="H3799" t="s">
        <v>2083</v>
      </c>
      <c r="I3799" s="63" t="e">
        <f t="array" ref="I3799">_xlfn.IFS(#REF!="1",1,#REF!="2",2,#REF!="3",3,#REF!="1A",4,#REF!="1B",5,#REF!="2A",6,#REF!="2B",7,#REF!="3A",8,#REF!="3B",9,#REF!="4A",10,#REF!="","")</f>
        <v>#REF!</v>
      </c>
      <c r="J3799">
        <f>VLOOKUP(F3799,profesor!$G$2:$H$101,2,0)</f>
        <v>37</v>
      </c>
      <c r="K3799">
        <f>VLOOKUP(H3799,ar_predmet!A:C,3,0)</f>
        <v>255</v>
      </c>
      <c r="L3799" s="3" t="str">
        <f>VLOOKUP(H3799,ar_predmet!A:C,2,FALSE())</f>
        <v>S303</v>
      </c>
      <c r="M3799">
        <f>+VLOOKUP(G3799,tip_dogodka!$B$2:$C$10,2,0)</f>
        <v>2</v>
      </c>
      <c r="N3799">
        <f>+VLOOKUP(E3799,prostor!$F$1:$G$101,2,0)</f>
        <v>7</v>
      </c>
      <c r="O3799">
        <f t="shared" si="236"/>
        <v>150</v>
      </c>
      <c r="P3799">
        <f>VLOOKUP(O3799,mi2hh!A$2:B$4261,2,FALSE())</f>
        <v>3</v>
      </c>
      <c r="Q3799" t="str">
        <f t="shared" si="237"/>
        <v>Izr</v>
      </c>
      <c r="R3799" t="str">
        <f t="shared" si="238"/>
        <v>VS</v>
      </c>
      <c r="S3799" s="24" t="s">
        <v>1255</v>
      </c>
      <c r="T3799" t="str">
        <f t="shared" si="239"/>
        <v/>
      </c>
      <c r="U3799">
        <f>VLOOKUP(S3799,ar_skupina!L$2:M$136,2,FALSE())</f>
        <v>108</v>
      </c>
    </row>
    <row r="3800" spans="1:21" ht="14.25" customHeight="1" x14ac:dyDescent="0.25">
      <c r="A3800">
        <v>4576</v>
      </c>
      <c r="B3800" s="9">
        <v>45236.75</v>
      </c>
      <c r="C3800" s="9">
        <v>45236.885416666701</v>
      </c>
      <c r="D3800" t="s">
        <v>2444</v>
      </c>
      <c r="E3800" t="s">
        <v>17</v>
      </c>
      <c r="F3800" t="s">
        <v>2425</v>
      </c>
      <c r="G3800" t="s">
        <v>3</v>
      </c>
      <c r="H3800" t="s">
        <v>2069</v>
      </c>
      <c r="I3800" s="63" t="e">
        <f t="array" ref="I3800">_xlfn.IFS(#REF!="1",1,#REF!="2",2,#REF!="3",3,#REF!="1A",4,#REF!="1B",5,#REF!="2A",6,#REF!="2B",7,#REF!="3A",8,#REF!="3B",9,#REF!="4A",10,#REF!="","")</f>
        <v>#REF!</v>
      </c>
      <c r="J3800">
        <f>VLOOKUP(F3800,profesor!$G$2:$H$101,2,0)</f>
        <v>37</v>
      </c>
      <c r="K3800">
        <f>VLOOKUP(H3800,ar_predmet!A:C,3,0)</f>
        <v>249</v>
      </c>
      <c r="L3800" s="3" t="str">
        <f>VLOOKUP(H3800,ar_predmet!A:C,2,FALSE())</f>
        <v>S209</v>
      </c>
      <c r="M3800">
        <f>+VLOOKUP(G3800,tip_dogodka!$B$2:$C$10,2,0)</f>
        <v>2</v>
      </c>
      <c r="N3800">
        <f>+VLOOKUP(E3800,prostor!$F$1:$G$101,2,0)</f>
        <v>55</v>
      </c>
      <c r="O3800">
        <f t="shared" si="236"/>
        <v>195</v>
      </c>
      <c r="P3800">
        <f>VLOOKUP(O3800,mi2hh!A$2:B$4261,2,FALSE())</f>
        <v>4</v>
      </c>
      <c r="Q3800" t="str">
        <f t="shared" si="237"/>
        <v>Izr</v>
      </c>
      <c r="R3800" t="str">
        <f t="shared" si="238"/>
        <v>VS</v>
      </c>
      <c r="S3800" s="24" t="s">
        <v>1246</v>
      </c>
      <c r="T3800" t="str">
        <f t="shared" si="239"/>
        <v/>
      </c>
      <c r="U3800">
        <f>VLOOKUP(S3800,ar_skupina!L$2:M$136,2,FALSE())</f>
        <v>100</v>
      </c>
    </row>
    <row r="3801" spans="1:21" ht="14.25" customHeight="1" x14ac:dyDescent="0.25">
      <c r="A3801">
        <v>4577</v>
      </c>
      <c r="B3801" s="9">
        <v>45295.635416666701</v>
      </c>
      <c r="C3801" s="9">
        <v>45295.739583333299</v>
      </c>
      <c r="D3801" t="s">
        <v>2426</v>
      </c>
      <c r="E3801" t="s">
        <v>16</v>
      </c>
      <c r="F3801" t="s">
        <v>2425</v>
      </c>
      <c r="G3801" t="s">
        <v>5</v>
      </c>
      <c r="H3801" t="s">
        <v>2427</v>
      </c>
      <c r="I3801" s="63" t="e">
        <f t="array" ref="I3801">_xlfn.IFS(#REF!="1",1,#REF!="2",2,#REF!="3",3,#REF!="1A",4,#REF!="1B",5,#REF!="2A",6,#REF!="2B",7,#REF!="3A",8,#REF!="3B",9,#REF!="4A",10,#REF!="","")</f>
        <v>#REF!</v>
      </c>
      <c r="J3801">
        <f>VLOOKUP(F3801,profesor!$G$2:$H$101,2,0)</f>
        <v>37</v>
      </c>
      <c r="K3801">
        <f>VLOOKUP(H3801,ar_predmet!A:C,3,0)</f>
        <v>72</v>
      </c>
      <c r="L3801" s="3">
        <f>VLOOKUP(H3801,ar_predmet!A:C,2,FALSE())</f>
        <v>6105</v>
      </c>
      <c r="M3801">
        <f>+VLOOKUP(G3801,tip_dogodka!$B$2:$C$10,2,0)</f>
        <v>4</v>
      </c>
      <c r="N3801">
        <f>+VLOOKUP(E3801,prostor!$F$1:$G$101,2,0)</f>
        <v>54</v>
      </c>
      <c r="O3801">
        <f t="shared" si="236"/>
        <v>150</v>
      </c>
      <c r="P3801">
        <f>VLOOKUP(O3801,mi2hh!A$2:B$4261,2,FALSE())</f>
        <v>3</v>
      </c>
      <c r="Q3801" t="str">
        <f t="shared" si="237"/>
        <v>Red</v>
      </c>
      <c r="R3801" t="str">
        <f t="shared" si="238"/>
        <v>UN</v>
      </c>
      <c r="S3801" s="24" t="s">
        <v>1202</v>
      </c>
      <c r="T3801" t="str">
        <f t="shared" si="239"/>
        <v>2</v>
      </c>
      <c r="U3801">
        <f>VLOOKUP(S3801,ar_skupina!L$2:M$136,2,FALSE())</f>
        <v>59</v>
      </c>
    </row>
    <row r="3802" spans="1:21" ht="14.25" customHeight="1" x14ac:dyDescent="0.25">
      <c r="A3802">
        <v>4578</v>
      </c>
      <c r="B3802" s="9">
        <v>45281.635416666701</v>
      </c>
      <c r="C3802" s="9">
        <v>45281.739583333299</v>
      </c>
      <c r="D3802" t="s">
        <v>2432</v>
      </c>
      <c r="E3802">
        <v>306</v>
      </c>
      <c r="F3802" t="s">
        <v>2425</v>
      </c>
      <c r="G3802" t="s">
        <v>3</v>
      </c>
      <c r="H3802" t="s">
        <v>2427</v>
      </c>
      <c r="I3802" s="63" t="e">
        <f t="array" ref="I3802">_xlfn.IFS(#REF!="1",1,#REF!="2",2,#REF!="3",3,#REF!="1A",4,#REF!="1B",5,#REF!="2A",6,#REF!="2B",7,#REF!="3A",8,#REF!="3B",9,#REF!="4A",10,#REF!="","")</f>
        <v>#REF!</v>
      </c>
      <c r="J3802">
        <f>VLOOKUP(F3802,profesor!$G$2:$H$101,2,0)</f>
        <v>37</v>
      </c>
      <c r="K3802">
        <f>VLOOKUP(H3802,ar_predmet!A:C,3,0)</f>
        <v>72</v>
      </c>
      <c r="L3802" s="3">
        <f>VLOOKUP(H3802,ar_predmet!A:C,2,FALSE())</f>
        <v>6105</v>
      </c>
      <c r="M3802">
        <f>+VLOOKUP(G3802,tip_dogodka!$B$2:$C$10,2,0)</f>
        <v>2</v>
      </c>
      <c r="N3802">
        <f>+VLOOKUP(E3802,prostor!$F$1:$G$101,2,0)</f>
        <v>8</v>
      </c>
      <c r="O3802">
        <f t="shared" si="236"/>
        <v>150</v>
      </c>
      <c r="P3802">
        <f>VLOOKUP(O3802,mi2hh!A$2:B$4261,2,FALSE())</f>
        <v>3</v>
      </c>
      <c r="Q3802" t="str">
        <f t="shared" si="237"/>
        <v>Red</v>
      </c>
      <c r="R3802" t="str">
        <f t="shared" si="238"/>
        <v>UN</v>
      </c>
      <c r="S3802" s="24" t="s">
        <v>1201</v>
      </c>
      <c r="T3802" t="str">
        <f t="shared" si="239"/>
        <v>1</v>
      </c>
      <c r="U3802">
        <f>VLOOKUP(S3802,ar_skupina!L$2:M$136,2,FALSE())</f>
        <v>58</v>
      </c>
    </row>
    <row r="3803" spans="1:21" ht="14.25" customHeight="1" x14ac:dyDescent="0.25">
      <c r="A3803">
        <v>4579</v>
      </c>
      <c r="B3803" s="9">
        <v>45370.375</v>
      </c>
      <c r="C3803" s="9">
        <v>45370.479166666701</v>
      </c>
      <c r="D3803" t="s">
        <v>2443</v>
      </c>
      <c r="E3803" t="s">
        <v>16</v>
      </c>
      <c r="F3803" t="s">
        <v>2425</v>
      </c>
      <c r="G3803" t="s">
        <v>5</v>
      </c>
      <c r="H3803" t="s">
        <v>2290</v>
      </c>
      <c r="I3803" s="63" t="e">
        <f t="array" ref="I3803">_xlfn.IFS(#REF!="1",1,#REF!="2",2,#REF!="3",3,#REF!="1A",4,#REF!="1B",5,#REF!="2A",6,#REF!="2B",7,#REF!="3A",8,#REF!="3B",9,#REF!="4A",10,#REF!="","")</f>
        <v>#REF!</v>
      </c>
      <c r="J3803">
        <f>VLOOKUP(F3803,profesor!$G$2:$H$101,2,0)</f>
        <v>37</v>
      </c>
      <c r="K3803">
        <f>VLOOKUP(H3803,ar_predmet!A:C,3,0)</f>
        <v>191</v>
      </c>
      <c r="L3803" s="3">
        <f>VLOOKUP(H3803,ar_predmet!A:C,2,FALSE())</f>
        <v>7234</v>
      </c>
      <c r="M3803">
        <f>+VLOOKUP(G3803,tip_dogodka!$B$2:$C$10,2,0)</f>
        <v>4</v>
      </c>
      <c r="N3803">
        <f>+VLOOKUP(E3803,prostor!$F$1:$G$101,2,0)</f>
        <v>54</v>
      </c>
      <c r="O3803">
        <f t="shared" si="236"/>
        <v>150</v>
      </c>
      <c r="P3803">
        <f>VLOOKUP(O3803,mi2hh!A$2:B$4261,2,FALSE())</f>
        <v>3</v>
      </c>
      <c r="Q3803" t="str">
        <f t="shared" si="237"/>
        <v>Red</v>
      </c>
      <c r="R3803" t="str">
        <f t="shared" si="238"/>
        <v>MA</v>
      </c>
      <c r="S3803" s="24" t="s">
        <v>1232</v>
      </c>
      <c r="T3803" t="str">
        <f t="shared" si="239"/>
        <v/>
      </c>
      <c r="U3803">
        <f>VLOOKUP(S3803,ar_skupina!L$2:M$136,2,FALSE())</f>
        <v>78</v>
      </c>
    </row>
    <row r="3804" spans="1:21" ht="14.25" customHeight="1" x14ac:dyDescent="0.25">
      <c r="A3804">
        <v>4580</v>
      </c>
      <c r="B3804" s="9">
        <v>45259.489583333299</v>
      </c>
      <c r="C3804" s="9">
        <v>45259.59375</v>
      </c>
      <c r="D3804" t="s">
        <v>2434</v>
      </c>
      <c r="E3804">
        <v>5</v>
      </c>
      <c r="F3804" t="s">
        <v>2425</v>
      </c>
      <c r="G3804" t="s">
        <v>3</v>
      </c>
      <c r="H3804" t="s">
        <v>1578</v>
      </c>
      <c r="I3804" s="63" t="e">
        <f t="array" ref="I3804">_xlfn.IFS(#REF!="1",1,#REF!="2",2,#REF!="3",3,#REF!="1A",4,#REF!="1B",5,#REF!="2A",6,#REF!="2B",7,#REF!="3A",8,#REF!="3B",9,#REF!="4A",10,#REF!="","")</f>
        <v>#REF!</v>
      </c>
      <c r="J3804">
        <f>VLOOKUP(F3804,profesor!$G$2:$H$101,2,0)</f>
        <v>37</v>
      </c>
      <c r="K3804">
        <f>VLOOKUP(H3804,ar_predmet!A:C,3,0)</f>
        <v>104</v>
      </c>
      <c r="L3804" s="3">
        <f>VLOOKUP(H3804,ar_predmet!A:C,2,FALSE())</f>
        <v>6230</v>
      </c>
      <c r="M3804">
        <f>+VLOOKUP(G3804,tip_dogodka!$B$2:$C$10,2,0)</f>
        <v>2</v>
      </c>
      <c r="N3804">
        <f>+VLOOKUP(E3804,prostor!$F$1:$G$101,2,0)</f>
        <v>1</v>
      </c>
      <c r="O3804">
        <f t="shared" si="236"/>
        <v>150</v>
      </c>
      <c r="P3804">
        <f>VLOOKUP(O3804,mi2hh!A$2:B$4261,2,FALSE())</f>
        <v>3</v>
      </c>
      <c r="Q3804" t="str">
        <f t="shared" si="237"/>
        <v>Red</v>
      </c>
      <c r="R3804" t="str">
        <f t="shared" si="238"/>
        <v>UN</v>
      </c>
      <c r="S3804" s="24" t="s">
        <v>1209</v>
      </c>
      <c r="T3804" t="str">
        <f t="shared" si="239"/>
        <v/>
      </c>
      <c r="U3804">
        <f>VLOOKUP(S3804,ar_skupina!L$2:M$136,2,FALSE())</f>
        <v>66</v>
      </c>
    </row>
    <row r="3805" spans="1:21" ht="14.25" customHeight="1" x14ac:dyDescent="0.25">
      <c r="A3805">
        <v>4581</v>
      </c>
      <c r="B3805" s="9">
        <v>45271.75</v>
      </c>
      <c r="C3805" s="9">
        <v>45271.916666666701</v>
      </c>
      <c r="D3805" t="s">
        <v>2458</v>
      </c>
      <c r="E3805" t="s">
        <v>17</v>
      </c>
      <c r="F3805" t="s">
        <v>2425</v>
      </c>
      <c r="G3805" t="s">
        <v>8</v>
      </c>
      <c r="H3805" t="s">
        <v>1605</v>
      </c>
      <c r="I3805" s="63" t="e">
        <f t="array" ref="I3805">_xlfn.IFS(#REF!="1",1,#REF!="2",2,#REF!="3",3,#REF!="1A",4,#REF!="1B",5,#REF!="2A",6,#REF!="2B",7,#REF!="3A",8,#REF!="3B",9,#REF!="4A",10,#REF!="","")</f>
        <v>#REF!</v>
      </c>
      <c r="J3805">
        <f>VLOOKUP(F3805,profesor!$G$2:$H$101,2,0)</f>
        <v>37</v>
      </c>
      <c r="K3805">
        <f>VLOOKUP(H3805,ar_predmet!A:C,3,0)</f>
        <v>282</v>
      </c>
      <c r="L3805" s="3" t="str">
        <f>VLOOKUP(H3805,ar_predmet!A:C,2,FALSE())</f>
        <v>KM303</v>
      </c>
      <c r="M3805">
        <f>+VLOOKUP(G3805,tip_dogodka!$B$2:$C$10,2,0)</f>
        <v>7</v>
      </c>
      <c r="N3805">
        <f>+VLOOKUP(E3805,prostor!$F$1:$G$101,2,0)</f>
        <v>55</v>
      </c>
      <c r="O3805">
        <f t="shared" si="236"/>
        <v>240</v>
      </c>
      <c r="P3805">
        <f>VLOOKUP(O3805,mi2hh!A$2:B$4261,2,FALSE())</f>
        <v>5</v>
      </c>
      <c r="Q3805" t="str">
        <f t="shared" si="237"/>
        <v>Izr</v>
      </c>
      <c r="R3805" t="str">
        <f t="shared" si="238"/>
        <v>VS</v>
      </c>
      <c r="S3805" s="24" t="s">
        <v>1256</v>
      </c>
      <c r="T3805" t="str">
        <f t="shared" si="239"/>
        <v/>
      </c>
      <c r="U3805">
        <f>VLOOKUP(S3805,ar_skupina!L$2:M$136,2,FALSE())</f>
        <v>109</v>
      </c>
    </row>
    <row r="3806" spans="1:21" ht="14.25" customHeight="1" x14ac:dyDescent="0.25">
      <c r="A3806">
        <v>4582</v>
      </c>
      <c r="B3806" s="9">
        <v>45296.75</v>
      </c>
      <c r="C3806" s="9">
        <v>45296.854166666701</v>
      </c>
      <c r="D3806" t="s">
        <v>2426</v>
      </c>
      <c r="E3806" t="s">
        <v>16</v>
      </c>
      <c r="F3806" t="s">
        <v>2425</v>
      </c>
      <c r="G3806" t="s">
        <v>5</v>
      </c>
      <c r="H3806" t="s">
        <v>2427</v>
      </c>
      <c r="I3806" s="63" t="e">
        <f t="array" ref="I3806">_xlfn.IFS(#REF!="1",1,#REF!="2",2,#REF!="3",3,#REF!="1A",4,#REF!="1B",5,#REF!="2A",6,#REF!="2B",7,#REF!="3A",8,#REF!="3B",9,#REF!="4A",10,#REF!="","")</f>
        <v>#REF!</v>
      </c>
      <c r="J3806">
        <f>VLOOKUP(F3806,profesor!$G$2:$H$101,2,0)</f>
        <v>37</v>
      </c>
      <c r="K3806">
        <f>VLOOKUP(H3806,ar_predmet!A:C,3,0)</f>
        <v>72</v>
      </c>
      <c r="L3806" s="3">
        <f>VLOOKUP(H3806,ar_predmet!A:C,2,FALSE())</f>
        <v>6105</v>
      </c>
      <c r="M3806">
        <f>+VLOOKUP(G3806,tip_dogodka!$B$2:$C$10,2,0)</f>
        <v>4</v>
      </c>
      <c r="N3806">
        <f>+VLOOKUP(E3806,prostor!$F$1:$G$101,2,0)</f>
        <v>54</v>
      </c>
      <c r="O3806">
        <f t="shared" si="236"/>
        <v>150</v>
      </c>
      <c r="P3806">
        <f>VLOOKUP(O3806,mi2hh!A$2:B$4261,2,FALSE())</f>
        <v>3</v>
      </c>
      <c r="Q3806" t="str">
        <f t="shared" si="237"/>
        <v>Red</v>
      </c>
      <c r="R3806" t="str">
        <f t="shared" si="238"/>
        <v>UN</v>
      </c>
      <c r="S3806" s="24" t="s">
        <v>1202</v>
      </c>
      <c r="T3806" t="str">
        <f t="shared" si="239"/>
        <v>2</v>
      </c>
      <c r="U3806">
        <f>VLOOKUP(S3806,ar_skupina!L$2:M$136,2,FALSE())</f>
        <v>59</v>
      </c>
    </row>
    <row r="3807" spans="1:21" ht="14.25" customHeight="1" x14ac:dyDescent="0.25">
      <c r="A3807">
        <v>4583</v>
      </c>
      <c r="B3807" s="9">
        <v>45407.791666666701</v>
      </c>
      <c r="C3807" s="9">
        <v>45407.895833333299</v>
      </c>
      <c r="D3807" t="s">
        <v>2455</v>
      </c>
      <c r="E3807" t="s">
        <v>17</v>
      </c>
      <c r="F3807" t="s">
        <v>2425</v>
      </c>
      <c r="G3807" t="s">
        <v>3</v>
      </c>
      <c r="H3807" t="s">
        <v>2083</v>
      </c>
      <c r="I3807" s="63" t="e">
        <f t="array" ref="I3807">_xlfn.IFS(#REF!="1",1,#REF!="2",2,#REF!="3",3,#REF!="1A",4,#REF!="1B",5,#REF!="2A",6,#REF!="2B",7,#REF!="3A",8,#REF!="3B",9,#REF!="4A",10,#REF!="","")</f>
        <v>#REF!</v>
      </c>
      <c r="J3807">
        <f>VLOOKUP(F3807,profesor!$G$2:$H$101,2,0)</f>
        <v>37</v>
      </c>
      <c r="K3807">
        <f>VLOOKUP(H3807,ar_predmet!A:C,3,0)</f>
        <v>255</v>
      </c>
      <c r="L3807" s="3" t="str">
        <f>VLOOKUP(H3807,ar_predmet!A:C,2,FALSE())</f>
        <v>S303</v>
      </c>
      <c r="M3807">
        <f>+VLOOKUP(G3807,tip_dogodka!$B$2:$C$10,2,0)</f>
        <v>2</v>
      </c>
      <c r="N3807">
        <f>+VLOOKUP(E3807,prostor!$F$1:$G$101,2,0)</f>
        <v>55</v>
      </c>
      <c r="O3807">
        <f t="shared" si="236"/>
        <v>150</v>
      </c>
      <c r="P3807">
        <f>VLOOKUP(O3807,mi2hh!A$2:B$4261,2,FALSE())</f>
        <v>3</v>
      </c>
      <c r="Q3807" t="str">
        <f t="shared" si="237"/>
        <v>Izr</v>
      </c>
      <c r="R3807" t="str">
        <f t="shared" si="238"/>
        <v>VS</v>
      </c>
      <c r="S3807" s="24" t="s">
        <v>1255</v>
      </c>
      <c r="T3807" t="str">
        <f t="shared" si="239"/>
        <v/>
      </c>
      <c r="U3807">
        <f>VLOOKUP(S3807,ar_skupina!L$2:M$136,2,FALSE())</f>
        <v>108</v>
      </c>
    </row>
    <row r="3808" spans="1:21" ht="14.25" customHeight="1" x14ac:dyDescent="0.25">
      <c r="A3808">
        <v>4584</v>
      </c>
      <c r="B3808" s="9">
        <v>45273.635416666701</v>
      </c>
      <c r="C3808" s="9">
        <v>45273.739583333299</v>
      </c>
      <c r="D3808" t="s">
        <v>2432</v>
      </c>
      <c r="E3808" t="s">
        <v>17</v>
      </c>
      <c r="F3808" t="s">
        <v>2425</v>
      </c>
      <c r="G3808" t="s">
        <v>3</v>
      </c>
      <c r="H3808" t="s">
        <v>2427</v>
      </c>
      <c r="I3808" s="63" t="e">
        <f t="array" ref="I3808">_xlfn.IFS(#REF!="1",1,#REF!="2",2,#REF!="3",3,#REF!="1A",4,#REF!="1B",5,#REF!="2A",6,#REF!="2B",7,#REF!="3A",8,#REF!="3B",9,#REF!="4A",10,#REF!="","")</f>
        <v>#REF!</v>
      </c>
      <c r="J3808">
        <f>VLOOKUP(F3808,profesor!$G$2:$H$101,2,0)</f>
        <v>37</v>
      </c>
      <c r="K3808">
        <f>VLOOKUP(H3808,ar_predmet!A:C,3,0)</f>
        <v>72</v>
      </c>
      <c r="L3808" s="3">
        <f>VLOOKUP(H3808,ar_predmet!A:C,2,FALSE())</f>
        <v>6105</v>
      </c>
      <c r="M3808">
        <f>+VLOOKUP(G3808,tip_dogodka!$B$2:$C$10,2,0)</f>
        <v>2</v>
      </c>
      <c r="N3808">
        <f>+VLOOKUP(E3808,prostor!$F$1:$G$101,2,0)</f>
        <v>55</v>
      </c>
      <c r="O3808">
        <f t="shared" si="236"/>
        <v>150</v>
      </c>
      <c r="P3808">
        <f>VLOOKUP(O3808,mi2hh!A$2:B$4261,2,FALSE())</f>
        <v>3</v>
      </c>
      <c r="Q3808" t="str">
        <f t="shared" si="237"/>
        <v>Red</v>
      </c>
      <c r="R3808" t="str">
        <f t="shared" si="238"/>
        <v>UN</v>
      </c>
      <c r="S3808" s="24" t="s">
        <v>1201</v>
      </c>
      <c r="T3808" t="str">
        <f t="shared" si="239"/>
        <v>1</v>
      </c>
      <c r="U3808">
        <f>VLOOKUP(S3808,ar_skupina!L$2:M$136,2,FALSE())</f>
        <v>58</v>
      </c>
    </row>
    <row r="3809" spans="1:21" ht="14.25" customHeight="1" x14ac:dyDescent="0.25">
      <c r="A3809">
        <v>4585</v>
      </c>
      <c r="B3809" s="9">
        <v>45376.635416666701</v>
      </c>
      <c r="C3809" s="9">
        <v>45376.739583333299</v>
      </c>
      <c r="D3809" t="s">
        <v>2438</v>
      </c>
      <c r="E3809">
        <v>111</v>
      </c>
      <c r="F3809" t="s">
        <v>2425</v>
      </c>
      <c r="G3809" t="s">
        <v>3</v>
      </c>
      <c r="H3809" t="s">
        <v>2290</v>
      </c>
      <c r="I3809" s="63" t="e">
        <f t="array" ref="I3809">_xlfn.IFS(#REF!="1",1,#REF!="2",2,#REF!="3",3,#REF!="1A",4,#REF!="1B",5,#REF!="2A",6,#REF!="2B",7,#REF!="3A",8,#REF!="3B",9,#REF!="4A",10,#REF!="","")</f>
        <v>#REF!</v>
      </c>
      <c r="J3809">
        <f>VLOOKUP(F3809,profesor!$G$2:$H$101,2,0)</f>
        <v>37</v>
      </c>
      <c r="K3809">
        <f>VLOOKUP(H3809,ar_predmet!A:C,3,0)</f>
        <v>191</v>
      </c>
      <c r="L3809" s="3">
        <f>VLOOKUP(H3809,ar_predmet!A:C,2,FALSE())</f>
        <v>7234</v>
      </c>
      <c r="M3809">
        <f>+VLOOKUP(G3809,tip_dogodka!$B$2:$C$10,2,0)</f>
        <v>2</v>
      </c>
      <c r="N3809">
        <f>+VLOOKUP(E3809,prostor!$F$1:$G$101,2,0)</f>
        <v>4</v>
      </c>
      <c r="O3809">
        <f t="shared" si="236"/>
        <v>150</v>
      </c>
      <c r="P3809">
        <f>VLOOKUP(O3809,mi2hh!A$2:B$4261,2,FALSE())</f>
        <v>3</v>
      </c>
      <c r="Q3809" t="str">
        <f t="shared" si="237"/>
        <v>Red</v>
      </c>
      <c r="R3809" t="str">
        <f t="shared" si="238"/>
        <v>MA</v>
      </c>
      <c r="S3809" s="24" t="s">
        <v>1232</v>
      </c>
      <c r="T3809" t="str">
        <f t="shared" si="239"/>
        <v/>
      </c>
      <c r="U3809">
        <f>VLOOKUP(S3809,ar_skupina!L$2:M$136,2,FALSE())</f>
        <v>78</v>
      </c>
    </row>
    <row r="3810" spans="1:21" ht="14.25" customHeight="1" x14ac:dyDescent="0.25">
      <c r="A3810">
        <v>4586</v>
      </c>
      <c r="B3810" s="9">
        <v>45267.635416666701</v>
      </c>
      <c r="C3810" s="9">
        <v>45267.739583333299</v>
      </c>
      <c r="D3810" t="s">
        <v>2432</v>
      </c>
      <c r="E3810">
        <v>301</v>
      </c>
      <c r="F3810" t="s">
        <v>2425</v>
      </c>
      <c r="G3810" t="s">
        <v>3</v>
      </c>
      <c r="H3810" t="s">
        <v>2427</v>
      </c>
      <c r="I3810" s="63" t="e">
        <f t="array" ref="I3810">_xlfn.IFS(#REF!="1",1,#REF!="2",2,#REF!="3",3,#REF!="1A",4,#REF!="1B",5,#REF!="2A",6,#REF!="2B",7,#REF!="3A",8,#REF!="3B",9,#REF!="4A",10,#REF!="","")</f>
        <v>#REF!</v>
      </c>
      <c r="J3810">
        <f>VLOOKUP(F3810,profesor!$G$2:$H$101,2,0)</f>
        <v>37</v>
      </c>
      <c r="K3810">
        <f>VLOOKUP(H3810,ar_predmet!A:C,3,0)</f>
        <v>72</v>
      </c>
      <c r="L3810" s="3">
        <f>VLOOKUP(H3810,ar_predmet!A:C,2,FALSE())</f>
        <v>6105</v>
      </c>
      <c r="M3810">
        <f>+VLOOKUP(G3810,tip_dogodka!$B$2:$C$10,2,0)</f>
        <v>2</v>
      </c>
      <c r="N3810">
        <f>+VLOOKUP(E3810,prostor!$F$1:$G$101,2,0)</f>
        <v>5</v>
      </c>
      <c r="O3810">
        <f t="shared" si="236"/>
        <v>150</v>
      </c>
      <c r="P3810">
        <f>VLOOKUP(O3810,mi2hh!A$2:B$4261,2,FALSE())</f>
        <v>3</v>
      </c>
      <c r="Q3810" t="str">
        <f t="shared" si="237"/>
        <v>Red</v>
      </c>
      <c r="R3810" t="str">
        <f t="shared" si="238"/>
        <v>UN</v>
      </c>
      <c r="S3810" s="24" t="s">
        <v>1201</v>
      </c>
      <c r="T3810" t="str">
        <f t="shared" si="239"/>
        <v>1</v>
      </c>
      <c r="U3810">
        <f>VLOOKUP(S3810,ar_skupina!L$2:M$136,2,FALSE())</f>
        <v>58</v>
      </c>
    </row>
    <row r="3811" spans="1:21" ht="14.25" customHeight="1" x14ac:dyDescent="0.25">
      <c r="A3811">
        <v>4587</v>
      </c>
      <c r="B3811" s="9">
        <v>45394.53125</v>
      </c>
      <c r="C3811" s="9">
        <v>45394.635416666701</v>
      </c>
      <c r="D3811" t="s">
        <v>2440</v>
      </c>
      <c r="E3811">
        <v>301</v>
      </c>
      <c r="F3811" t="s">
        <v>2425</v>
      </c>
      <c r="G3811" t="s">
        <v>3</v>
      </c>
      <c r="H3811" t="s">
        <v>2441</v>
      </c>
      <c r="I3811" s="63" t="e">
        <f t="array" ref="I3811">_xlfn.IFS(#REF!="1",1,#REF!="2",2,#REF!="3",3,#REF!="1A",4,#REF!="1B",5,#REF!="2A",6,#REF!="2B",7,#REF!="3A",8,#REF!="3B",9,#REF!="4A",10,#REF!="","")</f>
        <v>#REF!</v>
      </c>
      <c r="J3811">
        <f>VLOOKUP(F3811,profesor!$G$2:$H$101,2,0)</f>
        <v>37</v>
      </c>
      <c r="K3811">
        <f>VLOOKUP(H3811,ar_predmet!A:C,3,0)</f>
        <v>55</v>
      </c>
      <c r="L3811" s="3">
        <f>VLOOKUP(H3811,ar_predmet!A:C,2,FALSE())</f>
        <v>5312</v>
      </c>
      <c r="M3811">
        <f>+VLOOKUP(G3811,tip_dogodka!$B$2:$C$10,2,0)</f>
        <v>2</v>
      </c>
      <c r="N3811">
        <f>+VLOOKUP(E3811,prostor!$F$1:$G$101,2,0)</f>
        <v>5</v>
      </c>
      <c r="O3811">
        <f t="shared" si="236"/>
        <v>150</v>
      </c>
      <c r="P3811">
        <f>VLOOKUP(O3811,mi2hh!A$2:B$4261,2,FALSE())</f>
        <v>3</v>
      </c>
      <c r="Q3811" t="str">
        <f t="shared" si="237"/>
        <v>Red</v>
      </c>
      <c r="R3811" t="str">
        <f t="shared" si="238"/>
        <v>VS</v>
      </c>
      <c r="S3811" s="24" t="s">
        <v>1181</v>
      </c>
      <c r="T3811" t="str">
        <f t="shared" si="239"/>
        <v/>
      </c>
      <c r="U3811">
        <f>VLOOKUP(S3811,ar_skupina!L$2:M$136,2,FALSE())</f>
        <v>41</v>
      </c>
    </row>
    <row r="3812" spans="1:21" ht="14.25" customHeight="1" x14ac:dyDescent="0.25">
      <c r="A3812">
        <v>4588</v>
      </c>
      <c r="B3812" s="9">
        <v>45376.375</v>
      </c>
      <c r="C3812" s="9">
        <v>45376.479166666701</v>
      </c>
      <c r="D3812" t="s">
        <v>2438</v>
      </c>
      <c r="E3812">
        <v>111</v>
      </c>
      <c r="F3812" t="s">
        <v>2425</v>
      </c>
      <c r="G3812" t="s">
        <v>3</v>
      </c>
      <c r="H3812" t="s">
        <v>2290</v>
      </c>
      <c r="I3812" s="63" t="e">
        <f t="array" ref="I3812">_xlfn.IFS(#REF!="1",1,#REF!="2",2,#REF!="3",3,#REF!="1A",4,#REF!="1B",5,#REF!="2A",6,#REF!="2B",7,#REF!="3A",8,#REF!="3B",9,#REF!="4A",10,#REF!="","")</f>
        <v>#REF!</v>
      </c>
      <c r="J3812">
        <f>VLOOKUP(F3812,profesor!$G$2:$H$101,2,0)</f>
        <v>37</v>
      </c>
      <c r="K3812">
        <f>VLOOKUP(H3812,ar_predmet!A:C,3,0)</f>
        <v>191</v>
      </c>
      <c r="L3812" s="3">
        <f>VLOOKUP(H3812,ar_predmet!A:C,2,FALSE())</f>
        <v>7234</v>
      </c>
      <c r="M3812">
        <f>+VLOOKUP(G3812,tip_dogodka!$B$2:$C$10,2,0)</f>
        <v>2</v>
      </c>
      <c r="N3812">
        <f>+VLOOKUP(E3812,prostor!$F$1:$G$101,2,0)</f>
        <v>4</v>
      </c>
      <c r="O3812">
        <f t="shared" si="236"/>
        <v>150</v>
      </c>
      <c r="P3812">
        <f>VLOOKUP(O3812,mi2hh!A$2:B$4261,2,FALSE())</f>
        <v>3</v>
      </c>
      <c r="Q3812" t="str">
        <f t="shared" si="237"/>
        <v>Red</v>
      </c>
      <c r="R3812" t="str">
        <f t="shared" si="238"/>
        <v>MA</v>
      </c>
      <c r="S3812" s="24" t="s">
        <v>1232</v>
      </c>
      <c r="T3812" t="str">
        <f t="shared" si="239"/>
        <v/>
      </c>
      <c r="U3812">
        <f>VLOOKUP(S3812,ar_skupina!L$2:M$136,2,FALSE())</f>
        <v>78</v>
      </c>
    </row>
    <row r="3813" spans="1:21" ht="14.25" customHeight="1" x14ac:dyDescent="0.25">
      <c r="A3813">
        <v>4589</v>
      </c>
      <c r="B3813" s="9">
        <v>45000.489583333299</v>
      </c>
      <c r="C3813" s="9">
        <v>45000.59375</v>
      </c>
      <c r="D3813" t="s">
        <v>2245</v>
      </c>
      <c r="E3813" t="s">
        <v>16</v>
      </c>
      <c r="F3813" t="s">
        <v>2459</v>
      </c>
      <c r="G3813" t="s">
        <v>5</v>
      </c>
      <c r="H3813" t="s">
        <v>1690</v>
      </c>
      <c r="I3813" s="63" t="e">
        <f t="array" ref="I3813">_xlfn.IFS(#REF!="1",1,#REF!="2",2,#REF!="3",3,#REF!="1A",4,#REF!="1B",5,#REF!="2A",6,#REF!="2B",7,#REF!="3A",8,#REF!="3B",9,#REF!="4A",10,#REF!="","")</f>
        <v>#REF!</v>
      </c>
      <c r="J3813">
        <f>VLOOKUP(F3813,profesor!$G$2:$H$101,2,0)</f>
        <v>63</v>
      </c>
      <c r="K3813">
        <f>VLOOKUP(H3813,ar_predmet!A:C,3,0)</f>
        <v>199</v>
      </c>
      <c r="L3813" s="3">
        <f>VLOOKUP(H3813,ar_predmet!A:C,2,FALSE())</f>
        <v>7242</v>
      </c>
      <c r="M3813">
        <f>+VLOOKUP(G3813,tip_dogodka!$B$2:$C$10,2,0)</f>
        <v>4</v>
      </c>
      <c r="N3813">
        <f>+VLOOKUP(E3813,prostor!$F$1:$G$101,2,0)</f>
        <v>54</v>
      </c>
      <c r="O3813">
        <f t="shared" si="236"/>
        <v>150</v>
      </c>
      <c r="P3813">
        <f>VLOOKUP(O3813,mi2hh!A$2:B$4261,2,FALSE())</f>
        <v>3</v>
      </c>
      <c r="Q3813" t="str">
        <f t="shared" si="237"/>
        <v>Red</v>
      </c>
      <c r="R3813" t="str">
        <f t="shared" si="238"/>
        <v>MA</v>
      </c>
      <c r="S3813" s="24" t="s">
        <v>1228</v>
      </c>
      <c r="U3813">
        <f>VLOOKUP(S3813,ar_skupina!L$2:M$136,2,FALSE())</f>
        <v>84</v>
      </c>
    </row>
    <row r="3814" spans="1:21" ht="14.25" customHeight="1" x14ac:dyDescent="0.25">
      <c r="A3814">
        <v>4590</v>
      </c>
      <c r="B3814" s="9">
        <v>45055.416666666701</v>
      </c>
      <c r="C3814" s="9">
        <v>45055.520833333299</v>
      </c>
      <c r="D3814" t="s">
        <v>1983</v>
      </c>
      <c r="E3814" t="s">
        <v>16</v>
      </c>
      <c r="F3814" t="s">
        <v>2459</v>
      </c>
      <c r="G3814" t="s">
        <v>5</v>
      </c>
      <c r="H3814" t="s">
        <v>1470</v>
      </c>
      <c r="I3814" s="63" t="e">
        <f t="array" ref="I3814">_xlfn.IFS(#REF!="1",1,#REF!="2",2,#REF!="3",3,#REF!="1A",4,#REF!="1B",5,#REF!="2A",6,#REF!="2B",7,#REF!="3A",8,#REF!="3B",9,#REF!="4A",10,#REF!="","")</f>
        <v>#REF!</v>
      </c>
      <c r="J3814">
        <f>VLOOKUP(F3814,profesor!$G$2:$H$101,2,0)</f>
        <v>63</v>
      </c>
      <c r="K3814">
        <f>VLOOKUP(H3814,ar_predmet!A:C,3,0)</f>
        <v>33</v>
      </c>
      <c r="L3814" s="3">
        <f>VLOOKUP(H3814,ar_predmet!A:C,2,FALSE())</f>
        <v>5235</v>
      </c>
      <c r="M3814">
        <f>+VLOOKUP(G3814,tip_dogodka!$B$2:$C$10,2,0)</f>
        <v>4</v>
      </c>
      <c r="N3814">
        <f>+VLOOKUP(E3814,prostor!$F$1:$G$101,2,0)</f>
        <v>54</v>
      </c>
      <c r="O3814">
        <f t="shared" si="236"/>
        <v>150</v>
      </c>
      <c r="P3814">
        <f>VLOOKUP(O3814,mi2hh!A$2:B$4261,2,FALSE())</f>
        <v>3</v>
      </c>
      <c r="Q3814" t="str">
        <f t="shared" si="237"/>
        <v>Red</v>
      </c>
      <c r="R3814" t="str">
        <f t="shared" si="238"/>
        <v>VS</v>
      </c>
      <c r="S3814" s="24" t="s">
        <v>1155</v>
      </c>
      <c r="U3814">
        <f>VLOOKUP(S3814,ar_skupina!L$2:M$136,2,FALSE())</f>
        <v>18</v>
      </c>
    </row>
    <row r="3815" spans="1:21" ht="14.25" customHeight="1" x14ac:dyDescent="0.25">
      <c r="A3815">
        <v>4591</v>
      </c>
      <c r="B3815" s="9">
        <v>45058.53125</v>
      </c>
      <c r="C3815" s="9">
        <v>45058.635416666701</v>
      </c>
      <c r="D3815" t="s">
        <v>1460</v>
      </c>
      <c r="E3815">
        <v>413</v>
      </c>
      <c r="F3815" t="s">
        <v>2459</v>
      </c>
      <c r="G3815" t="s">
        <v>3</v>
      </c>
      <c r="H3815" t="s">
        <v>1446</v>
      </c>
      <c r="I3815" s="63" t="e">
        <f t="array" ref="I3815">_xlfn.IFS(#REF!="1",1,#REF!="2",2,#REF!="3",3,#REF!="1A",4,#REF!="1B",5,#REF!="2A",6,#REF!="2B",7,#REF!="3A",8,#REF!="3B",9,#REF!="4A",10,#REF!="","")</f>
        <v>#REF!</v>
      </c>
      <c r="J3815">
        <f>VLOOKUP(F3815,profesor!$G$2:$H$101,2,0)</f>
        <v>63</v>
      </c>
      <c r="K3815">
        <f>VLOOKUP(H3815,ar_predmet!A:C,3,0)</f>
        <v>61</v>
      </c>
      <c r="L3815" s="3">
        <f>VLOOKUP(H3815,ar_predmet!A:C,2,FALSE())</f>
        <v>5318</v>
      </c>
      <c r="M3815">
        <f>+VLOOKUP(G3815,tip_dogodka!$B$2:$C$10,2,0)</f>
        <v>2</v>
      </c>
      <c r="N3815">
        <f>+VLOOKUP(E3815,prostor!$F$1:$G$101,2,0)</f>
        <v>16</v>
      </c>
      <c r="O3815">
        <f t="shared" si="236"/>
        <v>150</v>
      </c>
      <c r="P3815">
        <f>VLOOKUP(O3815,mi2hh!A$2:B$4261,2,FALSE())</f>
        <v>3</v>
      </c>
      <c r="Q3815" t="str">
        <f t="shared" si="237"/>
        <v>Red</v>
      </c>
      <c r="R3815" t="str">
        <f t="shared" si="238"/>
        <v>VS</v>
      </c>
      <c r="S3815" s="24" t="s">
        <v>1188</v>
      </c>
      <c r="U3815">
        <f>VLOOKUP(S3815,ar_skupina!L$2:M$136,2,FALSE())</f>
        <v>47</v>
      </c>
    </row>
    <row r="3816" spans="1:21" ht="14.25" customHeight="1" x14ac:dyDescent="0.25">
      <c r="A3816">
        <v>4592</v>
      </c>
      <c r="B3816" s="9">
        <v>45035.416666666701</v>
      </c>
      <c r="C3816" s="9">
        <v>45035.520833333299</v>
      </c>
      <c r="D3816" t="s">
        <v>1447</v>
      </c>
      <c r="E3816">
        <v>413</v>
      </c>
      <c r="F3816" t="s">
        <v>2459</v>
      </c>
      <c r="G3816" t="s">
        <v>3</v>
      </c>
      <c r="H3816" t="s">
        <v>1446</v>
      </c>
      <c r="I3816" s="63" t="e">
        <f t="array" ref="I3816">_xlfn.IFS(#REF!="1",1,#REF!="2",2,#REF!="3",3,#REF!="1A",4,#REF!="1B",5,#REF!="2A",6,#REF!="2B",7,#REF!="3A",8,#REF!="3B",9,#REF!="4A",10,#REF!="","")</f>
        <v>#REF!</v>
      </c>
      <c r="J3816">
        <f>VLOOKUP(F3816,profesor!$G$2:$H$101,2,0)</f>
        <v>63</v>
      </c>
      <c r="K3816">
        <f>VLOOKUP(H3816,ar_predmet!A:C,3,0)</f>
        <v>61</v>
      </c>
      <c r="L3816" s="3">
        <f>VLOOKUP(H3816,ar_predmet!A:C,2,FALSE())</f>
        <v>5318</v>
      </c>
      <c r="M3816">
        <f>+VLOOKUP(G3816,tip_dogodka!$B$2:$C$10,2,0)</f>
        <v>2</v>
      </c>
      <c r="N3816">
        <f>+VLOOKUP(E3816,prostor!$F$1:$G$101,2,0)</f>
        <v>16</v>
      </c>
      <c r="O3816">
        <f t="shared" si="236"/>
        <v>150</v>
      </c>
      <c r="P3816">
        <f>VLOOKUP(O3816,mi2hh!A$2:B$4261,2,FALSE())</f>
        <v>3</v>
      </c>
      <c r="Q3816" t="str">
        <f t="shared" si="237"/>
        <v>Red</v>
      </c>
      <c r="R3816" t="str">
        <f t="shared" si="238"/>
        <v>VS</v>
      </c>
      <c r="S3816" s="24" t="s">
        <v>1188</v>
      </c>
      <c r="U3816">
        <f>VLOOKUP(S3816,ar_skupina!L$2:M$136,2,FALSE())</f>
        <v>47</v>
      </c>
    </row>
    <row r="3817" spans="1:21" ht="14.25" customHeight="1" x14ac:dyDescent="0.25">
      <c r="A3817">
        <v>4593</v>
      </c>
      <c r="B3817" s="9">
        <v>44868.635416666701</v>
      </c>
      <c r="C3817" s="9">
        <v>44868.739583333299</v>
      </c>
      <c r="D3817" t="s">
        <v>1793</v>
      </c>
      <c r="E3817">
        <v>412</v>
      </c>
      <c r="F3817" t="s">
        <v>2459</v>
      </c>
      <c r="G3817" t="s">
        <v>3</v>
      </c>
      <c r="H3817" t="s">
        <v>701</v>
      </c>
      <c r="I3817" s="63" t="e">
        <f t="array" ref="I3817">_xlfn.IFS(#REF!="1",1,#REF!="2",2,#REF!="3",3,#REF!="1A",4,#REF!="1B",5,#REF!="2A",6,#REF!="2B",7,#REF!="3A",8,#REF!="3B",9,#REF!="4A",10,#REF!="","")</f>
        <v>#REF!</v>
      </c>
      <c r="J3817">
        <f>VLOOKUP(F3817,profesor!$G$2:$H$101,2,0)</f>
        <v>63</v>
      </c>
      <c r="K3817">
        <f>VLOOKUP(H3817,ar_predmet!A:C,3,0)</f>
        <v>27</v>
      </c>
      <c r="L3817" s="3">
        <f>VLOOKUP(H3817,ar_predmet!A:C,2,FALSE())</f>
        <v>5229</v>
      </c>
      <c r="M3817">
        <f>+VLOOKUP(G3817,tip_dogodka!$B$2:$C$10,2,0)</f>
        <v>2</v>
      </c>
      <c r="N3817">
        <f>+VLOOKUP(E3817,prostor!$F$1:$G$101,2,0)</f>
        <v>15</v>
      </c>
      <c r="O3817">
        <f t="shared" si="236"/>
        <v>150</v>
      </c>
      <c r="P3817">
        <f>VLOOKUP(O3817,mi2hh!A$2:B$4261,2,FALSE())</f>
        <v>3</v>
      </c>
      <c r="Q3817" t="str">
        <f t="shared" si="237"/>
        <v>Red</v>
      </c>
      <c r="R3817" t="str">
        <f t="shared" si="238"/>
        <v>VS</v>
      </c>
      <c r="S3817" s="24" t="s">
        <v>1158</v>
      </c>
      <c r="T3817" t="str">
        <f>IF(ISNUMBER(FIND("1. skupina",D3817)),"1",IF(ISNUMBER(FIND("2. skupina",D3817)),"2",IF(ISNUMBER(FIND("3. skupina",D3817)),"3",IF(ISNUMBER(FIND("1.a skupina",D3817)),"1A",IF(ISNUMBER(FIND("1.b skupina",D3817)),"1B",IF(ISNUMBER(FIND("2.a skupina",D3817)),"2A",IF(ISNUMBER(FIND("2.b skupina",D3817)),"2B",IF(ISNUMBER(FIND("3.a skupina",D3817)),"3A",IF(ISNUMBER(FIND("3.b skupina",D3817)),"3B",IF(ISNUMBER(FIND("4.a skupina",D3817)),"4A",""))))))))))</f>
        <v>1</v>
      </c>
      <c r="U3817">
        <f>VLOOKUP(S3817,ar_skupina!L$2:M$136,2,FALSE())</f>
        <v>21</v>
      </c>
    </row>
    <row r="3818" spans="1:21" ht="14.25" customHeight="1" x14ac:dyDescent="0.25">
      <c r="A3818">
        <v>4594</v>
      </c>
      <c r="B3818" s="9">
        <v>45034.416666666701</v>
      </c>
      <c r="C3818" s="9">
        <v>45034.520833333299</v>
      </c>
      <c r="D3818" t="s">
        <v>1460</v>
      </c>
      <c r="E3818">
        <v>413</v>
      </c>
      <c r="F3818" t="s">
        <v>2459</v>
      </c>
      <c r="G3818" t="s">
        <v>3</v>
      </c>
      <c r="H3818" t="s">
        <v>1446</v>
      </c>
      <c r="I3818" s="63" t="e">
        <f t="array" ref="I3818">_xlfn.IFS(#REF!="1",1,#REF!="2",2,#REF!="3",3,#REF!="1A",4,#REF!="1B",5,#REF!="2A",6,#REF!="2B",7,#REF!="3A",8,#REF!="3B",9,#REF!="4A",10,#REF!="","")</f>
        <v>#REF!</v>
      </c>
      <c r="J3818">
        <f>VLOOKUP(F3818,profesor!$G$2:$H$101,2,0)</f>
        <v>63</v>
      </c>
      <c r="K3818">
        <f>VLOOKUP(H3818,ar_predmet!A:C,3,0)</f>
        <v>61</v>
      </c>
      <c r="L3818" s="3">
        <f>VLOOKUP(H3818,ar_predmet!A:C,2,FALSE())</f>
        <v>5318</v>
      </c>
      <c r="M3818">
        <f>+VLOOKUP(G3818,tip_dogodka!$B$2:$C$10,2,0)</f>
        <v>2</v>
      </c>
      <c r="N3818">
        <f>+VLOOKUP(E3818,prostor!$F$1:$G$101,2,0)</f>
        <v>16</v>
      </c>
      <c r="O3818">
        <f t="shared" si="236"/>
        <v>150</v>
      </c>
      <c r="P3818">
        <f>VLOOKUP(O3818,mi2hh!A$2:B$4261,2,FALSE())</f>
        <v>3</v>
      </c>
      <c r="Q3818" t="str">
        <f t="shared" si="237"/>
        <v>Red</v>
      </c>
      <c r="R3818" t="str">
        <f t="shared" si="238"/>
        <v>VS</v>
      </c>
      <c r="S3818" s="24" t="s">
        <v>1188</v>
      </c>
      <c r="U3818">
        <f>VLOOKUP(S3818,ar_skupina!L$2:M$136,2,FALSE())</f>
        <v>47</v>
      </c>
    </row>
    <row r="3819" spans="1:21" ht="14.25" customHeight="1" x14ac:dyDescent="0.25">
      <c r="A3819">
        <v>4595</v>
      </c>
      <c r="B3819" s="9">
        <v>44869.489583333299</v>
      </c>
      <c r="C3819" s="9">
        <v>44869.59375</v>
      </c>
      <c r="D3819" t="s">
        <v>1878</v>
      </c>
      <c r="E3819">
        <v>412</v>
      </c>
      <c r="F3819" t="s">
        <v>2459</v>
      </c>
      <c r="G3819" t="s">
        <v>3</v>
      </c>
      <c r="H3819" t="s">
        <v>701</v>
      </c>
      <c r="I3819" s="63" t="e">
        <f t="array" ref="I3819">_xlfn.IFS(#REF!="1",1,#REF!="2",2,#REF!="3",3,#REF!="1A",4,#REF!="1B",5,#REF!="2A",6,#REF!="2B",7,#REF!="3A",8,#REF!="3B",9,#REF!="4A",10,#REF!="","")</f>
        <v>#REF!</v>
      </c>
      <c r="J3819">
        <f>VLOOKUP(F3819,profesor!$G$2:$H$101,2,0)</f>
        <v>63</v>
      </c>
      <c r="K3819">
        <f>VLOOKUP(H3819,ar_predmet!A:C,3,0)</f>
        <v>27</v>
      </c>
      <c r="L3819" s="3">
        <f>VLOOKUP(H3819,ar_predmet!A:C,2,FALSE())</f>
        <v>5229</v>
      </c>
      <c r="M3819">
        <f>+VLOOKUP(G3819,tip_dogodka!$B$2:$C$10,2,0)</f>
        <v>2</v>
      </c>
      <c r="N3819">
        <f>+VLOOKUP(E3819,prostor!$F$1:$G$101,2,0)</f>
        <v>15</v>
      </c>
      <c r="O3819">
        <f t="shared" si="236"/>
        <v>150</v>
      </c>
      <c r="P3819">
        <f>VLOOKUP(O3819,mi2hh!A$2:B$4261,2,FALSE())</f>
        <v>3</v>
      </c>
      <c r="Q3819" t="str">
        <f t="shared" si="237"/>
        <v>Red</v>
      </c>
      <c r="R3819" t="str">
        <f t="shared" si="238"/>
        <v>VS</v>
      </c>
      <c r="S3819" s="24" t="s">
        <v>1159</v>
      </c>
      <c r="T3819" t="str">
        <f>IF(ISNUMBER(FIND("1. skupina",D3819)),"1",IF(ISNUMBER(FIND("2. skupina",D3819)),"2",IF(ISNUMBER(FIND("3. skupina",D3819)),"3",IF(ISNUMBER(FIND("1.a skupina",D3819)),"1A",IF(ISNUMBER(FIND("1.b skupina",D3819)),"1B",IF(ISNUMBER(FIND("2.a skupina",D3819)),"2A",IF(ISNUMBER(FIND("2.b skupina",D3819)),"2B",IF(ISNUMBER(FIND("3.a skupina",D3819)),"3A",IF(ISNUMBER(FIND("3.b skupina",D3819)),"3B",IF(ISNUMBER(FIND("4.a skupina",D3819)),"4A",""))))))))))</f>
        <v>2</v>
      </c>
      <c r="U3819">
        <f>VLOOKUP(S3819,ar_skupina!L$2:M$136,2,FALSE())</f>
        <v>22</v>
      </c>
    </row>
    <row r="3820" spans="1:21" ht="14.25" customHeight="1" x14ac:dyDescent="0.25">
      <c r="A3820">
        <v>4596</v>
      </c>
      <c r="B3820" s="9">
        <v>45001.489583333299</v>
      </c>
      <c r="C3820" s="9">
        <v>45001.59375</v>
      </c>
      <c r="D3820" t="s">
        <v>2236</v>
      </c>
      <c r="E3820">
        <v>412</v>
      </c>
      <c r="F3820" t="s">
        <v>2459</v>
      </c>
      <c r="G3820" t="s">
        <v>3</v>
      </c>
      <c r="H3820" t="s">
        <v>1690</v>
      </c>
      <c r="I3820" s="63" t="e">
        <f t="array" ref="I3820">_xlfn.IFS(#REF!="1",1,#REF!="2",2,#REF!="3",3,#REF!="1A",4,#REF!="1B",5,#REF!="2A",6,#REF!="2B",7,#REF!="3A",8,#REF!="3B",9,#REF!="4A",10,#REF!="","")</f>
        <v>#REF!</v>
      </c>
      <c r="J3820">
        <f>VLOOKUP(F3820,profesor!$G$2:$H$101,2,0)</f>
        <v>63</v>
      </c>
      <c r="K3820">
        <f>VLOOKUP(H3820,ar_predmet!A:C,3,0)</f>
        <v>199</v>
      </c>
      <c r="L3820" s="3">
        <f>VLOOKUP(H3820,ar_predmet!A:C,2,FALSE())</f>
        <v>7242</v>
      </c>
      <c r="M3820">
        <f>+VLOOKUP(G3820,tip_dogodka!$B$2:$C$10,2,0)</f>
        <v>2</v>
      </c>
      <c r="N3820">
        <f>+VLOOKUP(E3820,prostor!$F$1:$G$101,2,0)</f>
        <v>15</v>
      </c>
      <c r="O3820">
        <f t="shared" si="236"/>
        <v>150</v>
      </c>
      <c r="P3820">
        <f>VLOOKUP(O3820,mi2hh!A$2:B$4261,2,FALSE())</f>
        <v>3</v>
      </c>
      <c r="Q3820" t="str">
        <f t="shared" si="237"/>
        <v>Red</v>
      </c>
      <c r="R3820" t="str">
        <f t="shared" si="238"/>
        <v>MA</v>
      </c>
      <c r="S3820" s="24" t="s">
        <v>1228</v>
      </c>
      <c r="U3820">
        <f>VLOOKUP(S3820,ar_skupina!L$2:M$136,2,FALSE())</f>
        <v>84</v>
      </c>
    </row>
    <row r="3821" spans="1:21" ht="14.25" customHeight="1" x14ac:dyDescent="0.25">
      <c r="A3821">
        <v>4597</v>
      </c>
      <c r="B3821" s="9">
        <v>45057.53125</v>
      </c>
      <c r="C3821" s="9">
        <v>45057.635416666701</v>
      </c>
      <c r="D3821" t="s">
        <v>1447</v>
      </c>
      <c r="E3821">
        <v>413</v>
      </c>
      <c r="F3821" t="s">
        <v>2459</v>
      </c>
      <c r="G3821" t="s">
        <v>3</v>
      </c>
      <c r="H3821" t="s">
        <v>1446</v>
      </c>
      <c r="I3821" s="63" t="e">
        <f t="array" ref="I3821">_xlfn.IFS(#REF!="1",1,#REF!="2",2,#REF!="3",3,#REF!="1A",4,#REF!="1B",5,#REF!="2A",6,#REF!="2B",7,#REF!="3A",8,#REF!="3B",9,#REF!="4A",10,#REF!="","")</f>
        <v>#REF!</v>
      </c>
      <c r="J3821">
        <f>VLOOKUP(F3821,profesor!$G$2:$H$101,2,0)</f>
        <v>63</v>
      </c>
      <c r="K3821">
        <f>VLOOKUP(H3821,ar_predmet!A:C,3,0)</f>
        <v>61</v>
      </c>
      <c r="L3821" s="3">
        <f>VLOOKUP(H3821,ar_predmet!A:C,2,FALSE())</f>
        <v>5318</v>
      </c>
      <c r="M3821">
        <f>+VLOOKUP(G3821,tip_dogodka!$B$2:$C$10,2,0)</f>
        <v>2</v>
      </c>
      <c r="N3821">
        <f>+VLOOKUP(E3821,prostor!$F$1:$G$101,2,0)</f>
        <v>16</v>
      </c>
      <c r="O3821">
        <f t="shared" si="236"/>
        <v>150</v>
      </c>
      <c r="P3821">
        <f>VLOOKUP(O3821,mi2hh!A$2:B$4261,2,FALSE())</f>
        <v>3</v>
      </c>
      <c r="Q3821" t="str">
        <f t="shared" si="237"/>
        <v>Red</v>
      </c>
      <c r="R3821" t="str">
        <f t="shared" si="238"/>
        <v>VS</v>
      </c>
      <c r="S3821" s="24" t="s">
        <v>1188</v>
      </c>
      <c r="U3821">
        <f>VLOOKUP(S3821,ar_skupina!L$2:M$136,2,FALSE())</f>
        <v>47</v>
      </c>
    </row>
    <row r="3822" spans="1:21" ht="14.25" customHeight="1" x14ac:dyDescent="0.25">
      <c r="A3822">
        <v>4598</v>
      </c>
      <c r="B3822" s="9">
        <v>44999.489583333299</v>
      </c>
      <c r="C3822" s="9">
        <v>44999.59375</v>
      </c>
      <c r="D3822" t="s">
        <v>2245</v>
      </c>
      <c r="E3822" t="s">
        <v>16</v>
      </c>
      <c r="F3822" t="s">
        <v>2459</v>
      </c>
      <c r="G3822" t="s">
        <v>5</v>
      </c>
      <c r="H3822" t="s">
        <v>1690</v>
      </c>
      <c r="I3822" s="63" t="e">
        <f t="array" ref="I3822">_xlfn.IFS(#REF!="1",1,#REF!="2",2,#REF!="3",3,#REF!="1A",4,#REF!="1B",5,#REF!="2A",6,#REF!="2B",7,#REF!="3A",8,#REF!="3B",9,#REF!="4A",10,#REF!="","")</f>
        <v>#REF!</v>
      </c>
      <c r="J3822">
        <f>VLOOKUP(F3822,profesor!$G$2:$H$101,2,0)</f>
        <v>63</v>
      </c>
      <c r="K3822">
        <f>VLOOKUP(H3822,ar_predmet!A:C,3,0)</f>
        <v>199</v>
      </c>
      <c r="L3822" s="3">
        <f>VLOOKUP(H3822,ar_predmet!A:C,2,FALSE())</f>
        <v>7242</v>
      </c>
      <c r="M3822">
        <f>+VLOOKUP(G3822,tip_dogodka!$B$2:$C$10,2,0)</f>
        <v>4</v>
      </c>
      <c r="N3822">
        <f>+VLOOKUP(E3822,prostor!$F$1:$G$101,2,0)</f>
        <v>54</v>
      </c>
      <c r="O3822">
        <f t="shared" si="236"/>
        <v>150</v>
      </c>
      <c r="P3822">
        <f>VLOOKUP(O3822,mi2hh!A$2:B$4261,2,FALSE())</f>
        <v>3</v>
      </c>
      <c r="Q3822" t="str">
        <f t="shared" si="237"/>
        <v>Red</v>
      </c>
      <c r="R3822" t="str">
        <f t="shared" si="238"/>
        <v>MA</v>
      </c>
      <c r="S3822" s="24" t="s">
        <v>1228</v>
      </c>
      <c r="U3822">
        <f>VLOOKUP(S3822,ar_skupina!L$2:M$136,2,FALSE())</f>
        <v>84</v>
      </c>
    </row>
    <row r="3823" spans="1:21" ht="14.25" customHeight="1" x14ac:dyDescent="0.25">
      <c r="A3823">
        <v>4599</v>
      </c>
      <c r="B3823" s="9">
        <v>44935.75</v>
      </c>
      <c r="C3823" s="9">
        <v>44935.916666666701</v>
      </c>
      <c r="D3823" t="s">
        <v>2460</v>
      </c>
      <c r="E3823" t="s">
        <v>17</v>
      </c>
      <c r="F3823" t="s">
        <v>2459</v>
      </c>
      <c r="G3823" t="s">
        <v>8</v>
      </c>
      <c r="H3823" t="s">
        <v>1446</v>
      </c>
      <c r="I3823" s="63" t="e">
        <f t="array" ref="I3823">_xlfn.IFS(#REF!="1",1,#REF!="2",2,#REF!="3",3,#REF!="1A",4,#REF!="1B",5,#REF!="2A",6,#REF!="2B",7,#REF!="3A",8,#REF!="3B",9,#REF!="4A",10,#REF!="","")</f>
        <v>#REF!</v>
      </c>
      <c r="J3823">
        <f>VLOOKUP(F3823,profesor!$G$2:$H$101,2,0)</f>
        <v>63</v>
      </c>
      <c r="K3823">
        <f>VLOOKUP(H3823,ar_predmet!A:C,3,0)</f>
        <v>61</v>
      </c>
      <c r="L3823" s="3">
        <f>VLOOKUP(H3823,ar_predmet!A:C,2,FALSE())</f>
        <v>5318</v>
      </c>
      <c r="M3823">
        <f>+VLOOKUP(G3823,tip_dogodka!$B$2:$C$10,2,0)</f>
        <v>7</v>
      </c>
      <c r="N3823">
        <f>+VLOOKUP(E3823,prostor!$F$1:$G$101,2,0)</f>
        <v>55</v>
      </c>
      <c r="O3823">
        <f t="shared" si="236"/>
        <v>240</v>
      </c>
      <c r="P3823">
        <f>VLOOKUP(O3823,mi2hh!A$2:B$4261,2,FALSE())</f>
        <v>5</v>
      </c>
      <c r="Q3823" t="str">
        <f t="shared" si="237"/>
        <v>Izr</v>
      </c>
      <c r="R3823" t="str">
        <f t="shared" si="238"/>
        <v>VS</v>
      </c>
      <c r="S3823" s="24" t="s">
        <v>1261</v>
      </c>
      <c r="U3823">
        <f>VLOOKUP(S3823,ar_skupina!L$2:M$136,2,FALSE())</f>
        <v>113</v>
      </c>
    </row>
    <row r="3824" spans="1:21" ht="14.25" customHeight="1" x14ac:dyDescent="0.25">
      <c r="A3824">
        <v>4600</v>
      </c>
      <c r="B3824" s="9">
        <v>45012.416666666701</v>
      </c>
      <c r="C3824" s="9">
        <v>45012.520833333299</v>
      </c>
      <c r="D3824" t="s">
        <v>1442</v>
      </c>
      <c r="E3824">
        <v>402</v>
      </c>
      <c r="F3824" t="s">
        <v>2459</v>
      </c>
      <c r="G3824" t="s">
        <v>3</v>
      </c>
      <c r="H3824" t="s">
        <v>1444</v>
      </c>
      <c r="I3824" s="63" t="e">
        <f t="array" ref="I3824">_xlfn.IFS(#REF!="1",1,#REF!="2",2,#REF!="3",3,#REF!="1A",4,#REF!="1B",5,#REF!="2A",6,#REF!="2B",7,#REF!="3A",8,#REF!="3B",9,#REF!="4A",10,#REF!="","")</f>
        <v>#REF!</v>
      </c>
      <c r="J3824">
        <f>VLOOKUP(F3824,profesor!$G$2:$H$101,2,0)</f>
        <v>63</v>
      </c>
      <c r="K3824">
        <f>VLOOKUP(H3824,ar_predmet!A:C,3,0)</f>
        <v>88</v>
      </c>
      <c r="L3824" s="3">
        <f>VLOOKUP(H3824,ar_predmet!A:C,2,FALSE())</f>
        <v>6205</v>
      </c>
      <c r="M3824">
        <f>+VLOOKUP(G3824,tip_dogodka!$B$2:$C$10,2,0)</f>
        <v>2</v>
      </c>
      <c r="N3824">
        <f>+VLOOKUP(E3824,prostor!$F$1:$G$101,2,0)</f>
        <v>11</v>
      </c>
      <c r="O3824">
        <f t="shared" si="236"/>
        <v>150</v>
      </c>
      <c r="P3824">
        <f>VLOOKUP(O3824,mi2hh!A$2:B$4261,2,FALSE())</f>
        <v>3</v>
      </c>
      <c r="Q3824" t="str">
        <f t="shared" si="237"/>
        <v>Red</v>
      </c>
      <c r="R3824" t="str">
        <f t="shared" si="238"/>
        <v>UN</v>
      </c>
      <c r="S3824" s="24" t="s">
        <v>1207</v>
      </c>
      <c r="U3824">
        <f>VLOOKUP(S3824,ar_skupina!L$2:M$136,2,FALSE())</f>
        <v>64</v>
      </c>
    </row>
    <row r="3825" spans="1:21" ht="14.25" customHeight="1" x14ac:dyDescent="0.25">
      <c r="A3825">
        <v>4601</v>
      </c>
      <c r="B3825" s="9">
        <v>44860.791666666701</v>
      </c>
      <c r="C3825" s="9">
        <v>44860.895833333299</v>
      </c>
      <c r="D3825" t="s">
        <v>1780</v>
      </c>
      <c r="E3825" t="s">
        <v>16</v>
      </c>
      <c r="F3825" t="s">
        <v>2459</v>
      </c>
      <c r="G3825" t="s">
        <v>5</v>
      </c>
      <c r="H3825" t="s">
        <v>701</v>
      </c>
      <c r="I3825" s="63" t="e">
        <f t="array" ref="I3825">_xlfn.IFS(#REF!="1",1,#REF!="2",2,#REF!="3",3,#REF!="1A",4,#REF!="1B",5,#REF!="2A",6,#REF!="2B",7,#REF!="3A",8,#REF!="3B",9,#REF!="4A",10,#REF!="","")</f>
        <v>#REF!</v>
      </c>
      <c r="J3825">
        <f>VLOOKUP(F3825,profesor!$G$2:$H$101,2,0)</f>
        <v>63</v>
      </c>
      <c r="K3825">
        <f>VLOOKUP(H3825,ar_predmet!A:C,3,0)</f>
        <v>27</v>
      </c>
      <c r="L3825" s="3">
        <f>VLOOKUP(H3825,ar_predmet!A:C,2,FALSE())</f>
        <v>5229</v>
      </c>
      <c r="M3825">
        <f>+VLOOKUP(G3825,tip_dogodka!$B$2:$C$10,2,0)</f>
        <v>4</v>
      </c>
      <c r="N3825">
        <f>+VLOOKUP(E3825,prostor!$F$1:$G$101,2,0)</f>
        <v>54</v>
      </c>
      <c r="O3825">
        <f t="shared" si="236"/>
        <v>150</v>
      </c>
      <c r="P3825">
        <f>VLOOKUP(O3825,mi2hh!A$2:B$4261,2,FALSE())</f>
        <v>3</v>
      </c>
      <c r="Q3825" t="str">
        <f t="shared" si="237"/>
        <v>Red</v>
      </c>
      <c r="R3825" t="str">
        <f t="shared" si="238"/>
        <v>VS</v>
      </c>
      <c r="S3825" s="24" t="s">
        <v>1160</v>
      </c>
      <c r="T3825" t="str">
        <f>IF(ISNUMBER(FIND("1. skupina",D3825)),"1",IF(ISNUMBER(FIND("2. skupina",D3825)),"2",IF(ISNUMBER(FIND("3. skupina",D3825)),"3",IF(ISNUMBER(FIND("1.a skupina",D3825)),"1A",IF(ISNUMBER(FIND("1.b skupina",D3825)),"1B",IF(ISNUMBER(FIND("2.a skupina",D3825)),"2A",IF(ISNUMBER(FIND("2.b skupina",D3825)),"2B",IF(ISNUMBER(FIND("3.a skupina",D3825)),"3A",IF(ISNUMBER(FIND("3.b skupina",D3825)),"3B",IF(ISNUMBER(FIND("4.a skupina",D3825)),"4A",""))))))))))</f>
        <v>3</v>
      </c>
      <c r="U3825">
        <f>VLOOKUP(S3825,ar_skupina!L$2:M$136,2,FALSE())</f>
        <v>23</v>
      </c>
    </row>
    <row r="3826" spans="1:21" ht="14.25" customHeight="1" x14ac:dyDescent="0.25">
      <c r="A3826">
        <v>4602</v>
      </c>
      <c r="B3826" s="9">
        <v>45040.416666666701</v>
      </c>
      <c r="C3826" s="9">
        <v>45040.520833333299</v>
      </c>
      <c r="D3826" t="s">
        <v>1460</v>
      </c>
      <c r="E3826">
        <v>413</v>
      </c>
      <c r="F3826" t="s">
        <v>2459</v>
      </c>
      <c r="G3826" t="s">
        <v>3</v>
      </c>
      <c r="H3826" t="s">
        <v>1446</v>
      </c>
      <c r="I3826" s="63" t="e">
        <f t="array" ref="I3826">_xlfn.IFS(#REF!="1",1,#REF!="2",2,#REF!="3",3,#REF!="1A",4,#REF!="1B",5,#REF!="2A",6,#REF!="2B",7,#REF!="3A",8,#REF!="3B",9,#REF!="4A",10,#REF!="","")</f>
        <v>#REF!</v>
      </c>
      <c r="J3826">
        <f>VLOOKUP(F3826,profesor!$G$2:$H$101,2,0)</f>
        <v>63</v>
      </c>
      <c r="K3826">
        <f>VLOOKUP(H3826,ar_predmet!A:C,3,0)</f>
        <v>61</v>
      </c>
      <c r="L3826" s="3">
        <f>VLOOKUP(H3826,ar_predmet!A:C,2,FALSE())</f>
        <v>5318</v>
      </c>
      <c r="M3826">
        <f>+VLOOKUP(G3826,tip_dogodka!$B$2:$C$10,2,0)</f>
        <v>2</v>
      </c>
      <c r="N3826">
        <f>+VLOOKUP(E3826,prostor!$F$1:$G$101,2,0)</f>
        <v>16</v>
      </c>
      <c r="O3826">
        <f t="shared" si="236"/>
        <v>150</v>
      </c>
      <c r="P3826">
        <f>VLOOKUP(O3826,mi2hh!A$2:B$4261,2,FALSE())</f>
        <v>3</v>
      </c>
      <c r="Q3826" t="str">
        <f t="shared" si="237"/>
        <v>Red</v>
      </c>
      <c r="R3826" t="str">
        <f t="shared" si="238"/>
        <v>VS</v>
      </c>
      <c r="S3826" s="24" t="s">
        <v>1188</v>
      </c>
      <c r="U3826">
        <f>VLOOKUP(S3826,ar_skupina!L$2:M$136,2,FALSE())</f>
        <v>47</v>
      </c>
    </row>
    <row r="3827" spans="1:21" ht="14.25" customHeight="1" x14ac:dyDescent="0.25">
      <c r="A3827">
        <v>4603</v>
      </c>
      <c r="B3827" s="9">
        <v>45014.791666666701</v>
      </c>
      <c r="C3827" s="9">
        <v>45014.895833333299</v>
      </c>
      <c r="D3827" t="s">
        <v>1452</v>
      </c>
      <c r="E3827" t="s">
        <v>16</v>
      </c>
      <c r="F3827" t="s">
        <v>2459</v>
      </c>
      <c r="G3827" t="s">
        <v>5</v>
      </c>
      <c r="H3827" t="s">
        <v>1444</v>
      </c>
      <c r="I3827" s="63" t="e">
        <f t="array" ref="I3827">_xlfn.IFS(#REF!="1",1,#REF!="2",2,#REF!="3",3,#REF!="1A",4,#REF!="1B",5,#REF!="2A",6,#REF!="2B",7,#REF!="3A",8,#REF!="3B",9,#REF!="4A",10,#REF!="","")</f>
        <v>#REF!</v>
      </c>
      <c r="J3827">
        <f>VLOOKUP(F3827,profesor!$G$2:$H$101,2,0)</f>
        <v>63</v>
      </c>
      <c r="K3827">
        <f>VLOOKUP(H3827,ar_predmet!A:C,3,0)</f>
        <v>88</v>
      </c>
      <c r="L3827" s="3">
        <f>VLOOKUP(H3827,ar_predmet!A:C,2,FALSE())</f>
        <v>6205</v>
      </c>
      <c r="M3827">
        <f>+VLOOKUP(G3827,tip_dogodka!$B$2:$C$10,2,0)</f>
        <v>4</v>
      </c>
      <c r="N3827">
        <f>+VLOOKUP(E3827,prostor!$F$1:$G$101,2,0)</f>
        <v>54</v>
      </c>
      <c r="O3827">
        <f t="shared" si="236"/>
        <v>150</v>
      </c>
      <c r="P3827">
        <f>VLOOKUP(O3827,mi2hh!A$2:B$4261,2,FALSE())</f>
        <v>3</v>
      </c>
      <c r="Q3827" t="str">
        <f t="shared" si="237"/>
        <v>Red</v>
      </c>
      <c r="R3827" t="str">
        <f t="shared" si="238"/>
        <v>UN</v>
      </c>
      <c r="S3827" s="24" t="s">
        <v>1207</v>
      </c>
      <c r="U3827">
        <f>VLOOKUP(S3827,ar_skupina!L$2:M$136,2,FALSE())</f>
        <v>64</v>
      </c>
    </row>
    <row r="3828" spans="1:21" ht="14.25" customHeight="1" x14ac:dyDescent="0.25">
      <c r="A3828">
        <v>4604</v>
      </c>
      <c r="B3828" s="9">
        <v>44901.375</v>
      </c>
      <c r="C3828" s="9">
        <v>44901.479166666701</v>
      </c>
      <c r="D3828" t="s">
        <v>2243</v>
      </c>
      <c r="E3828" t="s">
        <v>16</v>
      </c>
      <c r="F3828" t="s">
        <v>2459</v>
      </c>
      <c r="G3828" t="s">
        <v>5</v>
      </c>
      <c r="H3828" t="s">
        <v>2115</v>
      </c>
      <c r="I3828" s="63" t="e">
        <f t="array" ref="I3828">_xlfn.IFS(#REF!="1",1,#REF!="2",2,#REF!="3",3,#REF!="1A",4,#REF!="1B",5,#REF!="2A",6,#REF!="2B",7,#REF!="3A",8,#REF!="3B",9,#REF!="4A",10,#REF!="","")</f>
        <v>#REF!</v>
      </c>
      <c r="J3828">
        <f>VLOOKUP(F3828,profesor!$G$2:$H$101,2,0)</f>
        <v>63</v>
      </c>
      <c r="K3828">
        <f>VLOOKUP(H3828,ar_predmet!A:C,3,0)</f>
        <v>135</v>
      </c>
      <c r="L3828" s="3">
        <f>VLOOKUP(H3828,ar_predmet!A:C,2,FALSE())</f>
        <v>6329</v>
      </c>
      <c r="M3828">
        <f>+VLOOKUP(G3828,tip_dogodka!$B$2:$C$10,2,0)</f>
        <v>4</v>
      </c>
      <c r="N3828">
        <f>+VLOOKUP(E3828,prostor!$F$1:$G$101,2,0)</f>
        <v>54</v>
      </c>
      <c r="O3828">
        <f t="shared" si="236"/>
        <v>150</v>
      </c>
      <c r="P3828">
        <f>VLOOKUP(O3828,mi2hh!A$2:B$4261,2,FALSE())</f>
        <v>3</v>
      </c>
      <c r="Q3828" t="str">
        <f t="shared" si="237"/>
        <v>Red</v>
      </c>
      <c r="R3828" t="str">
        <f t="shared" si="238"/>
        <v>UN</v>
      </c>
      <c r="S3828" s="24" t="s">
        <v>1217</v>
      </c>
      <c r="U3828">
        <f>VLOOKUP(S3828,ar_skupina!L$2:M$136,2,FALSE())</f>
        <v>74</v>
      </c>
    </row>
    <row r="3829" spans="1:21" ht="14.25" customHeight="1" x14ac:dyDescent="0.25">
      <c r="A3829">
        <v>4605</v>
      </c>
      <c r="B3829" s="9">
        <v>44896.375</v>
      </c>
      <c r="C3829" s="9">
        <v>44896.479166666701</v>
      </c>
      <c r="D3829" t="s">
        <v>2239</v>
      </c>
      <c r="E3829">
        <v>402</v>
      </c>
      <c r="F3829" t="s">
        <v>2459</v>
      </c>
      <c r="G3829" t="s">
        <v>3</v>
      </c>
      <c r="H3829" t="s">
        <v>2115</v>
      </c>
      <c r="I3829" s="63" t="e">
        <f t="array" ref="I3829">_xlfn.IFS(#REF!="1",1,#REF!="2",2,#REF!="3",3,#REF!="1A",4,#REF!="1B",5,#REF!="2A",6,#REF!="2B",7,#REF!="3A",8,#REF!="3B",9,#REF!="4A",10,#REF!="","")</f>
        <v>#REF!</v>
      </c>
      <c r="J3829">
        <f>VLOOKUP(F3829,profesor!$G$2:$H$101,2,0)</f>
        <v>63</v>
      </c>
      <c r="K3829">
        <f>VLOOKUP(H3829,ar_predmet!A:C,3,0)</f>
        <v>135</v>
      </c>
      <c r="L3829" s="3">
        <f>VLOOKUP(H3829,ar_predmet!A:C,2,FALSE())</f>
        <v>6329</v>
      </c>
      <c r="M3829">
        <f>+VLOOKUP(G3829,tip_dogodka!$B$2:$C$10,2,0)</f>
        <v>2</v>
      </c>
      <c r="N3829">
        <f>+VLOOKUP(E3829,prostor!$F$1:$G$101,2,0)</f>
        <v>11</v>
      </c>
      <c r="O3829">
        <f t="shared" si="236"/>
        <v>150</v>
      </c>
      <c r="P3829">
        <f>VLOOKUP(O3829,mi2hh!A$2:B$4261,2,FALSE())</f>
        <v>3</v>
      </c>
      <c r="Q3829" t="str">
        <f t="shared" si="237"/>
        <v>Red</v>
      </c>
      <c r="R3829" t="str">
        <f t="shared" si="238"/>
        <v>UN</v>
      </c>
      <c r="S3829" s="24" t="s">
        <v>1217</v>
      </c>
      <c r="U3829">
        <f>VLOOKUP(S3829,ar_skupina!L$2:M$136,2,FALSE())</f>
        <v>74</v>
      </c>
    </row>
    <row r="3830" spans="1:21" ht="14.25" customHeight="1" x14ac:dyDescent="0.25">
      <c r="A3830">
        <v>4606</v>
      </c>
      <c r="B3830" s="9">
        <v>44880.489583333299</v>
      </c>
      <c r="C3830" s="9">
        <v>44880.59375</v>
      </c>
      <c r="D3830" t="s">
        <v>1888</v>
      </c>
      <c r="E3830" t="s">
        <v>16</v>
      </c>
      <c r="F3830" t="s">
        <v>2459</v>
      </c>
      <c r="G3830" t="s">
        <v>5</v>
      </c>
      <c r="H3830" t="s">
        <v>701</v>
      </c>
      <c r="I3830" s="63" t="e">
        <f t="array" ref="I3830">_xlfn.IFS(#REF!="1",1,#REF!="2",2,#REF!="3",3,#REF!="1A",4,#REF!="1B",5,#REF!="2A",6,#REF!="2B",7,#REF!="3A",8,#REF!="3B",9,#REF!="4A",10,#REF!="","")</f>
        <v>#REF!</v>
      </c>
      <c r="J3830">
        <f>VLOOKUP(F3830,profesor!$G$2:$H$101,2,0)</f>
        <v>63</v>
      </c>
      <c r="K3830">
        <f>VLOOKUP(H3830,ar_predmet!A:C,3,0)</f>
        <v>27</v>
      </c>
      <c r="L3830" s="3">
        <f>VLOOKUP(H3830,ar_predmet!A:C,2,FALSE())</f>
        <v>5229</v>
      </c>
      <c r="M3830">
        <f>+VLOOKUP(G3830,tip_dogodka!$B$2:$C$10,2,0)</f>
        <v>4</v>
      </c>
      <c r="N3830">
        <f>+VLOOKUP(E3830,prostor!$F$1:$G$101,2,0)</f>
        <v>54</v>
      </c>
      <c r="O3830">
        <f t="shared" si="236"/>
        <v>150</v>
      </c>
      <c r="P3830">
        <f>VLOOKUP(O3830,mi2hh!A$2:B$4261,2,FALSE())</f>
        <v>3</v>
      </c>
      <c r="Q3830" t="str">
        <f t="shared" si="237"/>
        <v>Red</v>
      </c>
      <c r="R3830" t="str">
        <f t="shared" si="238"/>
        <v>VS</v>
      </c>
      <c r="S3830" s="24" t="s">
        <v>1159</v>
      </c>
      <c r="T3830" t="str">
        <f>IF(ISNUMBER(FIND("1. skupina",D3830)),"1",IF(ISNUMBER(FIND("2. skupina",D3830)),"2",IF(ISNUMBER(FIND("3. skupina",D3830)),"3",IF(ISNUMBER(FIND("1.a skupina",D3830)),"1A",IF(ISNUMBER(FIND("1.b skupina",D3830)),"1B",IF(ISNUMBER(FIND("2.a skupina",D3830)),"2A",IF(ISNUMBER(FIND("2.b skupina",D3830)),"2B",IF(ISNUMBER(FIND("3.a skupina",D3830)),"3A",IF(ISNUMBER(FIND("3.b skupina",D3830)),"3B",IF(ISNUMBER(FIND("4.a skupina",D3830)),"4A",""))))))))))</f>
        <v>2</v>
      </c>
      <c r="U3830">
        <f>VLOOKUP(S3830,ar_skupina!L$2:M$136,2,FALSE())</f>
        <v>22</v>
      </c>
    </row>
    <row r="3831" spans="1:21" ht="14.25" customHeight="1" x14ac:dyDescent="0.25">
      <c r="A3831">
        <v>4607</v>
      </c>
      <c r="B3831" s="9">
        <v>44876.489583333299</v>
      </c>
      <c r="C3831" s="9">
        <v>44876.59375</v>
      </c>
      <c r="D3831" t="s">
        <v>1888</v>
      </c>
      <c r="E3831" t="s">
        <v>16</v>
      </c>
      <c r="F3831" t="s">
        <v>2459</v>
      </c>
      <c r="G3831" t="s">
        <v>5</v>
      </c>
      <c r="H3831" t="s">
        <v>701</v>
      </c>
      <c r="I3831" s="63" t="e">
        <f t="array" ref="I3831">_xlfn.IFS(#REF!="1",1,#REF!="2",2,#REF!="3",3,#REF!="1A",4,#REF!="1B",5,#REF!="2A",6,#REF!="2B",7,#REF!="3A",8,#REF!="3B",9,#REF!="4A",10,#REF!="","")</f>
        <v>#REF!</v>
      </c>
      <c r="J3831">
        <f>VLOOKUP(F3831,profesor!$G$2:$H$101,2,0)</f>
        <v>63</v>
      </c>
      <c r="K3831">
        <f>VLOOKUP(H3831,ar_predmet!A:C,3,0)</f>
        <v>27</v>
      </c>
      <c r="L3831" s="3">
        <f>VLOOKUP(H3831,ar_predmet!A:C,2,FALSE())</f>
        <v>5229</v>
      </c>
      <c r="M3831">
        <f>+VLOOKUP(G3831,tip_dogodka!$B$2:$C$10,2,0)</f>
        <v>4</v>
      </c>
      <c r="N3831">
        <f>+VLOOKUP(E3831,prostor!$F$1:$G$101,2,0)</f>
        <v>54</v>
      </c>
      <c r="O3831">
        <f t="shared" si="236"/>
        <v>150</v>
      </c>
      <c r="P3831">
        <f>VLOOKUP(O3831,mi2hh!A$2:B$4261,2,FALSE())</f>
        <v>3</v>
      </c>
      <c r="Q3831" t="str">
        <f t="shared" si="237"/>
        <v>Red</v>
      </c>
      <c r="R3831" t="str">
        <f t="shared" si="238"/>
        <v>VS</v>
      </c>
      <c r="S3831" s="24" t="s">
        <v>1159</v>
      </c>
      <c r="T3831" t="str">
        <f>IF(ISNUMBER(FIND("1. skupina",D3831)),"1",IF(ISNUMBER(FIND("2. skupina",D3831)),"2",IF(ISNUMBER(FIND("3. skupina",D3831)),"3",IF(ISNUMBER(FIND("1.a skupina",D3831)),"1A",IF(ISNUMBER(FIND("1.b skupina",D3831)),"1B",IF(ISNUMBER(FIND("2.a skupina",D3831)),"2A",IF(ISNUMBER(FIND("2.b skupina",D3831)),"2B",IF(ISNUMBER(FIND("3.a skupina",D3831)),"3A",IF(ISNUMBER(FIND("3.b skupina",D3831)),"3B",IF(ISNUMBER(FIND("4.a skupina",D3831)),"4A",""))))))))))</f>
        <v>2</v>
      </c>
      <c r="U3831">
        <f>VLOOKUP(S3831,ar_skupina!L$2:M$136,2,FALSE())</f>
        <v>22</v>
      </c>
    </row>
    <row r="3832" spans="1:21" ht="14.25" customHeight="1" x14ac:dyDescent="0.25">
      <c r="A3832">
        <v>4608</v>
      </c>
      <c r="B3832" s="9">
        <v>44942.489583333299</v>
      </c>
      <c r="C3832" s="9">
        <v>44942.59375</v>
      </c>
      <c r="D3832" t="s">
        <v>1984</v>
      </c>
      <c r="E3832" t="s">
        <v>16</v>
      </c>
      <c r="F3832" t="s">
        <v>2459</v>
      </c>
      <c r="G3832" t="s">
        <v>5</v>
      </c>
      <c r="H3832" t="s">
        <v>1476</v>
      </c>
      <c r="I3832" s="63" t="e">
        <f t="array" ref="I3832">_xlfn.IFS(#REF!="1",1,#REF!="2",2,#REF!="3",3,#REF!="1A",4,#REF!="1B",5,#REF!="2A",6,#REF!="2B",7,#REF!="3A",8,#REF!="3B",9,#REF!="4A",10,#REF!="","")</f>
        <v>#REF!</v>
      </c>
      <c r="J3832">
        <f>VLOOKUP(F3832,profesor!$G$2:$H$101,2,0)</f>
        <v>63</v>
      </c>
      <c r="K3832">
        <f>VLOOKUP(H3832,ar_predmet!A:C,3,0)</f>
        <v>137</v>
      </c>
      <c r="L3832" s="3">
        <f>VLOOKUP(H3832,ar_predmet!A:C,2,FALSE())</f>
        <v>6331</v>
      </c>
      <c r="M3832">
        <f>+VLOOKUP(G3832,tip_dogodka!$B$2:$C$10,2,0)</f>
        <v>4</v>
      </c>
      <c r="N3832">
        <f>+VLOOKUP(E3832,prostor!$F$1:$G$101,2,0)</f>
        <v>54</v>
      </c>
      <c r="O3832">
        <f t="shared" si="236"/>
        <v>150</v>
      </c>
      <c r="P3832">
        <f>VLOOKUP(O3832,mi2hh!A$2:B$4261,2,FALSE())</f>
        <v>3</v>
      </c>
      <c r="Q3832" t="str">
        <f t="shared" si="237"/>
        <v>Red</v>
      </c>
      <c r="R3832" t="str">
        <f t="shared" si="238"/>
        <v>UN</v>
      </c>
      <c r="S3832" s="24" t="s">
        <v>1214</v>
      </c>
      <c r="U3832">
        <f>VLOOKUP(S3832,ar_skupina!L$2:M$136,2,FALSE())</f>
        <v>71</v>
      </c>
    </row>
    <row r="3833" spans="1:21" ht="14.25" customHeight="1" x14ac:dyDescent="0.25">
      <c r="A3833">
        <v>4609</v>
      </c>
      <c r="B3833" s="9">
        <v>44854.791666666701</v>
      </c>
      <c r="C3833" s="9">
        <v>44854.895833333299</v>
      </c>
      <c r="D3833" t="s">
        <v>1787</v>
      </c>
      <c r="E3833">
        <v>412</v>
      </c>
      <c r="F3833" t="s">
        <v>2459</v>
      </c>
      <c r="G3833" t="s">
        <v>3</v>
      </c>
      <c r="H3833" t="s">
        <v>701</v>
      </c>
      <c r="I3833" s="63" t="e">
        <f t="array" ref="I3833">_xlfn.IFS(#REF!="1",1,#REF!="2",2,#REF!="3",3,#REF!="1A",4,#REF!="1B",5,#REF!="2A",6,#REF!="2B",7,#REF!="3A",8,#REF!="3B",9,#REF!="4A",10,#REF!="","")</f>
        <v>#REF!</v>
      </c>
      <c r="J3833">
        <f>VLOOKUP(F3833,profesor!$G$2:$H$101,2,0)</f>
        <v>63</v>
      </c>
      <c r="K3833">
        <f>VLOOKUP(H3833,ar_predmet!A:C,3,0)</f>
        <v>27</v>
      </c>
      <c r="L3833" s="3">
        <f>VLOOKUP(H3833,ar_predmet!A:C,2,FALSE())</f>
        <v>5229</v>
      </c>
      <c r="M3833">
        <f>+VLOOKUP(G3833,tip_dogodka!$B$2:$C$10,2,0)</f>
        <v>2</v>
      </c>
      <c r="N3833">
        <f>+VLOOKUP(E3833,prostor!$F$1:$G$101,2,0)</f>
        <v>15</v>
      </c>
      <c r="O3833">
        <f t="shared" si="236"/>
        <v>150</v>
      </c>
      <c r="P3833">
        <f>VLOOKUP(O3833,mi2hh!A$2:B$4261,2,FALSE())</f>
        <v>3</v>
      </c>
      <c r="Q3833" t="str">
        <f t="shared" si="237"/>
        <v>Red</v>
      </c>
      <c r="R3833" t="str">
        <f t="shared" si="238"/>
        <v>VS</v>
      </c>
      <c r="S3833" s="24" t="s">
        <v>1160</v>
      </c>
      <c r="T3833" t="str">
        <f>IF(ISNUMBER(FIND("1. skupina",D3833)),"1",IF(ISNUMBER(FIND("2. skupina",D3833)),"2",IF(ISNUMBER(FIND("3. skupina",D3833)),"3",IF(ISNUMBER(FIND("1.a skupina",D3833)),"1A",IF(ISNUMBER(FIND("1.b skupina",D3833)),"1B",IF(ISNUMBER(FIND("2.a skupina",D3833)),"2A",IF(ISNUMBER(FIND("2.b skupina",D3833)),"2B",IF(ISNUMBER(FIND("3.a skupina",D3833)),"3A",IF(ISNUMBER(FIND("3.b skupina",D3833)),"3B",IF(ISNUMBER(FIND("4.a skupina",D3833)),"4A",""))))))))))</f>
        <v>3</v>
      </c>
      <c r="U3833">
        <f>VLOOKUP(S3833,ar_skupina!L$2:M$136,2,FALSE())</f>
        <v>23</v>
      </c>
    </row>
    <row r="3834" spans="1:21" ht="14.25" customHeight="1" x14ac:dyDescent="0.25">
      <c r="A3834">
        <v>4610</v>
      </c>
      <c r="B3834" s="9">
        <v>45055.53125</v>
      </c>
      <c r="C3834" s="9">
        <v>45055.635416666701</v>
      </c>
      <c r="D3834" t="s">
        <v>1447</v>
      </c>
      <c r="E3834">
        <v>413</v>
      </c>
      <c r="F3834" t="s">
        <v>2459</v>
      </c>
      <c r="G3834" t="s">
        <v>3</v>
      </c>
      <c r="H3834" t="s">
        <v>1446</v>
      </c>
      <c r="I3834" s="63" t="e">
        <f t="array" ref="I3834">_xlfn.IFS(#REF!="1",1,#REF!="2",2,#REF!="3",3,#REF!="1A",4,#REF!="1B",5,#REF!="2A",6,#REF!="2B",7,#REF!="3A",8,#REF!="3B",9,#REF!="4A",10,#REF!="","")</f>
        <v>#REF!</v>
      </c>
      <c r="J3834">
        <f>VLOOKUP(F3834,profesor!$G$2:$H$101,2,0)</f>
        <v>63</v>
      </c>
      <c r="K3834">
        <f>VLOOKUP(H3834,ar_predmet!A:C,3,0)</f>
        <v>61</v>
      </c>
      <c r="L3834" s="3">
        <f>VLOOKUP(H3834,ar_predmet!A:C,2,FALSE())</f>
        <v>5318</v>
      </c>
      <c r="M3834">
        <f>+VLOOKUP(G3834,tip_dogodka!$B$2:$C$10,2,0)</f>
        <v>2</v>
      </c>
      <c r="N3834">
        <f>+VLOOKUP(E3834,prostor!$F$1:$G$101,2,0)</f>
        <v>16</v>
      </c>
      <c r="O3834">
        <f t="shared" si="236"/>
        <v>150</v>
      </c>
      <c r="P3834">
        <f>VLOOKUP(O3834,mi2hh!A$2:B$4261,2,FALSE())</f>
        <v>3</v>
      </c>
      <c r="Q3834" t="str">
        <f t="shared" si="237"/>
        <v>Red</v>
      </c>
      <c r="R3834" t="str">
        <f t="shared" si="238"/>
        <v>VS</v>
      </c>
      <c r="S3834" s="24" t="s">
        <v>1188</v>
      </c>
      <c r="U3834">
        <f>VLOOKUP(S3834,ar_skupina!L$2:M$136,2,FALSE())</f>
        <v>47</v>
      </c>
    </row>
    <row r="3835" spans="1:21" ht="14.25" customHeight="1" x14ac:dyDescent="0.25">
      <c r="A3835">
        <v>4611</v>
      </c>
      <c r="B3835" s="9">
        <v>45057.416666666701</v>
      </c>
      <c r="C3835" s="9">
        <v>45057.520833333299</v>
      </c>
      <c r="D3835" t="s">
        <v>1983</v>
      </c>
      <c r="E3835" t="s">
        <v>16</v>
      </c>
      <c r="F3835" t="s">
        <v>2459</v>
      </c>
      <c r="G3835" t="s">
        <v>5</v>
      </c>
      <c r="H3835" t="s">
        <v>1470</v>
      </c>
      <c r="I3835" s="63" t="e">
        <f t="array" ref="I3835">_xlfn.IFS(#REF!="1",1,#REF!="2",2,#REF!="3",3,#REF!="1A",4,#REF!="1B",5,#REF!="2A",6,#REF!="2B",7,#REF!="3A",8,#REF!="3B",9,#REF!="4A",10,#REF!="","")</f>
        <v>#REF!</v>
      </c>
      <c r="J3835">
        <f>VLOOKUP(F3835,profesor!$G$2:$H$101,2,0)</f>
        <v>63</v>
      </c>
      <c r="K3835">
        <f>VLOOKUP(H3835,ar_predmet!A:C,3,0)</f>
        <v>33</v>
      </c>
      <c r="L3835" s="3">
        <f>VLOOKUP(H3835,ar_predmet!A:C,2,FALSE())</f>
        <v>5235</v>
      </c>
      <c r="M3835">
        <f>+VLOOKUP(G3835,tip_dogodka!$B$2:$C$10,2,0)</f>
        <v>4</v>
      </c>
      <c r="N3835">
        <f>+VLOOKUP(E3835,prostor!$F$1:$G$101,2,0)</f>
        <v>54</v>
      </c>
      <c r="O3835">
        <f t="shared" si="236"/>
        <v>150</v>
      </c>
      <c r="P3835">
        <f>VLOOKUP(O3835,mi2hh!A$2:B$4261,2,FALSE())</f>
        <v>3</v>
      </c>
      <c r="Q3835" t="str">
        <f t="shared" si="237"/>
        <v>Red</v>
      </c>
      <c r="R3835" t="str">
        <f t="shared" si="238"/>
        <v>VS</v>
      </c>
      <c r="S3835" s="24" t="s">
        <v>1155</v>
      </c>
      <c r="U3835">
        <f>VLOOKUP(S3835,ar_skupina!L$2:M$136,2,FALSE())</f>
        <v>18</v>
      </c>
    </row>
    <row r="3836" spans="1:21" ht="14.25" customHeight="1" x14ac:dyDescent="0.25">
      <c r="A3836">
        <v>4612</v>
      </c>
      <c r="B3836" s="9">
        <v>45030.53125</v>
      </c>
      <c r="C3836" s="9">
        <v>45030.635416666701</v>
      </c>
      <c r="D3836" t="s">
        <v>1455</v>
      </c>
      <c r="E3836">
        <v>403</v>
      </c>
      <c r="F3836" t="s">
        <v>2459</v>
      </c>
      <c r="G3836" t="s">
        <v>3</v>
      </c>
      <c r="H3836" t="s">
        <v>1045</v>
      </c>
      <c r="I3836" s="63" t="e">
        <f t="array" ref="I3836">_xlfn.IFS(#REF!="1",1,#REF!="2",2,#REF!="3",3,#REF!="1A",4,#REF!="1B",5,#REF!="2A",6,#REF!="2B",7,#REF!="3A",8,#REF!="3B",9,#REF!="4A",10,#REF!="","")</f>
        <v>#REF!</v>
      </c>
      <c r="J3836">
        <f>VLOOKUP(F3836,profesor!$G$2:$H$101,2,0)</f>
        <v>63</v>
      </c>
      <c r="K3836">
        <f>VLOOKUP(H3836,ar_predmet!A:C,3,0)</f>
        <v>332</v>
      </c>
      <c r="L3836" s="3" t="str">
        <f>VLOOKUP(H3836,ar_predmet!A:C,2,FALSE())</f>
        <v>NA001</v>
      </c>
      <c r="M3836">
        <f>+VLOOKUP(G3836,tip_dogodka!$B$2:$C$10,2,0)</f>
        <v>2</v>
      </c>
      <c r="N3836">
        <f>+VLOOKUP(E3836,prostor!$F$1:$G$101,2,0)</f>
        <v>12</v>
      </c>
      <c r="O3836">
        <f t="shared" si="236"/>
        <v>150</v>
      </c>
      <c r="P3836">
        <f>VLOOKUP(O3836,mi2hh!A$2:B$4261,2,FALSE())</f>
        <v>3</v>
      </c>
      <c r="Q3836" t="str">
        <f t="shared" si="237"/>
        <v>Red</v>
      </c>
      <c r="R3836" t="str">
        <f t="shared" si="238"/>
        <v>MA</v>
      </c>
      <c r="S3836" s="24" t="s">
        <v>1228</v>
      </c>
      <c r="T3836" t="str">
        <f>IF(ISNUMBER(FIND("1. skupina",D3836)),"1",IF(ISNUMBER(FIND("2. skupina",D3836)),"2",IF(ISNUMBER(FIND("3. skupina",D3836)),"3",IF(ISNUMBER(FIND("1.a skupina",D3836)),"1A",IF(ISNUMBER(FIND("1.b skupina",D3836)),"1B",IF(ISNUMBER(FIND("2.a skupina",D3836)),"2A",IF(ISNUMBER(FIND("2.b skupina",D3836)),"2B",IF(ISNUMBER(FIND("3.a skupina",D3836)),"3A",IF(ISNUMBER(FIND("3.b skupina",D3836)),"3B",IF(ISNUMBER(FIND("4.a skupina",D3836)),"4A",""))))))))))</f>
        <v/>
      </c>
      <c r="U3836">
        <f>VLOOKUP(S3836,ar_skupina!L$2:M$136,2,FALSE())</f>
        <v>84</v>
      </c>
    </row>
    <row r="3837" spans="1:21" ht="14.25" customHeight="1" x14ac:dyDescent="0.25">
      <c r="A3837">
        <v>4613</v>
      </c>
      <c r="B3837" s="9">
        <v>45037.416666666701</v>
      </c>
      <c r="C3837" s="9">
        <v>45037.520833333299</v>
      </c>
      <c r="D3837" t="s">
        <v>1447</v>
      </c>
      <c r="E3837">
        <v>413</v>
      </c>
      <c r="F3837" t="s">
        <v>2459</v>
      </c>
      <c r="G3837" t="s">
        <v>3</v>
      </c>
      <c r="H3837" t="s">
        <v>1446</v>
      </c>
      <c r="I3837" s="63" t="e">
        <f t="array" ref="I3837">_xlfn.IFS(#REF!="1",1,#REF!="2",2,#REF!="3",3,#REF!="1A",4,#REF!="1B",5,#REF!="2A",6,#REF!="2B",7,#REF!="3A",8,#REF!="3B",9,#REF!="4A",10,#REF!="","")</f>
        <v>#REF!</v>
      </c>
      <c r="J3837">
        <f>VLOOKUP(F3837,profesor!$G$2:$H$101,2,0)</f>
        <v>63</v>
      </c>
      <c r="K3837">
        <f>VLOOKUP(H3837,ar_predmet!A:C,3,0)</f>
        <v>61</v>
      </c>
      <c r="L3837" s="3">
        <f>VLOOKUP(H3837,ar_predmet!A:C,2,FALSE())</f>
        <v>5318</v>
      </c>
      <c r="M3837">
        <f>+VLOOKUP(G3837,tip_dogodka!$B$2:$C$10,2,0)</f>
        <v>2</v>
      </c>
      <c r="N3837">
        <f>+VLOOKUP(E3837,prostor!$F$1:$G$101,2,0)</f>
        <v>16</v>
      </c>
      <c r="O3837">
        <f t="shared" si="236"/>
        <v>150</v>
      </c>
      <c r="P3837">
        <f>VLOOKUP(O3837,mi2hh!A$2:B$4261,2,FALSE())</f>
        <v>3</v>
      </c>
      <c r="Q3837" t="str">
        <f t="shared" si="237"/>
        <v>Red</v>
      </c>
      <c r="R3837" t="str">
        <f t="shared" si="238"/>
        <v>VS</v>
      </c>
      <c r="S3837" s="24" t="s">
        <v>1188</v>
      </c>
      <c r="U3837">
        <f>VLOOKUP(S3837,ar_skupina!L$2:M$136,2,FALSE())</f>
        <v>47</v>
      </c>
    </row>
    <row r="3838" spans="1:21" ht="14.25" customHeight="1" x14ac:dyDescent="0.25">
      <c r="A3838">
        <v>4614</v>
      </c>
      <c r="B3838" s="9">
        <v>45015.416666666701</v>
      </c>
      <c r="C3838" s="9">
        <v>45015.520833333299</v>
      </c>
      <c r="D3838" t="s">
        <v>1452</v>
      </c>
      <c r="E3838" t="s">
        <v>16</v>
      </c>
      <c r="F3838" t="s">
        <v>2459</v>
      </c>
      <c r="G3838" t="s">
        <v>5</v>
      </c>
      <c r="H3838" t="s">
        <v>1444</v>
      </c>
      <c r="I3838" s="63" t="e">
        <f t="array" ref="I3838">_xlfn.IFS(#REF!="1",1,#REF!="2",2,#REF!="3",3,#REF!="1A",4,#REF!="1B",5,#REF!="2A",6,#REF!="2B",7,#REF!="3A",8,#REF!="3B",9,#REF!="4A",10,#REF!="","")</f>
        <v>#REF!</v>
      </c>
      <c r="J3838">
        <f>VLOOKUP(F3838,profesor!$G$2:$H$101,2,0)</f>
        <v>63</v>
      </c>
      <c r="K3838">
        <f>VLOOKUP(H3838,ar_predmet!A:C,3,0)</f>
        <v>88</v>
      </c>
      <c r="L3838" s="3">
        <f>VLOOKUP(H3838,ar_predmet!A:C,2,FALSE())</f>
        <v>6205</v>
      </c>
      <c r="M3838">
        <f>+VLOOKUP(G3838,tip_dogodka!$B$2:$C$10,2,0)</f>
        <v>4</v>
      </c>
      <c r="N3838">
        <f>+VLOOKUP(E3838,prostor!$F$1:$G$101,2,0)</f>
        <v>54</v>
      </c>
      <c r="O3838">
        <f t="shared" si="236"/>
        <v>150</v>
      </c>
      <c r="P3838">
        <f>VLOOKUP(O3838,mi2hh!A$2:B$4261,2,FALSE())</f>
        <v>3</v>
      </c>
      <c r="Q3838" t="str">
        <f t="shared" si="237"/>
        <v>Red</v>
      </c>
      <c r="R3838" t="str">
        <f t="shared" si="238"/>
        <v>UN</v>
      </c>
      <c r="S3838" s="24" t="s">
        <v>1207</v>
      </c>
      <c r="U3838">
        <f>VLOOKUP(S3838,ar_skupina!L$2:M$136,2,FALSE())</f>
        <v>64</v>
      </c>
    </row>
    <row r="3839" spans="1:21" ht="14.25" customHeight="1" x14ac:dyDescent="0.25">
      <c r="A3839">
        <v>4615</v>
      </c>
      <c r="B3839" s="9">
        <v>44995.489583333299</v>
      </c>
      <c r="C3839" s="9">
        <v>44995.59375</v>
      </c>
      <c r="D3839" t="s">
        <v>2236</v>
      </c>
      <c r="E3839">
        <v>401</v>
      </c>
      <c r="F3839" t="s">
        <v>2459</v>
      </c>
      <c r="G3839" t="s">
        <v>3</v>
      </c>
      <c r="H3839" t="s">
        <v>1690</v>
      </c>
      <c r="I3839" s="63" t="e">
        <f t="array" ref="I3839">_xlfn.IFS(#REF!="1",1,#REF!="2",2,#REF!="3",3,#REF!="1A",4,#REF!="1B",5,#REF!="2A",6,#REF!="2B",7,#REF!="3A",8,#REF!="3B",9,#REF!="4A",10,#REF!="","")</f>
        <v>#REF!</v>
      </c>
      <c r="J3839">
        <f>VLOOKUP(F3839,profesor!$G$2:$H$101,2,0)</f>
        <v>63</v>
      </c>
      <c r="K3839">
        <f>VLOOKUP(H3839,ar_predmet!A:C,3,0)</f>
        <v>199</v>
      </c>
      <c r="L3839" s="3">
        <f>VLOOKUP(H3839,ar_predmet!A:C,2,FALSE())</f>
        <v>7242</v>
      </c>
      <c r="M3839">
        <f>+VLOOKUP(G3839,tip_dogodka!$B$2:$C$10,2,0)</f>
        <v>2</v>
      </c>
      <c r="N3839">
        <f>+VLOOKUP(E3839,prostor!$F$1:$G$101,2,0)</f>
        <v>10</v>
      </c>
      <c r="O3839">
        <f t="shared" si="236"/>
        <v>150</v>
      </c>
      <c r="P3839">
        <f>VLOOKUP(O3839,mi2hh!A$2:B$4261,2,FALSE())</f>
        <v>3</v>
      </c>
      <c r="Q3839" t="str">
        <f t="shared" si="237"/>
        <v>Red</v>
      </c>
      <c r="R3839" t="str">
        <f t="shared" si="238"/>
        <v>MA</v>
      </c>
      <c r="S3839" s="24" t="s">
        <v>1228</v>
      </c>
      <c r="U3839">
        <f>VLOOKUP(S3839,ar_skupina!L$2:M$136,2,FALSE())</f>
        <v>84</v>
      </c>
    </row>
    <row r="3840" spans="1:21" ht="14.25" customHeight="1" x14ac:dyDescent="0.25">
      <c r="A3840">
        <v>4616</v>
      </c>
      <c r="B3840" s="9">
        <v>45051.53125</v>
      </c>
      <c r="C3840" s="9">
        <v>45051.635416666701</v>
      </c>
      <c r="D3840" t="s">
        <v>1445</v>
      </c>
      <c r="E3840" t="s">
        <v>16</v>
      </c>
      <c r="F3840" t="s">
        <v>2459</v>
      </c>
      <c r="G3840" t="s">
        <v>5</v>
      </c>
      <c r="H3840" t="s">
        <v>1446</v>
      </c>
      <c r="I3840" s="63" t="e">
        <f t="array" ref="I3840">_xlfn.IFS(#REF!="1",1,#REF!="2",2,#REF!="3",3,#REF!="1A",4,#REF!="1B",5,#REF!="2A",6,#REF!="2B",7,#REF!="3A",8,#REF!="3B",9,#REF!="4A",10,#REF!="","")</f>
        <v>#REF!</v>
      </c>
      <c r="J3840">
        <f>VLOOKUP(F3840,profesor!$G$2:$H$101,2,0)</f>
        <v>63</v>
      </c>
      <c r="K3840">
        <f>VLOOKUP(H3840,ar_predmet!A:C,3,0)</f>
        <v>61</v>
      </c>
      <c r="L3840" s="3">
        <f>VLOOKUP(H3840,ar_predmet!A:C,2,FALSE())</f>
        <v>5318</v>
      </c>
      <c r="M3840">
        <f>+VLOOKUP(G3840,tip_dogodka!$B$2:$C$10,2,0)</f>
        <v>4</v>
      </c>
      <c r="N3840">
        <f>+VLOOKUP(E3840,prostor!$F$1:$G$101,2,0)</f>
        <v>54</v>
      </c>
      <c r="O3840">
        <f t="shared" si="236"/>
        <v>150</v>
      </c>
      <c r="P3840">
        <f>VLOOKUP(O3840,mi2hh!A$2:B$4261,2,FALSE())</f>
        <v>3</v>
      </c>
      <c r="Q3840" t="str">
        <f t="shared" si="237"/>
        <v>Red</v>
      </c>
      <c r="R3840" t="str">
        <f t="shared" si="238"/>
        <v>VS</v>
      </c>
      <c r="S3840" s="24" t="s">
        <v>1188</v>
      </c>
      <c r="U3840">
        <f>VLOOKUP(S3840,ar_skupina!L$2:M$136,2,FALSE())</f>
        <v>47</v>
      </c>
    </row>
    <row r="3841" spans="1:21" ht="14.25" customHeight="1" x14ac:dyDescent="0.25">
      <c r="A3841">
        <v>4617</v>
      </c>
      <c r="B3841" s="9">
        <v>44855.677083333299</v>
      </c>
      <c r="C3841" s="9">
        <v>44855.78125</v>
      </c>
      <c r="D3841" t="s">
        <v>1793</v>
      </c>
      <c r="E3841">
        <v>412</v>
      </c>
      <c r="F3841" t="s">
        <v>2459</v>
      </c>
      <c r="G3841" t="s">
        <v>3</v>
      </c>
      <c r="H3841" t="s">
        <v>701</v>
      </c>
      <c r="I3841" s="63" t="e">
        <f t="array" ref="I3841">_xlfn.IFS(#REF!="1",1,#REF!="2",2,#REF!="3",3,#REF!="1A",4,#REF!="1B",5,#REF!="2A",6,#REF!="2B",7,#REF!="3A",8,#REF!="3B",9,#REF!="4A",10,#REF!="","")</f>
        <v>#REF!</v>
      </c>
      <c r="J3841">
        <f>VLOOKUP(F3841,profesor!$G$2:$H$101,2,0)</f>
        <v>63</v>
      </c>
      <c r="K3841">
        <f>VLOOKUP(H3841,ar_predmet!A:C,3,0)</f>
        <v>27</v>
      </c>
      <c r="L3841" s="3">
        <f>VLOOKUP(H3841,ar_predmet!A:C,2,FALSE())</f>
        <v>5229</v>
      </c>
      <c r="M3841">
        <f>+VLOOKUP(G3841,tip_dogodka!$B$2:$C$10,2,0)</f>
        <v>2</v>
      </c>
      <c r="N3841">
        <f>+VLOOKUP(E3841,prostor!$F$1:$G$101,2,0)</f>
        <v>15</v>
      </c>
      <c r="O3841">
        <f t="shared" si="236"/>
        <v>150</v>
      </c>
      <c r="P3841">
        <f>VLOOKUP(O3841,mi2hh!A$2:B$4261,2,FALSE())</f>
        <v>3</v>
      </c>
      <c r="Q3841" t="str">
        <f t="shared" si="237"/>
        <v>Red</v>
      </c>
      <c r="R3841" t="str">
        <f t="shared" si="238"/>
        <v>VS</v>
      </c>
      <c r="S3841" s="24" t="s">
        <v>1158</v>
      </c>
      <c r="T3841" t="str">
        <f>IF(ISNUMBER(FIND("1. skupina",D3841)),"1",IF(ISNUMBER(FIND("2. skupina",D3841)),"2",IF(ISNUMBER(FIND("3. skupina",D3841)),"3",IF(ISNUMBER(FIND("1.a skupina",D3841)),"1A",IF(ISNUMBER(FIND("1.b skupina",D3841)),"1B",IF(ISNUMBER(FIND("2.a skupina",D3841)),"2A",IF(ISNUMBER(FIND("2.b skupina",D3841)),"2B",IF(ISNUMBER(FIND("3.a skupina",D3841)),"3A",IF(ISNUMBER(FIND("3.b skupina",D3841)),"3B",IF(ISNUMBER(FIND("4.a skupina",D3841)),"4A",""))))))))))</f>
        <v>1</v>
      </c>
      <c r="U3841">
        <f>VLOOKUP(S3841,ar_skupina!L$2:M$136,2,FALSE())</f>
        <v>21</v>
      </c>
    </row>
    <row r="3842" spans="1:21" ht="14.25" customHeight="1" x14ac:dyDescent="0.25">
      <c r="A3842">
        <v>4618</v>
      </c>
      <c r="B3842" s="9">
        <v>44868.75</v>
      </c>
      <c r="C3842" s="9">
        <v>44868.854166666701</v>
      </c>
      <c r="D3842" t="s">
        <v>1787</v>
      </c>
      <c r="E3842">
        <v>412</v>
      </c>
      <c r="F3842" t="s">
        <v>2459</v>
      </c>
      <c r="G3842" t="s">
        <v>3</v>
      </c>
      <c r="H3842" t="s">
        <v>701</v>
      </c>
      <c r="I3842" s="63" t="e">
        <f t="array" ref="I3842">_xlfn.IFS(#REF!="1",1,#REF!="2",2,#REF!="3",3,#REF!="1A",4,#REF!="1B",5,#REF!="2A",6,#REF!="2B",7,#REF!="3A",8,#REF!="3B",9,#REF!="4A",10,#REF!="","")</f>
        <v>#REF!</v>
      </c>
      <c r="J3842">
        <f>VLOOKUP(F3842,profesor!$G$2:$H$101,2,0)</f>
        <v>63</v>
      </c>
      <c r="K3842">
        <f>VLOOKUP(H3842,ar_predmet!A:C,3,0)</f>
        <v>27</v>
      </c>
      <c r="L3842" s="3">
        <f>VLOOKUP(H3842,ar_predmet!A:C,2,FALSE())</f>
        <v>5229</v>
      </c>
      <c r="M3842">
        <f>+VLOOKUP(G3842,tip_dogodka!$B$2:$C$10,2,0)</f>
        <v>2</v>
      </c>
      <c r="N3842">
        <f>+VLOOKUP(E3842,prostor!$F$1:$G$101,2,0)</f>
        <v>15</v>
      </c>
      <c r="O3842">
        <f t="shared" ref="O3842:O3905" si="240">+INT(TEXT(((C3842-B3842)*24*60),"000"))</f>
        <v>150</v>
      </c>
      <c r="P3842">
        <f>VLOOKUP(O3842,mi2hh!A$2:B$4261,2,FALSE())</f>
        <v>3</v>
      </c>
      <c r="Q3842" t="str">
        <f t="shared" ref="Q3842:Q3905" si="241">IF(ISNUMBER(FIND("Redni",D3842)),"Red", IF(ISNUMBER(FIND("Izredni",D3842)),"Izr"))</f>
        <v>Red</v>
      </c>
      <c r="R3842" t="str">
        <f t="shared" ref="R3842:R3905" si="242">IF(ISNUMBER(FIND("-VS-",D3842)),"VS", IF(ISNUMBER(FIND("-UNI-",D3842)),"UN",IF(ISNUMBER(FIND("-MAG-",D3842)),"MA",IF(ISNUMBER(FIND("-DR-",D3842)),"DO"))))</f>
        <v>VS</v>
      </c>
      <c r="S3842" s="24" t="s">
        <v>1160</v>
      </c>
      <c r="T3842" t="str">
        <f>IF(ISNUMBER(FIND("1. skupina",D3842)),"1",IF(ISNUMBER(FIND("2. skupina",D3842)),"2",IF(ISNUMBER(FIND("3. skupina",D3842)),"3",IF(ISNUMBER(FIND("1.a skupina",D3842)),"1A",IF(ISNUMBER(FIND("1.b skupina",D3842)),"1B",IF(ISNUMBER(FIND("2.a skupina",D3842)),"2A",IF(ISNUMBER(FIND("2.b skupina",D3842)),"2B",IF(ISNUMBER(FIND("3.a skupina",D3842)),"3A",IF(ISNUMBER(FIND("3.b skupina",D3842)),"3B",IF(ISNUMBER(FIND("4.a skupina",D3842)),"4A",""))))))))))</f>
        <v>3</v>
      </c>
      <c r="U3842">
        <f>VLOOKUP(S3842,ar_skupina!L$2:M$136,2,FALSE())</f>
        <v>23</v>
      </c>
    </row>
    <row r="3843" spans="1:21" ht="14.25" customHeight="1" x14ac:dyDescent="0.25">
      <c r="A3843">
        <v>4619</v>
      </c>
      <c r="B3843" s="9">
        <v>45000.75</v>
      </c>
      <c r="C3843" s="9">
        <v>45000.916666666701</v>
      </c>
      <c r="D3843" t="s">
        <v>1462</v>
      </c>
      <c r="E3843" t="s">
        <v>17</v>
      </c>
      <c r="F3843" t="s">
        <v>2459</v>
      </c>
      <c r="G3843" t="s">
        <v>8</v>
      </c>
      <c r="H3843" t="s">
        <v>701</v>
      </c>
      <c r="I3843" s="63" t="e">
        <f t="array" ref="I3843">_xlfn.IFS(#REF!="1",1,#REF!="2",2,#REF!="3",3,#REF!="1A",4,#REF!="1B",5,#REF!="2A",6,#REF!="2B",7,#REF!="3A",8,#REF!="3B",9,#REF!="4A",10,#REF!="","")</f>
        <v>#REF!</v>
      </c>
      <c r="J3843">
        <f>VLOOKUP(F3843,profesor!$G$2:$H$101,2,0)</f>
        <v>63</v>
      </c>
      <c r="K3843">
        <f>VLOOKUP(H3843,ar_predmet!A:C,3,0)</f>
        <v>27</v>
      </c>
      <c r="L3843" s="3">
        <f>VLOOKUP(H3843,ar_predmet!A:C,2,FALSE())</f>
        <v>5229</v>
      </c>
      <c r="M3843">
        <f>+VLOOKUP(G3843,tip_dogodka!$B$2:$C$10,2,0)</f>
        <v>7</v>
      </c>
      <c r="N3843">
        <f>+VLOOKUP(E3843,prostor!$F$1:$G$101,2,0)</f>
        <v>55</v>
      </c>
      <c r="O3843">
        <f t="shared" si="240"/>
        <v>240</v>
      </c>
      <c r="P3843">
        <f>VLOOKUP(O3843,mi2hh!A$2:B$4261,2,FALSE())</f>
        <v>5</v>
      </c>
      <c r="Q3843" t="str">
        <f t="shared" si="241"/>
        <v>Izr</v>
      </c>
      <c r="R3843" t="str">
        <f t="shared" si="242"/>
        <v>VS</v>
      </c>
      <c r="S3843" s="24" t="s">
        <v>1242</v>
      </c>
      <c r="U3843">
        <f>VLOOKUP(S3843,ar_skupina!L$2:M$136,2,FALSE())</f>
        <v>96</v>
      </c>
    </row>
    <row r="3844" spans="1:21" ht="14.25" customHeight="1" x14ac:dyDescent="0.25">
      <c r="A3844">
        <v>4620</v>
      </c>
      <c r="B3844" s="9">
        <v>45079.677083333299</v>
      </c>
      <c r="C3844" s="9">
        <v>45079.927083333299</v>
      </c>
      <c r="D3844" t="s">
        <v>1458</v>
      </c>
      <c r="E3844" t="s">
        <v>16</v>
      </c>
      <c r="F3844" t="s">
        <v>2459</v>
      </c>
      <c r="G3844" t="s">
        <v>5</v>
      </c>
      <c r="H3844" t="s">
        <v>1459</v>
      </c>
      <c r="I3844" s="63" t="e">
        <f t="array" ref="I3844">_xlfn.IFS(#REF!="1",1,#REF!="2",2,#REF!="3",3,#REF!="1A",4,#REF!="1B",5,#REF!="2A",6,#REF!="2B",7,#REF!="3A",8,#REF!="3B",9,#REF!="4A",10,#REF!="","")</f>
        <v>#REF!</v>
      </c>
      <c r="J3844">
        <f>VLOOKUP(F3844,profesor!$G$2:$H$101,2,0)</f>
        <v>63</v>
      </c>
      <c r="K3844">
        <f>VLOOKUP(H3844,ar_predmet!A:C,3,0)</f>
        <v>238</v>
      </c>
      <c r="L3844" s="3" t="str">
        <f>VLOOKUP(H3844,ar_predmet!A:C,2,FALSE())</f>
        <v>S104</v>
      </c>
      <c r="M3844">
        <f>+VLOOKUP(G3844,tip_dogodka!$B$2:$C$10,2,0)</f>
        <v>4</v>
      </c>
      <c r="N3844">
        <f>+VLOOKUP(E3844,prostor!$F$1:$G$101,2,0)</f>
        <v>54</v>
      </c>
      <c r="O3844">
        <f t="shared" si="240"/>
        <v>360</v>
      </c>
      <c r="P3844">
        <f>VLOOKUP(O3844,mi2hh!A$2:B$4261,2,FALSE())</f>
        <v>0</v>
      </c>
      <c r="Q3844" t="str">
        <f t="shared" si="241"/>
        <v>Izr</v>
      </c>
      <c r="R3844" t="str">
        <f t="shared" si="242"/>
        <v>VS</v>
      </c>
      <c r="S3844" s="24" t="s">
        <v>1239</v>
      </c>
      <c r="U3844">
        <f>VLOOKUP(S3844,ar_skupina!L$2:M$136,2,FALSE())</f>
        <v>93</v>
      </c>
    </row>
    <row r="3845" spans="1:21" ht="14.25" customHeight="1" x14ac:dyDescent="0.25">
      <c r="A3845">
        <v>4621</v>
      </c>
      <c r="B3845" s="9">
        <v>44945.489583333299</v>
      </c>
      <c r="C3845" s="9">
        <v>44945.59375</v>
      </c>
      <c r="D3845" t="s">
        <v>1982</v>
      </c>
      <c r="E3845">
        <v>401</v>
      </c>
      <c r="F3845" t="s">
        <v>2459</v>
      </c>
      <c r="G3845" t="s">
        <v>3</v>
      </c>
      <c r="H3845" t="s">
        <v>1476</v>
      </c>
      <c r="I3845" s="63" t="e">
        <f t="array" ref="I3845">_xlfn.IFS(#REF!="1",1,#REF!="2",2,#REF!="3",3,#REF!="1A",4,#REF!="1B",5,#REF!="2A",6,#REF!="2B",7,#REF!="3A",8,#REF!="3B",9,#REF!="4A",10,#REF!="","")</f>
        <v>#REF!</v>
      </c>
      <c r="J3845">
        <f>VLOOKUP(F3845,profesor!$G$2:$H$101,2,0)</f>
        <v>63</v>
      </c>
      <c r="K3845">
        <f>VLOOKUP(H3845,ar_predmet!A:C,3,0)</f>
        <v>137</v>
      </c>
      <c r="L3845" s="3">
        <f>VLOOKUP(H3845,ar_predmet!A:C,2,FALSE())</f>
        <v>6331</v>
      </c>
      <c r="M3845">
        <f>+VLOOKUP(G3845,tip_dogodka!$B$2:$C$10,2,0)</f>
        <v>2</v>
      </c>
      <c r="N3845">
        <f>+VLOOKUP(E3845,prostor!$F$1:$G$101,2,0)</f>
        <v>10</v>
      </c>
      <c r="O3845">
        <f t="shared" si="240"/>
        <v>150</v>
      </c>
      <c r="P3845">
        <f>VLOOKUP(O3845,mi2hh!A$2:B$4261,2,FALSE())</f>
        <v>3</v>
      </c>
      <c r="Q3845" t="str">
        <f t="shared" si="241"/>
        <v>Red</v>
      </c>
      <c r="R3845" t="str">
        <f t="shared" si="242"/>
        <v>UN</v>
      </c>
      <c r="S3845" s="24" t="s">
        <v>1214</v>
      </c>
      <c r="U3845">
        <f>VLOOKUP(S3845,ar_skupina!L$2:M$136,2,FALSE())</f>
        <v>71</v>
      </c>
    </row>
    <row r="3846" spans="1:21" ht="14.25" customHeight="1" x14ac:dyDescent="0.25">
      <c r="A3846">
        <v>4622</v>
      </c>
      <c r="B3846" s="9">
        <v>44867.75</v>
      </c>
      <c r="C3846" s="9">
        <v>44867.854166666701</v>
      </c>
      <c r="D3846" t="s">
        <v>1780</v>
      </c>
      <c r="E3846" t="s">
        <v>16</v>
      </c>
      <c r="F3846" t="s">
        <v>2459</v>
      </c>
      <c r="G3846" t="s">
        <v>5</v>
      </c>
      <c r="H3846" t="s">
        <v>701</v>
      </c>
      <c r="I3846" s="63" t="e">
        <f t="array" ref="I3846">_xlfn.IFS(#REF!="1",1,#REF!="2",2,#REF!="3",3,#REF!="1A",4,#REF!="1B",5,#REF!="2A",6,#REF!="2B",7,#REF!="3A",8,#REF!="3B",9,#REF!="4A",10,#REF!="","")</f>
        <v>#REF!</v>
      </c>
      <c r="J3846">
        <f>VLOOKUP(F3846,profesor!$G$2:$H$101,2,0)</f>
        <v>63</v>
      </c>
      <c r="K3846">
        <f>VLOOKUP(H3846,ar_predmet!A:C,3,0)</f>
        <v>27</v>
      </c>
      <c r="L3846" s="3">
        <f>VLOOKUP(H3846,ar_predmet!A:C,2,FALSE())</f>
        <v>5229</v>
      </c>
      <c r="M3846">
        <f>+VLOOKUP(G3846,tip_dogodka!$B$2:$C$10,2,0)</f>
        <v>4</v>
      </c>
      <c r="N3846">
        <f>+VLOOKUP(E3846,prostor!$F$1:$G$101,2,0)</f>
        <v>54</v>
      </c>
      <c r="O3846">
        <f t="shared" si="240"/>
        <v>150</v>
      </c>
      <c r="P3846">
        <f>VLOOKUP(O3846,mi2hh!A$2:B$4261,2,FALSE())</f>
        <v>3</v>
      </c>
      <c r="Q3846" t="str">
        <f t="shared" si="241"/>
        <v>Red</v>
      </c>
      <c r="R3846" t="str">
        <f t="shared" si="242"/>
        <v>VS</v>
      </c>
      <c r="S3846" s="24" t="s">
        <v>1160</v>
      </c>
      <c r="T3846" t="str">
        <f>IF(ISNUMBER(FIND("1. skupina",D3846)),"1",IF(ISNUMBER(FIND("2. skupina",D3846)),"2",IF(ISNUMBER(FIND("3. skupina",D3846)),"3",IF(ISNUMBER(FIND("1.a skupina",D3846)),"1A",IF(ISNUMBER(FIND("1.b skupina",D3846)),"1B",IF(ISNUMBER(FIND("2.a skupina",D3846)),"2A",IF(ISNUMBER(FIND("2.b skupina",D3846)),"2B",IF(ISNUMBER(FIND("3.a skupina",D3846)),"3A",IF(ISNUMBER(FIND("3.b skupina",D3846)),"3B",IF(ISNUMBER(FIND("4.a skupina",D3846)),"4A",""))))))))))</f>
        <v>3</v>
      </c>
      <c r="U3846">
        <f>VLOOKUP(S3846,ar_skupina!L$2:M$136,2,FALSE())</f>
        <v>23</v>
      </c>
    </row>
    <row r="3847" spans="1:21" ht="14.25" customHeight="1" x14ac:dyDescent="0.25">
      <c r="A3847">
        <v>4623</v>
      </c>
      <c r="B3847" s="9">
        <v>45041.416666666701</v>
      </c>
      <c r="C3847" s="9">
        <v>45041.520833333299</v>
      </c>
      <c r="D3847" t="s">
        <v>1447</v>
      </c>
      <c r="E3847">
        <v>413</v>
      </c>
      <c r="F3847" t="s">
        <v>2459</v>
      </c>
      <c r="G3847" t="s">
        <v>3</v>
      </c>
      <c r="H3847" t="s">
        <v>1446</v>
      </c>
      <c r="I3847" s="63" t="e">
        <f t="array" ref="I3847">_xlfn.IFS(#REF!="1",1,#REF!="2",2,#REF!="3",3,#REF!="1A",4,#REF!="1B",5,#REF!="2A",6,#REF!="2B",7,#REF!="3A",8,#REF!="3B",9,#REF!="4A",10,#REF!="","")</f>
        <v>#REF!</v>
      </c>
      <c r="J3847">
        <f>VLOOKUP(F3847,profesor!$G$2:$H$101,2,0)</f>
        <v>63</v>
      </c>
      <c r="K3847">
        <f>VLOOKUP(H3847,ar_predmet!A:C,3,0)</f>
        <v>61</v>
      </c>
      <c r="L3847" s="3">
        <f>VLOOKUP(H3847,ar_predmet!A:C,2,FALSE())</f>
        <v>5318</v>
      </c>
      <c r="M3847">
        <f>+VLOOKUP(G3847,tip_dogodka!$B$2:$C$10,2,0)</f>
        <v>2</v>
      </c>
      <c r="N3847">
        <f>+VLOOKUP(E3847,prostor!$F$1:$G$101,2,0)</f>
        <v>16</v>
      </c>
      <c r="O3847">
        <f t="shared" si="240"/>
        <v>150</v>
      </c>
      <c r="P3847">
        <f>VLOOKUP(O3847,mi2hh!A$2:B$4261,2,FALSE())</f>
        <v>3</v>
      </c>
      <c r="Q3847" t="str">
        <f t="shared" si="241"/>
        <v>Red</v>
      </c>
      <c r="R3847" t="str">
        <f t="shared" si="242"/>
        <v>VS</v>
      </c>
      <c r="S3847" s="24" t="s">
        <v>1188</v>
      </c>
      <c r="U3847">
        <f>VLOOKUP(S3847,ar_skupina!L$2:M$136,2,FALSE())</f>
        <v>47</v>
      </c>
    </row>
    <row r="3848" spans="1:21" ht="14.25" customHeight="1" x14ac:dyDescent="0.25">
      <c r="A3848">
        <v>4624</v>
      </c>
      <c r="B3848" s="9">
        <v>44861.791666666701</v>
      </c>
      <c r="C3848" s="9">
        <v>44861.895833333299</v>
      </c>
      <c r="D3848" t="s">
        <v>1780</v>
      </c>
      <c r="E3848" t="s">
        <v>16</v>
      </c>
      <c r="F3848" t="s">
        <v>2459</v>
      </c>
      <c r="G3848" t="s">
        <v>5</v>
      </c>
      <c r="H3848" t="s">
        <v>701</v>
      </c>
      <c r="I3848" s="63" t="e">
        <f t="array" ref="I3848">_xlfn.IFS(#REF!="1",1,#REF!="2",2,#REF!="3",3,#REF!="1A",4,#REF!="1B",5,#REF!="2A",6,#REF!="2B",7,#REF!="3A",8,#REF!="3B",9,#REF!="4A",10,#REF!="","")</f>
        <v>#REF!</v>
      </c>
      <c r="J3848">
        <f>VLOOKUP(F3848,profesor!$G$2:$H$101,2,0)</f>
        <v>63</v>
      </c>
      <c r="K3848">
        <f>VLOOKUP(H3848,ar_predmet!A:C,3,0)</f>
        <v>27</v>
      </c>
      <c r="L3848" s="3">
        <f>VLOOKUP(H3848,ar_predmet!A:C,2,FALSE())</f>
        <v>5229</v>
      </c>
      <c r="M3848">
        <f>+VLOOKUP(G3848,tip_dogodka!$B$2:$C$10,2,0)</f>
        <v>4</v>
      </c>
      <c r="N3848">
        <f>+VLOOKUP(E3848,prostor!$F$1:$G$101,2,0)</f>
        <v>54</v>
      </c>
      <c r="O3848">
        <f t="shared" si="240"/>
        <v>150</v>
      </c>
      <c r="P3848">
        <f>VLOOKUP(O3848,mi2hh!A$2:B$4261,2,FALSE())</f>
        <v>3</v>
      </c>
      <c r="Q3848" t="str">
        <f t="shared" si="241"/>
        <v>Red</v>
      </c>
      <c r="R3848" t="str">
        <f t="shared" si="242"/>
        <v>VS</v>
      </c>
      <c r="S3848" s="24" t="s">
        <v>1160</v>
      </c>
      <c r="T3848" t="str">
        <f>IF(ISNUMBER(FIND("1. skupina",D3848)),"1",IF(ISNUMBER(FIND("2. skupina",D3848)),"2",IF(ISNUMBER(FIND("3. skupina",D3848)),"3",IF(ISNUMBER(FIND("1.a skupina",D3848)),"1A",IF(ISNUMBER(FIND("1.b skupina",D3848)),"1B",IF(ISNUMBER(FIND("2.a skupina",D3848)),"2A",IF(ISNUMBER(FIND("2.b skupina",D3848)),"2B",IF(ISNUMBER(FIND("3.a skupina",D3848)),"3A",IF(ISNUMBER(FIND("3.b skupina",D3848)),"3B",IF(ISNUMBER(FIND("4.a skupina",D3848)),"4A",""))))))))))</f>
        <v>3</v>
      </c>
      <c r="U3848">
        <f>VLOOKUP(S3848,ar_skupina!L$2:M$136,2,FALSE())</f>
        <v>23</v>
      </c>
    </row>
    <row r="3849" spans="1:21" ht="14.25" customHeight="1" x14ac:dyDescent="0.25">
      <c r="A3849">
        <v>4625</v>
      </c>
      <c r="B3849" s="9">
        <v>44854.677083333299</v>
      </c>
      <c r="C3849" s="9">
        <v>44854.78125</v>
      </c>
      <c r="D3849" t="s">
        <v>1793</v>
      </c>
      <c r="E3849">
        <v>412</v>
      </c>
      <c r="F3849" t="s">
        <v>2459</v>
      </c>
      <c r="G3849" t="s">
        <v>3</v>
      </c>
      <c r="H3849" t="s">
        <v>701</v>
      </c>
      <c r="I3849" s="63" t="e">
        <f t="array" ref="I3849">_xlfn.IFS(#REF!="1",1,#REF!="2",2,#REF!="3",3,#REF!="1A",4,#REF!="1B",5,#REF!="2A",6,#REF!="2B",7,#REF!="3A",8,#REF!="3B",9,#REF!="4A",10,#REF!="","")</f>
        <v>#REF!</v>
      </c>
      <c r="J3849">
        <f>VLOOKUP(F3849,profesor!$G$2:$H$101,2,0)</f>
        <v>63</v>
      </c>
      <c r="K3849">
        <f>VLOOKUP(H3849,ar_predmet!A:C,3,0)</f>
        <v>27</v>
      </c>
      <c r="L3849" s="3">
        <f>VLOOKUP(H3849,ar_predmet!A:C,2,FALSE())</f>
        <v>5229</v>
      </c>
      <c r="M3849">
        <f>+VLOOKUP(G3849,tip_dogodka!$B$2:$C$10,2,0)</f>
        <v>2</v>
      </c>
      <c r="N3849">
        <f>+VLOOKUP(E3849,prostor!$F$1:$G$101,2,0)</f>
        <v>15</v>
      </c>
      <c r="O3849">
        <f t="shared" si="240"/>
        <v>150</v>
      </c>
      <c r="P3849">
        <f>VLOOKUP(O3849,mi2hh!A$2:B$4261,2,FALSE())</f>
        <v>3</v>
      </c>
      <c r="Q3849" t="str">
        <f t="shared" si="241"/>
        <v>Red</v>
      </c>
      <c r="R3849" t="str">
        <f t="shared" si="242"/>
        <v>VS</v>
      </c>
      <c r="S3849" s="24" t="s">
        <v>1158</v>
      </c>
      <c r="T3849" t="str">
        <f>IF(ISNUMBER(FIND("1. skupina",D3849)),"1",IF(ISNUMBER(FIND("2. skupina",D3849)),"2",IF(ISNUMBER(FIND("3. skupina",D3849)),"3",IF(ISNUMBER(FIND("1.a skupina",D3849)),"1A",IF(ISNUMBER(FIND("1.b skupina",D3849)),"1B",IF(ISNUMBER(FIND("2.a skupina",D3849)),"2A",IF(ISNUMBER(FIND("2.b skupina",D3849)),"2B",IF(ISNUMBER(FIND("3.a skupina",D3849)),"3A",IF(ISNUMBER(FIND("3.b skupina",D3849)),"3B",IF(ISNUMBER(FIND("4.a skupina",D3849)),"4A",""))))))))))</f>
        <v>1</v>
      </c>
      <c r="U3849">
        <f>VLOOKUP(S3849,ar_skupina!L$2:M$136,2,FALSE())</f>
        <v>21</v>
      </c>
    </row>
    <row r="3850" spans="1:21" ht="14.25" customHeight="1" x14ac:dyDescent="0.25">
      <c r="A3850">
        <v>4626</v>
      </c>
      <c r="B3850" s="9">
        <v>44860.677083333299</v>
      </c>
      <c r="C3850" s="9">
        <v>44860.78125</v>
      </c>
      <c r="D3850" t="s">
        <v>1776</v>
      </c>
      <c r="E3850" t="s">
        <v>16</v>
      </c>
      <c r="F3850" t="s">
        <v>2459</v>
      </c>
      <c r="G3850" t="s">
        <v>5</v>
      </c>
      <c r="H3850" t="s">
        <v>701</v>
      </c>
      <c r="I3850" s="63" t="e">
        <f t="array" ref="I3850">_xlfn.IFS(#REF!="1",1,#REF!="2",2,#REF!="3",3,#REF!="1A",4,#REF!="1B",5,#REF!="2A",6,#REF!="2B",7,#REF!="3A",8,#REF!="3B",9,#REF!="4A",10,#REF!="","")</f>
        <v>#REF!</v>
      </c>
      <c r="J3850">
        <f>VLOOKUP(F3850,profesor!$G$2:$H$101,2,0)</f>
        <v>63</v>
      </c>
      <c r="K3850">
        <f>VLOOKUP(H3850,ar_predmet!A:C,3,0)</f>
        <v>27</v>
      </c>
      <c r="L3850" s="3">
        <f>VLOOKUP(H3850,ar_predmet!A:C,2,FALSE())</f>
        <v>5229</v>
      </c>
      <c r="M3850">
        <f>+VLOOKUP(G3850,tip_dogodka!$B$2:$C$10,2,0)</f>
        <v>4</v>
      </c>
      <c r="N3850">
        <f>+VLOOKUP(E3850,prostor!$F$1:$G$101,2,0)</f>
        <v>54</v>
      </c>
      <c r="O3850">
        <f t="shared" si="240"/>
        <v>150</v>
      </c>
      <c r="P3850">
        <f>VLOOKUP(O3850,mi2hh!A$2:B$4261,2,FALSE())</f>
        <v>3</v>
      </c>
      <c r="Q3850" t="str">
        <f t="shared" si="241"/>
        <v>Red</v>
      </c>
      <c r="R3850" t="str">
        <f t="shared" si="242"/>
        <v>VS</v>
      </c>
      <c r="S3850" s="24" t="s">
        <v>1158</v>
      </c>
      <c r="T3850" t="str">
        <f>IF(ISNUMBER(FIND("1. skupina",D3850)),"1",IF(ISNUMBER(FIND("2. skupina",D3850)),"2",IF(ISNUMBER(FIND("3. skupina",D3850)),"3",IF(ISNUMBER(FIND("1.a skupina",D3850)),"1A",IF(ISNUMBER(FIND("1.b skupina",D3850)),"1B",IF(ISNUMBER(FIND("2.a skupina",D3850)),"2A",IF(ISNUMBER(FIND("2.b skupina",D3850)),"2B",IF(ISNUMBER(FIND("3.a skupina",D3850)),"3A",IF(ISNUMBER(FIND("3.b skupina",D3850)),"3B",IF(ISNUMBER(FIND("4.a skupina",D3850)),"4A",""))))))))))</f>
        <v>1</v>
      </c>
      <c r="U3850">
        <f>VLOOKUP(S3850,ar_skupina!L$2:M$136,2,FALSE())</f>
        <v>21</v>
      </c>
    </row>
    <row r="3851" spans="1:21" ht="14.25" customHeight="1" x14ac:dyDescent="0.25">
      <c r="A3851">
        <v>4627</v>
      </c>
      <c r="B3851" s="9">
        <v>45077.677083333299</v>
      </c>
      <c r="C3851" s="9">
        <v>45077.916666666701</v>
      </c>
      <c r="D3851" t="s">
        <v>1458</v>
      </c>
      <c r="E3851" t="s">
        <v>16</v>
      </c>
      <c r="F3851" t="s">
        <v>2459</v>
      </c>
      <c r="G3851" t="s">
        <v>5</v>
      </c>
      <c r="H3851" t="s">
        <v>1459</v>
      </c>
      <c r="I3851" s="63" t="e">
        <f t="array" ref="I3851">_xlfn.IFS(#REF!="1",1,#REF!="2",2,#REF!="3",3,#REF!="1A",4,#REF!="1B",5,#REF!="2A",6,#REF!="2B",7,#REF!="3A",8,#REF!="3B",9,#REF!="4A",10,#REF!="","")</f>
        <v>#REF!</v>
      </c>
      <c r="J3851">
        <f>VLOOKUP(F3851,profesor!$G$2:$H$101,2,0)</f>
        <v>63</v>
      </c>
      <c r="K3851">
        <f>VLOOKUP(H3851,ar_predmet!A:C,3,0)</f>
        <v>238</v>
      </c>
      <c r="L3851" s="3" t="str">
        <f>VLOOKUP(H3851,ar_predmet!A:C,2,FALSE())</f>
        <v>S104</v>
      </c>
      <c r="M3851">
        <f>+VLOOKUP(G3851,tip_dogodka!$B$2:$C$10,2,0)</f>
        <v>4</v>
      </c>
      <c r="N3851">
        <f>+VLOOKUP(E3851,prostor!$F$1:$G$101,2,0)</f>
        <v>54</v>
      </c>
      <c r="O3851">
        <f t="shared" si="240"/>
        <v>345</v>
      </c>
      <c r="P3851">
        <f>VLOOKUP(O3851,mi2hh!A$2:B$4261,2,FALSE())</f>
        <v>7</v>
      </c>
      <c r="Q3851" t="str">
        <f t="shared" si="241"/>
        <v>Izr</v>
      </c>
      <c r="R3851" t="str">
        <f t="shared" si="242"/>
        <v>VS</v>
      </c>
      <c r="S3851" s="24" t="s">
        <v>1239</v>
      </c>
      <c r="U3851">
        <f>VLOOKUP(S3851,ar_skupina!L$2:M$136,2,FALSE())</f>
        <v>93</v>
      </c>
    </row>
    <row r="3852" spans="1:21" ht="14.25" customHeight="1" x14ac:dyDescent="0.25">
      <c r="A3852">
        <v>4628</v>
      </c>
      <c r="B3852" s="9">
        <v>44932.375</v>
      </c>
      <c r="C3852" s="9">
        <v>44932.479166666701</v>
      </c>
      <c r="D3852" t="s">
        <v>1982</v>
      </c>
      <c r="E3852">
        <v>401</v>
      </c>
      <c r="F3852" t="s">
        <v>2459</v>
      </c>
      <c r="G3852" t="s">
        <v>3</v>
      </c>
      <c r="H3852" t="s">
        <v>1476</v>
      </c>
      <c r="I3852" s="63" t="e">
        <f t="array" ref="I3852">_xlfn.IFS(#REF!="1",1,#REF!="2",2,#REF!="3",3,#REF!="1A",4,#REF!="1B",5,#REF!="2A",6,#REF!="2B",7,#REF!="3A",8,#REF!="3B",9,#REF!="4A",10,#REF!="","")</f>
        <v>#REF!</v>
      </c>
      <c r="J3852">
        <f>VLOOKUP(F3852,profesor!$G$2:$H$101,2,0)</f>
        <v>63</v>
      </c>
      <c r="K3852">
        <f>VLOOKUP(H3852,ar_predmet!A:C,3,0)</f>
        <v>137</v>
      </c>
      <c r="L3852" s="3">
        <f>VLOOKUP(H3852,ar_predmet!A:C,2,FALSE())</f>
        <v>6331</v>
      </c>
      <c r="M3852">
        <f>+VLOOKUP(G3852,tip_dogodka!$B$2:$C$10,2,0)</f>
        <v>2</v>
      </c>
      <c r="N3852">
        <f>+VLOOKUP(E3852,prostor!$F$1:$G$101,2,0)</f>
        <v>10</v>
      </c>
      <c r="O3852">
        <f t="shared" si="240"/>
        <v>150</v>
      </c>
      <c r="P3852">
        <f>VLOOKUP(O3852,mi2hh!A$2:B$4261,2,FALSE())</f>
        <v>3</v>
      </c>
      <c r="Q3852" t="str">
        <f t="shared" si="241"/>
        <v>Red</v>
      </c>
      <c r="R3852" t="str">
        <f t="shared" si="242"/>
        <v>UN</v>
      </c>
      <c r="S3852" s="24" t="s">
        <v>1214</v>
      </c>
      <c r="U3852">
        <f>VLOOKUP(S3852,ar_skupina!L$2:M$136,2,FALSE())</f>
        <v>71</v>
      </c>
    </row>
    <row r="3853" spans="1:21" ht="14.25" customHeight="1" x14ac:dyDescent="0.25">
      <c r="A3853">
        <v>4629</v>
      </c>
      <c r="B3853" s="9">
        <v>45054.416666666701</v>
      </c>
      <c r="C3853" s="9">
        <v>45054.520833333299</v>
      </c>
      <c r="D3853" t="s">
        <v>1986</v>
      </c>
      <c r="E3853">
        <v>403</v>
      </c>
      <c r="F3853" t="s">
        <v>2459</v>
      </c>
      <c r="G3853" t="s">
        <v>3</v>
      </c>
      <c r="H3853" t="s">
        <v>1470</v>
      </c>
      <c r="I3853" s="63" t="e">
        <f t="array" ref="I3853">_xlfn.IFS(#REF!="1",1,#REF!="2",2,#REF!="3",3,#REF!="1A",4,#REF!="1B",5,#REF!="2A",6,#REF!="2B",7,#REF!="3A",8,#REF!="3B",9,#REF!="4A",10,#REF!="","")</f>
        <v>#REF!</v>
      </c>
      <c r="J3853">
        <f>VLOOKUP(F3853,profesor!$G$2:$H$101,2,0)</f>
        <v>63</v>
      </c>
      <c r="K3853">
        <f>VLOOKUP(H3853,ar_predmet!A:C,3,0)</f>
        <v>33</v>
      </c>
      <c r="L3853" s="3">
        <f>VLOOKUP(H3853,ar_predmet!A:C,2,FALSE())</f>
        <v>5235</v>
      </c>
      <c r="M3853">
        <f>+VLOOKUP(G3853,tip_dogodka!$B$2:$C$10,2,0)</f>
        <v>2</v>
      </c>
      <c r="N3853">
        <f>+VLOOKUP(E3853,prostor!$F$1:$G$101,2,0)</f>
        <v>12</v>
      </c>
      <c r="O3853">
        <f t="shared" si="240"/>
        <v>150</v>
      </c>
      <c r="P3853">
        <f>VLOOKUP(O3853,mi2hh!A$2:B$4261,2,FALSE())</f>
        <v>3</v>
      </c>
      <c r="Q3853" t="str">
        <f t="shared" si="241"/>
        <v>Red</v>
      </c>
      <c r="R3853" t="str">
        <f t="shared" si="242"/>
        <v>VS</v>
      </c>
      <c r="S3853" s="24" t="s">
        <v>1155</v>
      </c>
      <c r="U3853">
        <f>VLOOKUP(S3853,ar_skupina!L$2:M$136,2,FALSE())</f>
        <v>18</v>
      </c>
    </row>
    <row r="3854" spans="1:21" ht="14.25" customHeight="1" x14ac:dyDescent="0.25">
      <c r="A3854">
        <v>4630</v>
      </c>
      <c r="B3854" s="9">
        <v>45033.416666666701</v>
      </c>
      <c r="C3854" s="9">
        <v>45033.520833333299</v>
      </c>
      <c r="D3854" t="s">
        <v>1447</v>
      </c>
      <c r="E3854">
        <v>413</v>
      </c>
      <c r="F3854" t="s">
        <v>2459</v>
      </c>
      <c r="G3854" t="s">
        <v>3</v>
      </c>
      <c r="H3854" t="s">
        <v>1446</v>
      </c>
      <c r="I3854" s="63" t="e">
        <f t="array" ref="I3854">_xlfn.IFS(#REF!="1",1,#REF!="2",2,#REF!="3",3,#REF!="1A",4,#REF!="1B",5,#REF!="2A",6,#REF!="2B",7,#REF!="3A",8,#REF!="3B",9,#REF!="4A",10,#REF!="","")</f>
        <v>#REF!</v>
      </c>
      <c r="J3854">
        <f>VLOOKUP(F3854,profesor!$G$2:$H$101,2,0)</f>
        <v>63</v>
      </c>
      <c r="K3854">
        <f>VLOOKUP(H3854,ar_predmet!A:C,3,0)</f>
        <v>61</v>
      </c>
      <c r="L3854" s="3">
        <f>VLOOKUP(H3854,ar_predmet!A:C,2,FALSE())</f>
        <v>5318</v>
      </c>
      <c r="M3854">
        <f>+VLOOKUP(G3854,tip_dogodka!$B$2:$C$10,2,0)</f>
        <v>2</v>
      </c>
      <c r="N3854">
        <f>+VLOOKUP(E3854,prostor!$F$1:$G$101,2,0)</f>
        <v>16</v>
      </c>
      <c r="O3854">
        <f t="shared" si="240"/>
        <v>150</v>
      </c>
      <c r="P3854">
        <f>VLOOKUP(O3854,mi2hh!A$2:B$4261,2,FALSE())</f>
        <v>3</v>
      </c>
      <c r="Q3854" t="str">
        <f t="shared" si="241"/>
        <v>Red</v>
      </c>
      <c r="R3854" t="str">
        <f t="shared" si="242"/>
        <v>VS</v>
      </c>
      <c r="S3854" s="24" t="s">
        <v>1188</v>
      </c>
      <c r="U3854">
        <f>VLOOKUP(S3854,ar_skupina!L$2:M$136,2,FALSE())</f>
        <v>47</v>
      </c>
    </row>
    <row r="3855" spans="1:21" ht="14.25" customHeight="1" x14ac:dyDescent="0.25">
      <c r="A3855">
        <v>4631</v>
      </c>
      <c r="B3855" s="9">
        <v>44944.635416666701</v>
      </c>
      <c r="C3855" s="9">
        <v>44944.739583333299</v>
      </c>
      <c r="D3855" t="s">
        <v>1984</v>
      </c>
      <c r="E3855" t="s">
        <v>16</v>
      </c>
      <c r="F3855" t="s">
        <v>2459</v>
      </c>
      <c r="G3855" t="s">
        <v>5</v>
      </c>
      <c r="H3855" t="s">
        <v>1476</v>
      </c>
      <c r="I3855" s="63" t="e">
        <f t="array" ref="I3855">_xlfn.IFS(#REF!="1",1,#REF!="2",2,#REF!="3",3,#REF!="1A",4,#REF!="1B",5,#REF!="2A",6,#REF!="2B",7,#REF!="3A",8,#REF!="3B",9,#REF!="4A",10,#REF!="","")</f>
        <v>#REF!</v>
      </c>
      <c r="J3855">
        <f>VLOOKUP(F3855,profesor!$G$2:$H$101,2,0)</f>
        <v>63</v>
      </c>
      <c r="K3855">
        <f>VLOOKUP(H3855,ar_predmet!A:C,3,0)</f>
        <v>137</v>
      </c>
      <c r="L3855" s="3">
        <f>VLOOKUP(H3855,ar_predmet!A:C,2,FALSE())</f>
        <v>6331</v>
      </c>
      <c r="M3855">
        <f>+VLOOKUP(G3855,tip_dogodka!$B$2:$C$10,2,0)</f>
        <v>4</v>
      </c>
      <c r="N3855">
        <f>+VLOOKUP(E3855,prostor!$F$1:$G$101,2,0)</f>
        <v>54</v>
      </c>
      <c r="O3855">
        <f t="shared" si="240"/>
        <v>150</v>
      </c>
      <c r="P3855">
        <f>VLOOKUP(O3855,mi2hh!A$2:B$4261,2,FALSE())</f>
        <v>3</v>
      </c>
      <c r="Q3855" t="str">
        <f t="shared" si="241"/>
        <v>Red</v>
      </c>
      <c r="R3855" t="str">
        <f t="shared" si="242"/>
        <v>UN</v>
      </c>
      <c r="S3855" s="24" t="s">
        <v>1214</v>
      </c>
      <c r="U3855">
        <f>VLOOKUP(S3855,ar_skupina!L$2:M$136,2,FALSE())</f>
        <v>71</v>
      </c>
    </row>
    <row r="3856" spans="1:21" ht="14.25" customHeight="1" x14ac:dyDescent="0.25">
      <c r="A3856">
        <v>4632</v>
      </c>
      <c r="B3856" s="9">
        <v>45063.53125</v>
      </c>
      <c r="C3856" s="9">
        <v>45063.635416666701</v>
      </c>
      <c r="D3856" t="s">
        <v>1980</v>
      </c>
      <c r="E3856">
        <v>403</v>
      </c>
      <c r="F3856" t="s">
        <v>2459</v>
      </c>
      <c r="G3856" t="s">
        <v>3</v>
      </c>
      <c r="H3856" t="s">
        <v>1470</v>
      </c>
      <c r="I3856" s="63" t="e">
        <f t="array" ref="I3856">_xlfn.IFS(#REF!="1",1,#REF!="2",2,#REF!="3",3,#REF!="1A",4,#REF!="1B",5,#REF!="2A",6,#REF!="2B",7,#REF!="3A",8,#REF!="3B",9,#REF!="4A",10,#REF!="","")</f>
        <v>#REF!</v>
      </c>
      <c r="J3856">
        <f>VLOOKUP(F3856,profesor!$G$2:$H$101,2,0)</f>
        <v>63</v>
      </c>
      <c r="K3856">
        <f>VLOOKUP(H3856,ar_predmet!A:C,3,0)</f>
        <v>33</v>
      </c>
      <c r="L3856" s="3">
        <f>VLOOKUP(H3856,ar_predmet!A:C,2,FALSE())</f>
        <v>5235</v>
      </c>
      <c r="M3856">
        <f>+VLOOKUP(G3856,tip_dogodka!$B$2:$C$10,2,0)</f>
        <v>2</v>
      </c>
      <c r="N3856">
        <f>+VLOOKUP(E3856,prostor!$F$1:$G$101,2,0)</f>
        <v>12</v>
      </c>
      <c r="O3856">
        <f t="shared" si="240"/>
        <v>150</v>
      </c>
      <c r="P3856">
        <f>VLOOKUP(O3856,mi2hh!A$2:B$4261,2,FALSE())</f>
        <v>3</v>
      </c>
      <c r="Q3856" t="str">
        <f t="shared" si="241"/>
        <v>Red</v>
      </c>
      <c r="R3856" t="str">
        <f t="shared" si="242"/>
        <v>VS</v>
      </c>
      <c r="S3856" s="24" t="s">
        <v>1155</v>
      </c>
      <c r="U3856">
        <f>VLOOKUP(S3856,ar_skupina!L$2:M$136,2,FALSE())</f>
        <v>18</v>
      </c>
    </row>
    <row r="3857" spans="1:21" ht="14.25" customHeight="1" x14ac:dyDescent="0.25">
      <c r="A3857">
        <v>4633</v>
      </c>
      <c r="B3857" s="9">
        <v>44862.677083333299</v>
      </c>
      <c r="C3857" s="9">
        <v>44862.78125</v>
      </c>
      <c r="D3857" t="s">
        <v>1793</v>
      </c>
      <c r="E3857">
        <v>412</v>
      </c>
      <c r="F3857" t="s">
        <v>2459</v>
      </c>
      <c r="G3857" t="s">
        <v>3</v>
      </c>
      <c r="H3857" t="s">
        <v>701</v>
      </c>
      <c r="I3857" s="63" t="e">
        <f t="array" ref="I3857">_xlfn.IFS(#REF!="1",1,#REF!="2",2,#REF!="3",3,#REF!="1A",4,#REF!="1B",5,#REF!="2A",6,#REF!="2B",7,#REF!="3A",8,#REF!="3B",9,#REF!="4A",10,#REF!="","")</f>
        <v>#REF!</v>
      </c>
      <c r="J3857">
        <f>VLOOKUP(F3857,profesor!$G$2:$H$101,2,0)</f>
        <v>63</v>
      </c>
      <c r="K3857">
        <f>VLOOKUP(H3857,ar_predmet!A:C,3,0)</f>
        <v>27</v>
      </c>
      <c r="L3857" s="3">
        <f>VLOOKUP(H3857,ar_predmet!A:C,2,FALSE())</f>
        <v>5229</v>
      </c>
      <c r="M3857">
        <f>+VLOOKUP(G3857,tip_dogodka!$B$2:$C$10,2,0)</f>
        <v>2</v>
      </c>
      <c r="N3857">
        <f>+VLOOKUP(E3857,prostor!$F$1:$G$101,2,0)</f>
        <v>15</v>
      </c>
      <c r="O3857">
        <f t="shared" si="240"/>
        <v>150</v>
      </c>
      <c r="P3857">
        <f>VLOOKUP(O3857,mi2hh!A$2:B$4261,2,FALSE())</f>
        <v>3</v>
      </c>
      <c r="Q3857" t="str">
        <f t="shared" si="241"/>
        <v>Red</v>
      </c>
      <c r="R3857" t="str">
        <f t="shared" si="242"/>
        <v>VS</v>
      </c>
      <c r="S3857" s="24" t="s">
        <v>1158</v>
      </c>
      <c r="T3857" t="str">
        <f>IF(ISNUMBER(FIND("1. skupina",D3857)),"1",IF(ISNUMBER(FIND("2. skupina",D3857)),"2",IF(ISNUMBER(FIND("3. skupina",D3857)),"3",IF(ISNUMBER(FIND("1.a skupina",D3857)),"1A",IF(ISNUMBER(FIND("1.b skupina",D3857)),"1B",IF(ISNUMBER(FIND("2.a skupina",D3857)),"2A",IF(ISNUMBER(FIND("2.b skupina",D3857)),"2B",IF(ISNUMBER(FIND("3.a skupina",D3857)),"3A",IF(ISNUMBER(FIND("3.b skupina",D3857)),"3B",IF(ISNUMBER(FIND("4.a skupina",D3857)),"4A",""))))))))))</f>
        <v>1</v>
      </c>
      <c r="U3857">
        <f>VLOOKUP(S3857,ar_skupina!L$2:M$136,2,FALSE())</f>
        <v>21</v>
      </c>
    </row>
    <row r="3858" spans="1:21" ht="14.25" customHeight="1" x14ac:dyDescent="0.25">
      <c r="A3858">
        <v>4634</v>
      </c>
      <c r="B3858" s="9">
        <v>45078.791666666701</v>
      </c>
      <c r="C3858" s="9">
        <v>45078.927083333299</v>
      </c>
      <c r="D3858" t="s">
        <v>1461</v>
      </c>
      <c r="E3858" t="s">
        <v>17</v>
      </c>
      <c r="F3858" t="s">
        <v>2459</v>
      </c>
      <c r="G3858" t="s">
        <v>3</v>
      </c>
      <c r="H3858" t="s">
        <v>1459</v>
      </c>
      <c r="I3858" s="63" t="e">
        <f t="array" ref="I3858">_xlfn.IFS(#REF!="1",1,#REF!="2",2,#REF!="3",3,#REF!="1A",4,#REF!="1B",5,#REF!="2A",6,#REF!="2B",7,#REF!="3A",8,#REF!="3B",9,#REF!="4A",10,#REF!="","")</f>
        <v>#REF!</v>
      </c>
      <c r="J3858">
        <f>VLOOKUP(F3858,profesor!$G$2:$H$101,2,0)</f>
        <v>63</v>
      </c>
      <c r="K3858">
        <f>VLOOKUP(H3858,ar_predmet!A:C,3,0)</f>
        <v>238</v>
      </c>
      <c r="L3858" s="3" t="str">
        <f>VLOOKUP(H3858,ar_predmet!A:C,2,FALSE())</f>
        <v>S104</v>
      </c>
      <c r="M3858">
        <f>+VLOOKUP(G3858,tip_dogodka!$B$2:$C$10,2,0)</f>
        <v>2</v>
      </c>
      <c r="N3858">
        <f>+VLOOKUP(E3858,prostor!$F$1:$G$101,2,0)</f>
        <v>55</v>
      </c>
      <c r="O3858">
        <f t="shared" si="240"/>
        <v>195</v>
      </c>
      <c r="P3858">
        <f>VLOOKUP(O3858,mi2hh!A$2:B$4261,2,FALSE())</f>
        <v>4</v>
      </c>
      <c r="Q3858" t="str">
        <f t="shared" si="241"/>
        <v>Izr</v>
      </c>
      <c r="R3858" t="str">
        <f t="shared" si="242"/>
        <v>VS</v>
      </c>
      <c r="S3858" s="24" t="s">
        <v>1239</v>
      </c>
      <c r="U3858">
        <f>VLOOKUP(S3858,ar_skupina!L$2:M$136,2,FALSE())</f>
        <v>93</v>
      </c>
    </row>
    <row r="3859" spans="1:21" ht="14.25" customHeight="1" x14ac:dyDescent="0.25">
      <c r="A3859">
        <v>4635</v>
      </c>
      <c r="B3859" s="9">
        <v>45070.53125</v>
      </c>
      <c r="C3859" s="9">
        <v>45070.635416666701</v>
      </c>
      <c r="D3859" t="s">
        <v>1980</v>
      </c>
      <c r="E3859">
        <v>403</v>
      </c>
      <c r="F3859" t="s">
        <v>2459</v>
      </c>
      <c r="G3859" t="s">
        <v>3</v>
      </c>
      <c r="H3859" t="s">
        <v>1470</v>
      </c>
      <c r="I3859" s="63" t="e">
        <f t="array" ref="I3859">_xlfn.IFS(#REF!="1",1,#REF!="2",2,#REF!="3",3,#REF!="1A",4,#REF!="1B",5,#REF!="2A",6,#REF!="2B",7,#REF!="3A",8,#REF!="3B",9,#REF!="4A",10,#REF!="","")</f>
        <v>#REF!</v>
      </c>
      <c r="J3859">
        <f>VLOOKUP(F3859,profesor!$G$2:$H$101,2,0)</f>
        <v>63</v>
      </c>
      <c r="K3859">
        <f>VLOOKUP(H3859,ar_predmet!A:C,3,0)</f>
        <v>33</v>
      </c>
      <c r="L3859" s="3">
        <f>VLOOKUP(H3859,ar_predmet!A:C,2,FALSE())</f>
        <v>5235</v>
      </c>
      <c r="M3859">
        <f>+VLOOKUP(G3859,tip_dogodka!$B$2:$C$10,2,0)</f>
        <v>2</v>
      </c>
      <c r="N3859">
        <f>+VLOOKUP(E3859,prostor!$F$1:$G$101,2,0)</f>
        <v>12</v>
      </c>
      <c r="O3859">
        <f t="shared" si="240"/>
        <v>150</v>
      </c>
      <c r="P3859">
        <f>VLOOKUP(O3859,mi2hh!A$2:B$4261,2,FALSE())</f>
        <v>3</v>
      </c>
      <c r="Q3859" t="str">
        <f t="shared" si="241"/>
        <v>Red</v>
      </c>
      <c r="R3859" t="str">
        <f t="shared" si="242"/>
        <v>VS</v>
      </c>
      <c r="S3859" s="24" t="s">
        <v>1155</v>
      </c>
      <c r="U3859">
        <f>VLOOKUP(S3859,ar_skupina!L$2:M$136,2,FALSE())</f>
        <v>18</v>
      </c>
    </row>
    <row r="3860" spans="1:21" ht="14.25" customHeight="1" x14ac:dyDescent="0.25">
      <c r="A3860">
        <v>4636</v>
      </c>
      <c r="B3860" s="9">
        <v>45061.416666666701</v>
      </c>
      <c r="C3860" s="9">
        <v>45061.520833333299</v>
      </c>
      <c r="D3860" t="s">
        <v>1983</v>
      </c>
      <c r="E3860" t="s">
        <v>16</v>
      </c>
      <c r="F3860" t="s">
        <v>2459</v>
      </c>
      <c r="G3860" t="s">
        <v>5</v>
      </c>
      <c r="H3860" t="s">
        <v>1470</v>
      </c>
      <c r="I3860" s="63" t="e">
        <f t="array" ref="I3860">_xlfn.IFS(#REF!="1",1,#REF!="2",2,#REF!="3",3,#REF!="1A",4,#REF!="1B",5,#REF!="2A",6,#REF!="2B",7,#REF!="3A",8,#REF!="3B",9,#REF!="4A",10,#REF!="","")</f>
        <v>#REF!</v>
      </c>
      <c r="J3860">
        <f>VLOOKUP(F3860,profesor!$G$2:$H$101,2,0)</f>
        <v>63</v>
      </c>
      <c r="K3860">
        <f>VLOOKUP(H3860,ar_predmet!A:C,3,0)</f>
        <v>33</v>
      </c>
      <c r="L3860" s="3">
        <f>VLOOKUP(H3860,ar_predmet!A:C,2,FALSE())</f>
        <v>5235</v>
      </c>
      <c r="M3860">
        <f>+VLOOKUP(G3860,tip_dogodka!$B$2:$C$10,2,0)</f>
        <v>4</v>
      </c>
      <c r="N3860">
        <f>+VLOOKUP(E3860,prostor!$F$1:$G$101,2,0)</f>
        <v>54</v>
      </c>
      <c r="O3860">
        <f t="shared" si="240"/>
        <v>150</v>
      </c>
      <c r="P3860">
        <f>VLOOKUP(O3860,mi2hh!A$2:B$4261,2,FALSE())</f>
        <v>3</v>
      </c>
      <c r="Q3860" t="str">
        <f t="shared" si="241"/>
        <v>Red</v>
      </c>
      <c r="R3860" t="str">
        <f t="shared" si="242"/>
        <v>VS</v>
      </c>
      <c r="S3860" s="24" t="s">
        <v>1155</v>
      </c>
      <c r="U3860">
        <f>VLOOKUP(S3860,ar_skupina!L$2:M$136,2,FALSE())</f>
        <v>18</v>
      </c>
    </row>
    <row r="3861" spans="1:21" ht="14.25" customHeight="1" x14ac:dyDescent="0.25">
      <c r="A3861">
        <v>4637</v>
      </c>
      <c r="B3861" s="9">
        <v>45054.53125</v>
      </c>
      <c r="C3861" s="9">
        <v>45054.635416666701</v>
      </c>
      <c r="D3861" t="s">
        <v>1464</v>
      </c>
      <c r="E3861" t="s">
        <v>16</v>
      </c>
      <c r="F3861" t="s">
        <v>2459</v>
      </c>
      <c r="G3861" t="s">
        <v>5</v>
      </c>
      <c r="H3861" t="s">
        <v>1446</v>
      </c>
      <c r="I3861" s="63" t="e">
        <f t="array" ref="I3861">_xlfn.IFS(#REF!="1",1,#REF!="2",2,#REF!="3",3,#REF!="1A",4,#REF!="1B",5,#REF!="2A",6,#REF!="2B",7,#REF!="3A",8,#REF!="3B",9,#REF!="4A",10,#REF!="","")</f>
        <v>#REF!</v>
      </c>
      <c r="J3861">
        <f>VLOOKUP(F3861,profesor!$G$2:$H$101,2,0)</f>
        <v>63</v>
      </c>
      <c r="K3861">
        <f>VLOOKUP(H3861,ar_predmet!A:C,3,0)</f>
        <v>61</v>
      </c>
      <c r="L3861" s="3">
        <f>VLOOKUP(H3861,ar_predmet!A:C,2,FALSE())</f>
        <v>5318</v>
      </c>
      <c r="M3861">
        <f>+VLOOKUP(G3861,tip_dogodka!$B$2:$C$10,2,0)</f>
        <v>4</v>
      </c>
      <c r="N3861">
        <f>+VLOOKUP(E3861,prostor!$F$1:$G$101,2,0)</f>
        <v>54</v>
      </c>
      <c r="O3861">
        <f t="shared" si="240"/>
        <v>150</v>
      </c>
      <c r="P3861">
        <f>VLOOKUP(O3861,mi2hh!A$2:B$4261,2,FALSE())</f>
        <v>3</v>
      </c>
      <c r="Q3861" t="str">
        <f t="shared" si="241"/>
        <v>Red</v>
      </c>
      <c r="R3861" t="str">
        <f t="shared" si="242"/>
        <v>VS</v>
      </c>
      <c r="S3861" s="24" t="s">
        <v>1188</v>
      </c>
      <c r="U3861">
        <f>VLOOKUP(S3861,ar_skupina!L$2:M$136,2,FALSE())</f>
        <v>47</v>
      </c>
    </row>
    <row r="3862" spans="1:21" ht="14.25" customHeight="1" x14ac:dyDescent="0.25">
      <c r="A3862">
        <v>4638</v>
      </c>
      <c r="B3862" s="9">
        <v>44991.75</v>
      </c>
      <c r="C3862" s="9">
        <v>44991.916666666701</v>
      </c>
      <c r="D3862" t="s">
        <v>2248</v>
      </c>
      <c r="E3862" t="s">
        <v>17</v>
      </c>
      <c r="F3862" t="s">
        <v>2459</v>
      </c>
      <c r="G3862" t="s">
        <v>8</v>
      </c>
      <c r="H3862" t="s">
        <v>1690</v>
      </c>
      <c r="I3862" s="63" t="e">
        <f t="array" ref="I3862">_xlfn.IFS(#REF!="1",1,#REF!="2",2,#REF!="3",3,#REF!="1A",4,#REF!="1B",5,#REF!="2A",6,#REF!="2B",7,#REF!="3A",8,#REF!="3B",9,#REF!="4A",10,#REF!="","")</f>
        <v>#REF!</v>
      </c>
      <c r="J3862">
        <f>VLOOKUP(F3862,profesor!$G$2:$H$101,2,0)</f>
        <v>63</v>
      </c>
      <c r="K3862">
        <f>VLOOKUP(H3862,ar_predmet!A:C,3,0)</f>
        <v>199</v>
      </c>
      <c r="L3862" s="3">
        <f>VLOOKUP(H3862,ar_predmet!A:C,2,FALSE())</f>
        <v>7242</v>
      </c>
      <c r="M3862">
        <f>+VLOOKUP(G3862,tip_dogodka!$B$2:$C$10,2,0)</f>
        <v>7</v>
      </c>
      <c r="N3862">
        <f>+VLOOKUP(E3862,prostor!$F$1:$G$101,2,0)</f>
        <v>55</v>
      </c>
      <c r="O3862">
        <f t="shared" si="240"/>
        <v>240</v>
      </c>
      <c r="P3862">
        <f>VLOOKUP(O3862,mi2hh!A$2:B$4261,2,FALSE())</f>
        <v>5</v>
      </c>
      <c r="Q3862" t="str">
        <f t="shared" si="241"/>
        <v>Izr</v>
      </c>
      <c r="R3862" t="str">
        <f t="shared" si="242"/>
        <v>MA</v>
      </c>
      <c r="S3862" s="24" t="s">
        <v>1270</v>
      </c>
      <c r="U3862">
        <f>VLOOKUP(S3862,ar_skupina!L$2:M$136,2,FALSE())</f>
        <v>121</v>
      </c>
    </row>
    <row r="3863" spans="1:21" ht="14.25" customHeight="1" x14ac:dyDescent="0.25">
      <c r="A3863">
        <v>4639</v>
      </c>
      <c r="B3863" s="9">
        <v>44875.489583333299</v>
      </c>
      <c r="C3863" s="9">
        <v>44875.59375</v>
      </c>
      <c r="D3863" t="s">
        <v>1888</v>
      </c>
      <c r="E3863" t="s">
        <v>16</v>
      </c>
      <c r="F3863" t="s">
        <v>2459</v>
      </c>
      <c r="G3863" t="s">
        <v>5</v>
      </c>
      <c r="H3863" t="s">
        <v>701</v>
      </c>
      <c r="I3863" s="63" t="e">
        <f t="array" ref="I3863">_xlfn.IFS(#REF!="1",1,#REF!="2",2,#REF!="3",3,#REF!="1A",4,#REF!="1B",5,#REF!="2A",6,#REF!="2B",7,#REF!="3A",8,#REF!="3B",9,#REF!="4A",10,#REF!="","")</f>
        <v>#REF!</v>
      </c>
      <c r="J3863">
        <f>VLOOKUP(F3863,profesor!$G$2:$H$101,2,0)</f>
        <v>63</v>
      </c>
      <c r="K3863">
        <f>VLOOKUP(H3863,ar_predmet!A:C,3,0)</f>
        <v>27</v>
      </c>
      <c r="L3863" s="3">
        <f>VLOOKUP(H3863,ar_predmet!A:C,2,FALSE())</f>
        <v>5229</v>
      </c>
      <c r="M3863">
        <f>+VLOOKUP(G3863,tip_dogodka!$B$2:$C$10,2,0)</f>
        <v>4</v>
      </c>
      <c r="N3863">
        <f>+VLOOKUP(E3863,prostor!$F$1:$G$101,2,0)</f>
        <v>54</v>
      </c>
      <c r="O3863">
        <f t="shared" si="240"/>
        <v>150</v>
      </c>
      <c r="P3863">
        <f>VLOOKUP(O3863,mi2hh!A$2:B$4261,2,FALSE())</f>
        <v>3</v>
      </c>
      <c r="Q3863" t="str">
        <f t="shared" si="241"/>
        <v>Red</v>
      </c>
      <c r="R3863" t="str">
        <f t="shared" si="242"/>
        <v>VS</v>
      </c>
      <c r="S3863" s="24" t="s">
        <v>1159</v>
      </c>
      <c r="T3863" t="str">
        <f>IF(ISNUMBER(FIND("1. skupina",D3863)),"1",IF(ISNUMBER(FIND("2. skupina",D3863)),"2",IF(ISNUMBER(FIND("3. skupina",D3863)),"3",IF(ISNUMBER(FIND("1.a skupina",D3863)),"1A",IF(ISNUMBER(FIND("1.b skupina",D3863)),"1B",IF(ISNUMBER(FIND("2.a skupina",D3863)),"2A",IF(ISNUMBER(FIND("2.b skupina",D3863)),"2B",IF(ISNUMBER(FIND("3.a skupina",D3863)),"3A",IF(ISNUMBER(FIND("3.b skupina",D3863)),"3B",IF(ISNUMBER(FIND("4.a skupina",D3863)),"4A",""))))))))))</f>
        <v>2</v>
      </c>
      <c r="U3863">
        <f>VLOOKUP(S3863,ar_skupina!L$2:M$136,2,FALSE())</f>
        <v>22</v>
      </c>
    </row>
    <row r="3864" spans="1:21" ht="14.25" customHeight="1" x14ac:dyDescent="0.25">
      <c r="A3864">
        <v>4640</v>
      </c>
      <c r="B3864" s="9">
        <v>45042.416666666701</v>
      </c>
      <c r="C3864" s="9">
        <v>45042.520833333299</v>
      </c>
      <c r="D3864" t="s">
        <v>1460</v>
      </c>
      <c r="E3864">
        <v>413</v>
      </c>
      <c r="F3864" t="s">
        <v>2459</v>
      </c>
      <c r="G3864" t="s">
        <v>3</v>
      </c>
      <c r="H3864" t="s">
        <v>1446</v>
      </c>
      <c r="I3864" s="63" t="e">
        <f t="array" ref="I3864">_xlfn.IFS(#REF!="1",1,#REF!="2",2,#REF!="3",3,#REF!="1A",4,#REF!="1B",5,#REF!="2A",6,#REF!="2B",7,#REF!="3A",8,#REF!="3B",9,#REF!="4A",10,#REF!="","")</f>
        <v>#REF!</v>
      </c>
      <c r="J3864">
        <f>VLOOKUP(F3864,profesor!$G$2:$H$101,2,0)</f>
        <v>63</v>
      </c>
      <c r="K3864">
        <f>VLOOKUP(H3864,ar_predmet!A:C,3,0)</f>
        <v>61</v>
      </c>
      <c r="L3864" s="3">
        <f>VLOOKUP(H3864,ar_predmet!A:C,2,FALSE())</f>
        <v>5318</v>
      </c>
      <c r="M3864">
        <f>+VLOOKUP(G3864,tip_dogodka!$B$2:$C$10,2,0)</f>
        <v>2</v>
      </c>
      <c r="N3864">
        <f>+VLOOKUP(E3864,prostor!$F$1:$G$101,2,0)</f>
        <v>16</v>
      </c>
      <c r="O3864">
        <f t="shared" si="240"/>
        <v>150</v>
      </c>
      <c r="P3864">
        <f>VLOOKUP(O3864,mi2hh!A$2:B$4261,2,FALSE())</f>
        <v>3</v>
      </c>
      <c r="Q3864" t="str">
        <f t="shared" si="241"/>
        <v>Red</v>
      </c>
      <c r="R3864" t="str">
        <f t="shared" si="242"/>
        <v>VS</v>
      </c>
      <c r="S3864" s="24" t="s">
        <v>1188</v>
      </c>
      <c r="U3864">
        <f>VLOOKUP(S3864,ar_skupina!L$2:M$136,2,FALSE())</f>
        <v>47</v>
      </c>
    </row>
    <row r="3865" spans="1:21" ht="14.25" customHeight="1" x14ac:dyDescent="0.25">
      <c r="A3865">
        <v>4641</v>
      </c>
      <c r="B3865" s="9">
        <v>45075.53125</v>
      </c>
      <c r="C3865" s="9">
        <v>45075.635416666701</v>
      </c>
      <c r="D3865" t="s">
        <v>1985</v>
      </c>
      <c r="E3865" t="s">
        <v>16</v>
      </c>
      <c r="F3865" t="s">
        <v>2459</v>
      </c>
      <c r="G3865" t="s">
        <v>5</v>
      </c>
      <c r="H3865" t="s">
        <v>1470</v>
      </c>
      <c r="I3865" s="63" t="e">
        <f t="array" ref="I3865">_xlfn.IFS(#REF!="1",1,#REF!="2",2,#REF!="3",3,#REF!="1A",4,#REF!="1B",5,#REF!="2A",6,#REF!="2B",7,#REF!="3A",8,#REF!="3B",9,#REF!="4A",10,#REF!="","")</f>
        <v>#REF!</v>
      </c>
      <c r="J3865">
        <f>VLOOKUP(F3865,profesor!$G$2:$H$101,2,0)</f>
        <v>63</v>
      </c>
      <c r="K3865">
        <f>VLOOKUP(H3865,ar_predmet!A:C,3,0)</f>
        <v>33</v>
      </c>
      <c r="L3865" s="3">
        <f>VLOOKUP(H3865,ar_predmet!A:C,2,FALSE())</f>
        <v>5235</v>
      </c>
      <c r="M3865">
        <f>+VLOOKUP(G3865,tip_dogodka!$B$2:$C$10,2,0)</f>
        <v>4</v>
      </c>
      <c r="N3865">
        <f>+VLOOKUP(E3865,prostor!$F$1:$G$101,2,0)</f>
        <v>54</v>
      </c>
      <c r="O3865">
        <f t="shared" si="240"/>
        <v>150</v>
      </c>
      <c r="P3865">
        <f>VLOOKUP(O3865,mi2hh!A$2:B$4261,2,FALSE())</f>
        <v>3</v>
      </c>
      <c r="Q3865" t="str">
        <f t="shared" si="241"/>
        <v>Red</v>
      </c>
      <c r="R3865" t="str">
        <f t="shared" si="242"/>
        <v>VS</v>
      </c>
      <c r="S3865" s="24" t="s">
        <v>1155</v>
      </c>
      <c r="U3865">
        <f>VLOOKUP(S3865,ar_skupina!L$2:M$136,2,FALSE())</f>
        <v>18</v>
      </c>
    </row>
    <row r="3866" spans="1:21" ht="14.25" customHeight="1" x14ac:dyDescent="0.25">
      <c r="A3866">
        <v>4642</v>
      </c>
      <c r="B3866" s="9">
        <v>45064.53125</v>
      </c>
      <c r="C3866" s="9">
        <v>45064.635416666701</v>
      </c>
      <c r="D3866" t="s">
        <v>1980</v>
      </c>
      <c r="E3866">
        <v>403</v>
      </c>
      <c r="F3866" t="s">
        <v>2459</v>
      </c>
      <c r="G3866" t="s">
        <v>3</v>
      </c>
      <c r="H3866" t="s">
        <v>1470</v>
      </c>
      <c r="I3866" s="63" t="e">
        <f t="array" ref="I3866">_xlfn.IFS(#REF!="1",1,#REF!="2",2,#REF!="3",3,#REF!="1A",4,#REF!="1B",5,#REF!="2A",6,#REF!="2B",7,#REF!="3A",8,#REF!="3B",9,#REF!="4A",10,#REF!="","")</f>
        <v>#REF!</v>
      </c>
      <c r="J3866">
        <f>VLOOKUP(F3866,profesor!$G$2:$H$101,2,0)</f>
        <v>63</v>
      </c>
      <c r="K3866">
        <f>VLOOKUP(H3866,ar_predmet!A:C,3,0)</f>
        <v>33</v>
      </c>
      <c r="L3866" s="3">
        <f>VLOOKUP(H3866,ar_predmet!A:C,2,FALSE())</f>
        <v>5235</v>
      </c>
      <c r="M3866">
        <f>+VLOOKUP(G3866,tip_dogodka!$B$2:$C$10,2,0)</f>
        <v>2</v>
      </c>
      <c r="N3866">
        <f>+VLOOKUP(E3866,prostor!$F$1:$G$101,2,0)</f>
        <v>12</v>
      </c>
      <c r="O3866">
        <f t="shared" si="240"/>
        <v>150</v>
      </c>
      <c r="P3866">
        <f>VLOOKUP(O3866,mi2hh!A$2:B$4261,2,FALSE())</f>
        <v>3</v>
      </c>
      <c r="Q3866" t="str">
        <f t="shared" si="241"/>
        <v>Red</v>
      </c>
      <c r="R3866" t="str">
        <f t="shared" si="242"/>
        <v>VS</v>
      </c>
      <c r="S3866" s="24" t="s">
        <v>1155</v>
      </c>
      <c r="U3866">
        <f>VLOOKUP(S3866,ar_skupina!L$2:M$136,2,FALSE())</f>
        <v>18</v>
      </c>
    </row>
    <row r="3867" spans="1:21" ht="14.25" customHeight="1" x14ac:dyDescent="0.25">
      <c r="A3867">
        <v>4643</v>
      </c>
      <c r="B3867" s="9">
        <v>44873.489583333299</v>
      </c>
      <c r="C3867" s="9">
        <v>44873.59375</v>
      </c>
      <c r="D3867" t="s">
        <v>1878</v>
      </c>
      <c r="E3867">
        <v>412</v>
      </c>
      <c r="F3867" t="s">
        <v>2459</v>
      </c>
      <c r="G3867" t="s">
        <v>3</v>
      </c>
      <c r="H3867" t="s">
        <v>701</v>
      </c>
      <c r="I3867" s="63" t="e">
        <f t="array" ref="I3867">_xlfn.IFS(#REF!="1",1,#REF!="2",2,#REF!="3",3,#REF!="1A",4,#REF!="1B",5,#REF!="2A",6,#REF!="2B",7,#REF!="3A",8,#REF!="3B",9,#REF!="4A",10,#REF!="","")</f>
        <v>#REF!</v>
      </c>
      <c r="J3867">
        <f>VLOOKUP(F3867,profesor!$G$2:$H$101,2,0)</f>
        <v>63</v>
      </c>
      <c r="K3867">
        <f>VLOOKUP(H3867,ar_predmet!A:C,3,0)</f>
        <v>27</v>
      </c>
      <c r="L3867" s="3">
        <f>VLOOKUP(H3867,ar_predmet!A:C,2,FALSE())</f>
        <v>5229</v>
      </c>
      <c r="M3867">
        <f>+VLOOKUP(G3867,tip_dogodka!$B$2:$C$10,2,0)</f>
        <v>2</v>
      </c>
      <c r="N3867">
        <f>+VLOOKUP(E3867,prostor!$F$1:$G$101,2,0)</f>
        <v>15</v>
      </c>
      <c r="O3867">
        <f t="shared" si="240"/>
        <v>150</v>
      </c>
      <c r="P3867">
        <f>VLOOKUP(O3867,mi2hh!A$2:B$4261,2,FALSE())</f>
        <v>3</v>
      </c>
      <c r="Q3867" t="str">
        <f t="shared" si="241"/>
        <v>Red</v>
      </c>
      <c r="R3867" t="str">
        <f t="shared" si="242"/>
        <v>VS</v>
      </c>
      <c r="S3867" s="24" t="s">
        <v>1159</v>
      </c>
      <c r="T3867" t="str">
        <f>IF(ISNUMBER(FIND("1. skupina",D3867)),"1",IF(ISNUMBER(FIND("2. skupina",D3867)),"2",IF(ISNUMBER(FIND("3. skupina",D3867)),"3",IF(ISNUMBER(FIND("1.a skupina",D3867)),"1A",IF(ISNUMBER(FIND("1.b skupina",D3867)),"1B",IF(ISNUMBER(FIND("2.a skupina",D3867)),"2A",IF(ISNUMBER(FIND("2.b skupina",D3867)),"2B",IF(ISNUMBER(FIND("3.a skupina",D3867)),"3A",IF(ISNUMBER(FIND("3.b skupina",D3867)),"3B",IF(ISNUMBER(FIND("4.a skupina",D3867)),"4A",""))))))))))</f>
        <v>2</v>
      </c>
      <c r="U3867">
        <f>VLOOKUP(S3867,ar_skupina!L$2:M$136,2,FALSE())</f>
        <v>22</v>
      </c>
    </row>
    <row r="3868" spans="1:21" ht="14.25" customHeight="1" x14ac:dyDescent="0.25">
      <c r="A3868">
        <v>4644</v>
      </c>
      <c r="B3868" s="9">
        <v>44879.489583333299</v>
      </c>
      <c r="C3868" s="9">
        <v>44879.59375</v>
      </c>
      <c r="D3868" t="s">
        <v>1878</v>
      </c>
      <c r="E3868">
        <v>412</v>
      </c>
      <c r="F3868" t="s">
        <v>2459</v>
      </c>
      <c r="G3868" t="s">
        <v>3</v>
      </c>
      <c r="H3868" t="s">
        <v>701</v>
      </c>
      <c r="I3868" s="63" t="e">
        <f t="array" ref="I3868">_xlfn.IFS(#REF!="1",1,#REF!="2",2,#REF!="3",3,#REF!="1A",4,#REF!="1B",5,#REF!="2A",6,#REF!="2B",7,#REF!="3A",8,#REF!="3B",9,#REF!="4A",10,#REF!="","")</f>
        <v>#REF!</v>
      </c>
      <c r="J3868">
        <f>VLOOKUP(F3868,profesor!$G$2:$H$101,2,0)</f>
        <v>63</v>
      </c>
      <c r="K3868">
        <f>VLOOKUP(H3868,ar_predmet!A:C,3,0)</f>
        <v>27</v>
      </c>
      <c r="L3868" s="3">
        <f>VLOOKUP(H3868,ar_predmet!A:C,2,FALSE())</f>
        <v>5229</v>
      </c>
      <c r="M3868">
        <f>+VLOOKUP(G3868,tip_dogodka!$B$2:$C$10,2,0)</f>
        <v>2</v>
      </c>
      <c r="N3868">
        <f>+VLOOKUP(E3868,prostor!$F$1:$G$101,2,0)</f>
        <v>15</v>
      </c>
      <c r="O3868">
        <f t="shared" si="240"/>
        <v>150</v>
      </c>
      <c r="P3868">
        <f>VLOOKUP(O3868,mi2hh!A$2:B$4261,2,FALSE())</f>
        <v>3</v>
      </c>
      <c r="Q3868" t="str">
        <f t="shared" si="241"/>
        <v>Red</v>
      </c>
      <c r="R3868" t="str">
        <f t="shared" si="242"/>
        <v>VS</v>
      </c>
      <c r="S3868" s="24" t="s">
        <v>1159</v>
      </c>
      <c r="T3868" t="str">
        <f>IF(ISNUMBER(FIND("1. skupina",D3868)),"1",IF(ISNUMBER(FIND("2. skupina",D3868)),"2",IF(ISNUMBER(FIND("3. skupina",D3868)),"3",IF(ISNUMBER(FIND("1.a skupina",D3868)),"1A",IF(ISNUMBER(FIND("1.b skupina",D3868)),"1B",IF(ISNUMBER(FIND("2.a skupina",D3868)),"2A",IF(ISNUMBER(FIND("2.b skupina",D3868)),"2B",IF(ISNUMBER(FIND("3.a skupina",D3868)),"3A",IF(ISNUMBER(FIND("3.b skupina",D3868)),"3B",IF(ISNUMBER(FIND("4.a skupina",D3868)),"4A",""))))))))))</f>
        <v>2</v>
      </c>
      <c r="U3868">
        <f>VLOOKUP(S3868,ar_skupina!L$2:M$136,2,FALSE())</f>
        <v>22</v>
      </c>
    </row>
    <row r="3869" spans="1:21" ht="14.25" customHeight="1" x14ac:dyDescent="0.25">
      <c r="A3869">
        <v>4645</v>
      </c>
      <c r="B3869" s="9">
        <v>45036.53125</v>
      </c>
      <c r="C3869" s="9">
        <v>45036.635416666701</v>
      </c>
      <c r="D3869" t="s">
        <v>1455</v>
      </c>
      <c r="E3869">
        <v>403</v>
      </c>
      <c r="F3869" t="s">
        <v>2459</v>
      </c>
      <c r="G3869" t="s">
        <v>3</v>
      </c>
      <c r="H3869" t="s">
        <v>1045</v>
      </c>
      <c r="I3869" s="63" t="e">
        <f t="array" ref="I3869">_xlfn.IFS(#REF!="1",1,#REF!="2",2,#REF!="3",3,#REF!="1A",4,#REF!="1B",5,#REF!="2A",6,#REF!="2B",7,#REF!="3A",8,#REF!="3B",9,#REF!="4A",10,#REF!="","")</f>
        <v>#REF!</v>
      </c>
      <c r="J3869">
        <f>VLOOKUP(F3869,profesor!$G$2:$H$101,2,0)</f>
        <v>63</v>
      </c>
      <c r="K3869">
        <f>VLOOKUP(H3869,ar_predmet!A:C,3,0)</f>
        <v>332</v>
      </c>
      <c r="L3869" s="3" t="str">
        <f>VLOOKUP(H3869,ar_predmet!A:C,2,FALSE())</f>
        <v>NA001</v>
      </c>
      <c r="M3869">
        <f>+VLOOKUP(G3869,tip_dogodka!$B$2:$C$10,2,0)</f>
        <v>2</v>
      </c>
      <c r="N3869">
        <f>+VLOOKUP(E3869,prostor!$F$1:$G$101,2,0)</f>
        <v>12</v>
      </c>
      <c r="O3869">
        <f t="shared" si="240"/>
        <v>150</v>
      </c>
      <c r="P3869">
        <f>VLOOKUP(O3869,mi2hh!A$2:B$4261,2,FALSE())</f>
        <v>3</v>
      </c>
      <c r="Q3869" t="str">
        <f t="shared" si="241"/>
        <v>Red</v>
      </c>
      <c r="R3869" t="str">
        <f t="shared" si="242"/>
        <v>MA</v>
      </c>
      <c r="S3869" s="24" t="s">
        <v>1228</v>
      </c>
      <c r="T3869" t="str">
        <f>IF(ISNUMBER(FIND("1. skupina",D3869)),"1",IF(ISNUMBER(FIND("2. skupina",D3869)),"2",IF(ISNUMBER(FIND("3. skupina",D3869)),"3",IF(ISNUMBER(FIND("1.a skupina",D3869)),"1A",IF(ISNUMBER(FIND("1.b skupina",D3869)),"1B",IF(ISNUMBER(FIND("2.a skupina",D3869)),"2A",IF(ISNUMBER(FIND("2.b skupina",D3869)),"2B",IF(ISNUMBER(FIND("3.a skupina",D3869)),"3A",IF(ISNUMBER(FIND("3.b skupina",D3869)),"3B",IF(ISNUMBER(FIND("4.a skupina",D3869)),"4A",""))))))))))</f>
        <v/>
      </c>
      <c r="U3869">
        <f>VLOOKUP(S3869,ar_skupina!L$2:M$136,2,FALSE())</f>
        <v>84</v>
      </c>
    </row>
    <row r="3870" spans="1:21" ht="14.25" customHeight="1" x14ac:dyDescent="0.25">
      <c r="A3870">
        <v>4646</v>
      </c>
      <c r="B3870" s="9">
        <v>44897.375</v>
      </c>
      <c r="C3870" s="9">
        <v>44897.479166666701</v>
      </c>
      <c r="D3870" t="s">
        <v>2243</v>
      </c>
      <c r="E3870" t="s">
        <v>16</v>
      </c>
      <c r="F3870" t="s">
        <v>2459</v>
      </c>
      <c r="G3870" t="s">
        <v>5</v>
      </c>
      <c r="H3870" t="s">
        <v>2115</v>
      </c>
      <c r="I3870" s="63" t="e">
        <f t="array" ref="I3870">_xlfn.IFS(#REF!="1",1,#REF!="2",2,#REF!="3",3,#REF!="1A",4,#REF!="1B",5,#REF!="2A",6,#REF!="2B",7,#REF!="3A",8,#REF!="3B",9,#REF!="4A",10,#REF!="","")</f>
        <v>#REF!</v>
      </c>
      <c r="J3870">
        <f>VLOOKUP(F3870,profesor!$G$2:$H$101,2,0)</f>
        <v>63</v>
      </c>
      <c r="K3870">
        <f>VLOOKUP(H3870,ar_predmet!A:C,3,0)</f>
        <v>135</v>
      </c>
      <c r="L3870" s="3">
        <f>VLOOKUP(H3870,ar_predmet!A:C,2,FALSE())</f>
        <v>6329</v>
      </c>
      <c r="M3870">
        <f>+VLOOKUP(G3870,tip_dogodka!$B$2:$C$10,2,0)</f>
        <v>4</v>
      </c>
      <c r="N3870">
        <f>+VLOOKUP(E3870,prostor!$F$1:$G$101,2,0)</f>
        <v>54</v>
      </c>
      <c r="O3870">
        <f t="shared" si="240"/>
        <v>150</v>
      </c>
      <c r="P3870">
        <f>VLOOKUP(O3870,mi2hh!A$2:B$4261,2,FALSE())</f>
        <v>3</v>
      </c>
      <c r="Q3870" t="str">
        <f t="shared" si="241"/>
        <v>Red</v>
      </c>
      <c r="R3870" t="str">
        <f t="shared" si="242"/>
        <v>UN</v>
      </c>
      <c r="S3870" s="24" t="s">
        <v>1217</v>
      </c>
      <c r="U3870">
        <f>VLOOKUP(S3870,ar_skupina!L$2:M$136,2,FALSE())</f>
        <v>74</v>
      </c>
    </row>
    <row r="3871" spans="1:21" ht="14.25" customHeight="1" x14ac:dyDescent="0.25">
      <c r="A3871">
        <v>4647</v>
      </c>
      <c r="B3871" s="9">
        <v>44894.375</v>
      </c>
      <c r="C3871" s="9">
        <v>44894.479166666701</v>
      </c>
      <c r="D3871" t="s">
        <v>2239</v>
      </c>
      <c r="E3871">
        <v>402</v>
      </c>
      <c r="F3871" t="s">
        <v>2459</v>
      </c>
      <c r="G3871" t="s">
        <v>3</v>
      </c>
      <c r="H3871" t="s">
        <v>2115</v>
      </c>
      <c r="I3871" s="63" t="e">
        <f t="array" ref="I3871">_xlfn.IFS(#REF!="1",1,#REF!="2",2,#REF!="3",3,#REF!="1A",4,#REF!="1B",5,#REF!="2A",6,#REF!="2B",7,#REF!="3A",8,#REF!="3B",9,#REF!="4A",10,#REF!="","")</f>
        <v>#REF!</v>
      </c>
      <c r="J3871">
        <f>VLOOKUP(F3871,profesor!$G$2:$H$101,2,0)</f>
        <v>63</v>
      </c>
      <c r="K3871">
        <f>VLOOKUP(H3871,ar_predmet!A:C,3,0)</f>
        <v>135</v>
      </c>
      <c r="L3871" s="3">
        <f>VLOOKUP(H3871,ar_predmet!A:C,2,FALSE())</f>
        <v>6329</v>
      </c>
      <c r="M3871">
        <f>+VLOOKUP(G3871,tip_dogodka!$B$2:$C$10,2,0)</f>
        <v>2</v>
      </c>
      <c r="N3871">
        <f>+VLOOKUP(E3871,prostor!$F$1:$G$101,2,0)</f>
        <v>11</v>
      </c>
      <c r="O3871">
        <f t="shared" si="240"/>
        <v>150</v>
      </c>
      <c r="P3871">
        <f>VLOOKUP(O3871,mi2hh!A$2:B$4261,2,FALSE())</f>
        <v>3</v>
      </c>
      <c r="Q3871" t="str">
        <f t="shared" si="241"/>
        <v>Red</v>
      </c>
      <c r="R3871" t="str">
        <f t="shared" si="242"/>
        <v>UN</v>
      </c>
      <c r="S3871" s="24" t="s">
        <v>1217</v>
      </c>
      <c r="U3871">
        <f>VLOOKUP(S3871,ar_skupina!L$2:M$136,2,FALSE())</f>
        <v>74</v>
      </c>
    </row>
    <row r="3872" spans="1:21" ht="14.25" customHeight="1" x14ac:dyDescent="0.25">
      <c r="A3872">
        <v>4648</v>
      </c>
      <c r="B3872" s="9">
        <v>45040.53125</v>
      </c>
      <c r="C3872" s="9">
        <v>45040.635416666701</v>
      </c>
      <c r="D3872" t="s">
        <v>1457</v>
      </c>
      <c r="E3872" t="s">
        <v>16</v>
      </c>
      <c r="F3872" t="s">
        <v>2459</v>
      </c>
      <c r="G3872" t="s">
        <v>5</v>
      </c>
      <c r="H3872" t="s">
        <v>1045</v>
      </c>
      <c r="I3872" s="63" t="e">
        <f t="array" ref="I3872">_xlfn.IFS(#REF!="1",1,#REF!="2",2,#REF!="3",3,#REF!="1A",4,#REF!="1B",5,#REF!="2A",6,#REF!="2B",7,#REF!="3A",8,#REF!="3B",9,#REF!="4A",10,#REF!="","")</f>
        <v>#REF!</v>
      </c>
      <c r="J3872">
        <f>VLOOKUP(F3872,profesor!$G$2:$H$101,2,0)</f>
        <v>63</v>
      </c>
      <c r="K3872">
        <f>VLOOKUP(H3872,ar_predmet!A:C,3,0)</f>
        <v>332</v>
      </c>
      <c r="L3872" s="3" t="str">
        <f>VLOOKUP(H3872,ar_predmet!A:C,2,FALSE())</f>
        <v>NA001</v>
      </c>
      <c r="M3872">
        <f>+VLOOKUP(G3872,tip_dogodka!$B$2:$C$10,2,0)</f>
        <v>4</v>
      </c>
      <c r="N3872">
        <f>+VLOOKUP(E3872,prostor!$F$1:$G$101,2,0)</f>
        <v>54</v>
      </c>
      <c r="O3872">
        <f t="shared" si="240"/>
        <v>150</v>
      </c>
      <c r="P3872">
        <f>VLOOKUP(O3872,mi2hh!A$2:B$4261,2,FALSE())</f>
        <v>3</v>
      </c>
      <c r="Q3872" t="str">
        <f t="shared" si="241"/>
        <v>Red</v>
      </c>
      <c r="R3872" t="str">
        <f t="shared" si="242"/>
        <v>MA</v>
      </c>
      <c r="S3872" s="24" t="s">
        <v>1228</v>
      </c>
      <c r="T3872" t="str">
        <f>IF(ISNUMBER(FIND("1. skupina",D3872)),"1",IF(ISNUMBER(FIND("2. skupina",D3872)),"2",IF(ISNUMBER(FIND("3. skupina",D3872)),"3",IF(ISNUMBER(FIND("1.a skupina",D3872)),"1A",IF(ISNUMBER(FIND("1.b skupina",D3872)),"1B",IF(ISNUMBER(FIND("2.a skupina",D3872)),"2A",IF(ISNUMBER(FIND("2.b skupina",D3872)),"2B",IF(ISNUMBER(FIND("3.a skupina",D3872)),"3A",IF(ISNUMBER(FIND("3.b skupina",D3872)),"3B",IF(ISNUMBER(FIND("4.a skupina",D3872)),"4A",""))))))))))</f>
        <v/>
      </c>
      <c r="U3872">
        <f>VLOOKUP(S3872,ar_skupina!L$2:M$136,2,FALSE())</f>
        <v>84</v>
      </c>
    </row>
    <row r="3873" spans="1:21" ht="14.25" customHeight="1" x14ac:dyDescent="0.25">
      <c r="A3873">
        <v>4649</v>
      </c>
      <c r="B3873" s="9">
        <v>45049.416666666701</v>
      </c>
      <c r="C3873" s="9">
        <v>45049.520833333299</v>
      </c>
      <c r="D3873" t="s">
        <v>1986</v>
      </c>
      <c r="E3873">
        <v>403</v>
      </c>
      <c r="F3873" t="s">
        <v>2459</v>
      </c>
      <c r="G3873" t="s">
        <v>3</v>
      </c>
      <c r="H3873" t="s">
        <v>1470</v>
      </c>
      <c r="I3873" s="63" t="e">
        <f t="array" ref="I3873">_xlfn.IFS(#REF!="1",1,#REF!="2",2,#REF!="3",3,#REF!="1A",4,#REF!="1B",5,#REF!="2A",6,#REF!="2B",7,#REF!="3A",8,#REF!="3B",9,#REF!="4A",10,#REF!="","")</f>
        <v>#REF!</v>
      </c>
      <c r="J3873">
        <f>VLOOKUP(F3873,profesor!$G$2:$H$101,2,0)</f>
        <v>63</v>
      </c>
      <c r="K3873">
        <f>VLOOKUP(H3873,ar_predmet!A:C,3,0)</f>
        <v>33</v>
      </c>
      <c r="L3873" s="3">
        <f>VLOOKUP(H3873,ar_predmet!A:C,2,FALSE())</f>
        <v>5235</v>
      </c>
      <c r="M3873">
        <f>+VLOOKUP(G3873,tip_dogodka!$B$2:$C$10,2,0)</f>
        <v>2</v>
      </c>
      <c r="N3873">
        <f>+VLOOKUP(E3873,prostor!$F$1:$G$101,2,0)</f>
        <v>12</v>
      </c>
      <c r="O3873">
        <f t="shared" si="240"/>
        <v>150</v>
      </c>
      <c r="P3873">
        <f>VLOOKUP(O3873,mi2hh!A$2:B$4261,2,FALSE())</f>
        <v>3</v>
      </c>
      <c r="Q3873" t="str">
        <f t="shared" si="241"/>
        <v>Red</v>
      </c>
      <c r="R3873" t="str">
        <f t="shared" si="242"/>
        <v>VS</v>
      </c>
      <c r="S3873" s="24" t="s">
        <v>1155</v>
      </c>
      <c r="U3873">
        <f>VLOOKUP(S3873,ar_skupina!L$2:M$136,2,FALSE())</f>
        <v>18</v>
      </c>
    </row>
    <row r="3874" spans="1:21" ht="14.25" customHeight="1" x14ac:dyDescent="0.25">
      <c r="A3874">
        <v>4650</v>
      </c>
      <c r="B3874" s="9">
        <v>45075.791666666701</v>
      </c>
      <c r="C3874" s="9">
        <v>45075.927083333299</v>
      </c>
      <c r="D3874" t="s">
        <v>1461</v>
      </c>
      <c r="E3874" t="s">
        <v>17</v>
      </c>
      <c r="F3874" t="s">
        <v>2459</v>
      </c>
      <c r="G3874" t="s">
        <v>3</v>
      </c>
      <c r="H3874" t="s">
        <v>1459</v>
      </c>
      <c r="I3874" s="63" t="e">
        <f t="array" ref="I3874">_xlfn.IFS(#REF!="1",1,#REF!="2",2,#REF!="3",3,#REF!="1A",4,#REF!="1B",5,#REF!="2A",6,#REF!="2B",7,#REF!="3A",8,#REF!="3B",9,#REF!="4A",10,#REF!="","")</f>
        <v>#REF!</v>
      </c>
      <c r="J3874">
        <f>VLOOKUP(F3874,profesor!$G$2:$H$101,2,0)</f>
        <v>63</v>
      </c>
      <c r="K3874">
        <f>VLOOKUP(H3874,ar_predmet!A:C,3,0)</f>
        <v>238</v>
      </c>
      <c r="L3874" s="3" t="str">
        <f>VLOOKUP(H3874,ar_predmet!A:C,2,FALSE())</f>
        <v>S104</v>
      </c>
      <c r="M3874">
        <f>+VLOOKUP(G3874,tip_dogodka!$B$2:$C$10,2,0)</f>
        <v>2</v>
      </c>
      <c r="N3874">
        <f>+VLOOKUP(E3874,prostor!$F$1:$G$101,2,0)</f>
        <v>55</v>
      </c>
      <c r="O3874">
        <f t="shared" si="240"/>
        <v>195</v>
      </c>
      <c r="P3874">
        <f>VLOOKUP(O3874,mi2hh!A$2:B$4261,2,FALSE())</f>
        <v>4</v>
      </c>
      <c r="Q3874" t="str">
        <f t="shared" si="241"/>
        <v>Izr</v>
      </c>
      <c r="R3874" t="str">
        <f t="shared" si="242"/>
        <v>VS</v>
      </c>
      <c r="S3874" s="24" t="s">
        <v>1239</v>
      </c>
      <c r="U3874">
        <f>VLOOKUP(S3874,ar_skupina!L$2:M$136,2,FALSE())</f>
        <v>93</v>
      </c>
    </row>
    <row r="3875" spans="1:21" ht="14.25" customHeight="1" x14ac:dyDescent="0.25">
      <c r="A3875">
        <v>4651</v>
      </c>
      <c r="B3875" s="9">
        <v>44859.677083333299</v>
      </c>
      <c r="C3875" s="9">
        <v>44859.78125</v>
      </c>
      <c r="D3875" t="s">
        <v>1793</v>
      </c>
      <c r="E3875">
        <v>412</v>
      </c>
      <c r="F3875" t="s">
        <v>2459</v>
      </c>
      <c r="G3875" t="s">
        <v>3</v>
      </c>
      <c r="H3875" t="s">
        <v>701</v>
      </c>
      <c r="I3875" s="63" t="e">
        <f t="array" ref="I3875">_xlfn.IFS(#REF!="1",1,#REF!="2",2,#REF!="3",3,#REF!="1A",4,#REF!="1B",5,#REF!="2A",6,#REF!="2B",7,#REF!="3A",8,#REF!="3B",9,#REF!="4A",10,#REF!="","")</f>
        <v>#REF!</v>
      </c>
      <c r="J3875">
        <f>VLOOKUP(F3875,profesor!$G$2:$H$101,2,0)</f>
        <v>63</v>
      </c>
      <c r="K3875">
        <f>VLOOKUP(H3875,ar_predmet!A:C,3,0)</f>
        <v>27</v>
      </c>
      <c r="L3875" s="3">
        <f>VLOOKUP(H3875,ar_predmet!A:C,2,FALSE())</f>
        <v>5229</v>
      </c>
      <c r="M3875">
        <f>+VLOOKUP(G3875,tip_dogodka!$B$2:$C$10,2,0)</f>
        <v>2</v>
      </c>
      <c r="N3875">
        <f>+VLOOKUP(E3875,prostor!$F$1:$G$101,2,0)</f>
        <v>15</v>
      </c>
      <c r="O3875">
        <f t="shared" si="240"/>
        <v>150</v>
      </c>
      <c r="P3875">
        <f>VLOOKUP(O3875,mi2hh!A$2:B$4261,2,FALSE())</f>
        <v>3</v>
      </c>
      <c r="Q3875" t="str">
        <f t="shared" si="241"/>
        <v>Red</v>
      </c>
      <c r="R3875" t="str">
        <f t="shared" si="242"/>
        <v>VS</v>
      </c>
      <c r="S3875" s="24" t="s">
        <v>1158</v>
      </c>
      <c r="T3875" t="str">
        <f>IF(ISNUMBER(FIND("1. skupina",D3875)),"1",IF(ISNUMBER(FIND("2. skupina",D3875)),"2",IF(ISNUMBER(FIND("3. skupina",D3875)),"3",IF(ISNUMBER(FIND("1.a skupina",D3875)),"1A",IF(ISNUMBER(FIND("1.b skupina",D3875)),"1B",IF(ISNUMBER(FIND("2.a skupina",D3875)),"2A",IF(ISNUMBER(FIND("2.b skupina",D3875)),"2B",IF(ISNUMBER(FIND("3.a skupina",D3875)),"3A",IF(ISNUMBER(FIND("3.b skupina",D3875)),"3B",IF(ISNUMBER(FIND("4.a skupina",D3875)),"4A",""))))))))))</f>
        <v>1</v>
      </c>
      <c r="U3875">
        <f>VLOOKUP(S3875,ar_skupina!L$2:M$136,2,FALSE())</f>
        <v>21</v>
      </c>
    </row>
    <row r="3876" spans="1:21" ht="14.25" customHeight="1" x14ac:dyDescent="0.25">
      <c r="A3876">
        <v>4652</v>
      </c>
      <c r="B3876" s="9">
        <v>45058.416666666701</v>
      </c>
      <c r="C3876" s="9">
        <v>45058.520833333299</v>
      </c>
      <c r="D3876" t="s">
        <v>1986</v>
      </c>
      <c r="E3876">
        <v>403</v>
      </c>
      <c r="F3876" t="s">
        <v>2459</v>
      </c>
      <c r="G3876" t="s">
        <v>3</v>
      </c>
      <c r="H3876" t="s">
        <v>1470</v>
      </c>
      <c r="I3876" s="63" t="e">
        <f t="array" ref="I3876">_xlfn.IFS(#REF!="1",1,#REF!="2",2,#REF!="3",3,#REF!="1A",4,#REF!="1B",5,#REF!="2A",6,#REF!="2B",7,#REF!="3A",8,#REF!="3B",9,#REF!="4A",10,#REF!="","")</f>
        <v>#REF!</v>
      </c>
      <c r="J3876">
        <f>VLOOKUP(F3876,profesor!$G$2:$H$101,2,0)</f>
        <v>63</v>
      </c>
      <c r="K3876">
        <f>VLOOKUP(H3876,ar_predmet!A:C,3,0)</f>
        <v>33</v>
      </c>
      <c r="L3876" s="3">
        <f>VLOOKUP(H3876,ar_predmet!A:C,2,FALSE())</f>
        <v>5235</v>
      </c>
      <c r="M3876">
        <f>+VLOOKUP(G3876,tip_dogodka!$B$2:$C$10,2,0)</f>
        <v>2</v>
      </c>
      <c r="N3876">
        <f>+VLOOKUP(E3876,prostor!$F$1:$G$101,2,0)</f>
        <v>12</v>
      </c>
      <c r="O3876">
        <f t="shared" si="240"/>
        <v>150</v>
      </c>
      <c r="P3876">
        <f>VLOOKUP(O3876,mi2hh!A$2:B$4261,2,FALSE())</f>
        <v>3</v>
      </c>
      <c r="Q3876" t="str">
        <f t="shared" si="241"/>
        <v>Red</v>
      </c>
      <c r="R3876" t="str">
        <f t="shared" si="242"/>
        <v>VS</v>
      </c>
      <c r="S3876" s="24" t="s">
        <v>1155</v>
      </c>
      <c r="U3876">
        <f>VLOOKUP(S3876,ar_skupina!L$2:M$136,2,FALSE())</f>
        <v>18</v>
      </c>
    </row>
    <row r="3877" spans="1:21" ht="14.25" customHeight="1" x14ac:dyDescent="0.25">
      <c r="A3877">
        <v>4653</v>
      </c>
      <c r="B3877" s="9">
        <v>45016.416666666701</v>
      </c>
      <c r="C3877" s="9">
        <v>45016.520833333299</v>
      </c>
      <c r="D3877" t="s">
        <v>1442</v>
      </c>
      <c r="E3877">
        <v>402</v>
      </c>
      <c r="F3877" t="s">
        <v>2459</v>
      </c>
      <c r="G3877" t="s">
        <v>3</v>
      </c>
      <c r="H3877" t="s">
        <v>1444</v>
      </c>
      <c r="I3877" s="63" t="e">
        <f t="array" ref="I3877">_xlfn.IFS(#REF!="1",1,#REF!="2",2,#REF!="3",3,#REF!="1A",4,#REF!="1B",5,#REF!="2A",6,#REF!="2B",7,#REF!="3A",8,#REF!="3B",9,#REF!="4A",10,#REF!="","")</f>
        <v>#REF!</v>
      </c>
      <c r="J3877">
        <f>VLOOKUP(F3877,profesor!$G$2:$H$101,2,0)</f>
        <v>63</v>
      </c>
      <c r="K3877">
        <f>VLOOKUP(H3877,ar_predmet!A:C,3,0)</f>
        <v>88</v>
      </c>
      <c r="L3877" s="3">
        <f>VLOOKUP(H3877,ar_predmet!A:C,2,FALSE())</f>
        <v>6205</v>
      </c>
      <c r="M3877">
        <f>+VLOOKUP(G3877,tip_dogodka!$B$2:$C$10,2,0)</f>
        <v>2</v>
      </c>
      <c r="N3877">
        <f>+VLOOKUP(E3877,prostor!$F$1:$G$101,2,0)</f>
        <v>11</v>
      </c>
      <c r="O3877">
        <f t="shared" si="240"/>
        <v>150</v>
      </c>
      <c r="P3877">
        <f>VLOOKUP(O3877,mi2hh!A$2:B$4261,2,FALSE())</f>
        <v>3</v>
      </c>
      <c r="Q3877" t="str">
        <f t="shared" si="241"/>
        <v>Red</v>
      </c>
      <c r="R3877" t="str">
        <f t="shared" si="242"/>
        <v>UN</v>
      </c>
      <c r="S3877" s="24" t="s">
        <v>1207</v>
      </c>
      <c r="U3877">
        <f>VLOOKUP(S3877,ar_skupina!L$2:M$136,2,FALSE())</f>
        <v>64</v>
      </c>
    </row>
    <row r="3878" spans="1:21" ht="14.25" customHeight="1" x14ac:dyDescent="0.25">
      <c r="A3878">
        <v>4654</v>
      </c>
      <c r="B3878" s="9">
        <v>44939.489583333299</v>
      </c>
      <c r="C3878" s="9">
        <v>44939.59375</v>
      </c>
      <c r="D3878" t="s">
        <v>1982</v>
      </c>
      <c r="E3878">
        <v>403</v>
      </c>
      <c r="F3878" t="s">
        <v>2459</v>
      </c>
      <c r="G3878" t="s">
        <v>3</v>
      </c>
      <c r="H3878" t="s">
        <v>1476</v>
      </c>
      <c r="I3878" s="63" t="e">
        <f t="array" ref="I3878">_xlfn.IFS(#REF!="1",1,#REF!="2",2,#REF!="3",3,#REF!="1A",4,#REF!="1B",5,#REF!="2A",6,#REF!="2B",7,#REF!="3A",8,#REF!="3B",9,#REF!="4A",10,#REF!="","")</f>
        <v>#REF!</v>
      </c>
      <c r="J3878">
        <f>VLOOKUP(F3878,profesor!$G$2:$H$101,2,0)</f>
        <v>63</v>
      </c>
      <c r="K3878">
        <f>VLOOKUP(H3878,ar_predmet!A:C,3,0)</f>
        <v>137</v>
      </c>
      <c r="L3878" s="3">
        <f>VLOOKUP(H3878,ar_predmet!A:C,2,FALSE())</f>
        <v>6331</v>
      </c>
      <c r="M3878">
        <f>+VLOOKUP(G3878,tip_dogodka!$B$2:$C$10,2,0)</f>
        <v>2</v>
      </c>
      <c r="N3878">
        <f>+VLOOKUP(E3878,prostor!$F$1:$G$101,2,0)</f>
        <v>12</v>
      </c>
      <c r="O3878">
        <f t="shared" si="240"/>
        <v>150</v>
      </c>
      <c r="P3878">
        <f>VLOOKUP(O3878,mi2hh!A$2:B$4261,2,FALSE())</f>
        <v>3</v>
      </c>
      <c r="Q3878" t="str">
        <f t="shared" si="241"/>
        <v>Red</v>
      </c>
      <c r="R3878" t="str">
        <f t="shared" si="242"/>
        <v>UN</v>
      </c>
      <c r="S3878" s="24" t="s">
        <v>1214</v>
      </c>
      <c r="U3878">
        <f>VLOOKUP(S3878,ar_skupina!L$2:M$136,2,FALSE())</f>
        <v>71</v>
      </c>
    </row>
    <row r="3879" spans="1:21" ht="14.25" customHeight="1" x14ac:dyDescent="0.25">
      <c r="A3879">
        <v>4655</v>
      </c>
      <c r="B3879" s="9">
        <v>44902.375</v>
      </c>
      <c r="C3879" s="9">
        <v>44902.479166666701</v>
      </c>
      <c r="D3879" t="s">
        <v>2239</v>
      </c>
      <c r="E3879">
        <v>402</v>
      </c>
      <c r="F3879" t="s">
        <v>2459</v>
      </c>
      <c r="G3879" t="s">
        <v>3</v>
      </c>
      <c r="H3879" t="s">
        <v>2115</v>
      </c>
      <c r="I3879" s="63" t="e">
        <f t="array" ref="I3879">_xlfn.IFS(#REF!="1",1,#REF!="2",2,#REF!="3",3,#REF!="1A",4,#REF!="1B",5,#REF!="2A",6,#REF!="2B",7,#REF!="3A",8,#REF!="3B",9,#REF!="4A",10,#REF!="","")</f>
        <v>#REF!</v>
      </c>
      <c r="J3879">
        <f>VLOOKUP(F3879,profesor!$G$2:$H$101,2,0)</f>
        <v>63</v>
      </c>
      <c r="K3879">
        <f>VLOOKUP(H3879,ar_predmet!A:C,3,0)</f>
        <v>135</v>
      </c>
      <c r="L3879" s="3">
        <f>VLOOKUP(H3879,ar_predmet!A:C,2,FALSE())</f>
        <v>6329</v>
      </c>
      <c r="M3879">
        <f>+VLOOKUP(G3879,tip_dogodka!$B$2:$C$10,2,0)</f>
        <v>2</v>
      </c>
      <c r="N3879">
        <f>+VLOOKUP(E3879,prostor!$F$1:$G$101,2,0)</f>
        <v>11</v>
      </c>
      <c r="O3879">
        <f t="shared" si="240"/>
        <v>150</v>
      </c>
      <c r="P3879">
        <f>VLOOKUP(O3879,mi2hh!A$2:B$4261,2,FALSE())</f>
        <v>3</v>
      </c>
      <c r="Q3879" t="str">
        <f t="shared" si="241"/>
        <v>Red</v>
      </c>
      <c r="R3879" t="str">
        <f t="shared" si="242"/>
        <v>UN</v>
      </c>
      <c r="S3879" s="24" t="s">
        <v>1217</v>
      </c>
      <c r="U3879">
        <f>VLOOKUP(S3879,ar_skupina!L$2:M$136,2,FALSE())</f>
        <v>74</v>
      </c>
    </row>
    <row r="3880" spans="1:21" ht="14.25" customHeight="1" x14ac:dyDescent="0.25">
      <c r="A3880">
        <v>4656</v>
      </c>
      <c r="B3880" s="9">
        <v>45041.53125</v>
      </c>
      <c r="C3880" s="9">
        <v>45041.635416666701</v>
      </c>
      <c r="D3880" t="s">
        <v>1455</v>
      </c>
      <c r="E3880">
        <v>403</v>
      </c>
      <c r="F3880" t="s">
        <v>2459</v>
      </c>
      <c r="G3880" t="s">
        <v>3</v>
      </c>
      <c r="H3880" t="s">
        <v>1045</v>
      </c>
      <c r="I3880" s="63" t="e">
        <f t="array" ref="I3880">_xlfn.IFS(#REF!="1",1,#REF!="2",2,#REF!="3",3,#REF!="1A",4,#REF!="1B",5,#REF!="2A",6,#REF!="2B",7,#REF!="3A",8,#REF!="3B",9,#REF!="4A",10,#REF!="","")</f>
        <v>#REF!</v>
      </c>
      <c r="J3880">
        <f>VLOOKUP(F3880,profesor!$G$2:$H$101,2,0)</f>
        <v>63</v>
      </c>
      <c r="K3880">
        <f>VLOOKUP(H3880,ar_predmet!A:C,3,0)</f>
        <v>332</v>
      </c>
      <c r="L3880" s="3" t="str">
        <f>VLOOKUP(H3880,ar_predmet!A:C,2,FALSE())</f>
        <v>NA001</v>
      </c>
      <c r="M3880">
        <f>+VLOOKUP(G3880,tip_dogodka!$B$2:$C$10,2,0)</f>
        <v>2</v>
      </c>
      <c r="N3880">
        <f>+VLOOKUP(E3880,prostor!$F$1:$G$101,2,0)</f>
        <v>12</v>
      </c>
      <c r="O3880">
        <f t="shared" si="240"/>
        <v>150</v>
      </c>
      <c r="P3880">
        <f>VLOOKUP(O3880,mi2hh!A$2:B$4261,2,FALSE())</f>
        <v>3</v>
      </c>
      <c r="Q3880" t="str">
        <f t="shared" si="241"/>
        <v>Red</v>
      </c>
      <c r="R3880" t="str">
        <f t="shared" si="242"/>
        <v>MA</v>
      </c>
      <c r="S3880" s="24" t="s">
        <v>1228</v>
      </c>
      <c r="T3880" t="str">
        <f>IF(ISNUMBER(FIND("1. skupina",D3880)),"1",IF(ISNUMBER(FIND("2. skupina",D3880)),"2",IF(ISNUMBER(FIND("3. skupina",D3880)),"3",IF(ISNUMBER(FIND("1.a skupina",D3880)),"1A",IF(ISNUMBER(FIND("1.b skupina",D3880)),"1B",IF(ISNUMBER(FIND("2.a skupina",D3880)),"2A",IF(ISNUMBER(FIND("2.b skupina",D3880)),"2B",IF(ISNUMBER(FIND("3.a skupina",D3880)),"3A",IF(ISNUMBER(FIND("3.b skupina",D3880)),"3B",IF(ISNUMBER(FIND("4.a skupina",D3880)),"4A",""))))))))))</f>
        <v/>
      </c>
      <c r="U3880">
        <f>VLOOKUP(S3880,ar_skupina!L$2:M$136,2,FALSE())</f>
        <v>84</v>
      </c>
    </row>
    <row r="3881" spans="1:21" ht="14.25" customHeight="1" x14ac:dyDescent="0.25">
      <c r="A3881">
        <v>4657</v>
      </c>
      <c r="B3881" s="9">
        <v>45005.375</v>
      </c>
      <c r="C3881" s="9">
        <v>45005.479166666701</v>
      </c>
      <c r="D3881" t="s">
        <v>1442</v>
      </c>
      <c r="E3881">
        <v>402</v>
      </c>
      <c r="F3881" t="s">
        <v>2459</v>
      </c>
      <c r="G3881" t="s">
        <v>3</v>
      </c>
      <c r="H3881" t="s">
        <v>1444</v>
      </c>
      <c r="I3881" s="63" t="e">
        <f t="array" ref="I3881">_xlfn.IFS(#REF!="1",1,#REF!="2",2,#REF!="3",3,#REF!="1A",4,#REF!="1B",5,#REF!="2A",6,#REF!="2B",7,#REF!="3A",8,#REF!="3B",9,#REF!="4A",10,#REF!="","")</f>
        <v>#REF!</v>
      </c>
      <c r="J3881">
        <f>VLOOKUP(F3881,profesor!$G$2:$H$101,2,0)</f>
        <v>63</v>
      </c>
      <c r="K3881">
        <f>VLOOKUP(H3881,ar_predmet!A:C,3,0)</f>
        <v>88</v>
      </c>
      <c r="L3881" s="3">
        <f>VLOOKUP(H3881,ar_predmet!A:C,2,FALSE())</f>
        <v>6205</v>
      </c>
      <c r="M3881">
        <f>+VLOOKUP(G3881,tip_dogodka!$B$2:$C$10,2,0)</f>
        <v>2</v>
      </c>
      <c r="N3881">
        <f>+VLOOKUP(E3881,prostor!$F$1:$G$101,2,0)</f>
        <v>11</v>
      </c>
      <c r="O3881">
        <f t="shared" si="240"/>
        <v>150</v>
      </c>
      <c r="P3881">
        <f>VLOOKUP(O3881,mi2hh!A$2:B$4261,2,FALSE())</f>
        <v>3</v>
      </c>
      <c r="Q3881" t="str">
        <f t="shared" si="241"/>
        <v>Red</v>
      </c>
      <c r="R3881" t="str">
        <f t="shared" si="242"/>
        <v>UN</v>
      </c>
      <c r="S3881" s="24" t="s">
        <v>1207</v>
      </c>
      <c r="U3881">
        <f>VLOOKUP(S3881,ar_skupina!L$2:M$136,2,FALSE())</f>
        <v>64</v>
      </c>
    </row>
    <row r="3882" spans="1:21" ht="14.25" customHeight="1" x14ac:dyDescent="0.25">
      <c r="A3882">
        <v>4658</v>
      </c>
      <c r="B3882" s="9">
        <v>45083.6875</v>
      </c>
      <c r="C3882" s="9">
        <v>45083.895833333299</v>
      </c>
      <c r="D3882" t="s">
        <v>1458</v>
      </c>
      <c r="E3882" t="s">
        <v>16</v>
      </c>
      <c r="F3882" t="s">
        <v>2459</v>
      </c>
      <c r="G3882" t="s">
        <v>5</v>
      </c>
      <c r="H3882" t="s">
        <v>1459</v>
      </c>
      <c r="I3882" s="63" t="e">
        <f t="array" ref="I3882">_xlfn.IFS(#REF!="1",1,#REF!="2",2,#REF!="3",3,#REF!="1A",4,#REF!="1B",5,#REF!="2A",6,#REF!="2B",7,#REF!="3A",8,#REF!="3B",9,#REF!="4A",10,#REF!="","")</f>
        <v>#REF!</v>
      </c>
      <c r="J3882">
        <f>VLOOKUP(F3882,profesor!$G$2:$H$101,2,0)</f>
        <v>63</v>
      </c>
      <c r="K3882">
        <f>VLOOKUP(H3882,ar_predmet!A:C,3,0)</f>
        <v>238</v>
      </c>
      <c r="L3882" s="3" t="str">
        <f>VLOOKUP(H3882,ar_predmet!A:C,2,FALSE())</f>
        <v>S104</v>
      </c>
      <c r="M3882">
        <f>+VLOOKUP(G3882,tip_dogodka!$B$2:$C$10,2,0)</f>
        <v>4</v>
      </c>
      <c r="N3882">
        <f>+VLOOKUP(E3882,prostor!$F$1:$G$101,2,0)</f>
        <v>54</v>
      </c>
      <c r="O3882">
        <f t="shared" si="240"/>
        <v>300</v>
      </c>
      <c r="P3882">
        <f>VLOOKUP(O3882,mi2hh!A$2:B$4261,2,FALSE())</f>
        <v>6</v>
      </c>
      <c r="Q3882" t="str">
        <f t="shared" si="241"/>
        <v>Izr</v>
      </c>
      <c r="R3882" t="str">
        <f t="shared" si="242"/>
        <v>VS</v>
      </c>
      <c r="S3882" s="24" t="s">
        <v>1239</v>
      </c>
      <c r="U3882">
        <f>VLOOKUP(S3882,ar_skupina!L$2:M$136,2,FALSE())</f>
        <v>93</v>
      </c>
    </row>
    <row r="3883" spans="1:21" ht="14.25" customHeight="1" x14ac:dyDescent="0.25">
      <c r="A3883">
        <v>4659</v>
      </c>
      <c r="B3883" s="9">
        <v>44900.375</v>
      </c>
      <c r="C3883" s="9">
        <v>44900.479166666701</v>
      </c>
      <c r="D3883" t="s">
        <v>2239</v>
      </c>
      <c r="E3883">
        <v>402</v>
      </c>
      <c r="F3883" t="s">
        <v>2459</v>
      </c>
      <c r="G3883" t="s">
        <v>3</v>
      </c>
      <c r="H3883" t="s">
        <v>2115</v>
      </c>
      <c r="I3883" s="63" t="e">
        <f t="array" ref="I3883">_xlfn.IFS(#REF!="1",1,#REF!="2",2,#REF!="3",3,#REF!="1A",4,#REF!="1B",5,#REF!="2A",6,#REF!="2B",7,#REF!="3A",8,#REF!="3B",9,#REF!="4A",10,#REF!="","")</f>
        <v>#REF!</v>
      </c>
      <c r="J3883">
        <f>VLOOKUP(F3883,profesor!$G$2:$H$101,2,0)</f>
        <v>63</v>
      </c>
      <c r="K3883">
        <f>VLOOKUP(H3883,ar_predmet!A:C,3,0)</f>
        <v>135</v>
      </c>
      <c r="L3883" s="3">
        <f>VLOOKUP(H3883,ar_predmet!A:C,2,FALSE())</f>
        <v>6329</v>
      </c>
      <c r="M3883">
        <f>+VLOOKUP(G3883,tip_dogodka!$B$2:$C$10,2,0)</f>
        <v>2</v>
      </c>
      <c r="N3883">
        <f>+VLOOKUP(E3883,prostor!$F$1:$G$101,2,0)</f>
        <v>11</v>
      </c>
      <c r="O3883">
        <f t="shared" si="240"/>
        <v>150</v>
      </c>
      <c r="P3883">
        <f>VLOOKUP(O3883,mi2hh!A$2:B$4261,2,FALSE())</f>
        <v>3</v>
      </c>
      <c r="Q3883" t="str">
        <f t="shared" si="241"/>
        <v>Red</v>
      </c>
      <c r="R3883" t="str">
        <f t="shared" si="242"/>
        <v>UN</v>
      </c>
      <c r="S3883" s="24" t="s">
        <v>1217</v>
      </c>
      <c r="U3883">
        <f>VLOOKUP(S3883,ar_skupina!L$2:M$136,2,FALSE())</f>
        <v>74</v>
      </c>
    </row>
    <row r="3884" spans="1:21" ht="14.25" customHeight="1" x14ac:dyDescent="0.25">
      <c r="A3884">
        <v>4660</v>
      </c>
      <c r="B3884" s="9">
        <v>45006.375</v>
      </c>
      <c r="C3884" s="9">
        <v>45006.479166666701</v>
      </c>
      <c r="D3884" t="s">
        <v>1442</v>
      </c>
      <c r="E3884">
        <v>402</v>
      </c>
      <c r="F3884" t="s">
        <v>2459</v>
      </c>
      <c r="G3884" t="s">
        <v>3</v>
      </c>
      <c r="H3884" t="s">
        <v>1444</v>
      </c>
      <c r="I3884" s="63" t="e">
        <f t="array" ref="I3884">_xlfn.IFS(#REF!="1",1,#REF!="2",2,#REF!="3",3,#REF!="1A",4,#REF!="1B",5,#REF!="2A",6,#REF!="2B",7,#REF!="3A",8,#REF!="3B",9,#REF!="4A",10,#REF!="","")</f>
        <v>#REF!</v>
      </c>
      <c r="J3884">
        <f>VLOOKUP(F3884,profesor!$G$2:$H$101,2,0)</f>
        <v>63</v>
      </c>
      <c r="K3884">
        <f>VLOOKUP(H3884,ar_predmet!A:C,3,0)</f>
        <v>88</v>
      </c>
      <c r="L3884" s="3">
        <f>VLOOKUP(H3884,ar_predmet!A:C,2,FALSE())</f>
        <v>6205</v>
      </c>
      <c r="M3884">
        <f>+VLOOKUP(G3884,tip_dogodka!$B$2:$C$10,2,0)</f>
        <v>2</v>
      </c>
      <c r="N3884">
        <f>+VLOOKUP(E3884,prostor!$F$1:$G$101,2,0)</f>
        <v>11</v>
      </c>
      <c r="O3884">
        <f t="shared" si="240"/>
        <v>150</v>
      </c>
      <c r="P3884">
        <f>VLOOKUP(O3884,mi2hh!A$2:B$4261,2,FALSE())</f>
        <v>3</v>
      </c>
      <c r="Q3884" t="str">
        <f t="shared" si="241"/>
        <v>Red</v>
      </c>
      <c r="R3884" t="str">
        <f t="shared" si="242"/>
        <v>UN</v>
      </c>
      <c r="S3884" s="24" t="s">
        <v>1207</v>
      </c>
      <c r="U3884">
        <f>VLOOKUP(S3884,ar_skupina!L$2:M$136,2,FALSE())</f>
        <v>64</v>
      </c>
    </row>
    <row r="3885" spans="1:21" ht="14.25" customHeight="1" x14ac:dyDescent="0.25">
      <c r="A3885">
        <v>4661</v>
      </c>
      <c r="B3885" s="9">
        <v>44895.375</v>
      </c>
      <c r="C3885" s="9">
        <v>44895.479166666701</v>
      </c>
      <c r="D3885" t="s">
        <v>2239</v>
      </c>
      <c r="E3885">
        <v>402</v>
      </c>
      <c r="F3885" t="s">
        <v>2459</v>
      </c>
      <c r="G3885" t="s">
        <v>3</v>
      </c>
      <c r="H3885" t="s">
        <v>2115</v>
      </c>
      <c r="I3885" s="63" t="e">
        <f t="array" ref="I3885">_xlfn.IFS(#REF!="1",1,#REF!="2",2,#REF!="3",3,#REF!="1A",4,#REF!="1B",5,#REF!="2A",6,#REF!="2B",7,#REF!="3A",8,#REF!="3B",9,#REF!="4A",10,#REF!="","")</f>
        <v>#REF!</v>
      </c>
      <c r="J3885">
        <f>VLOOKUP(F3885,profesor!$G$2:$H$101,2,0)</f>
        <v>63</v>
      </c>
      <c r="K3885">
        <f>VLOOKUP(H3885,ar_predmet!A:C,3,0)</f>
        <v>135</v>
      </c>
      <c r="L3885" s="3">
        <f>VLOOKUP(H3885,ar_predmet!A:C,2,FALSE())</f>
        <v>6329</v>
      </c>
      <c r="M3885">
        <f>+VLOOKUP(G3885,tip_dogodka!$B$2:$C$10,2,0)</f>
        <v>2</v>
      </c>
      <c r="N3885">
        <f>+VLOOKUP(E3885,prostor!$F$1:$G$101,2,0)</f>
        <v>11</v>
      </c>
      <c r="O3885">
        <f t="shared" si="240"/>
        <v>150</v>
      </c>
      <c r="P3885">
        <f>VLOOKUP(O3885,mi2hh!A$2:B$4261,2,FALSE())</f>
        <v>3</v>
      </c>
      <c r="Q3885" t="str">
        <f t="shared" si="241"/>
        <v>Red</v>
      </c>
      <c r="R3885" t="str">
        <f t="shared" si="242"/>
        <v>UN</v>
      </c>
      <c r="S3885" s="24" t="s">
        <v>1217</v>
      </c>
      <c r="U3885">
        <f>VLOOKUP(S3885,ar_skupina!L$2:M$136,2,FALSE())</f>
        <v>74</v>
      </c>
    </row>
    <row r="3886" spans="1:21" ht="14.25" customHeight="1" x14ac:dyDescent="0.25">
      <c r="A3886">
        <v>4662</v>
      </c>
      <c r="B3886" s="9">
        <v>44881.489583333299</v>
      </c>
      <c r="C3886" s="9">
        <v>44881.59375</v>
      </c>
      <c r="D3886" t="s">
        <v>1878</v>
      </c>
      <c r="E3886">
        <v>412</v>
      </c>
      <c r="F3886" t="s">
        <v>2459</v>
      </c>
      <c r="G3886" t="s">
        <v>3</v>
      </c>
      <c r="H3886" t="s">
        <v>701</v>
      </c>
      <c r="I3886" s="63" t="e">
        <f t="array" ref="I3886">_xlfn.IFS(#REF!="1",1,#REF!="2",2,#REF!="3",3,#REF!="1A",4,#REF!="1B",5,#REF!="2A",6,#REF!="2B",7,#REF!="3A",8,#REF!="3B",9,#REF!="4A",10,#REF!="","")</f>
        <v>#REF!</v>
      </c>
      <c r="J3886">
        <f>VLOOKUP(F3886,profesor!$G$2:$H$101,2,0)</f>
        <v>63</v>
      </c>
      <c r="K3886">
        <f>VLOOKUP(H3886,ar_predmet!A:C,3,0)</f>
        <v>27</v>
      </c>
      <c r="L3886" s="3">
        <f>VLOOKUP(H3886,ar_predmet!A:C,2,FALSE())</f>
        <v>5229</v>
      </c>
      <c r="M3886">
        <f>+VLOOKUP(G3886,tip_dogodka!$B$2:$C$10,2,0)</f>
        <v>2</v>
      </c>
      <c r="N3886">
        <f>+VLOOKUP(E3886,prostor!$F$1:$G$101,2,0)</f>
        <v>15</v>
      </c>
      <c r="O3886">
        <f t="shared" si="240"/>
        <v>150</v>
      </c>
      <c r="P3886">
        <f>VLOOKUP(O3886,mi2hh!A$2:B$4261,2,FALSE())</f>
        <v>3</v>
      </c>
      <c r="Q3886" t="str">
        <f t="shared" si="241"/>
        <v>Red</v>
      </c>
      <c r="R3886" t="str">
        <f t="shared" si="242"/>
        <v>VS</v>
      </c>
      <c r="S3886" s="24" t="s">
        <v>1159</v>
      </c>
      <c r="T3886" t="str">
        <f>IF(ISNUMBER(FIND("1. skupina",D3886)),"1",IF(ISNUMBER(FIND("2. skupina",D3886)),"2",IF(ISNUMBER(FIND("3. skupina",D3886)),"3",IF(ISNUMBER(FIND("1.a skupina",D3886)),"1A",IF(ISNUMBER(FIND("1.b skupina",D3886)),"1B",IF(ISNUMBER(FIND("2.a skupina",D3886)),"2A",IF(ISNUMBER(FIND("2.b skupina",D3886)),"2B",IF(ISNUMBER(FIND("3.a skupina",D3886)),"3A",IF(ISNUMBER(FIND("3.b skupina",D3886)),"3B",IF(ISNUMBER(FIND("4.a skupina",D3886)),"4A",""))))))))))</f>
        <v>2</v>
      </c>
      <c r="U3886">
        <f>VLOOKUP(S3886,ar_skupina!L$2:M$136,2,FALSE())</f>
        <v>22</v>
      </c>
    </row>
    <row r="3887" spans="1:21" ht="14.25" customHeight="1" x14ac:dyDescent="0.25">
      <c r="A3887">
        <v>4663</v>
      </c>
      <c r="B3887" s="9">
        <v>44859.791666666701</v>
      </c>
      <c r="C3887" s="9">
        <v>44859.895833333299</v>
      </c>
      <c r="D3887" t="s">
        <v>1787</v>
      </c>
      <c r="E3887">
        <v>412</v>
      </c>
      <c r="F3887" t="s">
        <v>2459</v>
      </c>
      <c r="G3887" t="s">
        <v>3</v>
      </c>
      <c r="H3887" t="s">
        <v>701</v>
      </c>
      <c r="I3887" s="63" t="e">
        <f t="array" ref="I3887">_xlfn.IFS(#REF!="1",1,#REF!="2",2,#REF!="3",3,#REF!="1A",4,#REF!="1B",5,#REF!="2A",6,#REF!="2B",7,#REF!="3A",8,#REF!="3B",9,#REF!="4A",10,#REF!="","")</f>
        <v>#REF!</v>
      </c>
      <c r="J3887">
        <f>VLOOKUP(F3887,profesor!$G$2:$H$101,2,0)</f>
        <v>63</v>
      </c>
      <c r="K3887">
        <f>VLOOKUP(H3887,ar_predmet!A:C,3,0)</f>
        <v>27</v>
      </c>
      <c r="L3887" s="3">
        <f>VLOOKUP(H3887,ar_predmet!A:C,2,FALSE())</f>
        <v>5229</v>
      </c>
      <c r="M3887">
        <f>+VLOOKUP(G3887,tip_dogodka!$B$2:$C$10,2,0)</f>
        <v>2</v>
      </c>
      <c r="N3887">
        <f>+VLOOKUP(E3887,prostor!$F$1:$G$101,2,0)</f>
        <v>15</v>
      </c>
      <c r="O3887">
        <f t="shared" si="240"/>
        <v>150</v>
      </c>
      <c r="P3887">
        <f>VLOOKUP(O3887,mi2hh!A$2:B$4261,2,FALSE())</f>
        <v>3</v>
      </c>
      <c r="Q3887" t="str">
        <f t="shared" si="241"/>
        <v>Red</v>
      </c>
      <c r="R3887" t="str">
        <f t="shared" si="242"/>
        <v>VS</v>
      </c>
      <c r="S3887" s="24" t="s">
        <v>1160</v>
      </c>
      <c r="T3887" t="str">
        <f>IF(ISNUMBER(FIND("1. skupina",D3887)),"1",IF(ISNUMBER(FIND("2. skupina",D3887)),"2",IF(ISNUMBER(FIND("3. skupina",D3887)),"3",IF(ISNUMBER(FIND("1.a skupina",D3887)),"1A",IF(ISNUMBER(FIND("1.b skupina",D3887)),"1B",IF(ISNUMBER(FIND("2.a skupina",D3887)),"2A",IF(ISNUMBER(FIND("2.b skupina",D3887)),"2B",IF(ISNUMBER(FIND("3.a skupina",D3887)),"3A",IF(ISNUMBER(FIND("3.b skupina",D3887)),"3B",IF(ISNUMBER(FIND("4.a skupina",D3887)),"4A",""))))))))))</f>
        <v>3</v>
      </c>
      <c r="U3887">
        <f>VLOOKUP(S3887,ar_skupina!L$2:M$136,2,FALSE())</f>
        <v>23</v>
      </c>
    </row>
    <row r="3888" spans="1:21" ht="14.25" customHeight="1" x14ac:dyDescent="0.25">
      <c r="A3888">
        <v>4664</v>
      </c>
      <c r="B3888" s="9">
        <v>45036.416666666701</v>
      </c>
      <c r="C3888" s="9">
        <v>45036.520833333299</v>
      </c>
      <c r="D3888" t="s">
        <v>1460</v>
      </c>
      <c r="E3888">
        <v>413</v>
      </c>
      <c r="F3888" t="s">
        <v>2459</v>
      </c>
      <c r="G3888" t="s">
        <v>3</v>
      </c>
      <c r="H3888" t="s">
        <v>1446</v>
      </c>
      <c r="I3888" s="63" t="e">
        <f t="array" ref="I3888">_xlfn.IFS(#REF!="1",1,#REF!="2",2,#REF!="3",3,#REF!="1A",4,#REF!="1B",5,#REF!="2A",6,#REF!="2B",7,#REF!="3A",8,#REF!="3B",9,#REF!="4A",10,#REF!="","")</f>
        <v>#REF!</v>
      </c>
      <c r="J3888">
        <f>VLOOKUP(F3888,profesor!$G$2:$H$101,2,0)</f>
        <v>63</v>
      </c>
      <c r="K3888">
        <f>VLOOKUP(H3888,ar_predmet!A:C,3,0)</f>
        <v>61</v>
      </c>
      <c r="L3888" s="3">
        <f>VLOOKUP(H3888,ar_predmet!A:C,2,FALSE())</f>
        <v>5318</v>
      </c>
      <c r="M3888">
        <f>+VLOOKUP(G3888,tip_dogodka!$B$2:$C$10,2,0)</f>
        <v>2</v>
      </c>
      <c r="N3888">
        <f>+VLOOKUP(E3888,prostor!$F$1:$G$101,2,0)</f>
        <v>16</v>
      </c>
      <c r="O3888">
        <f t="shared" si="240"/>
        <v>150</v>
      </c>
      <c r="P3888">
        <f>VLOOKUP(O3888,mi2hh!A$2:B$4261,2,FALSE())</f>
        <v>3</v>
      </c>
      <c r="Q3888" t="str">
        <f t="shared" si="241"/>
        <v>Red</v>
      </c>
      <c r="R3888" t="str">
        <f t="shared" si="242"/>
        <v>VS</v>
      </c>
      <c r="S3888" s="24" t="s">
        <v>1188</v>
      </c>
      <c r="U3888">
        <f>VLOOKUP(S3888,ar_skupina!L$2:M$136,2,FALSE())</f>
        <v>47</v>
      </c>
    </row>
    <row r="3889" spans="1:21" ht="14.25" customHeight="1" x14ac:dyDescent="0.25">
      <c r="A3889">
        <v>4665</v>
      </c>
      <c r="B3889" s="9">
        <v>45069.53125</v>
      </c>
      <c r="C3889" s="9">
        <v>45069.635416666701</v>
      </c>
      <c r="D3889" t="s">
        <v>1985</v>
      </c>
      <c r="E3889" t="s">
        <v>16</v>
      </c>
      <c r="F3889" t="s">
        <v>2459</v>
      </c>
      <c r="G3889" t="s">
        <v>5</v>
      </c>
      <c r="H3889" t="s">
        <v>1470</v>
      </c>
      <c r="I3889" s="63" t="e">
        <f t="array" ref="I3889">_xlfn.IFS(#REF!="1",1,#REF!="2",2,#REF!="3",3,#REF!="1A",4,#REF!="1B",5,#REF!="2A",6,#REF!="2B",7,#REF!="3A",8,#REF!="3B",9,#REF!="4A",10,#REF!="","")</f>
        <v>#REF!</v>
      </c>
      <c r="J3889">
        <f>VLOOKUP(F3889,profesor!$G$2:$H$101,2,0)</f>
        <v>63</v>
      </c>
      <c r="K3889">
        <f>VLOOKUP(H3889,ar_predmet!A:C,3,0)</f>
        <v>33</v>
      </c>
      <c r="L3889" s="3">
        <f>VLOOKUP(H3889,ar_predmet!A:C,2,FALSE())</f>
        <v>5235</v>
      </c>
      <c r="M3889">
        <f>+VLOOKUP(G3889,tip_dogodka!$B$2:$C$10,2,0)</f>
        <v>4</v>
      </c>
      <c r="N3889">
        <f>+VLOOKUP(E3889,prostor!$F$1:$G$101,2,0)</f>
        <v>54</v>
      </c>
      <c r="O3889">
        <f t="shared" si="240"/>
        <v>150</v>
      </c>
      <c r="P3889">
        <f>VLOOKUP(O3889,mi2hh!A$2:B$4261,2,FALSE())</f>
        <v>3</v>
      </c>
      <c r="Q3889" t="str">
        <f t="shared" si="241"/>
        <v>Red</v>
      </c>
      <c r="R3889" t="str">
        <f t="shared" si="242"/>
        <v>VS</v>
      </c>
      <c r="S3889" s="24" t="s">
        <v>1155</v>
      </c>
      <c r="U3889">
        <f>VLOOKUP(S3889,ar_skupina!L$2:M$136,2,FALSE())</f>
        <v>18</v>
      </c>
    </row>
    <row r="3890" spans="1:21" ht="14.25" customHeight="1" x14ac:dyDescent="0.25">
      <c r="A3890">
        <v>4666</v>
      </c>
      <c r="B3890" s="9">
        <v>45050.416666666701</v>
      </c>
      <c r="C3890" s="9">
        <v>45050.520833333299</v>
      </c>
      <c r="D3890" t="s">
        <v>1986</v>
      </c>
      <c r="E3890">
        <v>403</v>
      </c>
      <c r="F3890" t="s">
        <v>2459</v>
      </c>
      <c r="G3890" t="s">
        <v>3</v>
      </c>
      <c r="H3890" t="s">
        <v>1470</v>
      </c>
      <c r="I3890" s="63" t="e">
        <f t="array" ref="I3890">_xlfn.IFS(#REF!="1",1,#REF!="2",2,#REF!="3",3,#REF!="1A",4,#REF!="1B",5,#REF!="2A",6,#REF!="2B",7,#REF!="3A",8,#REF!="3B",9,#REF!="4A",10,#REF!="","")</f>
        <v>#REF!</v>
      </c>
      <c r="J3890">
        <f>VLOOKUP(F3890,profesor!$G$2:$H$101,2,0)</f>
        <v>63</v>
      </c>
      <c r="K3890">
        <f>VLOOKUP(H3890,ar_predmet!A:C,3,0)</f>
        <v>33</v>
      </c>
      <c r="L3890" s="3">
        <f>VLOOKUP(H3890,ar_predmet!A:C,2,FALSE())</f>
        <v>5235</v>
      </c>
      <c r="M3890">
        <f>+VLOOKUP(G3890,tip_dogodka!$B$2:$C$10,2,0)</f>
        <v>2</v>
      </c>
      <c r="N3890">
        <f>+VLOOKUP(E3890,prostor!$F$1:$G$101,2,0)</f>
        <v>12</v>
      </c>
      <c r="O3890">
        <f t="shared" si="240"/>
        <v>150</v>
      </c>
      <c r="P3890">
        <f>VLOOKUP(O3890,mi2hh!A$2:B$4261,2,FALSE())</f>
        <v>3</v>
      </c>
      <c r="Q3890" t="str">
        <f t="shared" si="241"/>
        <v>Red</v>
      </c>
      <c r="R3890" t="str">
        <f t="shared" si="242"/>
        <v>VS</v>
      </c>
      <c r="S3890" s="24" t="s">
        <v>1155</v>
      </c>
      <c r="U3890">
        <f>VLOOKUP(S3890,ar_skupina!L$2:M$136,2,FALSE())</f>
        <v>18</v>
      </c>
    </row>
    <row r="3891" spans="1:21" ht="14.25" customHeight="1" x14ac:dyDescent="0.25">
      <c r="A3891">
        <v>4667</v>
      </c>
      <c r="B3891" s="9">
        <v>45056.53125</v>
      </c>
      <c r="C3891" s="9">
        <v>45056.635416666701</v>
      </c>
      <c r="D3891" t="s">
        <v>1460</v>
      </c>
      <c r="E3891">
        <v>413</v>
      </c>
      <c r="F3891" t="s">
        <v>2459</v>
      </c>
      <c r="G3891" t="s">
        <v>3</v>
      </c>
      <c r="H3891" t="s">
        <v>1446</v>
      </c>
      <c r="I3891" s="63" t="e">
        <f t="array" ref="I3891">_xlfn.IFS(#REF!="1",1,#REF!="2",2,#REF!="3",3,#REF!="1A",4,#REF!="1B",5,#REF!="2A",6,#REF!="2B",7,#REF!="3A",8,#REF!="3B",9,#REF!="4A",10,#REF!="","")</f>
        <v>#REF!</v>
      </c>
      <c r="J3891">
        <f>VLOOKUP(F3891,profesor!$G$2:$H$101,2,0)</f>
        <v>63</v>
      </c>
      <c r="K3891">
        <f>VLOOKUP(H3891,ar_predmet!A:C,3,0)</f>
        <v>61</v>
      </c>
      <c r="L3891" s="3">
        <f>VLOOKUP(H3891,ar_predmet!A:C,2,FALSE())</f>
        <v>5318</v>
      </c>
      <c r="M3891">
        <f>+VLOOKUP(G3891,tip_dogodka!$B$2:$C$10,2,0)</f>
        <v>2</v>
      </c>
      <c r="N3891">
        <f>+VLOOKUP(E3891,prostor!$F$1:$G$101,2,0)</f>
        <v>16</v>
      </c>
      <c r="O3891">
        <f t="shared" si="240"/>
        <v>150</v>
      </c>
      <c r="P3891">
        <f>VLOOKUP(O3891,mi2hh!A$2:B$4261,2,FALSE())</f>
        <v>3</v>
      </c>
      <c r="Q3891" t="str">
        <f t="shared" si="241"/>
        <v>Red</v>
      </c>
      <c r="R3891" t="str">
        <f t="shared" si="242"/>
        <v>VS</v>
      </c>
      <c r="S3891" s="24" t="s">
        <v>1188</v>
      </c>
      <c r="U3891">
        <f>VLOOKUP(S3891,ar_skupina!L$2:M$136,2,FALSE())</f>
        <v>47</v>
      </c>
    </row>
    <row r="3892" spans="1:21" ht="14.25" customHeight="1" x14ac:dyDescent="0.25">
      <c r="A3892">
        <v>4668</v>
      </c>
      <c r="B3892" s="9">
        <v>45015.791666666701</v>
      </c>
      <c r="C3892" s="9">
        <v>45015.958333333299</v>
      </c>
      <c r="D3892" t="s">
        <v>1987</v>
      </c>
      <c r="E3892" t="s">
        <v>17</v>
      </c>
      <c r="F3892" t="s">
        <v>2459</v>
      </c>
      <c r="G3892" t="s">
        <v>8</v>
      </c>
      <c r="H3892" t="s">
        <v>1470</v>
      </c>
      <c r="I3892" s="63" t="e">
        <f t="array" ref="I3892">_xlfn.IFS(#REF!="1",1,#REF!="2",2,#REF!="3",3,#REF!="1A",4,#REF!="1B",5,#REF!="2A",6,#REF!="2B",7,#REF!="3A",8,#REF!="3B",9,#REF!="4A",10,#REF!="","")</f>
        <v>#REF!</v>
      </c>
      <c r="J3892">
        <f>VLOOKUP(F3892,profesor!$G$2:$H$101,2,0)</f>
        <v>63</v>
      </c>
      <c r="K3892">
        <f>VLOOKUP(H3892,ar_predmet!A:C,3,0)</f>
        <v>33</v>
      </c>
      <c r="L3892" s="3">
        <f>VLOOKUP(H3892,ar_predmet!A:C,2,FALSE())</f>
        <v>5235</v>
      </c>
      <c r="M3892">
        <f>+VLOOKUP(G3892,tip_dogodka!$B$2:$C$10,2,0)</f>
        <v>7</v>
      </c>
      <c r="N3892">
        <f>+VLOOKUP(E3892,prostor!$F$1:$G$101,2,0)</f>
        <v>55</v>
      </c>
      <c r="O3892">
        <f t="shared" si="240"/>
        <v>240</v>
      </c>
      <c r="P3892">
        <f>VLOOKUP(O3892,mi2hh!A$2:B$4261,2,FALSE())</f>
        <v>5</v>
      </c>
      <c r="Q3892" t="str">
        <f t="shared" si="241"/>
        <v>Izr</v>
      </c>
      <c r="R3892" t="str">
        <f t="shared" si="242"/>
        <v>VS</v>
      </c>
      <c r="S3892" s="24" t="s">
        <v>1243</v>
      </c>
      <c r="U3892">
        <f>VLOOKUP(S3892,ar_skupina!L$2:M$136,2,FALSE())</f>
        <v>97</v>
      </c>
    </row>
    <row r="3893" spans="1:21" ht="14.25" customHeight="1" x14ac:dyDescent="0.25">
      <c r="A3893">
        <v>4669</v>
      </c>
      <c r="B3893" s="9">
        <v>45002.489583333299</v>
      </c>
      <c r="C3893" s="9">
        <v>45002.59375</v>
      </c>
      <c r="D3893" t="s">
        <v>2245</v>
      </c>
      <c r="E3893" t="s">
        <v>16</v>
      </c>
      <c r="F3893" t="s">
        <v>2459</v>
      </c>
      <c r="G3893" t="s">
        <v>5</v>
      </c>
      <c r="H3893" t="s">
        <v>1690</v>
      </c>
      <c r="I3893" s="63" t="e">
        <f t="array" ref="I3893">_xlfn.IFS(#REF!="1",1,#REF!="2",2,#REF!="3",3,#REF!="1A",4,#REF!="1B",5,#REF!="2A",6,#REF!="2B",7,#REF!="3A",8,#REF!="3B",9,#REF!="4A",10,#REF!="","")</f>
        <v>#REF!</v>
      </c>
      <c r="J3893">
        <f>VLOOKUP(F3893,profesor!$G$2:$H$101,2,0)</f>
        <v>63</v>
      </c>
      <c r="K3893">
        <f>VLOOKUP(H3893,ar_predmet!A:C,3,0)</f>
        <v>199</v>
      </c>
      <c r="L3893" s="3">
        <f>VLOOKUP(H3893,ar_predmet!A:C,2,FALSE())</f>
        <v>7242</v>
      </c>
      <c r="M3893">
        <f>+VLOOKUP(G3893,tip_dogodka!$B$2:$C$10,2,0)</f>
        <v>4</v>
      </c>
      <c r="N3893">
        <f>+VLOOKUP(E3893,prostor!$F$1:$G$101,2,0)</f>
        <v>54</v>
      </c>
      <c r="O3893">
        <f t="shared" si="240"/>
        <v>150</v>
      </c>
      <c r="P3893">
        <f>VLOOKUP(O3893,mi2hh!A$2:B$4261,2,FALSE())</f>
        <v>3</v>
      </c>
      <c r="Q3893" t="str">
        <f t="shared" si="241"/>
        <v>Red</v>
      </c>
      <c r="R3893" t="str">
        <f t="shared" si="242"/>
        <v>MA</v>
      </c>
      <c r="S3893" s="24" t="s">
        <v>1228</v>
      </c>
      <c r="U3893">
        <f>VLOOKUP(S3893,ar_skupina!L$2:M$136,2,FALSE())</f>
        <v>84</v>
      </c>
    </row>
    <row r="3894" spans="1:21" ht="14.25" customHeight="1" x14ac:dyDescent="0.25">
      <c r="A3894">
        <v>4670</v>
      </c>
      <c r="B3894" s="9">
        <v>45050.53125</v>
      </c>
      <c r="C3894" s="9">
        <v>45050.635416666701</v>
      </c>
      <c r="D3894" t="s">
        <v>1464</v>
      </c>
      <c r="E3894" t="s">
        <v>16</v>
      </c>
      <c r="F3894" t="s">
        <v>2459</v>
      </c>
      <c r="G3894" t="s">
        <v>5</v>
      </c>
      <c r="H3894" t="s">
        <v>1446</v>
      </c>
      <c r="I3894" s="63" t="e">
        <f t="array" ref="I3894">_xlfn.IFS(#REF!="1",1,#REF!="2",2,#REF!="3",3,#REF!="1A",4,#REF!="1B",5,#REF!="2A",6,#REF!="2B",7,#REF!="3A",8,#REF!="3B",9,#REF!="4A",10,#REF!="","")</f>
        <v>#REF!</v>
      </c>
      <c r="J3894">
        <f>VLOOKUP(F3894,profesor!$G$2:$H$101,2,0)</f>
        <v>63</v>
      </c>
      <c r="K3894">
        <f>VLOOKUP(H3894,ar_predmet!A:C,3,0)</f>
        <v>61</v>
      </c>
      <c r="L3894" s="3">
        <f>VLOOKUP(H3894,ar_predmet!A:C,2,FALSE())</f>
        <v>5318</v>
      </c>
      <c r="M3894">
        <f>+VLOOKUP(G3894,tip_dogodka!$B$2:$C$10,2,0)</f>
        <v>4</v>
      </c>
      <c r="N3894">
        <f>+VLOOKUP(E3894,prostor!$F$1:$G$101,2,0)</f>
        <v>54</v>
      </c>
      <c r="O3894">
        <f t="shared" si="240"/>
        <v>150</v>
      </c>
      <c r="P3894">
        <f>VLOOKUP(O3894,mi2hh!A$2:B$4261,2,FALSE())</f>
        <v>3</v>
      </c>
      <c r="Q3894" t="str">
        <f t="shared" si="241"/>
        <v>Red</v>
      </c>
      <c r="R3894" t="str">
        <f t="shared" si="242"/>
        <v>VS</v>
      </c>
      <c r="S3894" s="24" t="s">
        <v>1188</v>
      </c>
      <c r="U3894">
        <f>VLOOKUP(S3894,ar_skupina!L$2:M$136,2,FALSE())</f>
        <v>47</v>
      </c>
    </row>
    <row r="3895" spans="1:21" ht="14.25" customHeight="1" x14ac:dyDescent="0.25">
      <c r="A3895">
        <v>4671</v>
      </c>
      <c r="B3895" s="9">
        <v>44862.791666666701</v>
      </c>
      <c r="C3895" s="9">
        <v>44862.895833333299</v>
      </c>
      <c r="D3895" t="s">
        <v>1787</v>
      </c>
      <c r="E3895">
        <v>412</v>
      </c>
      <c r="F3895" t="s">
        <v>2459</v>
      </c>
      <c r="G3895" t="s">
        <v>3</v>
      </c>
      <c r="H3895" t="s">
        <v>701</v>
      </c>
      <c r="I3895" s="63" t="e">
        <f t="array" ref="I3895">_xlfn.IFS(#REF!="1",1,#REF!="2",2,#REF!="3",3,#REF!="1A",4,#REF!="1B",5,#REF!="2A",6,#REF!="2B",7,#REF!="3A",8,#REF!="3B",9,#REF!="4A",10,#REF!="","")</f>
        <v>#REF!</v>
      </c>
      <c r="J3895">
        <f>VLOOKUP(F3895,profesor!$G$2:$H$101,2,0)</f>
        <v>63</v>
      </c>
      <c r="K3895">
        <f>VLOOKUP(H3895,ar_predmet!A:C,3,0)</f>
        <v>27</v>
      </c>
      <c r="L3895" s="3">
        <f>VLOOKUP(H3895,ar_predmet!A:C,2,FALSE())</f>
        <v>5229</v>
      </c>
      <c r="M3895">
        <f>+VLOOKUP(G3895,tip_dogodka!$B$2:$C$10,2,0)</f>
        <v>2</v>
      </c>
      <c r="N3895">
        <f>+VLOOKUP(E3895,prostor!$F$1:$G$101,2,0)</f>
        <v>15</v>
      </c>
      <c r="O3895">
        <f t="shared" si="240"/>
        <v>150</v>
      </c>
      <c r="P3895">
        <f>VLOOKUP(O3895,mi2hh!A$2:B$4261,2,FALSE())</f>
        <v>3</v>
      </c>
      <c r="Q3895" t="str">
        <f t="shared" si="241"/>
        <v>Red</v>
      </c>
      <c r="R3895" t="str">
        <f t="shared" si="242"/>
        <v>VS</v>
      </c>
      <c r="S3895" s="24" t="s">
        <v>1160</v>
      </c>
      <c r="T3895" t="str">
        <f>IF(ISNUMBER(FIND("1. skupina",D3895)),"1",IF(ISNUMBER(FIND("2. skupina",D3895)),"2",IF(ISNUMBER(FIND("3. skupina",D3895)),"3",IF(ISNUMBER(FIND("1.a skupina",D3895)),"1A",IF(ISNUMBER(FIND("1.b skupina",D3895)),"1B",IF(ISNUMBER(FIND("2.a skupina",D3895)),"2A",IF(ISNUMBER(FIND("2.b skupina",D3895)),"2B",IF(ISNUMBER(FIND("3.a skupina",D3895)),"3A",IF(ISNUMBER(FIND("3.b skupina",D3895)),"3B",IF(ISNUMBER(FIND("4.a skupina",D3895)),"4A",""))))))))))</f>
        <v>3</v>
      </c>
      <c r="U3895">
        <f>VLOOKUP(S3895,ar_skupina!L$2:M$136,2,FALSE())</f>
        <v>23</v>
      </c>
    </row>
    <row r="3896" spans="1:21" ht="14.25" customHeight="1" x14ac:dyDescent="0.25">
      <c r="A3896">
        <v>4672</v>
      </c>
      <c r="B3896" s="9">
        <v>45065.53125</v>
      </c>
      <c r="C3896" s="9">
        <v>45065.635416666701</v>
      </c>
      <c r="D3896" t="s">
        <v>1980</v>
      </c>
      <c r="E3896">
        <v>403</v>
      </c>
      <c r="F3896" t="s">
        <v>2459</v>
      </c>
      <c r="G3896" t="s">
        <v>3</v>
      </c>
      <c r="H3896" t="s">
        <v>1470</v>
      </c>
      <c r="I3896" s="63" t="e">
        <f t="array" ref="I3896">_xlfn.IFS(#REF!="1",1,#REF!="2",2,#REF!="3",3,#REF!="1A",4,#REF!="1B",5,#REF!="2A",6,#REF!="2B",7,#REF!="3A",8,#REF!="3B",9,#REF!="4A",10,#REF!="","")</f>
        <v>#REF!</v>
      </c>
      <c r="J3896">
        <f>VLOOKUP(F3896,profesor!$G$2:$H$101,2,0)</f>
        <v>63</v>
      </c>
      <c r="K3896">
        <f>VLOOKUP(H3896,ar_predmet!A:C,3,0)</f>
        <v>33</v>
      </c>
      <c r="L3896" s="3">
        <f>VLOOKUP(H3896,ar_predmet!A:C,2,FALSE())</f>
        <v>5235</v>
      </c>
      <c r="M3896">
        <f>+VLOOKUP(G3896,tip_dogodka!$B$2:$C$10,2,0)</f>
        <v>2</v>
      </c>
      <c r="N3896">
        <f>+VLOOKUP(E3896,prostor!$F$1:$G$101,2,0)</f>
        <v>12</v>
      </c>
      <c r="O3896">
        <f t="shared" si="240"/>
        <v>150</v>
      </c>
      <c r="P3896">
        <f>VLOOKUP(O3896,mi2hh!A$2:B$4261,2,FALSE())</f>
        <v>3</v>
      </c>
      <c r="Q3896" t="str">
        <f t="shared" si="241"/>
        <v>Red</v>
      </c>
      <c r="R3896" t="str">
        <f t="shared" si="242"/>
        <v>VS</v>
      </c>
      <c r="S3896" s="24" t="s">
        <v>1155</v>
      </c>
      <c r="U3896">
        <f>VLOOKUP(S3896,ar_skupina!L$2:M$136,2,FALSE())</f>
        <v>18</v>
      </c>
    </row>
    <row r="3897" spans="1:21" ht="14.25" customHeight="1" x14ac:dyDescent="0.25">
      <c r="A3897">
        <v>4673</v>
      </c>
      <c r="B3897" s="9">
        <v>44874.489583333299</v>
      </c>
      <c r="C3897" s="9">
        <v>44874.59375</v>
      </c>
      <c r="D3897" t="s">
        <v>1878</v>
      </c>
      <c r="E3897">
        <v>412</v>
      </c>
      <c r="F3897" t="s">
        <v>2459</v>
      </c>
      <c r="G3897" t="s">
        <v>3</v>
      </c>
      <c r="H3897" t="s">
        <v>701</v>
      </c>
      <c r="I3897" s="63" t="e">
        <f t="array" ref="I3897">_xlfn.IFS(#REF!="1",1,#REF!="2",2,#REF!="3",3,#REF!="1A",4,#REF!="1B",5,#REF!="2A",6,#REF!="2B",7,#REF!="3A",8,#REF!="3B",9,#REF!="4A",10,#REF!="","")</f>
        <v>#REF!</v>
      </c>
      <c r="J3897">
        <f>VLOOKUP(F3897,profesor!$G$2:$H$101,2,0)</f>
        <v>63</v>
      </c>
      <c r="K3897">
        <f>VLOOKUP(H3897,ar_predmet!A:C,3,0)</f>
        <v>27</v>
      </c>
      <c r="L3897" s="3">
        <f>VLOOKUP(H3897,ar_predmet!A:C,2,FALSE())</f>
        <v>5229</v>
      </c>
      <c r="M3897">
        <f>+VLOOKUP(G3897,tip_dogodka!$B$2:$C$10,2,0)</f>
        <v>2</v>
      </c>
      <c r="N3897">
        <f>+VLOOKUP(E3897,prostor!$F$1:$G$101,2,0)</f>
        <v>15</v>
      </c>
      <c r="O3897">
        <f t="shared" si="240"/>
        <v>150</v>
      </c>
      <c r="P3897">
        <f>VLOOKUP(O3897,mi2hh!A$2:B$4261,2,FALSE())</f>
        <v>3</v>
      </c>
      <c r="Q3897" t="str">
        <f t="shared" si="241"/>
        <v>Red</v>
      </c>
      <c r="R3897" t="str">
        <f t="shared" si="242"/>
        <v>VS</v>
      </c>
      <c r="S3897" s="24" t="s">
        <v>1159</v>
      </c>
      <c r="T3897" t="str">
        <f>IF(ISNUMBER(FIND("1. skupina",D3897)),"1",IF(ISNUMBER(FIND("2. skupina",D3897)),"2",IF(ISNUMBER(FIND("3. skupina",D3897)),"3",IF(ISNUMBER(FIND("1.a skupina",D3897)),"1A",IF(ISNUMBER(FIND("1.b skupina",D3897)),"1B",IF(ISNUMBER(FIND("2.a skupina",D3897)),"2A",IF(ISNUMBER(FIND("2.b skupina",D3897)),"2B",IF(ISNUMBER(FIND("3.a skupina",D3897)),"3A",IF(ISNUMBER(FIND("3.b skupina",D3897)),"3B",IF(ISNUMBER(FIND("4.a skupina",D3897)),"4A",""))))))))))</f>
        <v>2</v>
      </c>
      <c r="U3897">
        <f>VLOOKUP(S3897,ar_skupina!L$2:M$136,2,FALSE())</f>
        <v>22</v>
      </c>
    </row>
    <row r="3898" spans="1:21" ht="14.25" customHeight="1" x14ac:dyDescent="0.25">
      <c r="A3898">
        <v>4674</v>
      </c>
      <c r="B3898" s="9">
        <v>45020.791666666701</v>
      </c>
      <c r="C3898" s="9">
        <v>45020.958333333299</v>
      </c>
      <c r="D3898" t="s">
        <v>1467</v>
      </c>
      <c r="E3898" t="s">
        <v>17</v>
      </c>
      <c r="F3898" t="s">
        <v>2459</v>
      </c>
      <c r="G3898" t="s">
        <v>8</v>
      </c>
      <c r="H3898" t="s">
        <v>1045</v>
      </c>
      <c r="I3898" s="63" t="e">
        <f t="array" ref="I3898">_xlfn.IFS(#REF!="1",1,#REF!="2",2,#REF!="3",3,#REF!="1A",4,#REF!="1B",5,#REF!="2A",6,#REF!="2B",7,#REF!="3A",8,#REF!="3B",9,#REF!="4A",10,#REF!="","")</f>
        <v>#REF!</v>
      </c>
      <c r="J3898">
        <f>VLOOKUP(F3898,profesor!$G$2:$H$101,2,0)</f>
        <v>63</v>
      </c>
      <c r="K3898">
        <f>VLOOKUP(H3898,ar_predmet!A:C,3,0)</f>
        <v>332</v>
      </c>
      <c r="L3898" s="3" t="str">
        <f>VLOOKUP(H3898,ar_predmet!A:C,2,FALSE())</f>
        <v>NA001</v>
      </c>
      <c r="M3898">
        <f>+VLOOKUP(G3898,tip_dogodka!$B$2:$C$10,2,0)</f>
        <v>7</v>
      </c>
      <c r="N3898">
        <f>+VLOOKUP(E3898,prostor!$F$1:$G$101,2,0)</f>
        <v>55</v>
      </c>
      <c r="O3898">
        <f t="shared" si="240"/>
        <v>240</v>
      </c>
      <c r="P3898">
        <f>VLOOKUP(O3898,mi2hh!A$2:B$4261,2,FALSE())</f>
        <v>5</v>
      </c>
      <c r="Q3898" t="str">
        <f t="shared" si="241"/>
        <v>Izr</v>
      </c>
      <c r="R3898" t="str">
        <f t="shared" si="242"/>
        <v>MA</v>
      </c>
      <c r="S3898" s="24" t="s">
        <v>1270</v>
      </c>
      <c r="U3898">
        <f>VLOOKUP(S3898,ar_skupina!L$2:M$136,2,FALSE())</f>
        <v>121</v>
      </c>
    </row>
    <row r="3899" spans="1:21" ht="14.25" customHeight="1" x14ac:dyDescent="0.25">
      <c r="A3899">
        <v>4675</v>
      </c>
      <c r="B3899" s="9">
        <v>45051.416666666701</v>
      </c>
      <c r="C3899" s="9">
        <v>45051.520833333299</v>
      </c>
      <c r="D3899" t="s">
        <v>1986</v>
      </c>
      <c r="E3899">
        <v>403</v>
      </c>
      <c r="F3899" t="s">
        <v>2459</v>
      </c>
      <c r="G3899" t="s">
        <v>3</v>
      </c>
      <c r="H3899" t="s">
        <v>1470</v>
      </c>
      <c r="I3899" s="63" t="e">
        <f t="array" ref="I3899">_xlfn.IFS(#REF!="1",1,#REF!="2",2,#REF!="3",3,#REF!="1A",4,#REF!="1B",5,#REF!="2A",6,#REF!="2B",7,#REF!="3A",8,#REF!="3B",9,#REF!="4A",10,#REF!="","")</f>
        <v>#REF!</v>
      </c>
      <c r="J3899">
        <f>VLOOKUP(F3899,profesor!$G$2:$H$101,2,0)</f>
        <v>63</v>
      </c>
      <c r="K3899">
        <f>VLOOKUP(H3899,ar_predmet!A:C,3,0)</f>
        <v>33</v>
      </c>
      <c r="L3899" s="3">
        <f>VLOOKUP(H3899,ar_predmet!A:C,2,FALSE())</f>
        <v>5235</v>
      </c>
      <c r="M3899">
        <f>+VLOOKUP(G3899,tip_dogodka!$B$2:$C$10,2,0)</f>
        <v>2</v>
      </c>
      <c r="N3899">
        <f>+VLOOKUP(E3899,prostor!$F$1:$G$101,2,0)</f>
        <v>12</v>
      </c>
      <c r="O3899">
        <f t="shared" si="240"/>
        <v>150</v>
      </c>
      <c r="P3899">
        <f>VLOOKUP(O3899,mi2hh!A$2:B$4261,2,FALSE())</f>
        <v>3</v>
      </c>
      <c r="Q3899" t="str">
        <f t="shared" si="241"/>
        <v>Red</v>
      </c>
      <c r="R3899" t="str">
        <f t="shared" si="242"/>
        <v>VS</v>
      </c>
      <c r="S3899" s="24" t="s">
        <v>1155</v>
      </c>
      <c r="U3899">
        <f>VLOOKUP(S3899,ar_skupina!L$2:M$136,2,FALSE())</f>
        <v>18</v>
      </c>
    </row>
    <row r="3900" spans="1:21" ht="14.25" customHeight="1" x14ac:dyDescent="0.25">
      <c r="A3900">
        <v>4676</v>
      </c>
      <c r="B3900" s="9">
        <v>45072.53125</v>
      </c>
      <c r="C3900" s="9">
        <v>45072.635416666701</v>
      </c>
      <c r="D3900" t="s">
        <v>1980</v>
      </c>
      <c r="E3900">
        <v>403</v>
      </c>
      <c r="F3900" t="s">
        <v>2459</v>
      </c>
      <c r="G3900" t="s">
        <v>3</v>
      </c>
      <c r="H3900" t="s">
        <v>1470</v>
      </c>
      <c r="I3900" s="63" t="e">
        <f t="array" ref="I3900">_xlfn.IFS(#REF!="1",1,#REF!="2",2,#REF!="3",3,#REF!="1A",4,#REF!="1B",5,#REF!="2A",6,#REF!="2B",7,#REF!="3A",8,#REF!="3B",9,#REF!="4A",10,#REF!="","")</f>
        <v>#REF!</v>
      </c>
      <c r="J3900">
        <f>VLOOKUP(F3900,profesor!$G$2:$H$101,2,0)</f>
        <v>63</v>
      </c>
      <c r="K3900">
        <f>VLOOKUP(H3900,ar_predmet!A:C,3,0)</f>
        <v>33</v>
      </c>
      <c r="L3900" s="3">
        <f>VLOOKUP(H3900,ar_predmet!A:C,2,FALSE())</f>
        <v>5235</v>
      </c>
      <c r="M3900">
        <f>+VLOOKUP(G3900,tip_dogodka!$B$2:$C$10,2,0)</f>
        <v>2</v>
      </c>
      <c r="N3900">
        <f>+VLOOKUP(E3900,prostor!$F$1:$G$101,2,0)</f>
        <v>12</v>
      </c>
      <c r="O3900">
        <f t="shared" si="240"/>
        <v>150</v>
      </c>
      <c r="P3900">
        <f>VLOOKUP(O3900,mi2hh!A$2:B$4261,2,FALSE())</f>
        <v>3</v>
      </c>
      <c r="Q3900" t="str">
        <f t="shared" si="241"/>
        <v>Red</v>
      </c>
      <c r="R3900" t="str">
        <f t="shared" si="242"/>
        <v>VS</v>
      </c>
      <c r="S3900" s="24" t="s">
        <v>1155</v>
      </c>
      <c r="U3900">
        <f>VLOOKUP(S3900,ar_skupina!L$2:M$136,2,FALSE())</f>
        <v>18</v>
      </c>
    </row>
    <row r="3901" spans="1:21" ht="14.25" customHeight="1" x14ac:dyDescent="0.25">
      <c r="A3901">
        <v>4677</v>
      </c>
      <c r="B3901" s="9">
        <v>44937.489583333299</v>
      </c>
      <c r="C3901" s="9">
        <v>44937.59375</v>
      </c>
      <c r="D3901" t="s">
        <v>1982</v>
      </c>
      <c r="E3901">
        <v>403</v>
      </c>
      <c r="F3901" t="s">
        <v>2459</v>
      </c>
      <c r="G3901" t="s">
        <v>3</v>
      </c>
      <c r="H3901" t="s">
        <v>1476</v>
      </c>
      <c r="I3901" s="63" t="e">
        <f t="array" ref="I3901">_xlfn.IFS(#REF!="1",1,#REF!="2",2,#REF!="3",3,#REF!="1A",4,#REF!="1B",5,#REF!="2A",6,#REF!="2B",7,#REF!="3A",8,#REF!="3B",9,#REF!="4A",10,#REF!="","")</f>
        <v>#REF!</v>
      </c>
      <c r="J3901">
        <f>VLOOKUP(F3901,profesor!$G$2:$H$101,2,0)</f>
        <v>63</v>
      </c>
      <c r="K3901">
        <f>VLOOKUP(H3901,ar_predmet!A:C,3,0)</f>
        <v>137</v>
      </c>
      <c r="L3901" s="3">
        <f>VLOOKUP(H3901,ar_predmet!A:C,2,FALSE())</f>
        <v>6331</v>
      </c>
      <c r="M3901">
        <f>+VLOOKUP(G3901,tip_dogodka!$B$2:$C$10,2,0)</f>
        <v>2</v>
      </c>
      <c r="N3901">
        <f>+VLOOKUP(E3901,prostor!$F$1:$G$101,2,0)</f>
        <v>12</v>
      </c>
      <c r="O3901">
        <f t="shared" si="240"/>
        <v>150</v>
      </c>
      <c r="P3901">
        <f>VLOOKUP(O3901,mi2hh!A$2:B$4261,2,FALSE())</f>
        <v>3</v>
      </c>
      <c r="Q3901" t="str">
        <f t="shared" si="241"/>
        <v>Red</v>
      </c>
      <c r="R3901" t="str">
        <f t="shared" si="242"/>
        <v>UN</v>
      </c>
      <c r="S3901" s="24" t="s">
        <v>1214</v>
      </c>
      <c r="U3901">
        <f>VLOOKUP(S3901,ar_skupina!L$2:M$136,2,FALSE())</f>
        <v>71</v>
      </c>
    </row>
    <row r="3902" spans="1:21" ht="14.25" customHeight="1" x14ac:dyDescent="0.25">
      <c r="A3902">
        <v>4678</v>
      </c>
      <c r="B3902" s="9">
        <v>44938.489583333299</v>
      </c>
      <c r="C3902" s="9">
        <v>44938.59375</v>
      </c>
      <c r="D3902" t="s">
        <v>1982</v>
      </c>
      <c r="E3902">
        <v>403</v>
      </c>
      <c r="F3902" t="s">
        <v>2459</v>
      </c>
      <c r="G3902" t="s">
        <v>3</v>
      </c>
      <c r="H3902" t="s">
        <v>1476</v>
      </c>
      <c r="I3902" s="63" t="e">
        <f t="array" ref="I3902">_xlfn.IFS(#REF!="1",1,#REF!="2",2,#REF!="3",3,#REF!="1A",4,#REF!="1B",5,#REF!="2A",6,#REF!="2B",7,#REF!="3A",8,#REF!="3B",9,#REF!="4A",10,#REF!="","")</f>
        <v>#REF!</v>
      </c>
      <c r="J3902">
        <f>VLOOKUP(F3902,profesor!$G$2:$H$101,2,0)</f>
        <v>63</v>
      </c>
      <c r="K3902">
        <f>VLOOKUP(H3902,ar_predmet!A:C,3,0)</f>
        <v>137</v>
      </c>
      <c r="L3902" s="3">
        <f>VLOOKUP(H3902,ar_predmet!A:C,2,FALSE())</f>
        <v>6331</v>
      </c>
      <c r="M3902">
        <f>+VLOOKUP(G3902,tip_dogodka!$B$2:$C$10,2,0)</f>
        <v>2</v>
      </c>
      <c r="N3902">
        <f>+VLOOKUP(E3902,prostor!$F$1:$G$101,2,0)</f>
        <v>12</v>
      </c>
      <c r="O3902">
        <f t="shared" si="240"/>
        <v>150</v>
      </c>
      <c r="P3902">
        <f>VLOOKUP(O3902,mi2hh!A$2:B$4261,2,FALSE())</f>
        <v>3</v>
      </c>
      <c r="Q3902" t="str">
        <f t="shared" si="241"/>
        <v>Red</v>
      </c>
      <c r="R3902" t="str">
        <f t="shared" si="242"/>
        <v>UN</v>
      </c>
      <c r="S3902" s="24" t="s">
        <v>1214</v>
      </c>
      <c r="U3902">
        <f>VLOOKUP(S3902,ar_skupina!L$2:M$136,2,FALSE())</f>
        <v>71</v>
      </c>
    </row>
    <row r="3903" spans="1:21" ht="14.25" customHeight="1" x14ac:dyDescent="0.25">
      <c r="A3903">
        <v>4679</v>
      </c>
      <c r="B3903" s="9">
        <v>45056.416666666701</v>
      </c>
      <c r="C3903" s="9">
        <v>45056.520833333299</v>
      </c>
      <c r="D3903" t="s">
        <v>1986</v>
      </c>
      <c r="E3903">
        <v>403</v>
      </c>
      <c r="F3903" t="s">
        <v>2459</v>
      </c>
      <c r="G3903" t="s">
        <v>3</v>
      </c>
      <c r="H3903" t="s">
        <v>1470</v>
      </c>
      <c r="I3903" s="63" t="e">
        <f t="array" ref="I3903">_xlfn.IFS(#REF!="1",1,#REF!="2",2,#REF!="3",3,#REF!="1A",4,#REF!="1B",5,#REF!="2A",6,#REF!="2B",7,#REF!="3A",8,#REF!="3B",9,#REF!="4A",10,#REF!="","")</f>
        <v>#REF!</v>
      </c>
      <c r="J3903">
        <f>VLOOKUP(F3903,profesor!$G$2:$H$101,2,0)</f>
        <v>63</v>
      </c>
      <c r="K3903">
        <f>VLOOKUP(H3903,ar_predmet!A:C,3,0)</f>
        <v>33</v>
      </c>
      <c r="L3903" s="3">
        <f>VLOOKUP(H3903,ar_predmet!A:C,2,FALSE())</f>
        <v>5235</v>
      </c>
      <c r="M3903">
        <f>+VLOOKUP(G3903,tip_dogodka!$B$2:$C$10,2,0)</f>
        <v>2</v>
      </c>
      <c r="N3903">
        <f>+VLOOKUP(E3903,prostor!$F$1:$G$101,2,0)</f>
        <v>12</v>
      </c>
      <c r="O3903">
        <f t="shared" si="240"/>
        <v>150</v>
      </c>
      <c r="P3903">
        <f>VLOOKUP(O3903,mi2hh!A$2:B$4261,2,FALSE())</f>
        <v>3</v>
      </c>
      <c r="Q3903" t="str">
        <f t="shared" si="241"/>
        <v>Red</v>
      </c>
      <c r="R3903" t="str">
        <f t="shared" si="242"/>
        <v>VS</v>
      </c>
      <c r="S3903" s="24" t="s">
        <v>1155</v>
      </c>
      <c r="U3903">
        <f>VLOOKUP(S3903,ar_skupina!L$2:M$136,2,FALSE())</f>
        <v>18</v>
      </c>
    </row>
    <row r="3904" spans="1:21" ht="14.25" customHeight="1" x14ac:dyDescent="0.25">
      <c r="A3904">
        <v>4680</v>
      </c>
      <c r="B3904" s="9">
        <v>45049.53125</v>
      </c>
      <c r="C3904" s="9">
        <v>45049.635416666701</v>
      </c>
      <c r="D3904" t="s">
        <v>1445</v>
      </c>
      <c r="E3904" t="s">
        <v>16</v>
      </c>
      <c r="F3904" t="s">
        <v>2459</v>
      </c>
      <c r="G3904" t="s">
        <v>5</v>
      </c>
      <c r="H3904" t="s">
        <v>1446</v>
      </c>
      <c r="I3904" s="63" t="e">
        <f t="array" ref="I3904">_xlfn.IFS(#REF!="1",1,#REF!="2",2,#REF!="3",3,#REF!="1A",4,#REF!="1B",5,#REF!="2A",6,#REF!="2B",7,#REF!="3A",8,#REF!="3B",9,#REF!="4A",10,#REF!="","")</f>
        <v>#REF!</v>
      </c>
      <c r="J3904">
        <f>VLOOKUP(F3904,profesor!$G$2:$H$101,2,0)</f>
        <v>63</v>
      </c>
      <c r="K3904">
        <f>VLOOKUP(H3904,ar_predmet!A:C,3,0)</f>
        <v>61</v>
      </c>
      <c r="L3904" s="3">
        <f>VLOOKUP(H3904,ar_predmet!A:C,2,FALSE())</f>
        <v>5318</v>
      </c>
      <c r="M3904">
        <f>+VLOOKUP(G3904,tip_dogodka!$B$2:$C$10,2,0)</f>
        <v>4</v>
      </c>
      <c r="N3904">
        <f>+VLOOKUP(E3904,prostor!$F$1:$G$101,2,0)</f>
        <v>54</v>
      </c>
      <c r="O3904">
        <f t="shared" si="240"/>
        <v>150</v>
      </c>
      <c r="P3904">
        <f>VLOOKUP(O3904,mi2hh!A$2:B$4261,2,FALSE())</f>
        <v>3</v>
      </c>
      <c r="Q3904" t="str">
        <f t="shared" si="241"/>
        <v>Red</v>
      </c>
      <c r="R3904" t="str">
        <f t="shared" si="242"/>
        <v>VS</v>
      </c>
      <c r="S3904" s="24" t="s">
        <v>1188</v>
      </c>
      <c r="U3904">
        <f>VLOOKUP(S3904,ar_skupina!L$2:M$136,2,FALSE())</f>
        <v>47</v>
      </c>
    </row>
    <row r="3905" spans="1:21" ht="14.25" customHeight="1" x14ac:dyDescent="0.25">
      <c r="A3905">
        <v>4681</v>
      </c>
      <c r="B3905" s="9">
        <v>44872.489583333299</v>
      </c>
      <c r="C3905" s="9">
        <v>44872.59375</v>
      </c>
      <c r="D3905" t="s">
        <v>1878</v>
      </c>
      <c r="E3905">
        <v>412</v>
      </c>
      <c r="F3905" t="s">
        <v>2459</v>
      </c>
      <c r="G3905" t="s">
        <v>3</v>
      </c>
      <c r="H3905" t="s">
        <v>701</v>
      </c>
      <c r="I3905" s="63" t="e">
        <f t="array" ref="I3905">_xlfn.IFS(#REF!="1",1,#REF!="2",2,#REF!="3",3,#REF!="1A",4,#REF!="1B",5,#REF!="2A",6,#REF!="2B",7,#REF!="3A",8,#REF!="3B",9,#REF!="4A",10,#REF!="","")</f>
        <v>#REF!</v>
      </c>
      <c r="J3905">
        <f>VLOOKUP(F3905,profesor!$G$2:$H$101,2,0)</f>
        <v>63</v>
      </c>
      <c r="K3905">
        <f>VLOOKUP(H3905,ar_predmet!A:C,3,0)</f>
        <v>27</v>
      </c>
      <c r="L3905" s="3">
        <f>VLOOKUP(H3905,ar_predmet!A:C,2,FALSE())</f>
        <v>5229</v>
      </c>
      <c r="M3905">
        <f>+VLOOKUP(G3905,tip_dogodka!$B$2:$C$10,2,0)</f>
        <v>2</v>
      </c>
      <c r="N3905">
        <f>+VLOOKUP(E3905,prostor!$F$1:$G$101,2,0)</f>
        <v>15</v>
      </c>
      <c r="O3905">
        <f t="shared" si="240"/>
        <v>150</v>
      </c>
      <c r="P3905">
        <f>VLOOKUP(O3905,mi2hh!A$2:B$4261,2,FALSE())</f>
        <v>3</v>
      </c>
      <c r="Q3905" t="str">
        <f t="shared" si="241"/>
        <v>Red</v>
      </c>
      <c r="R3905" t="str">
        <f t="shared" si="242"/>
        <v>VS</v>
      </c>
      <c r="S3905" s="24" t="s">
        <v>1159</v>
      </c>
      <c r="T3905" t="str">
        <f>IF(ISNUMBER(FIND("1. skupina",D3905)),"1",IF(ISNUMBER(FIND("2. skupina",D3905)),"2",IF(ISNUMBER(FIND("3. skupina",D3905)),"3",IF(ISNUMBER(FIND("1.a skupina",D3905)),"1A",IF(ISNUMBER(FIND("1.b skupina",D3905)),"1B",IF(ISNUMBER(FIND("2.a skupina",D3905)),"2A",IF(ISNUMBER(FIND("2.b skupina",D3905)),"2B",IF(ISNUMBER(FIND("3.a skupina",D3905)),"3A",IF(ISNUMBER(FIND("3.b skupina",D3905)),"3B",IF(ISNUMBER(FIND("4.a skupina",D3905)),"4A",""))))))))))</f>
        <v>2</v>
      </c>
      <c r="U3905">
        <f>VLOOKUP(S3905,ar_skupina!L$2:M$136,2,FALSE())</f>
        <v>22</v>
      </c>
    </row>
    <row r="3906" spans="1:21" ht="14.25" customHeight="1" x14ac:dyDescent="0.25">
      <c r="A3906">
        <v>4682</v>
      </c>
      <c r="B3906" s="9">
        <v>44893.375</v>
      </c>
      <c r="C3906" s="9">
        <v>44893.479166666701</v>
      </c>
      <c r="D3906" t="s">
        <v>2239</v>
      </c>
      <c r="E3906">
        <v>402</v>
      </c>
      <c r="F3906" t="s">
        <v>2459</v>
      </c>
      <c r="G3906" t="s">
        <v>3</v>
      </c>
      <c r="H3906" t="s">
        <v>2115</v>
      </c>
      <c r="I3906" s="63" t="e">
        <f t="array" ref="I3906">_xlfn.IFS(#REF!="1",1,#REF!="2",2,#REF!="3",3,#REF!="1A",4,#REF!="1B",5,#REF!="2A",6,#REF!="2B",7,#REF!="3A",8,#REF!="3B",9,#REF!="4A",10,#REF!="","")</f>
        <v>#REF!</v>
      </c>
      <c r="J3906">
        <f>VLOOKUP(F3906,profesor!$G$2:$H$101,2,0)</f>
        <v>63</v>
      </c>
      <c r="K3906">
        <f>VLOOKUP(H3906,ar_predmet!A:C,3,0)</f>
        <v>135</v>
      </c>
      <c r="L3906" s="3">
        <f>VLOOKUP(H3906,ar_predmet!A:C,2,FALSE())</f>
        <v>6329</v>
      </c>
      <c r="M3906">
        <f>+VLOOKUP(G3906,tip_dogodka!$B$2:$C$10,2,0)</f>
        <v>2</v>
      </c>
      <c r="N3906">
        <f>+VLOOKUP(E3906,prostor!$F$1:$G$101,2,0)</f>
        <v>11</v>
      </c>
      <c r="O3906">
        <f t="shared" ref="O3906:O3969" si="243">+INT(TEXT(((C3906-B3906)*24*60),"000"))</f>
        <v>150</v>
      </c>
      <c r="P3906">
        <f>VLOOKUP(O3906,mi2hh!A$2:B$4261,2,FALSE())</f>
        <v>3</v>
      </c>
      <c r="Q3906" t="str">
        <f t="shared" ref="Q3906:Q3969" si="244">IF(ISNUMBER(FIND("Redni",D3906)),"Red", IF(ISNUMBER(FIND("Izredni",D3906)),"Izr"))</f>
        <v>Red</v>
      </c>
      <c r="R3906" t="str">
        <f t="shared" ref="R3906:R3969" si="245">IF(ISNUMBER(FIND("-VS-",D3906)),"VS", IF(ISNUMBER(FIND("-UNI-",D3906)),"UN",IF(ISNUMBER(FIND("-MAG-",D3906)),"MA",IF(ISNUMBER(FIND("-DR-",D3906)),"DO"))))</f>
        <v>UN</v>
      </c>
      <c r="S3906" s="24" t="s">
        <v>1217</v>
      </c>
      <c r="U3906">
        <f>VLOOKUP(S3906,ar_skupina!L$2:M$136,2,FALSE())</f>
        <v>74</v>
      </c>
    </row>
    <row r="3907" spans="1:21" ht="14.25" customHeight="1" x14ac:dyDescent="0.25">
      <c r="A3907">
        <v>4683</v>
      </c>
      <c r="B3907" s="9">
        <v>44855.791666666701</v>
      </c>
      <c r="C3907" s="9">
        <v>44855.895833333299</v>
      </c>
      <c r="D3907" t="s">
        <v>1787</v>
      </c>
      <c r="E3907">
        <v>412</v>
      </c>
      <c r="F3907" t="s">
        <v>2459</v>
      </c>
      <c r="G3907" t="s">
        <v>3</v>
      </c>
      <c r="H3907" t="s">
        <v>701</v>
      </c>
      <c r="I3907" s="63" t="e">
        <f t="array" ref="I3907">_xlfn.IFS(#REF!="1",1,#REF!="2",2,#REF!="3",3,#REF!="1A",4,#REF!="1B",5,#REF!="2A",6,#REF!="2B",7,#REF!="3A",8,#REF!="3B",9,#REF!="4A",10,#REF!="","")</f>
        <v>#REF!</v>
      </c>
      <c r="J3907">
        <f>VLOOKUP(F3907,profesor!$G$2:$H$101,2,0)</f>
        <v>63</v>
      </c>
      <c r="K3907">
        <f>VLOOKUP(H3907,ar_predmet!A:C,3,0)</f>
        <v>27</v>
      </c>
      <c r="L3907" s="3">
        <f>VLOOKUP(H3907,ar_predmet!A:C,2,FALSE())</f>
        <v>5229</v>
      </c>
      <c r="M3907">
        <f>+VLOOKUP(G3907,tip_dogodka!$B$2:$C$10,2,0)</f>
        <v>2</v>
      </c>
      <c r="N3907">
        <f>+VLOOKUP(E3907,prostor!$F$1:$G$101,2,0)</f>
        <v>15</v>
      </c>
      <c r="O3907">
        <f t="shared" si="243"/>
        <v>150</v>
      </c>
      <c r="P3907">
        <f>VLOOKUP(O3907,mi2hh!A$2:B$4261,2,FALSE())</f>
        <v>3</v>
      </c>
      <c r="Q3907" t="str">
        <f t="shared" si="244"/>
        <v>Red</v>
      </c>
      <c r="R3907" t="str">
        <f t="shared" si="245"/>
        <v>VS</v>
      </c>
      <c r="S3907" s="24" t="s">
        <v>1160</v>
      </c>
      <c r="T3907" t="str">
        <f>IF(ISNUMBER(FIND("1. skupina",D3907)),"1",IF(ISNUMBER(FIND("2. skupina",D3907)),"2",IF(ISNUMBER(FIND("3. skupina",D3907)),"3",IF(ISNUMBER(FIND("1.a skupina",D3907)),"1A",IF(ISNUMBER(FIND("1.b skupina",D3907)),"1B",IF(ISNUMBER(FIND("2.a skupina",D3907)),"2A",IF(ISNUMBER(FIND("2.b skupina",D3907)),"2B",IF(ISNUMBER(FIND("3.a skupina",D3907)),"3A",IF(ISNUMBER(FIND("3.b skupina",D3907)),"3B",IF(ISNUMBER(FIND("4.a skupina",D3907)),"4A",""))))))))))</f>
        <v>3</v>
      </c>
      <c r="U3907">
        <f>VLOOKUP(S3907,ar_skupina!L$2:M$136,2,FALSE())</f>
        <v>23</v>
      </c>
    </row>
    <row r="3908" spans="1:21" ht="14.25" customHeight="1" x14ac:dyDescent="0.25">
      <c r="A3908">
        <v>4684</v>
      </c>
      <c r="B3908" s="9">
        <v>45013.416666666701</v>
      </c>
      <c r="C3908" s="9">
        <v>45013.520833333299</v>
      </c>
      <c r="D3908" t="s">
        <v>1442</v>
      </c>
      <c r="E3908">
        <v>402</v>
      </c>
      <c r="F3908" t="s">
        <v>2459</v>
      </c>
      <c r="G3908" t="s">
        <v>3</v>
      </c>
      <c r="H3908" t="s">
        <v>1444</v>
      </c>
      <c r="I3908" s="63" t="e">
        <f t="array" ref="I3908">_xlfn.IFS(#REF!="1",1,#REF!="2",2,#REF!="3",3,#REF!="1A",4,#REF!="1B",5,#REF!="2A",6,#REF!="2B",7,#REF!="3A",8,#REF!="3B",9,#REF!="4A",10,#REF!="","")</f>
        <v>#REF!</v>
      </c>
      <c r="J3908">
        <f>VLOOKUP(F3908,profesor!$G$2:$H$101,2,0)</f>
        <v>63</v>
      </c>
      <c r="K3908">
        <f>VLOOKUP(H3908,ar_predmet!A:C,3,0)</f>
        <v>88</v>
      </c>
      <c r="L3908" s="3">
        <f>VLOOKUP(H3908,ar_predmet!A:C,2,FALSE())</f>
        <v>6205</v>
      </c>
      <c r="M3908">
        <f>+VLOOKUP(G3908,tip_dogodka!$B$2:$C$10,2,0)</f>
        <v>2</v>
      </c>
      <c r="N3908">
        <f>+VLOOKUP(E3908,prostor!$F$1:$G$101,2,0)</f>
        <v>11</v>
      </c>
      <c r="O3908">
        <f t="shared" si="243"/>
        <v>150</v>
      </c>
      <c r="P3908">
        <f>VLOOKUP(O3908,mi2hh!A$2:B$4261,2,FALSE())</f>
        <v>3</v>
      </c>
      <c r="Q3908" t="str">
        <f t="shared" si="244"/>
        <v>Red</v>
      </c>
      <c r="R3908" t="str">
        <f t="shared" si="245"/>
        <v>UN</v>
      </c>
      <c r="S3908" s="24" t="s">
        <v>1207</v>
      </c>
      <c r="U3908">
        <f>VLOOKUP(S3908,ar_skupina!L$2:M$136,2,FALSE())</f>
        <v>64</v>
      </c>
    </row>
    <row r="3909" spans="1:21" ht="14.25" customHeight="1" x14ac:dyDescent="0.25">
      <c r="A3909">
        <v>4685</v>
      </c>
      <c r="B3909" s="9">
        <v>44943.489583333299</v>
      </c>
      <c r="C3909" s="9">
        <v>44943.59375</v>
      </c>
      <c r="D3909" t="s">
        <v>1982</v>
      </c>
      <c r="E3909">
        <v>401</v>
      </c>
      <c r="F3909" t="s">
        <v>2459</v>
      </c>
      <c r="G3909" t="s">
        <v>3</v>
      </c>
      <c r="H3909" t="s">
        <v>1476</v>
      </c>
      <c r="I3909" s="63" t="e">
        <f t="array" ref="I3909">_xlfn.IFS(#REF!="1",1,#REF!="2",2,#REF!="3",3,#REF!="1A",4,#REF!="1B",5,#REF!="2A",6,#REF!="2B",7,#REF!="3A",8,#REF!="3B",9,#REF!="4A",10,#REF!="","")</f>
        <v>#REF!</v>
      </c>
      <c r="J3909">
        <f>VLOOKUP(F3909,profesor!$G$2:$H$101,2,0)</f>
        <v>63</v>
      </c>
      <c r="K3909">
        <f>VLOOKUP(H3909,ar_predmet!A:C,3,0)</f>
        <v>137</v>
      </c>
      <c r="L3909" s="3">
        <f>VLOOKUP(H3909,ar_predmet!A:C,2,FALSE())</f>
        <v>6331</v>
      </c>
      <c r="M3909">
        <f>+VLOOKUP(G3909,tip_dogodka!$B$2:$C$10,2,0)</f>
        <v>2</v>
      </c>
      <c r="N3909">
        <f>+VLOOKUP(E3909,prostor!$F$1:$G$101,2,0)</f>
        <v>10</v>
      </c>
      <c r="O3909">
        <f t="shared" si="243"/>
        <v>150</v>
      </c>
      <c r="P3909">
        <f>VLOOKUP(O3909,mi2hh!A$2:B$4261,2,FALSE())</f>
        <v>3</v>
      </c>
      <c r="Q3909" t="str">
        <f t="shared" si="244"/>
        <v>Red</v>
      </c>
      <c r="R3909" t="str">
        <f t="shared" si="245"/>
        <v>UN</v>
      </c>
      <c r="S3909" s="24" t="s">
        <v>1214</v>
      </c>
      <c r="U3909">
        <f>VLOOKUP(S3909,ar_skupina!L$2:M$136,2,FALSE())</f>
        <v>71</v>
      </c>
    </row>
    <row r="3910" spans="1:21" ht="14.25" customHeight="1" x14ac:dyDescent="0.25">
      <c r="A3910">
        <v>4686</v>
      </c>
      <c r="B3910" s="9">
        <v>45019.416666666701</v>
      </c>
      <c r="C3910" s="9">
        <v>45019.520833333299</v>
      </c>
      <c r="D3910" t="s">
        <v>1442</v>
      </c>
      <c r="E3910">
        <v>402</v>
      </c>
      <c r="F3910" t="s">
        <v>2459</v>
      </c>
      <c r="G3910" t="s">
        <v>3</v>
      </c>
      <c r="H3910" t="s">
        <v>1444</v>
      </c>
      <c r="I3910" s="63" t="e">
        <f t="array" ref="I3910">_xlfn.IFS(#REF!="1",1,#REF!="2",2,#REF!="3",3,#REF!="1A",4,#REF!="1B",5,#REF!="2A",6,#REF!="2B",7,#REF!="3A",8,#REF!="3B",9,#REF!="4A",10,#REF!="","")</f>
        <v>#REF!</v>
      </c>
      <c r="J3910">
        <f>VLOOKUP(F3910,profesor!$G$2:$H$101,2,0)</f>
        <v>63</v>
      </c>
      <c r="K3910">
        <f>VLOOKUP(H3910,ar_predmet!A:C,3,0)</f>
        <v>88</v>
      </c>
      <c r="L3910" s="3">
        <f>VLOOKUP(H3910,ar_predmet!A:C,2,FALSE())</f>
        <v>6205</v>
      </c>
      <c r="M3910">
        <f>+VLOOKUP(G3910,tip_dogodka!$B$2:$C$10,2,0)</f>
        <v>2</v>
      </c>
      <c r="N3910">
        <f>+VLOOKUP(E3910,prostor!$F$1:$G$101,2,0)</f>
        <v>11</v>
      </c>
      <c r="O3910">
        <f t="shared" si="243"/>
        <v>150</v>
      </c>
      <c r="P3910">
        <f>VLOOKUP(O3910,mi2hh!A$2:B$4261,2,FALSE())</f>
        <v>3</v>
      </c>
      <c r="Q3910" t="str">
        <f t="shared" si="244"/>
        <v>Red</v>
      </c>
      <c r="R3910" t="str">
        <f t="shared" si="245"/>
        <v>UN</v>
      </c>
      <c r="S3910" s="24" t="s">
        <v>1207</v>
      </c>
      <c r="U3910">
        <f>VLOOKUP(S3910,ar_skupina!L$2:M$136,2,FALSE())</f>
        <v>64</v>
      </c>
    </row>
    <row r="3911" spans="1:21" ht="14.25" customHeight="1" x14ac:dyDescent="0.25">
      <c r="A3911">
        <v>4687</v>
      </c>
      <c r="B3911" s="9">
        <v>45035.53125</v>
      </c>
      <c r="C3911" s="9">
        <v>45035.635416666701</v>
      </c>
      <c r="D3911" t="s">
        <v>1455</v>
      </c>
      <c r="E3911">
        <v>403</v>
      </c>
      <c r="F3911" t="s">
        <v>2459</v>
      </c>
      <c r="G3911" t="s">
        <v>3</v>
      </c>
      <c r="H3911" t="s">
        <v>1045</v>
      </c>
      <c r="I3911" s="63" t="e">
        <f t="array" ref="I3911">_xlfn.IFS(#REF!="1",1,#REF!="2",2,#REF!="3",3,#REF!="1A",4,#REF!="1B",5,#REF!="2A",6,#REF!="2B",7,#REF!="3A",8,#REF!="3B",9,#REF!="4A",10,#REF!="","")</f>
        <v>#REF!</v>
      </c>
      <c r="J3911">
        <f>VLOOKUP(F3911,profesor!$G$2:$H$101,2,0)</f>
        <v>63</v>
      </c>
      <c r="K3911">
        <f>VLOOKUP(H3911,ar_predmet!A:C,3,0)</f>
        <v>332</v>
      </c>
      <c r="L3911" s="3" t="str">
        <f>VLOOKUP(H3911,ar_predmet!A:C,2,FALSE())</f>
        <v>NA001</v>
      </c>
      <c r="M3911">
        <f>+VLOOKUP(G3911,tip_dogodka!$B$2:$C$10,2,0)</f>
        <v>2</v>
      </c>
      <c r="N3911">
        <f>+VLOOKUP(E3911,prostor!$F$1:$G$101,2,0)</f>
        <v>12</v>
      </c>
      <c r="O3911">
        <f t="shared" si="243"/>
        <v>150</v>
      </c>
      <c r="P3911">
        <f>VLOOKUP(O3911,mi2hh!A$2:B$4261,2,FALSE())</f>
        <v>3</v>
      </c>
      <c r="Q3911" t="str">
        <f t="shared" si="244"/>
        <v>Red</v>
      </c>
      <c r="R3911" t="str">
        <f t="shared" si="245"/>
        <v>MA</v>
      </c>
      <c r="S3911" s="24" t="s">
        <v>1228</v>
      </c>
      <c r="T3911" t="str">
        <f>IF(ISNUMBER(FIND("1. skupina",D3911)),"1",IF(ISNUMBER(FIND("2. skupina",D3911)),"2",IF(ISNUMBER(FIND("3. skupina",D3911)),"3",IF(ISNUMBER(FIND("1.a skupina",D3911)),"1A",IF(ISNUMBER(FIND("1.b skupina",D3911)),"1B",IF(ISNUMBER(FIND("2.a skupina",D3911)),"2A",IF(ISNUMBER(FIND("2.b skupina",D3911)),"2B",IF(ISNUMBER(FIND("3.a skupina",D3911)),"3A",IF(ISNUMBER(FIND("3.b skupina",D3911)),"3B",IF(ISNUMBER(FIND("4.a skupina",D3911)),"4A",""))))))))))</f>
        <v/>
      </c>
      <c r="U3911">
        <f>VLOOKUP(S3911,ar_skupina!L$2:M$136,2,FALSE())</f>
        <v>84</v>
      </c>
    </row>
    <row r="3912" spans="1:21" ht="14.25" customHeight="1" x14ac:dyDescent="0.25">
      <c r="A3912">
        <v>4688</v>
      </c>
      <c r="B3912" s="9">
        <v>45033.53125</v>
      </c>
      <c r="C3912" s="9">
        <v>45033.635416666701</v>
      </c>
      <c r="D3912" t="s">
        <v>1455</v>
      </c>
      <c r="E3912">
        <v>403</v>
      </c>
      <c r="F3912" t="s">
        <v>2459</v>
      </c>
      <c r="G3912" t="s">
        <v>3</v>
      </c>
      <c r="H3912" t="s">
        <v>1045</v>
      </c>
      <c r="I3912" s="63" t="e">
        <f t="array" ref="I3912">_xlfn.IFS(#REF!="1",1,#REF!="2",2,#REF!="3",3,#REF!="1A",4,#REF!="1B",5,#REF!="2A",6,#REF!="2B",7,#REF!="3A",8,#REF!="3B",9,#REF!="4A",10,#REF!="","")</f>
        <v>#REF!</v>
      </c>
      <c r="J3912">
        <f>VLOOKUP(F3912,profesor!$G$2:$H$101,2,0)</f>
        <v>63</v>
      </c>
      <c r="K3912">
        <f>VLOOKUP(H3912,ar_predmet!A:C,3,0)</f>
        <v>332</v>
      </c>
      <c r="L3912" s="3" t="str">
        <f>VLOOKUP(H3912,ar_predmet!A:C,2,FALSE())</f>
        <v>NA001</v>
      </c>
      <c r="M3912">
        <f>+VLOOKUP(G3912,tip_dogodka!$B$2:$C$10,2,0)</f>
        <v>2</v>
      </c>
      <c r="N3912">
        <f>+VLOOKUP(E3912,prostor!$F$1:$G$101,2,0)</f>
        <v>12</v>
      </c>
      <c r="O3912">
        <f t="shared" si="243"/>
        <v>150</v>
      </c>
      <c r="P3912">
        <f>VLOOKUP(O3912,mi2hh!A$2:B$4261,2,FALSE())</f>
        <v>3</v>
      </c>
      <c r="Q3912" t="str">
        <f t="shared" si="244"/>
        <v>Red</v>
      </c>
      <c r="R3912" t="str">
        <f t="shared" si="245"/>
        <v>MA</v>
      </c>
      <c r="S3912" s="24" t="s">
        <v>1228</v>
      </c>
      <c r="T3912" t="str">
        <f>IF(ISNUMBER(FIND("1. skupina",D3912)),"1",IF(ISNUMBER(FIND("2. skupina",D3912)),"2",IF(ISNUMBER(FIND("3. skupina",D3912)),"3",IF(ISNUMBER(FIND("1.a skupina",D3912)),"1A",IF(ISNUMBER(FIND("1.b skupina",D3912)),"1B",IF(ISNUMBER(FIND("2.a skupina",D3912)),"2A",IF(ISNUMBER(FIND("2.b skupina",D3912)),"2B",IF(ISNUMBER(FIND("3.a skupina",D3912)),"3A",IF(ISNUMBER(FIND("3.b skupina",D3912)),"3B",IF(ISNUMBER(FIND("4.a skupina",D3912)),"4A",""))))))))))</f>
        <v/>
      </c>
      <c r="U3912">
        <f>VLOOKUP(S3912,ar_skupina!L$2:M$136,2,FALSE())</f>
        <v>84</v>
      </c>
    </row>
    <row r="3913" spans="1:21" ht="14.25" customHeight="1" x14ac:dyDescent="0.25">
      <c r="A3913">
        <v>4689</v>
      </c>
      <c r="B3913" s="9">
        <v>45034.53125</v>
      </c>
      <c r="C3913" s="9">
        <v>45034.635416666701</v>
      </c>
      <c r="D3913" t="s">
        <v>1457</v>
      </c>
      <c r="E3913" t="s">
        <v>16</v>
      </c>
      <c r="F3913" t="s">
        <v>2459</v>
      </c>
      <c r="G3913" t="s">
        <v>5</v>
      </c>
      <c r="H3913" t="s">
        <v>1045</v>
      </c>
      <c r="I3913" s="63" t="e">
        <f t="array" ref="I3913">_xlfn.IFS(#REF!="1",1,#REF!="2",2,#REF!="3",3,#REF!="1A",4,#REF!="1B",5,#REF!="2A",6,#REF!="2B",7,#REF!="3A",8,#REF!="3B",9,#REF!="4A",10,#REF!="","")</f>
        <v>#REF!</v>
      </c>
      <c r="J3913">
        <f>VLOOKUP(F3913,profesor!$G$2:$H$101,2,0)</f>
        <v>63</v>
      </c>
      <c r="K3913">
        <f>VLOOKUP(H3913,ar_predmet!A:C,3,0)</f>
        <v>332</v>
      </c>
      <c r="L3913" s="3" t="str">
        <f>VLOOKUP(H3913,ar_predmet!A:C,2,FALSE())</f>
        <v>NA001</v>
      </c>
      <c r="M3913">
        <f>+VLOOKUP(G3913,tip_dogodka!$B$2:$C$10,2,0)</f>
        <v>4</v>
      </c>
      <c r="N3913">
        <f>+VLOOKUP(E3913,prostor!$F$1:$G$101,2,0)</f>
        <v>54</v>
      </c>
      <c r="O3913">
        <f t="shared" si="243"/>
        <v>150</v>
      </c>
      <c r="P3913">
        <f>VLOOKUP(O3913,mi2hh!A$2:B$4261,2,FALSE())</f>
        <v>3</v>
      </c>
      <c r="Q3913" t="str">
        <f t="shared" si="244"/>
        <v>Red</v>
      </c>
      <c r="R3913" t="str">
        <f t="shared" si="245"/>
        <v>MA</v>
      </c>
      <c r="S3913" s="24" t="s">
        <v>1228</v>
      </c>
      <c r="T3913" t="str">
        <f>IF(ISNUMBER(FIND("1. skupina",D3913)),"1",IF(ISNUMBER(FIND("2. skupina",D3913)),"2",IF(ISNUMBER(FIND("3. skupina",D3913)),"3",IF(ISNUMBER(FIND("1.a skupina",D3913)),"1A",IF(ISNUMBER(FIND("1.b skupina",D3913)),"1B",IF(ISNUMBER(FIND("2.a skupina",D3913)),"2A",IF(ISNUMBER(FIND("2.b skupina",D3913)),"2B",IF(ISNUMBER(FIND("3.a skupina",D3913)),"3A",IF(ISNUMBER(FIND("3.b skupina",D3913)),"3B",IF(ISNUMBER(FIND("4.a skupina",D3913)),"4A",""))))))))))</f>
        <v/>
      </c>
      <c r="U3913">
        <f>VLOOKUP(S3913,ar_skupina!L$2:M$136,2,FALSE())</f>
        <v>84</v>
      </c>
    </row>
    <row r="3914" spans="1:21" ht="14.25" customHeight="1" x14ac:dyDescent="0.25">
      <c r="A3914">
        <v>4690</v>
      </c>
      <c r="B3914" s="9">
        <v>45005.489583333299</v>
      </c>
      <c r="C3914" s="9">
        <v>45005.59375</v>
      </c>
      <c r="D3914" t="s">
        <v>2236</v>
      </c>
      <c r="E3914">
        <v>402</v>
      </c>
      <c r="F3914" t="s">
        <v>2459</v>
      </c>
      <c r="G3914" t="s">
        <v>3</v>
      </c>
      <c r="H3914" t="s">
        <v>1690</v>
      </c>
      <c r="I3914" s="63" t="e">
        <f t="array" ref="I3914">_xlfn.IFS(#REF!="1",1,#REF!="2",2,#REF!="3",3,#REF!="1A",4,#REF!="1B",5,#REF!="2A",6,#REF!="2B",7,#REF!="3A",8,#REF!="3B",9,#REF!="4A",10,#REF!="","")</f>
        <v>#REF!</v>
      </c>
      <c r="J3914">
        <f>VLOOKUP(F3914,profesor!$G$2:$H$101,2,0)</f>
        <v>63</v>
      </c>
      <c r="K3914">
        <f>VLOOKUP(H3914,ar_predmet!A:C,3,0)</f>
        <v>199</v>
      </c>
      <c r="L3914" s="3">
        <f>VLOOKUP(H3914,ar_predmet!A:C,2,FALSE())</f>
        <v>7242</v>
      </c>
      <c r="M3914">
        <f>+VLOOKUP(G3914,tip_dogodka!$B$2:$C$10,2,0)</f>
        <v>2</v>
      </c>
      <c r="N3914">
        <f>+VLOOKUP(E3914,prostor!$F$1:$G$101,2,0)</f>
        <v>11</v>
      </c>
      <c r="O3914">
        <f t="shared" si="243"/>
        <v>150</v>
      </c>
      <c r="P3914">
        <f>VLOOKUP(O3914,mi2hh!A$2:B$4261,2,FALSE())</f>
        <v>3</v>
      </c>
      <c r="Q3914" t="str">
        <f t="shared" si="244"/>
        <v>Red</v>
      </c>
      <c r="R3914" t="str">
        <f t="shared" si="245"/>
        <v>MA</v>
      </c>
      <c r="S3914" s="24" t="s">
        <v>1228</v>
      </c>
      <c r="U3914">
        <f>VLOOKUP(S3914,ar_skupina!L$2:M$136,2,FALSE())</f>
        <v>84</v>
      </c>
    </row>
    <row r="3915" spans="1:21" ht="14.25" customHeight="1" x14ac:dyDescent="0.25">
      <c r="A3915">
        <v>4691</v>
      </c>
      <c r="B3915" s="9">
        <v>44994.489583333299</v>
      </c>
      <c r="C3915" s="9">
        <v>44994.59375</v>
      </c>
      <c r="D3915" t="s">
        <v>2236</v>
      </c>
      <c r="E3915">
        <v>401</v>
      </c>
      <c r="F3915" t="s">
        <v>2459</v>
      </c>
      <c r="G3915" t="s">
        <v>3</v>
      </c>
      <c r="H3915" t="s">
        <v>1690</v>
      </c>
      <c r="I3915" s="63" t="e">
        <f t="array" ref="I3915">_xlfn.IFS(#REF!="1",1,#REF!="2",2,#REF!="3",3,#REF!="1A",4,#REF!="1B",5,#REF!="2A",6,#REF!="2B",7,#REF!="3A",8,#REF!="3B",9,#REF!="4A",10,#REF!="","")</f>
        <v>#REF!</v>
      </c>
      <c r="J3915">
        <f>VLOOKUP(F3915,profesor!$G$2:$H$101,2,0)</f>
        <v>63</v>
      </c>
      <c r="K3915">
        <f>VLOOKUP(H3915,ar_predmet!A:C,3,0)</f>
        <v>199</v>
      </c>
      <c r="L3915" s="3">
        <f>VLOOKUP(H3915,ar_predmet!A:C,2,FALSE())</f>
        <v>7242</v>
      </c>
      <c r="M3915">
        <f>+VLOOKUP(G3915,tip_dogodka!$B$2:$C$10,2,0)</f>
        <v>2</v>
      </c>
      <c r="N3915">
        <f>+VLOOKUP(E3915,prostor!$F$1:$G$101,2,0)</f>
        <v>10</v>
      </c>
      <c r="O3915">
        <f t="shared" si="243"/>
        <v>150</v>
      </c>
      <c r="P3915">
        <f>VLOOKUP(O3915,mi2hh!A$2:B$4261,2,FALSE())</f>
        <v>3</v>
      </c>
      <c r="Q3915" t="str">
        <f t="shared" si="244"/>
        <v>Red</v>
      </c>
      <c r="R3915" t="str">
        <f t="shared" si="245"/>
        <v>MA</v>
      </c>
      <c r="S3915" s="24" t="s">
        <v>1228</v>
      </c>
      <c r="U3915">
        <f>VLOOKUP(S3915,ar_skupina!L$2:M$136,2,FALSE())</f>
        <v>84</v>
      </c>
    </row>
    <row r="3916" spans="1:21" ht="14.25" customHeight="1" x14ac:dyDescent="0.25">
      <c r="A3916">
        <v>4692</v>
      </c>
      <c r="B3916" s="9">
        <v>44861.677083333299</v>
      </c>
      <c r="C3916" s="9">
        <v>44861.78125</v>
      </c>
      <c r="D3916" t="s">
        <v>1776</v>
      </c>
      <c r="E3916" t="s">
        <v>16</v>
      </c>
      <c r="F3916" t="s">
        <v>2459</v>
      </c>
      <c r="G3916" t="s">
        <v>5</v>
      </c>
      <c r="H3916" t="s">
        <v>701</v>
      </c>
      <c r="I3916" s="63" t="e">
        <f t="array" ref="I3916">_xlfn.IFS(#REF!="1",1,#REF!="2",2,#REF!="3",3,#REF!="1A",4,#REF!="1B",5,#REF!="2A",6,#REF!="2B",7,#REF!="3A",8,#REF!="3B",9,#REF!="4A",10,#REF!="","")</f>
        <v>#REF!</v>
      </c>
      <c r="J3916">
        <f>VLOOKUP(F3916,profesor!$G$2:$H$101,2,0)</f>
        <v>63</v>
      </c>
      <c r="K3916">
        <f>VLOOKUP(H3916,ar_predmet!A:C,3,0)</f>
        <v>27</v>
      </c>
      <c r="L3916" s="3">
        <f>VLOOKUP(H3916,ar_predmet!A:C,2,FALSE())</f>
        <v>5229</v>
      </c>
      <c r="M3916">
        <f>+VLOOKUP(G3916,tip_dogodka!$B$2:$C$10,2,0)</f>
        <v>4</v>
      </c>
      <c r="N3916">
        <f>+VLOOKUP(E3916,prostor!$F$1:$G$101,2,0)</f>
        <v>54</v>
      </c>
      <c r="O3916">
        <f t="shared" si="243"/>
        <v>150</v>
      </c>
      <c r="P3916">
        <f>VLOOKUP(O3916,mi2hh!A$2:B$4261,2,FALSE())</f>
        <v>3</v>
      </c>
      <c r="Q3916" t="str">
        <f t="shared" si="244"/>
        <v>Red</v>
      </c>
      <c r="R3916" t="str">
        <f t="shared" si="245"/>
        <v>VS</v>
      </c>
      <c r="S3916" s="24" t="s">
        <v>1158</v>
      </c>
      <c r="T3916" t="str">
        <f>IF(ISNUMBER(FIND("1. skupina",D3916)),"1",IF(ISNUMBER(FIND("2. skupina",D3916)),"2",IF(ISNUMBER(FIND("3. skupina",D3916)),"3",IF(ISNUMBER(FIND("1.a skupina",D3916)),"1A",IF(ISNUMBER(FIND("1.b skupina",D3916)),"1B",IF(ISNUMBER(FIND("2.a skupina",D3916)),"2A",IF(ISNUMBER(FIND("2.b skupina",D3916)),"2B",IF(ISNUMBER(FIND("3.a skupina",D3916)),"3A",IF(ISNUMBER(FIND("3.b skupina",D3916)),"3B",IF(ISNUMBER(FIND("4.a skupina",D3916)),"4A",""))))))))))</f>
        <v>1</v>
      </c>
      <c r="U3916">
        <f>VLOOKUP(S3916,ar_skupina!L$2:M$136,2,FALSE())</f>
        <v>21</v>
      </c>
    </row>
    <row r="3917" spans="1:21" ht="14.25" customHeight="1" x14ac:dyDescent="0.25">
      <c r="A3917">
        <v>4693</v>
      </c>
      <c r="B3917" s="9">
        <v>45037.53125</v>
      </c>
      <c r="C3917" s="9">
        <v>45037.635416666701</v>
      </c>
      <c r="D3917" t="s">
        <v>1457</v>
      </c>
      <c r="E3917" t="s">
        <v>16</v>
      </c>
      <c r="F3917" t="s">
        <v>2459</v>
      </c>
      <c r="G3917" t="s">
        <v>5</v>
      </c>
      <c r="H3917" t="s">
        <v>1045</v>
      </c>
      <c r="I3917" s="63" t="e">
        <f t="array" ref="I3917">_xlfn.IFS(#REF!="1",1,#REF!="2",2,#REF!="3",3,#REF!="1A",4,#REF!="1B",5,#REF!="2A",6,#REF!="2B",7,#REF!="3A",8,#REF!="3B",9,#REF!="4A",10,#REF!="","")</f>
        <v>#REF!</v>
      </c>
      <c r="J3917">
        <f>VLOOKUP(F3917,profesor!$G$2:$H$101,2,0)</f>
        <v>63</v>
      </c>
      <c r="K3917">
        <f>VLOOKUP(H3917,ar_predmet!A:C,3,0)</f>
        <v>332</v>
      </c>
      <c r="L3917" s="3" t="str">
        <f>VLOOKUP(H3917,ar_predmet!A:C,2,FALSE())</f>
        <v>NA001</v>
      </c>
      <c r="M3917">
        <f>+VLOOKUP(G3917,tip_dogodka!$B$2:$C$10,2,0)</f>
        <v>4</v>
      </c>
      <c r="N3917">
        <f>+VLOOKUP(E3917,prostor!$F$1:$G$101,2,0)</f>
        <v>54</v>
      </c>
      <c r="O3917">
        <f t="shared" si="243"/>
        <v>150</v>
      </c>
      <c r="P3917">
        <f>VLOOKUP(O3917,mi2hh!A$2:B$4261,2,FALSE())</f>
        <v>3</v>
      </c>
      <c r="Q3917" t="str">
        <f t="shared" si="244"/>
        <v>Red</v>
      </c>
      <c r="R3917" t="str">
        <f t="shared" si="245"/>
        <v>MA</v>
      </c>
      <c r="S3917" s="24" t="s">
        <v>1228</v>
      </c>
      <c r="T3917" t="str">
        <f>IF(ISNUMBER(FIND("1. skupina",D3917)),"1",IF(ISNUMBER(FIND("2. skupina",D3917)),"2",IF(ISNUMBER(FIND("3. skupina",D3917)),"3",IF(ISNUMBER(FIND("1.a skupina",D3917)),"1A",IF(ISNUMBER(FIND("1.b skupina",D3917)),"1B",IF(ISNUMBER(FIND("2.a skupina",D3917)),"2A",IF(ISNUMBER(FIND("2.b skupina",D3917)),"2B",IF(ISNUMBER(FIND("3.a skupina",D3917)),"3A",IF(ISNUMBER(FIND("3.b skupina",D3917)),"3B",IF(ISNUMBER(FIND("4.a skupina",D3917)),"4A",""))))))))))</f>
        <v/>
      </c>
      <c r="U3917">
        <f>VLOOKUP(S3917,ar_skupina!L$2:M$136,2,FALSE())</f>
        <v>84</v>
      </c>
    </row>
    <row r="3918" spans="1:21" ht="14.25" customHeight="1" x14ac:dyDescent="0.25">
      <c r="A3918">
        <v>4694</v>
      </c>
      <c r="B3918" s="9">
        <v>45068.53125</v>
      </c>
      <c r="C3918" s="9">
        <v>45068.635416666701</v>
      </c>
      <c r="D3918" t="s">
        <v>1980</v>
      </c>
      <c r="E3918">
        <v>403</v>
      </c>
      <c r="F3918" t="s">
        <v>2459</v>
      </c>
      <c r="G3918" t="s">
        <v>3</v>
      </c>
      <c r="H3918" t="s">
        <v>1470</v>
      </c>
      <c r="I3918" s="63" t="e">
        <f t="array" ref="I3918">_xlfn.IFS(#REF!="1",1,#REF!="2",2,#REF!="3",3,#REF!="1A",4,#REF!="1B",5,#REF!="2A",6,#REF!="2B",7,#REF!="3A",8,#REF!="3B",9,#REF!="4A",10,#REF!="","")</f>
        <v>#REF!</v>
      </c>
      <c r="J3918">
        <f>VLOOKUP(F3918,profesor!$G$2:$H$101,2,0)</f>
        <v>63</v>
      </c>
      <c r="K3918">
        <f>VLOOKUP(H3918,ar_predmet!A:C,3,0)</f>
        <v>33</v>
      </c>
      <c r="L3918" s="3">
        <f>VLOOKUP(H3918,ar_predmet!A:C,2,FALSE())</f>
        <v>5235</v>
      </c>
      <c r="M3918">
        <f>+VLOOKUP(G3918,tip_dogodka!$B$2:$C$10,2,0)</f>
        <v>2</v>
      </c>
      <c r="N3918">
        <f>+VLOOKUP(E3918,prostor!$F$1:$G$101,2,0)</f>
        <v>12</v>
      </c>
      <c r="O3918">
        <f t="shared" si="243"/>
        <v>150</v>
      </c>
      <c r="P3918">
        <f>VLOOKUP(O3918,mi2hh!A$2:B$4261,2,FALSE())</f>
        <v>3</v>
      </c>
      <c r="Q3918" t="str">
        <f t="shared" si="244"/>
        <v>Red</v>
      </c>
      <c r="R3918" t="str">
        <f t="shared" si="245"/>
        <v>VS</v>
      </c>
      <c r="S3918" s="24" t="s">
        <v>1155</v>
      </c>
      <c r="U3918">
        <f>VLOOKUP(S3918,ar_skupina!L$2:M$136,2,FALSE())</f>
        <v>18</v>
      </c>
    </row>
    <row r="3919" spans="1:21" ht="14.25" customHeight="1" x14ac:dyDescent="0.25">
      <c r="A3919">
        <v>4695</v>
      </c>
      <c r="B3919" s="9">
        <v>45072.791666666701</v>
      </c>
      <c r="C3919" s="9">
        <v>45072.927083333299</v>
      </c>
      <c r="D3919" t="s">
        <v>1461</v>
      </c>
      <c r="E3919" t="s">
        <v>17</v>
      </c>
      <c r="F3919" t="s">
        <v>2459</v>
      </c>
      <c r="G3919" t="s">
        <v>3</v>
      </c>
      <c r="H3919" t="s">
        <v>1459</v>
      </c>
      <c r="I3919" s="63" t="e">
        <f t="array" ref="I3919">_xlfn.IFS(#REF!="1",1,#REF!="2",2,#REF!="3",3,#REF!="1A",4,#REF!="1B",5,#REF!="2A",6,#REF!="2B",7,#REF!="3A",8,#REF!="3B",9,#REF!="4A",10,#REF!="","")</f>
        <v>#REF!</v>
      </c>
      <c r="J3919">
        <f>VLOOKUP(F3919,profesor!$G$2:$H$101,2,0)</f>
        <v>63</v>
      </c>
      <c r="K3919">
        <f>VLOOKUP(H3919,ar_predmet!A:C,3,0)</f>
        <v>238</v>
      </c>
      <c r="L3919" s="3" t="str">
        <f>VLOOKUP(H3919,ar_predmet!A:C,2,FALSE())</f>
        <v>S104</v>
      </c>
      <c r="M3919">
        <f>+VLOOKUP(G3919,tip_dogodka!$B$2:$C$10,2,0)</f>
        <v>2</v>
      </c>
      <c r="N3919">
        <f>+VLOOKUP(E3919,prostor!$F$1:$G$101,2,0)</f>
        <v>55</v>
      </c>
      <c r="O3919">
        <f t="shared" si="243"/>
        <v>195</v>
      </c>
      <c r="P3919">
        <f>VLOOKUP(O3919,mi2hh!A$2:B$4261,2,FALSE())</f>
        <v>4</v>
      </c>
      <c r="Q3919" t="str">
        <f t="shared" si="244"/>
        <v>Izr</v>
      </c>
      <c r="R3919" t="str">
        <f t="shared" si="245"/>
        <v>VS</v>
      </c>
      <c r="S3919" s="24" t="s">
        <v>1239</v>
      </c>
      <c r="U3919">
        <f>VLOOKUP(S3919,ar_skupina!L$2:M$136,2,FALSE())</f>
        <v>93</v>
      </c>
    </row>
    <row r="3920" spans="1:21" ht="14.25" customHeight="1" x14ac:dyDescent="0.25">
      <c r="A3920">
        <v>4696</v>
      </c>
      <c r="B3920" s="9">
        <v>45082.791666666701</v>
      </c>
      <c r="C3920" s="9">
        <v>45082.927083333299</v>
      </c>
      <c r="D3920" t="s">
        <v>1461</v>
      </c>
      <c r="E3920" t="s">
        <v>17</v>
      </c>
      <c r="F3920" t="s">
        <v>2459</v>
      </c>
      <c r="G3920" t="s">
        <v>3</v>
      </c>
      <c r="H3920" t="s">
        <v>1459</v>
      </c>
      <c r="I3920" s="63" t="e">
        <f t="array" ref="I3920">_xlfn.IFS(#REF!="1",1,#REF!="2",2,#REF!="3",3,#REF!="1A",4,#REF!="1B",5,#REF!="2A",6,#REF!="2B",7,#REF!="3A",8,#REF!="3B",9,#REF!="4A",10,#REF!="","")</f>
        <v>#REF!</v>
      </c>
      <c r="J3920">
        <f>VLOOKUP(F3920,profesor!$G$2:$H$101,2,0)</f>
        <v>63</v>
      </c>
      <c r="K3920">
        <f>VLOOKUP(H3920,ar_predmet!A:C,3,0)</f>
        <v>238</v>
      </c>
      <c r="L3920" s="3" t="str">
        <f>VLOOKUP(H3920,ar_predmet!A:C,2,FALSE())</f>
        <v>S104</v>
      </c>
      <c r="M3920">
        <f>+VLOOKUP(G3920,tip_dogodka!$B$2:$C$10,2,0)</f>
        <v>2</v>
      </c>
      <c r="N3920">
        <f>+VLOOKUP(E3920,prostor!$F$1:$G$101,2,0)</f>
        <v>55</v>
      </c>
      <c r="O3920">
        <f t="shared" si="243"/>
        <v>195</v>
      </c>
      <c r="P3920">
        <f>VLOOKUP(O3920,mi2hh!A$2:B$4261,2,FALSE())</f>
        <v>4</v>
      </c>
      <c r="Q3920" t="str">
        <f t="shared" si="244"/>
        <v>Izr</v>
      </c>
      <c r="R3920" t="str">
        <f t="shared" si="245"/>
        <v>VS</v>
      </c>
      <c r="S3920" s="24" t="s">
        <v>1239</v>
      </c>
      <c r="U3920">
        <f>VLOOKUP(S3920,ar_skupina!L$2:M$136,2,FALSE())</f>
        <v>93</v>
      </c>
    </row>
    <row r="3921" spans="1:21" ht="14.25" customHeight="1" x14ac:dyDescent="0.25">
      <c r="A3921">
        <v>4697</v>
      </c>
      <c r="B3921" s="9">
        <v>44858.791666666701</v>
      </c>
      <c r="C3921" s="9">
        <v>44858.895833333299</v>
      </c>
      <c r="D3921" t="s">
        <v>1787</v>
      </c>
      <c r="E3921">
        <v>412</v>
      </c>
      <c r="F3921" t="s">
        <v>2459</v>
      </c>
      <c r="G3921" t="s">
        <v>3</v>
      </c>
      <c r="H3921" t="s">
        <v>701</v>
      </c>
      <c r="I3921" s="63" t="e">
        <f t="array" ref="I3921">_xlfn.IFS(#REF!="1",1,#REF!="2",2,#REF!="3",3,#REF!="1A",4,#REF!="1B",5,#REF!="2A",6,#REF!="2B",7,#REF!="3A",8,#REF!="3B",9,#REF!="4A",10,#REF!="","")</f>
        <v>#REF!</v>
      </c>
      <c r="J3921">
        <f>VLOOKUP(F3921,profesor!$G$2:$H$101,2,0)</f>
        <v>63</v>
      </c>
      <c r="K3921">
        <f>VLOOKUP(H3921,ar_predmet!A:C,3,0)</f>
        <v>27</v>
      </c>
      <c r="L3921" s="3">
        <f>VLOOKUP(H3921,ar_predmet!A:C,2,FALSE())</f>
        <v>5229</v>
      </c>
      <c r="M3921">
        <f>+VLOOKUP(G3921,tip_dogodka!$B$2:$C$10,2,0)</f>
        <v>2</v>
      </c>
      <c r="N3921">
        <f>+VLOOKUP(E3921,prostor!$F$1:$G$101,2,0)</f>
        <v>15</v>
      </c>
      <c r="O3921">
        <f t="shared" si="243"/>
        <v>150</v>
      </c>
      <c r="P3921">
        <f>VLOOKUP(O3921,mi2hh!A$2:B$4261,2,FALSE())</f>
        <v>3</v>
      </c>
      <c r="Q3921" t="str">
        <f t="shared" si="244"/>
        <v>Red</v>
      </c>
      <c r="R3921" t="str">
        <f t="shared" si="245"/>
        <v>VS</v>
      </c>
      <c r="S3921" s="24" t="s">
        <v>1160</v>
      </c>
      <c r="T3921" t="str">
        <f>IF(ISNUMBER(FIND("1. skupina",D3921)),"1",IF(ISNUMBER(FIND("2. skupina",D3921)),"2",IF(ISNUMBER(FIND("3. skupina",D3921)),"3",IF(ISNUMBER(FIND("1.a skupina",D3921)),"1A",IF(ISNUMBER(FIND("1.b skupina",D3921)),"1B",IF(ISNUMBER(FIND("2.a skupina",D3921)),"2A",IF(ISNUMBER(FIND("2.b skupina",D3921)),"2B",IF(ISNUMBER(FIND("3.a skupina",D3921)),"3A",IF(ISNUMBER(FIND("3.b skupina",D3921)),"3B",IF(ISNUMBER(FIND("4.a skupina",D3921)),"4A",""))))))))))</f>
        <v>3</v>
      </c>
      <c r="U3921">
        <f>VLOOKUP(S3921,ar_skupina!L$2:M$136,2,FALSE())</f>
        <v>23</v>
      </c>
    </row>
    <row r="3922" spans="1:21" ht="14.25" customHeight="1" x14ac:dyDescent="0.25">
      <c r="A3922">
        <v>4698</v>
      </c>
      <c r="B3922" s="9">
        <v>45071.53125</v>
      </c>
      <c r="C3922" s="9">
        <v>45071.635416666701</v>
      </c>
      <c r="D3922" t="s">
        <v>1985</v>
      </c>
      <c r="E3922" t="s">
        <v>16</v>
      </c>
      <c r="F3922" t="s">
        <v>2459</v>
      </c>
      <c r="G3922" t="s">
        <v>5</v>
      </c>
      <c r="H3922" t="s">
        <v>1470</v>
      </c>
      <c r="I3922" s="63" t="e">
        <f t="array" ref="I3922">_xlfn.IFS(#REF!="1",1,#REF!="2",2,#REF!="3",3,#REF!="1A",4,#REF!="1B",5,#REF!="2A",6,#REF!="2B",7,#REF!="3A",8,#REF!="3B",9,#REF!="4A",10,#REF!="","")</f>
        <v>#REF!</v>
      </c>
      <c r="J3922">
        <f>VLOOKUP(F3922,profesor!$G$2:$H$101,2,0)</f>
        <v>63</v>
      </c>
      <c r="K3922">
        <f>VLOOKUP(H3922,ar_predmet!A:C,3,0)</f>
        <v>33</v>
      </c>
      <c r="L3922" s="3">
        <f>VLOOKUP(H3922,ar_predmet!A:C,2,FALSE())</f>
        <v>5235</v>
      </c>
      <c r="M3922">
        <f>+VLOOKUP(G3922,tip_dogodka!$B$2:$C$10,2,0)</f>
        <v>4</v>
      </c>
      <c r="N3922">
        <f>+VLOOKUP(E3922,prostor!$F$1:$G$101,2,0)</f>
        <v>54</v>
      </c>
      <c r="O3922">
        <f t="shared" si="243"/>
        <v>150</v>
      </c>
      <c r="P3922">
        <f>VLOOKUP(O3922,mi2hh!A$2:B$4261,2,FALSE())</f>
        <v>3</v>
      </c>
      <c r="Q3922" t="str">
        <f t="shared" si="244"/>
        <v>Red</v>
      </c>
      <c r="R3922" t="str">
        <f t="shared" si="245"/>
        <v>VS</v>
      </c>
      <c r="S3922" s="24" t="s">
        <v>1155</v>
      </c>
      <c r="U3922">
        <f>VLOOKUP(S3922,ar_skupina!L$2:M$136,2,FALSE())</f>
        <v>18</v>
      </c>
    </row>
    <row r="3923" spans="1:21" ht="14.25" customHeight="1" x14ac:dyDescent="0.25">
      <c r="A3923">
        <v>4699</v>
      </c>
      <c r="B3923" s="9">
        <v>44867.635416666701</v>
      </c>
      <c r="C3923" s="9">
        <v>44867.739583333299</v>
      </c>
      <c r="D3923" t="s">
        <v>1776</v>
      </c>
      <c r="E3923" t="s">
        <v>16</v>
      </c>
      <c r="F3923" t="s">
        <v>2459</v>
      </c>
      <c r="G3923" t="s">
        <v>5</v>
      </c>
      <c r="H3923" t="s">
        <v>701</v>
      </c>
      <c r="I3923" s="63" t="e">
        <f t="array" ref="I3923">_xlfn.IFS(#REF!="1",1,#REF!="2",2,#REF!="3",3,#REF!="1A",4,#REF!="1B",5,#REF!="2A",6,#REF!="2B",7,#REF!="3A",8,#REF!="3B",9,#REF!="4A",10,#REF!="","")</f>
        <v>#REF!</v>
      </c>
      <c r="J3923">
        <f>VLOOKUP(F3923,profesor!$G$2:$H$101,2,0)</f>
        <v>63</v>
      </c>
      <c r="K3923">
        <f>VLOOKUP(H3923,ar_predmet!A:C,3,0)</f>
        <v>27</v>
      </c>
      <c r="L3923" s="3">
        <f>VLOOKUP(H3923,ar_predmet!A:C,2,FALSE())</f>
        <v>5229</v>
      </c>
      <c r="M3923">
        <f>+VLOOKUP(G3923,tip_dogodka!$B$2:$C$10,2,0)</f>
        <v>4</v>
      </c>
      <c r="N3923">
        <f>+VLOOKUP(E3923,prostor!$F$1:$G$101,2,0)</f>
        <v>54</v>
      </c>
      <c r="O3923">
        <f t="shared" si="243"/>
        <v>150</v>
      </c>
      <c r="P3923">
        <f>VLOOKUP(O3923,mi2hh!A$2:B$4261,2,FALSE())</f>
        <v>3</v>
      </c>
      <c r="Q3923" t="str">
        <f t="shared" si="244"/>
        <v>Red</v>
      </c>
      <c r="R3923" t="str">
        <f t="shared" si="245"/>
        <v>VS</v>
      </c>
      <c r="S3923" s="24" t="s">
        <v>1158</v>
      </c>
      <c r="T3923" t="str">
        <f>IF(ISNUMBER(FIND("1. skupina",D3923)),"1",IF(ISNUMBER(FIND("2. skupina",D3923)),"2",IF(ISNUMBER(FIND("3. skupina",D3923)),"3",IF(ISNUMBER(FIND("1.a skupina",D3923)),"1A",IF(ISNUMBER(FIND("1.b skupina",D3923)),"1B",IF(ISNUMBER(FIND("2.a skupina",D3923)),"2A",IF(ISNUMBER(FIND("2.b skupina",D3923)),"2B",IF(ISNUMBER(FIND("3.a skupina",D3923)),"3A",IF(ISNUMBER(FIND("3.b skupina",D3923)),"3B",IF(ISNUMBER(FIND("4.a skupina",D3923)),"4A",""))))))))))</f>
        <v>1</v>
      </c>
      <c r="U3923">
        <f>VLOOKUP(S3923,ar_skupina!L$2:M$136,2,FALSE())</f>
        <v>21</v>
      </c>
    </row>
    <row r="3924" spans="1:21" ht="14.25" customHeight="1" x14ac:dyDescent="0.25">
      <c r="A3924">
        <v>4700</v>
      </c>
      <c r="B3924" s="9">
        <v>45071.791666666701</v>
      </c>
      <c r="C3924" s="9">
        <v>45071.961805555598</v>
      </c>
      <c r="D3924" t="s">
        <v>1461</v>
      </c>
      <c r="E3924">
        <v>401</v>
      </c>
      <c r="F3924" t="s">
        <v>2459</v>
      </c>
      <c r="G3924" t="s">
        <v>3</v>
      </c>
      <c r="H3924" t="s">
        <v>1459</v>
      </c>
      <c r="I3924" s="63" t="e">
        <f t="array" ref="I3924">_xlfn.IFS(#REF!="1",1,#REF!="2",2,#REF!="3",3,#REF!="1A",4,#REF!="1B",5,#REF!="2A",6,#REF!="2B",7,#REF!="3A",8,#REF!="3B",9,#REF!="4A",10,#REF!="","")</f>
        <v>#REF!</v>
      </c>
      <c r="J3924">
        <f>VLOOKUP(F3924,profesor!$G$2:$H$101,2,0)</f>
        <v>63</v>
      </c>
      <c r="K3924">
        <f>VLOOKUP(H3924,ar_predmet!A:C,3,0)</f>
        <v>238</v>
      </c>
      <c r="L3924" s="3" t="str">
        <f>VLOOKUP(H3924,ar_predmet!A:C,2,FALSE())</f>
        <v>S104</v>
      </c>
      <c r="M3924">
        <f>+VLOOKUP(G3924,tip_dogodka!$B$2:$C$10,2,0)</f>
        <v>2</v>
      </c>
      <c r="N3924">
        <f>+VLOOKUP(E3924,prostor!$F$1:$G$101,2,0)</f>
        <v>10</v>
      </c>
      <c r="O3924">
        <f t="shared" si="243"/>
        <v>245</v>
      </c>
      <c r="P3924">
        <f>VLOOKUP(O3924,mi2hh!A$2:B$4261,2,FALSE())</f>
        <v>5</v>
      </c>
      <c r="Q3924" t="str">
        <f t="shared" si="244"/>
        <v>Izr</v>
      </c>
      <c r="R3924" t="str">
        <f t="shared" si="245"/>
        <v>VS</v>
      </c>
      <c r="S3924" s="24" t="s">
        <v>1239</v>
      </c>
      <c r="U3924">
        <f>VLOOKUP(S3924,ar_skupina!L$2:M$136,2,FALSE())</f>
        <v>93</v>
      </c>
    </row>
    <row r="3925" spans="1:21" ht="14.25" customHeight="1" x14ac:dyDescent="0.25">
      <c r="A3925">
        <v>4701</v>
      </c>
      <c r="B3925" s="9">
        <v>44998.489583333299</v>
      </c>
      <c r="C3925" s="9">
        <v>44998.59375</v>
      </c>
      <c r="D3925" t="s">
        <v>2236</v>
      </c>
      <c r="E3925">
        <v>412</v>
      </c>
      <c r="F3925" t="s">
        <v>2459</v>
      </c>
      <c r="G3925" t="s">
        <v>3</v>
      </c>
      <c r="H3925" t="s">
        <v>1690</v>
      </c>
      <c r="I3925" s="63" t="e">
        <f t="array" ref="I3925">_xlfn.IFS(#REF!="1",1,#REF!="2",2,#REF!="3",3,#REF!="1A",4,#REF!="1B",5,#REF!="2A",6,#REF!="2B",7,#REF!="3A",8,#REF!="3B",9,#REF!="4A",10,#REF!="","")</f>
        <v>#REF!</v>
      </c>
      <c r="J3925">
        <f>VLOOKUP(F3925,profesor!$G$2:$H$101,2,0)</f>
        <v>63</v>
      </c>
      <c r="K3925">
        <f>VLOOKUP(H3925,ar_predmet!A:C,3,0)</f>
        <v>199</v>
      </c>
      <c r="L3925" s="3">
        <f>VLOOKUP(H3925,ar_predmet!A:C,2,FALSE())</f>
        <v>7242</v>
      </c>
      <c r="M3925">
        <f>+VLOOKUP(G3925,tip_dogodka!$B$2:$C$10,2,0)</f>
        <v>2</v>
      </c>
      <c r="N3925">
        <f>+VLOOKUP(E3925,prostor!$F$1:$G$101,2,0)</f>
        <v>15</v>
      </c>
      <c r="O3925">
        <f t="shared" si="243"/>
        <v>150</v>
      </c>
      <c r="P3925">
        <f>VLOOKUP(O3925,mi2hh!A$2:B$4261,2,FALSE())</f>
        <v>3</v>
      </c>
      <c r="Q3925" t="str">
        <f t="shared" si="244"/>
        <v>Red</v>
      </c>
      <c r="R3925" t="str">
        <f t="shared" si="245"/>
        <v>MA</v>
      </c>
      <c r="S3925" s="24" t="s">
        <v>1228</v>
      </c>
      <c r="U3925">
        <f>VLOOKUP(S3925,ar_skupina!L$2:M$136,2,FALSE())</f>
        <v>84</v>
      </c>
    </row>
    <row r="3926" spans="1:21" ht="14.25" customHeight="1" x14ac:dyDescent="0.25">
      <c r="A3926">
        <v>4702</v>
      </c>
      <c r="B3926" s="9">
        <v>44858.677083333299</v>
      </c>
      <c r="C3926" s="9">
        <v>44858.78125</v>
      </c>
      <c r="D3926" t="s">
        <v>1793</v>
      </c>
      <c r="E3926">
        <v>412</v>
      </c>
      <c r="F3926" t="s">
        <v>2459</v>
      </c>
      <c r="G3926" t="s">
        <v>3</v>
      </c>
      <c r="H3926" t="s">
        <v>701</v>
      </c>
      <c r="I3926" s="63" t="e">
        <f t="array" ref="I3926">_xlfn.IFS(#REF!="1",1,#REF!="2",2,#REF!="3",3,#REF!="1A",4,#REF!="1B",5,#REF!="2A",6,#REF!="2B",7,#REF!="3A",8,#REF!="3B",9,#REF!="4A",10,#REF!="","")</f>
        <v>#REF!</v>
      </c>
      <c r="J3926">
        <f>VLOOKUP(F3926,profesor!$G$2:$H$101,2,0)</f>
        <v>63</v>
      </c>
      <c r="K3926">
        <f>VLOOKUP(H3926,ar_predmet!A:C,3,0)</f>
        <v>27</v>
      </c>
      <c r="L3926" s="3">
        <f>VLOOKUP(H3926,ar_predmet!A:C,2,FALSE())</f>
        <v>5229</v>
      </c>
      <c r="M3926">
        <f>+VLOOKUP(G3926,tip_dogodka!$B$2:$C$10,2,0)</f>
        <v>2</v>
      </c>
      <c r="N3926">
        <f>+VLOOKUP(E3926,prostor!$F$1:$G$101,2,0)</f>
        <v>15</v>
      </c>
      <c r="O3926">
        <f t="shared" si="243"/>
        <v>150</v>
      </c>
      <c r="P3926">
        <f>VLOOKUP(O3926,mi2hh!A$2:B$4261,2,FALSE())</f>
        <v>3</v>
      </c>
      <c r="Q3926" t="str">
        <f t="shared" si="244"/>
        <v>Red</v>
      </c>
      <c r="R3926" t="str">
        <f t="shared" si="245"/>
        <v>VS</v>
      </c>
      <c r="S3926" s="24" t="s">
        <v>1158</v>
      </c>
      <c r="T3926" t="str">
        <f t="shared" ref="T3926:T3989" si="246">IF(ISNUMBER(FIND("1. skupina",D3926)),"1",IF(ISNUMBER(FIND("2. skupina",D3926)),"2",IF(ISNUMBER(FIND("3. skupina",D3926)),"3",IF(ISNUMBER(FIND("1.a skupina",D3926)),"1A",IF(ISNUMBER(FIND("1.b skupina",D3926)),"1B",IF(ISNUMBER(FIND("2.a skupina",D3926)),"2A",IF(ISNUMBER(FIND("2.b skupina",D3926)),"2B",IF(ISNUMBER(FIND("3.a skupina",D3926)),"3A",IF(ISNUMBER(FIND("3.b skupina",D3926)),"3B",IF(ISNUMBER(FIND("4.a skupina",D3926)),"4A",""))))))))))</f>
        <v>1</v>
      </c>
      <c r="U3926">
        <f>VLOOKUP(S3926,ar_skupina!L$2:M$136,2,FALSE())</f>
        <v>21</v>
      </c>
    </row>
    <row r="3927" spans="1:21" ht="14.25" customHeight="1" x14ac:dyDescent="0.25">
      <c r="A3927">
        <v>4703</v>
      </c>
      <c r="B3927" s="9">
        <v>45210.791666666701</v>
      </c>
      <c r="C3927" s="9">
        <v>45210.895833333299</v>
      </c>
      <c r="D3927" t="s">
        <v>2461</v>
      </c>
      <c r="E3927" t="s">
        <v>16</v>
      </c>
      <c r="F3927" t="s">
        <v>2462</v>
      </c>
      <c r="G3927" t="s">
        <v>4</v>
      </c>
      <c r="H3927" t="s">
        <v>2463</v>
      </c>
      <c r="I3927" s="63" t="e">
        <f t="array" ref="I3927">_xlfn.IFS(#REF!="1",1,#REF!="2",2,#REF!="3",3,#REF!="1A",4,#REF!="1B",5,#REF!="2A",6,#REF!="2B",7,#REF!="3A",8,#REF!="3B",9,#REF!="4A",10,#REF!="","")</f>
        <v>#REF!</v>
      </c>
      <c r="J3927">
        <f>VLOOKUP(F3927,profesor!$G$2:$H$101,2,0)</f>
        <v>38</v>
      </c>
      <c r="K3927">
        <f>VLOOKUP(H3927,ar_predmet!A:C,3,0)</f>
        <v>258</v>
      </c>
      <c r="L3927" s="3" t="str">
        <f>VLOOKUP(H3927,ar_predmet!A:C,2,FALSE())</f>
        <v>S306</v>
      </c>
      <c r="M3927">
        <f>+VLOOKUP(G3927,tip_dogodka!$B$2:$C$10,2,0)</f>
        <v>3</v>
      </c>
      <c r="N3927">
        <f>+VLOOKUP(E3927,prostor!$F$1:$G$101,2,0)</f>
        <v>54</v>
      </c>
      <c r="O3927">
        <f t="shared" si="243"/>
        <v>150</v>
      </c>
      <c r="P3927">
        <f>VLOOKUP(O3927,mi2hh!A$2:B$4261,2,FALSE())</f>
        <v>3</v>
      </c>
      <c r="Q3927" t="str">
        <f t="shared" si="244"/>
        <v>Izr</v>
      </c>
      <c r="R3927" t="str">
        <f t="shared" si="245"/>
        <v>VS</v>
      </c>
      <c r="S3927" s="24" t="s">
        <v>1255</v>
      </c>
      <c r="T3927" t="str">
        <f t="shared" si="246"/>
        <v/>
      </c>
      <c r="U3927">
        <f>VLOOKUP(S3927,ar_skupina!L$2:M$136,2,FALSE())</f>
        <v>108</v>
      </c>
    </row>
    <row r="3928" spans="1:21" ht="14.25" customHeight="1" x14ac:dyDescent="0.25">
      <c r="A3928">
        <v>4705</v>
      </c>
      <c r="B3928" s="9">
        <v>45237.75</v>
      </c>
      <c r="C3928" s="9">
        <v>45237.916666666701</v>
      </c>
      <c r="D3928" t="s">
        <v>2464</v>
      </c>
      <c r="E3928" t="s">
        <v>17</v>
      </c>
      <c r="F3928" t="s">
        <v>2462</v>
      </c>
      <c r="G3928" t="s">
        <v>9</v>
      </c>
      <c r="H3928" t="s">
        <v>2465</v>
      </c>
      <c r="I3928" s="63" t="e">
        <f t="array" ref="I3928">_xlfn.IFS(#REF!="1",1,#REF!="2",2,#REF!="3",3,#REF!="1A",4,#REF!="1B",5,#REF!="2A",6,#REF!="2B",7,#REF!="3A",8,#REF!="3B",9,#REF!="4A",10,#REF!="","")</f>
        <v>#REF!</v>
      </c>
      <c r="J3928">
        <f>VLOOKUP(F3928,profesor!$G$2:$H$101,2,0)</f>
        <v>38</v>
      </c>
      <c r="K3928">
        <f>VLOOKUP(H3928,ar_predmet!A:C,3,0)</f>
        <v>178</v>
      </c>
      <c r="L3928" s="3">
        <f>VLOOKUP(H3928,ar_predmet!A:C,2,FALSE())</f>
        <v>7201</v>
      </c>
      <c r="M3928">
        <f>+VLOOKUP(G3928,tip_dogodka!$B$2:$C$10,2,0)</f>
        <v>8</v>
      </c>
      <c r="N3928">
        <f>+VLOOKUP(E3928,prostor!$F$1:$G$101,2,0)</f>
        <v>55</v>
      </c>
      <c r="O3928">
        <f t="shared" si="243"/>
        <v>240</v>
      </c>
      <c r="P3928">
        <f>VLOOKUP(O3928,mi2hh!A$2:B$4261,2,FALSE())</f>
        <v>5</v>
      </c>
      <c r="Q3928" t="str">
        <f t="shared" si="244"/>
        <v>Izr</v>
      </c>
      <c r="R3928" t="str">
        <f t="shared" si="245"/>
        <v>MA</v>
      </c>
      <c r="S3928" s="24" t="s">
        <v>1272</v>
      </c>
      <c r="T3928" t="str">
        <f t="shared" si="246"/>
        <v/>
      </c>
      <c r="U3928">
        <f>VLOOKUP(S3928,ar_skupina!L$2:M$136,2,FALSE())</f>
        <v>123</v>
      </c>
    </row>
    <row r="3929" spans="1:21" ht="14.25" customHeight="1" x14ac:dyDescent="0.25">
      <c r="A3929">
        <v>4706</v>
      </c>
      <c r="B3929" s="9">
        <v>45392.715277777803</v>
      </c>
      <c r="C3929" s="9">
        <v>45392.958333333299</v>
      </c>
      <c r="D3929" t="s">
        <v>2466</v>
      </c>
      <c r="E3929" t="s">
        <v>16</v>
      </c>
      <c r="F3929" t="s">
        <v>2462</v>
      </c>
      <c r="G3929" t="s">
        <v>4</v>
      </c>
      <c r="H3929" t="s">
        <v>2467</v>
      </c>
      <c r="I3929" s="63" t="e">
        <f t="array" ref="I3929">_xlfn.IFS(#REF!="1",1,#REF!="2",2,#REF!="3",3,#REF!="1A",4,#REF!="1B",5,#REF!="2A",6,#REF!="2B",7,#REF!="3A",8,#REF!="3B",9,#REF!="4A",10,#REF!="","")</f>
        <v>#REF!</v>
      </c>
      <c r="J3929">
        <f>VLOOKUP(F3929,profesor!$G$2:$H$101,2,0)</f>
        <v>38</v>
      </c>
      <c r="K3929">
        <f>VLOOKUP(H3929,ar_predmet!A:C,3,0)</f>
        <v>19</v>
      </c>
      <c r="L3929" s="3">
        <f>VLOOKUP(H3929,ar_predmet!A:C,2,FALSE())</f>
        <v>5218</v>
      </c>
      <c r="M3929">
        <f>+VLOOKUP(G3929,tip_dogodka!$B$2:$C$10,2,0)</f>
        <v>3</v>
      </c>
      <c r="N3929">
        <f>+VLOOKUP(E3929,prostor!$F$1:$G$101,2,0)</f>
        <v>54</v>
      </c>
      <c r="O3929">
        <f t="shared" si="243"/>
        <v>350</v>
      </c>
      <c r="P3929">
        <f>VLOOKUP(O3929,mi2hh!A$2:B$4261,2,FALSE())</f>
        <v>7</v>
      </c>
      <c r="Q3929" t="str">
        <f t="shared" si="244"/>
        <v>Izr</v>
      </c>
      <c r="R3929" t="str">
        <f t="shared" si="245"/>
        <v>VS</v>
      </c>
      <c r="S3929" s="24" t="s">
        <v>1250</v>
      </c>
      <c r="T3929" t="str">
        <f t="shared" si="246"/>
        <v/>
      </c>
      <c r="U3929">
        <f>VLOOKUP(S3929,ar_skupina!L$2:M$136,2,FALSE())</f>
        <v>104</v>
      </c>
    </row>
    <row r="3930" spans="1:21" ht="14.25" customHeight="1" x14ac:dyDescent="0.25">
      <c r="A3930">
        <v>4707</v>
      </c>
      <c r="B3930" s="9">
        <v>45205.53125</v>
      </c>
      <c r="C3930" s="9">
        <v>45205.635416666701</v>
      </c>
      <c r="D3930" t="s">
        <v>2468</v>
      </c>
      <c r="E3930" t="s">
        <v>16</v>
      </c>
      <c r="F3930" t="s">
        <v>2462</v>
      </c>
      <c r="G3930" t="s">
        <v>4</v>
      </c>
      <c r="H3930" t="s">
        <v>2465</v>
      </c>
      <c r="I3930" s="63" t="e">
        <f t="array" ref="I3930">_xlfn.IFS(#REF!="1",1,#REF!="2",2,#REF!="3",3,#REF!="1A",4,#REF!="1B",5,#REF!="2A",6,#REF!="2B",7,#REF!="3A",8,#REF!="3B",9,#REF!="4A",10,#REF!="","")</f>
        <v>#REF!</v>
      </c>
      <c r="J3930">
        <f>VLOOKUP(F3930,profesor!$G$2:$H$101,2,0)</f>
        <v>38</v>
      </c>
      <c r="K3930">
        <f>VLOOKUP(H3930,ar_predmet!A:C,3,0)</f>
        <v>178</v>
      </c>
      <c r="L3930" s="3">
        <f>VLOOKUP(H3930,ar_predmet!A:C,2,FALSE())</f>
        <v>7201</v>
      </c>
      <c r="M3930">
        <f>+VLOOKUP(G3930,tip_dogodka!$B$2:$C$10,2,0)</f>
        <v>3</v>
      </c>
      <c r="N3930">
        <f>+VLOOKUP(E3930,prostor!$F$1:$G$101,2,0)</f>
        <v>54</v>
      </c>
      <c r="O3930">
        <f t="shared" si="243"/>
        <v>150</v>
      </c>
      <c r="P3930">
        <f>VLOOKUP(O3930,mi2hh!A$2:B$4261,2,FALSE())</f>
        <v>3</v>
      </c>
      <c r="Q3930" t="str">
        <f t="shared" si="244"/>
        <v>Red</v>
      </c>
      <c r="R3930" t="str">
        <f t="shared" si="245"/>
        <v>MA</v>
      </c>
      <c r="S3930" s="24" t="s">
        <v>1230</v>
      </c>
      <c r="T3930" t="str">
        <f t="shared" si="246"/>
        <v/>
      </c>
      <c r="U3930">
        <f>VLOOKUP(S3930,ar_skupina!L$2:M$136,2,FALSE())</f>
        <v>86</v>
      </c>
    </row>
    <row r="3931" spans="1:21" ht="14.25" customHeight="1" x14ac:dyDescent="0.25">
      <c r="A3931">
        <v>4708</v>
      </c>
      <c r="B3931" s="9">
        <v>45393.416666666701</v>
      </c>
      <c r="C3931" s="9">
        <v>45393.520833333299</v>
      </c>
      <c r="D3931" t="s">
        <v>2469</v>
      </c>
      <c r="E3931" t="s">
        <v>16</v>
      </c>
      <c r="F3931" t="s">
        <v>2462</v>
      </c>
      <c r="G3931" t="s">
        <v>4</v>
      </c>
      <c r="H3931" t="s">
        <v>2467</v>
      </c>
      <c r="I3931" s="63" t="e">
        <f t="array" ref="I3931">_xlfn.IFS(#REF!="1",1,#REF!="2",2,#REF!="3",3,#REF!="1A",4,#REF!="1B",5,#REF!="2A",6,#REF!="2B",7,#REF!="3A",8,#REF!="3B",9,#REF!="4A",10,#REF!="","")</f>
        <v>#REF!</v>
      </c>
      <c r="J3931">
        <f>VLOOKUP(F3931,profesor!$G$2:$H$101,2,0)</f>
        <v>38</v>
      </c>
      <c r="K3931">
        <f>VLOOKUP(H3931,ar_predmet!A:C,3,0)</f>
        <v>19</v>
      </c>
      <c r="L3931" s="3">
        <f>VLOOKUP(H3931,ar_predmet!A:C,2,FALSE())</f>
        <v>5218</v>
      </c>
      <c r="M3931">
        <f>+VLOOKUP(G3931,tip_dogodka!$B$2:$C$10,2,0)</f>
        <v>3</v>
      </c>
      <c r="N3931">
        <f>+VLOOKUP(E3931,prostor!$F$1:$G$101,2,0)</f>
        <v>54</v>
      </c>
      <c r="O3931">
        <f t="shared" si="243"/>
        <v>150</v>
      </c>
      <c r="P3931">
        <f>VLOOKUP(O3931,mi2hh!A$2:B$4261,2,FALSE())</f>
        <v>3</v>
      </c>
      <c r="Q3931" t="str">
        <f t="shared" si="244"/>
        <v>Red</v>
      </c>
      <c r="R3931" t="str">
        <f t="shared" si="245"/>
        <v>UN</v>
      </c>
      <c r="S3931" s="24" t="s">
        <v>1204</v>
      </c>
      <c r="T3931" t="str">
        <f t="shared" si="246"/>
        <v/>
      </c>
      <c r="U3931">
        <f>VLOOKUP(S3931,ar_skupina!L$2:M$136,2,FALSE())</f>
        <v>55</v>
      </c>
    </row>
    <row r="3932" spans="1:21" ht="14.25" customHeight="1" x14ac:dyDescent="0.25">
      <c r="A3932">
        <v>4710</v>
      </c>
      <c r="B3932" s="9">
        <v>45433.416666666701</v>
      </c>
      <c r="C3932" s="9">
        <v>45433.520833333299</v>
      </c>
      <c r="D3932" t="s">
        <v>2470</v>
      </c>
      <c r="E3932">
        <v>307</v>
      </c>
      <c r="F3932" t="s">
        <v>2462</v>
      </c>
      <c r="G3932" t="s">
        <v>3</v>
      </c>
      <c r="H3932" t="s">
        <v>2467</v>
      </c>
      <c r="I3932" s="63" t="e">
        <f t="array" ref="I3932">_xlfn.IFS(#REF!="1",1,#REF!="2",2,#REF!="3",3,#REF!="1A",4,#REF!="1B",5,#REF!="2A",6,#REF!="2B",7,#REF!="3A",8,#REF!="3B",9,#REF!="4A",10,#REF!="","")</f>
        <v>#REF!</v>
      </c>
      <c r="J3932">
        <f>VLOOKUP(F3932,profesor!$G$2:$H$101,2,0)</f>
        <v>38</v>
      </c>
      <c r="K3932">
        <f>VLOOKUP(H3932,ar_predmet!A:C,3,0)</f>
        <v>19</v>
      </c>
      <c r="L3932" s="3">
        <f>VLOOKUP(H3932,ar_predmet!A:C,2,FALSE())</f>
        <v>5218</v>
      </c>
      <c r="M3932">
        <f>+VLOOKUP(G3932,tip_dogodka!$B$2:$C$10,2,0)</f>
        <v>2</v>
      </c>
      <c r="N3932">
        <f>+VLOOKUP(E3932,prostor!$F$1:$G$101,2,0)</f>
        <v>9</v>
      </c>
      <c r="O3932">
        <f t="shared" si="243"/>
        <v>150</v>
      </c>
      <c r="P3932">
        <f>VLOOKUP(O3932,mi2hh!A$2:B$4261,2,FALSE())</f>
        <v>3</v>
      </c>
      <c r="Q3932" t="str">
        <f t="shared" si="244"/>
        <v>Red</v>
      </c>
      <c r="R3932" t="str">
        <f t="shared" si="245"/>
        <v>UN</v>
      </c>
      <c r="S3932" s="24" t="s">
        <v>1204</v>
      </c>
      <c r="T3932" t="str">
        <f t="shared" si="246"/>
        <v/>
      </c>
      <c r="U3932">
        <f>VLOOKUP(S3932,ar_skupina!L$2:M$136,2,FALSE())</f>
        <v>55</v>
      </c>
    </row>
    <row r="3933" spans="1:21" ht="14.25" customHeight="1" x14ac:dyDescent="0.25">
      <c r="A3933">
        <v>4711</v>
      </c>
      <c r="B3933" s="9">
        <v>45418.715277777803</v>
      </c>
      <c r="C3933" s="9">
        <v>45418.958333333299</v>
      </c>
      <c r="D3933" t="s">
        <v>2466</v>
      </c>
      <c r="E3933" t="s">
        <v>16</v>
      </c>
      <c r="F3933" t="s">
        <v>2462</v>
      </c>
      <c r="G3933" t="s">
        <v>4</v>
      </c>
      <c r="H3933" t="s">
        <v>2467</v>
      </c>
      <c r="I3933" s="63" t="e">
        <f t="array" ref="I3933">_xlfn.IFS(#REF!="1",1,#REF!="2",2,#REF!="3",3,#REF!="1A",4,#REF!="1B",5,#REF!="2A",6,#REF!="2B",7,#REF!="3A",8,#REF!="3B",9,#REF!="4A",10,#REF!="","")</f>
        <v>#REF!</v>
      </c>
      <c r="J3933">
        <f>VLOOKUP(F3933,profesor!$G$2:$H$101,2,0)</f>
        <v>38</v>
      </c>
      <c r="K3933">
        <f>VLOOKUP(H3933,ar_predmet!A:C,3,0)</f>
        <v>19</v>
      </c>
      <c r="L3933" s="3">
        <f>VLOOKUP(H3933,ar_predmet!A:C,2,FALSE())</f>
        <v>5218</v>
      </c>
      <c r="M3933">
        <f>+VLOOKUP(G3933,tip_dogodka!$B$2:$C$10,2,0)</f>
        <v>3</v>
      </c>
      <c r="N3933">
        <f>+VLOOKUP(E3933,prostor!$F$1:$G$101,2,0)</f>
        <v>54</v>
      </c>
      <c r="O3933">
        <f t="shared" si="243"/>
        <v>350</v>
      </c>
      <c r="P3933">
        <f>VLOOKUP(O3933,mi2hh!A$2:B$4261,2,FALSE())</f>
        <v>7</v>
      </c>
      <c r="Q3933" t="str">
        <f t="shared" si="244"/>
        <v>Izr</v>
      </c>
      <c r="R3933" t="str">
        <f t="shared" si="245"/>
        <v>VS</v>
      </c>
      <c r="S3933" s="24" t="s">
        <v>1250</v>
      </c>
      <c r="T3933" t="str">
        <f t="shared" si="246"/>
        <v/>
      </c>
      <c r="U3933">
        <f>VLOOKUP(S3933,ar_skupina!L$2:M$136,2,FALSE())</f>
        <v>104</v>
      </c>
    </row>
    <row r="3934" spans="1:21" ht="14.25" customHeight="1" x14ac:dyDescent="0.25">
      <c r="A3934">
        <v>4712</v>
      </c>
      <c r="B3934" s="9">
        <v>45267.375</v>
      </c>
      <c r="C3934" s="9">
        <v>45267.479166666701</v>
      </c>
      <c r="D3934" t="s">
        <v>2471</v>
      </c>
      <c r="E3934" t="s">
        <v>16</v>
      </c>
      <c r="F3934" t="s">
        <v>2462</v>
      </c>
      <c r="G3934" t="s">
        <v>4</v>
      </c>
      <c r="H3934" t="s">
        <v>1906</v>
      </c>
      <c r="I3934" s="63" t="e">
        <f t="array" ref="I3934">_xlfn.IFS(#REF!="1",1,#REF!="2",2,#REF!="3",3,#REF!="1A",4,#REF!="1B",5,#REF!="2A",6,#REF!="2B",7,#REF!="3A",8,#REF!="3B",9,#REF!="4A",10,#REF!="","")</f>
        <v>#REF!</v>
      </c>
      <c r="J3934">
        <f>VLOOKUP(F3934,profesor!$G$2:$H$101,2,0)</f>
        <v>38</v>
      </c>
      <c r="K3934">
        <f>VLOOKUP(H3934,ar_predmet!A:C,3,0)</f>
        <v>122</v>
      </c>
      <c r="L3934" s="3">
        <f>VLOOKUP(H3934,ar_predmet!A:C,2,FALSE())</f>
        <v>6315</v>
      </c>
      <c r="M3934">
        <f>+VLOOKUP(G3934,tip_dogodka!$B$2:$C$10,2,0)</f>
        <v>3</v>
      </c>
      <c r="N3934">
        <f>+VLOOKUP(E3934,prostor!$F$1:$G$101,2,0)</f>
        <v>54</v>
      </c>
      <c r="O3934">
        <f t="shared" si="243"/>
        <v>150</v>
      </c>
      <c r="P3934">
        <f>VLOOKUP(O3934,mi2hh!A$2:B$4261,2,FALSE())</f>
        <v>3</v>
      </c>
      <c r="Q3934" t="str">
        <f t="shared" si="244"/>
        <v>Red</v>
      </c>
      <c r="R3934" t="str">
        <f t="shared" si="245"/>
        <v>UN</v>
      </c>
      <c r="S3934" s="24" t="s">
        <v>1216</v>
      </c>
      <c r="T3934" t="str">
        <f t="shared" si="246"/>
        <v/>
      </c>
      <c r="U3934">
        <f>VLOOKUP(S3934,ar_skupina!L$2:M$136,2,FALSE())</f>
        <v>73</v>
      </c>
    </row>
    <row r="3935" spans="1:21" ht="14.25" customHeight="1" x14ac:dyDescent="0.25">
      <c r="A3935">
        <v>4713</v>
      </c>
      <c r="B3935" s="9">
        <v>45275.375</v>
      </c>
      <c r="C3935" s="9">
        <v>45275.479166666701</v>
      </c>
      <c r="D3935" t="s">
        <v>2471</v>
      </c>
      <c r="E3935" t="s">
        <v>16</v>
      </c>
      <c r="F3935" t="s">
        <v>2462</v>
      </c>
      <c r="G3935" t="s">
        <v>4</v>
      </c>
      <c r="H3935" t="s">
        <v>1906</v>
      </c>
      <c r="I3935" s="63" t="e">
        <f t="array" ref="I3935">_xlfn.IFS(#REF!="1",1,#REF!="2",2,#REF!="3",3,#REF!="1A",4,#REF!="1B",5,#REF!="2A",6,#REF!="2B",7,#REF!="3A",8,#REF!="3B",9,#REF!="4A",10,#REF!="","")</f>
        <v>#REF!</v>
      </c>
      <c r="J3935">
        <f>VLOOKUP(F3935,profesor!$G$2:$H$101,2,0)</f>
        <v>38</v>
      </c>
      <c r="K3935">
        <f>VLOOKUP(H3935,ar_predmet!A:C,3,0)</f>
        <v>122</v>
      </c>
      <c r="L3935" s="3">
        <f>VLOOKUP(H3935,ar_predmet!A:C,2,FALSE())</f>
        <v>6315</v>
      </c>
      <c r="M3935">
        <f>+VLOOKUP(G3935,tip_dogodka!$B$2:$C$10,2,0)</f>
        <v>3</v>
      </c>
      <c r="N3935">
        <f>+VLOOKUP(E3935,prostor!$F$1:$G$101,2,0)</f>
        <v>54</v>
      </c>
      <c r="O3935">
        <f t="shared" si="243"/>
        <v>150</v>
      </c>
      <c r="P3935">
        <f>VLOOKUP(O3935,mi2hh!A$2:B$4261,2,FALSE())</f>
        <v>3</v>
      </c>
      <c r="Q3935" t="str">
        <f t="shared" si="244"/>
        <v>Red</v>
      </c>
      <c r="R3935" t="str">
        <f t="shared" si="245"/>
        <v>UN</v>
      </c>
      <c r="S3935" s="24" t="s">
        <v>1216</v>
      </c>
      <c r="T3935" t="str">
        <f t="shared" si="246"/>
        <v/>
      </c>
      <c r="U3935">
        <f>VLOOKUP(S3935,ar_skupina!L$2:M$136,2,FALSE())</f>
        <v>73</v>
      </c>
    </row>
    <row r="3936" spans="1:21" ht="14.25" customHeight="1" x14ac:dyDescent="0.25">
      <c r="A3936">
        <v>4714</v>
      </c>
      <c r="B3936" s="9">
        <v>45211.53125</v>
      </c>
      <c r="C3936" s="9">
        <v>45211.635416666701</v>
      </c>
      <c r="D3936" t="s">
        <v>2472</v>
      </c>
      <c r="E3936">
        <v>303</v>
      </c>
      <c r="F3936" t="s">
        <v>2462</v>
      </c>
      <c r="G3936" t="s">
        <v>2</v>
      </c>
      <c r="H3936" t="s">
        <v>2465</v>
      </c>
      <c r="I3936" s="63" t="e">
        <f t="array" ref="I3936">_xlfn.IFS(#REF!="1",1,#REF!="2",2,#REF!="3",3,#REF!="1A",4,#REF!="1B",5,#REF!="2A",6,#REF!="2B",7,#REF!="3A",8,#REF!="3B",9,#REF!="4A",10,#REF!="","")</f>
        <v>#REF!</v>
      </c>
      <c r="J3936">
        <f>VLOOKUP(F3936,profesor!$G$2:$H$101,2,0)</f>
        <v>38</v>
      </c>
      <c r="K3936">
        <f>VLOOKUP(H3936,ar_predmet!A:C,3,0)</f>
        <v>178</v>
      </c>
      <c r="L3936" s="3">
        <f>VLOOKUP(H3936,ar_predmet!A:C,2,FALSE())</f>
        <v>7201</v>
      </c>
      <c r="M3936">
        <f>+VLOOKUP(G3936,tip_dogodka!$B$2:$C$10,2,0)</f>
        <v>1</v>
      </c>
      <c r="N3936">
        <f>+VLOOKUP(E3936,prostor!$F$1:$G$101,2,0)</f>
        <v>7</v>
      </c>
      <c r="O3936">
        <f t="shared" si="243"/>
        <v>150</v>
      </c>
      <c r="P3936">
        <f>VLOOKUP(O3936,mi2hh!A$2:B$4261,2,FALSE())</f>
        <v>3</v>
      </c>
      <c r="Q3936" t="str">
        <f t="shared" si="244"/>
        <v>Red</v>
      </c>
      <c r="R3936" t="str">
        <f t="shared" si="245"/>
        <v>MA</v>
      </c>
      <c r="S3936" s="24" t="s">
        <v>1230</v>
      </c>
      <c r="T3936" t="str">
        <f t="shared" si="246"/>
        <v/>
      </c>
      <c r="U3936">
        <f>VLOOKUP(S3936,ar_skupina!L$2:M$136,2,FALSE())</f>
        <v>86</v>
      </c>
    </row>
    <row r="3937" spans="1:21" ht="14.25" customHeight="1" x14ac:dyDescent="0.25">
      <c r="A3937">
        <v>4716</v>
      </c>
      <c r="B3937" s="9">
        <v>45432.416666666701</v>
      </c>
      <c r="C3937" s="9">
        <v>45432.520833333299</v>
      </c>
      <c r="D3937" t="s">
        <v>2473</v>
      </c>
      <c r="E3937" t="s">
        <v>16</v>
      </c>
      <c r="F3937" t="s">
        <v>2462</v>
      </c>
      <c r="G3937" t="s">
        <v>5</v>
      </c>
      <c r="H3937" t="s">
        <v>2467</v>
      </c>
      <c r="I3937" s="63" t="e">
        <f t="array" ref="I3937">_xlfn.IFS(#REF!="1",1,#REF!="2",2,#REF!="3",3,#REF!="1A",4,#REF!="1B",5,#REF!="2A",6,#REF!="2B",7,#REF!="3A",8,#REF!="3B",9,#REF!="4A",10,#REF!="","")</f>
        <v>#REF!</v>
      </c>
      <c r="J3937">
        <f>VLOOKUP(F3937,profesor!$G$2:$H$101,2,0)</f>
        <v>38</v>
      </c>
      <c r="K3937">
        <f>VLOOKUP(H3937,ar_predmet!A:C,3,0)</f>
        <v>19</v>
      </c>
      <c r="L3937" s="3">
        <f>VLOOKUP(H3937,ar_predmet!A:C,2,FALSE())</f>
        <v>5218</v>
      </c>
      <c r="M3937">
        <f>+VLOOKUP(G3937,tip_dogodka!$B$2:$C$10,2,0)</f>
        <v>4</v>
      </c>
      <c r="N3937">
        <f>+VLOOKUP(E3937,prostor!$F$1:$G$101,2,0)</f>
        <v>54</v>
      </c>
      <c r="O3937">
        <f t="shared" si="243"/>
        <v>150</v>
      </c>
      <c r="P3937">
        <f>VLOOKUP(O3937,mi2hh!A$2:B$4261,2,FALSE())</f>
        <v>3</v>
      </c>
      <c r="Q3937" t="str">
        <f t="shared" si="244"/>
        <v>Red</v>
      </c>
      <c r="R3937" t="str">
        <f t="shared" si="245"/>
        <v>UN</v>
      </c>
      <c r="S3937" s="24" t="s">
        <v>1204</v>
      </c>
      <c r="T3937" t="str">
        <f t="shared" si="246"/>
        <v/>
      </c>
      <c r="U3937">
        <f>VLOOKUP(S3937,ar_skupina!L$2:M$136,2,FALSE())</f>
        <v>55</v>
      </c>
    </row>
    <row r="3938" spans="1:21" ht="14.25" customHeight="1" x14ac:dyDescent="0.25">
      <c r="A3938">
        <v>4717</v>
      </c>
      <c r="B3938" s="9">
        <v>45397.791666666701</v>
      </c>
      <c r="C3938" s="9">
        <v>45397.871527777803</v>
      </c>
      <c r="D3938" t="s">
        <v>1630</v>
      </c>
      <c r="E3938" t="s">
        <v>17</v>
      </c>
      <c r="F3938" t="s">
        <v>2462</v>
      </c>
      <c r="G3938" t="s">
        <v>10</v>
      </c>
      <c r="H3938" t="s">
        <v>1631</v>
      </c>
      <c r="I3938" s="63" t="e">
        <f t="array" ref="I3938">_xlfn.IFS(#REF!="1",1,#REF!="2",2,#REF!="3",3,#REF!="1A",4,#REF!="1B",5,#REF!="2A",6,#REF!="2B",7,#REF!="3A",8,#REF!="3B",9,#REF!="4A",10,#REF!="","")</f>
        <v>#REF!</v>
      </c>
      <c r="J3938">
        <f>VLOOKUP(F3938,profesor!$G$2:$H$101,2,0)</f>
        <v>38</v>
      </c>
      <c r="K3938">
        <f>VLOOKUP(H3938,ar_predmet!A:C,3,0)</f>
        <v>266</v>
      </c>
      <c r="L3938" s="3" t="str">
        <f>VLOOKUP(H3938,ar_predmet!A:C,2,FALSE())</f>
        <v>KM106</v>
      </c>
      <c r="M3938">
        <f>+VLOOKUP(G3938,tip_dogodka!$B$2:$C$10,2,0)</f>
        <v>9</v>
      </c>
      <c r="N3938">
        <f>+VLOOKUP(E3938,prostor!$F$1:$G$101,2,0)</f>
        <v>55</v>
      </c>
      <c r="O3938">
        <f t="shared" si="243"/>
        <v>115</v>
      </c>
      <c r="P3938">
        <f>VLOOKUP(O3938,mi2hh!A$2:B$4261,2,FALSE())</f>
        <v>2</v>
      </c>
      <c r="Q3938" t="str">
        <f t="shared" si="244"/>
        <v>Izr</v>
      </c>
      <c r="R3938" t="str">
        <f t="shared" si="245"/>
        <v>VS</v>
      </c>
      <c r="S3938" s="24" t="s">
        <v>1240</v>
      </c>
      <c r="T3938" t="str">
        <f t="shared" si="246"/>
        <v/>
      </c>
      <c r="U3938">
        <f>VLOOKUP(S3938,ar_skupina!L$2:M$136,2,FALSE())</f>
        <v>94</v>
      </c>
    </row>
    <row r="3939" spans="1:21" ht="14.25" customHeight="1" x14ac:dyDescent="0.25">
      <c r="A3939">
        <v>4718</v>
      </c>
      <c r="B3939" s="9">
        <v>45419.791666666701</v>
      </c>
      <c r="C3939" s="9">
        <v>45419.961805555598</v>
      </c>
      <c r="D3939" t="s">
        <v>2474</v>
      </c>
      <c r="E3939" t="s">
        <v>17</v>
      </c>
      <c r="F3939" t="s">
        <v>2462</v>
      </c>
      <c r="G3939" t="s">
        <v>2</v>
      </c>
      <c r="H3939" t="s">
        <v>2467</v>
      </c>
      <c r="I3939" s="63" t="e">
        <f t="array" ref="I3939">_xlfn.IFS(#REF!="1",1,#REF!="2",2,#REF!="3",3,#REF!="1A",4,#REF!="1B",5,#REF!="2A",6,#REF!="2B",7,#REF!="3A",8,#REF!="3B",9,#REF!="4A",10,#REF!="","")</f>
        <v>#REF!</v>
      </c>
      <c r="J3939">
        <f>VLOOKUP(F3939,profesor!$G$2:$H$101,2,0)</f>
        <v>38</v>
      </c>
      <c r="K3939">
        <f>VLOOKUP(H3939,ar_predmet!A:C,3,0)</f>
        <v>19</v>
      </c>
      <c r="L3939" s="3">
        <f>VLOOKUP(H3939,ar_predmet!A:C,2,FALSE())</f>
        <v>5218</v>
      </c>
      <c r="M3939">
        <f>+VLOOKUP(G3939,tip_dogodka!$B$2:$C$10,2,0)</f>
        <v>1</v>
      </c>
      <c r="N3939">
        <f>+VLOOKUP(E3939,prostor!$F$1:$G$101,2,0)</f>
        <v>55</v>
      </c>
      <c r="O3939">
        <f t="shared" si="243"/>
        <v>245</v>
      </c>
      <c r="P3939">
        <f>VLOOKUP(O3939,mi2hh!A$2:B$4261,2,FALSE())</f>
        <v>5</v>
      </c>
      <c r="Q3939" t="str">
        <f t="shared" si="244"/>
        <v>Izr</v>
      </c>
      <c r="R3939" t="str">
        <f t="shared" si="245"/>
        <v>VS</v>
      </c>
      <c r="S3939" s="24" t="s">
        <v>1250</v>
      </c>
      <c r="T3939" t="str">
        <f t="shared" si="246"/>
        <v/>
      </c>
      <c r="U3939">
        <f>VLOOKUP(S3939,ar_skupina!L$2:M$136,2,FALSE())</f>
        <v>104</v>
      </c>
    </row>
    <row r="3940" spans="1:21" ht="14.25" customHeight="1" x14ac:dyDescent="0.25">
      <c r="A3940">
        <v>4719</v>
      </c>
      <c r="B3940" s="9">
        <v>45355.635416666701</v>
      </c>
      <c r="C3940" s="9">
        <v>45355.739583333299</v>
      </c>
      <c r="D3940" t="s">
        <v>2475</v>
      </c>
      <c r="E3940">
        <v>306</v>
      </c>
      <c r="F3940" t="s">
        <v>2462</v>
      </c>
      <c r="G3940" t="s">
        <v>2</v>
      </c>
      <c r="H3940" t="s">
        <v>2467</v>
      </c>
      <c r="I3940" s="63" t="e">
        <f t="array" ref="I3940">_xlfn.IFS(#REF!="1",1,#REF!="2",2,#REF!="3",3,#REF!="1A",4,#REF!="1B",5,#REF!="2A",6,#REF!="2B",7,#REF!="3A",8,#REF!="3B",9,#REF!="4A",10,#REF!="","")</f>
        <v>#REF!</v>
      </c>
      <c r="J3940">
        <f>VLOOKUP(F3940,profesor!$G$2:$H$101,2,0)</f>
        <v>38</v>
      </c>
      <c r="K3940">
        <f>VLOOKUP(H3940,ar_predmet!A:C,3,0)</f>
        <v>19</v>
      </c>
      <c r="L3940" s="3">
        <f>VLOOKUP(H3940,ar_predmet!A:C,2,FALSE())</f>
        <v>5218</v>
      </c>
      <c r="M3940">
        <f>+VLOOKUP(G3940,tip_dogodka!$B$2:$C$10,2,0)</f>
        <v>1</v>
      </c>
      <c r="N3940">
        <f>+VLOOKUP(E3940,prostor!$F$1:$G$101,2,0)</f>
        <v>8</v>
      </c>
      <c r="O3940">
        <f t="shared" si="243"/>
        <v>150</v>
      </c>
      <c r="P3940">
        <f>VLOOKUP(O3940,mi2hh!A$2:B$4261,2,FALSE())</f>
        <v>3</v>
      </c>
      <c r="Q3940" t="str">
        <f t="shared" si="244"/>
        <v>Red</v>
      </c>
      <c r="R3940" t="str">
        <f t="shared" si="245"/>
        <v>VS</v>
      </c>
      <c r="S3940" s="24" t="s">
        <v>1167</v>
      </c>
      <c r="T3940" t="str">
        <f t="shared" si="246"/>
        <v/>
      </c>
      <c r="U3940">
        <f>VLOOKUP(S3940,ar_skupina!L$2:M$136,2,FALSE())</f>
        <v>29</v>
      </c>
    </row>
    <row r="3941" spans="1:21" ht="14.25" customHeight="1" x14ac:dyDescent="0.25">
      <c r="A3941">
        <v>4720</v>
      </c>
      <c r="B3941" s="9">
        <v>45441.715277777803</v>
      </c>
      <c r="C3941" s="9">
        <v>45441.958333333299</v>
      </c>
      <c r="D3941" t="s">
        <v>2476</v>
      </c>
      <c r="E3941" t="s">
        <v>16</v>
      </c>
      <c r="F3941" t="s">
        <v>2462</v>
      </c>
      <c r="G3941" t="s">
        <v>5</v>
      </c>
      <c r="H3941" t="s">
        <v>2467</v>
      </c>
      <c r="I3941" s="63" t="e">
        <f t="array" ref="I3941">_xlfn.IFS(#REF!="1",1,#REF!="2",2,#REF!="3",3,#REF!="1A",4,#REF!="1B",5,#REF!="2A",6,#REF!="2B",7,#REF!="3A",8,#REF!="3B",9,#REF!="4A",10,#REF!="","")</f>
        <v>#REF!</v>
      </c>
      <c r="J3941">
        <f>VLOOKUP(F3941,profesor!$G$2:$H$101,2,0)</f>
        <v>38</v>
      </c>
      <c r="K3941">
        <f>VLOOKUP(H3941,ar_predmet!A:C,3,0)</f>
        <v>19</v>
      </c>
      <c r="L3941" s="3">
        <f>VLOOKUP(H3941,ar_predmet!A:C,2,FALSE())</f>
        <v>5218</v>
      </c>
      <c r="M3941">
        <f>+VLOOKUP(G3941,tip_dogodka!$B$2:$C$10,2,0)</f>
        <v>4</v>
      </c>
      <c r="N3941">
        <f>+VLOOKUP(E3941,prostor!$F$1:$G$101,2,0)</f>
        <v>54</v>
      </c>
      <c r="O3941">
        <f t="shared" si="243"/>
        <v>350</v>
      </c>
      <c r="P3941">
        <f>VLOOKUP(O3941,mi2hh!A$2:B$4261,2,FALSE())</f>
        <v>7</v>
      </c>
      <c r="Q3941" t="str">
        <f t="shared" si="244"/>
        <v>Izr</v>
      </c>
      <c r="R3941" t="str">
        <f t="shared" si="245"/>
        <v>VS</v>
      </c>
      <c r="S3941" s="24" t="s">
        <v>1250</v>
      </c>
      <c r="T3941" t="str">
        <f t="shared" si="246"/>
        <v/>
      </c>
      <c r="U3941">
        <f>VLOOKUP(S3941,ar_skupina!L$2:M$136,2,FALSE())</f>
        <v>104</v>
      </c>
    </row>
    <row r="3942" spans="1:21" ht="14.25" customHeight="1" x14ac:dyDescent="0.25">
      <c r="A3942">
        <v>4721</v>
      </c>
      <c r="B3942" s="9">
        <v>45366.635416666701</v>
      </c>
      <c r="C3942" s="9">
        <v>45366.739583333299</v>
      </c>
      <c r="D3942" t="s">
        <v>2477</v>
      </c>
      <c r="E3942" t="s">
        <v>16</v>
      </c>
      <c r="F3942" t="s">
        <v>2462</v>
      </c>
      <c r="G3942" t="s">
        <v>5</v>
      </c>
      <c r="H3942" t="s">
        <v>2467</v>
      </c>
      <c r="I3942" s="63" t="e">
        <f t="array" ref="I3942">_xlfn.IFS(#REF!="1",1,#REF!="2",2,#REF!="3",3,#REF!="1A",4,#REF!="1B",5,#REF!="2A",6,#REF!="2B",7,#REF!="3A",8,#REF!="3B",9,#REF!="4A",10,#REF!="","")</f>
        <v>#REF!</v>
      </c>
      <c r="J3942">
        <f>VLOOKUP(F3942,profesor!$G$2:$H$101,2,0)</f>
        <v>38</v>
      </c>
      <c r="K3942">
        <f>VLOOKUP(H3942,ar_predmet!A:C,3,0)</f>
        <v>19</v>
      </c>
      <c r="L3942" s="3">
        <f>VLOOKUP(H3942,ar_predmet!A:C,2,FALSE())</f>
        <v>5218</v>
      </c>
      <c r="M3942">
        <f>+VLOOKUP(G3942,tip_dogodka!$B$2:$C$10,2,0)</f>
        <v>4</v>
      </c>
      <c r="N3942">
        <f>+VLOOKUP(E3942,prostor!$F$1:$G$101,2,0)</f>
        <v>54</v>
      </c>
      <c r="O3942">
        <f t="shared" si="243"/>
        <v>150</v>
      </c>
      <c r="P3942">
        <f>VLOOKUP(O3942,mi2hh!A$2:B$4261,2,FALSE())</f>
        <v>3</v>
      </c>
      <c r="Q3942" t="str">
        <f t="shared" si="244"/>
        <v>Red</v>
      </c>
      <c r="R3942" t="str">
        <f t="shared" si="245"/>
        <v>VS</v>
      </c>
      <c r="S3942" s="24" t="s">
        <v>1167</v>
      </c>
      <c r="T3942" t="str">
        <f t="shared" si="246"/>
        <v/>
      </c>
      <c r="U3942">
        <f>VLOOKUP(S3942,ar_skupina!L$2:M$136,2,FALSE())</f>
        <v>29</v>
      </c>
    </row>
    <row r="3943" spans="1:21" ht="14.25" customHeight="1" x14ac:dyDescent="0.25">
      <c r="A3943">
        <v>4722</v>
      </c>
      <c r="B3943" s="9">
        <v>45209.791666666701</v>
      </c>
      <c r="C3943" s="9">
        <v>45209.895833333299</v>
      </c>
      <c r="D3943" t="s">
        <v>2461</v>
      </c>
      <c r="E3943" t="s">
        <v>16</v>
      </c>
      <c r="F3943" t="s">
        <v>2462</v>
      </c>
      <c r="G3943" t="s">
        <v>4</v>
      </c>
      <c r="H3943" t="s">
        <v>2463</v>
      </c>
      <c r="I3943" s="63" t="e">
        <f t="array" ref="I3943">_xlfn.IFS(#REF!="1",1,#REF!="2",2,#REF!="3",3,#REF!="1A",4,#REF!="1B",5,#REF!="2A",6,#REF!="2B",7,#REF!="3A",8,#REF!="3B",9,#REF!="4A",10,#REF!="","")</f>
        <v>#REF!</v>
      </c>
      <c r="J3943">
        <f>VLOOKUP(F3943,profesor!$G$2:$H$101,2,0)</f>
        <v>38</v>
      </c>
      <c r="K3943">
        <f>VLOOKUP(H3943,ar_predmet!A:C,3,0)</f>
        <v>258</v>
      </c>
      <c r="L3943" s="3" t="str">
        <f>VLOOKUP(H3943,ar_predmet!A:C,2,FALSE())</f>
        <v>S306</v>
      </c>
      <c r="M3943">
        <f>+VLOOKUP(G3943,tip_dogodka!$B$2:$C$10,2,0)</f>
        <v>3</v>
      </c>
      <c r="N3943">
        <f>+VLOOKUP(E3943,prostor!$F$1:$G$101,2,0)</f>
        <v>54</v>
      </c>
      <c r="O3943">
        <f t="shared" si="243"/>
        <v>150</v>
      </c>
      <c r="P3943">
        <f>VLOOKUP(O3943,mi2hh!A$2:B$4261,2,FALSE())</f>
        <v>3</v>
      </c>
      <c r="Q3943" t="str">
        <f t="shared" si="244"/>
        <v>Izr</v>
      </c>
      <c r="R3943" t="str">
        <f t="shared" si="245"/>
        <v>VS</v>
      </c>
      <c r="S3943" s="24" t="s">
        <v>1255</v>
      </c>
      <c r="T3943" t="str">
        <f t="shared" si="246"/>
        <v/>
      </c>
      <c r="U3943">
        <f>VLOOKUP(S3943,ar_skupina!L$2:M$136,2,FALSE())</f>
        <v>108</v>
      </c>
    </row>
    <row r="3944" spans="1:21" ht="14.25" customHeight="1" x14ac:dyDescent="0.25">
      <c r="A3944">
        <v>4723</v>
      </c>
      <c r="B3944" s="9">
        <v>45201.53125</v>
      </c>
      <c r="C3944" s="9">
        <v>45201.635416666701</v>
      </c>
      <c r="D3944" t="s">
        <v>2472</v>
      </c>
      <c r="E3944">
        <v>402</v>
      </c>
      <c r="F3944" t="s">
        <v>2462</v>
      </c>
      <c r="G3944" t="s">
        <v>2</v>
      </c>
      <c r="H3944" t="s">
        <v>2465</v>
      </c>
      <c r="I3944" s="63" t="e">
        <f t="array" ref="I3944">_xlfn.IFS(#REF!="1",1,#REF!="2",2,#REF!="3",3,#REF!="1A",4,#REF!="1B",5,#REF!="2A",6,#REF!="2B",7,#REF!="3A",8,#REF!="3B",9,#REF!="4A",10,#REF!="","")</f>
        <v>#REF!</v>
      </c>
      <c r="J3944">
        <f>VLOOKUP(F3944,profesor!$G$2:$H$101,2,0)</f>
        <v>38</v>
      </c>
      <c r="K3944">
        <f>VLOOKUP(H3944,ar_predmet!A:C,3,0)</f>
        <v>178</v>
      </c>
      <c r="L3944" s="3">
        <f>VLOOKUP(H3944,ar_predmet!A:C,2,FALSE())</f>
        <v>7201</v>
      </c>
      <c r="M3944">
        <f>+VLOOKUP(G3944,tip_dogodka!$B$2:$C$10,2,0)</f>
        <v>1</v>
      </c>
      <c r="N3944">
        <f>+VLOOKUP(E3944,prostor!$F$1:$G$101,2,0)</f>
        <v>11</v>
      </c>
      <c r="O3944">
        <f t="shared" si="243"/>
        <v>150</v>
      </c>
      <c r="P3944">
        <f>VLOOKUP(O3944,mi2hh!A$2:B$4261,2,FALSE())</f>
        <v>3</v>
      </c>
      <c r="Q3944" t="str">
        <f t="shared" si="244"/>
        <v>Red</v>
      </c>
      <c r="R3944" t="str">
        <f t="shared" si="245"/>
        <v>MA</v>
      </c>
      <c r="S3944" s="24" t="s">
        <v>1230</v>
      </c>
      <c r="T3944" t="str">
        <f t="shared" si="246"/>
        <v/>
      </c>
      <c r="U3944">
        <f>VLOOKUP(S3944,ar_skupina!L$2:M$136,2,FALSE())</f>
        <v>86</v>
      </c>
    </row>
    <row r="3945" spans="1:21" ht="14.25" customHeight="1" x14ac:dyDescent="0.25">
      <c r="A3945">
        <v>4724</v>
      </c>
      <c r="B3945" s="9">
        <v>45253.416666666701</v>
      </c>
      <c r="C3945" s="9">
        <v>45253.59375</v>
      </c>
      <c r="D3945" t="s">
        <v>2478</v>
      </c>
      <c r="E3945">
        <v>301</v>
      </c>
      <c r="F3945" t="s">
        <v>2462</v>
      </c>
      <c r="G3945" t="s">
        <v>2</v>
      </c>
      <c r="H3945" t="s">
        <v>2124</v>
      </c>
      <c r="I3945" s="63" t="e">
        <f t="array" ref="I3945">_xlfn.IFS(#REF!="1",1,#REF!="2",2,#REF!="3",3,#REF!="1A",4,#REF!="1B",5,#REF!="2A",6,#REF!="2B",7,#REF!="3A",8,#REF!="3B",9,#REF!="4A",10,#REF!="","")</f>
        <v>#REF!</v>
      </c>
      <c r="J3945">
        <f>VLOOKUP(F3945,profesor!$G$2:$H$101,2,0)</f>
        <v>38</v>
      </c>
      <c r="K3945">
        <f>VLOOKUP(H3945,ar_predmet!A:C,3,0)</f>
        <v>56</v>
      </c>
      <c r="L3945" s="3">
        <f>VLOOKUP(H3945,ar_predmet!A:C,2,FALSE())</f>
        <v>5313</v>
      </c>
      <c r="M3945">
        <f>+VLOOKUP(G3945,tip_dogodka!$B$2:$C$10,2,0)</f>
        <v>1</v>
      </c>
      <c r="N3945">
        <f>+VLOOKUP(E3945,prostor!$F$1:$G$101,2,0)</f>
        <v>5</v>
      </c>
      <c r="O3945">
        <f t="shared" si="243"/>
        <v>255</v>
      </c>
      <c r="P3945">
        <f>VLOOKUP(O3945,mi2hh!A$2:B$4261,2,FALSE())</f>
        <v>5</v>
      </c>
      <c r="Q3945" t="str">
        <f t="shared" si="244"/>
        <v>Red</v>
      </c>
      <c r="R3945" t="str">
        <f t="shared" si="245"/>
        <v>VS</v>
      </c>
      <c r="S3945" s="24" t="s">
        <v>1176</v>
      </c>
      <c r="T3945" t="str">
        <f t="shared" si="246"/>
        <v/>
      </c>
      <c r="U3945">
        <f>VLOOKUP(S3945,ar_skupina!L$2:M$136,2,FALSE())</f>
        <v>7</v>
      </c>
    </row>
    <row r="3946" spans="1:21" ht="14.25" customHeight="1" x14ac:dyDescent="0.25">
      <c r="A3946">
        <v>4727</v>
      </c>
      <c r="B3946" s="9">
        <v>45436.416666666701</v>
      </c>
      <c r="C3946" s="9">
        <v>45436.520833333299</v>
      </c>
      <c r="D3946" t="s">
        <v>2473</v>
      </c>
      <c r="E3946" t="s">
        <v>16</v>
      </c>
      <c r="F3946" t="s">
        <v>2462</v>
      </c>
      <c r="G3946" t="s">
        <v>5</v>
      </c>
      <c r="H3946" t="s">
        <v>2467</v>
      </c>
      <c r="I3946" s="63" t="e">
        <f t="array" ref="I3946">_xlfn.IFS(#REF!="1",1,#REF!="2",2,#REF!="3",3,#REF!="1A",4,#REF!="1B",5,#REF!="2A",6,#REF!="2B",7,#REF!="3A",8,#REF!="3B",9,#REF!="4A",10,#REF!="","")</f>
        <v>#REF!</v>
      </c>
      <c r="J3946">
        <f>VLOOKUP(F3946,profesor!$G$2:$H$101,2,0)</f>
        <v>38</v>
      </c>
      <c r="K3946">
        <f>VLOOKUP(H3946,ar_predmet!A:C,3,0)</f>
        <v>19</v>
      </c>
      <c r="L3946" s="3">
        <f>VLOOKUP(H3946,ar_predmet!A:C,2,FALSE())</f>
        <v>5218</v>
      </c>
      <c r="M3946">
        <f>+VLOOKUP(G3946,tip_dogodka!$B$2:$C$10,2,0)</f>
        <v>4</v>
      </c>
      <c r="N3946">
        <f>+VLOOKUP(E3946,prostor!$F$1:$G$101,2,0)</f>
        <v>54</v>
      </c>
      <c r="O3946">
        <f t="shared" si="243"/>
        <v>150</v>
      </c>
      <c r="P3946">
        <f>VLOOKUP(O3946,mi2hh!A$2:B$4261,2,FALSE())</f>
        <v>3</v>
      </c>
      <c r="Q3946" t="str">
        <f t="shared" si="244"/>
        <v>Red</v>
      </c>
      <c r="R3946" t="str">
        <f t="shared" si="245"/>
        <v>UN</v>
      </c>
      <c r="S3946" s="24" t="s">
        <v>1204</v>
      </c>
      <c r="T3946" t="str">
        <f t="shared" si="246"/>
        <v/>
      </c>
      <c r="U3946">
        <f>VLOOKUP(S3946,ar_skupina!L$2:M$136,2,FALSE())</f>
        <v>55</v>
      </c>
    </row>
    <row r="3947" spans="1:21" ht="14.25" customHeight="1" x14ac:dyDescent="0.25">
      <c r="A3947">
        <v>4728</v>
      </c>
      <c r="B3947" s="9">
        <v>45420.416666666701</v>
      </c>
      <c r="C3947" s="9">
        <v>45420.520833333299</v>
      </c>
      <c r="D3947" t="s">
        <v>2479</v>
      </c>
      <c r="E3947">
        <v>307</v>
      </c>
      <c r="F3947" t="s">
        <v>2462</v>
      </c>
      <c r="G3947" t="s">
        <v>2</v>
      </c>
      <c r="H3947" t="s">
        <v>2467</v>
      </c>
      <c r="I3947" s="63" t="e">
        <f t="array" ref="I3947">_xlfn.IFS(#REF!="1",1,#REF!="2",2,#REF!="3",3,#REF!="1A",4,#REF!="1B",5,#REF!="2A",6,#REF!="2B",7,#REF!="3A",8,#REF!="3B",9,#REF!="4A",10,#REF!="","")</f>
        <v>#REF!</v>
      </c>
      <c r="J3947">
        <f>VLOOKUP(F3947,profesor!$G$2:$H$101,2,0)</f>
        <v>38</v>
      </c>
      <c r="K3947">
        <f>VLOOKUP(H3947,ar_predmet!A:C,3,0)</f>
        <v>19</v>
      </c>
      <c r="L3947" s="3">
        <f>VLOOKUP(H3947,ar_predmet!A:C,2,FALSE())</f>
        <v>5218</v>
      </c>
      <c r="M3947">
        <f>+VLOOKUP(G3947,tip_dogodka!$B$2:$C$10,2,0)</f>
        <v>1</v>
      </c>
      <c r="N3947">
        <f>+VLOOKUP(E3947,prostor!$F$1:$G$101,2,0)</f>
        <v>9</v>
      </c>
      <c r="O3947">
        <f t="shared" si="243"/>
        <v>150</v>
      </c>
      <c r="P3947">
        <f>VLOOKUP(O3947,mi2hh!A$2:B$4261,2,FALSE())</f>
        <v>3</v>
      </c>
      <c r="Q3947" t="str">
        <f t="shared" si="244"/>
        <v>Red</v>
      </c>
      <c r="R3947" t="str">
        <f t="shared" si="245"/>
        <v>UN</v>
      </c>
      <c r="S3947" s="24" t="s">
        <v>1204</v>
      </c>
      <c r="T3947" t="str">
        <f t="shared" si="246"/>
        <v/>
      </c>
      <c r="U3947">
        <f>VLOOKUP(S3947,ar_skupina!L$2:M$136,2,FALSE())</f>
        <v>55</v>
      </c>
    </row>
    <row r="3948" spans="1:21" ht="14.25" customHeight="1" x14ac:dyDescent="0.25">
      <c r="A3948">
        <v>4729</v>
      </c>
      <c r="B3948" s="9">
        <v>45401.791666666701</v>
      </c>
      <c r="C3948" s="9">
        <v>45401.961805555598</v>
      </c>
      <c r="D3948" t="s">
        <v>2474</v>
      </c>
      <c r="E3948" t="s">
        <v>17</v>
      </c>
      <c r="F3948" t="s">
        <v>2462</v>
      </c>
      <c r="G3948" t="s">
        <v>2</v>
      </c>
      <c r="H3948" t="s">
        <v>2467</v>
      </c>
      <c r="I3948" s="63" t="e">
        <f t="array" ref="I3948">_xlfn.IFS(#REF!="1",1,#REF!="2",2,#REF!="3",3,#REF!="1A",4,#REF!="1B",5,#REF!="2A",6,#REF!="2B",7,#REF!="3A",8,#REF!="3B",9,#REF!="4A",10,#REF!="","")</f>
        <v>#REF!</v>
      </c>
      <c r="J3948">
        <f>VLOOKUP(F3948,profesor!$G$2:$H$101,2,0)</f>
        <v>38</v>
      </c>
      <c r="K3948">
        <f>VLOOKUP(H3948,ar_predmet!A:C,3,0)</f>
        <v>19</v>
      </c>
      <c r="L3948" s="3">
        <f>VLOOKUP(H3948,ar_predmet!A:C,2,FALSE())</f>
        <v>5218</v>
      </c>
      <c r="M3948">
        <f>+VLOOKUP(G3948,tip_dogodka!$B$2:$C$10,2,0)</f>
        <v>1</v>
      </c>
      <c r="N3948">
        <f>+VLOOKUP(E3948,prostor!$F$1:$G$101,2,0)</f>
        <v>55</v>
      </c>
      <c r="O3948">
        <f t="shared" si="243"/>
        <v>245</v>
      </c>
      <c r="P3948">
        <f>VLOOKUP(O3948,mi2hh!A$2:B$4261,2,FALSE())</f>
        <v>5</v>
      </c>
      <c r="Q3948" t="str">
        <f t="shared" si="244"/>
        <v>Izr</v>
      </c>
      <c r="R3948" t="str">
        <f t="shared" si="245"/>
        <v>VS</v>
      </c>
      <c r="S3948" s="24" t="s">
        <v>1250</v>
      </c>
      <c r="T3948" t="str">
        <f t="shared" si="246"/>
        <v/>
      </c>
      <c r="U3948">
        <f>VLOOKUP(S3948,ar_skupina!L$2:M$136,2,FALSE())</f>
        <v>104</v>
      </c>
    </row>
    <row r="3949" spans="1:21" ht="14.25" customHeight="1" x14ac:dyDescent="0.25">
      <c r="A3949">
        <v>4731</v>
      </c>
      <c r="B3949" s="9">
        <v>45378.635416666701</v>
      </c>
      <c r="C3949" s="9">
        <v>45378.739583333299</v>
      </c>
      <c r="D3949" t="s">
        <v>2477</v>
      </c>
      <c r="E3949" t="s">
        <v>16</v>
      </c>
      <c r="F3949" t="s">
        <v>2462</v>
      </c>
      <c r="G3949" t="s">
        <v>5</v>
      </c>
      <c r="H3949" t="s">
        <v>2467</v>
      </c>
      <c r="I3949" s="63" t="e">
        <f t="array" ref="I3949">_xlfn.IFS(#REF!="1",1,#REF!="2",2,#REF!="3",3,#REF!="1A",4,#REF!="1B",5,#REF!="2A",6,#REF!="2B",7,#REF!="3A",8,#REF!="3B",9,#REF!="4A",10,#REF!="","")</f>
        <v>#REF!</v>
      </c>
      <c r="J3949">
        <f>VLOOKUP(F3949,profesor!$G$2:$H$101,2,0)</f>
        <v>38</v>
      </c>
      <c r="K3949">
        <f>VLOOKUP(H3949,ar_predmet!A:C,3,0)</f>
        <v>19</v>
      </c>
      <c r="L3949" s="3">
        <f>VLOOKUP(H3949,ar_predmet!A:C,2,FALSE())</f>
        <v>5218</v>
      </c>
      <c r="M3949">
        <f>+VLOOKUP(G3949,tip_dogodka!$B$2:$C$10,2,0)</f>
        <v>4</v>
      </c>
      <c r="N3949">
        <f>+VLOOKUP(E3949,prostor!$F$1:$G$101,2,0)</f>
        <v>54</v>
      </c>
      <c r="O3949">
        <f t="shared" si="243"/>
        <v>150</v>
      </c>
      <c r="P3949">
        <f>VLOOKUP(O3949,mi2hh!A$2:B$4261,2,FALSE())</f>
        <v>3</v>
      </c>
      <c r="Q3949" t="str">
        <f t="shared" si="244"/>
        <v>Red</v>
      </c>
      <c r="R3949" t="str">
        <f t="shared" si="245"/>
        <v>VS</v>
      </c>
      <c r="S3949" s="24" t="s">
        <v>1167</v>
      </c>
      <c r="T3949" t="str">
        <f t="shared" si="246"/>
        <v/>
      </c>
      <c r="U3949">
        <f>VLOOKUP(S3949,ar_skupina!L$2:M$136,2,FALSE())</f>
        <v>29</v>
      </c>
    </row>
    <row r="3950" spans="1:21" ht="14.25" customHeight="1" x14ac:dyDescent="0.25">
      <c r="A3950">
        <v>4732</v>
      </c>
      <c r="B3950" s="9">
        <v>45303.375</v>
      </c>
      <c r="C3950" s="9">
        <v>45303.548611111102</v>
      </c>
      <c r="D3950" t="s">
        <v>2480</v>
      </c>
      <c r="E3950" t="s">
        <v>17</v>
      </c>
      <c r="F3950" t="s">
        <v>2462</v>
      </c>
      <c r="G3950" t="s">
        <v>2</v>
      </c>
      <c r="H3950" t="s">
        <v>1053</v>
      </c>
      <c r="I3950" s="63" t="e">
        <f t="array" ref="I3950">_xlfn.IFS(#REF!="1",1,#REF!="2",2,#REF!="3",3,#REF!="1A",4,#REF!="1B",5,#REF!="2A",6,#REF!="2B",7,#REF!="3A",8,#REF!="3B",9,#REF!="4A",10,#REF!="","")</f>
        <v>#REF!</v>
      </c>
      <c r="J3950">
        <f>VLOOKUP(F3950,profesor!$G$2:$H$101,2,0)</f>
        <v>38</v>
      </c>
      <c r="K3950">
        <f>VLOOKUP(H3950,ar_predmet!A:C,3,0)</f>
        <v>336</v>
      </c>
      <c r="L3950" s="3" t="str">
        <f>VLOOKUP(H3950,ar_predmet!A:C,2,FALSE())</f>
        <v>NA005</v>
      </c>
      <c r="M3950">
        <f>+VLOOKUP(G3950,tip_dogodka!$B$2:$C$10,2,0)</f>
        <v>1</v>
      </c>
      <c r="N3950">
        <f>+VLOOKUP(E3950,prostor!$F$1:$G$101,2,0)</f>
        <v>55</v>
      </c>
      <c r="O3950">
        <f t="shared" si="243"/>
        <v>250</v>
      </c>
      <c r="P3950">
        <f>VLOOKUP(O3950,mi2hh!A$2:B$4261,2,FALSE())</f>
        <v>5</v>
      </c>
      <c r="Q3950" t="str">
        <f t="shared" si="244"/>
        <v>Red</v>
      </c>
      <c r="R3950" t="str">
        <f t="shared" si="245"/>
        <v>MA</v>
      </c>
      <c r="S3950" s="24" t="s">
        <v>1231</v>
      </c>
      <c r="T3950" t="str">
        <f t="shared" si="246"/>
        <v/>
      </c>
      <c r="U3950">
        <f>VLOOKUP(S3950,ar_skupina!L$2:M$136,2,FALSE())</f>
        <v>87</v>
      </c>
    </row>
    <row r="3951" spans="1:21" ht="14.25" customHeight="1" x14ac:dyDescent="0.25">
      <c r="A3951">
        <v>4733</v>
      </c>
      <c r="B3951" s="9">
        <v>45273.375</v>
      </c>
      <c r="C3951" s="9">
        <v>45273.479166666701</v>
      </c>
      <c r="D3951" t="s">
        <v>2471</v>
      </c>
      <c r="E3951" t="s">
        <v>16</v>
      </c>
      <c r="F3951" t="s">
        <v>2462</v>
      </c>
      <c r="G3951" t="s">
        <v>4</v>
      </c>
      <c r="H3951" t="s">
        <v>1906</v>
      </c>
      <c r="I3951" s="63" t="e">
        <f t="array" ref="I3951">_xlfn.IFS(#REF!="1",1,#REF!="2",2,#REF!="3",3,#REF!="1A",4,#REF!="1B",5,#REF!="2A",6,#REF!="2B",7,#REF!="3A",8,#REF!="3B",9,#REF!="4A",10,#REF!="","")</f>
        <v>#REF!</v>
      </c>
      <c r="J3951">
        <f>VLOOKUP(F3951,profesor!$G$2:$H$101,2,0)</f>
        <v>38</v>
      </c>
      <c r="K3951">
        <f>VLOOKUP(H3951,ar_predmet!A:C,3,0)</f>
        <v>122</v>
      </c>
      <c r="L3951" s="3">
        <f>VLOOKUP(H3951,ar_predmet!A:C,2,FALSE())</f>
        <v>6315</v>
      </c>
      <c r="M3951">
        <f>+VLOOKUP(G3951,tip_dogodka!$B$2:$C$10,2,0)</f>
        <v>3</v>
      </c>
      <c r="N3951">
        <f>+VLOOKUP(E3951,prostor!$F$1:$G$101,2,0)</f>
        <v>54</v>
      </c>
      <c r="O3951">
        <f t="shared" si="243"/>
        <v>150</v>
      </c>
      <c r="P3951">
        <f>VLOOKUP(O3951,mi2hh!A$2:B$4261,2,FALSE())</f>
        <v>3</v>
      </c>
      <c r="Q3951" t="str">
        <f t="shared" si="244"/>
        <v>Red</v>
      </c>
      <c r="R3951" t="str">
        <f t="shared" si="245"/>
        <v>UN</v>
      </c>
      <c r="S3951" s="24" t="s">
        <v>1216</v>
      </c>
      <c r="T3951" t="str">
        <f t="shared" si="246"/>
        <v/>
      </c>
      <c r="U3951">
        <f>VLOOKUP(S3951,ar_skupina!L$2:M$136,2,FALSE())</f>
        <v>73</v>
      </c>
    </row>
    <row r="3952" spans="1:21" ht="14.25" customHeight="1" x14ac:dyDescent="0.25">
      <c r="A3952">
        <v>4735</v>
      </c>
      <c r="B3952" s="9">
        <v>45392.416666666701</v>
      </c>
      <c r="C3952" s="9">
        <v>45392.520833333299</v>
      </c>
      <c r="D3952" t="s">
        <v>2479</v>
      </c>
      <c r="E3952">
        <v>307</v>
      </c>
      <c r="F3952" t="s">
        <v>2462</v>
      </c>
      <c r="G3952" t="s">
        <v>2</v>
      </c>
      <c r="H3952" t="s">
        <v>2467</v>
      </c>
      <c r="I3952" s="63" t="e">
        <f t="array" ref="I3952">_xlfn.IFS(#REF!="1",1,#REF!="2",2,#REF!="3",3,#REF!="1A",4,#REF!="1B",5,#REF!="2A",6,#REF!="2B",7,#REF!="3A",8,#REF!="3B",9,#REF!="4A",10,#REF!="","")</f>
        <v>#REF!</v>
      </c>
      <c r="J3952">
        <f>VLOOKUP(F3952,profesor!$G$2:$H$101,2,0)</f>
        <v>38</v>
      </c>
      <c r="K3952">
        <f>VLOOKUP(H3952,ar_predmet!A:C,3,0)</f>
        <v>19</v>
      </c>
      <c r="L3952" s="3">
        <f>VLOOKUP(H3952,ar_predmet!A:C,2,FALSE())</f>
        <v>5218</v>
      </c>
      <c r="M3952">
        <f>+VLOOKUP(G3952,tip_dogodka!$B$2:$C$10,2,0)</f>
        <v>1</v>
      </c>
      <c r="N3952">
        <f>+VLOOKUP(E3952,prostor!$F$1:$G$101,2,0)</f>
        <v>9</v>
      </c>
      <c r="O3952">
        <f t="shared" si="243"/>
        <v>150</v>
      </c>
      <c r="P3952">
        <f>VLOOKUP(O3952,mi2hh!A$2:B$4261,2,FALSE())</f>
        <v>3</v>
      </c>
      <c r="Q3952" t="str">
        <f t="shared" si="244"/>
        <v>Red</v>
      </c>
      <c r="R3952" t="str">
        <f t="shared" si="245"/>
        <v>UN</v>
      </c>
      <c r="S3952" s="24" t="s">
        <v>1204</v>
      </c>
      <c r="T3952" t="str">
        <f t="shared" si="246"/>
        <v/>
      </c>
      <c r="U3952">
        <f>VLOOKUP(S3952,ar_skupina!L$2:M$136,2,FALSE())</f>
        <v>55</v>
      </c>
    </row>
    <row r="3953" spans="1:21" ht="14.25" customHeight="1" x14ac:dyDescent="0.25">
      <c r="A3953">
        <v>4736</v>
      </c>
      <c r="B3953" s="9">
        <v>45357.635416666701</v>
      </c>
      <c r="C3953" s="9">
        <v>45357.739583333299</v>
      </c>
      <c r="D3953" t="s">
        <v>2475</v>
      </c>
      <c r="E3953">
        <v>306</v>
      </c>
      <c r="F3953" t="s">
        <v>2462</v>
      </c>
      <c r="G3953" t="s">
        <v>2</v>
      </c>
      <c r="H3953" t="s">
        <v>2467</v>
      </c>
      <c r="I3953" s="63" t="e">
        <f t="array" ref="I3953">_xlfn.IFS(#REF!="1",1,#REF!="2",2,#REF!="3",3,#REF!="1A",4,#REF!="1B",5,#REF!="2A",6,#REF!="2B",7,#REF!="3A",8,#REF!="3B",9,#REF!="4A",10,#REF!="","")</f>
        <v>#REF!</v>
      </c>
      <c r="J3953">
        <f>VLOOKUP(F3953,profesor!$G$2:$H$101,2,0)</f>
        <v>38</v>
      </c>
      <c r="K3953">
        <f>VLOOKUP(H3953,ar_predmet!A:C,3,0)</f>
        <v>19</v>
      </c>
      <c r="L3953" s="3">
        <f>VLOOKUP(H3953,ar_predmet!A:C,2,FALSE())</f>
        <v>5218</v>
      </c>
      <c r="M3953">
        <f>+VLOOKUP(G3953,tip_dogodka!$B$2:$C$10,2,0)</f>
        <v>1</v>
      </c>
      <c r="N3953">
        <f>+VLOOKUP(E3953,prostor!$F$1:$G$101,2,0)</f>
        <v>8</v>
      </c>
      <c r="O3953">
        <f t="shared" si="243"/>
        <v>150</v>
      </c>
      <c r="P3953">
        <f>VLOOKUP(O3953,mi2hh!A$2:B$4261,2,FALSE())</f>
        <v>3</v>
      </c>
      <c r="Q3953" t="str">
        <f t="shared" si="244"/>
        <v>Red</v>
      </c>
      <c r="R3953" t="str">
        <f t="shared" si="245"/>
        <v>VS</v>
      </c>
      <c r="S3953" s="24" t="s">
        <v>1167</v>
      </c>
      <c r="T3953" t="str">
        <f t="shared" si="246"/>
        <v/>
      </c>
      <c r="U3953">
        <f>VLOOKUP(S3953,ar_skupina!L$2:M$136,2,FALSE())</f>
        <v>29</v>
      </c>
    </row>
    <row r="3954" spans="1:21" ht="14.25" customHeight="1" x14ac:dyDescent="0.25">
      <c r="A3954">
        <v>4738</v>
      </c>
      <c r="B3954" s="9">
        <v>45223.791666666701</v>
      </c>
      <c r="C3954" s="9">
        <v>45223.958333333299</v>
      </c>
      <c r="D3954" t="s">
        <v>2128</v>
      </c>
      <c r="E3954" t="s">
        <v>16</v>
      </c>
      <c r="F3954" t="s">
        <v>2462</v>
      </c>
      <c r="G3954" t="s">
        <v>4</v>
      </c>
      <c r="H3954" t="s">
        <v>2124</v>
      </c>
      <c r="I3954" s="63" t="e">
        <f t="array" ref="I3954">_xlfn.IFS(#REF!="1",1,#REF!="2",2,#REF!="3",3,#REF!="1A",4,#REF!="1B",5,#REF!="2A",6,#REF!="2B",7,#REF!="3A",8,#REF!="3B",9,#REF!="4A",10,#REF!="","")</f>
        <v>#REF!</v>
      </c>
      <c r="J3954">
        <f>VLOOKUP(F3954,profesor!$G$2:$H$101,2,0)</f>
        <v>38</v>
      </c>
      <c r="K3954">
        <f>VLOOKUP(H3954,ar_predmet!A:C,3,0)</f>
        <v>56</v>
      </c>
      <c r="L3954" s="3">
        <f>VLOOKUP(H3954,ar_predmet!A:C,2,FALSE())</f>
        <v>5313</v>
      </c>
      <c r="M3954">
        <f>+VLOOKUP(G3954,tip_dogodka!$B$2:$C$10,2,0)</f>
        <v>3</v>
      </c>
      <c r="N3954">
        <f>+VLOOKUP(E3954,prostor!$F$1:$G$101,2,0)</f>
        <v>54</v>
      </c>
      <c r="O3954">
        <f t="shared" si="243"/>
        <v>240</v>
      </c>
      <c r="P3954">
        <f>VLOOKUP(O3954,mi2hh!A$2:B$4261,2,FALSE())</f>
        <v>5</v>
      </c>
      <c r="Q3954" t="str">
        <f t="shared" si="244"/>
        <v>Izr</v>
      </c>
      <c r="R3954" t="str">
        <f t="shared" si="245"/>
        <v>VS</v>
      </c>
      <c r="S3954" s="24" t="s">
        <v>1257</v>
      </c>
      <c r="T3954" t="str">
        <f t="shared" si="246"/>
        <v/>
      </c>
      <c r="U3954">
        <f>VLOOKUP(S3954,ar_skupina!L$2:M$136,2,FALSE())</f>
        <v>105</v>
      </c>
    </row>
    <row r="3955" spans="1:21" ht="14.25" customHeight="1" x14ac:dyDescent="0.25">
      <c r="A3955">
        <v>4741</v>
      </c>
      <c r="B3955" s="9">
        <v>45391.416666666701</v>
      </c>
      <c r="C3955" s="9">
        <v>45391.520833333299</v>
      </c>
      <c r="D3955" t="s">
        <v>2469</v>
      </c>
      <c r="E3955" t="s">
        <v>16</v>
      </c>
      <c r="F3955" t="s">
        <v>2462</v>
      </c>
      <c r="G3955" t="s">
        <v>4</v>
      </c>
      <c r="H3955" t="s">
        <v>2467</v>
      </c>
      <c r="I3955" s="63" t="e">
        <f t="array" ref="I3955">_xlfn.IFS(#REF!="1",1,#REF!="2",2,#REF!="3",3,#REF!="1A",4,#REF!="1B",5,#REF!="2A",6,#REF!="2B",7,#REF!="3A",8,#REF!="3B",9,#REF!="4A",10,#REF!="","")</f>
        <v>#REF!</v>
      </c>
      <c r="J3955">
        <f>VLOOKUP(F3955,profesor!$G$2:$H$101,2,0)</f>
        <v>38</v>
      </c>
      <c r="K3955">
        <f>VLOOKUP(H3955,ar_predmet!A:C,3,0)</f>
        <v>19</v>
      </c>
      <c r="L3955" s="3">
        <f>VLOOKUP(H3955,ar_predmet!A:C,2,FALSE())</f>
        <v>5218</v>
      </c>
      <c r="M3955">
        <f>+VLOOKUP(G3955,tip_dogodka!$B$2:$C$10,2,0)</f>
        <v>3</v>
      </c>
      <c r="N3955">
        <f>+VLOOKUP(E3955,prostor!$F$1:$G$101,2,0)</f>
        <v>54</v>
      </c>
      <c r="O3955">
        <f t="shared" si="243"/>
        <v>150</v>
      </c>
      <c r="P3955">
        <f>VLOOKUP(O3955,mi2hh!A$2:B$4261,2,FALSE())</f>
        <v>3</v>
      </c>
      <c r="Q3955" t="str">
        <f t="shared" si="244"/>
        <v>Red</v>
      </c>
      <c r="R3955" t="str">
        <f t="shared" si="245"/>
        <v>UN</v>
      </c>
      <c r="S3955" s="24" t="s">
        <v>1204</v>
      </c>
      <c r="T3955" t="str">
        <f t="shared" si="246"/>
        <v/>
      </c>
      <c r="U3955">
        <f>VLOOKUP(S3955,ar_skupina!L$2:M$136,2,FALSE())</f>
        <v>55</v>
      </c>
    </row>
    <row r="3956" spans="1:21" ht="14.25" customHeight="1" x14ac:dyDescent="0.25">
      <c r="A3956">
        <v>4742</v>
      </c>
      <c r="B3956" s="9">
        <v>45399.416666666701</v>
      </c>
      <c r="C3956" s="9">
        <v>45399.520833333299</v>
      </c>
      <c r="D3956" t="s">
        <v>2469</v>
      </c>
      <c r="E3956" t="s">
        <v>16</v>
      </c>
      <c r="F3956" t="s">
        <v>2462</v>
      </c>
      <c r="G3956" t="s">
        <v>4</v>
      </c>
      <c r="H3956" t="s">
        <v>2467</v>
      </c>
      <c r="I3956" s="63" t="e">
        <f t="array" ref="I3956">_xlfn.IFS(#REF!="1",1,#REF!="2",2,#REF!="3",3,#REF!="1A",4,#REF!="1B",5,#REF!="2A",6,#REF!="2B",7,#REF!="3A",8,#REF!="3B",9,#REF!="4A",10,#REF!="","")</f>
        <v>#REF!</v>
      </c>
      <c r="J3956">
        <f>VLOOKUP(F3956,profesor!$G$2:$H$101,2,0)</f>
        <v>38</v>
      </c>
      <c r="K3956">
        <f>VLOOKUP(H3956,ar_predmet!A:C,3,0)</f>
        <v>19</v>
      </c>
      <c r="L3956" s="3">
        <f>VLOOKUP(H3956,ar_predmet!A:C,2,FALSE())</f>
        <v>5218</v>
      </c>
      <c r="M3956">
        <f>+VLOOKUP(G3956,tip_dogodka!$B$2:$C$10,2,0)</f>
        <v>3</v>
      </c>
      <c r="N3956">
        <f>+VLOOKUP(E3956,prostor!$F$1:$G$101,2,0)</f>
        <v>54</v>
      </c>
      <c r="O3956">
        <f t="shared" si="243"/>
        <v>150</v>
      </c>
      <c r="P3956">
        <f>VLOOKUP(O3956,mi2hh!A$2:B$4261,2,FALSE())</f>
        <v>3</v>
      </c>
      <c r="Q3956" t="str">
        <f t="shared" si="244"/>
        <v>Red</v>
      </c>
      <c r="R3956" t="str">
        <f t="shared" si="245"/>
        <v>UN</v>
      </c>
      <c r="S3956" s="24" t="s">
        <v>1204</v>
      </c>
      <c r="T3956" t="str">
        <f t="shared" si="246"/>
        <v/>
      </c>
      <c r="U3956">
        <f>VLOOKUP(S3956,ar_skupina!L$2:M$136,2,FALSE())</f>
        <v>55</v>
      </c>
    </row>
    <row r="3957" spans="1:21" ht="14.25" customHeight="1" x14ac:dyDescent="0.25">
      <c r="A3957">
        <v>4744</v>
      </c>
      <c r="B3957" s="9">
        <v>45356.75</v>
      </c>
      <c r="C3957" s="9">
        <v>45356.920138888898</v>
      </c>
      <c r="D3957" t="s">
        <v>2481</v>
      </c>
      <c r="E3957">
        <v>306</v>
      </c>
      <c r="F3957" t="s">
        <v>2462</v>
      </c>
      <c r="G3957" t="s">
        <v>2</v>
      </c>
      <c r="H3957" t="s">
        <v>1053</v>
      </c>
      <c r="I3957" s="63" t="e">
        <f t="array" ref="I3957">_xlfn.IFS(#REF!="1",1,#REF!="2",2,#REF!="3",3,#REF!="1A",4,#REF!="1B",5,#REF!="2A",6,#REF!="2B",7,#REF!="3A",8,#REF!="3B",9,#REF!="4A",10,#REF!="","")</f>
        <v>#REF!</v>
      </c>
      <c r="J3957">
        <f>VLOOKUP(F3957,profesor!$G$2:$H$101,2,0)</f>
        <v>38</v>
      </c>
      <c r="K3957">
        <f>VLOOKUP(H3957,ar_predmet!A:C,3,0)</f>
        <v>336</v>
      </c>
      <c r="L3957" s="3" t="str">
        <f>VLOOKUP(H3957,ar_predmet!A:C,2,FALSE())</f>
        <v>NA005</v>
      </c>
      <c r="M3957">
        <f>+VLOOKUP(G3957,tip_dogodka!$B$2:$C$10,2,0)</f>
        <v>1</v>
      </c>
      <c r="N3957">
        <f>+VLOOKUP(E3957,prostor!$F$1:$G$101,2,0)</f>
        <v>8</v>
      </c>
      <c r="O3957">
        <f t="shared" si="243"/>
        <v>245</v>
      </c>
      <c r="P3957">
        <f>VLOOKUP(O3957,mi2hh!A$2:B$4261,2,FALSE())</f>
        <v>5</v>
      </c>
      <c r="Q3957" t="str">
        <f t="shared" si="244"/>
        <v>Izr</v>
      </c>
      <c r="R3957" t="str">
        <f t="shared" si="245"/>
        <v>MA</v>
      </c>
      <c r="S3957" s="24" t="s">
        <v>1274</v>
      </c>
      <c r="T3957" t="str">
        <f t="shared" si="246"/>
        <v/>
      </c>
      <c r="U3957">
        <f>VLOOKUP(S3957,ar_skupina!L$2:M$136,2,FALSE())</f>
        <v>125</v>
      </c>
    </row>
    <row r="3958" spans="1:21" ht="14.25" customHeight="1" x14ac:dyDescent="0.25">
      <c r="A3958">
        <v>4745</v>
      </c>
      <c r="B3958" s="9">
        <v>45279.375</v>
      </c>
      <c r="C3958" s="9">
        <v>45279.479166666701</v>
      </c>
      <c r="D3958" t="s">
        <v>2482</v>
      </c>
      <c r="E3958">
        <v>303</v>
      </c>
      <c r="F3958" t="s">
        <v>2462</v>
      </c>
      <c r="G3958" t="s">
        <v>2</v>
      </c>
      <c r="H3958" t="s">
        <v>1906</v>
      </c>
      <c r="I3958" s="63" t="e">
        <f t="array" ref="I3958">_xlfn.IFS(#REF!="1",1,#REF!="2",2,#REF!="3",3,#REF!="1A",4,#REF!="1B",5,#REF!="2A",6,#REF!="2B",7,#REF!="3A",8,#REF!="3B",9,#REF!="4A",10,#REF!="","")</f>
        <v>#REF!</v>
      </c>
      <c r="J3958">
        <f>VLOOKUP(F3958,profesor!$G$2:$H$101,2,0)</f>
        <v>38</v>
      </c>
      <c r="K3958">
        <f>VLOOKUP(H3958,ar_predmet!A:C,3,0)</f>
        <v>122</v>
      </c>
      <c r="L3958" s="3">
        <f>VLOOKUP(H3958,ar_predmet!A:C,2,FALSE())</f>
        <v>6315</v>
      </c>
      <c r="M3958">
        <f>+VLOOKUP(G3958,tip_dogodka!$B$2:$C$10,2,0)</f>
        <v>1</v>
      </c>
      <c r="N3958">
        <f>+VLOOKUP(E3958,prostor!$F$1:$G$101,2,0)</f>
        <v>7</v>
      </c>
      <c r="O3958">
        <f t="shared" si="243"/>
        <v>150</v>
      </c>
      <c r="P3958">
        <f>VLOOKUP(O3958,mi2hh!A$2:B$4261,2,FALSE())</f>
        <v>3</v>
      </c>
      <c r="Q3958" t="str">
        <f t="shared" si="244"/>
        <v>Red</v>
      </c>
      <c r="R3958" t="str">
        <f t="shared" si="245"/>
        <v>UN</v>
      </c>
      <c r="S3958" s="24" t="s">
        <v>1216</v>
      </c>
      <c r="T3958" t="str">
        <f t="shared" si="246"/>
        <v/>
      </c>
      <c r="U3958">
        <f>VLOOKUP(S3958,ar_skupina!L$2:M$136,2,FALSE())</f>
        <v>73</v>
      </c>
    </row>
    <row r="3959" spans="1:21" ht="14.25" customHeight="1" x14ac:dyDescent="0.25">
      <c r="A3959">
        <v>4748</v>
      </c>
      <c r="B3959" s="9">
        <v>45268.375</v>
      </c>
      <c r="C3959" s="9">
        <v>45268.479166666701</v>
      </c>
      <c r="D3959" t="s">
        <v>2471</v>
      </c>
      <c r="E3959" t="s">
        <v>16</v>
      </c>
      <c r="F3959" t="s">
        <v>2462</v>
      </c>
      <c r="G3959" t="s">
        <v>4</v>
      </c>
      <c r="H3959" t="s">
        <v>1906</v>
      </c>
      <c r="I3959" s="63" t="e">
        <f t="array" ref="I3959">_xlfn.IFS(#REF!="1",1,#REF!="2",2,#REF!="3",3,#REF!="1A",4,#REF!="1B",5,#REF!="2A",6,#REF!="2B",7,#REF!="3A",8,#REF!="3B",9,#REF!="4A",10,#REF!="","")</f>
        <v>#REF!</v>
      </c>
      <c r="J3959">
        <f>VLOOKUP(F3959,profesor!$G$2:$H$101,2,0)</f>
        <v>38</v>
      </c>
      <c r="K3959">
        <f>VLOOKUP(H3959,ar_predmet!A:C,3,0)</f>
        <v>122</v>
      </c>
      <c r="L3959" s="3">
        <f>VLOOKUP(H3959,ar_predmet!A:C,2,FALSE())</f>
        <v>6315</v>
      </c>
      <c r="M3959">
        <f>+VLOOKUP(G3959,tip_dogodka!$B$2:$C$10,2,0)</f>
        <v>3</v>
      </c>
      <c r="N3959">
        <f>+VLOOKUP(E3959,prostor!$F$1:$G$101,2,0)</f>
        <v>54</v>
      </c>
      <c r="O3959">
        <f t="shared" si="243"/>
        <v>150</v>
      </c>
      <c r="P3959">
        <f>VLOOKUP(O3959,mi2hh!A$2:B$4261,2,FALSE())</f>
        <v>3</v>
      </c>
      <c r="Q3959" t="str">
        <f t="shared" si="244"/>
        <v>Red</v>
      </c>
      <c r="R3959" t="str">
        <f t="shared" si="245"/>
        <v>UN</v>
      </c>
      <c r="S3959" s="24" t="s">
        <v>1216</v>
      </c>
      <c r="T3959" t="str">
        <f t="shared" si="246"/>
        <v/>
      </c>
      <c r="U3959">
        <f>VLOOKUP(S3959,ar_skupina!L$2:M$136,2,FALSE())</f>
        <v>73</v>
      </c>
    </row>
    <row r="3960" spans="1:21" ht="14.25" customHeight="1" x14ac:dyDescent="0.25">
      <c r="A3960">
        <v>4750</v>
      </c>
      <c r="B3960" s="9">
        <v>45377.635416666701</v>
      </c>
      <c r="C3960" s="9">
        <v>45377.739583333299</v>
      </c>
      <c r="D3960" t="s">
        <v>2477</v>
      </c>
      <c r="E3960" t="s">
        <v>16</v>
      </c>
      <c r="F3960" t="s">
        <v>2462</v>
      </c>
      <c r="G3960" t="s">
        <v>5</v>
      </c>
      <c r="H3960" t="s">
        <v>2467</v>
      </c>
      <c r="I3960" s="63" t="e">
        <f t="array" ref="I3960">_xlfn.IFS(#REF!="1",1,#REF!="2",2,#REF!="3",3,#REF!="1A",4,#REF!="1B",5,#REF!="2A",6,#REF!="2B",7,#REF!="3A",8,#REF!="3B",9,#REF!="4A",10,#REF!="","")</f>
        <v>#REF!</v>
      </c>
      <c r="J3960">
        <f>VLOOKUP(F3960,profesor!$G$2:$H$101,2,0)</f>
        <v>38</v>
      </c>
      <c r="K3960">
        <f>VLOOKUP(H3960,ar_predmet!A:C,3,0)</f>
        <v>19</v>
      </c>
      <c r="L3960" s="3">
        <f>VLOOKUP(H3960,ar_predmet!A:C,2,FALSE())</f>
        <v>5218</v>
      </c>
      <c r="M3960">
        <f>+VLOOKUP(G3960,tip_dogodka!$B$2:$C$10,2,0)</f>
        <v>4</v>
      </c>
      <c r="N3960">
        <f>+VLOOKUP(E3960,prostor!$F$1:$G$101,2,0)</f>
        <v>54</v>
      </c>
      <c r="O3960">
        <f t="shared" si="243"/>
        <v>150</v>
      </c>
      <c r="P3960">
        <f>VLOOKUP(O3960,mi2hh!A$2:B$4261,2,FALSE())</f>
        <v>3</v>
      </c>
      <c r="Q3960" t="str">
        <f t="shared" si="244"/>
        <v>Red</v>
      </c>
      <c r="R3960" t="str">
        <f t="shared" si="245"/>
        <v>VS</v>
      </c>
      <c r="S3960" s="24" t="s">
        <v>1167</v>
      </c>
      <c r="T3960" t="str">
        <f t="shared" si="246"/>
        <v/>
      </c>
      <c r="U3960">
        <f>VLOOKUP(S3960,ar_skupina!L$2:M$136,2,FALSE())</f>
        <v>29</v>
      </c>
    </row>
    <row r="3961" spans="1:21" ht="14.25" customHeight="1" x14ac:dyDescent="0.25">
      <c r="A3961">
        <v>4751</v>
      </c>
      <c r="B3961" s="9">
        <v>45208.791666666701</v>
      </c>
      <c r="C3961" s="9">
        <v>45208.895833333299</v>
      </c>
      <c r="D3961" t="s">
        <v>2461</v>
      </c>
      <c r="E3961" t="s">
        <v>16</v>
      </c>
      <c r="F3961" t="s">
        <v>2462</v>
      </c>
      <c r="G3961" t="s">
        <v>4</v>
      </c>
      <c r="H3961" t="s">
        <v>2463</v>
      </c>
      <c r="I3961" s="63" t="e">
        <f t="array" ref="I3961">_xlfn.IFS(#REF!="1",1,#REF!="2",2,#REF!="3",3,#REF!="1A",4,#REF!="1B",5,#REF!="2A",6,#REF!="2B",7,#REF!="3A",8,#REF!="3B",9,#REF!="4A",10,#REF!="","")</f>
        <v>#REF!</v>
      </c>
      <c r="J3961">
        <f>VLOOKUP(F3961,profesor!$G$2:$H$101,2,0)</f>
        <v>38</v>
      </c>
      <c r="K3961">
        <f>VLOOKUP(H3961,ar_predmet!A:C,3,0)</f>
        <v>258</v>
      </c>
      <c r="L3961" s="3" t="str">
        <f>VLOOKUP(H3961,ar_predmet!A:C,2,FALSE())</f>
        <v>S306</v>
      </c>
      <c r="M3961">
        <f>+VLOOKUP(G3961,tip_dogodka!$B$2:$C$10,2,0)</f>
        <v>3</v>
      </c>
      <c r="N3961">
        <f>+VLOOKUP(E3961,prostor!$F$1:$G$101,2,0)</f>
        <v>54</v>
      </c>
      <c r="O3961">
        <f t="shared" si="243"/>
        <v>150</v>
      </c>
      <c r="P3961">
        <f>VLOOKUP(O3961,mi2hh!A$2:B$4261,2,FALSE())</f>
        <v>3</v>
      </c>
      <c r="Q3961" t="str">
        <f t="shared" si="244"/>
        <v>Izr</v>
      </c>
      <c r="R3961" t="str">
        <f t="shared" si="245"/>
        <v>VS</v>
      </c>
      <c r="S3961" s="24" t="s">
        <v>1255</v>
      </c>
      <c r="T3961" t="str">
        <f t="shared" si="246"/>
        <v/>
      </c>
      <c r="U3961">
        <f>VLOOKUP(S3961,ar_skupina!L$2:M$136,2,FALSE())</f>
        <v>108</v>
      </c>
    </row>
    <row r="3962" spans="1:21" ht="14.25" customHeight="1" x14ac:dyDescent="0.25">
      <c r="A3962">
        <v>4752</v>
      </c>
      <c r="B3962" s="9">
        <v>45397.416666666701</v>
      </c>
      <c r="C3962" s="9">
        <v>45397.520833333299</v>
      </c>
      <c r="D3962" t="s">
        <v>2479</v>
      </c>
      <c r="E3962">
        <v>307</v>
      </c>
      <c r="F3962" t="s">
        <v>2462</v>
      </c>
      <c r="G3962" t="s">
        <v>2</v>
      </c>
      <c r="H3962" t="s">
        <v>2467</v>
      </c>
      <c r="I3962" s="63" t="e">
        <f t="array" ref="I3962">_xlfn.IFS(#REF!="1",1,#REF!="2",2,#REF!="3",3,#REF!="1A",4,#REF!="1B",5,#REF!="2A",6,#REF!="2B",7,#REF!="3A",8,#REF!="3B",9,#REF!="4A",10,#REF!="","")</f>
        <v>#REF!</v>
      </c>
      <c r="J3962">
        <f>VLOOKUP(F3962,profesor!$G$2:$H$101,2,0)</f>
        <v>38</v>
      </c>
      <c r="K3962">
        <f>VLOOKUP(H3962,ar_predmet!A:C,3,0)</f>
        <v>19</v>
      </c>
      <c r="L3962" s="3">
        <f>VLOOKUP(H3962,ar_predmet!A:C,2,FALSE())</f>
        <v>5218</v>
      </c>
      <c r="M3962">
        <f>+VLOOKUP(G3962,tip_dogodka!$B$2:$C$10,2,0)</f>
        <v>1</v>
      </c>
      <c r="N3962">
        <f>+VLOOKUP(E3962,prostor!$F$1:$G$101,2,0)</f>
        <v>9</v>
      </c>
      <c r="O3962">
        <f t="shared" si="243"/>
        <v>150</v>
      </c>
      <c r="P3962">
        <f>VLOOKUP(O3962,mi2hh!A$2:B$4261,2,FALSE())</f>
        <v>3</v>
      </c>
      <c r="Q3962" t="str">
        <f t="shared" si="244"/>
        <v>Red</v>
      </c>
      <c r="R3962" t="str">
        <f t="shared" si="245"/>
        <v>UN</v>
      </c>
      <c r="S3962" s="24" t="s">
        <v>1204</v>
      </c>
      <c r="T3962" t="str">
        <f t="shared" si="246"/>
        <v/>
      </c>
      <c r="U3962">
        <f>VLOOKUP(S3962,ar_skupina!L$2:M$136,2,FALSE())</f>
        <v>55</v>
      </c>
    </row>
    <row r="3963" spans="1:21" ht="14.25" customHeight="1" x14ac:dyDescent="0.25">
      <c r="A3963">
        <v>4753</v>
      </c>
      <c r="B3963" s="9">
        <v>45210.53125</v>
      </c>
      <c r="C3963" s="9">
        <v>45210.635416666701</v>
      </c>
      <c r="D3963" t="s">
        <v>2468</v>
      </c>
      <c r="E3963" t="s">
        <v>16</v>
      </c>
      <c r="F3963" t="s">
        <v>2462</v>
      </c>
      <c r="G3963" t="s">
        <v>4</v>
      </c>
      <c r="H3963" t="s">
        <v>2465</v>
      </c>
      <c r="I3963" s="63" t="e">
        <f t="array" ref="I3963">_xlfn.IFS(#REF!="1",1,#REF!="2",2,#REF!="3",3,#REF!="1A",4,#REF!="1B",5,#REF!="2A",6,#REF!="2B",7,#REF!="3A",8,#REF!="3B",9,#REF!="4A",10,#REF!="","")</f>
        <v>#REF!</v>
      </c>
      <c r="J3963">
        <f>VLOOKUP(F3963,profesor!$G$2:$H$101,2,0)</f>
        <v>38</v>
      </c>
      <c r="K3963">
        <f>VLOOKUP(H3963,ar_predmet!A:C,3,0)</f>
        <v>178</v>
      </c>
      <c r="L3963" s="3">
        <f>VLOOKUP(H3963,ar_predmet!A:C,2,FALSE())</f>
        <v>7201</v>
      </c>
      <c r="M3963">
        <f>+VLOOKUP(G3963,tip_dogodka!$B$2:$C$10,2,0)</f>
        <v>3</v>
      </c>
      <c r="N3963">
        <f>+VLOOKUP(E3963,prostor!$F$1:$G$101,2,0)</f>
        <v>54</v>
      </c>
      <c r="O3963">
        <f t="shared" si="243"/>
        <v>150</v>
      </c>
      <c r="P3963">
        <f>VLOOKUP(O3963,mi2hh!A$2:B$4261,2,FALSE())</f>
        <v>3</v>
      </c>
      <c r="Q3963" t="str">
        <f t="shared" si="244"/>
        <v>Red</v>
      </c>
      <c r="R3963" t="str">
        <f t="shared" si="245"/>
        <v>MA</v>
      </c>
      <c r="S3963" s="24" t="s">
        <v>1230</v>
      </c>
      <c r="T3963" t="str">
        <f t="shared" si="246"/>
        <v/>
      </c>
      <c r="U3963">
        <f>VLOOKUP(S3963,ar_skupina!L$2:M$136,2,FALSE())</f>
        <v>86</v>
      </c>
    </row>
    <row r="3964" spans="1:21" ht="14.25" customHeight="1" x14ac:dyDescent="0.25">
      <c r="A3964">
        <v>4754</v>
      </c>
      <c r="B3964" s="9">
        <v>45258.75</v>
      </c>
      <c r="C3964" s="9">
        <v>45258.916666666701</v>
      </c>
      <c r="D3964" t="s">
        <v>2483</v>
      </c>
      <c r="E3964" t="s">
        <v>17</v>
      </c>
      <c r="F3964" t="s">
        <v>2462</v>
      </c>
      <c r="G3964" t="s">
        <v>10</v>
      </c>
      <c r="H3964" t="s">
        <v>2467</v>
      </c>
      <c r="I3964" s="63" t="e">
        <f t="array" ref="I3964">_xlfn.IFS(#REF!="1",1,#REF!="2",2,#REF!="3",3,#REF!="1A",4,#REF!="1B",5,#REF!="2A",6,#REF!="2B",7,#REF!="3A",8,#REF!="3B",9,#REF!="4A",10,#REF!="","")</f>
        <v>#REF!</v>
      </c>
      <c r="J3964">
        <f>VLOOKUP(F3964,profesor!$G$2:$H$101,2,0)</f>
        <v>38</v>
      </c>
      <c r="K3964">
        <f>VLOOKUP(H3964,ar_predmet!A:C,3,0)</f>
        <v>19</v>
      </c>
      <c r="L3964" s="3">
        <f>VLOOKUP(H3964,ar_predmet!A:C,2,FALSE())</f>
        <v>5218</v>
      </c>
      <c r="M3964">
        <f>+VLOOKUP(G3964,tip_dogodka!$B$2:$C$10,2,0)</f>
        <v>9</v>
      </c>
      <c r="N3964">
        <f>+VLOOKUP(E3964,prostor!$F$1:$G$101,2,0)</f>
        <v>55</v>
      </c>
      <c r="O3964">
        <f t="shared" si="243"/>
        <v>240</v>
      </c>
      <c r="P3964">
        <f>VLOOKUP(O3964,mi2hh!A$2:B$4261,2,FALSE())</f>
        <v>5</v>
      </c>
      <c r="Q3964" t="str">
        <f t="shared" si="244"/>
        <v>Izr</v>
      </c>
      <c r="R3964" t="str">
        <f t="shared" si="245"/>
        <v>VS</v>
      </c>
      <c r="S3964" s="24" t="s">
        <v>1250</v>
      </c>
      <c r="T3964" t="str">
        <f t="shared" si="246"/>
        <v/>
      </c>
      <c r="U3964">
        <f>VLOOKUP(S3964,ar_skupina!L$2:M$136,2,FALSE())</f>
        <v>104</v>
      </c>
    </row>
    <row r="3965" spans="1:21" ht="14.25" customHeight="1" x14ac:dyDescent="0.25">
      <c r="A3965">
        <v>4755</v>
      </c>
      <c r="B3965" s="9">
        <v>45363.635416666701</v>
      </c>
      <c r="C3965" s="9">
        <v>45363.739583333299</v>
      </c>
      <c r="D3965" t="s">
        <v>2484</v>
      </c>
      <c r="E3965" t="s">
        <v>16</v>
      </c>
      <c r="F3965" t="s">
        <v>2462</v>
      </c>
      <c r="G3965" t="s">
        <v>4</v>
      </c>
      <c r="H3965" t="s">
        <v>2467</v>
      </c>
      <c r="I3965" s="63" t="e">
        <f t="array" ref="I3965">_xlfn.IFS(#REF!="1",1,#REF!="2",2,#REF!="3",3,#REF!="1A",4,#REF!="1B",5,#REF!="2A",6,#REF!="2B",7,#REF!="3A",8,#REF!="3B",9,#REF!="4A",10,#REF!="","")</f>
        <v>#REF!</v>
      </c>
      <c r="J3965">
        <f>VLOOKUP(F3965,profesor!$G$2:$H$101,2,0)</f>
        <v>38</v>
      </c>
      <c r="K3965">
        <f>VLOOKUP(H3965,ar_predmet!A:C,3,0)</f>
        <v>19</v>
      </c>
      <c r="L3965" s="3">
        <f>VLOOKUP(H3965,ar_predmet!A:C,2,FALSE())</f>
        <v>5218</v>
      </c>
      <c r="M3965">
        <f>+VLOOKUP(G3965,tip_dogodka!$B$2:$C$10,2,0)</f>
        <v>3</v>
      </c>
      <c r="N3965">
        <f>+VLOOKUP(E3965,prostor!$F$1:$G$101,2,0)</f>
        <v>54</v>
      </c>
      <c r="O3965">
        <f t="shared" si="243"/>
        <v>150</v>
      </c>
      <c r="P3965">
        <f>VLOOKUP(O3965,mi2hh!A$2:B$4261,2,FALSE())</f>
        <v>3</v>
      </c>
      <c r="Q3965" t="str">
        <f t="shared" si="244"/>
        <v>Red</v>
      </c>
      <c r="R3965" t="str">
        <f t="shared" si="245"/>
        <v>VS</v>
      </c>
      <c r="S3965" s="24" t="s">
        <v>1167</v>
      </c>
      <c r="T3965" t="str">
        <f t="shared" si="246"/>
        <v/>
      </c>
      <c r="U3965">
        <f>VLOOKUP(S3965,ar_skupina!L$2:M$136,2,FALSE())</f>
        <v>29</v>
      </c>
    </row>
    <row r="3966" spans="1:21" ht="14.25" customHeight="1" x14ac:dyDescent="0.25">
      <c r="A3966">
        <v>4756</v>
      </c>
      <c r="B3966" s="9">
        <v>45219.791666666701</v>
      </c>
      <c r="C3966" s="9">
        <v>45219.895833333299</v>
      </c>
      <c r="D3966" t="s">
        <v>2485</v>
      </c>
      <c r="E3966" t="s">
        <v>16</v>
      </c>
      <c r="F3966" t="s">
        <v>2462</v>
      </c>
      <c r="G3966" t="s">
        <v>5</v>
      </c>
      <c r="H3966" t="s">
        <v>2463</v>
      </c>
      <c r="I3966" s="63" t="e">
        <f t="array" ref="I3966">_xlfn.IFS(#REF!="1",1,#REF!="2",2,#REF!="3",3,#REF!="1A",4,#REF!="1B",5,#REF!="2A",6,#REF!="2B",7,#REF!="3A",8,#REF!="3B",9,#REF!="4A",10,#REF!="","")</f>
        <v>#REF!</v>
      </c>
      <c r="J3966">
        <f>VLOOKUP(F3966,profesor!$G$2:$H$101,2,0)</f>
        <v>38</v>
      </c>
      <c r="K3966">
        <f>VLOOKUP(H3966,ar_predmet!A:C,3,0)</f>
        <v>258</v>
      </c>
      <c r="L3966" s="3" t="str">
        <f>VLOOKUP(H3966,ar_predmet!A:C,2,FALSE())</f>
        <v>S306</v>
      </c>
      <c r="M3966">
        <f>+VLOOKUP(G3966,tip_dogodka!$B$2:$C$10,2,0)</f>
        <v>4</v>
      </c>
      <c r="N3966">
        <f>+VLOOKUP(E3966,prostor!$F$1:$G$101,2,0)</f>
        <v>54</v>
      </c>
      <c r="O3966">
        <f t="shared" si="243"/>
        <v>150</v>
      </c>
      <c r="P3966">
        <f>VLOOKUP(O3966,mi2hh!A$2:B$4261,2,FALSE())</f>
        <v>3</v>
      </c>
      <c r="Q3966" t="str">
        <f t="shared" si="244"/>
        <v>Izr</v>
      </c>
      <c r="R3966" t="str">
        <f t="shared" si="245"/>
        <v>VS</v>
      </c>
      <c r="S3966" s="24" t="s">
        <v>1255</v>
      </c>
      <c r="T3966" t="str">
        <f t="shared" si="246"/>
        <v/>
      </c>
      <c r="U3966">
        <f>VLOOKUP(S3966,ar_skupina!L$2:M$136,2,FALSE())</f>
        <v>108</v>
      </c>
    </row>
    <row r="3967" spans="1:21" ht="14.25" customHeight="1" x14ac:dyDescent="0.25">
      <c r="A3967">
        <v>4758</v>
      </c>
      <c r="B3967" s="9">
        <v>45420.756944444402</v>
      </c>
      <c r="C3967" s="9">
        <v>45420.961805555598</v>
      </c>
      <c r="D3967" t="s">
        <v>2466</v>
      </c>
      <c r="E3967" t="s">
        <v>16</v>
      </c>
      <c r="F3967" t="s">
        <v>2462</v>
      </c>
      <c r="G3967" t="s">
        <v>4</v>
      </c>
      <c r="H3967" t="s">
        <v>2467</v>
      </c>
      <c r="I3967" s="63" t="e">
        <f t="array" ref="I3967">_xlfn.IFS(#REF!="1",1,#REF!="2",2,#REF!="3",3,#REF!="1A",4,#REF!="1B",5,#REF!="2A",6,#REF!="2B",7,#REF!="3A",8,#REF!="3B",9,#REF!="4A",10,#REF!="","")</f>
        <v>#REF!</v>
      </c>
      <c r="J3967">
        <f>VLOOKUP(F3967,profesor!$G$2:$H$101,2,0)</f>
        <v>38</v>
      </c>
      <c r="K3967">
        <f>VLOOKUP(H3967,ar_predmet!A:C,3,0)</f>
        <v>19</v>
      </c>
      <c r="L3967" s="3">
        <f>VLOOKUP(H3967,ar_predmet!A:C,2,FALSE())</f>
        <v>5218</v>
      </c>
      <c r="M3967">
        <f>+VLOOKUP(G3967,tip_dogodka!$B$2:$C$10,2,0)</f>
        <v>3</v>
      </c>
      <c r="N3967">
        <f>+VLOOKUP(E3967,prostor!$F$1:$G$101,2,0)</f>
        <v>54</v>
      </c>
      <c r="O3967">
        <f t="shared" si="243"/>
        <v>295</v>
      </c>
      <c r="P3967">
        <f>VLOOKUP(O3967,mi2hh!A$2:B$4261,2,FALSE())</f>
        <v>6</v>
      </c>
      <c r="Q3967" t="str">
        <f t="shared" si="244"/>
        <v>Izr</v>
      </c>
      <c r="R3967" t="str">
        <f t="shared" si="245"/>
        <v>VS</v>
      </c>
      <c r="S3967" s="24" t="s">
        <v>1250</v>
      </c>
      <c r="T3967" t="str">
        <f t="shared" si="246"/>
        <v/>
      </c>
      <c r="U3967">
        <f>VLOOKUP(S3967,ar_skupina!L$2:M$136,2,FALSE())</f>
        <v>104</v>
      </c>
    </row>
    <row r="3968" spans="1:21" ht="14.25" customHeight="1" x14ac:dyDescent="0.25">
      <c r="A3968">
        <v>4759</v>
      </c>
      <c r="B3968" s="9">
        <v>45370.635416666701</v>
      </c>
      <c r="C3968" s="9">
        <v>45370.739583333299</v>
      </c>
      <c r="D3968" t="s">
        <v>2486</v>
      </c>
      <c r="E3968">
        <v>306</v>
      </c>
      <c r="F3968" t="s">
        <v>2462</v>
      </c>
      <c r="G3968" t="s">
        <v>3</v>
      </c>
      <c r="H3968" t="s">
        <v>2467</v>
      </c>
      <c r="I3968" s="63" t="e">
        <f t="array" ref="I3968">_xlfn.IFS(#REF!="1",1,#REF!="2",2,#REF!="3",3,#REF!="1A",4,#REF!="1B",5,#REF!="2A",6,#REF!="2B",7,#REF!="3A",8,#REF!="3B",9,#REF!="4A",10,#REF!="","")</f>
        <v>#REF!</v>
      </c>
      <c r="J3968">
        <f>VLOOKUP(F3968,profesor!$G$2:$H$101,2,0)</f>
        <v>38</v>
      </c>
      <c r="K3968">
        <f>VLOOKUP(H3968,ar_predmet!A:C,3,0)</f>
        <v>19</v>
      </c>
      <c r="L3968" s="3">
        <f>VLOOKUP(H3968,ar_predmet!A:C,2,FALSE())</f>
        <v>5218</v>
      </c>
      <c r="M3968">
        <f>+VLOOKUP(G3968,tip_dogodka!$B$2:$C$10,2,0)</f>
        <v>2</v>
      </c>
      <c r="N3968">
        <f>+VLOOKUP(E3968,prostor!$F$1:$G$101,2,0)</f>
        <v>8</v>
      </c>
      <c r="O3968">
        <f t="shared" si="243"/>
        <v>150</v>
      </c>
      <c r="P3968">
        <f>VLOOKUP(O3968,mi2hh!A$2:B$4261,2,FALSE())</f>
        <v>3</v>
      </c>
      <c r="Q3968" t="str">
        <f t="shared" si="244"/>
        <v>Red</v>
      </c>
      <c r="R3968" t="str">
        <f t="shared" si="245"/>
        <v>VS</v>
      </c>
      <c r="S3968" s="24" t="s">
        <v>1167</v>
      </c>
      <c r="T3968" t="str">
        <f t="shared" si="246"/>
        <v/>
      </c>
      <c r="U3968">
        <f>VLOOKUP(S3968,ar_skupina!L$2:M$136,2,FALSE())</f>
        <v>29</v>
      </c>
    </row>
    <row r="3969" spans="1:21" ht="14.25" customHeight="1" x14ac:dyDescent="0.25">
      <c r="A3969">
        <v>4760</v>
      </c>
      <c r="B3969" s="9">
        <v>45401.416666666701</v>
      </c>
      <c r="C3969" s="9">
        <v>45401.520833333299</v>
      </c>
      <c r="D3969" t="s">
        <v>2469</v>
      </c>
      <c r="E3969" t="s">
        <v>16</v>
      </c>
      <c r="F3969" t="s">
        <v>2462</v>
      </c>
      <c r="G3969" t="s">
        <v>4</v>
      </c>
      <c r="H3969" t="s">
        <v>2467</v>
      </c>
      <c r="I3969" s="63" t="e">
        <f t="array" ref="I3969">_xlfn.IFS(#REF!="1",1,#REF!="2",2,#REF!="3",3,#REF!="1A",4,#REF!="1B",5,#REF!="2A",6,#REF!="2B",7,#REF!="3A",8,#REF!="3B",9,#REF!="4A",10,#REF!="","")</f>
        <v>#REF!</v>
      </c>
      <c r="J3969">
        <f>VLOOKUP(F3969,profesor!$G$2:$H$101,2,0)</f>
        <v>38</v>
      </c>
      <c r="K3969">
        <f>VLOOKUP(H3969,ar_predmet!A:C,3,0)</f>
        <v>19</v>
      </c>
      <c r="L3969" s="3">
        <f>VLOOKUP(H3969,ar_predmet!A:C,2,FALSE())</f>
        <v>5218</v>
      </c>
      <c r="M3969">
        <f>+VLOOKUP(G3969,tip_dogodka!$B$2:$C$10,2,0)</f>
        <v>3</v>
      </c>
      <c r="N3969">
        <f>+VLOOKUP(E3969,prostor!$F$1:$G$101,2,0)</f>
        <v>54</v>
      </c>
      <c r="O3969">
        <f t="shared" si="243"/>
        <v>150</v>
      </c>
      <c r="P3969">
        <f>VLOOKUP(O3969,mi2hh!A$2:B$4261,2,FALSE())</f>
        <v>3</v>
      </c>
      <c r="Q3969" t="str">
        <f t="shared" si="244"/>
        <v>Red</v>
      </c>
      <c r="R3969" t="str">
        <f t="shared" si="245"/>
        <v>UN</v>
      </c>
      <c r="S3969" s="24" t="s">
        <v>1204</v>
      </c>
      <c r="T3969" t="str">
        <f t="shared" si="246"/>
        <v/>
      </c>
      <c r="U3969">
        <f>VLOOKUP(S3969,ar_skupina!L$2:M$136,2,FALSE())</f>
        <v>55</v>
      </c>
    </row>
    <row r="3970" spans="1:21" ht="14.25" customHeight="1" x14ac:dyDescent="0.25">
      <c r="A3970">
        <v>4761</v>
      </c>
      <c r="B3970" s="9">
        <v>45380.635416666701</v>
      </c>
      <c r="C3970" s="9">
        <v>45380.739583333299</v>
      </c>
      <c r="D3970" t="s">
        <v>2486</v>
      </c>
      <c r="E3970">
        <v>306</v>
      </c>
      <c r="F3970" t="s">
        <v>2462</v>
      </c>
      <c r="G3970" t="s">
        <v>3</v>
      </c>
      <c r="H3970" t="s">
        <v>2467</v>
      </c>
      <c r="I3970" s="63" t="e">
        <f t="array" ref="I3970">_xlfn.IFS(#REF!="1",1,#REF!="2",2,#REF!="3",3,#REF!="1A",4,#REF!="1B",5,#REF!="2A",6,#REF!="2B",7,#REF!="3A",8,#REF!="3B",9,#REF!="4A",10,#REF!="","")</f>
        <v>#REF!</v>
      </c>
      <c r="J3970">
        <f>VLOOKUP(F3970,profesor!$G$2:$H$101,2,0)</f>
        <v>38</v>
      </c>
      <c r="K3970">
        <f>VLOOKUP(H3970,ar_predmet!A:C,3,0)</f>
        <v>19</v>
      </c>
      <c r="L3970" s="3">
        <f>VLOOKUP(H3970,ar_predmet!A:C,2,FALSE())</f>
        <v>5218</v>
      </c>
      <c r="M3970">
        <f>+VLOOKUP(G3970,tip_dogodka!$B$2:$C$10,2,0)</f>
        <v>2</v>
      </c>
      <c r="N3970">
        <f>+VLOOKUP(E3970,prostor!$F$1:$G$101,2,0)</f>
        <v>8</v>
      </c>
      <c r="O3970">
        <f t="shared" ref="O3970:O4033" si="247">+INT(TEXT(((C3970-B3970)*24*60),"000"))</f>
        <v>150</v>
      </c>
      <c r="P3970">
        <f>VLOOKUP(O3970,mi2hh!A$2:B$4261,2,FALSE())</f>
        <v>3</v>
      </c>
      <c r="Q3970" t="str">
        <f t="shared" ref="Q3970:Q4033" si="248">IF(ISNUMBER(FIND("Redni",D3970)),"Red", IF(ISNUMBER(FIND("Izredni",D3970)),"Izr"))</f>
        <v>Red</v>
      </c>
      <c r="R3970" t="str">
        <f t="shared" ref="R3970:R4033" si="249">IF(ISNUMBER(FIND("-VS-",D3970)),"VS", IF(ISNUMBER(FIND("-UNI-",D3970)),"UN",IF(ISNUMBER(FIND("-MAG-",D3970)),"MA",IF(ISNUMBER(FIND("-DR-",D3970)),"DO"))))</f>
        <v>VS</v>
      </c>
      <c r="S3970" s="24" t="s">
        <v>1167</v>
      </c>
      <c r="T3970" t="str">
        <f t="shared" si="246"/>
        <v/>
      </c>
      <c r="U3970">
        <f>VLOOKUP(S3970,ar_skupina!L$2:M$136,2,FALSE())</f>
        <v>29</v>
      </c>
    </row>
    <row r="3971" spans="1:21" ht="14.25" customHeight="1" x14ac:dyDescent="0.25">
      <c r="A3971">
        <v>4762</v>
      </c>
      <c r="B3971" s="9">
        <v>45351.635416666701</v>
      </c>
      <c r="C3971" s="9">
        <v>45351.739583333299</v>
      </c>
      <c r="D3971" t="s">
        <v>2475</v>
      </c>
      <c r="E3971">
        <v>306</v>
      </c>
      <c r="F3971" t="s">
        <v>2462</v>
      </c>
      <c r="G3971" t="s">
        <v>2</v>
      </c>
      <c r="H3971" t="s">
        <v>2467</v>
      </c>
      <c r="I3971" s="63" t="e">
        <f t="array" ref="I3971">_xlfn.IFS(#REF!="1",1,#REF!="2",2,#REF!="3",3,#REF!="1A",4,#REF!="1B",5,#REF!="2A",6,#REF!="2B",7,#REF!="3A",8,#REF!="3B",9,#REF!="4A",10,#REF!="","")</f>
        <v>#REF!</v>
      </c>
      <c r="J3971">
        <f>VLOOKUP(F3971,profesor!$G$2:$H$101,2,0)</f>
        <v>38</v>
      </c>
      <c r="K3971">
        <f>VLOOKUP(H3971,ar_predmet!A:C,3,0)</f>
        <v>19</v>
      </c>
      <c r="L3971" s="3">
        <f>VLOOKUP(H3971,ar_predmet!A:C,2,FALSE())</f>
        <v>5218</v>
      </c>
      <c r="M3971">
        <f>+VLOOKUP(G3971,tip_dogodka!$B$2:$C$10,2,0)</f>
        <v>1</v>
      </c>
      <c r="N3971">
        <f>+VLOOKUP(E3971,prostor!$F$1:$G$101,2,0)</f>
        <v>8</v>
      </c>
      <c r="O3971">
        <f t="shared" si="247"/>
        <v>150</v>
      </c>
      <c r="P3971">
        <f>VLOOKUP(O3971,mi2hh!A$2:B$4261,2,FALSE())</f>
        <v>3</v>
      </c>
      <c r="Q3971" t="str">
        <f t="shared" si="248"/>
        <v>Red</v>
      </c>
      <c r="R3971" t="str">
        <f t="shared" si="249"/>
        <v>VS</v>
      </c>
      <c r="S3971" s="24" t="s">
        <v>1167</v>
      </c>
      <c r="T3971" t="str">
        <f t="shared" si="246"/>
        <v/>
      </c>
      <c r="U3971">
        <f>VLOOKUP(S3971,ar_skupina!L$2:M$136,2,FALSE())</f>
        <v>29</v>
      </c>
    </row>
    <row r="3972" spans="1:21" ht="14.25" customHeight="1" x14ac:dyDescent="0.25">
      <c r="A3972">
        <v>4763</v>
      </c>
      <c r="B3972" s="9">
        <v>45429.416666666701</v>
      </c>
      <c r="C3972" s="9">
        <v>45429.520833333299</v>
      </c>
      <c r="D3972" t="s">
        <v>2470</v>
      </c>
      <c r="E3972">
        <v>307</v>
      </c>
      <c r="F3972" t="s">
        <v>2462</v>
      </c>
      <c r="G3972" t="s">
        <v>3</v>
      </c>
      <c r="H3972" t="s">
        <v>2467</v>
      </c>
      <c r="I3972" s="63" t="e">
        <f t="array" ref="I3972">_xlfn.IFS(#REF!="1",1,#REF!="2",2,#REF!="3",3,#REF!="1A",4,#REF!="1B",5,#REF!="2A",6,#REF!="2B",7,#REF!="3A",8,#REF!="3B",9,#REF!="4A",10,#REF!="","")</f>
        <v>#REF!</v>
      </c>
      <c r="J3972">
        <f>VLOOKUP(F3972,profesor!$G$2:$H$101,2,0)</f>
        <v>38</v>
      </c>
      <c r="K3972">
        <f>VLOOKUP(H3972,ar_predmet!A:C,3,0)</f>
        <v>19</v>
      </c>
      <c r="L3972" s="3">
        <f>VLOOKUP(H3972,ar_predmet!A:C,2,FALSE())</f>
        <v>5218</v>
      </c>
      <c r="M3972">
        <f>+VLOOKUP(G3972,tip_dogodka!$B$2:$C$10,2,0)</f>
        <v>2</v>
      </c>
      <c r="N3972">
        <f>+VLOOKUP(E3972,prostor!$F$1:$G$101,2,0)</f>
        <v>9</v>
      </c>
      <c r="O3972">
        <f t="shared" si="247"/>
        <v>150</v>
      </c>
      <c r="P3972">
        <f>VLOOKUP(O3972,mi2hh!A$2:B$4261,2,FALSE())</f>
        <v>3</v>
      </c>
      <c r="Q3972" t="str">
        <f t="shared" si="248"/>
        <v>Red</v>
      </c>
      <c r="R3972" t="str">
        <f t="shared" si="249"/>
        <v>UN</v>
      </c>
      <c r="S3972" s="24" t="s">
        <v>1204</v>
      </c>
      <c r="T3972" t="str">
        <f t="shared" si="246"/>
        <v/>
      </c>
      <c r="U3972">
        <f>VLOOKUP(S3972,ar_skupina!L$2:M$136,2,FALSE())</f>
        <v>55</v>
      </c>
    </row>
    <row r="3973" spans="1:21" ht="14.25" customHeight="1" x14ac:dyDescent="0.25">
      <c r="A3973">
        <v>4764</v>
      </c>
      <c r="B3973" s="9">
        <v>45203.53125</v>
      </c>
      <c r="C3973" s="9">
        <v>45203.635416666701</v>
      </c>
      <c r="D3973" t="s">
        <v>2468</v>
      </c>
      <c r="E3973" t="s">
        <v>16</v>
      </c>
      <c r="F3973" t="s">
        <v>2462</v>
      </c>
      <c r="G3973" t="s">
        <v>4</v>
      </c>
      <c r="H3973" t="s">
        <v>2465</v>
      </c>
      <c r="I3973" s="63" t="e">
        <f t="array" ref="I3973">_xlfn.IFS(#REF!="1",1,#REF!="2",2,#REF!="3",3,#REF!="1A",4,#REF!="1B",5,#REF!="2A",6,#REF!="2B",7,#REF!="3A",8,#REF!="3B",9,#REF!="4A",10,#REF!="","")</f>
        <v>#REF!</v>
      </c>
      <c r="J3973">
        <f>VLOOKUP(F3973,profesor!$G$2:$H$101,2,0)</f>
        <v>38</v>
      </c>
      <c r="K3973">
        <f>VLOOKUP(H3973,ar_predmet!A:C,3,0)</f>
        <v>178</v>
      </c>
      <c r="L3973" s="3">
        <f>VLOOKUP(H3973,ar_predmet!A:C,2,FALSE())</f>
        <v>7201</v>
      </c>
      <c r="M3973">
        <f>+VLOOKUP(G3973,tip_dogodka!$B$2:$C$10,2,0)</f>
        <v>3</v>
      </c>
      <c r="N3973">
        <f>+VLOOKUP(E3973,prostor!$F$1:$G$101,2,0)</f>
        <v>54</v>
      </c>
      <c r="O3973">
        <f t="shared" si="247"/>
        <v>150</v>
      </c>
      <c r="P3973">
        <f>VLOOKUP(O3973,mi2hh!A$2:B$4261,2,FALSE())</f>
        <v>3</v>
      </c>
      <c r="Q3973" t="str">
        <f t="shared" si="248"/>
        <v>Red</v>
      </c>
      <c r="R3973" t="str">
        <f t="shared" si="249"/>
        <v>MA</v>
      </c>
      <c r="S3973" s="24" t="s">
        <v>1230</v>
      </c>
      <c r="T3973" t="str">
        <f t="shared" si="246"/>
        <v/>
      </c>
      <c r="U3973">
        <f>VLOOKUP(S3973,ar_skupina!L$2:M$136,2,FALSE())</f>
        <v>86</v>
      </c>
    </row>
    <row r="3974" spans="1:21" ht="14.25" customHeight="1" x14ac:dyDescent="0.25">
      <c r="A3974">
        <v>4765</v>
      </c>
      <c r="B3974" s="9">
        <v>45204.53125</v>
      </c>
      <c r="C3974" s="9">
        <v>45204.635416666701</v>
      </c>
      <c r="D3974" t="s">
        <v>2472</v>
      </c>
      <c r="E3974">
        <v>15</v>
      </c>
      <c r="F3974" t="s">
        <v>2462</v>
      </c>
      <c r="G3974" t="s">
        <v>2</v>
      </c>
      <c r="H3974" t="s">
        <v>2465</v>
      </c>
      <c r="I3974" s="63" t="e">
        <f t="array" ref="I3974">_xlfn.IFS(#REF!="1",1,#REF!="2",2,#REF!="3",3,#REF!="1A",4,#REF!="1B",5,#REF!="2A",6,#REF!="2B",7,#REF!="3A",8,#REF!="3B",9,#REF!="4A",10,#REF!="","")</f>
        <v>#REF!</v>
      </c>
      <c r="J3974">
        <f>VLOOKUP(F3974,profesor!$G$2:$H$101,2,0)</f>
        <v>38</v>
      </c>
      <c r="K3974">
        <f>VLOOKUP(H3974,ar_predmet!A:C,3,0)</f>
        <v>178</v>
      </c>
      <c r="L3974" s="3">
        <f>VLOOKUP(H3974,ar_predmet!A:C,2,FALSE())</f>
        <v>7201</v>
      </c>
      <c r="M3974">
        <f>+VLOOKUP(G3974,tip_dogodka!$B$2:$C$10,2,0)</f>
        <v>1</v>
      </c>
      <c r="N3974">
        <f>+VLOOKUP(E3974,prostor!$F$1:$G$101,2,0)</f>
        <v>2</v>
      </c>
      <c r="O3974">
        <f t="shared" si="247"/>
        <v>150</v>
      </c>
      <c r="P3974">
        <f>VLOOKUP(O3974,mi2hh!A$2:B$4261,2,FALSE())</f>
        <v>3</v>
      </c>
      <c r="Q3974" t="str">
        <f t="shared" si="248"/>
        <v>Red</v>
      </c>
      <c r="R3974" t="str">
        <f t="shared" si="249"/>
        <v>MA</v>
      </c>
      <c r="S3974" s="24" t="s">
        <v>1230</v>
      </c>
      <c r="T3974" t="str">
        <f t="shared" si="246"/>
        <v/>
      </c>
      <c r="U3974">
        <f>VLOOKUP(S3974,ar_skupina!L$2:M$136,2,FALSE())</f>
        <v>86</v>
      </c>
    </row>
    <row r="3975" spans="1:21" ht="14.25" customHeight="1" x14ac:dyDescent="0.25">
      <c r="A3975">
        <v>4766</v>
      </c>
      <c r="B3975" s="9">
        <v>45369.635416666701</v>
      </c>
      <c r="C3975" s="9">
        <v>45369.739583333299</v>
      </c>
      <c r="D3975" t="s">
        <v>2486</v>
      </c>
      <c r="E3975">
        <v>303</v>
      </c>
      <c r="F3975" t="s">
        <v>2462</v>
      </c>
      <c r="G3975" t="s">
        <v>3</v>
      </c>
      <c r="H3975" t="s">
        <v>2467</v>
      </c>
      <c r="I3975" s="63" t="e">
        <f t="array" ref="I3975">_xlfn.IFS(#REF!="1",1,#REF!="2",2,#REF!="3",3,#REF!="1A",4,#REF!="1B",5,#REF!="2A",6,#REF!="2B",7,#REF!="3A",8,#REF!="3B",9,#REF!="4A",10,#REF!="","")</f>
        <v>#REF!</v>
      </c>
      <c r="J3975">
        <f>VLOOKUP(F3975,profesor!$G$2:$H$101,2,0)</f>
        <v>38</v>
      </c>
      <c r="K3975">
        <f>VLOOKUP(H3975,ar_predmet!A:C,3,0)</f>
        <v>19</v>
      </c>
      <c r="L3975" s="3">
        <f>VLOOKUP(H3975,ar_predmet!A:C,2,FALSE())</f>
        <v>5218</v>
      </c>
      <c r="M3975">
        <f>+VLOOKUP(G3975,tip_dogodka!$B$2:$C$10,2,0)</f>
        <v>2</v>
      </c>
      <c r="N3975">
        <f>+VLOOKUP(E3975,prostor!$F$1:$G$101,2,0)</f>
        <v>7</v>
      </c>
      <c r="O3975">
        <f t="shared" si="247"/>
        <v>150</v>
      </c>
      <c r="P3975">
        <f>VLOOKUP(O3975,mi2hh!A$2:B$4261,2,FALSE())</f>
        <v>3</v>
      </c>
      <c r="Q3975" t="str">
        <f t="shared" si="248"/>
        <v>Red</v>
      </c>
      <c r="R3975" t="str">
        <f t="shared" si="249"/>
        <v>VS</v>
      </c>
      <c r="S3975" s="24" t="s">
        <v>1167</v>
      </c>
      <c r="T3975" t="str">
        <f t="shared" si="246"/>
        <v/>
      </c>
      <c r="U3975">
        <f>VLOOKUP(S3975,ar_skupina!L$2:M$136,2,FALSE())</f>
        <v>29</v>
      </c>
    </row>
    <row r="3976" spans="1:21" ht="14.25" customHeight="1" x14ac:dyDescent="0.25">
      <c r="A3976">
        <v>4767</v>
      </c>
      <c r="B3976" s="9">
        <v>45296.375</v>
      </c>
      <c r="C3976" s="9">
        <v>45296.548611111102</v>
      </c>
      <c r="D3976" t="s">
        <v>2480</v>
      </c>
      <c r="E3976">
        <v>307</v>
      </c>
      <c r="F3976" t="s">
        <v>2462</v>
      </c>
      <c r="G3976" t="s">
        <v>2</v>
      </c>
      <c r="H3976" t="s">
        <v>1053</v>
      </c>
      <c r="I3976" s="63" t="e">
        <f t="array" ref="I3976">_xlfn.IFS(#REF!="1",1,#REF!="2",2,#REF!="3",3,#REF!="1A",4,#REF!="1B",5,#REF!="2A",6,#REF!="2B",7,#REF!="3A",8,#REF!="3B",9,#REF!="4A",10,#REF!="","")</f>
        <v>#REF!</v>
      </c>
      <c r="J3976">
        <f>VLOOKUP(F3976,profesor!$G$2:$H$101,2,0)</f>
        <v>38</v>
      </c>
      <c r="K3976">
        <f>VLOOKUP(H3976,ar_predmet!A:C,3,0)</f>
        <v>336</v>
      </c>
      <c r="L3976" s="3" t="str">
        <f>VLOOKUP(H3976,ar_predmet!A:C,2,FALSE())</f>
        <v>NA005</v>
      </c>
      <c r="M3976">
        <f>+VLOOKUP(G3976,tip_dogodka!$B$2:$C$10,2,0)</f>
        <v>1</v>
      </c>
      <c r="N3976">
        <f>+VLOOKUP(E3976,prostor!$F$1:$G$101,2,0)</f>
        <v>9</v>
      </c>
      <c r="O3976">
        <f t="shared" si="247"/>
        <v>250</v>
      </c>
      <c r="P3976">
        <f>VLOOKUP(O3976,mi2hh!A$2:B$4261,2,FALSE())</f>
        <v>5</v>
      </c>
      <c r="Q3976" t="str">
        <f t="shared" si="248"/>
        <v>Red</v>
      </c>
      <c r="R3976" t="str">
        <f t="shared" si="249"/>
        <v>MA</v>
      </c>
      <c r="S3976" s="24" t="s">
        <v>1231</v>
      </c>
      <c r="T3976" t="str">
        <f t="shared" si="246"/>
        <v/>
      </c>
      <c r="U3976">
        <f>VLOOKUP(S3976,ar_skupina!L$2:M$136,2,FALSE())</f>
        <v>87</v>
      </c>
    </row>
    <row r="3977" spans="1:21" ht="14.25" customHeight="1" x14ac:dyDescent="0.25">
      <c r="A3977">
        <v>4768</v>
      </c>
      <c r="B3977" s="9">
        <v>45435.416666666701</v>
      </c>
      <c r="C3977" s="9">
        <v>45435.520833333299</v>
      </c>
      <c r="D3977" t="s">
        <v>2470</v>
      </c>
      <c r="E3977">
        <v>307</v>
      </c>
      <c r="F3977" t="s">
        <v>2462</v>
      </c>
      <c r="G3977" t="s">
        <v>3</v>
      </c>
      <c r="H3977" t="s">
        <v>2467</v>
      </c>
      <c r="I3977" s="63" t="e">
        <f t="array" ref="I3977">_xlfn.IFS(#REF!="1",1,#REF!="2",2,#REF!="3",3,#REF!="1A",4,#REF!="1B",5,#REF!="2A",6,#REF!="2B",7,#REF!="3A",8,#REF!="3B",9,#REF!="4A",10,#REF!="","")</f>
        <v>#REF!</v>
      </c>
      <c r="J3977">
        <f>VLOOKUP(F3977,profesor!$G$2:$H$101,2,0)</f>
        <v>38</v>
      </c>
      <c r="K3977">
        <f>VLOOKUP(H3977,ar_predmet!A:C,3,0)</f>
        <v>19</v>
      </c>
      <c r="L3977" s="3">
        <f>VLOOKUP(H3977,ar_predmet!A:C,2,FALSE())</f>
        <v>5218</v>
      </c>
      <c r="M3977">
        <f>+VLOOKUP(G3977,tip_dogodka!$B$2:$C$10,2,0)</f>
        <v>2</v>
      </c>
      <c r="N3977">
        <f>+VLOOKUP(E3977,prostor!$F$1:$G$101,2,0)</f>
        <v>9</v>
      </c>
      <c r="O3977">
        <f t="shared" si="247"/>
        <v>150</v>
      </c>
      <c r="P3977">
        <f>VLOOKUP(O3977,mi2hh!A$2:B$4261,2,FALSE())</f>
        <v>3</v>
      </c>
      <c r="Q3977" t="str">
        <f t="shared" si="248"/>
        <v>Red</v>
      </c>
      <c r="R3977" t="str">
        <f t="shared" si="249"/>
        <v>UN</v>
      </c>
      <c r="S3977" s="24" t="s">
        <v>1204</v>
      </c>
      <c r="T3977" t="str">
        <f t="shared" si="246"/>
        <v/>
      </c>
      <c r="U3977">
        <f>VLOOKUP(S3977,ar_skupina!L$2:M$136,2,FALSE())</f>
        <v>55</v>
      </c>
    </row>
    <row r="3978" spans="1:21" ht="14.25" customHeight="1" x14ac:dyDescent="0.25">
      <c r="A3978">
        <v>4769</v>
      </c>
      <c r="B3978" s="9">
        <v>45422.791666666701</v>
      </c>
      <c r="C3978" s="9">
        <v>45422.961805555598</v>
      </c>
      <c r="D3978" t="s">
        <v>2474</v>
      </c>
      <c r="E3978" t="s">
        <v>17</v>
      </c>
      <c r="F3978" t="s">
        <v>2462</v>
      </c>
      <c r="G3978" t="s">
        <v>2</v>
      </c>
      <c r="H3978" t="s">
        <v>2467</v>
      </c>
      <c r="I3978" s="63" t="e">
        <f t="array" ref="I3978">_xlfn.IFS(#REF!="1",1,#REF!="2",2,#REF!="3",3,#REF!="1A",4,#REF!="1B",5,#REF!="2A",6,#REF!="2B",7,#REF!="3A",8,#REF!="3B",9,#REF!="4A",10,#REF!="","")</f>
        <v>#REF!</v>
      </c>
      <c r="J3978">
        <f>VLOOKUP(F3978,profesor!$G$2:$H$101,2,0)</f>
        <v>38</v>
      </c>
      <c r="K3978">
        <f>VLOOKUP(H3978,ar_predmet!A:C,3,0)</f>
        <v>19</v>
      </c>
      <c r="L3978" s="3">
        <f>VLOOKUP(H3978,ar_predmet!A:C,2,FALSE())</f>
        <v>5218</v>
      </c>
      <c r="M3978">
        <f>+VLOOKUP(G3978,tip_dogodka!$B$2:$C$10,2,0)</f>
        <v>1</v>
      </c>
      <c r="N3978">
        <f>+VLOOKUP(E3978,prostor!$F$1:$G$101,2,0)</f>
        <v>55</v>
      </c>
      <c r="O3978">
        <f t="shared" si="247"/>
        <v>245</v>
      </c>
      <c r="P3978">
        <f>VLOOKUP(O3978,mi2hh!A$2:B$4261,2,FALSE())</f>
        <v>5</v>
      </c>
      <c r="Q3978" t="str">
        <f t="shared" si="248"/>
        <v>Izr</v>
      </c>
      <c r="R3978" t="str">
        <f t="shared" si="249"/>
        <v>VS</v>
      </c>
      <c r="S3978" s="24" t="s">
        <v>1250</v>
      </c>
      <c r="T3978" t="str">
        <f t="shared" si="246"/>
        <v/>
      </c>
      <c r="U3978">
        <f>VLOOKUP(S3978,ar_skupina!L$2:M$136,2,FALSE())</f>
        <v>104</v>
      </c>
    </row>
    <row r="3979" spans="1:21" ht="14.25" customHeight="1" x14ac:dyDescent="0.25">
      <c r="A3979">
        <v>4770</v>
      </c>
      <c r="B3979" s="9">
        <v>45205.791666666701</v>
      </c>
      <c r="C3979" s="9">
        <v>45205.927083333299</v>
      </c>
      <c r="D3979" t="s">
        <v>2487</v>
      </c>
      <c r="E3979" t="s">
        <v>17</v>
      </c>
      <c r="F3979" t="s">
        <v>2462</v>
      </c>
      <c r="G3979" t="s">
        <v>2</v>
      </c>
      <c r="H3979" t="s">
        <v>2463</v>
      </c>
      <c r="I3979" s="63" t="e">
        <f t="array" ref="I3979">_xlfn.IFS(#REF!="1",1,#REF!="2",2,#REF!="3",3,#REF!="1A",4,#REF!="1B",5,#REF!="2A",6,#REF!="2B",7,#REF!="3A",8,#REF!="3B",9,#REF!="4A",10,#REF!="","")</f>
        <v>#REF!</v>
      </c>
      <c r="J3979">
        <f>VLOOKUP(F3979,profesor!$G$2:$H$101,2,0)</f>
        <v>38</v>
      </c>
      <c r="K3979">
        <f>VLOOKUP(H3979,ar_predmet!A:C,3,0)</f>
        <v>258</v>
      </c>
      <c r="L3979" s="3" t="str">
        <f>VLOOKUP(H3979,ar_predmet!A:C,2,FALSE())</f>
        <v>S306</v>
      </c>
      <c r="M3979">
        <f>+VLOOKUP(G3979,tip_dogodka!$B$2:$C$10,2,0)</f>
        <v>1</v>
      </c>
      <c r="N3979">
        <f>+VLOOKUP(E3979,prostor!$F$1:$G$101,2,0)</f>
        <v>55</v>
      </c>
      <c r="O3979">
        <f t="shared" si="247"/>
        <v>195</v>
      </c>
      <c r="P3979">
        <f>VLOOKUP(O3979,mi2hh!A$2:B$4261,2,FALSE())</f>
        <v>4</v>
      </c>
      <c r="Q3979" t="str">
        <f t="shared" si="248"/>
        <v>Izr</v>
      </c>
      <c r="R3979" t="str">
        <f t="shared" si="249"/>
        <v>VS</v>
      </c>
      <c r="S3979" s="24" t="s">
        <v>1255</v>
      </c>
      <c r="T3979" t="str">
        <f t="shared" si="246"/>
        <v/>
      </c>
      <c r="U3979">
        <f>VLOOKUP(S3979,ar_skupina!L$2:M$136,2,FALSE())</f>
        <v>108</v>
      </c>
    </row>
    <row r="3980" spans="1:21" ht="14.25" customHeight="1" x14ac:dyDescent="0.25">
      <c r="A3980">
        <v>4774</v>
      </c>
      <c r="B3980" s="9">
        <v>45238.75</v>
      </c>
      <c r="C3980" s="9">
        <v>45238.916666666701</v>
      </c>
      <c r="D3980" t="s">
        <v>2488</v>
      </c>
      <c r="E3980" t="s">
        <v>17</v>
      </c>
      <c r="F3980" t="s">
        <v>2462</v>
      </c>
      <c r="G3980" t="s">
        <v>2</v>
      </c>
      <c r="H3980" t="s">
        <v>2124</v>
      </c>
      <c r="I3980" s="63" t="e">
        <f t="array" ref="I3980">_xlfn.IFS(#REF!="1",1,#REF!="2",2,#REF!="3",3,#REF!="1A",4,#REF!="1B",5,#REF!="2A",6,#REF!="2B",7,#REF!="3A",8,#REF!="3B",9,#REF!="4A",10,#REF!="","")</f>
        <v>#REF!</v>
      </c>
      <c r="J3980">
        <f>VLOOKUP(F3980,profesor!$G$2:$H$101,2,0)</f>
        <v>38</v>
      </c>
      <c r="K3980">
        <f>VLOOKUP(H3980,ar_predmet!A:C,3,0)</f>
        <v>56</v>
      </c>
      <c r="L3980" s="3">
        <f>VLOOKUP(H3980,ar_predmet!A:C,2,FALSE())</f>
        <v>5313</v>
      </c>
      <c r="M3980">
        <f>+VLOOKUP(G3980,tip_dogodka!$B$2:$C$10,2,0)</f>
        <v>1</v>
      </c>
      <c r="N3980">
        <f>+VLOOKUP(E3980,prostor!$F$1:$G$101,2,0)</f>
        <v>55</v>
      </c>
      <c r="O3980">
        <f t="shared" si="247"/>
        <v>240</v>
      </c>
      <c r="P3980">
        <f>VLOOKUP(O3980,mi2hh!A$2:B$4261,2,FALSE())</f>
        <v>5</v>
      </c>
      <c r="Q3980" t="str">
        <f t="shared" si="248"/>
        <v>Izr</v>
      </c>
      <c r="R3980" t="str">
        <f t="shared" si="249"/>
        <v>VS</v>
      </c>
      <c r="S3980" s="24" t="s">
        <v>1257</v>
      </c>
      <c r="T3980" t="str">
        <f t="shared" si="246"/>
        <v/>
      </c>
      <c r="U3980">
        <f>VLOOKUP(S3980,ar_skupina!L$2:M$136,2,FALSE())</f>
        <v>105</v>
      </c>
    </row>
    <row r="3981" spans="1:21" ht="14.25" customHeight="1" x14ac:dyDescent="0.25">
      <c r="A3981">
        <v>4775</v>
      </c>
      <c r="B3981" s="9">
        <v>45390.416666666701</v>
      </c>
      <c r="C3981" s="9">
        <v>45390.520833333299</v>
      </c>
      <c r="D3981" t="s">
        <v>2479</v>
      </c>
      <c r="E3981">
        <v>307</v>
      </c>
      <c r="F3981" t="s">
        <v>2462</v>
      </c>
      <c r="G3981" t="s">
        <v>2</v>
      </c>
      <c r="H3981" t="s">
        <v>2467</v>
      </c>
      <c r="I3981" s="63" t="e">
        <f t="array" ref="I3981">_xlfn.IFS(#REF!="1",1,#REF!="2",2,#REF!="3",3,#REF!="1A",4,#REF!="1B",5,#REF!="2A",6,#REF!="2B",7,#REF!="3A",8,#REF!="3B",9,#REF!="4A",10,#REF!="","")</f>
        <v>#REF!</v>
      </c>
      <c r="J3981">
        <f>VLOOKUP(F3981,profesor!$G$2:$H$101,2,0)</f>
        <v>38</v>
      </c>
      <c r="K3981">
        <f>VLOOKUP(H3981,ar_predmet!A:C,3,0)</f>
        <v>19</v>
      </c>
      <c r="L3981" s="3">
        <f>VLOOKUP(H3981,ar_predmet!A:C,2,FALSE())</f>
        <v>5218</v>
      </c>
      <c r="M3981">
        <f>+VLOOKUP(G3981,tip_dogodka!$B$2:$C$10,2,0)</f>
        <v>1</v>
      </c>
      <c r="N3981">
        <f>+VLOOKUP(E3981,prostor!$F$1:$G$101,2,0)</f>
        <v>9</v>
      </c>
      <c r="O3981">
        <f t="shared" si="247"/>
        <v>150</v>
      </c>
      <c r="P3981">
        <f>VLOOKUP(O3981,mi2hh!A$2:B$4261,2,FALSE())</f>
        <v>3</v>
      </c>
      <c r="Q3981" t="str">
        <f t="shared" si="248"/>
        <v>Red</v>
      </c>
      <c r="R3981" t="str">
        <f t="shared" si="249"/>
        <v>UN</v>
      </c>
      <c r="S3981" s="24" t="s">
        <v>1204</v>
      </c>
      <c r="T3981" t="str">
        <f t="shared" si="246"/>
        <v/>
      </c>
      <c r="U3981">
        <f>VLOOKUP(S3981,ar_skupina!L$2:M$136,2,FALSE())</f>
        <v>55</v>
      </c>
    </row>
    <row r="3982" spans="1:21" ht="14.25" customHeight="1" x14ac:dyDescent="0.25">
      <c r="A3982">
        <v>4776</v>
      </c>
      <c r="B3982" s="9">
        <v>45365.635416666701</v>
      </c>
      <c r="C3982" s="9">
        <v>45365.739583333299</v>
      </c>
      <c r="D3982" t="s">
        <v>2486</v>
      </c>
      <c r="E3982">
        <v>306</v>
      </c>
      <c r="F3982" t="s">
        <v>2462</v>
      </c>
      <c r="G3982" t="s">
        <v>3</v>
      </c>
      <c r="H3982" t="s">
        <v>2467</v>
      </c>
      <c r="I3982" s="63" t="e">
        <f t="array" ref="I3982">_xlfn.IFS(#REF!="1",1,#REF!="2",2,#REF!="3",3,#REF!="1A",4,#REF!="1B",5,#REF!="2A",6,#REF!="2B",7,#REF!="3A",8,#REF!="3B",9,#REF!="4A",10,#REF!="","")</f>
        <v>#REF!</v>
      </c>
      <c r="J3982">
        <f>VLOOKUP(F3982,profesor!$G$2:$H$101,2,0)</f>
        <v>38</v>
      </c>
      <c r="K3982">
        <f>VLOOKUP(H3982,ar_predmet!A:C,3,0)</f>
        <v>19</v>
      </c>
      <c r="L3982" s="3">
        <f>VLOOKUP(H3982,ar_predmet!A:C,2,FALSE())</f>
        <v>5218</v>
      </c>
      <c r="M3982">
        <f>+VLOOKUP(G3982,tip_dogodka!$B$2:$C$10,2,0)</f>
        <v>2</v>
      </c>
      <c r="N3982">
        <f>+VLOOKUP(E3982,prostor!$F$1:$G$101,2,0)</f>
        <v>8</v>
      </c>
      <c r="O3982">
        <f t="shared" si="247"/>
        <v>150</v>
      </c>
      <c r="P3982">
        <f>VLOOKUP(O3982,mi2hh!A$2:B$4261,2,FALSE())</f>
        <v>3</v>
      </c>
      <c r="Q3982" t="str">
        <f t="shared" si="248"/>
        <v>Red</v>
      </c>
      <c r="R3982" t="str">
        <f t="shared" si="249"/>
        <v>VS</v>
      </c>
      <c r="S3982" s="24" t="s">
        <v>1167</v>
      </c>
      <c r="T3982" t="str">
        <f t="shared" si="246"/>
        <v/>
      </c>
      <c r="U3982">
        <f>VLOOKUP(S3982,ar_skupina!L$2:M$136,2,FALSE())</f>
        <v>29</v>
      </c>
    </row>
    <row r="3983" spans="1:21" ht="14.25" customHeight="1" x14ac:dyDescent="0.25">
      <c r="A3983">
        <v>4777</v>
      </c>
      <c r="B3983" s="9">
        <v>45419.416666666701</v>
      </c>
      <c r="C3983" s="9">
        <v>45419.520833333299</v>
      </c>
      <c r="D3983" t="s">
        <v>2469</v>
      </c>
      <c r="E3983" t="s">
        <v>16</v>
      </c>
      <c r="F3983" t="s">
        <v>2462</v>
      </c>
      <c r="G3983" t="s">
        <v>4</v>
      </c>
      <c r="H3983" t="s">
        <v>2467</v>
      </c>
      <c r="I3983" s="63" t="e">
        <f t="array" ref="I3983">_xlfn.IFS(#REF!="1",1,#REF!="2",2,#REF!="3",3,#REF!="1A",4,#REF!="1B",5,#REF!="2A",6,#REF!="2B",7,#REF!="3A",8,#REF!="3B",9,#REF!="4A",10,#REF!="","")</f>
        <v>#REF!</v>
      </c>
      <c r="J3983">
        <f>VLOOKUP(F3983,profesor!$G$2:$H$101,2,0)</f>
        <v>38</v>
      </c>
      <c r="K3983">
        <f>VLOOKUP(H3983,ar_predmet!A:C,3,0)</f>
        <v>19</v>
      </c>
      <c r="L3983" s="3">
        <f>VLOOKUP(H3983,ar_predmet!A:C,2,FALSE())</f>
        <v>5218</v>
      </c>
      <c r="M3983">
        <f>+VLOOKUP(G3983,tip_dogodka!$B$2:$C$10,2,0)</f>
        <v>3</v>
      </c>
      <c r="N3983">
        <f>+VLOOKUP(E3983,prostor!$F$1:$G$101,2,0)</f>
        <v>54</v>
      </c>
      <c r="O3983">
        <f t="shared" si="247"/>
        <v>150</v>
      </c>
      <c r="P3983">
        <f>VLOOKUP(O3983,mi2hh!A$2:B$4261,2,FALSE())</f>
        <v>3</v>
      </c>
      <c r="Q3983" t="str">
        <f t="shared" si="248"/>
        <v>Red</v>
      </c>
      <c r="R3983" t="str">
        <f t="shared" si="249"/>
        <v>UN</v>
      </c>
      <c r="S3983" s="24" t="s">
        <v>1204</v>
      </c>
      <c r="T3983" t="str">
        <f t="shared" si="246"/>
        <v/>
      </c>
      <c r="U3983">
        <f>VLOOKUP(S3983,ar_skupina!L$2:M$136,2,FALSE())</f>
        <v>55</v>
      </c>
    </row>
    <row r="3984" spans="1:21" ht="14.25" customHeight="1" x14ac:dyDescent="0.25">
      <c r="A3984">
        <v>4779</v>
      </c>
      <c r="B3984" s="9">
        <v>45217.791666666701</v>
      </c>
      <c r="C3984" s="9">
        <v>45217.895833333299</v>
      </c>
      <c r="D3984" t="s">
        <v>2489</v>
      </c>
      <c r="E3984" t="s">
        <v>17</v>
      </c>
      <c r="F3984" t="s">
        <v>2462</v>
      </c>
      <c r="G3984" t="s">
        <v>3</v>
      </c>
      <c r="H3984" t="s">
        <v>2463</v>
      </c>
      <c r="I3984" s="63" t="e">
        <f t="array" ref="I3984">_xlfn.IFS(#REF!="1",1,#REF!="2",2,#REF!="3",3,#REF!="1A",4,#REF!="1B",5,#REF!="2A",6,#REF!="2B",7,#REF!="3A",8,#REF!="3B",9,#REF!="4A",10,#REF!="","")</f>
        <v>#REF!</v>
      </c>
      <c r="J3984">
        <f>VLOOKUP(F3984,profesor!$G$2:$H$101,2,0)</f>
        <v>38</v>
      </c>
      <c r="K3984">
        <f>VLOOKUP(H3984,ar_predmet!A:C,3,0)</f>
        <v>258</v>
      </c>
      <c r="L3984" s="3" t="str">
        <f>VLOOKUP(H3984,ar_predmet!A:C,2,FALSE())</f>
        <v>S306</v>
      </c>
      <c r="M3984">
        <f>+VLOOKUP(G3984,tip_dogodka!$B$2:$C$10,2,0)</f>
        <v>2</v>
      </c>
      <c r="N3984">
        <f>+VLOOKUP(E3984,prostor!$F$1:$G$101,2,0)</f>
        <v>55</v>
      </c>
      <c r="O3984">
        <f t="shared" si="247"/>
        <v>150</v>
      </c>
      <c r="P3984">
        <f>VLOOKUP(O3984,mi2hh!A$2:B$4261,2,FALSE())</f>
        <v>3</v>
      </c>
      <c r="Q3984" t="str">
        <f t="shared" si="248"/>
        <v>Izr</v>
      </c>
      <c r="R3984" t="str">
        <f t="shared" si="249"/>
        <v>VS</v>
      </c>
      <c r="S3984" s="24" t="s">
        <v>1255</v>
      </c>
      <c r="T3984" t="str">
        <f t="shared" si="246"/>
        <v/>
      </c>
      <c r="U3984">
        <f>VLOOKUP(S3984,ar_skupina!L$2:M$136,2,FALSE())</f>
        <v>108</v>
      </c>
    </row>
    <row r="3985" spans="1:21" ht="14.25" customHeight="1" x14ac:dyDescent="0.25">
      <c r="A3985">
        <v>4781</v>
      </c>
      <c r="B3985" s="9">
        <v>45400.416666666701</v>
      </c>
      <c r="C3985" s="9">
        <v>45400.520833333299</v>
      </c>
      <c r="D3985" t="s">
        <v>2479</v>
      </c>
      <c r="E3985">
        <v>307</v>
      </c>
      <c r="F3985" t="s">
        <v>2462</v>
      </c>
      <c r="G3985" t="s">
        <v>2</v>
      </c>
      <c r="H3985" t="s">
        <v>2467</v>
      </c>
      <c r="I3985" s="63" t="e">
        <f t="array" ref="I3985">_xlfn.IFS(#REF!="1",1,#REF!="2",2,#REF!="3",3,#REF!="1A",4,#REF!="1B",5,#REF!="2A",6,#REF!="2B",7,#REF!="3A",8,#REF!="3B",9,#REF!="4A",10,#REF!="","")</f>
        <v>#REF!</v>
      </c>
      <c r="J3985">
        <f>VLOOKUP(F3985,profesor!$G$2:$H$101,2,0)</f>
        <v>38</v>
      </c>
      <c r="K3985">
        <f>VLOOKUP(H3985,ar_predmet!A:C,3,0)</f>
        <v>19</v>
      </c>
      <c r="L3985" s="3">
        <f>VLOOKUP(H3985,ar_predmet!A:C,2,FALSE())</f>
        <v>5218</v>
      </c>
      <c r="M3985">
        <f>+VLOOKUP(G3985,tip_dogodka!$B$2:$C$10,2,0)</f>
        <v>1</v>
      </c>
      <c r="N3985">
        <f>+VLOOKUP(E3985,prostor!$F$1:$G$101,2,0)</f>
        <v>9</v>
      </c>
      <c r="O3985">
        <f t="shared" si="247"/>
        <v>150</v>
      </c>
      <c r="P3985">
        <f>VLOOKUP(O3985,mi2hh!A$2:B$4261,2,FALSE())</f>
        <v>3</v>
      </c>
      <c r="Q3985" t="str">
        <f t="shared" si="248"/>
        <v>Red</v>
      </c>
      <c r="R3985" t="str">
        <f t="shared" si="249"/>
        <v>UN</v>
      </c>
      <c r="S3985" s="24" t="s">
        <v>1204</v>
      </c>
      <c r="T3985" t="str">
        <f t="shared" si="246"/>
        <v/>
      </c>
      <c r="U3985">
        <f>VLOOKUP(S3985,ar_skupina!L$2:M$136,2,FALSE())</f>
        <v>55</v>
      </c>
    </row>
    <row r="3986" spans="1:21" ht="14.25" customHeight="1" x14ac:dyDescent="0.25">
      <c r="A3986">
        <v>4783</v>
      </c>
      <c r="B3986" s="9">
        <v>45443.791666666701</v>
      </c>
      <c r="C3986" s="9">
        <v>45443.927083333299</v>
      </c>
      <c r="D3986" t="s">
        <v>2490</v>
      </c>
      <c r="E3986" t="s">
        <v>17</v>
      </c>
      <c r="F3986" t="s">
        <v>2462</v>
      </c>
      <c r="G3986" t="s">
        <v>3</v>
      </c>
      <c r="H3986" t="s">
        <v>2467</v>
      </c>
      <c r="I3986" s="63" t="e">
        <f t="array" ref="I3986">_xlfn.IFS(#REF!="1",1,#REF!="2",2,#REF!="3",3,#REF!="1A",4,#REF!="1B",5,#REF!="2A",6,#REF!="2B",7,#REF!="3A",8,#REF!="3B",9,#REF!="4A",10,#REF!="","")</f>
        <v>#REF!</v>
      </c>
      <c r="J3986">
        <f>VLOOKUP(F3986,profesor!$G$2:$H$101,2,0)</f>
        <v>38</v>
      </c>
      <c r="K3986">
        <f>VLOOKUP(H3986,ar_predmet!A:C,3,0)</f>
        <v>19</v>
      </c>
      <c r="L3986" s="3">
        <f>VLOOKUP(H3986,ar_predmet!A:C,2,FALSE())</f>
        <v>5218</v>
      </c>
      <c r="M3986">
        <f>+VLOOKUP(G3986,tip_dogodka!$B$2:$C$10,2,0)</f>
        <v>2</v>
      </c>
      <c r="N3986">
        <f>+VLOOKUP(E3986,prostor!$F$1:$G$101,2,0)</f>
        <v>55</v>
      </c>
      <c r="O3986">
        <f t="shared" si="247"/>
        <v>195</v>
      </c>
      <c r="P3986">
        <f>VLOOKUP(O3986,mi2hh!A$2:B$4261,2,FALSE())</f>
        <v>4</v>
      </c>
      <c r="Q3986" t="str">
        <f t="shared" si="248"/>
        <v>Izr</v>
      </c>
      <c r="R3986" t="str">
        <f t="shared" si="249"/>
        <v>VS</v>
      </c>
      <c r="S3986" s="24" t="s">
        <v>1250</v>
      </c>
      <c r="T3986" t="str">
        <f t="shared" si="246"/>
        <v/>
      </c>
      <c r="U3986">
        <f>VLOOKUP(S3986,ar_skupina!L$2:M$136,2,FALSE())</f>
        <v>104</v>
      </c>
    </row>
    <row r="3987" spans="1:21" ht="14.25" customHeight="1" x14ac:dyDescent="0.25">
      <c r="A3987">
        <v>4784</v>
      </c>
      <c r="B3987" s="9">
        <v>45376.635416666701</v>
      </c>
      <c r="C3987" s="9">
        <v>45376.739583333299</v>
      </c>
      <c r="D3987" t="s">
        <v>2486</v>
      </c>
      <c r="E3987">
        <v>306</v>
      </c>
      <c r="F3987" t="s">
        <v>2462</v>
      </c>
      <c r="G3987" t="s">
        <v>3</v>
      </c>
      <c r="H3987" t="s">
        <v>2467</v>
      </c>
      <c r="I3987" s="63" t="e">
        <f t="array" ref="I3987">_xlfn.IFS(#REF!="1",1,#REF!="2",2,#REF!="3",3,#REF!="1A",4,#REF!="1B",5,#REF!="2A",6,#REF!="2B",7,#REF!="3A",8,#REF!="3B",9,#REF!="4A",10,#REF!="","")</f>
        <v>#REF!</v>
      </c>
      <c r="J3987">
        <f>VLOOKUP(F3987,profesor!$G$2:$H$101,2,0)</f>
        <v>38</v>
      </c>
      <c r="K3987">
        <f>VLOOKUP(H3987,ar_predmet!A:C,3,0)</f>
        <v>19</v>
      </c>
      <c r="L3987" s="3">
        <f>VLOOKUP(H3987,ar_predmet!A:C,2,FALSE())</f>
        <v>5218</v>
      </c>
      <c r="M3987">
        <f>+VLOOKUP(G3987,tip_dogodka!$B$2:$C$10,2,0)</f>
        <v>2</v>
      </c>
      <c r="N3987">
        <f>+VLOOKUP(E3987,prostor!$F$1:$G$101,2,0)</f>
        <v>8</v>
      </c>
      <c r="O3987">
        <f t="shared" si="247"/>
        <v>150</v>
      </c>
      <c r="P3987">
        <f>VLOOKUP(O3987,mi2hh!A$2:B$4261,2,FALSE())</f>
        <v>3</v>
      </c>
      <c r="Q3987" t="str">
        <f t="shared" si="248"/>
        <v>Red</v>
      </c>
      <c r="R3987" t="str">
        <f t="shared" si="249"/>
        <v>VS</v>
      </c>
      <c r="S3987" s="24" t="s">
        <v>1167</v>
      </c>
      <c r="T3987" t="str">
        <f t="shared" si="246"/>
        <v/>
      </c>
      <c r="U3987">
        <f>VLOOKUP(S3987,ar_skupina!L$2:M$136,2,FALSE())</f>
        <v>29</v>
      </c>
    </row>
    <row r="3988" spans="1:21" ht="14.25" customHeight="1" x14ac:dyDescent="0.25">
      <c r="A3988">
        <v>4786</v>
      </c>
      <c r="B3988" s="9">
        <v>45215.53125</v>
      </c>
      <c r="C3988" s="9">
        <v>45215.635416666701</v>
      </c>
      <c r="D3988" t="s">
        <v>2468</v>
      </c>
      <c r="E3988" t="s">
        <v>16</v>
      </c>
      <c r="F3988" t="s">
        <v>2462</v>
      </c>
      <c r="G3988" t="s">
        <v>4</v>
      </c>
      <c r="H3988" t="s">
        <v>2465</v>
      </c>
      <c r="I3988" s="63" t="e">
        <f t="array" ref="I3988">_xlfn.IFS(#REF!="1",1,#REF!="2",2,#REF!="3",3,#REF!="1A",4,#REF!="1B",5,#REF!="2A",6,#REF!="2B",7,#REF!="3A",8,#REF!="3B",9,#REF!="4A",10,#REF!="","")</f>
        <v>#REF!</v>
      </c>
      <c r="J3988">
        <f>VLOOKUP(F3988,profesor!$G$2:$H$101,2,0)</f>
        <v>38</v>
      </c>
      <c r="K3988">
        <f>VLOOKUP(H3988,ar_predmet!A:C,3,0)</f>
        <v>178</v>
      </c>
      <c r="L3988" s="3">
        <f>VLOOKUP(H3988,ar_predmet!A:C,2,FALSE())</f>
        <v>7201</v>
      </c>
      <c r="M3988">
        <f>+VLOOKUP(G3988,tip_dogodka!$B$2:$C$10,2,0)</f>
        <v>3</v>
      </c>
      <c r="N3988">
        <f>+VLOOKUP(E3988,prostor!$F$1:$G$101,2,0)</f>
        <v>54</v>
      </c>
      <c r="O3988">
        <f t="shared" si="247"/>
        <v>150</v>
      </c>
      <c r="P3988">
        <f>VLOOKUP(O3988,mi2hh!A$2:B$4261,2,FALSE())</f>
        <v>3</v>
      </c>
      <c r="Q3988" t="str">
        <f t="shared" si="248"/>
        <v>Red</v>
      </c>
      <c r="R3988" t="str">
        <f t="shared" si="249"/>
        <v>MA</v>
      </c>
      <c r="S3988" s="24" t="s">
        <v>1230</v>
      </c>
      <c r="T3988" t="str">
        <f t="shared" si="246"/>
        <v/>
      </c>
      <c r="U3988">
        <f>VLOOKUP(S3988,ar_skupina!L$2:M$136,2,FALSE())</f>
        <v>86</v>
      </c>
    </row>
    <row r="3989" spans="1:21" ht="14.25" customHeight="1" x14ac:dyDescent="0.25">
      <c r="A3989">
        <v>4787</v>
      </c>
      <c r="B3989" s="9">
        <v>45212.791666666701</v>
      </c>
      <c r="C3989" s="9">
        <v>45212.895833333299</v>
      </c>
      <c r="D3989" t="s">
        <v>2487</v>
      </c>
      <c r="E3989" t="s">
        <v>17</v>
      </c>
      <c r="F3989" t="s">
        <v>2462</v>
      </c>
      <c r="G3989" t="s">
        <v>2</v>
      </c>
      <c r="H3989" t="s">
        <v>2463</v>
      </c>
      <c r="I3989" s="63" t="e">
        <f t="array" ref="I3989">_xlfn.IFS(#REF!="1",1,#REF!="2",2,#REF!="3",3,#REF!="1A",4,#REF!="1B",5,#REF!="2A",6,#REF!="2B",7,#REF!="3A",8,#REF!="3B",9,#REF!="4A",10,#REF!="","")</f>
        <v>#REF!</v>
      </c>
      <c r="J3989">
        <f>VLOOKUP(F3989,profesor!$G$2:$H$101,2,0)</f>
        <v>38</v>
      </c>
      <c r="K3989">
        <f>VLOOKUP(H3989,ar_predmet!A:C,3,0)</f>
        <v>258</v>
      </c>
      <c r="L3989" s="3" t="str">
        <f>VLOOKUP(H3989,ar_predmet!A:C,2,FALSE())</f>
        <v>S306</v>
      </c>
      <c r="M3989">
        <f>+VLOOKUP(G3989,tip_dogodka!$B$2:$C$10,2,0)</f>
        <v>1</v>
      </c>
      <c r="N3989">
        <f>+VLOOKUP(E3989,prostor!$F$1:$G$101,2,0)</f>
        <v>55</v>
      </c>
      <c r="O3989">
        <f t="shared" si="247"/>
        <v>150</v>
      </c>
      <c r="P3989">
        <f>VLOOKUP(O3989,mi2hh!A$2:B$4261,2,FALSE())</f>
        <v>3</v>
      </c>
      <c r="Q3989" t="str">
        <f t="shared" si="248"/>
        <v>Izr</v>
      </c>
      <c r="R3989" t="str">
        <f t="shared" si="249"/>
        <v>VS</v>
      </c>
      <c r="S3989" s="24" t="s">
        <v>1255</v>
      </c>
      <c r="T3989" t="str">
        <f t="shared" si="246"/>
        <v/>
      </c>
      <c r="U3989">
        <f>VLOOKUP(S3989,ar_skupina!L$2:M$136,2,FALSE())</f>
        <v>108</v>
      </c>
    </row>
    <row r="3990" spans="1:21" ht="14.25" customHeight="1" x14ac:dyDescent="0.25">
      <c r="A3990">
        <v>4788</v>
      </c>
      <c r="B3990" s="9">
        <v>45435.715277777803</v>
      </c>
      <c r="C3990" s="9">
        <v>45435.958333333299</v>
      </c>
      <c r="D3990" t="s">
        <v>2476</v>
      </c>
      <c r="E3990" t="s">
        <v>16</v>
      </c>
      <c r="F3990" t="s">
        <v>2462</v>
      </c>
      <c r="G3990" t="s">
        <v>5</v>
      </c>
      <c r="H3990" t="s">
        <v>2467</v>
      </c>
      <c r="I3990" s="63" t="e">
        <f t="array" ref="I3990">_xlfn.IFS(#REF!="1",1,#REF!="2",2,#REF!="3",3,#REF!="1A",4,#REF!="1B",5,#REF!="2A",6,#REF!="2B",7,#REF!="3A",8,#REF!="3B",9,#REF!="4A",10,#REF!="","")</f>
        <v>#REF!</v>
      </c>
      <c r="J3990">
        <f>VLOOKUP(F3990,profesor!$G$2:$H$101,2,0)</f>
        <v>38</v>
      </c>
      <c r="K3990">
        <f>VLOOKUP(H3990,ar_predmet!A:C,3,0)</f>
        <v>19</v>
      </c>
      <c r="L3990" s="3">
        <f>VLOOKUP(H3990,ar_predmet!A:C,2,FALSE())</f>
        <v>5218</v>
      </c>
      <c r="M3990">
        <f>+VLOOKUP(G3990,tip_dogodka!$B$2:$C$10,2,0)</f>
        <v>4</v>
      </c>
      <c r="N3990">
        <f>+VLOOKUP(E3990,prostor!$F$1:$G$101,2,0)</f>
        <v>54</v>
      </c>
      <c r="O3990">
        <f t="shared" si="247"/>
        <v>350</v>
      </c>
      <c r="P3990">
        <f>VLOOKUP(O3990,mi2hh!A$2:B$4261,2,FALSE())</f>
        <v>7</v>
      </c>
      <c r="Q3990" t="str">
        <f t="shared" si="248"/>
        <v>Izr</v>
      </c>
      <c r="R3990" t="str">
        <f t="shared" si="249"/>
        <v>VS</v>
      </c>
      <c r="S3990" s="24" t="s">
        <v>1250</v>
      </c>
      <c r="T3990" t="str">
        <f t="shared" ref="T3990:T4053" si="250">IF(ISNUMBER(FIND("1. skupina",D3990)),"1",IF(ISNUMBER(FIND("2. skupina",D3990)),"2",IF(ISNUMBER(FIND("3. skupina",D3990)),"3",IF(ISNUMBER(FIND("1.a skupina",D3990)),"1A",IF(ISNUMBER(FIND("1.b skupina",D3990)),"1B",IF(ISNUMBER(FIND("2.a skupina",D3990)),"2A",IF(ISNUMBER(FIND("2.b skupina",D3990)),"2B",IF(ISNUMBER(FIND("3.a skupina",D3990)),"3A",IF(ISNUMBER(FIND("3.b skupina",D3990)),"3B",IF(ISNUMBER(FIND("4.a skupina",D3990)),"4A",""))))))))))</f>
        <v/>
      </c>
      <c r="U3990">
        <f>VLOOKUP(S3990,ar_skupina!L$2:M$136,2,FALSE())</f>
        <v>104</v>
      </c>
    </row>
    <row r="3991" spans="1:21" ht="14.25" customHeight="1" x14ac:dyDescent="0.25">
      <c r="A3991">
        <v>4789</v>
      </c>
      <c r="B3991" s="9">
        <v>45394.416666666701</v>
      </c>
      <c r="C3991" s="9">
        <v>45394.520833333299</v>
      </c>
      <c r="D3991" t="s">
        <v>2469</v>
      </c>
      <c r="E3991" t="s">
        <v>16</v>
      </c>
      <c r="F3991" t="s">
        <v>2462</v>
      </c>
      <c r="G3991" t="s">
        <v>4</v>
      </c>
      <c r="H3991" t="s">
        <v>2467</v>
      </c>
      <c r="I3991" s="63" t="e">
        <f t="array" ref="I3991">_xlfn.IFS(#REF!="1",1,#REF!="2",2,#REF!="3",3,#REF!="1A",4,#REF!="1B",5,#REF!="2A",6,#REF!="2B",7,#REF!="3A",8,#REF!="3B",9,#REF!="4A",10,#REF!="","")</f>
        <v>#REF!</v>
      </c>
      <c r="J3991">
        <f>VLOOKUP(F3991,profesor!$G$2:$H$101,2,0)</f>
        <v>38</v>
      </c>
      <c r="K3991">
        <f>VLOOKUP(H3991,ar_predmet!A:C,3,0)</f>
        <v>19</v>
      </c>
      <c r="L3991" s="3">
        <f>VLOOKUP(H3991,ar_predmet!A:C,2,FALSE())</f>
        <v>5218</v>
      </c>
      <c r="M3991">
        <f>+VLOOKUP(G3991,tip_dogodka!$B$2:$C$10,2,0)</f>
        <v>3</v>
      </c>
      <c r="N3991">
        <f>+VLOOKUP(E3991,prostor!$F$1:$G$101,2,0)</f>
        <v>54</v>
      </c>
      <c r="O3991">
        <f t="shared" si="247"/>
        <v>150</v>
      </c>
      <c r="P3991">
        <f>VLOOKUP(O3991,mi2hh!A$2:B$4261,2,FALSE())</f>
        <v>3</v>
      </c>
      <c r="Q3991" t="str">
        <f t="shared" si="248"/>
        <v>Red</v>
      </c>
      <c r="R3991" t="str">
        <f t="shared" si="249"/>
        <v>UN</v>
      </c>
      <c r="S3991" s="24" t="s">
        <v>1204</v>
      </c>
      <c r="T3991" t="str">
        <f t="shared" si="250"/>
        <v/>
      </c>
      <c r="U3991">
        <f>VLOOKUP(S3991,ar_skupina!L$2:M$136,2,FALSE())</f>
        <v>55</v>
      </c>
    </row>
    <row r="3992" spans="1:21" ht="14.25" customHeight="1" x14ac:dyDescent="0.25">
      <c r="A3992">
        <v>4790</v>
      </c>
      <c r="B3992" s="9">
        <v>45222.791666666701</v>
      </c>
      <c r="C3992" s="9">
        <v>45222.958333333299</v>
      </c>
      <c r="D3992" t="s">
        <v>2488</v>
      </c>
      <c r="E3992" t="s">
        <v>17</v>
      </c>
      <c r="F3992" t="s">
        <v>2462</v>
      </c>
      <c r="G3992" t="s">
        <v>2</v>
      </c>
      <c r="H3992" t="s">
        <v>2124</v>
      </c>
      <c r="I3992" s="63" t="e">
        <f t="array" ref="I3992">_xlfn.IFS(#REF!="1",1,#REF!="2",2,#REF!="3",3,#REF!="1A",4,#REF!="1B",5,#REF!="2A",6,#REF!="2B",7,#REF!="3A",8,#REF!="3B",9,#REF!="4A",10,#REF!="","")</f>
        <v>#REF!</v>
      </c>
      <c r="J3992">
        <f>VLOOKUP(F3992,profesor!$G$2:$H$101,2,0)</f>
        <v>38</v>
      </c>
      <c r="K3992">
        <f>VLOOKUP(H3992,ar_predmet!A:C,3,0)</f>
        <v>56</v>
      </c>
      <c r="L3992" s="3">
        <f>VLOOKUP(H3992,ar_predmet!A:C,2,FALSE())</f>
        <v>5313</v>
      </c>
      <c r="M3992">
        <f>+VLOOKUP(G3992,tip_dogodka!$B$2:$C$10,2,0)</f>
        <v>1</v>
      </c>
      <c r="N3992">
        <f>+VLOOKUP(E3992,prostor!$F$1:$G$101,2,0)</f>
        <v>55</v>
      </c>
      <c r="O3992">
        <f t="shared" si="247"/>
        <v>240</v>
      </c>
      <c r="P3992">
        <f>VLOOKUP(O3992,mi2hh!A$2:B$4261,2,FALSE())</f>
        <v>5</v>
      </c>
      <c r="Q3992" t="str">
        <f t="shared" si="248"/>
        <v>Izr</v>
      </c>
      <c r="R3992" t="str">
        <f t="shared" si="249"/>
        <v>VS</v>
      </c>
      <c r="S3992" s="24" t="s">
        <v>1257</v>
      </c>
      <c r="T3992" t="str">
        <f t="shared" si="250"/>
        <v/>
      </c>
      <c r="U3992">
        <f>VLOOKUP(S3992,ar_skupina!L$2:M$136,2,FALSE())</f>
        <v>105</v>
      </c>
    </row>
    <row r="3993" spans="1:21" ht="14.25" customHeight="1" x14ac:dyDescent="0.25">
      <c r="A3993">
        <v>4794</v>
      </c>
      <c r="B3993" s="9">
        <v>45432.791666666701</v>
      </c>
      <c r="C3993" s="9">
        <v>45432.961805555598</v>
      </c>
      <c r="D3993" t="s">
        <v>2490</v>
      </c>
      <c r="E3993">
        <v>307</v>
      </c>
      <c r="F3993" t="s">
        <v>2462</v>
      </c>
      <c r="G3993" t="s">
        <v>3</v>
      </c>
      <c r="H3993" t="s">
        <v>2467</v>
      </c>
      <c r="I3993" s="63" t="e">
        <f t="array" ref="I3993">_xlfn.IFS(#REF!="1",1,#REF!="2",2,#REF!="3",3,#REF!="1A",4,#REF!="1B",5,#REF!="2A",6,#REF!="2B",7,#REF!="3A",8,#REF!="3B",9,#REF!="4A",10,#REF!="","")</f>
        <v>#REF!</v>
      </c>
      <c r="J3993">
        <f>VLOOKUP(F3993,profesor!$G$2:$H$101,2,0)</f>
        <v>38</v>
      </c>
      <c r="K3993">
        <f>VLOOKUP(H3993,ar_predmet!A:C,3,0)</f>
        <v>19</v>
      </c>
      <c r="L3993" s="3">
        <f>VLOOKUP(H3993,ar_predmet!A:C,2,FALSE())</f>
        <v>5218</v>
      </c>
      <c r="M3993">
        <f>+VLOOKUP(G3993,tip_dogodka!$B$2:$C$10,2,0)</f>
        <v>2</v>
      </c>
      <c r="N3993">
        <f>+VLOOKUP(E3993,prostor!$F$1:$G$101,2,0)</f>
        <v>9</v>
      </c>
      <c r="O3993">
        <f t="shared" si="247"/>
        <v>245</v>
      </c>
      <c r="P3993">
        <f>VLOOKUP(O3993,mi2hh!A$2:B$4261,2,FALSE())</f>
        <v>5</v>
      </c>
      <c r="Q3993" t="str">
        <f t="shared" si="248"/>
        <v>Izr</v>
      </c>
      <c r="R3993" t="str">
        <f t="shared" si="249"/>
        <v>VS</v>
      </c>
      <c r="S3993" s="24" t="s">
        <v>1250</v>
      </c>
      <c r="T3993" t="str">
        <f t="shared" si="250"/>
        <v/>
      </c>
      <c r="U3993">
        <f>VLOOKUP(S3993,ar_skupina!L$2:M$136,2,FALSE())</f>
        <v>104</v>
      </c>
    </row>
    <row r="3994" spans="1:21" ht="14.25" customHeight="1" x14ac:dyDescent="0.25">
      <c r="A3994">
        <v>4795</v>
      </c>
      <c r="B3994" s="9">
        <v>45216.791666666701</v>
      </c>
      <c r="C3994" s="9">
        <v>45216.895833333299</v>
      </c>
      <c r="D3994" t="s">
        <v>2485</v>
      </c>
      <c r="E3994" t="s">
        <v>16</v>
      </c>
      <c r="F3994" t="s">
        <v>2462</v>
      </c>
      <c r="G3994" t="s">
        <v>5</v>
      </c>
      <c r="H3994" t="s">
        <v>2463</v>
      </c>
      <c r="I3994" s="63" t="e">
        <f t="array" ref="I3994">_xlfn.IFS(#REF!="1",1,#REF!="2",2,#REF!="3",3,#REF!="1A",4,#REF!="1B",5,#REF!="2A",6,#REF!="2B",7,#REF!="3A",8,#REF!="3B",9,#REF!="4A",10,#REF!="","")</f>
        <v>#REF!</v>
      </c>
      <c r="J3994">
        <f>VLOOKUP(F3994,profesor!$G$2:$H$101,2,0)</f>
        <v>38</v>
      </c>
      <c r="K3994">
        <f>VLOOKUP(H3994,ar_predmet!A:C,3,0)</f>
        <v>258</v>
      </c>
      <c r="L3994" s="3" t="str">
        <f>VLOOKUP(H3994,ar_predmet!A:C,2,FALSE())</f>
        <v>S306</v>
      </c>
      <c r="M3994">
        <f>+VLOOKUP(G3994,tip_dogodka!$B$2:$C$10,2,0)</f>
        <v>4</v>
      </c>
      <c r="N3994">
        <f>+VLOOKUP(E3994,prostor!$F$1:$G$101,2,0)</f>
        <v>54</v>
      </c>
      <c r="O3994">
        <f t="shared" si="247"/>
        <v>150</v>
      </c>
      <c r="P3994">
        <f>VLOOKUP(O3994,mi2hh!A$2:B$4261,2,FALSE())</f>
        <v>3</v>
      </c>
      <c r="Q3994" t="str">
        <f t="shared" si="248"/>
        <v>Izr</v>
      </c>
      <c r="R3994" t="str">
        <f t="shared" si="249"/>
        <v>VS</v>
      </c>
      <c r="S3994" s="24" t="s">
        <v>1255</v>
      </c>
      <c r="T3994" t="str">
        <f t="shared" si="250"/>
        <v/>
      </c>
      <c r="U3994">
        <f>VLOOKUP(S3994,ar_skupina!L$2:M$136,2,FALSE())</f>
        <v>108</v>
      </c>
    </row>
    <row r="3995" spans="1:21" ht="14.25" customHeight="1" x14ac:dyDescent="0.25">
      <c r="A3995">
        <v>4796</v>
      </c>
      <c r="B3995" s="9">
        <v>45215.791666666701</v>
      </c>
      <c r="C3995" s="9">
        <v>45215.895833333299</v>
      </c>
      <c r="D3995" t="s">
        <v>2489</v>
      </c>
      <c r="E3995">
        <v>307</v>
      </c>
      <c r="F3995" t="s">
        <v>2462</v>
      </c>
      <c r="G3995" t="s">
        <v>3</v>
      </c>
      <c r="H3995" t="s">
        <v>2463</v>
      </c>
      <c r="I3995" s="63" t="e">
        <f t="array" ref="I3995">_xlfn.IFS(#REF!="1",1,#REF!="2",2,#REF!="3",3,#REF!="1A",4,#REF!="1B",5,#REF!="2A",6,#REF!="2B",7,#REF!="3A",8,#REF!="3B",9,#REF!="4A",10,#REF!="","")</f>
        <v>#REF!</v>
      </c>
      <c r="J3995">
        <f>VLOOKUP(F3995,profesor!$G$2:$H$101,2,0)</f>
        <v>38</v>
      </c>
      <c r="K3995">
        <f>VLOOKUP(H3995,ar_predmet!A:C,3,0)</f>
        <v>258</v>
      </c>
      <c r="L3995" s="3" t="str">
        <f>VLOOKUP(H3995,ar_predmet!A:C,2,FALSE())</f>
        <v>S306</v>
      </c>
      <c r="M3995">
        <f>+VLOOKUP(G3995,tip_dogodka!$B$2:$C$10,2,0)</f>
        <v>2</v>
      </c>
      <c r="N3995">
        <f>+VLOOKUP(E3995,prostor!$F$1:$G$101,2,0)</f>
        <v>9</v>
      </c>
      <c r="O3995">
        <f t="shared" si="247"/>
        <v>150</v>
      </c>
      <c r="P3995">
        <f>VLOOKUP(O3995,mi2hh!A$2:B$4261,2,FALSE())</f>
        <v>3</v>
      </c>
      <c r="Q3995" t="str">
        <f t="shared" si="248"/>
        <v>Izr</v>
      </c>
      <c r="R3995" t="str">
        <f t="shared" si="249"/>
        <v>VS</v>
      </c>
      <c r="S3995" s="24" t="s">
        <v>1255</v>
      </c>
      <c r="T3995" t="str">
        <f t="shared" si="250"/>
        <v/>
      </c>
      <c r="U3995">
        <f>VLOOKUP(S3995,ar_skupina!L$2:M$136,2,FALSE())</f>
        <v>108</v>
      </c>
    </row>
    <row r="3996" spans="1:21" ht="14.25" customHeight="1" x14ac:dyDescent="0.25">
      <c r="A3996">
        <v>4797</v>
      </c>
      <c r="B3996" s="9">
        <v>45349.75</v>
      </c>
      <c r="C3996" s="9">
        <v>45349.920138888898</v>
      </c>
      <c r="D3996" t="s">
        <v>2481</v>
      </c>
      <c r="E3996">
        <v>303</v>
      </c>
      <c r="F3996" t="s">
        <v>2462</v>
      </c>
      <c r="G3996" t="s">
        <v>2</v>
      </c>
      <c r="H3996" t="s">
        <v>1053</v>
      </c>
      <c r="I3996" s="63" t="e">
        <f t="array" ref="I3996">_xlfn.IFS(#REF!="1",1,#REF!="2",2,#REF!="3",3,#REF!="1A",4,#REF!="1B",5,#REF!="2A",6,#REF!="2B",7,#REF!="3A",8,#REF!="3B",9,#REF!="4A",10,#REF!="","")</f>
        <v>#REF!</v>
      </c>
      <c r="J3996">
        <f>VLOOKUP(F3996,profesor!$G$2:$H$101,2,0)</f>
        <v>38</v>
      </c>
      <c r="K3996">
        <f>VLOOKUP(H3996,ar_predmet!A:C,3,0)</f>
        <v>336</v>
      </c>
      <c r="L3996" s="3" t="str">
        <f>VLOOKUP(H3996,ar_predmet!A:C,2,FALSE())</f>
        <v>NA005</v>
      </c>
      <c r="M3996">
        <f>+VLOOKUP(G3996,tip_dogodka!$B$2:$C$10,2,0)</f>
        <v>1</v>
      </c>
      <c r="N3996">
        <f>+VLOOKUP(E3996,prostor!$F$1:$G$101,2,0)</f>
        <v>7</v>
      </c>
      <c r="O3996">
        <f t="shared" si="247"/>
        <v>245</v>
      </c>
      <c r="P3996">
        <f>VLOOKUP(O3996,mi2hh!A$2:B$4261,2,FALSE())</f>
        <v>5</v>
      </c>
      <c r="Q3996" t="str">
        <f t="shared" si="248"/>
        <v>Izr</v>
      </c>
      <c r="R3996" t="str">
        <f t="shared" si="249"/>
        <v>MA</v>
      </c>
      <c r="S3996" s="24" t="s">
        <v>1274</v>
      </c>
      <c r="T3996" t="str">
        <f t="shared" si="250"/>
        <v/>
      </c>
      <c r="U3996">
        <f>VLOOKUP(S3996,ar_skupina!L$2:M$136,2,FALSE())</f>
        <v>125</v>
      </c>
    </row>
    <row r="3997" spans="1:21" ht="14.25" customHeight="1" x14ac:dyDescent="0.25">
      <c r="A3997">
        <v>4800</v>
      </c>
      <c r="B3997" s="9">
        <v>45440.791666666701</v>
      </c>
      <c r="C3997" s="9">
        <v>45440.927083333299</v>
      </c>
      <c r="D3997" t="s">
        <v>2490</v>
      </c>
      <c r="E3997" t="s">
        <v>17</v>
      </c>
      <c r="F3997" t="s">
        <v>2462</v>
      </c>
      <c r="G3997" t="s">
        <v>3</v>
      </c>
      <c r="H3997" t="s">
        <v>2467</v>
      </c>
      <c r="I3997" s="63" t="e">
        <f t="array" ref="I3997">_xlfn.IFS(#REF!="1",1,#REF!="2",2,#REF!="3",3,#REF!="1A",4,#REF!="1B",5,#REF!="2A",6,#REF!="2B",7,#REF!="3A",8,#REF!="3B",9,#REF!="4A",10,#REF!="","")</f>
        <v>#REF!</v>
      </c>
      <c r="J3997">
        <f>VLOOKUP(F3997,profesor!$G$2:$H$101,2,0)</f>
        <v>38</v>
      </c>
      <c r="K3997">
        <f>VLOOKUP(H3997,ar_predmet!A:C,3,0)</f>
        <v>19</v>
      </c>
      <c r="L3997" s="3">
        <f>VLOOKUP(H3997,ar_predmet!A:C,2,FALSE())</f>
        <v>5218</v>
      </c>
      <c r="M3997">
        <f>+VLOOKUP(G3997,tip_dogodka!$B$2:$C$10,2,0)</f>
        <v>2</v>
      </c>
      <c r="N3997">
        <f>+VLOOKUP(E3997,prostor!$F$1:$G$101,2,0)</f>
        <v>55</v>
      </c>
      <c r="O3997">
        <f t="shared" si="247"/>
        <v>195</v>
      </c>
      <c r="P3997">
        <f>VLOOKUP(O3997,mi2hh!A$2:B$4261,2,FALSE())</f>
        <v>4</v>
      </c>
      <c r="Q3997" t="str">
        <f t="shared" si="248"/>
        <v>Izr</v>
      </c>
      <c r="R3997" t="str">
        <f t="shared" si="249"/>
        <v>VS</v>
      </c>
      <c r="S3997" s="24" t="s">
        <v>1250</v>
      </c>
      <c r="T3997" t="str">
        <f t="shared" si="250"/>
        <v/>
      </c>
      <c r="U3997">
        <f>VLOOKUP(S3997,ar_skupina!L$2:M$136,2,FALSE())</f>
        <v>104</v>
      </c>
    </row>
    <row r="3998" spans="1:21" ht="14.25" customHeight="1" x14ac:dyDescent="0.25">
      <c r="A3998">
        <v>4801</v>
      </c>
      <c r="B3998" s="9">
        <v>45436.715277777803</v>
      </c>
      <c r="C3998" s="9">
        <v>45436.958333333299</v>
      </c>
      <c r="D3998" t="s">
        <v>2476</v>
      </c>
      <c r="E3998" t="s">
        <v>16</v>
      </c>
      <c r="F3998" t="s">
        <v>2462</v>
      </c>
      <c r="G3998" t="s">
        <v>5</v>
      </c>
      <c r="H3998" t="s">
        <v>2467</v>
      </c>
      <c r="I3998" s="63" t="e">
        <f t="array" ref="I3998">_xlfn.IFS(#REF!="1",1,#REF!="2",2,#REF!="3",3,#REF!="1A",4,#REF!="1B",5,#REF!="2A",6,#REF!="2B",7,#REF!="3A",8,#REF!="3B",9,#REF!="4A",10,#REF!="","")</f>
        <v>#REF!</v>
      </c>
      <c r="J3998">
        <f>VLOOKUP(F3998,profesor!$G$2:$H$101,2,0)</f>
        <v>38</v>
      </c>
      <c r="K3998">
        <f>VLOOKUP(H3998,ar_predmet!A:C,3,0)</f>
        <v>19</v>
      </c>
      <c r="L3998" s="3">
        <f>VLOOKUP(H3998,ar_predmet!A:C,2,FALSE())</f>
        <v>5218</v>
      </c>
      <c r="M3998">
        <f>+VLOOKUP(G3998,tip_dogodka!$B$2:$C$10,2,0)</f>
        <v>4</v>
      </c>
      <c r="N3998">
        <f>+VLOOKUP(E3998,prostor!$F$1:$G$101,2,0)</f>
        <v>54</v>
      </c>
      <c r="O3998">
        <f t="shared" si="247"/>
        <v>350</v>
      </c>
      <c r="P3998">
        <f>VLOOKUP(O3998,mi2hh!A$2:B$4261,2,FALSE())</f>
        <v>7</v>
      </c>
      <c r="Q3998" t="str">
        <f t="shared" si="248"/>
        <v>Izr</v>
      </c>
      <c r="R3998" t="str">
        <f t="shared" si="249"/>
        <v>VS</v>
      </c>
      <c r="S3998" s="24" t="s">
        <v>1250</v>
      </c>
      <c r="T3998" t="str">
        <f t="shared" si="250"/>
        <v/>
      </c>
      <c r="U3998">
        <f>VLOOKUP(S3998,ar_skupina!L$2:M$136,2,FALSE())</f>
        <v>104</v>
      </c>
    </row>
    <row r="3999" spans="1:21" ht="14.25" customHeight="1" x14ac:dyDescent="0.25">
      <c r="A3999">
        <v>4802</v>
      </c>
      <c r="B3999" s="9">
        <v>45216.53125</v>
      </c>
      <c r="C3999" s="9">
        <v>45216.635416666701</v>
      </c>
      <c r="D3999" t="s">
        <v>2472</v>
      </c>
      <c r="E3999">
        <v>303</v>
      </c>
      <c r="F3999" t="s">
        <v>2462</v>
      </c>
      <c r="G3999" t="s">
        <v>2</v>
      </c>
      <c r="H3999" t="s">
        <v>2465</v>
      </c>
      <c r="I3999" s="63" t="e">
        <f t="array" ref="I3999">_xlfn.IFS(#REF!="1",1,#REF!="2",2,#REF!="3",3,#REF!="1A",4,#REF!="1B",5,#REF!="2A",6,#REF!="2B",7,#REF!="3A",8,#REF!="3B",9,#REF!="4A",10,#REF!="","")</f>
        <v>#REF!</v>
      </c>
      <c r="J3999">
        <f>VLOOKUP(F3999,profesor!$G$2:$H$101,2,0)</f>
        <v>38</v>
      </c>
      <c r="K3999">
        <f>VLOOKUP(H3999,ar_predmet!A:C,3,0)</f>
        <v>178</v>
      </c>
      <c r="L3999" s="3">
        <f>VLOOKUP(H3999,ar_predmet!A:C,2,FALSE())</f>
        <v>7201</v>
      </c>
      <c r="M3999">
        <f>+VLOOKUP(G3999,tip_dogodka!$B$2:$C$10,2,0)</f>
        <v>1</v>
      </c>
      <c r="N3999">
        <f>+VLOOKUP(E3999,prostor!$F$1:$G$101,2,0)</f>
        <v>7</v>
      </c>
      <c r="O3999">
        <f t="shared" si="247"/>
        <v>150</v>
      </c>
      <c r="P3999">
        <f>VLOOKUP(O3999,mi2hh!A$2:B$4261,2,FALSE())</f>
        <v>3</v>
      </c>
      <c r="Q3999" t="str">
        <f t="shared" si="248"/>
        <v>Red</v>
      </c>
      <c r="R3999" t="str">
        <f t="shared" si="249"/>
        <v>MA</v>
      </c>
      <c r="S3999" s="24" t="s">
        <v>1230</v>
      </c>
      <c r="T3999" t="str">
        <f t="shared" si="250"/>
        <v/>
      </c>
      <c r="U3999">
        <f>VLOOKUP(S3999,ar_skupina!L$2:M$136,2,FALSE())</f>
        <v>86</v>
      </c>
    </row>
    <row r="4000" spans="1:21" ht="14.25" customHeight="1" x14ac:dyDescent="0.25">
      <c r="A4000">
        <v>4803</v>
      </c>
      <c r="B4000" s="9">
        <v>45356.635416666701</v>
      </c>
      <c r="C4000" s="9">
        <v>45356.739583333299</v>
      </c>
      <c r="D4000" t="s">
        <v>2484</v>
      </c>
      <c r="E4000" t="s">
        <v>16</v>
      </c>
      <c r="F4000" t="s">
        <v>2462</v>
      </c>
      <c r="G4000" t="s">
        <v>4</v>
      </c>
      <c r="H4000" t="s">
        <v>2467</v>
      </c>
      <c r="I4000" s="63" t="e">
        <f t="array" ref="I4000">_xlfn.IFS(#REF!="1",1,#REF!="2",2,#REF!="3",3,#REF!="1A",4,#REF!="1B",5,#REF!="2A",6,#REF!="2B",7,#REF!="3A",8,#REF!="3B",9,#REF!="4A",10,#REF!="","")</f>
        <v>#REF!</v>
      </c>
      <c r="J4000">
        <f>VLOOKUP(F4000,profesor!$G$2:$H$101,2,0)</f>
        <v>38</v>
      </c>
      <c r="K4000">
        <f>VLOOKUP(H4000,ar_predmet!A:C,3,0)</f>
        <v>19</v>
      </c>
      <c r="L4000" s="3">
        <f>VLOOKUP(H4000,ar_predmet!A:C,2,FALSE())</f>
        <v>5218</v>
      </c>
      <c r="M4000">
        <f>+VLOOKUP(G4000,tip_dogodka!$B$2:$C$10,2,0)</f>
        <v>3</v>
      </c>
      <c r="N4000">
        <f>+VLOOKUP(E4000,prostor!$F$1:$G$101,2,0)</f>
        <v>54</v>
      </c>
      <c r="O4000">
        <f t="shared" si="247"/>
        <v>150</v>
      </c>
      <c r="P4000">
        <f>VLOOKUP(O4000,mi2hh!A$2:B$4261,2,FALSE())</f>
        <v>3</v>
      </c>
      <c r="Q4000" t="str">
        <f t="shared" si="248"/>
        <v>Red</v>
      </c>
      <c r="R4000" t="str">
        <f t="shared" si="249"/>
        <v>VS</v>
      </c>
      <c r="S4000" s="24" t="s">
        <v>1167</v>
      </c>
      <c r="T4000" t="str">
        <f t="shared" si="250"/>
        <v/>
      </c>
      <c r="U4000">
        <f>VLOOKUP(S4000,ar_skupina!L$2:M$136,2,FALSE())</f>
        <v>29</v>
      </c>
    </row>
    <row r="4001" spans="1:21" ht="14.25" customHeight="1" x14ac:dyDescent="0.25">
      <c r="A4001">
        <v>4804</v>
      </c>
      <c r="B4001" s="9">
        <v>45202.53125</v>
      </c>
      <c r="C4001" s="9">
        <v>45202.635416666701</v>
      </c>
      <c r="D4001" t="s">
        <v>2472</v>
      </c>
      <c r="E4001" t="s">
        <v>17</v>
      </c>
      <c r="F4001" t="s">
        <v>2462</v>
      </c>
      <c r="G4001" t="s">
        <v>2</v>
      </c>
      <c r="H4001" t="s">
        <v>2465</v>
      </c>
      <c r="I4001" s="63" t="e">
        <f t="array" ref="I4001">_xlfn.IFS(#REF!="1",1,#REF!="2",2,#REF!="3",3,#REF!="1A",4,#REF!="1B",5,#REF!="2A",6,#REF!="2B",7,#REF!="3A",8,#REF!="3B",9,#REF!="4A",10,#REF!="","")</f>
        <v>#REF!</v>
      </c>
      <c r="J4001">
        <f>VLOOKUP(F4001,profesor!$G$2:$H$101,2,0)</f>
        <v>38</v>
      </c>
      <c r="K4001">
        <f>VLOOKUP(H4001,ar_predmet!A:C,3,0)</f>
        <v>178</v>
      </c>
      <c r="L4001" s="3">
        <f>VLOOKUP(H4001,ar_predmet!A:C,2,FALSE())</f>
        <v>7201</v>
      </c>
      <c r="M4001">
        <f>+VLOOKUP(G4001,tip_dogodka!$B$2:$C$10,2,0)</f>
        <v>1</v>
      </c>
      <c r="N4001">
        <f>+VLOOKUP(E4001,prostor!$F$1:$G$101,2,0)</f>
        <v>55</v>
      </c>
      <c r="O4001">
        <f t="shared" si="247"/>
        <v>150</v>
      </c>
      <c r="P4001">
        <f>VLOOKUP(O4001,mi2hh!A$2:B$4261,2,FALSE())</f>
        <v>3</v>
      </c>
      <c r="Q4001" t="str">
        <f t="shared" si="248"/>
        <v>Red</v>
      </c>
      <c r="R4001" t="str">
        <f t="shared" si="249"/>
        <v>MA</v>
      </c>
      <c r="S4001" s="24" t="s">
        <v>1230</v>
      </c>
      <c r="T4001" t="str">
        <f t="shared" si="250"/>
        <v/>
      </c>
      <c r="U4001">
        <f>VLOOKUP(S4001,ar_skupina!L$2:M$136,2,FALSE())</f>
        <v>86</v>
      </c>
    </row>
    <row r="4002" spans="1:21" ht="14.25" customHeight="1" x14ac:dyDescent="0.25">
      <c r="A4002">
        <v>4805</v>
      </c>
      <c r="B4002" s="9">
        <v>45218.791666666701</v>
      </c>
      <c r="C4002" s="9">
        <v>45218.895833333299</v>
      </c>
      <c r="D4002" t="s">
        <v>2489</v>
      </c>
      <c r="E4002" t="s">
        <v>17</v>
      </c>
      <c r="F4002" t="s">
        <v>2462</v>
      </c>
      <c r="G4002" t="s">
        <v>3</v>
      </c>
      <c r="H4002" t="s">
        <v>2463</v>
      </c>
      <c r="I4002" s="63" t="e">
        <f t="array" ref="I4002">_xlfn.IFS(#REF!="1",1,#REF!="2",2,#REF!="3",3,#REF!="1A",4,#REF!="1B",5,#REF!="2A",6,#REF!="2B",7,#REF!="3A",8,#REF!="3B",9,#REF!="4A",10,#REF!="","")</f>
        <v>#REF!</v>
      </c>
      <c r="J4002">
        <f>VLOOKUP(F4002,profesor!$G$2:$H$101,2,0)</f>
        <v>38</v>
      </c>
      <c r="K4002">
        <f>VLOOKUP(H4002,ar_predmet!A:C,3,0)</f>
        <v>258</v>
      </c>
      <c r="L4002" s="3" t="str">
        <f>VLOOKUP(H4002,ar_predmet!A:C,2,FALSE())</f>
        <v>S306</v>
      </c>
      <c r="M4002">
        <f>+VLOOKUP(G4002,tip_dogodka!$B$2:$C$10,2,0)</f>
        <v>2</v>
      </c>
      <c r="N4002">
        <f>+VLOOKUP(E4002,prostor!$F$1:$G$101,2,0)</f>
        <v>55</v>
      </c>
      <c r="O4002">
        <f t="shared" si="247"/>
        <v>150</v>
      </c>
      <c r="P4002">
        <f>VLOOKUP(O4002,mi2hh!A$2:B$4261,2,FALSE())</f>
        <v>3</v>
      </c>
      <c r="Q4002" t="str">
        <f t="shared" si="248"/>
        <v>Izr</v>
      </c>
      <c r="R4002" t="str">
        <f t="shared" si="249"/>
        <v>VS</v>
      </c>
      <c r="S4002" s="24" t="s">
        <v>1255</v>
      </c>
      <c r="T4002" t="str">
        <f t="shared" si="250"/>
        <v/>
      </c>
      <c r="U4002">
        <f>VLOOKUP(S4002,ar_skupina!L$2:M$136,2,FALSE())</f>
        <v>108</v>
      </c>
    </row>
    <row r="4003" spans="1:21" ht="14.25" customHeight="1" x14ac:dyDescent="0.25">
      <c r="A4003">
        <v>4806</v>
      </c>
      <c r="B4003" s="9">
        <v>45442.791666666701</v>
      </c>
      <c r="C4003" s="9">
        <v>45442.927083333299</v>
      </c>
      <c r="D4003" t="s">
        <v>2490</v>
      </c>
      <c r="E4003" t="s">
        <v>17</v>
      </c>
      <c r="F4003" t="s">
        <v>2462</v>
      </c>
      <c r="G4003" t="s">
        <v>3</v>
      </c>
      <c r="H4003" t="s">
        <v>2467</v>
      </c>
      <c r="I4003" s="63" t="e">
        <f t="array" ref="I4003">_xlfn.IFS(#REF!="1",1,#REF!="2",2,#REF!="3",3,#REF!="1A",4,#REF!="1B",5,#REF!="2A",6,#REF!="2B",7,#REF!="3A",8,#REF!="3B",9,#REF!="4A",10,#REF!="","")</f>
        <v>#REF!</v>
      </c>
      <c r="J4003">
        <f>VLOOKUP(F4003,profesor!$G$2:$H$101,2,0)</f>
        <v>38</v>
      </c>
      <c r="K4003">
        <f>VLOOKUP(H4003,ar_predmet!A:C,3,0)</f>
        <v>19</v>
      </c>
      <c r="L4003" s="3">
        <f>VLOOKUP(H4003,ar_predmet!A:C,2,FALSE())</f>
        <v>5218</v>
      </c>
      <c r="M4003">
        <f>+VLOOKUP(G4003,tip_dogodka!$B$2:$C$10,2,0)</f>
        <v>2</v>
      </c>
      <c r="N4003">
        <f>+VLOOKUP(E4003,prostor!$F$1:$G$101,2,0)</f>
        <v>55</v>
      </c>
      <c r="O4003">
        <f t="shared" si="247"/>
        <v>195</v>
      </c>
      <c r="P4003">
        <f>VLOOKUP(O4003,mi2hh!A$2:B$4261,2,FALSE())</f>
        <v>4</v>
      </c>
      <c r="Q4003" t="str">
        <f t="shared" si="248"/>
        <v>Izr</v>
      </c>
      <c r="R4003" t="str">
        <f t="shared" si="249"/>
        <v>VS</v>
      </c>
      <c r="S4003" s="24" t="s">
        <v>1250</v>
      </c>
      <c r="T4003" t="str">
        <f t="shared" si="250"/>
        <v/>
      </c>
      <c r="U4003">
        <f>VLOOKUP(S4003,ar_skupina!L$2:M$136,2,FALSE())</f>
        <v>104</v>
      </c>
    </row>
    <row r="4004" spans="1:21" ht="14.25" customHeight="1" x14ac:dyDescent="0.25">
      <c r="A4004">
        <v>4807</v>
      </c>
      <c r="B4004" s="9">
        <v>45428.416666666701</v>
      </c>
      <c r="C4004" s="9">
        <v>45428.520833333299</v>
      </c>
      <c r="D4004" t="s">
        <v>2470</v>
      </c>
      <c r="E4004">
        <v>307</v>
      </c>
      <c r="F4004" t="s">
        <v>2462</v>
      </c>
      <c r="G4004" t="s">
        <v>3</v>
      </c>
      <c r="H4004" t="s">
        <v>2467</v>
      </c>
      <c r="I4004" s="63" t="e">
        <f t="array" ref="I4004">_xlfn.IFS(#REF!="1",1,#REF!="2",2,#REF!="3",3,#REF!="1A",4,#REF!="1B",5,#REF!="2A",6,#REF!="2B",7,#REF!="3A",8,#REF!="3B",9,#REF!="4A",10,#REF!="","")</f>
        <v>#REF!</v>
      </c>
      <c r="J4004">
        <f>VLOOKUP(F4004,profesor!$G$2:$H$101,2,0)</f>
        <v>38</v>
      </c>
      <c r="K4004">
        <f>VLOOKUP(H4004,ar_predmet!A:C,3,0)</f>
        <v>19</v>
      </c>
      <c r="L4004" s="3">
        <f>VLOOKUP(H4004,ar_predmet!A:C,2,FALSE())</f>
        <v>5218</v>
      </c>
      <c r="M4004">
        <f>+VLOOKUP(G4004,tip_dogodka!$B$2:$C$10,2,0)</f>
        <v>2</v>
      </c>
      <c r="N4004">
        <f>+VLOOKUP(E4004,prostor!$F$1:$G$101,2,0)</f>
        <v>9</v>
      </c>
      <c r="O4004">
        <f t="shared" si="247"/>
        <v>150</v>
      </c>
      <c r="P4004">
        <f>VLOOKUP(O4004,mi2hh!A$2:B$4261,2,FALSE())</f>
        <v>3</v>
      </c>
      <c r="Q4004" t="str">
        <f t="shared" si="248"/>
        <v>Red</v>
      </c>
      <c r="R4004" t="str">
        <f t="shared" si="249"/>
        <v>UN</v>
      </c>
      <c r="S4004" s="24" t="s">
        <v>1204</v>
      </c>
      <c r="T4004" t="str">
        <f t="shared" si="250"/>
        <v/>
      </c>
      <c r="U4004">
        <f>VLOOKUP(S4004,ar_skupina!L$2:M$136,2,FALSE())</f>
        <v>55</v>
      </c>
    </row>
    <row r="4005" spans="1:21" ht="14.25" customHeight="1" x14ac:dyDescent="0.25">
      <c r="A4005">
        <v>4808</v>
      </c>
      <c r="B4005" s="9">
        <v>45254.416666666701</v>
      </c>
      <c r="C4005" s="9">
        <v>45254.59375</v>
      </c>
      <c r="D4005" t="s">
        <v>2123</v>
      </c>
      <c r="E4005" t="s">
        <v>16</v>
      </c>
      <c r="F4005" t="s">
        <v>2462</v>
      </c>
      <c r="G4005" t="s">
        <v>4</v>
      </c>
      <c r="H4005" t="s">
        <v>2124</v>
      </c>
      <c r="I4005" s="63" t="e">
        <f t="array" ref="I4005">_xlfn.IFS(#REF!="1",1,#REF!="2",2,#REF!="3",3,#REF!="1A",4,#REF!="1B",5,#REF!="2A",6,#REF!="2B",7,#REF!="3A",8,#REF!="3B",9,#REF!="4A",10,#REF!="","")</f>
        <v>#REF!</v>
      </c>
      <c r="J4005">
        <f>VLOOKUP(F4005,profesor!$G$2:$H$101,2,0)</f>
        <v>38</v>
      </c>
      <c r="K4005">
        <f>VLOOKUP(H4005,ar_predmet!A:C,3,0)</f>
        <v>56</v>
      </c>
      <c r="L4005" s="3">
        <f>VLOOKUP(H4005,ar_predmet!A:C,2,FALSE())</f>
        <v>5313</v>
      </c>
      <c r="M4005">
        <f>+VLOOKUP(G4005,tip_dogodka!$B$2:$C$10,2,0)</f>
        <v>3</v>
      </c>
      <c r="N4005">
        <f>+VLOOKUP(E4005,prostor!$F$1:$G$101,2,0)</f>
        <v>54</v>
      </c>
      <c r="O4005">
        <f t="shared" si="247"/>
        <v>255</v>
      </c>
      <c r="P4005">
        <f>VLOOKUP(O4005,mi2hh!A$2:B$4261,2,FALSE())</f>
        <v>5</v>
      </c>
      <c r="Q4005" t="str">
        <f t="shared" si="248"/>
        <v>Red</v>
      </c>
      <c r="R4005" t="str">
        <f t="shared" si="249"/>
        <v>VS</v>
      </c>
      <c r="S4005" s="24" t="s">
        <v>1176</v>
      </c>
      <c r="T4005" t="str">
        <f t="shared" si="250"/>
        <v/>
      </c>
      <c r="U4005">
        <f>VLOOKUP(S4005,ar_skupina!L$2:M$136,2,FALSE())</f>
        <v>7</v>
      </c>
    </row>
    <row r="4006" spans="1:21" ht="14.25" customHeight="1" x14ac:dyDescent="0.25">
      <c r="A4006">
        <v>4809</v>
      </c>
      <c r="B4006" s="9">
        <v>45299.375</v>
      </c>
      <c r="C4006" s="9">
        <v>45299.548611111102</v>
      </c>
      <c r="D4006" t="s">
        <v>2480</v>
      </c>
      <c r="E4006">
        <v>307</v>
      </c>
      <c r="F4006" t="s">
        <v>2462</v>
      </c>
      <c r="G4006" t="s">
        <v>2</v>
      </c>
      <c r="H4006" t="s">
        <v>1053</v>
      </c>
      <c r="I4006" s="63" t="e">
        <f t="array" ref="I4006">_xlfn.IFS(#REF!="1",1,#REF!="2",2,#REF!="3",3,#REF!="1A",4,#REF!="1B",5,#REF!="2A",6,#REF!="2B",7,#REF!="3A",8,#REF!="3B",9,#REF!="4A",10,#REF!="","")</f>
        <v>#REF!</v>
      </c>
      <c r="J4006">
        <f>VLOOKUP(F4006,profesor!$G$2:$H$101,2,0)</f>
        <v>38</v>
      </c>
      <c r="K4006">
        <f>VLOOKUP(H4006,ar_predmet!A:C,3,0)</f>
        <v>336</v>
      </c>
      <c r="L4006" s="3" t="str">
        <f>VLOOKUP(H4006,ar_predmet!A:C,2,FALSE())</f>
        <v>NA005</v>
      </c>
      <c r="M4006">
        <f>+VLOOKUP(G4006,tip_dogodka!$B$2:$C$10,2,0)</f>
        <v>1</v>
      </c>
      <c r="N4006">
        <f>+VLOOKUP(E4006,prostor!$F$1:$G$101,2,0)</f>
        <v>9</v>
      </c>
      <c r="O4006">
        <f t="shared" si="247"/>
        <v>250</v>
      </c>
      <c r="P4006">
        <f>VLOOKUP(O4006,mi2hh!A$2:B$4261,2,FALSE())</f>
        <v>5</v>
      </c>
      <c r="Q4006" t="str">
        <f t="shared" si="248"/>
        <v>Red</v>
      </c>
      <c r="R4006" t="str">
        <f t="shared" si="249"/>
        <v>MA</v>
      </c>
      <c r="S4006" s="24" t="s">
        <v>1231</v>
      </c>
      <c r="T4006" t="str">
        <f t="shared" si="250"/>
        <v/>
      </c>
      <c r="U4006">
        <f>VLOOKUP(S4006,ar_skupina!L$2:M$136,2,FALSE())</f>
        <v>87</v>
      </c>
    </row>
    <row r="4007" spans="1:21" ht="14.25" customHeight="1" x14ac:dyDescent="0.25">
      <c r="A4007">
        <v>4810</v>
      </c>
      <c r="B4007" s="9">
        <v>45434.791666666701</v>
      </c>
      <c r="C4007" s="9">
        <v>45434.927083333299</v>
      </c>
      <c r="D4007" t="s">
        <v>2490</v>
      </c>
      <c r="E4007" t="s">
        <v>17</v>
      </c>
      <c r="F4007" t="s">
        <v>2462</v>
      </c>
      <c r="G4007" t="s">
        <v>3</v>
      </c>
      <c r="H4007" t="s">
        <v>2467</v>
      </c>
      <c r="I4007" s="63" t="e">
        <f t="array" ref="I4007">_xlfn.IFS(#REF!="1",1,#REF!="2",2,#REF!="3",3,#REF!="1A",4,#REF!="1B",5,#REF!="2A",6,#REF!="2B",7,#REF!="3A",8,#REF!="3B",9,#REF!="4A",10,#REF!="","")</f>
        <v>#REF!</v>
      </c>
      <c r="J4007">
        <f>VLOOKUP(F4007,profesor!$G$2:$H$101,2,0)</f>
        <v>38</v>
      </c>
      <c r="K4007">
        <f>VLOOKUP(H4007,ar_predmet!A:C,3,0)</f>
        <v>19</v>
      </c>
      <c r="L4007" s="3">
        <f>VLOOKUP(H4007,ar_predmet!A:C,2,FALSE())</f>
        <v>5218</v>
      </c>
      <c r="M4007">
        <f>+VLOOKUP(G4007,tip_dogodka!$B$2:$C$10,2,0)</f>
        <v>2</v>
      </c>
      <c r="N4007">
        <f>+VLOOKUP(E4007,prostor!$F$1:$G$101,2,0)</f>
        <v>55</v>
      </c>
      <c r="O4007">
        <f t="shared" si="247"/>
        <v>195</v>
      </c>
      <c r="P4007">
        <f>VLOOKUP(O4007,mi2hh!A$2:B$4261,2,FALSE())</f>
        <v>4</v>
      </c>
      <c r="Q4007" t="str">
        <f t="shared" si="248"/>
        <v>Izr</v>
      </c>
      <c r="R4007" t="str">
        <f t="shared" si="249"/>
        <v>VS</v>
      </c>
      <c r="S4007" s="24" t="s">
        <v>1250</v>
      </c>
      <c r="T4007" t="str">
        <f t="shared" si="250"/>
        <v/>
      </c>
      <c r="U4007">
        <f>VLOOKUP(S4007,ar_skupina!L$2:M$136,2,FALSE())</f>
        <v>104</v>
      </c>
    </row>
    <row r="4008" spans="1:21" ht="14.25" customHeight="1" x14ac:dyDescent="0.25">
      <c r="A4008">
        <v>4811</v>
      </c>
      <c r="B4008" s="9">
        <v>45272.375</v>
      </c>
      <c r="C4008" s="9">
        <v>45272.479166666701</v>
      </c>
      <c r="D4008" t="s">
        <v>2482</v>
      </c>
      <c r="E4008">
        <v>306</v>
      </c>
      <c r="F4008" t="s">
        <v>2462</v>
      </c>
      <c r="G4008" t="s">
        <v>2</v>
      </c>
      <c r="H4008" t="s">
        <v>1906</v>
      </c>
      <c r="I4008" s="63" t="e">
        <f t="array" ref="I4008">_xlfn.IFS(#REF!="1",1,#REF!="2",2,#REF!="3",3,#REF!="1A",4,#REF!="1B",5,#REF!="2A",6,#REF!="2B",7,#REF!="3A",8,#REF!="3B",9,#REF!="4A",10,#REF!="","")</f>
        <v>#REF!</v>
      </c>
      <c r="J4008">
        <f>VLOOKUP(F4008,profesor!$G$2:$H$101,2,0)</f>
        <v>38</v>
      </c>
      <c r="K4008">
        <f>VLOOKUP(H4008,ar_predmet!A:C,3,0)</f>
        <v>122</v>
      </c>
      <c r="L4008" s="3">
        <f>VLOOKUP(H4008,ar_predmet!A:C,2,FALSE())</f>
        <v>6315</v>
      </c>
      <c r="M4008">
        <f>+VLOOKUP(G4008,tip_dogodka!$B$2:$C$10,2,0)</f>
        <v>1</v>
      </c>
      <c r="N4008">
        <f>+VLOOKUP(E4008,prostor!$F$1:$G$101,2,0)</f>
        <v>8</v>
      </c>
      <c r="O4008">
        <f t="shared" si="247"/>
        <v>150</v>
      </c>
      <c r="P4008">
        <f>VLOOKUP(O4008,mi2hh!A$2:B$4261,2,FALSE())</f>
        <v>3</v>
      </c>
      <c r="Q4008" t="str">
        <f t="shared" si="248"/>
        <v>Red</v>
      </c>
      <c r="R4008" t="str">
        <f t="shared" si="249"/>
        <v>UN</v>
      </c>
      <c r="S4008" s="24" t="s">
        <v>1216</v>
      </c>
      <c r="T4008" t="str">
        <f t="shared" si="250"/>
        <v/>
      </c>
      <c r="U4008">
        <f>VLOOKUP(S4008,ar_skupina!L$2:M$136,2,FALSE())</f>
        <v>73</v>
      </c>
    </row>
    <row r="4009" spans="1:21" ht="14.25" customHeight="1" x14ac:dyDescent="0.25">
      <c r="A4009">
        <v>4812</v>
      </c>
      <c r="B4009" s="9">
        <v>45265.375</v>
      </c>
      <c r="C4009" s="9">
        <v>45265.479166666701</v>
      </c>
      <c r="D4009" t="s">
        <v>2482</v>
      </c>
      <c r="E4009">
        <v>303</v>
      </c>
      <c r="F4009" t="s">
        <v>2462</v>
      </c>
      <c r="G4009" t="s">
        <v>2</v>
      </c>
      <c r="H4009" t="s">
        <v>1906</v>
      </c>
      <c r="I4009" s="63" t="e">
        <f t="array" ref="I4009">_xlfn.IFS(#REF!="1",1,#REF!="2",2,#REF!="3",3,#REF!="1A",4,#REF!="1B",5,#REF!="2A",6,#REF!="2B",7,#REF!="3A",8,#REF!="3B",9,#REF!="4A",10,#REF!="","")</f>
        <v>#REF!</v>
      </c>
      <c r="J4009">
        <f>VLOOKUP(F4009,profesor!$G$2:$H$101,2,0)</f>
        <v>38</v>
      </c>
      <c r="K4009">
        <f>VLOOKUP(H4009,ar_predmet!A:C,3,0)</f>
        <v>122</v>
      </c>
      <c r="L4009" s="3">
        <f>VLOOKUP(H4009,ar_predmet!A:C,2,FALSE())</f>
        <v>6315</v>
      </c>
      <c r="M4009">
        <f>+VLOOKUP(G4009,tip_dogodka!$B$2:$C$10,2,0)</f>
        <v>1</v>
      </c>
      <c r="N4009">
        <f>+VLOOKUP(E4009,prostor!$F$1:$G$101,2,0)</f>
        <v>7</v>
      </c>
      <c r="O4009">
        <f t="shared" si="247"/>
        <v>150</v>
      </c>
      <c r="P4009">
        <f>VLOOKUP(O4009,mi2hh!A$2:B$4261,2,FALSE())</f>
        <v>3</v>
      </c>
      <c r="Q4009" t="str">
        <f t="shared" si="248"/>
        <v>Red</v>
      </c>
      <c r="R4009" t="str">
        <f t="shared" si="249"/>
        <v>UN</v>
      </c>
      <c r="S4009" s="24" t="s">
        <v>1216</v>
      </c>
      <c r="T4009" t="str">
        <f t="shared" si="250"/>
        <v/>
      </c>
      <c r="U4009">
        <f>VLOOKUP(S4009,ar_skupina!L$2:M$136,2,FALSE())</f>
        <v>73</v>
      </c>
    </row>
    <row r="4010" spans="1:21" ht="14.25" customHeight="1" x14ac:dyDescent="0.25">
      <c r="A4010">
        <v>4813</v>
      </c>
      <c r="B4010" s="9">
        <v>45251.75</v>
      </c>
      <c r="C4010" s="9">
        <v>45251.916666666701</v>
      </c>
      <c r="D4010" t="s">
        <v>2128</v>
      </c>
      <c r="E4010" t="s">
        <v>16</v>
      </c>
      <c r="F4010" t="s">
        <v>2462</v>
      </c>
      <c r="G4010" t="s">
        <v>4</v>
      </c>
      <c r="H4010" t="s">
        <v>2124</v>
      </c>
      <c r="I4010" s="63" t="e">
        <f t="array" ref="I4010">_xlfn.IFS(#REF!="1",1,#REF!="2",2,#REF!="3",3,#REF!="1A",4,#REF!="1B",5,#REF!="2A",6,#REF!="2B",7,#REF!="3A",8,#REF!="3B",9,#REF!="4A",10,#REF!="","")</f>
        <v>#REF!</v>
      </c>
      <c r="J4010">
        <f>VLOOKUP(F4010,profesor!$G$2:$H$101,2,0)</f>
        <v>38</v>
      </c>
      <c r="K4010">
        <f>VLOOKUP(H4010,ar_predmet!A:C,3,0)</f>
        <v>56</v>
      </c>
      <c r="L4010" s="3">
        <f>VLOOKUP(H4010,ar_predmet!A:C,2,FALSE())</f>
        <v>5313</v>
      </c>
      <c r="M4010">
        <f>+VLOOKUP(G4010,tip_dogodka!$B$2:$C$10,2,0)</f>
        <v>3</v>
      </c>
      <c r="N4010">
        <f>+VLOOKUP(E4010,prostor!$F$1:$G$101,2,0)</f>
        <v>54</v>
      </c>
      <c r="O4010">
        <f t="shared" si="247"/>
        <v>240</v>
      </c>
      <c r="P4010">
        <f>VLOOKUP(O4010,mi2hh!A$2:B$4261,2,FALSE())</f>
        <v>5</v>
      </c>
      <c r="Q4010" t="str">
        <f t="shared" si="248"/>
        <v>Izr</v>
      </c>
      <c r="R4010" t="str">
        <f t="shared" si="249"/>
        <v>VS</v>
      </c>
      <c r="S4010" s="24" t="s">
        <v>1257</v>
      </c>
      <c r="T4010" t="str">
        <f t="shared" si="250"/>
        <v/>
      </c>
      <c r="U4010">
        <f>VLOOKUP(S4010,ar_skupina!L$2:M$136,2,FALSE())</f>
        <v>105</v>
      </c>
    </row>
    <row r="4011" spans="1:21" ht="14.25" customHeight="1" x14ac:dyDescent="0.25">
      <c r="A4011">
        <v>4814</v>
      </c>
      <c r="B4011" s="9">
        <v>45250.75</v>
      </c>
      <c r="C4011" s="9">
        <v>45250.916666666701</v>
      </c>
      <c r="D4011" t="s">
        <v>2488</v>
      </c>
      <c r="E4011" t="s">
        <v>17</v>
      </c>
      <c r="F4011" t="s">
        <v>2462</v>
      </c>
      <c r="G4011" t="s">
        <v>2</v>
      </c>
      <c r="H4011" t="s">
        <v>2124</v>
      </c>
      <c r="I4011" s="63" t="e">
        <f t="array" ref="I4011">_xlfn.IFS(#REF!="1",1,#REF!="2",2,#REF!="3",3,#REF!="1A",4,#REF!="1B",5,#REF!="2A",6,#REF!="2B",7,#REF!="3A",8,#REF!="3B",9,#REF!="4A",10,#REF!="","")</f>
        <v>#REF!</v>
      </c>
      <c r="J4011">
        <f>VLOOKUP(F4011,profesor!$G$2:$H$101,2,0)</f>
        <v>38</v>
      </c>
      <c r="K4011">
        <f>VLOOKUP(H4011,ar_predmet!A:C,3,0)</f>
        <v>56</v>
      </c>
      <c r="L4011" s="3">
        <f>VLOOKUP(H4011,ar_predmet!A:C,2,FALSE())</f>
        <v>5313</v>
      </c>
      <c r="M4011">
        <f>+VLOOKUP(G4011,tip_dogodka!$B$2:$C$10,2,0)</f>
        <v>1</v>
      </c>
      <c r="N4011">
        <f>+VLOOKUP(E4011,prostor!$F$1:$G$101,2,0)</f>
        <v>55</v>
      </c>
      <c r="O4011">
        <f t="shared" si="247"/>
        <v>240</v>
      </c>
      <c r="P4011">
        <f>VLOOKUP(O4011,mi2hh!A$2:B$4261,2,FALSE())</f>
        <v>5</v>
      </c>
      <c r="Q4011" t="str">
        <f t="shared" si="248"/>
        <v>Izr</v>
      </c>
      <c r="R4011" t="str">
        <f t="shared" si="249"/>
        <v>VS</v>
      </c>
      <c r="S4011" s="24" t="s">
        <v>1257</v>
      </c>
      <c r="T4011" t="str">
        <f t="shared" si="250"/>
        <v/>
      </c>
      <c r="U4011">
        <f>VLOOKUP(S4011,ar_skupina!L$2:M$136,2,FALSE())</f>
        <v>105</v>
      </c>
    </row>
    <row r="4012" spans="1:21" ht="14.25" customHeight="1" x14ac:dyDescent="0.25">
      <c r="A4012">
        <v>4815</v>
      </c>
      <c r="B4012" s="9">
        <v>45208.53125</v>
      </c>
      <c r="C4012" s="9">
        <v>45208.635416666701</v>
      </c>
      <c r="D4012" t="s">
        <v>2468</v>
      </c>
      <c r="E4012" t="s">
        <v>16</v>
      </c>
      <c r="F4012" t="s">
        <v>2462</v>
      </c>
      <c r="G4012" t="s">
        <v>4</v>
      </c>
      <c r="H4012" t="s">
        <v>2465</v>
      </c>
      <c r="I4012" s="63" t="e">
        <f t="array" ref="I4012">_xlfn.IFS(#REF!="1",1,#REF!="2",2,#REF!="3",3,#REF!="1A",4,#REF!="1B",5,#REF!="2A",6,#REF!="2B",7,#REF!="3A",8,#REF!="3B",9,#REF!="4A",10,#REF!="","")</f>
        <v>#REF!</v>
      </c>
      <c r="J4012">
        <f>VLOOKUP(F4012,profesor!$G$2:$H$101,2,0)</f>
        <v>38</v>
      </c>
      <c r="K4012">
        <f>VLOOKUP(H4012,ar_predmet!A:C,3,0)</f>
        <v>178</v>
      </c>
      <c r="L4012" s="3">
        <f>VLOOKUP(H4012,ar_predmet!A:C,2,FALSE())</f>
        <v>7201</v>
      </c>
      <c r="M4012">
        <f>+VLOOKUP(G4012,tip_dogodka!$B$2:$C$10,2,0)</f>
        <v>3</v>
      </c>
      <c r="N4012">
        <f>+VLOOKUP(E4012,prostor!$F$1:$G$101,2,0)</f>
        <v>54</v>
      </c>
      <c r="O4012">
        <f t="shared" si="247"/>
        <v>150</v>
      </c>
      <c r="P4012">
        <f>VLOOKUP(O4012,mi2hh!A$2:B$4261,2,FALSE())</f>
        <v>3</v>
      </c>
      <c r="Q4012" t="str">
        <f t="shared" si="248"/>
        <v>Red</v>
      </c>
      <c r="R4012" t="str">
        <f t="shared" si="249"/>
        <v>MA</v>
      </c>
      <c r="S4012" s="24" t="s">
        <v>1230</v>
      </c>
      <c r="T4012" t="str">
        <f t="shared" si="250"/>
        <v/>
      </c>
      <c r="U4012">
        <f>VLOOKUP(S4012,ar_skupina!L$2:M$136,2,FALSE())</f>
        <v>86</v>
      </c>
    </row>
    <row r="4013" spans="1:21" ht="14.25" customHeight="1" x14ac:dyDescent="0.25">
      <c r="A4013">
        <v>4816</v>
      </c>
      <c r="B4013" s="9">
        <v>45393.715277777803</v>
      </c>
      <c r="C4013" s="9">
        <v>45393.958333333299</v>
      </c>
      <c r="D4013" t="s">
        <v>2466</v>
      </c>
      <c r="E4013" t="s">
        <v>16</v>
      </c>
      <c r="F4013" t="s">
        <v>2462</v>
      </c>
      <c r="G4013" t="s">
        <v>4</v>
      </c>
      <c r="H4013" t="s">
        <v>2467</v>
      </c>
      <c r="I4013" s="63" t="e">
        <f t="array" ref="I4013">_xlfn.IFS(#REF!="1",1,#REF!="2",2,#REF!="3",3,#REF!="1A",4,#REF!="1B",5,#REF!="2A",6,#REF!="2B",7,#REF!="3A",8,#REF!="3B",9,#REF!="4A",10,#REF!="","")</f>
        <v>#REF!</v>
      </c>
      <c r="J4013">
        <f>VLOOKUP(F4013,profesor!$G$2:$H$101,2,0)</f>
        <v>38</v>
      </c>
      <c r="K4013">
        <f>VLOOKUP(H4013,ar_predmet!A:C,3,0)</f>
        <v>19</v>
      </c>
      <c r="L4013" s="3">
        <f>VLOOKUP(H4013,ar_predmet!A:C,2,FALSE())</f>
        <v>5218</v>
      </c>
      <c r="M4013">
        <f>+VLOOKUP(G4013,tip_dogodka!$B$2:$C$10,2,0)</f>
        <v>3</v>
      </c>
      <c r="N4013">
        <f>+VLOOKUP(E4013,prostor!$F$1:$G$101,2,0)</f>
        <v>54</v>
      </c>
      <c r="O4013">
        <f t="shared" si="247"/>
        <v>350</v>
      </c>
      <c r="P4013">
        <f>VLOOKUP(O4013,mi2hh!A$2:B$4261,2,FALSE())</f>
        <v>7</v>
      </c>
      <c r="Q4013" t="str">
        <f t="shared" si="248"/>
        <v>Izr</v>
      </c>
      <c r="R4013" t="str">
        <f t="shared" si="249"/>
        <v>VS</v>
      </c>
      <c r="S4013" s="24" t="s">
        <v>1250</v>
      </c>
      <c r="T4013" t="str">
        <f t="shared" si="250"/>
        <v/>
      </c>
      <c r="U4013">
        <f>VLOOKUP(S4013,ar_skupina!L$2:M$136,2,FALSE())</f>
        <v>104</v>
      </c>
    </row>
    <row r="4014" spans="1:21" ht="14.25" customHeight="1" x14ac:dyDescent="0.25">
      <c r="A4014">
        <v>4817</v>
      </c>
      <c r="B4014" s="9">
        <v>45391.791666666701</v>
      </c>
      <c r="C4014" s="9">
        <v>45391.961805555598</v>
      </c>
      <c r="D4014" t="s">
        <v>2474</v>
      </c>
      <c r="E4014">
        <v>307</v>
      </c>
      <c r="F4014" t="s">
        <v>2462</v>
      </c>
      <c r="G4014" t="s">
        <v>2</v>
      </c>
      <c r="H4014" t="s">
        <v>2467</v>
      </c>
      <c r="I4014" s="63" t="e">
        <f t="array" ref="I4014">_xlfn.IFS(#REF!="1",1,#REF!="2",2,#REF!="3",3,#REF!="1A",4,#REF!="1B",5,#REF!="2A",6,#REF!="2B",7,#REF!="3A",8,#REF!="3B",9,#REF!="4A",10,#REF!="","")</f>
        <v>#REF!</v>
      </c>
      <c r="J4014">
        <f>VLOOKUP(F4014,profesor!$G$2:$H$101,2,0)</f>
        <v>38</v>
      </c>
      <c r="K4014">
        <f>VLOOKUP(H4014,ar_predmet!A:C,3,0)</f>
        <v>19</v>
      </c>
      <c r="L4014" s="3">
        <f>VLOOKUP(H4014,ar_predmet!A:C,2,FALSE())</f>
        <v>5218</v>
      </c>
      <c r="M4014">
        <f>+VLOOKUP(G4014,tip_dogodka!$B$2:$C$10,2,0)</f>
        <v>1</v>
      </c>
      <c r="N4014">
        <f>+VLOOKUP(E4014,prostor!$F$1:$G$101,2,0)</f>
        <v>9</v>
      </c>
      <c r="O4014">
        <f t="shared" si="247"/>
        <v>245</v>
      </c>
      <c r="P4014">
        <f>VLOOKUP(O4014,mi2hh!A$2:B$4261,2,FALSE())</f>
        <v>5</v>
      </c>
      <c r="Q4014" t="str">
        <f t="shared" si="248"/>
        <v>Izr</v>
      </c>
      <c r="R4014" t="str">
        <f t="shared" si="249"/>
        <v>VS</v>
      </c>
      <c r="S4014" s="24" t="s">
        <v>1250</v>
      </c>
      <c r="T4014" t="str">
        <f t="shared" si="250"/>
        <v/>
      </c>
      <c r="U4014">
        <f>VLOOKUP(S4014,ar_skupina!L$2:M$136,2,FALSE())</f>
        <v>104</v>
      </c>
    </row>
    <row r="4015" spans="1:21" ht="14.25" customHeight="1" x14ac:dyDescent="0.25">
      <c r="A4015">
        <v>4819</v>
      </c>
      <c r="B4015" s="9">
        <v>45364.635416666701</v>
      </c>
      <c r="C4015" s="9">
        <v>45364.739583333299</v>
      </c>
      <c r="D4015" t="s">
        <v>2475</v>
      </c>
      <c r="E4015">
        <v>306</v>
      </c>
      <c r="F4015" t="s">
        <v>2462</v>
      </c>
      <c r="G4015" t="s">
        <v>2</v>
      </c>
      <c r="H4015" t="s">
        <v>2467</v>
      </c>
      <c r="I4015" s="63" t="e">
        <f t="array" ref="I4015">_xlfn.IFS(#REF!="1",1,#REF!="2",2,#REF!="3",3,#REF!="1A",4,#REF!="1B",5,#REF!="2A",6,#REF!="2B",7,#REF!="3A",8,#REF!="3B",9,#REF!="4A",10,#REF!="","")</f>
        <v>#REF!</v>
      </c>
      <c r="J4015">
        <f>VLOOKUP(F4015,profesor!$G$2:$H$101,2,0)</f>
        <v>38</v>
      </c>
      <c r="K4015">
        <f>VLOOKUP(H4015,ar_predmet!A:C,3,0)</f>
        <v>19</v>
      </c>
      <c r="L4015" s="3">
        <f>VLOOKUP(H4015,ar_predmet!A:C,2,FALSE())</f>
        <v>5218</v>
      </c>
      <c r="M4015">
        <f>+VLOOKUP(G4015,tip_dogodka!$B$2:$C$10,2,0)</f>
        <v>1</v>
      </c>
      <c r="N4015">
        <f>+VLOOKUP(E4015,prostor!$F$1:$G$101,2,0)</f>
        <v>8</v>
      </c>
      <c r="O4015">
        <f t="shared" si="247"/>
        <v>150</v>
      </c>
      <c r="P4015">
        <f>VLOOKUP(O4015,mi2hh!A$2:B$4261,2,FALSE())</f>
        <v>3</v>
      </c>
      <c r="Q4015" t="str">
        <f t="shared" si="248"/>
        <v>Red</v>
      </c>
      <c r="R4015" t="str">
        <f t="shared" si="249"/>
        <v>VS</v>
      </c>
      <c r="S4015" s="24" t="s">
        <v>1167</v>
      </c>
      <c r="T4015" t="str">
        <f t="shared" si="250"/>
        <v/>
      </c>
      <c r="U4015">
        <f>VLOOKUP(S4015,ar_skupina!L$2:M$136,2,FALSE())</f>
        <v>29</v>
      </c>
    </row>
    <row r="4016" spans="1:21" ht="14.25" customHeight="1" x14ac:dyDescent="0.25">
      <c r="A4016">
        <v>4820</v>
      </c>
      <c r="B4016" s="9">
        <v>45379.635416666701</v>
      </c>
      <c r="C4016" s="9">
        <v>45379.739583333299</v>
      </c>
      <c r="D4016" t="s">
        <v>2477</v>
      </c>
      <c r="E4016" t="s">
        <v>16</v>
      </c>
      <c r="F4016" t="s">
        <v>2462</v>
      </c>
      <c r="G4016" t="s">
        <v>5</v>
      </c>
      <c r="H4016" t="s">
        <v>2467</v>
      </c>
      <c r="I4016" s="63" t="e">
        <f t="array" ref="I4016">_xlfn.IFS(#REF!="1",1,#REF!="2",2,#REF!="3",3,#REF!="1A",4,#REF!="1B",5,#REF!="2A",6,#REF!="2B",7,#REF!="3A",8,#REF!="3B",9,#REF!="4A",10,#REF!="","")</f>
        <v>#REF!</v>
      </c>
      <c r="J4016">
        <f>VLOOKUP(F4016,profesor!$G$2:$H$101,2,0)</f>
        <v>38</v>
      </c>
      <c r="K4016">
        <f>VLOOKUP(H4016,ar_predmet!A:C,3,0)</f>
        <v>19</v>
      </c>
      <c r="L4016" s="3">
        <f>VLOOKUP(H4016,ar_predmet!A:C,2,FALSE())</f>
        <v>5218</v>
      </c>
      <c r="M4016">
        <f>+VLOOKUP(G4016,tip_dogodka!$B$2:$C$10,2,0)</f>
        <v>4</v>
      </c>
      <c r="N4016">
        <f>+VLOOKUP(E4016,prostor!$F$1:$G$101,2,0)</f>
        <v>54</v>
      </c>
      <c r="O4016">
        <f t="shared" si="247"/>
        <v>150</v>
      </c>
      <c r="P4016">
        <f>VLOOKUP(O4016,mi2hh!A$2:B$4261,2,FALSE())</f>
        <v>3</v>
      </c>
      <c r="Q4016" t="str">
        <f t="shared" si="248"/>
        <v>Red</v>
      </c>
      <c r="R4016" t="str">
        <f t="shared" si="249"/>
        <v>VS</v>
      </c>
      <c r="S4016" s="24" t="s">
        <v>1167</v>
      </c>
      <c r="T4016" t="str">
        <f t="shared" si="250"/>
        <v/>
      </c>
      <c r="U4016">
        <f>VLOOKUP(S4016,ar_skupina!L$2:M$136,2,FALSE())</f>
        <v>29</v>
      </c>
    </row>
    <row r="4017" spans="1:21" ht="14.25" customHeight="1" x14ac:dyDescent="0.25">
      <c r="A4017">
        <v>4821</v>
      </c>
      <c r="B4017" s="9">
        <v>45271.375</v>
      </c>
      <c r="C4017" s="9">
        <v>45271.479166666701</v>
      </c>
      <c r="D4017" t="s">
        <v>2482</v>
      </c>
      <c r="E4017">
        <v>303</v>
      </c>
      <c r="F4017" t="s">
        <v>2462</v>
      </c>
      <c r="G4017" t="s">
        <v>2</v>
      </c>
      <c r="H4017" t="s">
        <v>1906</v>
      </c>
      <c r="I4017" s="63" t="e">
        <f t="array" ref="I4017">_xlfn.IFS(#REF!="1",1,#REF!="2",2,#REF!="3",3,#REF!="1A",4,#REF!="1B",5,#REF!="2A",6,#REF!="2B",7,#REF!="3A",8,#REF!="3B",9,#REF!="4A",10,#REF!="","")</f>
        <v>#REF!</v>
      </c>
      <c r="J4017">
        <f>VLOOKUP(F4017,profesor!$G$2:$H$101,2,0)</f>
        <v>38</v>
      </c>
      <c r="K4017">
        <f>VLOOKUP(H4017,ar_predmet!A:C,3,0)</f>
        <v>122</v>
      </c>
      <c r="L4017" s="3">
        <f>VLOOKUP(H4017,ar_predmet!A:C,2,FALSE())</f>
        <v>6315</v>
      </c>
      <c r="M4017">
        <f>+VLOOKUP(G4017,tip_dogodka!$B$2:$C$10,2,0)</f>
        <v>1</v>
      </c>
      <c r="N4017">
        <f>+VLOOKUP(E4017,prostor!$F$1:$G$101,2,0)</f>
        <v>7</v>
      </c>
      <c r="O4017">
        <f t="shared" si="247"/>
        <v>150</v>
      </c>
      <c r="P4017">
        <f>VLOOKUP(O4017,mi2hh!A$2:B$4261,2,FALSE())</f>
        <v>3</v>
      </c>
      <c r="Q4017" t="str">
        <f t="shared" si="248"/>
        <v>Red</v>
      </c>
      <c r="R4017" t="str">
        <f t="shared" si="249"/>
        <v>UN</v>
      </c>
      <c r="S4017" s="24" t="s">
        <v>1216</v>
      </c>
      <c r="T4017" t="str">
        <f t="shared" si="250"/>
        <v/>
      </c>
      <c r="U4017">
        <f>VLOOKUP(S4017,ar_skupina!L$2:M$136,2,FALSE())</f>
        <v>73</v>
      </c>
    </row>
    <row r="4018" spans="1:21" ht="14.25" customHeight="1" x14ac:dyDescent="0.25">
      <c r="A4018">
        <v>4822</v>
      </c>
      <c r="B4018" s="9">
        <v>45425.416666666701</v>
      </c>
      <c r="C4018" s="9">
        <v>45425.520833333299</v>
      </c>
      <c r="D4018" t="s">
        <v>2479</v>
      </c>
      <c r="E4018">
        <v>307</v>
      </c>
      <c r="F4018" t="s">
        <v>2462</v>
      </c>
      <c r="G4018" t="s">
        <v>2</v>
      </c>
      <c r="H4018" t="s">
        <v>2467</v>
      </c>
      <c r="I4018" s="63" t="e">
        <f t="array" ref="I4018">_xlfn.IFS(#REF!="1",1,#REF!="2",2,#REF!="3",3,#REF!="1A",4,#REF!="1B",5,#REF!="2A",6,#REF!="2B",7,#REF!="3A",8,#REF!="3B",9,#REF!="4A",10,#REF!="","")</f>
        <v>#REF!</v>
      </c>
      <c r="J4018">
        <f>VLOOKUP(F4018,profesor!$G$2:$H$101,2,0)</f>
        <v>38</v>
      </c>
      <c r="K4018">
        <f>VLOOKUP(H4018,ar_predmet!A:C,3,0)</f>
        <v>19</v>
      </c>
      <c r="L4018" s="3">
        <f>VLOOKUP(H4018,ar_predmet!A:C,2,FALSE())</f>
        <v>5218</v>
      </c>
      <c r="M4018">
        <f>+VLOOKUP(G4018,tip_dogodka!$B$2:$C$10,2,0)</f>
        <v>1</v>
      </c>
      <c r="N4018">
        <f>+VLOOKUP(E4018,prostor!$F$1:$G$101,2,0)</f>
        <v>9</v>
      </c>
      <c r="O4018">
        <f t="shared" si="247"/>
        <v>150</v>
      </c>
      <c r="P4018">
        <f>VLOOKUP(O4018,mi2hh!A$2:B$4261,2,FALSE())</f>
        <v>3</v>
      </c>
      <c r="Q4018" t="str">
        <f t="shared" si="248"/>
        <v>Red</v>
      </c>
      <c r="R4018" t="str">
        <f t="shared" si="249"/>
        <v>UN</v>
      </c>
      <c r="S4018" s="24" t="s">
        <v>1204</v>
      </c>
      <c r="T4018" t="str">
        <f t="shared" si="250"/>
        <v/>
      </c>
      <c r="U4018">
        <f>VLOOKUP(S4018,ar_skupina!L$2:M$136,2,FALSE())</f>
        <v>55</v>
      </c>
    </row>
    <row r="4019" spans="1:21" ht="14.25" customHeight="1" x14ac:dyDescent="0.25">
      <c r="A4019">
        <v>4825</v>
      </c>
      <c r="B4019" s="9">
        <v>45349.635416666701</v>
      </c>
      <c r="C4019" s="9">
        <v>45349.739583333299</v>
      </c>
      <c r="D4019" t="s">
        <v>2484</v>
      </c>
      <c r="E4019" t="s">
        <v>16</v>
      </c>
      <c r="F4019" t="s">
        <v>2462</v>
      </c>
      <c r="G4019" t="s">
        <v>4</v>
      </c>
      <c r="H4019" t="s">
        <v>2467</v>
      </c>
      <c r="I4019" s="63" t="e">
        <f t="array" ref="I4019">_xlfn.IFS(#REF!="1",1,#REF!="2",2,#REF!="3",3,#REF!="1A",4,#REF!="1B",5,#REF!="2A",6,#REF!="2B",7,#REF!="3A",8,#REF!="3B",9,#REF!="4A",10,#REF!="","")</f>
        <v>#REF!</v>
      </c>
      <c r="J4019">
        <f>VLOOKUP(F4019,profesor!$G$2:$H$101,2,0)</f>
        <v>38</v>
      </c>
      <c r="K4019">
        <f>VLOOKUP(H4019,ar_predmet!A:C,3,0)</f>
        <v>19</v>
      </c>
      <c r="L4019" s="3">
        <f>VLOOKUP(H4019,ar_predmet!A:C,2,FALSE())</f>
        <v>5218</v>
      </c>
      <c r="M4019">
        <f>+VLOOKUP(G4019,tip_dogodka!$B$2:$C$10,2,0)</f>
        <v>3</v>
      </c>
      <c r="N4019">
        <f>+VLOOKUP(E4019,prostor!$F$1:$G$101,2,0)</f>
        <v>54</v>
      </c>
      <c r="O4019">
        <f t="shared" si="247"/>
        <v>150</v>
      </c>
      <c r="P4019">
        <f>VLOOKUP(O4019,mi2hh!A$2:B$4261,2,FALSE())</f>
        <v>3</v>
      </c>
      <c r="Q4019" t="str">
        <f t="shared" si="248"/>
        <v>Red</v>
      </c>
      <c r="R4019" t="str">
        <f t="shared" si="249"/>
        <v>VS</v>
      </c>
      <c r="S4019" s="24" t="s">
        <v>1167</v>
      </c>
      <c r="T4019" t="str">
        <f t="shared" si="250"/>
        <v/>
      </c>
      <c r="U4019">
        <f>VLOOKUP(S4019,ar_skupina!L$2:M$136,2,FALSE())</f>
        <v>29</v>
      </c>
    </row>
    <row r="4020" spans="1:21" ht="14.25" customHeight="1" x14ac:dyDescent="0.25">
      <c r="A4020">
        <v>4826</v>
      </c>
      <c r="B4020" s="9">
        <v>45350.635416666701</v>
      </c>
      <c r="C4020" s="9">
        <v>45350.739583333299</v>
      </c>
      <c r="D4020" t="s">
        <v>2475</v>
      </c>
      <c r="E4020">
        <v>306</v>
      </c>
      <c r="F4020" t="s">
        <v>2462</v>
      </c>
      <c r="G4020" t="s">
        <v>2</v>
      </c>
      <c r="H4020" t="s">
        <v>2467</v>
      </c>
      <c r="I4020" s="63" t="e">
        <f t="array" ref="I4020">_xlfn.IFS(#REF!="1",1,#REF!="2",2,#REF!="3",3,#REF!="1A",4,#REF!="1B",5,#REF!="2A",6,#REF!="2B",7,#REF!="3A",8,#REF!="3B",9,#REF!="4A",10,#REF!="","")</f>
        <v>#REF!</v>
      </c>
      <c r="J4020">
        <f>VLOOKUP(F4020,profesor!$G$2:$H$101,2,0)</f>
        <v>38</v>
      </c>
      <c r="K4020">
        <f>VLOOKUP(H4020,ar_predmet!A:C,3,0)</f>
        <v>19</v>
      </c>
      <c r="L4020" s="3">
        <f>VLOOKUP(H4020,ar_predmet!A:C,2,FALSE())</f>
        <v>5218</v>
      </c>
      <c r="M4020">
        <f>+VLOOKUP(G4020,tip_dogodka!$B$2:$C$10,2,0)</f>
        <v>1</v>
      </c>
      <c r="N4020">
        <f>+VLOOKUP(E4020,prostor!$F$1:$G$101,2,0)</f>
        <v>8</v>
      </c>
      <c r="O4020">
        <f t="shared" si="247"/>
        <v>150</v>
      </c>
      <c r="P4020">
        <f>VLOOKUP(O4020,mi2hh!A$2:B$4261,2,FALSE())</f>
        <v>3</v>
      </c>
      <c r="Q4020" t="str">
        <f t="shared" si="248"/>
        <v>Red</v>
      </c>
      <c r="R4020" t="str">
        <f t="shared" si="249"/>
        <v>VS</v>
      </c>
      <c r="S4020" s="24" t="s">
        <v>1167</v>
      </c>
      <c r="T4020" t="str">
        <f t="shared" si="250"/>
        <v/>
      </c>
      <c r="U4020">
        <f>VLOOKUP(S4020,ar_skupina!L$2:M$136,2,FALSE())</f>
        <v>29</v>
      </c>
    </row>
    <row r="4021" spans="1:21" ht="14.25" customHeight="1" x14ac:dyDescent="0.25">
      <c r="A4021">
        <v>4827</v>
      </c>
      <c r="B4021" s="9">
        <v>45422.416666666701</v>
      </c>
      <c r="C4021" s="9">
        <v>45422.520833333299</v>
      </c>
      <c r="D4021" t="s">
        <v>2469</v>
      </c>
      <c r="E4021" t="s">
        <v>16</v>
      </c>
      <c r="F4021" t="s">
        <v>2462</v>
      </c>
      <c r="G4021" t="s">
        <v>4</v>
      </c>
      <c r="H4021" t="s">
        <v>2467</v>
      </c>
      <c r="I4021" s="63" t="e">
        <f t="array" ref="I4021">_xlfn.IFS(#REF!="1",1,#REF!="2",2,#REF!="3",3,#REF!="1A",4,#REF!="1B",5,#REF!="2A",6,#REF!="2B",7,#REF!="3A",8,#REF!="3B",9,#REF!="4A",10,#REF!="","")</f>
        <v>#REF!</v>
      </c>
      <c r="J4021">
        <f>VLOOKUP(F4021,profesor!$G$2:$H$101,2,0)</f>
        <v>38</v>
      </c>
      <c r="K4021">
        <f>VLOOKUP(H4021,ar_predmet!A:C,3,0)</f>
        <v>19</v>
      </c>
      <c r="L4021" s="3">
        <f>VLOOKUP(H4021,ar_predmet!A:C,2,FALSE())</f>
        <v>5218</v>
      </c>
      <c r="M4021">
        <f>+VLOOKUP(G4021,tip_dogodka!$B$2:$C$10,2,0)</f>
        <v>3</v>
      </c>
      <c r="N4021">
        <f>+VLOOKUP(E4021,prostor!$F$1:$G$101,2,0)</f>
        <v>54</v>
      </c>
      <c r="O4021">
        <f t="shared" si="247"/>
        <v>150</v>
      </c>
      <c r="P4021">
        <f>VLOOKUP(O4021,mi2hh!A$2:B$4261,2,FALSE())</f>
        <v>3</v>
      </c>
      <c r="Q4021" t="str">
        <f t="shared" si="248"/>
        <v>Red</v>
      </c>
      <c r="R4021" t="str">
        <f t="shared" si="249"/>
        <v>UN</v>
      </c>
      <c r="S4021" s="24" t="s">
        <v>1204</v>
      </c>
      <c r="T4021" t="str">
        <f t="shared" si="250"/>
        <v/>
      </c>
      <c r="U4021">
        <f>VLOOKUP(S4021,ar_skupina!L$2:M$136,2,FALSE())</f>
        <v>55</v>
      </c>
    </row>
    <row r="4022" spans="1:21" ht="14.25" customHeight="1" x14ac:dyDescent="0.25">
      <c r="A4022">
        <v>4828</v>
      </c>
      <c r="B4022" s="9">
        <v>45427.416666666701</v>
      </c>
      <c r="C4022" s="9">
        <v>45427.520833333299</v>
      </c>
      <c r="D4022" t="s">
        <v>2479</v>
      </c>
      <c r="E4022">
        <v>307</v>
      </c>
      <c r="F4022" t="s">
        <v>2462</v>
      </c>
      <c r="G4022" t="s">
        <v>2</v>
      </c>
      <c r="H4022" t="s">
        <v>2467</v>
      </c>
      <c r="I4022" s="63" t="e">
        <f t="array" ref="I4022">_xlfn.IFS(#REF!="1",1,#REF!="2",2,#REF!="3",3,#REF!="1A",4,#REF!="1B",5,#REF!="2A",6,#REF!="2B",7,#REF!="3A",8,#REF!="3B",9,#REF!="4A",10,#REF!="","")</f>
        <v>#REF!</v>
      </c>
      <c r="J4022">
        <f>VLOOKUP(F4022,profesor!$G$2:$H$101,2,0)</f>
        <v>38</v>
      </c>
      <c r="K4022">
        <f>VLOOKUP(H4022,ar_predmet!A:C,3,0)</f>
        <v>19</v>
      </c>
      <c r="L4022" s="3">
        <f>VLOOKUP(H4022,ar_predmet!A:C,2,FALSE())</f>
        <v>5218</v>
      </c>
      <c r="M4022">
        <f>+VLOOKUP(G4022,tip_dogodka!$B$2:$C$10,2,0)</f>
        <v>1</v>
      </c>
      <c r="N4022">
        <f>+VLOOKUP(E4022,prostor!$F$1:$G$101,2,0)</f>
        <v>9</v>
      </c>
      <c r="O4022">
        <f t="shared" si="247"/>
        <v>150</v>
      </c>
      <c r="P4022">
        <f>VLOOKUP(O4022,mi2hh!A$2:B$4261,2,FALSE())</f>
        <v>3</v>
      </c>
      <c r="Q4022" t="str">
        <f t="shared" si="248"/>
        <v>Red</v>
      </c>
      <c r="R4022" t="str">
        <f t="shared" si="249"/>
        <v>UN</v>
      </c>
      <c r="S4022" s="24" t="s">
        <v>1204</v>
      </c>
      <c r="T4022" t="str">
        <f t="shared" si="250"/>
        <v/>
      </c>
      <c r="U4022">
        <f>VLOOKUP(S4022,ar_skupina!L$2:M$136,2,FALSE())</f>
        <v>55</v>
      </c>
    </row>
    <row r="4023" spans="1:21" ht="14.25" customHeight="1" x14ac:dyDescent="0.25">
      <c r="A4023">
        <v>4829</v>
      </c>
      <c r="B4023" s="9">
        <v>45439.416666666701</v>
      </c>
      <c r="C4023" s="9">
        <v>45439.520833333299</v>
      </c>
      <c r="D4023" t="s">
        <v>2470</v>
      </c>
      <c r="E4023">
        <v>307</v>
      </c>
      <c r="F4023" t="s">
        <v>2462</v>
      </c>
      <c r="G4023" t="s">
        <v>3</v>
      </c>
      <c r="H4023" t="s">
        <v>2467</v>
      </c>
      <c r="I4023" s="63" t="e">
        <f t="array" ref="I4023">_xlfn.IFS(#REF!="1",1,#REF!="2",2,#REF!="3",3,#REF!="1A",4,#REF!="1B",5,#REF!="2A",6,#REF!="2B",7,#REF!="3A",8,#REF!="3B",9,#REF!="4A",10,#REF!="","")</f>
        <v>#REF!</v>
      </c>
      <c r="J4023">
        <f>VLOOKUP(F4023,profesor!$G$2:$H$101,2,0)</f>
        <v>38</v>
      </c>
      <c r="K4023">
        <f>VLOOKUP(H4023,ar_predmet!A:C,3,0)</f>
        <v>19</v>
      </c>
      <c r="L4023" s="3">
        <f>VLOOKUP(H4023,ar_predmet!A:C,2,FALSE())</f>
        <v>5218</v>
      </c>
      <c r="M4023">
        <f>+VLOOKUP(G4023,tip_dogodka!$B$2:$C$10,2,0)</f>
        <v>2</v>
      </c>
      <c r="N4023">
        <f>+VLOOKUP(E4023,prostor!$F$1:$G$101,2,0)</f>
        <v>9</v>
      </c>
      <c r="O4023">
        <f t="shared" si="247"/>
        <v>150</v>
      </c>
      <c r="P4023">
        <f>VLOOKUP(O4023,mi2hh!A$2:B$4261,2,FALSE())</f>
        <v>3</v>
      </c>
      <c r="Q4023" t="str">
        <f t="shared" si="248"/>
        <v>Red</v>
      </c>
      <c r="R4023" t="str">
        <f t="shared" si="249"/>
        <v>UN</v>
      </c>
      <c r="S4023" s="24" t="s">
        <v>1204</v>
      </c>
      <c r="T4023" t="str">
        <f t="shared" si="250"/>
        <v/>
      </c>
      <c r="U4023">
        <f>VLOOKUP(S4023,ar_skupina!L$2:M$136,2,FALSE())</f>
        <v>55</v>
      </c>
    </row>
    <row r="4024" spans="1:21" ht="14.25" customHeight="1" x14ac:dyDescent="0.25">
      <c r="A4024">
        <v>4830</v>
      </c>
      <c r="B4024" s="9">
        <v>45348.635416666701</v>
      </c>
      <c r="C4024" s="9">
        <v>45348.739583333299</v>
      </c>
      <c r="D4024" t="s">
        <v>2475</v>
      </c>
      <c r="E4024">
        <v>306</v>
      </c>
      <c r="F4024" t="s">
        <v>2462</v>
      </c>
      <c r="G4024" t="s">
        <v>2</v>
      </c>
      <c r="H4024" t="s">
        <v>2467</v>
      </c>
      <c r="I4024" s="63" t="e">
        <f t="array" ref="I4024">_xlfn.IFS(#REF!="1",1,#REF!="2",2,#REF!="3",3,#REF!="1A",4,#REF!="1B",5,#REF!="2A",6,#REF!="2B",7,#REF!="3A",8,#REF!="3B",9,#REF!="4A",10,#REF!="","")</f>
        <v>#REF!</v>
      </c>
      <c r="J4024">
        <f>VLOOKUP(F4024,profesor!$G$2:$H$101,2,0)</f>
        <v>38</v>
      </c>
      <c r="K4024">
        <f>VLOOKUP(H4024,ar_predmet!A:C,3,0)</f>
        <v>19</v>
      </c>
      <c r="L4024" s="3">
        <f>VLOOKUP(H4024,ar_predmet!A:C,2,FALSE())</f>
        <v>5218</v>
      </c>
      <c r="M4024">
        <f>+VLOOKUP(G4024,tip_dogodka!$B$2:$C$10,2,0)</f>
        <v>1</v>
      </c>
      <c r="N4024">
        <f>+VLOOKUP(E4024,prostor!$F$1:$G$101,2,0)</f>
        <v>8</v>
      </c>
      <c r="O4024">
        <f t="shared" si="247"/>
        <v>150</v>
      </c>
      <c r="P4024">
        <f>VLOOKUP(O4024,mi2hh!A$2:B$4261,2,FALSE())</f>
        <v>3</v>
      </c>
      <c r="Q4024" t="str">
        <f t="shared" si="248"/>
        <v>Red</v>
      </c>
      <c r="R4024" t="str">
        <f t="shared" si="249"/>
        <v>VS</v>
      </c>
      <c r="S4024" s="24" t="s">
        <v>1167</v>
      </c>
      <c r="T4024" t="str">
        <f t="shared" si="250"/>
        <v/>
      </c>
      <c r="U4024">
        <f>VLOOKUP(S4024,ar_skupina!L$2:M$136,2,FALSE())</f>
        <v>29</v>
      </c>
    </row>
    <row r="4025" spans="1:21" ht="14.25" customHeight="1" x14ac:dyDescent="0.25">
      <c r="A4025">
        <v>4831</v>
      </c>
      <c r="B4025" s="9">
        <v>45362.635416666701</v>
      </c>
      <c r="C4025" s="9">
        <v>45362.739583333299</v>
      </c>
      <c r="D4025" t="s">
        <v>2484</v>
      </c>
      <c r="E4025" t="s">
        <v>16</v>
      </c>
      <c r="F4025" t="s">
        <v>2462</v>
      </c>
      <c r="G4025" t="s">
        <v>4</v>
      </c>
      <c r="H4025" t="s">
        <v>2467</v>
      </c>
      <c r="I4025" s="63" t="e">
        <f t="array" ref="I4025">_xlfn.IFS(#REF!="1",1,#REF!="2",2,#REF!="3",3,#REF!="1A",4,#REF!="1B",5,#REF!="2A",6,#REF!="2B",7,#REF!="3A",8,#REF!="3B",9,#REF!="4A",10,#REF!="","")</f>
        <v>#REF!</v>
      </c>
      <c r="J4025">
        <f>VLOOKUP(F4025,profesor!$G$2:$H$101,2,0)</f>
        <v>38</v>
      </c>
      <c r="K4025">
        <f>VLOOKUP(H4025,ar_predmet!A:C,3,0)</f>
        <v>19</v>
      </c>
      <c r="L4025" s="3">
        <f>VLOOKUP(H4025,ar_predmet!A:C,2,FALSE())</f>
        <v>5218</v>
      </c>
      <c r="M4025">
        <f>+VLOOKUP(G4025,tip_dogodka!$B$2:$C$10,2,0)</f>
        <v>3</v>
      </c>
      <c r="N4025">
        <f>+VLOOKUP(E4025,prostor!$F$1:$G$101,2,0)</f>
        <v>54</v>
      </c>
      <c r="O4025">
        <f t="shared" si="247"/>
        <v>150</v>
      </c>
      <c r="P4025">
        <f>VLOOKUP(O4025,mi2hh!A$2:B$4261,2,FALSE())</f>
        <v>3</v>
      </c>
      <c r="Q4025" t="str">
        <f t="shared" si="248"/>
        <v>Red</v>
      </c>
      <c r="R4025" t="str">
        <f t="shared" si="249"/>
        <v>VS</v>
      </c>
      <c r="S4025" s="24" t="s">
        <v>1167</v>
      </c>
      <c r="T4025" t="str">
        <f t="shared" si="250"/>
        <v/>
      </c>
      <c r="U4025">
        <f>VLOOKUP(S4025,ar_skupina!L$2:M$136,2,FALSE())</f>
        <v>29</v>
      </c>
    </row>
    <row r="4026" spans="1:21" ht="14.25" customHeight="1" x14ac:dyDescent="0.25">
      <c r="A4026">
        <v>4832</v>
      </c>
      <c r="B4026" s="9">
        <v>45212.53125</v>
      </c>
      <c r="C4026" s="9">
        <v>45212.635416666701</v>
      </c>
      <c r="D4026" t="s">
        <v>2468</v>
      </c>
      <c r="E4026" t="s">
        <v>16</v>
      </c>
      <c r="F4026" t="s">
        <v>2462</v>
      </c>
      <c r="G4026" t="s">
        <v>4</v>
      </c>
      <c r="H4026" t="s">
        <v>2465</v>
      </c>
      <c r="I4026" s="63" t="e">
        <f t="array" ref="I4026">_xlfn.IFS(#REF!="1",1,#REF!="2",2,#REF!="3",3,#REF!="1A",4,#REF!="1B",5,#REF!="2A",6,#REF!="2B",7,#REF!="3A",8,#REF!="3B",9,#REF!="4A",10,#REF!="","")</f>
        <v>#REF!</v>
      </c>
      <c r="J4026">
        <f>VLOOKUP(F4026,profesor!$G$2:$H$101,2,0)</f>
        <v>38</v>
      </c>
      <c r="K4026">
        <f>VLOOKUP(H4026,ar_predmet!A:C,3,0)</f>
        <v>178</v>
      </c>
      <c r="L4026" s="3">
        <f>VLOOKUP(H4026,ar_predmet!A:C,2,FALSE())</f>
        <v>7201</v>
      </c>
      <c r="M4026">
        <f>+VLOOKUP(G4026,tip_dogodka!$B$2:$C$10,2,0)</f>
        <v>3</v>
      </c>
      <c r="N4026">
        <f>+VLOOKUP(E4026,prostor!$F$1:$G$101,2,0)</f>
        <v>54</v>
      </c>
      <c r="O4026">
        <f t="shared" si="247"/>
        <v>150</v>
      </c>
      <c r="P4026">
        <f>VLOOKUP(O4026,mi2hh!A$2:B$4261,2,FALSE())</f>
        <v>3</v>
      </c>
      <c r="Q4026" t="str">
        <f t="shared" si="248"/>
        <v>Red</v>
      </c>
      <c r="R4026" t="str">
        <f t="shared" si="249"/>
        <v>MA</v>
      </c>
      <c r="S4026" s="24" t="s">
        <v>1230</v>
      </c>
      <c r="T4026" t="str">
        <f t="shared" si="250"/>
        <v/>
      </c>
      <c r="U4026">
        <f>VLOOKUP(S4026,ar_skupina!L$2:M$136,2,FALSE())</f>
        <v>86</v>
      </c>
    </row>
    <row r="4027" spans="1:21" ht="14.25" customHeight="1" x14ac:dyDescent="0.25">
      <c r="A4027">
        <v>4833</v>
      </c>
      <c r="B4027" s="9">
        <v>45358.635416666701</v>
      </c>
      <c r="C4027" s="9">
        <v>45358.739583333299</v>
      </c>
      <c r="D4027" t="s">
        <v>2475</v>
      </c>
      <c r="E4027">
        <v>306</v>
      </c>
      <c r="F4027" t="s">
        <v>2462</v>
      </c>
      <c r="G4027" t="s">
        <v>2</v>
      </c>
      <c r="H4027" t="s">
        <v>2467</v>
      </c>
      <c r="I4027" s="63" t="e">
        <f t="array" ref="I4027">_xlfn.IFS(#REF!="1",1,#REF!="2",2,#REF!="3",3,#REF!="1A",4,#REF!="1B",5,#REF!="2A",6,#REF!="2B",7,#REF!="3A",8,#REF!="3B",9,#REF!="4A",10,#REF!="","")</f>
        <v>#REF!</v>
      </c>
      <c r="J4027">
        <f>VLOOKUP(F4027,profesor!$G$2:$H$101,2,0)</f>
        <v>38</v>
      </c>
      <c r="K4027">
        <f>VLOOKUP(H4027,ar_predmet!A:C,3,0)</f>
        <v>19</v>
      </c>
      <c r="L4027" s="3">
        <f>VLOOKUP(H4027,ar_predmet!A:C,2,FALSE())</f>
        <v>5218</v>
      </c>
      <c r="M4027">
        <f>+VLOOKUP(G4027,tip_dogodka!$B$2:$C$10,2,0)</f>
        <v>1</v>
      </c>
      <c r="N4027">
        <f>+VLOOKUP(E4027,prostor!$F$1:$G$101,2,0)</f>
        <v>8</v>
      </c>
      <c r="O4027">
        <f t="shared" si="247"/>
        <v>150</v>
      </c>
      <c r="P4027">
        <f>VLOOKUP(O4027,mi2hh!A$2:B$4261,2,FALSE())</f>
        <v>3</v>
      </c>
      <c r="Q4027" t="str">
        <f t="shared" si="248"/>
        <v>Red</v>
      </c>
      <c r="R4027" t="str">
        <f t="shared" si="249"/>
        <v>VS</v>
      </c>
      <c r="S4027" s="24" t="s">
        <v>1167</v>
      </c>
      <c r="T4027" t="str">
        <f t="shared" si="250"/>
        <v/>
      </c>
      <c r="U4027">
        <f>VLOOKUP(S4027,ar_skupina!L$2:M$136,2,FALSE())</f>
        <v>29</v>
      </c>
    </row>
    <row r="4028" spans="1:21" ht="14.25" customHeight="1" x14ac:dyDescent="0.25">
      <c r="A4028">
        <v>4834</v>
      </c>
      <c r="B4028" s="9">
        <v>45203.791666666701</v>
      </c>
      <c r="C4028" s="9">
        <v>45203.958333333299</v>
      </c>
      <c r="D4028" t="s">
        <v>2487</v>
      </c>
      <c r="E4028">
        <v>307</v>
      </c>
      <c r="F4028" t="s">
        <v>2462</v>
      </c>
      <c r="G4028" t="s">
        <v>2</v>
      </c>
      <c r="H4028" t="s">
        <v>2463</v>
      </c>
      <c r="I4028" s="63" t="e">
        <f t="array" ref="I4028">_xlfn.IFS(#REF!="1",1,#REF!="2",2,#REF!="3",3,#REF!="1A",4,#REF!="1B",5,#REF!="2A",6,#REF!="2B",7,#REF!="3A",8,#REF!="3B",9,#REF!="4A",10,#REF!="","")</f>
        <v>#REF!</v>
      </c>
      <c r="J4028">
        <f>VLOOKUP(F4028,profesor!$G$2:$H$101,2,0)</f>
        <v>38</v>
      </c>
      <c r="K4028">
        <f>VLOOKUP(H4028,ar_predmet!A:C,3,0)</f>
        <v>258</v>
      </c>
      <c r="L4028" s="3" t="str">
        <f>VLOOKUP(H4028,ar_predmet!A:C,2,FALSE())</f>
        <v>S306</v>
      </c>
      <c r="M4028">
        <f>+VLOOKUP(G4028,tip_dogodka!$B$2:$C$10,2,0)</f>
        <v>1</v>
      </c>
      <c r="N4028">
        <f>+VLOOKUP(E4028,prostor!$F$1:$G$101,2,0)</f>
        <v>9</v>
      </c>
      <c r="O4028">
        <f t="shared" si="247"/>
        <v>240</v>
      </c>
      <c r="P4028">
        <f>VLOOKUP(O4028,mi2hh!A$2:B$4261,2,FALSE())</f>
        <v>5</v>
      </c>
      <c r="Q4028" t="str">
        <f t="shared" si="248"/>
        <v>Izr</v>
      </c>
      <c r="R4028" t="str">
        <f t="shared" si="249"/>
        <v>VS</v>
      </c>
      <c r="S4028" s="24" t="s">
        <v>1255</v>
      </c>
      <c r="T4028" t="str">
        <f t="shared" si="250"/>
        <v/>
      </c>
      <c r="U4028">
        <f>VLOOKUP(S4028,ar_skupina!L$2:M$136,2,FALSE())</f>
        <v>108</v>
      </c>
    </row>
    <row r="4029" spans="1:21" ht="14.25" customHeight="1" x14ac:dyDescent="0.25">
      <c r="A4029">
        <v>4835</v>
      </c>
      <c r="B4029" s="9">
        <v>45418.416666666701</v>
      </c>
      <c r="C4029" s="9">
        <v>45418.520833333299</v>
      </c>
      <c r="D4029" t="s">
        <v>2479</v>
      </c>
      <c r="E4029">
        <v>307</v>
      </c>
      <c r="F4029" t="s">
        <v>2462</v>
      </c>
      <c r="G4029" t="s">
        <v>2</v>
      </c>
      <c r="H4029" t="s">
        <v>2467</v>
      </c>
      <c r="I4029" s="63" t="e">
        <f t="array" ref="I4029">_xlfn.IFS(#REF!="1",1,#REF!="2",2,#REF!="3",3,#REF!="1A",4,#REF!="1B",5,#REF!="2A",6,#REF!="2B",7,#REF!="3A",8,#REF!="3B",9,#REF!="4A",10,#REF!="","")</f>
        <v>#REF!</v>
      </c>
      <c r="J4029">
        <f>VLOOKUP(F4029,profesor!$G$2:$H$101,2,0)</f>
        <v>38</v>
      </c>
      <c r="K4029">
        <f>VLOOKUP(H4029,ar_predmet!A:C,3,0)</f>
        <v>19</v>
      </c>
      <c r="L4029" s="3">
        <f>VLOOKUP(H4029,ar_predmet!A:C,2,FALSE())</f>
        <v>5218</v>
      </c>
      <c r="M4029">
        <f>+VLOOKUP(G4029,tip_dogodka!$B$2:$C$10,2,0)</f>
        <v>1</v>
      </c>
      <c r="N4029">
        <f>+VLOOKUP(E4029,prostor!$F$1:$G$101,2,0)</f>
        <v>9</v>
      </c>
      <c r="O4029">
        <f t="shared" si="247"/>
        <v>150</v>
      </c>
      <c r="P4029">
        <f>VLOOKUP(O4029,mi2hh!A$2:B$4261,2,FALSE())</f>
        <v>3</v>
      </c>
      <c r="Q4029" t="str">
        <f t="shared" si="248"/>
        <v>Red</v>
      </c>
      <c r="R4029" t="str">
        <f t="shared" si="249"/>
        <v>UN</v>
      </c>
      <c r="S4029" s="24" t="s">
        <v>1204</v>
      </c>
      <c r="T4029" t="str">
        <f t="shared" si="250"/>
        <v/>
      </c>
      <c r="U4029">
        <f>VLOOKUP(S4029,ar_skupina!L$2:M$136,2,FALSE())</f>
        <v>55</v>
      </c>
    </row>
    <row r="4030" spans="1:21" ht="14.25" customHeight="1" x14ac:dyDescent="0.25">
      <c r="A4030">
        <v>4836</v>
      </c>
      <c r="B4030" s="9">
        <v>45352.635416666701</v>
      </c>
      <c r="C4030" s="9">
        <v>45352.739583333299</v>
      </c>
      <c r="D4030" t="s">
        <v>2484</v>
      </c>
      <c r="E4030" t="s">
        <v>16</v>
      </c>
      <c r="F4030" t="s">
        <v>2462</v>
      </c>
      <c r="G4030" t="s">
        <v>4</v>
      </c>
      <c r="H4030" t="s">
        <v>2467</v>
      </c>
      <c r="I4030" s="63" t="e">
        <f t="array" ref="I4030">_xlfn.IFS(#REF!="1",1,#REF!="2",2,#REF!="3",3,#REF!="1A",4,#REF!="1B",5,#REF!="2A",6,#REF!="2B",7,#REF!="3A",8,#REF!="3B",9,#REF!="4A",10,#REF!="","")</f>
        <v>#REF!</v>
      </c>
      <c r="J4030">
        <f>VLOOKUP(F4030,profesor!$G$2:$H$101,2,0)</f>
        <v>38</v>
      </c>
      <c r="K4030">
        <f>VLOOKUP(H4030,ar_predmet!A:C,3,0)</f>
        <v>19</v>
      </c>
      <c r="L4030" s="3">
        <f>VLOOKUP(H4030,ar_predmet!A:C,2,FALSE())</f>
        <v>5218</v>
      </c>
      <c r="M4030">
        <f>+VLOOKUP(G4030,tip_dogodka!$B$2:$C$10,2,0)</f>
        <v>3</v>
      </c>
      <c r="N4030">
        <f>+VLOOKUP(E4030,prostor!$F$1:$G$101,2,0)</f>
        <v>54</v>
      </c>
      <c r="O4030">
        <f t="shared" si="247"/>
        <v>150</v>
      </c>
      <c r="P4030">
        <f>VLOOKUP(O4030,mi2hh!A$2:B$4261,2,FALSE())</f>
        <v>3</v>
      </c>
      <c r="Q4030" t="str">
        <f t="shared" si="248"/>
        <v>Red</v>
      </c>
      <c r="R4030" t="str">
        <f t="shared" si="249"/>
        <v>VS</v>
      </c>
      <c r="S4030" s="24" t="s">
        <v>1167</v>
      </c>
      <c r="T4030" t="str">
        <f t="shared" si="250"/>
        <v/>
      </c>
      <c r="U4030">
        <f>VLOOKUP(S4030,ar_skupina!L$2:M$136,2,FALSE())</f>
        <v>29</v>
      </c>
    </row>
    <row r="4031" spans="1:21" ht="14.25" customHeight="1" x14ac:dyDescent="0.25">
      <c r="A4031">
        <v>4837</v>
      </c>
      <c r="B4031" s="9">
        <v>45421.416666666701</v>
      </c>
      <c r="C4031" s="9">
        <v>45421.520833333299</v>
      </c>
      <c r="D4031" t="s">
        <v>2479</v>
      </c>
      <c r="E4031">
        <v>307</v>
      </c>
      <c r="F4031" t="s">
        <v>2462</v>
      </c>
      <c r="G4031" t="s">
        <v>2</v>
      </c>
      <c r="H4031" t="s">
        <v>2467</v>
      </c>
      <c r="I4031" s="63" t="e">
        <f t="array" ref="I4031">_xlfn.IFS(#REF!="1",1,#REF!="2",2,#REF!="3",3,#REF!="1A",4,#REF!="1B",5,#REF!="2A",6,#REF!="2B",7,#REF!="3A",8,#REF!="3B",9,#REF!="4A",10,#REF!="","")</f>
        <v>#REF!</v>
      </c>
      <c r="J4031">
        <f>VLOOKUP(F4031,profesor!$G$2:$H$101,2,0)</f>
        <v>38</v>
      </c>
      <c r="K4031">
        <f>VLOOKUP(H4031,ar_predmet!A:C,3,0)</f>
        <v>19</v>
      </c>
      <c r="L4031" s="3">
        <f>VLOOKUP(H4031,ar_predmet!A:C,2,FALSE())</f>
        <v>5218</v>
      </c>
      <c r="M4031">
        <f>+VLOOKUP(G4031,tip_dogodka!$B$2:$C$10,2,0)</f>
        <v>1</v>
      </c>
      <c r="N4031">
        <f>+VLOOKUP(E4031,prostor!$F$1:$G$101,2,0)</f>
        <v>9</v>
      </c>
      <c r="O4031">
        <f t="shared" si="247"/>
        <v>150</v>
      </c>
      <c r="P4031">
        <f>VLOOKUP(O4031,mi2hh!A$2:B$4261,2,FALSE())</f>
        <v>3</v>
      </c>
      <c r="Q4031" t="str">
        <f t="shared" si="248"/>
        <v>Red</v>
      </c>
      <c r="R4031" t="str">
        <f t="shared" si="249"/>
        <v>UN</v>
      </c>
      <c r="S4031" s="24" t="s">
        <v>1204</v>
      </c>
      <c r="T4031" t="str">
        <f t="shared" si="250"/>
        <v/>
      </c>
      <c r="U4031">
        <f>VLOOKUP(S4031,ar_skupina!L$2:M$136,2,FALSE())</f>
        <v>55</v>
      </c>
    </row>
    <row r="4032" spans="1:21" ht="14.25" customHeight="1" x14ac:dyDescent="0.25">
      <c r="A4032">
        <v>4838</v>
      </c>
      <c r="B4032" s="9">
        <v>45266.375</v>
      </c>
      <c r="C4032" s="9">
        <v>45266.479166666701</v>
      </c>
      <c r="D4032" t="s">
        <v>2482</v>
      </c>
      <c r="E4032">
        <v>303</v>
      </c>
      <c r="F4032" t="s">
        <v>2462</v>
      </c>
      <c r="G4032" t="s">
        <v>2</v>
      </c>
      <c r="H4032" t="s">
        <v>1906</v>
      </c>
      <c r="I4032" s="63" t="e">
        <f t="array" ref="I4032">_xlfn.IFS(#REF!="1",1,#REF!="2",2,#REF!="3",3,#REF!="1A",4,#REF!="1B",5,#REF!="2A",6,#REF!="2B",7,#REF!="3A",8,#REF!="3B",9,#REF!="4A",10,#REF!="","")</f>
        <v>#REF!</v>
      </c>
      <c r="J4032">
        <f>VLOOKUP(F4032,profesor!$G$2:$H$101,2,0)</f>
        <v>38</v>
      </c>
      <c r="K4032">
        <f>VLOOKUP(H4032,ar_predmet!A:C,3,0)</f>
        <v>122</v>
      </c>
      <c r="L4032" s="3">
        <f>VLOOKUP(H4032,ar_predmet!A:C,2,FALSE())</f>
        <v>6315</v>
      </c>
      <c r="M4032">
        <f>+VLOOKUP(G4032,tip_dogodka!$B$2:$C$10,2,0)</f>
        <v>1</v>
      </c>
      <c r="N4032">
        <f>+VLOOKUP(E4032,prostor!$F$1:$G$101,2,0)</f>
        <v>7</v>
      </c>
      <c r="O4032">
        <f t="shared" si="247"/>
        <v>150</v>
      </c>
      <c r="P4032">
        <f>VLOOKUP(O4032,mi2hh!A$2:B$4261,2,FALSE())</f>
        <v>3</v>
      </c>
      <c r="Q4032" t="str">
        <f t="shared" si="248"/>
        <v>Red</v>
      </c>
      <c r="R4032" t="str">
        <f t="shared" si="249"/>
        <v>UN</v>
      </c>
      <c r="S4032" s="24" t="s">
        <v>1216</v>
      </c>
      <c r="T4032" t="str">
        <f t="shared" si="250"/>
        <v/>
      </c>
      <c r="U4032">
        <f>VLOOKUP(S4032,ar_skupina!L$2:M$136,2,FALSE())</f>
        <v>73</v>
      </c>
    </row>
    <row r="4033" spans="1:21" ht="14.25" customHeight="1" x14ac:dyDescent="0.25">
      <c r="A4033">
        <v>4839</v>
      </c>
      <c r="B4033" s="9">
        <v>45209.53125</v>
      </c>
      <c r="C4033" s="9">
        <v>45209.635416666701</v>
      </c>
      <c r="D4033" t="s">
        <v>2472</v>
      </c>
      <c r="E4033" t="s">
        <v>17</v>
      </c>
      <c r="F4033" t="s">
        <v>2462</v>
      </c>
      <c r="G4033" t="s">
        <v>2</v>
      </c>
      <c r="H4033" t="s">
        <v>2465</v>
      </c>
      <c r="I4033" s="63" t="e">
        <f t="array" ref="I4033">_xlfn.IFS(#REF!="1",1,#REF!="2",2,#REF!="3",3,#REF!="1A",4,#REF!="1B",5,#REF!="2A",6,#REF!="2B",7,#REF!="3A",8,#REF!="3B",9,#REF!="4A",10,#REF!="","")</f>
        <v>#REF!</v>
      </c>
      <c r="J4033">
        <f>VLOOKUP(F4033,profesor!$G$2:$H$101,2,0)</f>
        <v>38</v>
      </c>
      <c r="K4033">
        <f>VLOOKUP(H4033,ar_predmet!A:C,3,0)</f>
        <v>178</v>
      </c>
      <c r="L4033" s="3">
        <f>VLOOKUP(H4033,ar_predmet!A:C,2,FALSE())</f>
        <v>7201</v>
      </c>
      <c r="M4033">
        <f>+VLOOKUP(G4033,tip_dogodka!$B$2:$C$10,2,0)</f>
        <v>1</v>
      </c>
      <c r="N4033">
        <f>+VLOOKUP(E4033,prostor!$F$1:$G$101,2,0)</f>
        <v>55</v>
      </c>
      <c r="O4033">
        <f t="shared" si="247"/>
        <v>150</v>
      </c>
      <c r="P4033">
        <f>VLOOKUP(O4033,mi2hh!A$2:B$4261,2,FALSE())</f>
        <v>3</v>
      </c>
      <c r="Q4033" t="str">
        <f t="shared" si="248"/>
        <v>Red</v>
      </c>
      <c r="R4033" t="str">
        <f t="shared" si="249"/>
        <v>MA</v>
      </c>
      <c r="S4033" s="24" t="s">
        <v>1230</v>
      </c>
      <c r="T4033" t="str">
        <f t="shared" si="250"/>
        <v/>
      </c>
      <c r="U4033">
        <f>VLOOKUP(S4033,ar_skupina!L$2:M$136,2,FALSE())</f>
        <v>86</v>
      </c>
    </row>
    <row r="4034" spans="1:21" ht="14.25" customHeight="1" x14ac:dyDescent="0.25">
      <c r="A4034">
        <v>4840</v>
      </c>
      <c r="B4034" s="9">
        <v>45362.75</v>
      </c>
      <c r="C4034" s="9">
        <v>45362.920138888898</v>
      </c>
      <c r="D4034" t="s">
        <v>2481</v>
      </c>
      <c r="E4034">
        <v>307</v>
      </c>
      <c r="F4034" t="s">
        <v>2462</v>
      </c>
      <c r="G4034" t="s">
        <v>2</v>
      </c>
      <c r="H4034" t="s">
        <v>1053</v>
      </c>
      <c r="I4034" s="63" t="e">
        <f t="array" ref="I4034">_xlfn.IFS(#REF!="1",1,#REF!="2",2,#REF!="3",3,#REF!="1A",4,#REF!="1B",5,#REF!="2A",6,#REF!="2B",7,#REF!="3A",8,#REF!="3B",9,#REF!="4A",10,#REF!="","")</f>
        <v>#REF!</v>
      </c>
      <c r="J4034">
        <f>VLOOKUP(F4034,profesor!$G$2:$H$101,2,0)</f>
        <v>38</v>
      </c>
      <c r="K4034">
        <f>VLOOKUP(H4034,ar_predmet!A:C,3,0)</f>
        <v>336</v>
      </c>
      <c r="L4034" s="3" t="str">
        <f>VLOOKUP(H4034,ar_predmet!A:C,2,FALSE())</f>
        <v>NA005</v>
      </c>
      <c r="M4034">
        <f>+VLOOKUP(G4034,tip_dogodka!$B$2:$C$10,2,0)</f>
        <v>1</v>
      </c>
      <c r="N4034">
        <f>+VLOOKUP(E4034,prostor!$F$1:$G$101,2,0)</f>
        <v>9</v>
      </c>
      <c r="O4034">
        <f t="shared" ref="O4034:O4097" si="251">+INT(TEXT(((C4034-B4034)*24*60),"000"))</f>
        <v>245</v>
      </c>
      <c r="P4034">
        <f>VLOOKUP(O4034,mi2hh!A$2:B$4261,2,FALSE())</f>
        <v>5</v>
      </c>
      <c r="Q4034" t="str">
        <f t="shared" ref="Q4034:Q4097" si="252">IF(ISNUMBER(FIND("Redni",D4034)),"Red", IF(ISNUMBER(FIND("Izredni",D4034)),"Izr"))</f>
        <v>Izr</v>
      </c>
      <c r="R4034" t="str">
        <f t="shared" ref="R4034:R4097" si="253">IF(ISNUMBER(FIND("-VS-",D4034)),"VS", IF(ISNUMBER(FIND("-UNI-",D4034)),"UN",IF(ISNUMBER(FIND("-MAG-",D4034)),"MA",IF(ISNUMBER(FIND("-DR-",D4034)),"DO"))))</f>
        <v>MA</v>
      </c>
      <c r="S4034" s="24" t="s">
        <v>1274</v>
      </c>
      <c r="T4034" t="str">
        <f t="shared" si="250"/>
        <v/>
      </c>
      <c r="U4034">
        <f>VLOOKUP(S4034,ar_skupina!L$2:M$136,2,FALSE())</f>
        <v>125</v>
      </c>
    </row>
    <row r="4035" spans="1:21" ht="14.25" customHeight="1" x14ac:dyDescent="0.25">
      <c r="A4035">
        <v>4841</v>
      </c>
      <c r="B4035" s="9">
        <v>45359.635416666701</v>
      </c>
      <c r="C4035" s="9">
        <v>45359.739583333299</v>
      </c>
      <c r="D4035" t="s">
        <v>2484</v>
      </c>
      <c r="E4035" t="s">
        <v>16</v>
      </c>
      <c r="F4035" t="s">
        <v>2462</v>
      </c>
      <c r="G4035" t="s">
        <v>4</v>
      </c>
      <c r="H4035" t="s">
        <v>2467</v>
      </c>
      <c r="I4035" s="63" t="e">
        <f t="array" ref="I4035">_xlfn.IFS(#REF!="1",1,#REF!="2",2,#REF!="3",3,#REF!="1A",4,#REF!="1B",5,#REF!="2A",6,#REF!="2B",7,#REF!="3A",8,#REF!="3B",9,#REF!="4A",10,#REF!="","")</f>
        <v>#REF!</v>
      </c>
      <c r="J4035">
        <f>VLOOKUP(F4035,profesor!$G$2:$H$101,2,0)</f>
        <v>38</v>
      </c>
      <c r="K4035">
        <f>VLOOKUP(H4035,ar_predmet!A:C,3,0)</f>
        <v>19</v>
      </c>
      <c r="L4035" s="3">
        <f>VLOOKUP(H4035,ar_predmet!A:C,2,FALSE())</f>
        <v>5218</v>
      </c>
      <c r="M4035">
        <f>+VLOOKUP(G4035,tip_dogodka!$B$2:$C$10,2,0)</f>
        <v>3</v>
      </c>
      <c r="N4035">
        <f>+VLOOKUP(E4035,prostor!$F$1:$G$101,2,0)</f>
        <v>54</v>
      </c>
      <c r="O4035">
        <f t="shared" si="251"/>
        <v>150</v>
      </c>
      <c r="P4035">
        <f>VLOOKUP(O4035,mi2hh!A$2:B$4261,2,FALSE())</f>
        <v>3</v>
      </c>
      <c r="Q4035" t="str">
        <f t="shared" si="252"/>
        <v>Red</v>
      </c>
      <c r="R4035" t="str">
        <f t="shared" si="253"/>
        <v>VS</v>
      </c>
      <c r="S4035" s="24" t="s">
        <v>1167</v>
      </c>
      <c r="T4035" t="str">
        <f t="shared" si="250"/>
        <v/>
      </c>
      <c r="U4035">
        <f>VLOOKUP(S4035,ar_skupina!L$2:M$136,2,FALSE())</f>
        <v>29</v>
      </c>
    </row>
    <row r="4036" spans="1:21" ht="14.25" customHeight="1" x14ac:dyDescent="0.25">
      <c r="A4036">
        <v>4842</v>
      </c>
      <c r="B4036" s="9">
        <v>45239.75</v>
      </c>
      <c r="C4036" s="9">
        <v>45239.916666666701</v>
      </c>
      <c r="D4036" t="s">
        <v>2128</v>
      </c>
      <c r="E4036" t="s">
        <v>16</v>
      </c>
      <c r="F4036" t="s">
        <v>2462</v>
      </c>
      <c r="G4036" t="s">
        <v>4</v>
      </c>
      <c r="H4036" t="s">
        <v>2124</v>
      </c>
      <c r="I4036" s="63" t="e">
        <f t="array" ref="I4036">_xlfn.IFS(#REF!="1",1,#REF!="2",2,#REF!="3",3,#REF!="1A",4,#REF!="1B",5,#REF!="2A",6,#REF!="2B",7,#REF!="3A",8,#REF!="3B",9,#REF!="4A",10,#REF!="","")</f>
        <v>#REF!</v>
      </c>
      <c r="J4036">
        <f>VLOOKUP(F4036,profesor!$G$2:$H$101,2,0)</f>
        <v>38</v>
      </c>
      <c r="K4036">
        <f>VLOOKUP(H4036,ar_predmet!A:C,3,0)</f>
        <v>56</v>
      </c>
      <c r="L4036" s="3">
        <f>VLOOKUP(H4036,ar_predmet!A:C,2,FALSE())</f>
        <v>5313</v>
      </c>
      <c r="M4036">
        <f>+VLOOKUP(G4036,tip_dogodka!$B$2:$C$10,2,0)</f>
        <v>3</v>
      </c>
      <c r="N4036">
        <f>+VLOOKUP(E4036,prostor!$F$1:$G$101,2,0)</f>
        <v>54</v>
      </c>
      <c r="O4036">
        <f t="shared" si="251"/>
        <v>240</v>
      </c>
      <c r="P4036">
        <f>VLOOKUP(O4036,mi2hh!A$2:B$4261,2,FALSE())</f>
        <v>5</v>
      </c>
      <c r="Q4036" t="str">
        <f t="shared" si="252"/>
        <v>Izr</v>
      </c>
      <c r="R4036" t="str">
        <f t="shared" si="253"/>
        <v>VS</v>
      </c>
      <c r="S4036" s="24" t="s">
        <v>1257</v>
      </c>
      <c r="T4036" t="str">
        <f t="shared" si="250"/>
        <v/>
      </c>
      <c r="U4036">
        <f>VLOOKUP(S4036,ar_skupina!L$2:M$136,2,FALSE())</f>
        <v>105</v>
      </c>
    </row>
    <row r="4037" spans="1:21" ht="14.25" customHeight="1" x14ac:dyDescent="0.25">
      <c r="A4037">
        <v>4843</v>
      </c>
      <c r="B4037" s="9">
        <v>45264.375</v>
      </c>
      <c r="C4037" s="9">
        <v>45264.479166666701</v>
      </c>
      <c r="D4037" t="s">
        <v>2482</v>
      </c>
      <c r="E4037">
        <v>303</v>
      </c>
      <c r="F4037" t="s">
        <v>2462</v>
      </c>
      <c r="G4037" t="s">
        <v>2</v>
      </c>
      <c r="H4037" t="s">
        <v>1906</v>
      </c>
      <c r="I4037" s="63" t="e">
        <f t="array" ref="I4037">_xlfn.IFS(#REF!="1",1,#REF!="2",2,#REF!="3",3,#REF!="1A",4,#REF!="1B",5,#REF!="2A",6,#REF!="2B",7,#REF!="3A",8,#REF!="3B",9,#REF!="4A",10,#REF!="","")</f>
        <v>#REF!</v>
      </c>
      <c r="J4037">
        <f>VLOOKUP(F4037,profesor!$G$2:$H$101,2,0)</f>
        <v>38</v>
      </c>
      <c r="K4037">
        <f>VLOOKUP(H4037,ar_predmet!A:C,3,0)</f>
        <v>122</v>
      </c>
      <c r="L4037" s="3">
        <f>VLOOKUP(H4037,ar_predmet!A:C,2,FALSE())</f>
        <v>6315</v>
      </c>
      <c r="M4037">
        <f>+VLOOKUP(G4037,tip_dogodka!$B$2:$C$10,2,0)</f>
        <v>1</v>
      </c>
      <c r="N4037">
        <f>+VLOOKUP(E4037,prostor!$F$1:$G$101,2,0)</f>
        <v>7</v>
      </c>
      <c r="O4037">
        <f t="shared" si="251"/>
        <v>150</v>
      </c>
      <c r="P4037">
        <f>VLOOKUP(O4037,mi2hh!A$2:B$4261,2,FALSE())</f>
        <v>3</v>
      </c>
      <c r="Q4037" t="str">
        <f t="shared" si="252"/>
        <v>Red</v>
      </c>
      <c r="R4037" t="str">
        <f t="shared" si="253"/>
        <v>UN</v>
      </c>
      <c r="S4037" s="24" t="s">
        <v>1216</v>
      </c>
      <c r="T4037" t="str">
        <f t="shared" si="250"/>
        <v/>
      </c>
      <c r="U4037">
        <f>VLOOKUP(S4037,ar_skupina!L$2:M$136,2,FALSE())</f>
        <v>73</v>
      </c>
    </row>
    <row r="4038" spans="1:21" ht="14.25" customHeight="1" x14ac:dyDescent="0.25">
      <c r="A4038">
        <v>4845</v>
      </c>
      <c r="B4038" s="9">
        <v>45398.416666666701</v>
      </c>
      <c r="C4038" s="9">
        <v>45398.520833333299</v>
      </c>
      <c r="D4038" t="s">
        <v>2479</v>
      </c>
      <c r="E4038">
        <v>111</v>
      </c>
      <c r="F4038" t="s">
        <v>2462</v>
      </c>
      <c r="G4038" t="s">
        <v>2</v>
      </c>
      <c r="H4038" t="s">
        <v>2467</v>
      </c>
      <c r="I4038" s="63" t="e">
        <f t="array" ref="I4038">_xlfn.IFS(#REF!="1",1,#REF!="2",2,#REF!="3",3,#REF!="1A",4,#REF!="1B",5,#REF!="2A",6,#REF!="2B",7,#REF!="3A",8,#REF!="3B",9,#REF!="4A",10,#REF!="","")</f>
        <v>#REF!</v>
      </c>
      <c r="J4038">
        <f>VLOOKUP(F4038,profesor!$G$2:$H$101,2,0)</f>
        <v>38</v>
      </c>
      <c r="K4038">
        <f>VLOOKUP(H4038,ar_predmet!A:C,3,0)</f>
        <v>19</v>
      </c>
      <c r="L4038" s="3">
        <f>VLOOKUP(H4038,ar_predmet!A:C,2,FALSE())</f>
        <v>5218</v>
      </c>
      <c r="M4038">
        <f>+VLOOKUP(G4038,tip_dogodka!$B$2:$C$10,2,0)</f>
        <v>1</v>
      </c>
      <c r="N4038">
        <f>+VLOOKUP(E4038,prostor!$F$1:$G$101,2,0)</f>
        <v>4</v>
      </c>
      <c r="O4038">
        <f t="shared" si="251"/>
        <v>150</v>
      </c>
      <c r="P4038">
        <f>VLOOKUP(O4038,mi2hh!A$2:B$4261,2,FALSE())</f>
        <v>3</v>
      </c>
      <c r="Q4038" t="str">
        <f t="shared" si="252"/>
        <v>Red</v>
      </c>
      <c r="R4038" t="str">
        <f t="shared" si="253"/>
        <v>UN</v>
      </c>
      <c r="S4038" s="24" t="s">
        <v>1204</v>
      </c>
      <c r="T4038" t="str">
        <f t="shared" si="250"/>
        <v/>
      </c>
      <c r="U4038">
        <f>VLOOKUP(S4038,ar_skupina!L$2:M$136,2,FALSE())</f>
        <v>55</v>
      </c>
    </row>
    <row r="4039" spans="1:21" ht="14.25" customHeight="1" x14ac:dyDescent="0.25">
      <c r="A4039">
        <v>4846</v>
      </c>
      <c r="B4039" s="9">
        <v>45404.791666666701</v>
      </c>
      <c r="C4039" s="9">
        <v>45404.871527777803</v>
      </c>
      <c r="D4039" t="s">
        <v>1632</v>
      </c>
      <c r="E4039" t="s">
        <v>17</v>
      </c>
      <c r="F4039" t="s">
        <v>2462</v>
      </c>
      <c r="G4039" t="s">
        <v>8</v>
      </c>
      <c r="H4039" t="s">
        <v>1631</v>
      </c>
      <c r="I4039" s="63" t="e">
        <f t="array" ref="I4039">_xlfn.IFS(#REF!="1",1,#REF!="2",2,#REF!="3",3,#REF!="1A",4,#REF!="1B",5,#REF!="2A",6,#REF!="2B",7,#REF!="3A",8,#REF!="3B",9,#REF!="4A",10,#REF!="","")</f>
        <v>#REF!</v>
      </c>
      <c r="J4039">
        <f>VLOOKUP(F4039,profesor!$G$2:$H$101,2,0)</f>
        <v>38</v>
      </c>
      <c r="K4039">
        <f>VLOOKUP(H4039,ar_predmet!A:C,3,0)</f>
        <v>266</v>
      </c>
      <c r="L4039" s="3" t="str">
        <f>VLOOKUP(H4039,ar_predmet!A:C,2,FALSE())</f>
        <v>KM106</v>
      </c>
      <c r="M4039">
        <f>+VLOOKUP(G4039,tip_dogodka!$B$2:$C$10,2,0)</f>
        <v>7</v>
      </c>
      <c r="N4039">
        <f>+VLOOKUP(E4039,prostor!$F$1:$G$101,2,0)</f>
        <v>55</v>
      </c>
      <c r="O4039">
        <f t="shared" si="251"/>
        <v>115</v>
      </c>
      <c r="P4039">
        <f>VLOOKUP(O4039,mi2hh!A$2:B$4261,2,FALSE())</f>
        <v>2</v>
      </c>
      <c r="Q4039" t="str">
        <f t="shared" si="252"/>
        <v>Izr</v>
      </c>
      <c r="R4039" t="str">
        <f t="shared" si="253"/>
        <v>VS</v>
      </c>
      <c r="S4039" s="24" t="s">
        <v>1240</v>
      </c>
      <c r="T4039" t="str">
        <f t="shared" si="250"/>
        <v/>
      </c>
      <c r="U4039">
        <f>VLOOKUP(S4039,ar_skupina!L$2:M$136,2,FALSE())</f>
        <v>94</v>
      </c>
    </row>
    <row r="4040" spans="1:21" ht="14.25" customHeight="1" x14ac:dyDescent="0.25">
      <c r="A4040">
        <v>4847</v>
      </c>
      <c r="B4040" s="9">
        <v>45281.375</v>
      </c>
      <c r="C4040" s="9">
        <v>45281.479166666701</v>
      </c>
      <c r="D4040" t="s">
        <v>2482</v>
      </c>
      <c r="E4040">
        <v>303</v>
      </c>
      <c r="F4040" t="s">
        <v>2462</v>
      </c>
      <c r="G4040" t="s">
        <v>2</v>
      </c>
      <c r="H4040" t="s">
        <v>1906</v>
      </c>
      <c r="I4040" s="63" t="e">
        <f t="array" ref="I4040">_xlfn.IFS(#REF!="1",1,#REF!="2",2,#REF!="3",3,#REF!="1A",4,#REF!="1B",5,#REF!="2A",6,#REF!="2B",7,#REF!="3A",8,#REF!="3B",9,#REF!="4A",10,#REF!="","")</f>
        <v>#REF!</v>
      </c>
      <c r="J4040">
        <f>VLOOKUP(F4040,profesor!$G$2:$H$101,2,0)</f>
        <v>38</v>
      </c>
      <c r="K4040">
        <f>VLOOKUP(H4040,ar_predmet!A:C,3,0)</f>
        <v>122</v>
      </c>
      <c r="L4040" s="3">
        <f>VLOOKUP(H4040,ar_predmet!A:C,2,FALSE())</f>
        <v>6315</v>
      </c>
      <c r="M4040">
        <f>+VLOOKUP(G4040,tip_dogodka!$B$2:$C$10,2,0)</f>
        <v>1</v>
      </c>
      <c r="N4040">
        <f>+VLOOKUP(E4040,prostor!$F$1:$G$101,2,0)</f>
        <v>7</v>
      </c>
      <c r="O4040">
        <f t="shared" si="251"/>
        <v>150</v>
      </c>
      <c r="P4040">
        <f>VLOOKUP(O4040,mi2hh!A$2:B$4261,2,FALSE())</f>
        <v>3</v>
      </c>
      <c r="Q4040" t="str">
        <f t="shared" si="252"/>
        <v>Red</v>
      </c>
      <c r="R4040" t="str">
        <f t="shared" si="253"/>
        <v>UN</v>
      </c>
      <c r="S4040" s="24" t="s">
        <v>1216</v>
      </c>
      <c r="T4040" t="str">
        <f t="shared" si="250"/>
        <v/>
      </c>
      <c r="U4040">
        <f>VLOOKUP(S4040,ar_skupina!L$2:M$136,2,FALSE())</f>
        <v>73</v>
      </c>
    </row>
    <row r="4041" spans="1:21" ht="14.25" customHeight="1" x14ac:dyDescent="0.25">
      <c r="A4041">
        <v>4848</v>
      </c>
      <c r="B4041" s="9">
        <v>45425.791666666701</v>
      </c>
      <c r="C4041" s="9">
        <v>45425.895833333299</v>
      </c>
      <c r="D4041" t="s">
        <v>2466</v>
      </c>
      <c r="E4041" t="s">
        <v>16</v>
      </c>
      <c r="F4041" t="s">
        <v>2462</v>
      </c>
      <c r="G4041" t="s">
        <v>4</v>
      </c>
      <c r="H4041" t="s">
        <v>2467</v>
      </c>
      <c r="I4041" s="63" t="e">
        <f t="array" ref="I4041">_xlfn.IFS(#REF!="1",1,#REF!="2",2,#REF!="3",3,#REF!="1A",4,#REF!="1B",5,#REF!="2A",6,#REF!="2B",7,#REF!="3A",8,#REF!="3B",9,#REF!="4A",10,#REF!="","")</f>
        <v>#REF!</v>
      </c>
      <c r="J4041">
        <f>VLOOKUP(F4041,profesor!$G$2:$H$101,2,0)</f>
        <v>38</v>
      </c>
      <c r="K4041">
        <f>VLOOKUP(H4041,ar_predmet!A:C,3,0)</f>
        <v>19</v>
      </c>
      <c r="L4041" s="3">
        <f>VLOOKUP(H4041,ar_predmet!A:C,2,FALSE())</f>
        <v>5218</v>
      </c>
      <c r="M4041">
        <f>+VLOOKUP(G4041,tip_dogodka!$B$2:$C$10,2,0)</f>
        <v>3</v>
      </c>
      <c r="N4041">
        <f>+VLOOKUP(E4041,prostor!$F$1:$G$101,2,0)</f>
        <v>54</v>
      </c>
      <c r="O4041">
        <f t="shared" si="251"/>
        <v>150</v>
      </c>
      <c r="P4041">
        <f>VLOOKUP(O4041,mi2hh!A$2:B$4261,2,FALSE())</f>
        <v>3</v>
      </c>
      <c r="Q4041" t="str">
        <f t="shared" si="252"/>
        <v>Izr</v>
      </c>
      <c r="R4041" t="str">
        <f t="shared" si="253"/>
        <v>VS</v>
      </c>
      <c r="S4041" s="24" t="s">
        <v>1250</v>
      </c>
      <c r="T4041" t="str">
        <f t="shared" si="250"/>
        <v/>
      </c>
      <c r="U4041">
        <f>VLOOKUP(S4041,ar_skupina!L$2:M$136,2,FALSE())</f>
        <v>104</v>
      </c>
    </row>
    <row r="4042" spans="1:21" ht="14.25" customHeight="1" x14ac:dyDescent="0.25">
      <c r="A4042">
        <v>4849</v>
      </c>
      <c r="B4042" s="9">
        <v>45434.416666666701</v>
      </c>
      <c r="C4042" s="9">
        <v>45434.520833333299</v>
      </c>
      <c r="D4042" t="s">
        <v>2473</v>
      </c>
      <c r="E4042" t="s">
        <v>16</v>
      </c>
      <c r="F4042" t="s">
        <v>2462</v>
      </c>
      <c r="G4042" t="s">
        <v>5</v>
      </c>
      <c r="H4042" t="s">
        <v>2467</v>
      </c>
      <c r="I4042" s="63" t="e">
        <f t="array" ref="I4042">_xlfn.IFS(#REF!="1",1,#REF!="2",2,#REF!="3",3,#REF!="1A",4,#REF!="1B",5,#REF!="2A",6,#REF!="2B",7,#REF!="3A",8,#REF!="3B",9,#REF!="4A",10,#REF!="","")</f>
        <v>#REF!</v>
      </c>
      <c r="J4042">
        <f>VLOOKUP(F4042,profesor!$G$2:$H$101,2,0)</f>
        <v>38</v>
      </c>
      <c r="K4042">
        <f>VLOOKUP(H4042,ar_predmet!A:C,3,0)</f>
        <v>19</v>
      </c>
      <c r="L4042" s="3">
        <f>VLOOKUP(H4042,ar_predmet!A:C,2,FALSE())</f>
        <v>5218</v>
      </c>
      <c r="M4042">
        <f>+VLOOKUP(G4042,tip_dogodka!$B$2:$C$10,2,0)</f>
        <v>4</v>
      </c>
      <c r="N4042">
        <f>+VLOOKUP(E4042,prostor!$F$1:$G$101,2,0)</f>
        <v>54</v>
      </c>
      <c r="O4042">
        <f t="shared" si="251"/>
        <v>150</v>
      </c>
      <c r="P4042">
        <f>VLOOKUP(O4042,mi2hh!A$2:B$4261,2,FALSE())</f>
        <v>3</v>
      </c>
      <c r="Q4042" t="str">
        <f t="shared" si="252"/>
        <v>Red</v>
      </c>
      <c r="R4042" t="str">
        <f t="shared" si="253"/>
        <v>UN</v>
      </c>
      <c r="S4042" s="24" t="s">
        <v>1204</v>
      </c>
      <c r="T4042" t="str">
        <f t="shared" si="250"/>
        <v/>
      </c>
      <c r="U4042">
        <f>VLOOKUP(S4042,ar_skupina!L$2:M$136,2,FALSE())</f>
        <v>55</v>
      </c>
    </row>
    <row r="4043" spans="1:21" ht="14.25" customHeight="1" x14ac:dyDescent="0.25">
      <c r="A4043">
        <v>4850</v>
      </c>
      <c r="B4043" s="9">
        <v>45280.375</v>
      </c>
      <c r="C4043" s="9">
        <v>45280.479166666701</v>
      </c>
      <c r="D4043" t="s">
        <v>2471</v>
      </c>
      <c r="E4043" t="s">
        <v>16</v>
      </c>
      <c r="F4043" t="s">
        <v>2462</v>
      </c>
      <c r="G4043" t="s">
        <v>4</v>
      </c>
      <c r="H4043" t="s">
        <v>1906</v>
      </c>
      <c r="I4043" s="63" t="e">
        <f t="array" ref="I4043">_xlfn.IFS(#REF!="1",1,#REF!="2",2,#REF!="3",3,#REF!="1A",4,#REF!="1B",5,#REF!="2A",6,#REF!="2B",7,#REF!="3A",8,#REF!="3B",9,#REF!="4A",10,#REF!="","")</f>
        <v>#REF!</v>
      </c>
      <c r="J4043">
        <f>VLOOKUP(F4043,profesor!$G$2:$H$101,2,0)</f>
        <v>38</v>
      </c>
      <c r="K4043">
        <f>VLOOKUP(H4043,ar_predmet!A:C,3,0)</f>
        <v>122</v>
      </c>
      <c r="L4043" s="3">
        <f>VLOOKUP(H4043,ar_predmet!A:C,2,FALSE())</f>
        <v>6315</v>
      </c>
      <c r="M4043">
        <f>+VLOOKUP(G4043,tip_dogodka!$B$2:$C$10,2,0)</f>
        <v>3</v>
      </c>
      <c r="N4043">
        <f>+VLOOKUP(E4043,prostor!$F$1:$G$101,2,0)</f>
        <v>54</v>
      </c>
      <c r="O4043">
        <f t="shared" si="251"/>
        <v>150</v>
      </c>
      <c r="P4043">
        <f>VLOOKUP(O4043,mi2hh!A$2:B$4261,2,FALSE())</f>
        <v>3</v>
      </c>
      <c r="Q4043" t="str">
        <f t="shared" si="252"/>
        <v>Red</v>
      </c>
      <c r="R4043" t="str">
        <f t="shared" si="253"/>
        <v>UN</v>
      </c>
      <c r="S4043" s="24" t="s">
        <v>1216</v>
      </c>
      <c r="T4043" t="str">
        <f t="shared" si="250"/>
        <v/>
      </c>
      <c r="U4043">
        <f>VLOOKUP(S4043,ar_skupina!L$2:M$136,2,FALSE())</f>
        <v>73</v>
      </c>
    </row>
    <row r="4044" spans="1:21" ht="14.25" customHeight="1" x14ac:dyDescent="0.25">
      <c r="A4044">
        <v>4851</v>
      </c>
      <c r="B4044" s="9">
        <v>45278.375</v>
      </c>
      <c r="C4044" s="9">
        <v>45278.479166666701</v>
      </c>
      <c r="D4044" t="s">
        <v>2471</v>
      </c>
      <c r="E4044" t="s">
        <v>16</v>
      </c>
      <c r="F4044" t="s">
        <v>2462</v>
      </c>
      <c r="G4044" t="s">
        <v>4</v>
      </c>
      <c r="H4044" t="s">
        <v>1906</v>
      </c>
      <c r="I4044" s="63" t="e">
        <f t="array" ref="I4044">_xlfn.IFS(#REF!="1",1,#REF!="2",2,#REF!="3",3,#REF!="1A",4,#REF!="1B",5,#REF!="2A",6,#REF!="2B",7,#REF!="3A",8,#REF!="3B",9,#REF!="4A",10,#REF!="","")</f>
        <v>#REF!</v>
      </c>
      <c r="J4044">
        <f>VLOOKUP(F4044,profesor!$G$2:$H$101,2,0)</f>
        <v>38</v>
      </c>
      <c r="K4044">
        <f>VLOOKUP(H4044,ar_predmet!A:C,3,0)</f>
        <v>122</v>
      </c>
      <c r="L4044" s="3">
        <f>VLOOKUP(H4044,ar_predmet!A:C,2,FALSE())</f>
        <v>6315</v>
      </c>
      <c r="M4044">
        <f>+VLOOKUP(G4044,tip_dogodka!$B$2:$C$10,2,0)</f>
        <v>3</v>
      </c>
      <c r="N4044">
        <f>+VLOOKUP(E4044,prostor!$F$1:$G$101,2,0)</f>
        <v>54</v>
      </c>
      <c r="O4044">
        <f t="shared" si="251"/>
        <v>150</v>
      </c>
      <c r="P4044">
        <f>VLOOKUP(O4044,mi2hh!A$2:B$4261,2,FALSE())</f>
        <v>3</v>
      </c>
      <c r="Q4044" t="str">
        <f t="shared" si="252"/>
        <v>Red</v>
      </c>
      <c r="R4044" t="str">
        <f t="shared" si="253"/>
        <v>UN</v>
      </c>
      <c r="S4044" s="24" t="s">
        <v>1216</v>
      </c>
      <c r="T4044" t="str">
        <f t="shared" si="250"/>
        <v/>
      </c>
      <c r="U4044">
        <f>VLOOKUP(S4044,ar_skupina!L$2:M$136,2,FALSE())</f>
        <v>73</v>
      </c>
    </row>
    <row r="4045" spans="1:21" ht="14.25" customHeight="1" x14ac:dyDescent="0.25">
      <c r="A4045">
        <v>4852</v>
      </c>
      <c r="B4045" s="9">
        <v>45310.375</v>
      </c>
      <c r="C4045" s="9">
        <v>45310.548611111102</v>
      </c>
      <c r="D4045" t="s">
        <v>2480</v>
      </c>
      <c r="E4045">
        <v>303</v>
      </c>
      <c r="F4045" t="s">
        <v>2462</v>
      </c>
      <c r="G4045" t="s">
        <v>2</v>
      </c>
      <c r="H4045" t="s">
        <v>1053</v>
      </c>
      <c r="I4045" s="63" t="e">
        <f t="array" ref="I4045">_xlfn.IFS(#REF!="1",1,#REF!="2",2,#REF!="3",3,#REF!="1A",4,#REF!="1B",5,#REF!="2A",6,#REF!="2B",7,#REF!="3A",8,#REF!="3B",9,#REF!="4A",10,#REF!="","")</f>
        <v>#REF!</v>
      </c>
      <c r="J4045">
        <f>VLOOKUP(F4045,profesor!$G$2:$H$101,2,0)</f>
        <v>38</v>
      </c>
      <c r="K4045">
        <f>VLOOKUP(H4045,ar_predmet!A:C,3,0)</f>
        <v>336</v>
      </c>
      <c r="L4045" s="3" t="str">
        <f>VLOOKUP(H4045,ar_predmet!A:C,2,FALSE())</f>
        <v>NA005</v>
      </c>
      <c r="M4045">
        <f>+VLOOKUP(G4045,tip_dogodka!$B$2:$C$10,2,0)</f>
        <v>1</v>
      </c>
      <c r="N4045">
        <f>+VLOOKUP(E4045,prostor!$F$1:$G$101,2,0)</f>
        <v>7</v>
      </c>
      <c r="O4045">
        <f t="shared" si="251"/>
        <v>250</v>
      </c>
      <c r="P4045">
        <f>VLOOKUP(O4045,mi2hh!A$2:B$4261,2,FALSE())</f>
        <v>5</v>
      </c>
      <c r="Q4045" t="str">
        <f t="shared" si="252"/>
        <v>Red</v>
      </c>
      <c r="R4045" t="str">
        <f t="shared" si="253"/>
        <v>MA</v>
      </c>
      <c r="S4045" s="24" t="s">
        <v>1231</v>
      </c>
      <c r="T4045" t="str">
        <f t="shared" si="250"/>
        <v/>
      </c>
      <c r="U4045">
        <f>VLOOKUP(S4045,ar_skupina!L$2:M$136,2,FALSE())</f>
        <v>87</v>
      </c>
    </row>
    <row r="4046" spans="1:21" ht="14.25" customHeight="1" x14ac:dyDescent="0.25">
      <c r="A4046">
        <v>4853</v>
      </c>
      <c r="B4046" s="9">
        <v>45306.375</v>
      </c>
      <c r="C4046" s="9">
        <v>45306.548611111102</v>
      </c>
      <c r="D4046" t="s">
        <v>2480</v>
      </c>
      <c r="E4046">
        <v>302</v>
      </c>
      <c r="F4046" t="s">
        <v>2462</v>
      </c>
      <c r="G4046" t="s">
        <v>2</v>
      </c>
      <c r="H4046" t="s">
        <v>1053</v>
      </c>
      <c r="I4046" s="63" t="e">
        <f t="array" ref="I4046">_xlfn.IFS(#REF!="1",1,#REF!="2",2,#REF!="3",3,#REF!="1A",4,#REF!="1B",5,#REF!="2A",6,#REF!="2B",7,#REF!="3A",8,#REF!="3B",9,#REF!="4A",10,#REF!="","")</f>
        <v>#REF!</v>
      </c>
      <c r="J4046">
        <f>VLOOKUP(F4046,profesor!$G$2:$H$101,2,0)</f>
        <v>38</v>
      </c>
      <c r="K4046">
        <f>VLOOKUP(H4046,ar_predmet!A:C,3,0)</f>
        <v>336</v>
      </c>
      <c r="L4046" s="3" t="str">
        <f>VLOOKUP(H4046,ar_predmet!A:C,2,FALSE())</f>
        <v>NA005</v>
      </c>
      <c r="M4046">
        <f>+VLOOKUP(G4046,tip_dogodka!$B$2:$C$10,2,0)</f>
        <v>1</v>
      </c>
      <c r="N4046">
        <f>+VLOOKUP(E4046,prostor!$F$1:$G$101,2,0)</f>
        <v>6</v>
      </c>
      <c r="O4046">
        <f t="shared" si="251"/>
        <v>250</v>
      </c>
      <c r="P4046">
        <f>VLOOKUP(O4046,mi2hh!A$2:B$4261,2,FALSE())</f>
        <v>5</v>
      </c>
      <c r="Q4046" t="str">
        <f t="shared" si="252"/>
        <v>Red</v>
      </c>
      <c r="R4046" t="str">
        <f t="shared" si="253"/>
        <v>MA</v>
      </c>
      <c r="S4046" s="24" t="s">
        <v>1231</v>
      </c>
      <c r="T4046" t="str">
        <f t="shared" si="250"/>
        <v/>
      </c>
      <c r="U4046">
        <f>VLOOKUP(S4046,ar_skupina!L$2:M$136,2,FALSE())</f>
        <v>87</v>
      </c>
    </row>
    <row r="4047" spans="1:21" ht="14.25" customHeight="1" x14ac:dyDescent="0.25">
      <c r="A4047">
        <v>4854</v>
      </c>
      <c r="B4047" s="9">
        <v>45399.791666666701</v>
      </c>
      <c r="C4047" s="9">
        <v>45399.961805555598</v>
      </c>
      <c r="D4047" t="s">
        <v>2474</v>
      </c>
      <c r="E4047" t="s">
        <v>17</v>
      </c>
      <c r="F4047" t="s">
        <v>2462</v>
      </c>
      <c r="G4047" t="s">
        <v>2</v>
      </c>
      <c r="H4047" t="s">
        <v>2467</v>
      </c>
      <c r="I4047" s="63" t="e">
        <f t="array" ref="I4047">_xlfn.IFS(#REF!="1",1,#REF!="2",2,#REF!="3",3,#REF!="1A",4,#REF!="1B",5,#REF!="2A",6,#REF!="2B",7,#REF!="3A",8,#REF!="3B",9,#REF!="4A",10,#REF!="","")</f>
        <v>#REF!</v>
      </c>
      <c r="J4047">
        <f>VLOOKUP(F4047,profesor!$G$2:$H$101,2,0)</f>
        <v>38</v>
      </c>
      <c r="K4047">
        <f>VLOOKUP(H4047,ar_predmet!A:C,3,0)</f>
        <v>19</v>
      </c>
      <c r="L4047" s="3">
        <f>VLOOKUP(H4047,ar_predmet!A:C,2,FALSE())</f>
        <v>5218</v>
      </c>
      <c r="M4047">
        <f>+VLOOKUP(G4047,tip_dogodka!$B$2:$C$10,2,0)</f>
        <v>1</v>
      </c>
      <c r="N4047">
        <f>+VLOOKUP(E4047,prostor!$F$1:$G$101,2,0)</f>
        <v>55</v>
      </c>
      <c r="O4047">
        <f t="shared" si="251"/>
        <v>245</v>
      </c>
      <c r="P4047">
        <f>VLOOKUP(O4047,mi2hh!A$2:B$4261,2,FALSE())</f>
        <v>5</v>
      </c>
      <c r="Q4047" t="str">
        <f t="shared" si="252"/>
        <v>Izr</v>
      </c>
      <c r="R4047" t="str">
        <f t="shared" si="253"/>
        <v>VS</v>
      </c>
      <c r="S4047" s="24" t="s">
        <v>1250</v>
      </c>
      <c r="T4047" t="str">
        <f t="shared" si="250"/>
        <v/>
      </c>
      <c r="U4047">
        <f>VLOOKUP(S4047,ar_skupina!L$2:M$136,2,FALSE())</f>
        <v>104</v>
      </c>
    </row>
    <row r="4048" spans="1:21" ht="14.25" customHeight="1" x14ac:dyDescent="0.25">
      <c r="A4048">
        <v>4856</v>
      </c>
      <c r="B4048" s="9">
        <v>45260.75</v>
      </c>
      <c r="C4048" s="9">
        <v>45260.916666666701</v>
      </c>
      <c r="D4048" t="s">
        <v>2491</v>
      </c>
      <c r="E4048" t="s">
        <v>17</v>
      </c>
      <c r="F4048" t="s">
        <v>2462</v>
      </c>
      <c r="G4048" t="s">
        <v>8</v>
      </c>
      <c r="H4048" t="s">
        <v>2467</v>
      </c>
      <c r="I4048" s="63" t="e">
        <f t="array" ref="I4048">_xlfn.IFS(#REF!="1",1,#REF!="2",2,#REF!="3",3,#REF!="1A",4,#REF!="1B",5,#REF!="2A",6,#REF!="2B",7,#REF!="3A",8,#REF!="3B",9,#REF!="4A",10,#REF!="","")</f>
        <v>#REF!</v>
      </c>
      <c r="J4048">
        <f>VLOOKUP(F4048,profesor!$G$2:$H$101,2,0)</f>
        <v>38</v>
      </c>
      <c r="K4048">
        <f>VLOOKUP(H4048,ar_predmet!A:C,3,0)</f>
        <v>19</v>
      </c>
      <c r="L4048" s="3">
        <f>VLOOKUP(H4048,ar_predmet!A:C,2,FALSE())</f>
        <v>5218</v>
      </c>
      <c r="M4048">
        <f>+VLOOKUP(G4048,tip_dogodka!$B$2:$C$10,2,0)</f>
        <v>7</v>
      </c>
      <c r="N4048">
        <f>+VLOOKUP(E4048,prostor!$F$1:$G$101,2,0)</f>
        <v>55</v>
      </c>
      <c r="O4048">
        <f t="shared" si="251"/>
        <v>240</v>
      </c>
      <c r="P4048">
        <f>VLOOKUP(O4048,mi2hh!A$2:B$4261,2,FALSE())</f>
        <v>5</v>
      </c>
      <c r="Q4048" t="str">
        <f t="shared" si="252"/>
        <v>Izr</v>
      </c>
      <c r="R4048" t="str">
        <f t="shared" si="253"/>
        <v>VS</v>
      </c>
      <c r="S4048" s="24" t="s">
        <v>1250</v>
      </c>
      <c r="T4048" t="str">
        <f t="shared" si="250"/>
        <v/>
      </c>
      <c r="U4048">
        <f>VLOOKUP(S4048,ar_skupina!L$2:M$136,2,FALSE())</f>
        <v>104</v>
      </c>
    </row>
    <row r="4049" spans="1:21" ht="14.25" customHeight="1" x14ac:dyDescent="0.25">
      <c r="A4049">
        <v>4857</v>
      </c>
      <c r="B4049" s="9">
        <v>45394.791666666701</v>
      </c>
      <c r="C4049" s="9">
        <v>45394.961805555598</v>
      </c>
      <c r="D4049" t="s">
        <v>2474</v>
      </c>
      <c r="E4049" t="s">
        <v>17</v>
      </c>
      <c r="F4049" t="s">
        <v>2462</v>
      </c>
      <c r="G4049" t="s">
        <v>2</v>
      </c>
      <c r="H4049" t="s">
        <v>2467</v>
      </c>
      <c r="I4049" s="63" t="e">
        <f t="array" ref="I4049">_xlfn.IFS(#REF!="1",1,#REF!="2",2,#REF!="3",3,#REF!="1A",4,#REF!="1B",5,#REF!="2A",6,#REF!="2B",7,#REF!="3A",8,#REF!="3B",9,#REF!="4A",10,#REF!="","")</f>
        <v>#REF!</v>
      </c>
      <c r="J4049">
        <f>VLOOKUP(F4049,profesor!$G$2:$H$101,2,0)</f>
        <v>38</v>
      </c>
      <c r="K4049">
        <f>VLOOKUP(H4049,ar_predmet!A:C,3,0)</f>
        <v>19</v>
      </c>
      <c r="L4049" s="3">
        <f>VLOOKUP(H4049,ar_predmet!A:C,2,FALSE())</f>
        <v>5218</v>
      </c>
      <c r="M4049">
        <f>+VLOOKUP(G4049,tip_dogodka!$B$2:$C$10,2,0)</f>
        <v>1</v>
      </c>
      <c r="N4049">
        <f>+VLOOKUP(E4049,prostor!$F$1:$G$101,2,0)</f>
        <v>55</v>
      </c>
      <c r="O4049">
        <f t="shared" si="251"/>
        <v>245</v>
      </c>
      <c r="P4049">
        <f>VLOOKUP(O4049,mi2hh!A$2:B$4261,2,FALSE())</f>
        <v>5</v>
      </c>
      <c r="Q4049" t="str">
        <f t="shared" si="252"/>
        <v>Izr</v>
      </c>
      <c r="R4049" t="str">
        <f t="shared" si="253"/>
        <v>VS</v>
      </c>
      <c r="S4049" s="24" t="s">
        <v>1250</v>
      </c>
      <c r="T4049" t="str">
        <f t="shared" si="250"/>
        <v/>
      </c>
      <c r="U4049">
        <f>VLOOKUP(S4049,ar_skupina!L$2:M$136,2,FALSE())</f>
        <v>104</v>
      </c>
    </row>
    <row r="4050" spans="1:21" ht="14.25" customHeight="1" x14ac:dyDescent="0.25">
      <c r="A4050">
        <v>4858</v>
      </c>
      <c r="B4050" s="9">
        <v>45296.489583333299</v>
      </c>
      <c r="C4050" s="9">
        <v>45296.59375</v>
      </c>
      <c r="D4050" t="s">
        <v>2492</v>
      </c>
      <c r="E4050">
        <v>401</v>
      </c>
      <c r="F4050" t="s">
        <v>2493</v>
      </c>
      <c r="G4050" t="s">
        <v>2</v>
      </c>
      <c r="H4050" t="s">
        <v>1412</v>
      </c>
      <c r="I4050" s="63" t="e">
        <f t="array" ref="I4050">_xlfn.IFS(#REF!="1",1,#REF!="2",2,#REF!="3",3,#REF!="1A",4,#REF!="1B",5,#REF!="2A",6,#REF!="2B",7,#REF!="3A",8,#REF!="3B",9,#REF!="4A",10,#REF!="","")</f>
        <v>#REF!</v>
      </c>
      <c r="J4050">
        <f>VLOOKUP(F4050,profesor!$G$2:$H$101,2,0)</f>
        <v>39</v>
      </c>
      <c r="K4050">
        <f>VLOOKUP(H4050,ar_predmet!A:C,3,0)</f>
        <v>34</v>
      </c>
      <c r="L4050" s="3">
        <f>VLOOKUP(H4050,ar_predmet!A:C,2,FALSE())</f>
        <v>5236</v>
      </c>
      <c r="M4050">
        <f>+VLOOKUP(G4050,tip_dogodka!$B$2:$C$10,2,0)</f>
        <v>1</v>
      </c>
      <c r="N4050">
        <f>+VLOOKUP(E4050,prostor!$F$1:$G$101,2,0)</f>
        <v>10</v>
      </c>
      <c r="O4050">
        <f t="shared" si="251"/>
        <v>150</v>
      </c>
      <c r="P4050">
        <f>VLOOKUP(O4050,mi2hh!A$2:B$4261,2,FALSE())</f>
        <v>3</v>
      </c>
      <c r="Q4050" t="str">
        <f t="shared" si="252"/>
        <v>Red</v>
      </c>
      <c r="R4050" t="str">
        <f t="shared" si="253"/>
        <v>VS</v>
      </c>
      <c r="S4050" s="24" t="s">
        <v>1155</v>
      </c>
      <c r="T4050" t="str">
        <f t="shared" si="250"/>
        <v/>
      </c>
      <c r="U4050">
        <f>VLOOKUP(S4050,ar_skupina!L$2:M$136,2,FALSE())</f>
        <v>18</v>
      </c>
    </row>
    <row r="4051" spans="1:21" ht="14.25" customHeight="1" x14ac:dyDescent="0.25">
      <c r="A4051">
        <v>4860</v>
      </c>
      <c r="B4051" s="9">
        <v>45225.791666666701</v>
      </c>
      <c r="C4051" s="9">
        <v>45225.958333333299</v>
      </c>
      <c r="D4051" t="s">
        <v>2135</v>
      </c>
      <c r="E4051" t="s">
        <v>17</v>
      </c>
      <c r="F4051" t="s">
        <v>2493</v>
      </c>
      <c r="G4051" t="s">
        <v>9</v>
      </c>
      <c r="H4051" s="54" t="s">
        <v>2136</v>
      </c>
      <c r="I4051" s="63" t="e">
        <f t="array" ref="I4051">_xlfn.IFS(#REF!="1",1,#REF!="2",2,#REF!="3",3,#REF!="1A",4,#REF!="1B",5,#REF!="2A",6,#REF!="2B",7,#REF!="3A",8,#REF!="3B",9,#REF!="4A",10,#REF!="","")</f>
        <v>#REF!</v>
      </c>
      <c r="J4051">
        <f>VLOOKUP(F4051,profesor!$G$2:$H$101,2,0)</f>
        <v>39</v>
      </c>
      <c r="K4051">
        <f>VLOOKUP(H4051,ar_predmet!A:C,3,0)</f>
        <v>170</v>
      </c>
      <c r="L4051" s="3">
        <f>VLOOKUP(H4051,ar_predmet!A:C,2,FALSE())</f>
        <v>7129</v>
      </c>
      <c r="M4051">
        <f>+VLOOKUP(G4051,tip_dogodka!$B$2:$C$10,2,0)</f>
        <v>8</v>
      </c>
      <c r="N4051">
        <f>+VLOOKUP(E4051,prostor!$F$1:$G$101,2,0)</f>
        <v>55</v>
      </c>
      <c r="O4051">
        <f t="shared" si="251"/>
        <v>240</v>
      </c>
      <c r="P4051">
        <f>VLOOKUP(O4051,mi2hh!A$2:B$4261,2,FALSE())</f>
        <v>5</v>
      </c>
      <c r="Q4051" t="str">
        <f t="shared" si="252"/>
        <v>Izr</v>
      </c>
      <c r="R4051" t="str">
        <f t="shared" si="253"/>
        <v>MA</v>
      </c>
      <c r="S4051" s="24" t="s">
        <v>1264</v>
      </c>
      <c r="T4051" t="str">
        <f t="shared" si="250"/>
        <v/>
      </c>
      <c r="U4051">
        <f>VLOOKUP(S4051,ar_skupina!L$2:M$136,2,FALSE())</f>
        <v>115</v>
      </c>
    </row>
    <row r="4052" spans="1:21" ht="14.25" customHeight="1" x14ac:dyDescent="0.25">
      <c r="A4052">
        <v>4861</v>
      </c>
      <c r="B4052" s="9">
        <v>45251.635416666701</v>
      </c>
      <c r="C4052" s="9">
        <v>45251.739583333299</v>
      </c>
      <c r="D4052" t="s">
        <v>2492</v>
      </c>
      <c r="E4052">
        <v>401</v>
      </c>
      <c r="F4052" t="s">
        <v>2493</v>
      </c>
      <c r="G4052" t="s">
        <v>2</v>
      </c>
      <c r="H4052" t="s">
        <v>1412</v>
      </c>
      <c r="I4052" s="63" t="e">
        <f t="array" ref="I4052">_xlfn.IFS(#REF!="1",1,#REF!="2",2,#REF!="3",3,#REF!="1A",4,#REF!="1B",5,#REF!="2A",6,#REF!="2B",7,#REF!="3A",8,#REF!="3B",9,#REF!="4A",10,#REF!="","")</f>
        <v>#REF!</v>
      </c>
      <c r="J4052">
        <f>VLOOKUP(F4052,profesor!$G$2:$H$101,2,0)</f>
        <v>39</v>
      </c>
      <c r="K4052">
        <f>VLOOKUP(H4052,ar_predmet!A:C,3,0)</f>
        <v>34</v>
      </c>
      <c r="L4052" s="3">
        <f>VLOOKUP(H4052,ar_predmet!A:C,2,FALSE())</f>
        <v>5236</v>
      </c>
      <c r="M4052">
        <f>+VLOOKUP(G4052,tip_dogodka!$B$2:$C$10,2,0)</f>
        <v>1</v>
      </c>
      <c r="N4052">
        <f>+VLOOKUP(E4052,prostor!$F$1:$G$101,2,0)</f>
        <v>10</v>
      </c>
      <c r="O4052">
        <f t="shared" si="251"/>
        <v>150</v>
      </c>
      <c r="P4052">
        <f>VLOOKUP(O4052,mi2hh!A$2:B$4261,2,FALSE())</f>
        <v>3</v>
      </c>
      <c r="Q4052" t="str">
        <f t="shared" si="252"/>
        <v>Red</v>
      </c>
      <c r="R4052" t="str">
        <f t="shared" si="253"/>
        <v>VS</v>
      </c>
      <c r="S4052" s="24" t="s">
        <v>1155</v>
      </c>
      <c r="T4052" t="str">
        <f t="shared" si="250"/>
        <v/>
      </c>
      <c r="U4052">
        <f>VLOOKUP(S4052,ar_skupina!L$2:M$136,2,FALSE())</f>
        <v>18</v>
      </c>
    </row>
    <row r="4053" spans="1:21" ht="14.25" customHeight="1" x14ac:dyDescent="0.25">
      <c r="A4053">
        <v>4863</v>
      </c>
      <c r="B4053" s="9">
        <v>45267.635416666701</v>
      </c>
      <c r="C4053" s="9">
        <v>45267.739583333299</v>
      </c>
      <c r="D4053" t="s">
        <v>2494</v>
      </c>
      <c r="E4053" t="s">
        <v>16</v>
      </c>
      <c r="F4053" t="s">
        <v>2493</v>
      </c>
      <c r="G4053" t="s">
        <v>4</v>
      </c>
      <c r="H4053" t="s">
        <v>1412</v>
      </c>
      <c r="I4053" s="63" t="e">
        <f t="array" ref="I4053">_xlfn.IFS(#REF!="1",1,#REF!="2",2,#REF!="3",3,#REF!="1A",4,#REF!="1B",5,#REF!="2A",6,#REF!="2B",7,#REF!="3A",8,#REF!="3B",9,#REF!="4A",10,#REF!="","")</f>
        <v>#REF!</v>
      </c>
      <c r="J4053">
        <f>VLOOKUP(F4053,profesor!$G$2:$H$101,2,0)</f>
        <v>39</v>
      </c>
      <c r="K4053">
        <f>VLOOKUP(H4053,ar_predmet!A:C,3,0)</f>
        <v>34</v>
      </c>
      <c r="L4053" s="3">
        <f>VLOOKUP(H4053,ar_predmet!A:C,2,FALSE())</f>
        <v>5236</v>
      </c>
      <c r="M4053">
        <f>+VLOOKUP(G4053,tip_dogodka!$B$2:$C$10,2,0)</f>
        <v>3</v>
      </c>
      <c r="N4053">
        <f>+VLOOKUP(E4053,prostor!$F$1:$G$101,2,0)</f>
        <v>54</v>
      </c>
      <c r="O4053">
        <f t="shared" si="251"/>
        <v>150</v>
      </c>
      <c r="P4053">
        <f>VLOOKUP(O4053,mi2hh!A$2:B$4261,2,FALSE())</f>
        <v>3</v>
      </c>
      <c r="Q4053" t="str">
        <f t="shared" si="252"/>
        <v>Red</v>
      </c>
      <c r="R4053" t="str">
        <f t="shared" si="253"/>
        <v>VS</v>
      </c>
      <c r="S4053" s="24" t="s">
        <v>1155</v>
      </c>
      <c r="T4053" t="str">
        <f t="shared" si="250"/>
        <v/>
      </c>
      <c r="U4053">
        <f>VLOOKUP(S4053,ar_skupina!L$2:M$136,2,FALSE())</f>
        <v>18</v>
      </c>
    </row>
    <row r="4054" spans="1:21" ht="14.25" customHeight="1" x14ac:dyDescent="0.25">
      <c r="A4054">
        <v>4864</v>
      </c>
      <c r="B4054" s="9">
        <v>45372.489583333299</v>
      </c>
      <c r="C4054" s="9">
        <v>45372.59375</v>
      </c>
      <c r="D4054" t="s">
        <v>2495</v>
      </c>
      <c r="E4054">
        <v>403</v>
      </c>
      <c r="F4054" t="s">
        <v>2493</v>
      </c>
      <c r="G4054" t="s">
        <v>7</v>
      </c>
      <c r="H4054" t="s">
        <v>2270</v>
      </c>
      <c r="I4054" s="63" t="e">
        <f t="array" ref="I4054">_xlfn.IFS(#REF!="1",1,#REF!="2",2,#REF!="3",3,#REF!="1A",4,#REF!="1B",5,#REF!="2A",6,#REF!="2B",7,#REF!="3A",8,#REF!="3B",9,#REF!="4A",10,#REF!="","")</f>
        <v>#REF!</v>
      </c>
      <c r="J4054">
        <f>VLOOKUP(F4054,profesor!$G$2:$H$101,2,0)</f>
        <v>39</v>
      </c>
      <c r="K4054">
        <f>VLOOKUP(H4054,ar_predmet!A:C,3,0)</f>
        <v>82</v>
      </c>
      <c r="L4054" s="3">
        <f>VLOOKUP(H4054,ar_predmet!A:C,2,FALSE())</f>
        <v>6120</v>
      </c>
      <c r="M4054">
        <f>+VLOOKUP(G4054,tip_dogodka!$B$2:$C$10,2,0)</f>
        <v>6</v>
      </c>
      <c r="N4054">
        <f>+VLOOKUP(E4054,prostor!$F$1:$G$101,2,0)</f>
        <v>12</v>
      </c>
      <c r="O4054">
        <f t="shared" si="251"/>
        <v>150</v>
      </c>
      <c r="P4054">
        <f>VLOOKUP(O4054,mi2hh!A$2:B$4261,2,FALSE())</f>
        <v>3</v>
      </c>
      <c r="Q4054" t="str">
        <f t="shared" si="252"/>
        <v>Red</v>
      </c>
      <c r="R4054" t="str">
        <f t="shared" si="253"/>
        <v>UN</v>
      </c>
      <c r="S4054" s="24" t="s">
        <v>1194</v>
      </c>
      <c r="T4054" t="str">
        <f t="shared" ref="T4054:T4117" si="254">IF(ISNUMBER(FIND("1. skupina",D4054)),"1",IF(ISNUMBER(FIND("2. skupina",D4054)),"2",IF(ISNUMBER(FIND("3. skupina",D4054)),"3",IF(ISNUMBER(FIND("1.a skupina",D4054)),"1A",IF(ISNUMBER(FIND("1.b skupina",D4054)),"1B",IF(ISNUMBER(FIND("2.a skupina",D4054)),"2A",IF(ISNUMBER(FIND("2.b skupina",D4054)),"2B",IF(ISNUMBER(FIND("3.a skupina",D4054)),"3A",IF(ISNUMBER(FIND("3.b skupina",D4054)),"3B",IF(ISNUMBER(FIND("4.a skupina",D4054)),"4A",""))))))))))</f>
        <v/>
      </c>
      <c r="U4054">
        <f>VLOOKUP(S4054,ar_skupina!L$2:M$136,2,FALSE())</f>
        <v>51</v>
      </c>
    </row>
    <row r="4055" spans="1:21" ht="14.25" customHeight="1" x14ac:dyDescent="0.25">
      <c r="A4055">
        <v>4865</v>
      </c>
      <c r="B4055" s="9">
        <v>45384.416666666701</v>
      </c>
      <c r="C4055" s="9">
        <v>45384.520833333299</v>
      </c>
      <c r="D4055" t="s">
        <v>2374</v>
      </c>
      <c r="E4055">
        <v>403</v>
      </c>
      <c r="F4055" t="s">
        <v>2493</v>
      </c>
      <c r="G4055" t="s">
        <v>2</v>
      </c>
      <c r="H4055" t="s">
        <v>2270</v>
      </c>
      <c r="I4055" s="63" t="e">
        <f t="array" ref="I4055">_xlfn.IFS(#REF!="1",1,#REF!="2",2,#REF!="3",3,#REF!="1A",4,#REF!="1B",5,#REF!="2A",6,#REF!="2B",7,#REF!="3A",8,#REF!="3B",9,#REF!="4A",10,#REF!="","")</f>
        <v>#REF!</v>
      </c>
      <c r="J4055">
        <f>VLOOKUP(F4055,profesor!$G$2:$H$101,2,0)</f>
        <v>39</v>
      </c>
      <c r="K4055">
        <f>VLOOKUP(H4055,ar_predmet!A:C,3,0)</f>
        <v>82</v>
      </c>
      <c r="L4055" s="3">
        <f>VLOOKUP(H4055,ar_predmet!A:C,2,FALSE())</f>
        <v>6120</v>
      </c>
      <c r="M4055">
        <f>+VLOOKUP(G4055,tip_dogodka!$B$2:$C$10,2,0)</f>
        <v>1</v>
      </c>
      <c r="N4055">
        <f>+VLOOKUP(E4055,prostor!$F$1:$G$101,2,0)</f>
        <v>12</v>
      </c>
      <c r="O4055">
        <f t="shared" si="251"/>
        <v>150</v>
      </c>
      <c r="P4055">
        <f>VLOOKUP(O4055,mi2hh!A$2:B$4261,2,FALSE())</f>
        <v>3</v>
      </c>
      <c r="Q4055" t="str">
        <f t="shared" si="252"/>
        <v>Red</v>
      </c>
      <c r="R4055" t="str">
        <f t="shared" si="253"/>
        <v>UN</v>
      </c>
      <c r="S4055" s="24" t="s">
        <v>1194</v>
      </c>
      <c r="T4055" t="str">
        <f t="shared" si="254"/>
        <v/>
      </c>
      <c r="U4055">
        <f>VLOOKUP(S4055,ar_skupina!L$2:M$136,2,FALSE())</f>
        <v>51</v>
      </c>
    </row>
    <row r="4056" spans="1:21" ht="14.25" customHeight="1" x14ac:dyDescent="0.25">
      <c r="A4056">
        <v>4866</v>
      </c>
      <c r="B4056" s="9">
        <v>45252.635416666701</v>
      </c>
      <c r="C4056" s="9">
        <v>45252.739583333299</v>
      </c>
      <c r="D4056" t="s">
        <v>2492</v>
      </c>
      <c r="E4056">
        <v>401</v>
      </c>
      <c r="F4056" t="s">
        <v>2493</v>
      </c>
      <c r="G4056" t="s">
        <v>2</v>
      </c>
      <c r="H4056" t="s">
        <v>1412</v>
      </c>
      <c r="I4056" s="63" t="e">
        <f t="array" ref="I4056">_xlfn.IFS(#REF!="1",1,#REF!="2",2,#REF!="3",3,#REF!="1A",4,#REF!="1B",5,#REF!="2A",6,#REF!="2B",7,#REF!="3A",8,#REF!="3B",9,#REF!="4A",10,#REF!="","")</f>
        <v>#REF!</v>
      </c>
      <c r="J4056">
        <f>VLOOKUP(F4056,profesor!$G$2:$H$101,2,0)</f>
        <v>39</v>
      </c>
      <c r="K4056">
        <f>VLOOKUP(H4056,ar_predmet!A:C,3,0)</f>
        <v>34</v>
      </c>
      <c r="L4056" s="3">
        <f>VLOOKUP(H4056,ar_predmet!A:C,2,FALSE())</f>
        <v>5236</v>
      </c>
      <c r="M4056">
        <f>+VLOOKUP(G4056,tip_dogodka!$B$2:$C$10,2,0)</f>
        <v>1</v>
      </c>
      <c r="N4056">
        <f>+VLOOKUP(E4056,prostor!$F$1:$G$101,2,0)</f>
        <v>10</v>
      </c>
      <c r="O4056">
        <f t="shared" si="251"/>
        <v>150</v>
      </c>
      <c r="P4056">
        <f>VLOOKUP(O4056,mi2hh!A$2:B$4261,2,FALSE())</f>
        <v>3</v>
      </c>
      <c r="Q4056" t="str">
        <f t="shared" si="252"/>
        <v>Red</v>
      </c>
      <c r="R4056" t="str">
        <f t="shared" si="253"/>
        <v>VS</v>
      </c>
      <c r="S4056" s="24" t="s">
        <v>1155</v>
      </c>
      <c r="T4056" t="str">
        <f t="shared" si="254"/>
        <v/>
      </c>
      <c r="U4056">
        <f>VLOOKUP(S4056,ar_skupina!L$2:M$136,2,FALSE())</f>
        <v>18</v>
      </c>
    </row>
    <row r="4057" spans="1:21" ht="14.25" customHeight="1" x14ac:dyDescent="0.25">
      <c r="A4057">
        <v>4870</v>
      </c>
      <c r="B4057" s="9">
        <v>45253.375</v>
      </c>
      <c r="C4057" s="9">
        <v>45253.479166666701</v>
      </c>
      <c r="D4057" t="s">
        <v>2496</v>
      </c>
      <c r="E4057">
        <v>412</v>
      </c>
      <c r="F4057" t="s">
        <v>2493</v>
      </c>
      <c r="G4057" t="s">
        <v>2</v>
      </c>
      <c r="H4057" t="s">
        <v>1402</v>
      </c>
      <c r="I4057" s="63" t="e">
        <f t="array" ref="I4057">_xlfn.IFS(#REF!="1",1,#REF!="2",2,#REF!="3",3,#REF!="1A",4,#REF!="1B",5,#REF!="2A",6,#REF!="2B",7,#REF!="3A",8,#REF!="3B",9,#REF!="4A",10,#REF!="","")</f>
        <v>#REF!</v>
      </c>
      <c r="J4057">
        <f>VLOOKUP(F4057,profesor!$G$2:$H$101,2,0)</f>
        <v>39</v>
      </c>
      <c r="K4057">
        <f>VLOOKUP(H4057,ar_predmet!A:C,3,0)</f>
        <v>87</v>
      </c>
      <c r="L4057" s="3">
        <f>VLOOKUP(H4057,ar_predmet!A:C,2,FALSE())</f>
        <v>6203</v>
      </c>
      <c r="M4057">
        <f>+VLOOKUP(G4057,tip_dogodka!$B$2:$C$10,2,0)</f>
        <v>1</v>
      </c>
      <c r="N4057">
        <f>+VLOOKUP(E4057,prostor!$F$1:$G$101,2,0)</f>
        <v>15</v>
      </c>
      <c r="O4057">
        <f t="shared" si="251"/>
        <v>150</v>
      </c>
      <c r="P4057">
        <f>VLOOKUP(O4057,mi2hh!A$2:B$4261,2,FALSE())</f>
        <v>3</v>
      </c>
      <c r="Q4057" t="str">
        <f t="shared" si="252"/>
        <v>Red</v>
      </c>
      <c r="R4057" t="str">
        <f t="shared" si="253"/>
        <v>UN</v>
      </c>
      <c r="S4057" s="24" t="s">
        <v>1207</v>
      </c>
      <c r="T4057" t="str">
        <f t="shared" si="254"/>
        <v/>
      </c>
      <c r="U4057">
        <f>VLOOKUP(S4057,ar_skupina!L$2:M$136,2,FALSE())</f>
        <v>64</v>
      </c>
    </row>
    <row r="4058" spans="1:21" ht="14.25" customHeight="1" x14ac:dyDescent="0.25">
      <c r="A4058">
        <v>4874</v>
      </c>
      <c r="B4058" s="9">
        <v>45273.489583333299</v>
      </c>
      <c r="C4058" s="9">
        <v>45273.59375</v>
      </c>
      <c r="D4058" t="s">
        <v>2141</v>
      </c>
      <c r="E4058">
        <v>413</v>
      </c>
      <c r="F4058" t="s">
        <v>2493</v>
      </c>
      <c r="G4058" t="s">
        <v>3</v>
      </c>
      <c r="H4058" s="54" t="s">
        <v>2136</v>
      </c>
      <c r="I4058" s="63" t="e">
        <f t="array" ref="I4058">_xlfn.IFS(#REF!="1",1,#REF!="2",2,#REF!="3",3,#REF!="1A",4,#REF!="1B",5,#REF!="2A",6,#REF!="2B",7,#REF!="3A",8,#REF!="3B",9,#REF!="4A",10,#REF!="","")</f>
        <v>#REF!</v>
      </c>
      <c r="J4058">
        <f>VLOOKUP(F4058,profesor!$G$2:$H$101,2,0)</f>
        <v>39</v>
      </c>
      <c r="K4058">
        <f>VLOOKUP(H4058,ar_predmet!A:C,3,0)</f>
        <v>170</v>
      </c>
      <c r="L4058" s="3">
        <f>VLOOKUP(H4058,ar_predmet!A:C,2,FALSE())</f>
        <v>7129</v>
      </c>
      <c r="M4058">
        <f>+VLOOKUP(G4058,tip_dogodka!$B$2:$C$10,2,0)</f>
        <v>2</v>
      </c>
      <c r="N4058">
        <f>+VLOOKUP(E4058,prostor!$F$1:$G$101,2,0)</f>
        <v>16</v>
      </c>
      <c r="O4058">
        <f t="shared" si="251"/>
        <v>150</v>
      </c>
      <c r="P4058">
        <f>VLOOKUP(O4058,mi2hh!A$2:B$4261,2,FALSE())</f>
        <v>3</v>
      </c>
      <c r="Q4058" t="str">
        <f t="shared" si="252"/>
        <v>Red</v>
      </c>
      <c r="R4058" t="str">
        <f t="shared" si="253"/>
        <v>MA</v>
      </c>
      <c r="S4058" s="24" t="s">
        <v>1223</v>
      </c>
      <c r="T4058" t="str">
        <f t="shared" si="254"/>
        <v/>
      </c>
      <c r="U4058">
        <f>VLOOKUP(S4058,ar_skupina!L$2:M$136,2,FALSE())</f>
        <v>79</v>
      </c>
    </row>
    <row r="4059" spans="1:21" ht="14.25" customHeight="1" x14ac:dyDescent="0.25">
      <c r="A4059">
        <v>4875</v>
      </c>
      <c r="B4059" s="9">
        <v>45268.489583333299</v>
      </c>
      <c r="C4059" s="9">
        <v>45268.59375</v>
      </c>
      <c r="D4059" t="s">
        <v>2146</v>
      </c>
      <c r="E4059" t="s">
        <v>17</v>
      </c>
      <c r="F4059" t="s">
        <v>2493</v>
      </c>
      <c r="G4059" t="s">
        <v>2</v>
      </c>
      <c r="H4059" s="54" t="s">
        <v>2136</v>
      </c>
      <c r="I4059" s="63" t="e">
        <f t="array" ref="I4059">_xlfn.IFS(#REF!="1",1,#REF!="2",2,#REF!="3",3,#REF!="1A",4,#REF!="1B",5,#REF!="2A",6,#REF!="2B",7,#REF!="3A",8,#REF!="3B",9,#REF!="4A",10,#REF!="","")</f>
        <v>#REF!</v>
      </c>
      <c r="J4059">
        <f>VLOOKUP(F4059,profesor!$G$2:$H$101,2,0)</f>
        <v>39</v>
      </c>
      <c r="K4059">
        <f>VLOOKUP(H4059,ar_predmet!A:C,3,0)</f>
        <v>170</v>
      </c>
      <c r="L4059" s="3">
        <f>VLOOKUP(H4059,ar_predmet!A:C,2,FALSE())</f>
        <v>7129</v>
      </c>
      <c r="M4059">
        <f>+VLOOKUP(G4059,tip_dogodka!$B$2:$C$10,2,0)</f>
        <v>1</v>
      </c>
      <c r="N4059">
        <f>+VLOOKUP(E4059,prostor!$F$1:$G$101,2,0)</f>
        <v>55</v>
      </c>
      <c r="O4059">
        <f t="shared" si="251"/>
        <v>150</v>
      </c>
      <c r="P4059">
        <f>VLOOKUP(O4059,mi2hh!A$2:B$4261,2,FALSE())</f>
        <v>3</v>
      </c>
      <c r="Q4059" t="str">
        <f t="shared" si="252"/>
        <v>Red</v>
      </c>
      <c r="R4059" t="str">
        <f t="shared" si="253"/>
        <v>MA</v>
      </c>
      <c r="S4059" s="24" t="s">
        <v>1223</v>
      </c>
      <c r="T4059" t="str">
        <f t="shared" si="254"/>
        <v/>
      </c>
      <c r="U4059">
        <f>VLOOKUP(S4059,ar_skupina!L$2:M$136,2,FALSE())</f>
        <v>79</v>
      </c>
    </row>
    <row r="4060" spans="1:21" ht="14.25" customHeight="1" x14ac:dyDescent="0.25">
      <c r="A4060">
        <v>4876</v>
      </c>
      <c r="B4060" s="9">
        <v>45260.489583333299</v>
      </c>
      <c r="C4060" s="9">
        <v>45260.59375</v>
      </c>
      <c r="D4060" t="s">
        <v>2146</v>
      </c>
      <c r="E4060" t="s">
        <v>17</v>
      </c>
      <c r="F4060" t="s">
        <v>2493</v>
      </c>
      <c r="G4060" t="s">
        <v>2</v>
      </c>
      <c r="H4060" s="54" t="s">
        <v>2136</v>
      </c>
      <c r="I4060" s="63" t="e">
        <f t="array" ref="I4060">_xlfn.IFS(#REF!="1",1,#REF!="2",2,#REF!="3",3,#REF!="1A",4,#REF!="1B",5,#REF!="2A",6,#REF!="2B",7,#REF!="3A",8,#REF!="3B",9,#REF!="4A",10,#REF!="","")</f>
        <v>#REF!</v>
      </c>
      <c r="J4060">
        <f>VLOOKUP(F4060,profesor!$G$2:$H$101,2,0)</f>
        <v>39</v>
      </c>
      <c r="K4060">
        <f>VLOOKUP(H4060,ar_predmet!A:C,3,0)</f>
        <v>170</v>
      </c>
      <c r="L4060" s="3">
        <f>VLOOKUP(H4060,ar_predmet!A:C,2,FALSE())</f>
        <v>7129</v>
      </c>
      <c r="M4060">
        <f>+VLOOKUP(G4060,tip_dogodka!$B$2:$C$10,2,0)</f>
        <v>1</v>
      </c>
      <c r="N4060">
        <f>+VLOOKUP(E4060,prostor!$F$1:$G$101,2,0)</f>
        <v>55</v>
      </c>
      <c r="O4060">
        <f t="shared" si="251"/>
        <v>150</v>
      </c>
      <c r="P4060">
        <f>VLOOKUP(O4060,mi2hh!A$2:B$4261,2,FALSE())</f>
        <v>3</v>
      </c>
      <c r="Q4060" t="str">
        <f t="shared" si="252"/>
        <v>Red</v>
      </c>
      <c r="R4060" t="str">
        <f t="shared" si="253"/>
        <v>MA</v>
      </c>
      <c r="S4060" s="24" t="s">
        <v>1223</v>
      </c>
      <c r="T4060" t="str">
        <f t="shared" si="254"/>
        <v/>
      </c>
      <c r="U4060">
        <f>VLOOKUP(S4060,ar_skupina!L$2:M$136,2,FALSE())</f>
        <v>79</v>
      </c>
    </row>
    <row r="4061" spans="1:21" ht="14.25" customHeight="1" x14ac:dyDescent="0.25">
      <c r="A4061">
        <v>4877</v>
      </c>
      <c r="B4061" s="9">
        <v>45428.677083333299</v>
      </c>
      <c r="C4061" s="9">
        <v>45428.78125</v>
      </c>
      <c r="D4061" t="s">
        <v>2497</v>
      </c>
      <c r="E4061">
        <v>413</v>
      </c>
      <c r="F4061" t="s">
        <v>2493</v>
      </c>
      <c r="G4061" t="s">
        <v>2</v>
      </c>
      <c r="H4061" t="s">
        <v>1405</v>
      </c>
      <c r="I4061" s="63" t="e">
        <f t="array" ref="I4061">_xlfn.IFS(#REF!="1",1,#REF!="2",2,#REF!="3",3,#REF!="1A",4,#REF!="1B",5,#REF!="2A",6,#REF!="2B",7,#REF!="3A",8,#REF!="3B",9,#REF!="4A",10,#REF!="","")</f>
        <v>#REF!</v>
      </c>
      <c r="J4061">
        <f>VLOOKUP(F4061,profesor!$G$2:$H$101,2,0)</f>
        <v>39</v>
      </c>
      <c r="K4061">
        <f>VLOOKUP(H4061,ar_predmet!A:C,3,0)</f>
        <v>35</v>
      </c>
      <c r="L4061" s="3">
        <f>VLOOKUP(H4061,ar_predmet!A:C,2,FALSE())</f>
        <v>5237</v>
      </c>
      <c r="M4061">
        <f>+VLOOKUP(G4061,tip_dogodka!$B$2:$C$10,2,0)</f>
        <v>1</v>
      </c>
      <c r="N4061">
        <f>+VLOOKUP(E4061,prostor!$F$1:$G$101,2,0)</f>
        <v>16</v>
      </c>
      <c r="O4061">
        <f t="shared" si="251"/>
        <v>150</v>
      </c>
      <c r="P4061">
        <f>VLOOKUP(O4061,mi2hh!A$2:B$4261,2,FALSE())</f>
        <v>3</v>
      </c>
      <c r="Q4061" t="str">
        <f t="shared" si="252"/>
        <v>Red</v>
      </c>
      <c r="R4061" t="str">
        <f t="shared" si="253"/>
        <v>VS</v>
      </c>
      <c r="S4061" s="24" t="s">
        <v>1155</v>
      </c>
      <c r="T4061" t="str">
        <f t="shared" si="254"/>
        <v/>
      </c>
      <c r="U4061">
        <f>VLOOKUP(S4061,ar_skupina!L$2:M$136,2,FALSE())</f>
        <v>18</v>
      </c>
    </row>
    <row r="4062" spans="1:21" ht="14.25" customHeight="1" x14ac:dyDescent="0.25">
      <c r="A4062">
        <v>4878</v>
      </c>
      <c r="B4062" s="9">
        <v>45280.635416666701</v>
      </c>
      <c r="C4062" s="9">
        <v>45280.739583333299</v>
      </c>
      <c r="D4062" t="s">
        <v>2492</v>
      </c>
      <c r="E4062">
        <v>413</v>
      </c>
      <c r="F4062" t="s">
        <v>2493</v>
      </c>
      <c r="G4062" t="s">
        <v>2</v>
      </c>
      <c r="H4062" t="s">
        <v>1412</v>
      </c>
      <c r="I4062" s="63" t="e">
        <f t="array" ref="I4062">_xlfn.IFS(#REF!="1",1,#REF!="2",2,#REF!="3",3,#REF!="1A",4,#REF!="1B",5,#REF!="2A",6,#REF!="2B",7,#REF!="3A",8,#REF!="3B",9,#REF!="4A",10,#REF!="","")</f>
        <v>#REF!</v>
      </c>
      <c r="J4062">
        <f>VLOOKUP(F4062,profesor!$G$2:$H$101,2,0)</f>
        <v>39</v>
      </c>
      <c r="K4062">
        <f>VLOOKUP(H4062,ar_predmet!A:C,3,0)</f>
        <v>34</v>
      </c>
      <c r="L4062" s="3">
        <f>VLOOKUP(H4062,ar_predmet!A:C,2,FALSE())</f>
        <v>5236</v>
      </c>
      <c r="M4062">
        <f>+VLOOKUP(G4062,tip_dogodka!$B$2:$C$10,2,0)</f>
        <v>1</v>
      </c>
      <c r="N4062">
        <f>+VLOOKUP(E4062,prostor!$F$1:$G$101,2,0)</f>
        <v>16</v>
      </c>
      <c r="O4062">
        <f t="shared" si="251"/>
        <v>150</v>
      </c>
      <c r="P4062">
        <f>VLOOKUP(O4062,mi2hh!A$2:B$4261,2,FALSE())</f>
        <v>3</v>
      </c>
      <c r="Q4062" t="str">
        <f t="shared" si="252"/>
        <v>Red</v>
      </c>
      <c r="R4062" t="str">
        <f t="shared" si="253"/>
        <v>VS</v>
      </c>
      <c r="S4062" s="24" t="s">
        <v>1155</v>
      </c>
      <c r="T4062" t="str">
        <f t="shared" si="254"/>
        <v/>
      </c>
      <c r="U4062">
        <f>VLOOKUP(S4062,ar_skupina!L$2:M$136,2,FALSE())</f>
        <v>18</v>
      </c>
    </row>
    <row r="4063" spans="1:21" ht="14.25" customHeight="1" x14ac:dyDescent="0.25">
      <c r="A4063">
        <v>4879</v>
      </c>
      <c r="B4063" s="9">
        <v>45399.791666666701</v>
      </c>
      <c r="C4063" s="9">
        <v>45399.961805555598</v>
      </c>
      <c r="D4063" t="s">
        <v>2498</v>
      </c>
      <c r="E4063" t="s">
        <v>17</v>
      </c>
      <c r="F4063" t="s">
        <v>2493</v>
      </c>
      <c r="G4063" t="s">
        <v>10</v>
      </c>
      <c r="H4063" t="s">
        <v>1405</v>
      </c>
      <c r="I4063" s="63" t="e">
        <f t="array" ref="I4063">_xlfn.IFS(#REF!="1",1,#REF!="2",2,#REF!="3",3,#REF!="1A",4,#REF!="1B",5,#REF!="2A",6,#REF!="2B",7,#REF!="3A",8,#REF!="3B",9,#REF!="4A",10,#REF!="","")</f>
        <v>#REF!</v>
      </c>
      <c r="J4063">
        <f>VLOOKUP(F4063,profesor!$G$2:$H$101,2,0)</f>
        <v>39</v>
      </c>
      <c r="K4063">
        <f>VLOOKUP(H4063,ar_predmet!A:C,3,0)</f>
        <v>35</v>
      </c>
      <c r="L4063" s="3">
        <f>VLOOKUP(H4063,ar_predmet!A:C,2,FALSE())</f>
        <v>5237</v>
      </c>
      <c r="M4063">
        <f>+VLOOKUP(G4063,tip_dogodka!$B$2:$C$10,2,0)</f>
        <v>9</v>
      </c>
      <c r="N4063">
        <f>+VLOOKUP(E4063,prostor!$F$1:$G$101,2,0)</f>
        <v>55</v>
      </c>
      <c r="O4063">
        <f t="shared" si="251"/>
        <v>245</v>
      </c>
      <c r="P4063">
        <f>VLOOKUP(O4063,mi2hh!A$2:B$4261,2,FALSE())</f>
        <v>5</v>
      </c>
      <c r="Q4063" t="str">
        <f t="shared" si="252"/>
        <v>Izr</v>
      </c>
      <c r="R4063" t="str">
        <f t="shared" si="253"/>
        <v>VS</v>
      </c>
      <c r="S4063" s="24" t="s">
        <v>1243</v>
      </c>
      <c r="T4063" t="str">
        <f t="shared" si="254"/>
        <v/>
      </c>
      <c r="U4063">
        <f>VLOOKUP(S4063,ar_skupina!L$2:M$136,2,FALSE())</f>
        <v>97</v>
      </c>
    </row>
    <row r="4064" spans="1:21" ht="14.25" customHeight="1" x14ac:dyDescent="0.25">
      <c r="A4064">
        <v>4880</v>
      </c>
      <c r="B4064" s="9">
        <v>45257.635416666701</v>
      </c>
      <c r="C4064" s="9">
        <v>45257.739583333299</v>
      </c>
      <c r="D4064" t="s">
        <v>2492</v>
      </c>
      <c r="E4064">
        <v>401</v>
      </c>
      <c r="F4064" t="s">
        <v>2493</v>
      </c>
      <c r="G4064" t="s">
        <v>2</v>
      </c>
      <c r="H4064" t="s">
        <v>1412</v>
      </c>
      <c r="I4064" s="63" t="e">
        <f t="array" ref="I4064">_xlfn.IFS(#REF!="1",1,#REF!="2",2,#REF!="3",3,#REF!="1A",4,#REF!="1B",5,#REF!="2A",6,#REF!="2B",7,#REF!="3A",8,#REF!="3B",9,#REF!="4A",10,#REF!="","")</f>
        <v>#REF!</v>
      </c>
      <c r="J4064">
        <f>VLOOKUP(F4064,profesor!$G$2:$H$101,2,0)</f>
        <v>39</v>
      </c>
      <c r="K4064">
        <f>VLOOKUP(H4064,ar_predmet!A:C,3,0)</f>
        <v>34</v>
      </c>
      <c r="L4064" s="3">
        <f>VLOOKUP(H4064,ar_predmet!A:C,2,FALSE())</f>
        <v>5236</v>
      </c>
      <c r="M4064">
        <f>+VLOOKUP(G4064,tip_dogodka!$B$2:$C$10,2,0)</f>
        <v>1</v>
      </c>
      <c r="N4064">
        <f>+VLOOKUP(E4064,prostor!$F$1:$G$101,2,0)</f>
        <v>10</v>
      </c>
      <c r="O4064">
        <f t="shared" si="251"/>
        <v>150</v>
      </c>
      <c r="P4064">
        <f>VLOOKUP(O4064,mi2hh!A$2:B$4261,2,FALSE())</f>
        <v>3</v>
      </c>
      <c r="Q4064" t="str">
        <f t="shared" si="252"/>
        <v>Red</v>
      </c>
      <c r="R4064" t="str">
        <f t="shared" si="253"/>
        <v>VS</v>
      </c>
      <c r="S4064" s="24" t="s">
        <v>1155</v>
      </c>
      <c r="T4064" t="str">
        <f t="shared" si="254"/>
        <v/>
      </c>
      <c r="U4064">
        <f>VLOOKUP(S4064,ar_skupina!L$2:M$136,2,FALSE())</f>
        <v>18</v>
      </c>
    </row>
    <row r="4065" spans="1:21" ht="14.25" customHeight="1" x14ac:dyDescent="0.25">
      <c r="A4065">
        <v>4882</v>
      </c>
      <c r="B4065" s="9">
        <v>45378.375</v>
      </c>
      <c r="C4065" s="9">
        <v>45378.479166666701</v>
      </c>
      <c r="D4065" t="s">
        <v>2499</v>
      </c>
      <c r="E4065" t="s">
        <v>16</v>
      </c>
      <c r="F4065" t="s">
        <v>2493</v>
      </c>
      <c r="G4065" t="s">
        <v>4</v>
      </c>
      <c r="H4065" t="s">
        <v>2270</v>
      </c>
      <c r="I4065" s="63" t="e">
        <f t="array" ref="I4065">_xlfn.IFS(#REF!="1",1,#REF!="2",2,#REF!="3",3,#REF!="1A",4,#REF!="1B",5,#REF!="2A",6,#REF!="2B",7,#REF!="3A",8,#REF!="3B",9,#REF!="4A",10,#REF!="","")</f>
        <v>#REF!</v>
      </c>
      <c r="J4065">
        <f>VLOOKUP(F4065,profesor!$G$2:$H$101,2,0)</f>
        <v>39</v>
      </c>
      <c r="K4065">
        <f>VLOOKUP(H4065,ar_predmet!A:C,3,0)</f>
        <v>82</v>
      </c>
      <c r="L4065" s="3">
        <f>VLOOKUP(H4065,ar_predmet!A:C,2,FALSE())</f>
        <v>6120</v>
      </c>
      <c r="M4065">
        <f>+VLOOKUP(G4065,tip_dogodka!$B$2:$C$10,2,0)</f>
        <v>3</v>
      </c>
      <c r="N4065">
        <f>+VLOOKUP(E4065,prostor!$F$1:$G$101,2,0)</f>
        <v>54</v>
      </c>
      <c r="O4065">
        <f t="shared" si="251"/>
        <v>150</v>
      </c>
      <c r="P4065">
        <f>VLOOKUP(O4065,mi2hh!A$2:B$4261,2,FALSE())</f>
        <v>3</v>
      </c>
      <c r="Q4065" t="str">
        <f t="shared" si="252"/>
        <v>Red</v>
      </c>
      <c r="R4065" t="str">
        <f t="shared" si="253"/>
        <v>UN</v>
      </c>
      <c r="S4065" s="24" t="s">
        <v>1194</v>
      </c>
      <c r="T4065" t="str">
        <f t="shared" si="254"/>
        <v/>
      </c>
      <c r="U4065">
        <f>VLOOKUP(S4065,ar_skupina!L$2:M$136,2,FALSE())</f>
        <v>51</v>
      </c>
    </row>
    <row r="4066" spans="1:21" ht="14.25" customHeight="1" x14ac:dyDescent="0.25">
      <c r="A4066">
        <v>4884</v>
      </c>
      <c r="B4066" s="9">
        <v>45390.416666666701</v>
      </c>
      <c r="C4066" s="9">
        <v>45390.520833333299</v>
      </c>
      <c r="D4066" t="s">
        <v>2374</v>
      </c>
      <c r="E4066">
        <v>403</v>
      </c>
      <c r="F4066" t="s">
        <v>2493</v>
      </c>
      <c r="G4066" t="s">
        <v>2</v>
      </c>
      <c r="H4066" t="s">
        <v>2270</v>
      </c>
      <c r="I4066" s="63" t="e">
        <f t="array" ref="I4066">_xlfn.IFS(#REF!="1",1,#REF!="2",2,#REF!="3",3,#REF!="1A",4,#REF!="1B",5,#REF!="2A",6,#REF!="2B",7,#REF!="3A",8,#REF!="3B",9,#REF!="4A",10,#REF!="","")</f>
        <v>#REF!</v>
      </c>
      <c r="J4066">
        <f>VLOOKUP(F4066,profesor!$G$2:$H$101,2,0)</f>
        <v>39</v>
      </c>
      <c r="K4066">
        <f>VLOOKUP(H4066,ar_predmet!A:C,3,0)</f>
        <v>82</v>
      </c>
      <c r="L4066" s="3">
        <f>VLOOKUP(H4066,ar_predmet!A:C,2,FALSE())</f>
        <v>6120</v>
      </c>
      <c r="M4066">
        <f>+VLOOKUP(G4066,tip_dogodka!$B$2:$C$10,2,0)</f>
        <v>1</v>
      </c>
      <c r="N4066">
        <f>+VLOOKUP(E4066,prostor!$F$1:$G$101,2,0)</f>
        <v>12</v>
      </c>
      <c r="O4066">
        <f t="shared" si="251"/>
        <v>150</v>
      </c>
      <c r="P4066">
        <f>VLOOKUP(O4066,mi2hh!A$2:B$4261,2,FALSE())</f>
        <v>3</v>
      </c>
      <c r="Q4066" t="str">
        <f t="shared" si="252"/>
        <v>Red</v>
      </c>
      <c r="R4066" t="str">
        <f t="shared" si="253"/>
        <v>UN</v>
      </c>
      <c r="S4066" s="24" t="s">
        <v>1194</v>
      </c>
      <c r="T4066" t="str">
        <f t="shared" si="254"/>
        <v/>
      </c>
      <c r="U4066">
        <f>VLOOKUP(S4066,ar_skupina!L$2:M$136,2,FALSE())</f>
        <v>51</v>
      </c>
    </row>
    <row r="4067" spans="1:21" ht="14.25" customHeight="1" x14ac:dyDescent="0.25">
      <c r="A4067">
        <v>4886</v>
      </c>
      <c r="B4067" s="9">
        <v>45258.489583333299</v>
      </c>
      <c r="C4067" s="9">
        <v>45258.59375</v>
      </c>
      <c r="D4067" t="s">
        <v>2146</v>
      </c>
      <c r="E4067" t="s">
        <v>17</v>
      </c>
      <c r="F4067" t="s">
        <v>2493</v>
      </c>
      <c r="G4067" t="s">
        <v>2</v>
      </c>
      <c r="H4067" s="54" t="s">
        <v>2136</v>
      </c>
      <c r="I4067" s="63" t="e">
        <f t="array" ref="I4067">_xlfn.IFS(#REF!="1",1,#REF!="2",2,#REF!="3",3,#REF!="1A",4,#REF!="1B",5,#REF!="2A",6,#REF!="2B",7,#REF!="3A",8,#REF!="3B",9,#REF!="4A",10,#REF!="","")</f>
        <v>#REF!</v>
      </c>
      <c r="J4067">
        <f>VLOOKUP(F4067,profesor!$G$2:$H$101,2,0)</f>
        <v>39</v>
      </c>
      <c r="K4067">
        <f>VLOOKUP(H4067,ar_predmet!A:C,3,0)</f>
        <v>170</v>
      </c>
      <c r="L4067" s="3">
        <f>VLOOKUP(H4067,ar_predmet!A:C,2,FALSE())</f>
        <v>7129</v>
      </c>
      <c r="M4067">
        <f>+VLOOKUP(G4067,tip_dogodka!$B$2:$C$10,2,0)</f>
        <v>1</v>
      </c>
      <c r="N4067">
        <f>+VLOOKUP(E4067,prostor!$F$1:$G$101,2,0)</f>
        <v>55</v>
      </c>
      <c r="O4067">
        <f t="shared" si="251"/>
        <v>150</v>
      </c>
      <c r="P4067">
        <f>VLOOKUP(O4067,mi2hh!A$2:B$4261,2,FALSE())</f>
        <v>3</v>
      </c>
      <c r="Q4067" t="str">
        <f t="shared" si="252"/>
        <v>Red</v>
      </c>
      <c r="R4067" t="str">
        <f t="shared" si="253"/>
        <v>MA</v>
      </c>
      <c r="S4067" s="24" t="s">
        <v>1223</v>
      </c>
      <c r="T4067" t="str">
        <f t="shared" si="254"/>
        <v/>
      </c>
      <c r="U4067">
        <f>VLOOKUP(S4067,ar_skupina!L$2:M$136,2,FALSE())</f>
        <v>79</v>
      </c>
    </row>
    <row r="4068" spans="1:21" ht="14.25" customHeight="1" x14ac:dyDescent="0.25">
      <c r="A4068">
        <v>4887</v>
      </c>
      <c r="B4068" s="9">
        <v>45422.677083333299</v>
      </c>
      <c r="C4068" s="9">
        <v>45422.78125</v>
      </c>
      <c r="D4068" t="s">
        <v>2497</v>
      </c>
      <c r="E4068">
        <v>402</v>
      </c>
      <c r="F4068" t="s">
        <v>2493</v>
      </c>
      <c r="G4068" t="s">
        <v>2</v>
      </c>
      <c r="H4068" t="s">
        <v>1405</v>
      </c>
      <c r="I4068" s="63" t="e">
        <f t="array" ref="I4068">_xlfn.IFS(#REF!="1",1,#REF!="2",2,#REF!="3",3,#REF!="1A",4,#REF!="1B",5,#REF!="2A",6,#REF!="2B",7,#REF!="3A",8,#REF!="3B",9,#REF!="4A",10,#REF!="","")</f>
        <v>#REF!</v>
      </c>
      <c r="J4068">
        <f>VLOOKUP(F4068,profesor!$G$2:$H$101,2,0)</f>
        <v>39</v>
      </c>
      <c r="K4068">
        <f>VLOOKUP(H4068,ar_predmet!A:C,3,0)</f>
        <v>35</v>
      </c>
      <c r="L4068" s="3">
        <f>VLOOKUP(H4068,ar_predmet!A:C,2,FALSE())</f>
        <v>5237</v>
      </c>
      <c r="M4068">
        <f>+VLOOKUP(G4068,tip_dogodka!$B$2:$C$10,2,0)</f>
        <v>1</v>
      </c>
      <c r="N4068">
        <f>+VLOOKUP(E4068,prostor!$F$1:$G$101,2,0)</f>
        <v>11</v>
      </c>
      <c r="O4068">
        <f t="shared" si="251"/>
        <v>150</v>
      </c>
      <c r="P4068">
        <f>VLOOKUP(O4068,mi2hh!A$2:B$4261,2,FALSE())</f>
        <v>3</v>
      </c>
      <c r="Q4068" t="str">
        <f t="shared" si="252"/>
        <v>Red</v>
      </c>
      <c r="R4068" t="str">
        <f t="shared" si="253"/>
        <v>VS</v>
      </c>
      <c r="S4068" s="24" t="s">
        <v>1155</v>
      </c>
      <c r="T4068" t="str">
        <f t="shared" si="254"/>
        <v/>
      </c>
      <c r="U4068">
        <f>VLOOKUP(S4068,ar_skupina!L$2:M$136,2,FALSE())</f>
        <v>18</v>
      </c>
    </row>
    <row r="4069" spans="1:21" ht="14.25" customHeight="1" x14ac:dyDescent="0.25">
      <c r="A4069">
        <v>4888</v>
      </c>
      <c r="B4069" s="9">
        <v>45258.375</v>
      </c>
      <c r="C4069" s="9">
        <v>45258.479166666701</v>
      </c>
      <c r="D4069" t="s">
        <v>2500</v>
      </c>
      <c r="E4069" t="s">
        <v>16</v>
      </c>
      <c r="F4069" t="s">
        <v>2493</v>
      </c>
      <c r="G4069" t="s">
        <v>4</v>
      </c>
      <c r="H4069" t="s">
        <v>1402</v>
      </c>
      <c r="I4069" s="63" t="e">
        <f t="array" ref="I4069">_xlfn.IFS(#REF!="1",1,#REF!="2",2,#REF!="3",3,#REF!="1A",4,#REF!="1B",5,#REF!="2A",6,#REF!="2B",7,#REF!="3A",8,#REF!="3B",9,#REF!="4A",10,#REF!="","")</f>
        <v>#REF!</v>
      </c>
      <c r="J4069">
        <f>VLOOKUP(F4069,profesor!$G$2:$H$101,2,0)</f>
        <v>39</v>
      </c>
      <c r="K4069">
        <f>VLOOKUP(H4069,ar_predmet!A:C,3,0)</f>
        <v>87</v>
      </c>
      <c r="L4069" s="3">
        <f>VLOOKUP(H4069,ar_predmet!A:C,2,FALSE())</f>
        <v>6203</v>
      </c>
      <c r="M4069">
        <f>+VLOOKUP(G4069,tip_dogodka!$B$2:$C$10,2,0)</f>
        <v>3</v>
      </c>
      <c r="N4069">
        <f>+VLOOKUP(E4069,prostor!$F$1:$G$101,2,0)</f>
        <v>54</v>
      </c>
      <c r="O4069">
        <f t="shared" si="251"/>
        <v>150</v>
      </c>
      <c r="P4069">
        <f>VLOOKUP(O4069,mi2hh!A$2:B$4261,2,FALSE())</f>
        <v>3</v>
      </c>
      <c r="Q4069" t="str">
        <f t="shared" si="252"/>
        <v>Red</v>
      </c>
      <c r="R4069" t="str">
        <f t="shared" si="253"/>
        <v>UN</v>
      </c>
      <c r="S4069" s="24" t="s">
        <v>1207</v>
      </c>
      <c r="T4069" t="str">
        <f t="shared" si="254"/>
        <v/>
      </c>
      <c r="U4069">
        <f>VLOOKUP(S4069,ar_skupina!L$2:M$136,2,FALSE())</f>
        <v>64</v>
      </c>
    </row>
    <row r="4070" spans="1:21" ht="14.25" customHeight="1" x14ac:dyDescent="0.25">
      <c r="A4070">
        <v>4890</v>
      </c>
      <c r="B4070" s="9">
        <v>45379.375</v>
      </c>
      <c r="C4070" s="9">
        <v>45379.479166666701</v>
      </c>
      <c r="D4070" t="s">
        <v>2374</v>
      </c>
      <c r="E4070">
        <v>403</v>
      </c>
      <c r="F4070" t="s">
        <v>2493</v>
      </c>
      <c r="G4070" t="s">
        <v>2</v>
      </c>
      <c r="H4070" t="s">
        <v>2270</v>
      </c>
      <c r="I4070" s="63" t="e">
        <f t="array" ref="I4070">_xlfn.IFS(#REF!="1",1,#REF!="2",2,#REF!="3",3,#REF!="1A",4,#REF!="1B",5,#REF!="2A",6,#REF!="2B",7,#REF!="3A",8,#REF!="3B",9,#REF!="4A",10,#REF!="","")</f>
        <v>#REF!</v>
      </c>
      <c r="J4070">
        <f>VLOOKUP(F4070,profesor!$G$2:$H$101,2,0)</f>
        <v>39</v>
      </c>
      <c r="K4070">
        <f>VLOOKUP(H4070,ar_predmet!A:C,3,0)</f>
        <v>82</v>
      </c>
      <c r="L4070" s="3">
        <f>VLOOKUP(H4070,ar_predmet!A:C,2,FALSE())</f>
        <v>6120</v>
      </c>
      <c r="M4070">
        <f>+VLOOKUP(G4070,tip_dogodka!$B$2:$C$10,2,0)</f>
        <v>1</v>
      </c>
      <c r="N4070">
        <f>+VLOOKUP(E4070,prostor!$F$1:$G$101,2,0)</f>
        <v>12</v>
      </c>
      <c r="O4070">
        <f t="shared" si="251"/>
        <v>150</v>
      </c>
      <c r="P4070">
        <f>VLOOKUP(O4070,mi2hh!A$2:B$4261,2,FALSE())</f>
        <v>3</v>
      </c>
      <c r="Q4070" t="str">
        <f t="shared" si="252"/>
        <v>Red</v>
      </c>
      <c r="R4070" t="str">
        <f t="shared" si="253"/>
        <v>UN</v>
      </c>
      <c r="S4070" s="24" t="s">
        <v>1194</v>
      </c>
      <c r="T4070" t="str">
        <f t="shared" si="254"/>
        <v/>
      </c>
      <c r="U4070">
        <f>VLOOKUP(S4070,ar_skupina!L$2:M$136,2,FALSE())</f>
        <v>51</v>
      </c>
    </row>
    <row r="4071" spans="1:21" ht="14.25" customHeight="1" x14ac:dyDescent="0.25">
      <c r="A4071">
        <v>4891</v>
      </c>
      <c r="B4071" s="9">
        <v>45377.375</v>
      </c>
      <c r="C4071" s="9">
        <v>45377.479166666701</v>
      </c>
      <c r="D4071" t="s">
        <v>2374</v>
      </c>
      <c r="E4071">
        <v>403</v>
      </c>
      <c r="F4071" t="s">
        <v>2493</v>
      </c>
      <c r="G4071" t="s">
        <v>2</v>
      </c>
      <c r="H4071" t="s">
        <v>2270</v>
      </c>
      <c r="I4071" s="63" t="e">
        <f t="array" ref="I4071">_xlfn.IFS(#REF!="1",1,#REF!="2",2,#REF!="3",3,#REF!="1A",4,#REF!="1B",5,#REF!="2A",6,#REF!="2B",7,#REF!="3A",8,#REF!="3B",9,#REF!="4A",10,#REF!="","")</f>
        <v>#REF!</v>
      </c>
      <c r="J4071">
        <f>VLOOKUP(F4071,profesor!$G$2:$H$101,2,0)</f>
        <v>39</v>
      </c>
      <c r="K4071">
        <f>VLOOKUP(H4071,ar_predmet!A:C,3,0)</f>
        <v>82</v>
      </c>
      <c r="L4071" s="3">
        <f>VLOOKUP(H4071,ar_predmet!A:C,2,FALSE())</f>
        <v>6120</v>
      </c>
      <c r="M4071">
        <f>+VLOOKUP(G4071,tip_dogodka!$B$2:$C$10,2,0)</f>
        <v>1</v>
      </c>
      <c r="N4071">
        <f>+VLOOKUP(E4071,prostor!$F$1:$G$101,2,0)</f>
        <v>12</v>
      </c>
      <c r="O4071">
        <f t="shared" si="251"/>
        <v>150</v>
      </c>
      <c r="P4071">
        <f>VLOOKUP(O4071,mi2hh!A$2:B$4261,2,FALSE())</f>
        <v>3</v>
      </c>
      <c r="Q4071" t="str">
        <f t="shared" si="252"/>
        <v>Red</v>
      </c>
      <c r="R4071" t="str">
        <f t="shared" si="253"/>
        <v>UN</v>
      </c>
      <c r="S4071" s="24" t="s">
        <v>1194</v>
      </c>
      <c r="T4071" t="str">
        <f t="shared" si="254"/>
        <v/>
      </c>
      <c r="U4071">
        <f>VLOOKUP(S4071,ar_skupina!L$2:M$136,2,FALSE())</f>
        <v>51</v>
      </c>
    </row>
    <row r="4072" spans="1:21" ht="14.25" customHeight="1" x14ac:dyDescent="0.25">
      <c r="A4072">
        <v>4894</v>
      </c>
      <c r="B4072" s="9">
        <v>45391.416666666701</v>
      </c>
      <c r="C4072" s="9">
        <v>45391.520833333299</v>
      </c>
      <c r="D4072" t="s">
        <v>2499</v>
      </c>
      <c r="E4072" t="s">
        <v>16</v>
      </c>
      <c r="F4072" t="s">
        <v>2493</v>
      </c>
      <c r="G4072" t="s">
        <v>4</v>
      </c>
      <c r="H4072" t="s">
        <v>2270</v>
      </c>
      <c r="I4072" s="63" t="e">
        <f t="array" ref="I4072">_xlfn.IFS(#REF!="1",1,#REF!="2",2,#REF!="3",3,#REF!="1A",4,#REF!="1B",5,#REF!="2A",6,#REF!="2B",7,#REF!="3A",8,#REF!="3B",9,#REF!="4A",10,#REF!="","")</f>
        <v>#REF!</v>
      </c>
      <c r="J4072">
        <f>VLOOKUP(F4072,profesor!$G$2:$H$101,2,0)</f>
        <v>39</v>
      </c>
      <c r="K4072">
        <f>VLOOKUP(H4072,ar_predmet!A:C,3,0)</f>
        <v>82</v>
      </c>
      <c r="L4072" s="3">
        <f>VLOOKUP(H4072,ar_predmet!A:C,2,FALSE())</f>
        <v>6120</v>
      </c>
      <c r="M4072">
        <f>+VLOOKUP(G4072,tip_dogodka!$B$2:$C$10,2,0)</f>
        <v>3</v>
      </c>
      <c r="N4072">
        <f>+VLOOKUP(E4072,prostor!$F$1:$G$101,2,0)</f>
        <v>54</v>
      </c>
      <c r="O4072">
        <f t="shared" si="251"/>
        <v>150</v>
      </c>
      <c r="P4072">
        <f>VLOOKUP(O4072,mi2hh!A$2:B$4261,2,FALSE())</f>
        <v>3</v>
      </c>
      <c r="Q4072" t="str">
        <f t="shared" si="252"/>
        <v>Red</v>
      </c>
      <c r="R4072" t="str">
        <f t="shared" si="253"/>
        <v>UN</v>
      </c>
      <c r="S4072" s="24" t="s">
        <v>1194</v>
      </c>
      <c r="T4072" t="str">
        <f t="shared" si="254"/>
        <v/>
      </c>
      <c r="U4072">
        <f>VLOOKUP(S4072,ar_skupina!L$2:M$136,2,FALSE())</f>
        <v>51</v>
      </c>
    </row>
    <row r="4073" spans="1:21" ht="14.25" customHeight="1" x14ac:dyDescent="0.25">
      <c r="A4073">
        <v>4895</v>
      </c>
      <c r="B4073" s="9">
        <v>45246.375</v>
      </c>
      <c r="C4073" s="9">
        <v>45246.479166666701</v>
      </c>
      <c r="D4073" t="s">
        <v>2496</v>
      </c>
      <c r="E4073">
        <v>412</v>
      </c>
      <c r="F4073" t="s">
        <v>2493</v>
      </c>
      <c r="G4073" t="s">
        <v>2</v>
      </c>
      <c r="H4073" t="s">
        <v>1402</v>
      </c>
      <c r="I4073" s="63" t="e">
        <f t="array" ref="I4073">_xlfn.IFS(#REF!="1",1,#REF!="2",2,#REF!="3",3,#REF!="1A",4,#REF!="1B",5,#REF!="2A",6,#REF!="2B",7,#REF!="3A",8,#REF!="3B",9,#REF!="4A",10,#REF!="","")</f>
        <v>#REF!</v>
      </c>
      <c r="J4073">
        <f>VLOOKUP(F4073,profesor!$G$2:$H$101,2,0)</f>
        <v>39</v>
      </c>
      <c r="K4073">
        <f>VLOOKUP(H4073,ar_predmet!A:C,3,0)</f>
        <v>87</v>
      </c>
      <c r="L4073" s="3">
        <f>VLOOKUP(H4073,ar_predmet!A:C,2,FALSE())</f>
        <v>6203</v>
      </c>
      <c r="M4073">
        <f>+VLOOKUP(G4073,tip_dogodka!$B$2:$C$10,2,0)</f>
        <v>1</v>
      </c>
      <c r="N4073">
        <f>+VLOOKUP(E4073,prostor!$F$1:$G$101,2,0)</f>
        <v>15</v>
      </c>
      <c r="O4073">
        <f t="shared" si="251"/>
        <v>150</v>
      </c>
      <c r="P4073">
        <f>VLOOKUP(O4073,mi2hh!A$2:B$4261,2,FALSE())</f>
        <v>3</v>
      </c>
      <c r="Q4073" t="str">
        <f t="shared" si="252"/>
        <v>Red</v>
      </c>
      <c r="R4073" t="str">
        <f t="shared" si="253"/>
        <v>UN</v>
      </c>
      <c r="S4073" s="24" t="s">
        <v>1207</v>
      </c>
      <c r="T4073" t="str">
        <f t="shared" si="254"/>
        <v/>
      </c>
      <c r="U4073">
        <f>VLOOKUP(S4073,ar_skupina!L$2:M$136,2,FALSE())</f>
        <v>64</v>
      </c>
    </row>
    <row r="4074" spans="1:21" ht="14.25" customHeight="1" x14ac:dyDescent="0.25">
      <c r="A4074">
        <v>4896</v>
      </c>
      <c r="B4074" s="9">
        <v>45421.677083333299</v>
      </c>
      <c r="C4074" s="9">
        <v>45421.78125</v>
      </c>
      <c r="D4074" t="s">
        <v>2497</v>
      </c>
      <c r="E4074">
        <v>413</v>
      </c>
      <c r="F4074" t="s">
        <v>2493</v>
      </c>
      <c r="G4074" t="s">
        <v>2</v>
      </c>
      <c r="H4074" t="s">
        <v>1405</v>
      </c>
      <c r="I4074" s="63" t="e">
        <f t="array" ref="I4074">_xlfn.IFS(#REF!="1",1,#REF!="2",2,#REF!="3",3,#REF!="1A",4,#REF!="1B",5,#REF!="2A",6,#REF!="2B",7,#REF!="3A",8,#REF!="3B",9,#REF!="4A",10,#REF!="","")</f>
        <v>#REF!</v>
      </c>
      <c r="J4074">
        <f>VLOOKUP(F4074,profesor!$G$2:$H$101,2,0)</f>
        <v>39</v>
      </c>
      <c r="K4074">
        <f>VLOOKUP(H4074,ar_predmet!A:C,3,0)</f>
        <v>35</v>
      </c>
      <c r="L4074" s="3">
        <f>VLOOKUP(H4074,ar_predmet!A:C,2,FALSE())</f>
        <v>5237</v>
      </c>
      <c r="M4074">
        <f>+VLOOKUP(G4074,tip_dogodka!$B$2:$C$10,2,0)</f>
        <v>1</v>
      </c>
      <c r="N4074">
        <f>+VLOOKUP(E4074,prostor!$F$1:$G$101,2,0)</f>
        <v>16</v>
      </c>
      <c r="O4074">
        <f t="shared" si="251"/>
        <v>150</v>
      </c>
      <c r="P4074">
        <f>VLOOKUP(O4074,mi2hh!A$2:B$4261,2,FALSE())</f>
        <v>3</v>
      </c>
      <c r="Q4074" t="str">
        <f t="shared" si="252"/>
        <v>Red</v>
      </c>
      <c r="R4074" t="str">
        <f t="shared" si="253"/>
        <v>VS</v>
      </c>
      <c r="S4074" s="24" t="s">
        <v>1155</v>
      </c>
      <c r="T4074" t="str">
        <f t="shared" si="254"/>
        <v/>
      </c>
      <c r="U4074">
        <f>VLOOKUP(S4074,ar_skupina!L$2:M$136,2,FALSE())</f>
        <v>18</v>
      </c>
    </row>
    <row r="4075" spans="1:21" ht="14.25" customHeight="1" x14ac:dyDescent="0.25">
      <c r="A4075">
        <v>4897</v>
      </c>
      <c r="B4075" s="9">
        <v>45279.635416666701</v>
      </c>
      <c r="C4075" s="9">
        <v>45279.739583333299</v>
      </c>
      <c r="D4075" t="s">
        <v>2492</v>
      </c>
      <c r="E4075">
        <v>401</v>
      </c>
      <c r="F4075" t="s">
        <v>2493</v>
      </c>
      <c r="G4075" t="s">
        <v>2</v>
      </c>
      <c r="H4075" t="s">
        <v>1412</v>
      </c>
      <c r="I4075" s="63" t="e">
        <f t="array" ref="I4075">_xlfn.IFS(#REF!="1",1,#REF!="2",2,#REF!="3",3,#REF!="1A",4,#REF!="1B",5,#REF!="2A",6,#REF!="2B",7,#REF!="3A",8,#REF!="3B",9,#REF!="4A",10,#REF!="","")</f>
        <v>#REF!</v>
      </c>
      <c r="J4075">
        <f>VLOOKUP(F4075,profesor!$G$2:$H$101,2,0)</f>
        <v>39</v>
      </c>
      <c r="K4075">
        <f>VLOOKUP(H4075,ar_predmet!A:C,3,0)</f>
        <v>34</v>
      </c>
      <c r="L4075" s="3">
        <f>VLOOKUP(H4075,ar_predmet!A:C,2,FALSE())</f>
        <v>5236</v>
      </c>
      <c r="M4075">
        <f>+VLOOKUP(G4075,tip_dogodka!$B$2:$C$10,2,0)</f>
        <v>1</v>
      </c>
      <c r="N4075">
        <f>+VLOOKUP(E4075,prostor!$F$1:$G$101,2,0)</f>
        <v>10</v>
      </c>
      <c r="O4075">
        <f t="shared" si="251"/>
        <v>150</v>
      </c>
      <c r="P4075">
        <f>VLOOKUP(O4075,mi2hh!A$2:B$4261,2,FALSE())</f>
        <v>3</v>
      </c>
      <c r="Q4075" t="str">
        <f t="shared" si="252"/>
        <v>Red</v>
      </c>
      <c r="R4075" t="str">
        <f t="shared" si="253"/>
        <v>VS</v>
      </c>
      <c r="S4075" s="24" t="s">
        <v>1155</v>
      </c>
      <c r="T4075" t="str">
        <f t="shared" si="254"/>
        <v/>
      </c>
      <c r="U4075">
        <f>VLOOKUP(S4075,ar_skupina!L$2:M$136,2,FALSE())</f>
        <v>18</v>
      </c>
    </row>
    <row r="4076" spans="1:21" ht="14.25" customHeight="1" x14ac:dyDescent="0.25">
      <c r="A4076">
        <v>4898</v>
      </c>
      <c r="B4076" s="9">
        <v>45247.375</v>
      </c>
      <c r="C4076" s="9">
        <v>45247.479166666701</v>
      </c>
      <c r="D4076" t="s">
        <v>2496</v>
      </c>
      <c r="E4076">
        <v>412</v>
      </c>
      <c r="F4076" t="s">
        <v>2493</v>
      </c>
      <c r="G4076" t="s">
        <v>2</v>
      </c>
      <c r="H4076" t="s">
        <v>1402</v>
      </c>
      <c r="I4076" s="63" t="e">
        <f t="array" ref="I4076">_xlfn.IFS(#REF!="1",1,#REF!="2",2,#REF!="3",3,#REF!="1A",4,#REF!="1B",5,#REF!="2A",6,#REF!="2B",7,#REF!="3A",8,#REF!="3B",9,#REF!="4A",10,#REF!="","")</f>
        <v>#REF!</v>
      </c>
      <c r="J4076">
        <f>VLOOKUP(F4076,profesor!$G$2:$H$101,2,0)</f>
        <v>39</v>
      </c>
      <c r="K4076">
        <f>VLOOKUP(H4076,ar_predmet!A:C,3,0)</f>
        <v>87</v>
      </c>
      <c r="L4076" s="3">
        <f>VLOOKUP(H4076,ar_predmet!A:C,2,FALSE())</f>
        <v>6203</v>
      </c>
      <c r="M4076">
        <f>+VLOOKUP(G4076,tip_dogodka!$B$2:$C$10,2,0)</f>
        <v>1</v>
      </c>
      <c r="N4076">
        <f>+VLOOKUP(E4076,prostor!$F$1:$G$101,2,0)</f>
        <v>15</v>
      </c>
      <c r="O4076">
        <f t="shared" si="251"/>
        <v>150</v>
      </c>
      <c r="P4076">
        <f>VLOOKUP(O4076,mi2hh!A$2:B$4261,2,FALSE())</f>
        <v>3</v>
      </c>
      <c r="Q4076" t="str">
        <f t="shared" si="252"/>
        <v>Red</v>
      </c>
      <c r="R4076" t="str">
        <f t="shared" si="253"/>
        <v>UN</v>
      </c>
      <c r="S4076" s="24" t="s">
        <v>1207</v>
      </c>
      <c r="T4076" t="str">
        <f t="shared" si="254"/>
        <v/>
      </c>
      <c r="U4076">
        <f>VLOOKUP(S4076,ar_skupina!L$2:M$136,2,FALSE())</f>
        <v>64</v>
      </c>
    </row>
    <row r="4077" spans="1:21" ht="14.25" customHeight="1" x14ac:dyDescent="0.25">
      <c r="A4077">
        <v>4900</v>
      </c>
      <c r="B4077" s="9">
        <v>45278.635416666701</v>
      </c>
      <c r="C4077" s="9">
        <v>45278.739583333299</v>
      </c>
      <c r="D4077" t="s">
        <v>2494</v>
      </c>
      <c r="E4077" t="s">
        <v>16</v>
      </c>
      <c r="F4077" t="s">
        <v>2493</v>
      </c>
      <c r="G4077" t="s">
        <v>4</v>
      </c>
      <c r="H4077" t="s">
        <v>1412</v>
      </c>
      <c r="I4077" s="63" t="e">
        <f t="array" ref="I4077">_xlfn.IFS(#REF!="1",1,#REF!="2",2,#REF!="3",3,#REF!="1A",4,#REF!="1B",5,#REF!="2A",6,#REF!="2B",7,#REF!="3A",8,#REF!="3B",9,#REF!="4A",10,#REF!="","")</f>
        <v>#REF!</v>
      </c>
      <c r="J4077">
        <f>VLOOKUP(F4077,profesor!$G$2:$H$101,2,0)</f>
        <v>39</v>
      </c>
      <c r="K4077">
        <f>VLOOKUP(H4077,ar_predmet!A:C,3,0)</f>
        <v>34</v>
      </c>
      <c r="L4077" s="3">
        <f>VLOOKUP(H4077,ar_predmet!A:C,2,FALSE())</f>
        <v>5236</v>
      </c>
      <c r="M4077">
        <f>+VLOOKUP(G4077,tip_dogodka!$B$2:$C$10,2,0)</f>
        <v>3</v>
      </c>
      <c r="N4077">
        <f>+VLOOKUP(E4077,prostor!$F$1:$G$101,2,0)</f>
        <v>54</v>
      </c>
      <c r="O4077">
        <f t="shared" si="251"/>
        <v>150</v>
      </c>
      <c r="P4077">
        <f>VLOOKUP(O4077,mi2hh!A$2:B$4261,2,FALSE())</f>
        <v>3</v>
      </c>
      <c r="Q4077" t="str">
        <f t="shared" si="252"/>
        <v>Red</v>
      </c>
      <c r="R4077" t="str">
        <f t="shared" si="253"/>
        <v>VS</v>
      </c>
      <c r="S4077" s="24" t="s">
        <v>1155</v>
      </c>
      <c r="T4077" t="str">
        <f t="shared" si="254"/>
        <v/>
      </c>
      <c r="U4077">
        <f>VLOOKUP(S4077,ar_skupina!L$2:M$136,2,FALSE())</f>
        <v>18</v>
      </c>
    </row>
    <row r="4078" spans="1:21" ht="14.25" customHeight="1" x14ac:dyDescent="0.25">
      <c r="A4078">
        <v>4901</v>
      </c>
      <c r="B4078" s="9">
        <v>45427.677083333299</v>
      </c>
      <c r="C4078" s="9">
        <v>45427.78125</v>
      </c>
      <c r="D4078" t="s">
        <v>2497</v>
      </c>
      <c r="E4078">
        <v>413</v>
      </c>
      <c r="F4078" t="s">
        <v>2493</v>
      </c>
      <c r="G4078" t="s">
        <v>2</v>
      </c>
      <c r="H4078" t="s">
        <v>1405</v>
      </c>
      <c r="I4078" s="63" t="e">
        <f t="array" ref="I4078">_xlfn.IFS(#REF!="1",1,#REF!="2",2,#REF!="3",3,#REF!="1A",4,#REF!="1B",5,#REF!="2A",6,#REF!="2B",7,#REF!="3A",8,#REF!="3B",9,#REF!="4A",10,#REF!="","")</f>
        <v>#REF!</v>
      </c>
      <c r="J4078">
        <f>VLOOKUP(F4078,profesor!$G$2:$H$101,2,0)</f>
        <v>39</v>
      </c>
      <c r="K4078">
        <f>VLOOKUP(H4078,ar_predmet!A:C,3,0)</f>
        <v>35</v>
      </c>
      <c r="L4078" s="3">
        <f>VLOOKUP(H4078,ar_predmet!A:C,2,FALSE())</f>
        <v>5237</v>
      </c>
      <c r="M4078">
        <f>+VLOOKUP(G4078,tip_dogodka!$B$2:$C$10,2,0)</f>
        <v>1</v>
      </c>
      <c r="N4078">
        <f>+VLOOKUP(E4078,prostor!$F$1:$G$101,2,0)</f>
        <v>16</v>
      </c>
      <c r="O4078">
        <f t="shared" si="251"/>
        <v>150</v>
      </c>
      <c r="P4078">
        <f>VLOOKUP(O4078,mi2hh!A$2:B$4261,2,FALSE())</f>
        <v>3</v>
      </c>
      <c r="Q4078" t="str">
        <f t="shared" si="252"/>
        <v>Red</v>
      </c>
      <c r="R4078" t="str">
        <f t="shared" si="253"/>
        <v>VS</v>
      </c>
      <c r="S4078" s="24" t="s">
        <v>1155</v>
      </c>
      <c r="T4078" t="str">
        <f t="shared" si="254"/>
        <v/>
      </c>
      <c r="U4078">
        <f>VLOOKUP(S4078,ar_skupina!L$2:M$136,2,FALSE())</f>
        <v>18</v>
      </c>
    </row>
    <row r="4079" spans="1:21" ht="14.25" customHeight="1" x14ac:dyDescent="0.25">
      <c r="A4079">
        <v>4903</v>
      </c>
      <c r="B4079" s="9">
        <v>45275.489583333299</v>
      </c>
      <c r="C4079" s="9">
        <v>45275.59375</v>
      </c>
      <c r="D4079" t="s">
        <v>2141</v>
      </c>
      <c r="E4079" t="s">
        <v>17</v>
      </c>
      <c r="F4079" t="s">
        <v>2493</v>
      </c>
      <c r="G4079" t="s">
        <v>3</v>
      </c>
      <c r="H4079" s="54" t="s">
        <v>2136</v>
      </c>
      <c r="I4079" s="63" t="e">
        <f t="array" ref="I4079">_xlfn.IFS(#REF!="1",1,#REF!="2",2,#REF!="3",3,#REF!="1A",4,#REF!="1B",5,#REF!="2A",6,#REF!="2B",7,#REF!="3A",8,#REF!="3B",9,#REF!="4A",10,#REF!="","")</f>
        <v>#REF!</v>
      </c>
      <c r="J4079">
        <f>VLOOKUP(F4079,profesor!$G$2:$H$101,2,0)</f>
        <v>39</v>
      </c>
      <c r="K4079">
        <f>VLOOKUP(H4079,ar_predmet!A:C,3,0)</f>
        <v>170</v>
      </c>
      <c r="L4079" s="3">
        <f>VLOOKUP(H4079,ar_predmet!A:C,2,FALSE())</f>
        <v>7129</v>
      </c>
      <c r="M4079">
        <f>+VLOOKUP(G4079,tip_dogodka!$B$2:$C$10,2,0)</f>
        <v>2</v>
      </c>
      <c r="N4079">
        <f>+VLOOKUP(E4079,prostor!$F$1:$G$101,2,0)</f>
        <v>55</v>
      </c>
      <c r="O4079">
        <f t="shared" si="251"/>
        <v>150</v>
      </c>
      <c r="P4079">
        <f>VLOOKUP(O4079,mi2hh!A$2:B$4261,2,FALSE())</f>
        <v>3</v>
      </c>
      <c r="Q4079" t="str">
        <f t="shared" si="252"/>
        <v>Red</v>
      </c>
      <c r="R4079" t="str">
        <f t="shared" si="253"/>
        <v>MA</v>
      </c>
      <c r="S4079" s="24" t="s">
        <v>1223</v>
      </c>
      <c r="T4079" t="str">
        <f t="shared" si="254"/>
        <v/>
      </c>
      <c r="U4079">
        <f>VLOOKUP(S4079,ar_skupina!L$2:M$136,2,FALSE())</f>
        <v>79</v>
      </c>
    </row>
    <row r="4080" spans="1:21" ht="14.25" customHeight="1" x14ac:dyDescent="0.25">
      <c r="A4080">
        <v>4904</v>
      </c>
      <c r="B4080" s="9">
        <v>45271.489583333299</v>
      </c>
      <c r="C4080" s="9">
        <v>45271.59375</v>
      </c>
      <c r="D4080" t="s">
        <v>2148</v>
      </c>
      <c r="E4080" t="s">
        <v>16</v>
      </c>
      <c r="F4080" t="s">
        <v>2493</v>
      </c>
      <c r="G4080" t="s">
        <v>4</v>
      </c>
      <c r="H4080" s="54" t="s">
        <v>2136</v>
      </c>
      <c r="I4080" s="63" t="e">
        <f t="array" ref="I4080">_xlfn.IFS(#REF!="1",1,#REF!="2",2,#REF!="3",3,#REF!="1A",4,#REF!="1B",5,#REF!="2A",6,#REF!="2B",7,#REF!="3A",8,#REF!="3B",9,#REF!="4A",10,#REF!="","")</f>
        <v>#REF!</v>
      </c>
      <c r="J4080">
        <f>VLOOKUP(F4080,profesor!$G$2:$H$101,2,0)</f>
        <v>39</v>
      </c>
      <c r="K4080">
        <f>VLOOKUP(H4080,ar_predmet!A:C,3,0)</f>
        <v>170</v>
      </c>
      <c r="L4080" s="3">
        <f>VLOOKUP(H4080,ar_predmet!A:C,2,FALSE())</f>
        <v>7129</v>
      </c>
      <c r="M4080">
        <f>+VLOOKUP(G4080,tip_dogodka!$B$2:$C$10,2,0)</f>
        <v>3</v>
      </c>
      <c r="N4080">
        <f>+VLOOKUP(E4080,prostor!$F$1:$G$101,2,0)</f>
        <v>54</v>
      </c>
      <c r="O4080">
        <f t="shared" si="251"/>
        <v>150</v>
      </c>
      <c r="P4080">
        <f>VLOOKUP(O4080,mi2hh!A$2:B$4261,2,FALSE())</f>
        <v>3</v>
      </c>
      <c r="Q4080" t="str">
        <f t="shared" si="252"/>
        <v>Red</v>
      </c>
      <c r="R4080" t="str">
        <f t="shared" si="253"/>
        <v>MA</v>
      </c>
      <c r="S4080" s="24" t="s">
        <v>1223</v>
      </c>
      <c r="T4080" t="str">
        <f t="shared" si="254"/>
        <v/>
      </c>
      <c r="U4080">
        <f>VLOOKUP(S4080,ar_skupina!L$2:M$136,2,FALSE())</f>
        <v>79</v>
      </c>
    </row>
    <row r="4081" spans="1:21" ht="14.25" customHeight="1" x14ac:dyDescent="0.25">
      <c r="A4081">
        <v>4906</v>
      </c>
      <c r="B4081" s="9">
        <v>45259.635416666701</v>
      </c>
      <c r="C4081" s="9">
        <v>45259.739583333299</v>
      </c>
      <c r="D4081" t="s">
        <v>2492</v>
      </c>
      <c r="E4081" t="s">
        <v>17</v>
      </c>
      <c r="F4081" t="s">
        <v>2493</v>
      </c>
      <c r="G4081" t="s">
        <v>2</v>
      </c>
      <c r="H4081" t="s">
        <v>1412</v>
      </c>
      <c r="I4081" s="63" t="e">
        <f t="array" ref="I4081">_xlfn.IFS(#REF!="1",1,#REF!="2",2,#REF!="3",3,#REF!="1A",4,#REF!="1B",5,#REF!="2A",6,#REF!="2B",7,#REF!="3A",8,#REF!="3B",9,#REF!="4A",10,#REF!="","")</f>
        <v>#REF!</v>
      </c>
      <c r="J4081">
        <f>VLOOKUP(F4081,profesor!$G$2:$H$101,2,0)</f>
        <v>39</v>
      </c>
      <c r="K4081">
        <f>VLOOKUP(H4081,ar_predmet!A:C,3,0)</f>
        <v>34</v>
      </c>
      <c r="L4081" s="3">
        <f>VLOOKUP(H4081,ar_predmet!A:C,2,FALSE())</f>
        <v>5236</v>
      </c>
      <c r="M4081">
        <f>+VLOOKUP(G4081,tip_dogodka!$B$2:$C$10,2,0)</f>
        <v>1</v>
      </c>
      <c r="N4081">
        <f>+VLOOKUP(E4081,prostor!$F$1:$G$101,2,0)</f>
        <v>55</v>
      </c>
      <c r="O4081">
        <f t="shared" si="251"/>
        <v>150</v>
      </c>
      <c r="P4081">
        <f>VLOOKUP(O4081,mi2hh!A$2:B$4261,2,FALSE())</f>
        <v>3</v>
      </c>
      <c r="Q4081" t="str">
        <f t="shared" si="252"/>
        <v>Red</v>
      </c>
      <c r="R4081" t="str">
        <f t="shared" si="253"/>
        <v>VS</v>
      </c>
      <c r="S4081" s="24" t="s">
        <v>1155</v>
      </c>
      <c r="T4081" t="str">
        <f t="shared" si="254"/>
        <v/>
      </c>
      <c r="U4081">
        <f>VLOOKUP(S4081,ar_skupina!L$2:M$136,2,FALSE())</f>
        <v>18</v>
      </c>
    </row>
    <row r="4082" spans="1:21" ht="14.25" customHeight="1" x14ac:dyDescent="0.25">
      <c r="A4082">
        <v>4907</v>
      </c>
      <c r="B4082" s="9">
        <v>45240.375</v>
      </c>
      <c r="C4082" s="9">
        <v>45240.479166666701</v>
      </c>
      <c r="D4082" t="s">
        <v>2496</v>
      </c>
      <c r="E4082">
        <v>412</v>
      </c>
      <c r="F4082" t="s">
        <v>2493</v>
      </c>
      <c r="G4082" t="s">
        <v>2</v>
      </c>
      <c r="H4082" t="s">
        <v>1402</v>
      </c>
      <c r="I4082" s="63" t="e">
        <f t="array" ref="I4082">_xlfn.IFS(#REF!="1",1,#REF!="2",2,#REF!="3",3,#REF!="1A",4,#REF!="1B",5,#REF!="2A",6,#REF!="2B",7,#REF!="3A",8,#REF!="3B",9,#REF!="4A",10,#REF!="","")</f>
        <v>#REF!</v>
      </c>
      <c r="J4082">
        <f>VLOOKUP(F4082,profesor!$G$2:$H$101,2,0)</f>
        <v>39</v>
      </c>
      <c r="K4082">
        <f>VLOOKUP(H4082,ar_predmet!A:C,3,0)</f>
        <v>87</v>
      </c>
      <c r="L4082" s="3">
        <f>VLOOKUP(H4082,ar_predmet!A:C,2,FALSE())</f>
        <v>6203</v>
      </c>
      <c r="M4082">
        <f>+VLOOKUP(G4082,tip_dogodka!$B$2:$C$10,2,0)</f>
        <v>1</v>
      </c>
      <c r="N4082">
        <f>+VLOOKUP(E4082,prostor!$F$1:$G$101,2,0)</f>
        <v>15</v>
      </c>
      <c r="O4082">
        <f t="shared" si="251"/>
        <v>150</v>
      </c>
      <c r="P4082">
        <f>VLOOKUP(O4082,mi2hh!A$2:B$4261,2,FALSE())</f>
        <v>3</v>
      </c>
      <c r="Q4082" t="str">
        <f t="shared" si="252"/>
        <v>Red</v>
      </c>
      <c r="R4082" t="str">
        <f t="shared" si="253"/>
        <v>UN</v>
      </c>
      <c r="S4082" s="24" t="s">
        <v>1207</v>
      </c>
      <c r="T4082" t="str">
        <f t="shared" si="254"/>
        <v/>
      </c>
      <c r="U4082">
        <f>VLOOKUP(S4082,ar_skupina!L$2:M$136,2,FALSE())</f>
        <v>64</v>
      </c>
    </row>
    <row r="4083" spans="1:21" ht="14.25" customHeight="1" x14ac:dyDescent="0.25">
      <c r="A4083">
        <v>4908</v>
      </c>
      <c r="B4083" s="9">
        <v>45271.375</v>
      </c>
      <c r="C4083" s="9">
        <v>45271.479166666701</v>
      </c>
      <c r="D4083" t="s">
        <v>2496</v>
      </c>
      <c r="E4083">
        <v>403</v>
      </c>
      <c r="F4083" t="s">
        <v>2493</v>
      </c>
      <c r="G4083" t="s">
        <v>2</v>
      </c>
      <c r="H4083" t="s">
        <v>1402</v>
      </c>
      <c r="I4083" s="63" t="e">
        <f t="array" ref="I4083">_xlfn.IFS(#REF!="1",1,#REF!="2",2,#REF!="3",3,#REF!="1A",4,#REF!="1B",5,#REF!="2A",6,#REF!="2B",7,#REF!="3A",8,#REF!="3B",9,#REF!="4A",10,#REF!="","")</f>
        <v>#REF!</v>
      </c>
      <c r="J4083">
        <f>VLOOKUP(F4083,profesor!$G$2:$H$101,2,0)</f>
        <v>39</v>
      </c>
      <c r="K4083">
        <f>VLOOKUP(H4083,ar_predmet!A:C,3,0)</f>
        <v>87</v>
      </c>
      <c r="L4083" s="3">
        <f>VLOOKUP(H4083,ar_predmet!A:C,2,FALSE())</f>
        <v>6203</v>
      </c>
      <c r="M4083">
        <f>+VLOOKUP(G4083,tip_dogodka!$B$2:$C$10,2,0)</f>
        <v>1</v>
      </c>
      <c r="N4083">
        <f>+VLOOKUP(E4083,prostor!$F$1:$G$101,2,0)</f>
        <v>12</v>
      </c>
      <c r="O4083">
        <f t="shared" si="251"/>
        <v>150</v>
      </c>
      <c r="P4083">
        <f>VLOOKUP(O4083,mi2hh!A$2:B$4261,2,FALSE())</f>
        <v>3</v>
      </c>
      <c r="Q4083" t="str">
        <f t="shared" si="252"/>
        <v>Red</v>
      </c>
      <c r="R4083" t="str">
        <f t="shared" si="253"/>
        <v>UN</v>
      </c>
      <c r="S4083" s="24" t="s">
        <v>1207</v>
      </c>
      <c r="T4083" t="str">
        <f t="shared" si="254"/>
        <v/>
      </c>
      <c r="U4083">
        <f>VLOOKUP(S4083,ar_skupina!L$2:M$136,2,FALSE())</f>
        <v>64</v>
      </c>
    </row>
    <row r="4084" spans="1:21" ht="14.25" customHeight="1" x14ac:dyDescent="0.25">
      <c r="A4084">
        <v>4909</v>
      </c>
      <c r="B4084" s="9">
        <v>45295.489583333299</v>
      </c>
      <c r="C4084" s="9">
        <v>45295.59375</v>
      </c>
      <c r="D4084" t="s">
        <v>2143</v>
      </c>
      <c r="E4084" t="s">
        <v>16</v>
      </c>
      <c r="F4084" t="s">
        <v>2493</v>
      </c>
      <c r="G4084" t="s">
        <v>5</v>
      </c>
      <c r="H4084" s="54" t="s">
        <v>2136</v>
      </c>
      <c r="I4084" s="63" t="e">
        <f t="array" ref="I4084">_xlfn.IFS(#REF!="1",1,#REF!="2",2,#REF!="3",3,#REF!="1A",4,#REF!="1B",5,#REF!="2A",6,#REF!="2B",7,#REF!="3A",8,#REF!="3B",9,#REF!="4A",10,#REF!="","")</f>
        <v>#REF!</v>
      </c>
      <c r="J4084">
        <f>VLOOKUP(F4084,profesor!$G$2:$H$101,2,0)</f>
        <v>39</v>
      </c>
      <c r="K4084">
        <f>VLOOKUP(H4084,ar_predmet!A:C,3,0)</f>
        <v>170</v>
      </c>
      <c r="L4084" s="3">
        <f>VLOOKUP(H4084,ar_predmet!A:C,2,FALSE())</f>
        <v>7129</v>
      </c>
      <c r="M4084">
        <f>+VLOOKUP(G4084,tip_dogodka!$B$2:$C$10,2,0)</f>
        <v>4</v>
      </c>
      <c r="N4084">
        <f>+VLOOKUP(E4084,prostor!$F$1:$G$101,2,0)</f>
        <v>54</v>
      </c>
      <c r="O4084">
        <f t="shared" si="251"/>
        <v>150</v>
      </c>
      <c r="P4084">
        <f>VLOOKUP(O4084,mi2hh!A$2:B$4261,2,FALSE())</f>
        <v>3</v>
      </c>
      <c r="Q4084" t="str">
        <f t="shared" si="252"/>
        <v>Red</v>
      </c>
      <c r="R4084" t="str">
        <f t="shared" si="253"/>
        <v>MA</v>
      </c>
      <c r="S4084" s="24" t="s">
        <v>1223</v>
      </c>
      <c r="T4084" t="str">
        <f t="shared" si="254"/>
        <v/>
      </c>
      <c r="U4084">
        <f>VLOOKUP(S4084,ar_skupina!L$2:M$136,2,FALSE())</f>
        <v>79</v>
      </c>
    </row>
    <row r="4085" spans="1:21" ht="14.25" customHeight="1" x14ac:dyDescent="0.25">
      <c r="A4085">
        <v>4910</v>
      </c>
      <c r="B4085" s="9">
        <v>45232.75</v>
      </c>
      <c r="C4085" s="9">
        <v>45232.916666666701</v>
      </c>
      <c r="D4085" t="s">
        <v>2501</v>
      </c>
      <c r="E4085" t="s">
        <v>17</v>
      </c>
      <c r="F4085" t="s">
        <v>2493</v>
      </c>
      <c r="G4085" t="s">
        <v>10</v>
      </c>
      <c r="H4085" t="s">
        <v>1412</v>
      </c>
      <c r="I4085" s="63" t="e">
        <f t="array" ref="I4085">_xlfn.IFS(#REF!="1",1,#REF!="2",2,#REF!="3",3,#REF!="1A",4,#REF!="1B",5,#REF!="2A",6,#REF!="2B",7,#REF!="3A",8,#REF!="3B",9,#REF!="4A",10,#REF!="","")</f>
        <v>#REF!</v>
      </c>
      <c r="J4085">
        <f>VLOOKUP(F4085,profesor!$G$2:$H$101,2,0)</f>
        <v>39</v>
      </c>
      <c r="K4085">
        <f>VLOOKUP(H4085,ar_predmet!A:C,3,0)</f>
        <v>34</v>
      </c>
      <c r="L4085" s="3">
        <f>VLOOKUP(H4085,ar_predmet!A:C,2,FALSE())</f>
        <v>5236</v>
      </c>
      <c r="M4085">
        <f>+VLOOKUP(G4085,tip_dogodka!$B$2:$C$10,2,0)</f>
        <v>9</v>
      </c>
      <c r="N4085">
        <f>+VLOOKUP(E4085,prostor!$F$1:$G$101,2,0)</f>
        <v>55</v>
      </c>
      <c r="O4085">
        <f t="shared" si="251"/>
        <v>240</v>
      </c>
      <c r="P4085">
        <f>VLOOKUP(O4085,mi2hh!A$2:B$4261,2,FALSE())</f>
        <v>5</v>
      </c>
      <c r="Q4085" t="str">
        <f t="shared" si="252"/>
        <v>Izr</v>
      </c>
      <c r="R4085" t="str">
        <f t="shared" si="253"/>
        <v>VS</v>
      </c>
      <c r="S4085" s="24" t="s">
        <v>1243</v>
      </c>
      <c r="T4085" t="str">
        <f t="shared" si="254"/>
        <v/>
      </c>
      <c r="U4085">
        <f>VLOOKUP(S4085,ar_skupina!L$2:M$136,2,FALSE())</f>
        <v>97</v>
      </c>
    </row>
    <row r="4086" spans="1:21" ht="14.25" customHeight="1" x14ac:dyDescent="0.25">
      <c r="A4086">
        <v>4912</v>
      </c>
      <c r="B4086" s="9">
        <v>45271.635416666701</v>
      </c>
      <c r="C4086" s="9">
        <v>45271.739583333299</v>
      </c>
      <c r="D4086" t="s">
        <v>2494</v>
      </c>
      <c r="E4086" t="s">
        <v>16</v>
      </c>
      <c r="F4086" t="s">
        <v>2493</v>
      </c>
      <c r="G4086" t="s">
        <v>4</v>
      </c>
      <c r="H4086" t="s">
        <v>1412</v>
      </c>
      <c r="I4086" s="63" t="e">
        <f t="array" ref="I4086">_xlfn.IFS(#REF!="1",1,#REF!="2",2,#REF!="3",3,#REF!="1A",4,#REF!="1B",5,#REF!="2A",6,#REF!="2B",7,#REF!="3A",8,#REF!="3B",9,#REF!="4A",10,#REF!="","")</f>
        <v>#REF!</v>
      </c>
      <c r="J4086">
        <f>VLOOKUP(F4086,profesor!$G$2:$H$101,2,0)</f>
        <v>39</v>
      </c>
      <c r="K4086">
        <f>VLOOKUP(H4086,ar_predmet!A:C,3,0)</f>
        <v>34</v>
      </c>
      <c r="L4086" s="3">
        <f>VLOOKUP(H4086,ar_predmet!A:C,2,FALSE())</f>
        <v>5236</v>
      </c>
      <c r="M4086">
        <f>+VLOOKUP(G4086,tip_dogodka!$B$2:$C$10,2,0)</f>
        <v>3</v>
      </c>
      <c r="N4086">
        <f>+VLOOKUP(E4086,prostor!$F$1:$G$101,2,0)</f>
        <v>54</v>
      </c>
      <c r="O4086">
        <f t="shared" si="251"/>
        <v>150</v>
      </c>
      <c r="P4086">
        <f>VLOOKUP(O4086,mi2hh!A$2:B$4261,2,FALSE())</f>
        <v>3</v>
      </c>
      <c r="Q4086" t="str">
        <f t="shared" si="252"/>
        <v>Red</v>
      </c>
      <c r="R4086" t="str">
        <f t="shared" si="253"/>
        <v>VS</v>
      </c>
      <c r="S4086" s="24" t="s">
        <v>1155</v>
      </c>
      <c r="T4086" t="str">
        <f t="shared" si="254"/>
        <v/>
      </c>
      <c r="U4086">
        <f>VLOOKUP(S4086,ar_skupina!L$2:M$136,2,FALSE())</f>
        <v>18</v>
      </c>
    </row>
    <row r="4087" spans="1:21" ht="14.25" customHeight="1" x14ac:dyDescent="0.25">
      <c r="A4087">
        <v>4913</v>
      </c>
      <c r="B4087" s="9">
        <v>45252.375</v>
      </c>
      <c r="C4087" s="9">
        <v>45252.479166666701</v>
      </c>
      <c r="D4087" t="s">
        <v>2500</v>
      </c>
      <c r="E4087" t="s">
        <v>16</v>
      </c>
      <c r="F4087" t="s">
        <v>2493</v>
      </c>
      <c r="G4087" t="s">
        <v>4</v>
      </c>
      <c r="H4087" t="s">
        <v>1402</v>
      </c>
      <c r="I4087" s="63" t="e">
        <f t="array" ref="I4087">_xlfn.IFS(#REF!="1",1,#REF!="2",2,#REF!="3",3,#REF!="1A",4,#REF!="1B",5,#REF!="2A",6,#REF!="2B",7,#REF!="3A",8,#REF!="3B",9,#REF!="4A",10,#REF!="","")</f>
        <v>#REF!</v>
      </c>
      <c r="J4087">
        <f>VLOOKUP(F4087,profesor!$G$2:$H$101,2,0)</f>
        <v>39</v>
      </c>
      <c r="K4087">
        <f>VLOOKUP(H4087,ar_predmet!A:C,3,0)</f>
        <v>87</v>
      </c>
      <c r="L4087" s="3">
        <f>VLOOKUP(H4087,ar_predmet!A:C,2,FALSE())</f>
        <v>6203</v>
      </c>
      <c r="M4087">
        <f>+VLOOKUP(G4087,tip_dogodka!$B$2:$C$10,2,0)</f>
        <v>3</v>
      </c>
      <c r="N4087">
        <f>+VLOOKUP(E4087,prostor!$F$1:$G$101,2,0)</f>
        <v>54</v>
      </c>
      <c r="O4087">
        <f t="shared" si="251"/>
        <v>150</v>
      </c>
      <c r="P4087">
        <f>VLOOKUP(O4087,mi2hh!A$2:B$4261,2,FALSE())</f>
        <v>3</v>
      </c>
      <c r="Q4087" t="str">
        <f t="shared" si="252"/>
        <v>Red</v>
      </c>
      <c r="R4087" t="str">
        <f t="shared" si="253"/>
        <v>UN</v>
      </c>
      <c r="S4087" s="24" t="s">
        <v>1207</v>
      </c>
      <c r="T4087" t="str">
        <f t="shared" si="254"/>
        <v/>
      </c>
      <c r="U4087">
        <f>VLOOKUP(S4087,ar_skupina!L$2:M$136,2,FALSE())</f>
        <v>64</v>
      </c>
    </row>
    <row r="4088" spans="1:21" ht="14.25" customHeight="1" x14ac:dyDescent="0.25">
      <c r="A4088">
        <v>4914</v>
      </c>
      <c r="B4088" s="9">
        <v>45369.375</v>
      </c>
      <c r="C4088" s="9">
        <v>45369.479166666701</v>
      </c>
      <c r="D4088" t="s">
        <v>2374</v>
      </c>
      <c r="E4088">
        <v>403</v>
      </c>
      <c r="F4088" t="s">
        <v>2493</v>
      </c>
      <c r="G4088" t="s">
        <v>2</v>
      </c>
      <c r="H4088" t="s">
        <v>2270</v>
      </c>
      <c r="I4088" s="63" t="e">
        <f t="array" ref="I4088">_xlfn.IFS(#REF!="1",1,#REF!="2",2,#REF!="3",3,#REF!="1A",4,#REF!="1B",5,#REF!="2A",6,#REF!="2B",7,#REF!="3A",8,#REF!="3B",9,#REF!="4A",10,#REF!="","")</f>
        <v>#REF!</v>
      </c>
      <c r="J4088">
        <f>VLOOKUP(F4088,profesor!$G$2:$H$101,2,0)</f>
        <v>39</v>
      </c>
      <c r="K4088">
        <f>VLOOKUP(H4088,ar_predmet!A:C,3,0)</f>
        <v>82</v>
      </c>
      <c r="L4088" s="3">
        <f>VLOOKUP(H4088,ar_predmet!A:C,2,FALSE())</f>
        <v>6120</v>
      </c>
      <c r="M4088">
        <f>+VLOOKUP(G4088,tip_dogodka!$B$2:$C$10,2,0)</f>
        <v>1</v>
      </c>
      <c r="N4088">
        <f>+VLOOKUP(E4088,prostor!$F$1:$G$101,2,0)</f>
        <v>12</v>
      </c>
      <c r="O4088">
        <f t="shared" si="251"/>
        <v>150</v>
      </c>
      <c r="P4088">
        <f>VLOOKUP(O4088,mi2hh!A$2:B$4261,2,FALSE())</f>
        <v>3</v>
      </c>
      <c r="Q4088" t="str">
        <f t="shared" si="252"/>
        <v>Red</v>
      </c>
      <c r="R4088" t="str">
        <f t="shared" si="253"/>
        <v>UN</v>
      </c>
      <c r="S4088" s="24" t="s">
        <v>1194</v>
      </c>
      <c r="T4088" t="str">
        <f t="shared" si="254"/>
        <v/>
      </c>
      <c r="U4088">
        <f>VLOOKUP(S4088,ar_skupina!L$2:M$136,2,FALSE())</f>
        <v>51</v>
      </c>
    </row>
    <row r="4089" spans="1:21" ht="14.25" customHeight="1" x14ac:dyDescent="0.25">
      <c r="A4089">
        <v>4915</v>
      </c>
      <c r="B4089" s="9">
        <v>45299.489583333299</v>
      </c>
      <c r="C4089" s="9">
        <v>45299.59375</v>
      </c>
      <c r="D4089" t="s">
        <v>2143</v>
      </c>
      <c r="E4089" t="s">
        <v>16</v>
      </c>
      <c r="F4089" t="s">
        <v>2493</v>
      </c>
      <c r="G4089" t="s">
        <v>5</v>
      </c>
      <c r="H4089" s="54" t="s">
        <v>2136</v>
      </c>
      <c r="I4089" s="63" t="e">
        <f t="array" ref="I4089">_xlfn.IFS(#REF!="1",1,#REF!="2",2,#REF!="3",3,#REF!="1A",4,#REF!="1B",5,#REF!="2A",6,#REF!="2B",7,#REF!="3A",8,#REF!="3B",9,#REF!="4A",10,#REF!="","")</f>
        <v>#REF!</v>
      </c>
      <c r="J4089">
        <f>VLOOKUP(F4089,profesor!$G$2:$H$101,2,0)</f>
        <v>39</v>
      </c>
      <c r="K4089">
        <f>VLOOKUP(H4089,ar_predmet!A:C,3,0)</f>
        <v>170</v>
      </c>
      <c r="L4089" s="3">
        <f>VLOOKUP(H4089,ar_predmet!A:C,2,FALSE())</f>
        <v>7129</v>
      </c>
      <c r="M4089">
        <f>+VLOOKUP(G4089,tip_dogodka!$B$2:$C$10,2,0)</f>
        <v>4</v>
      </c>
      <c r="N4089">
        <f>+VLOOKUP(E4089,prostor!$F$1:$G$101,2,0)</f>
        <v>54</v>
      </c>
      <c r="O4089">
        <f t="shared" si="251"/>
        <v>150</v>
      </c>
      <c r="P4089">
        <f>VLOOKUP(O4089,mi2hh!A$2:B$4261,2,FALSE())</f>
        <v>3</v>
      </c>
      <c r="Q4089" t="str">
        <f t="shared" si="252"/>
        <v>Red</v>
      </c>
      <c r="R4089" t="str">
        <f t="shared" si="253"/>
        <v>MA</v>
      </c>
      <c r="S4089" s="24" t="s">
        <v>1223</v>
      </c>
      <c r="T4089" t="str">
        <f t="shared" si="254"/>
        <v/>
      </c>
      <c r="U4089">
        <f>VLOOKUP(S4089,ar_skupina!L$2:M$136,2,FALSE())</f>
        <v>79</v>
      </c>
    </row>
    <row r="4090" spans="1:21" ht="14.25" customHeight="1" x14ac:dyDescent="0.25">
      <c r="A4090">
        <v>4916</v>
      </c>
      <c r="B4090" s="9">
        <v>45425.677083333299</v>
      </c>
      <c r="C4090" s="9">
        <v>45425.78125</v>
      </c>
      <c r="D4090" t="s">
        <v>2497</v>
      </c>
      <c r="E4090">
        <v>413</v>
      </c>
      <c r="F4090" t="s">
        <v>2493</v>
      </c>
      <c r="G4090" t="s">
        <v>2</v>
      </c>
      <c r="H4090" t="s">
        <v>1405</v>
      </c>
      <c r="I4090" s="63" t="e">
        <f t="array" ref="I4090">_xlfn.IFS(#REF!="1",1,#REF!="2",2,#REF!="3",3,#REF!="1A",4,#REF!="1B",5,#REF!="2A",6,#REF!="2B",7,#REF!="3A",8,#REF!="3B",9,#REF!="4A",10,#REF!="","")</f>
        <v>#REF!</v>
      </c>
      <c r="J4090">
        <f>VLOOKUP(F4090,profesor!$G$2:$H$101,2,0)</f>
        <v>39</v>
      </c>
      <c r="K4090">
        <f>VLOOKUP(H4090,ar_predmet!A:C,3,0)</f>
        <v>35</v>
      </c>
      <c r="L4090" s="3">
        <f>VLOOKUP(H4090,ar_predmet!A:C,2,FALSE())</f>
        <v>5237</v>
      </c>
      <c r="M4090">
        <f>+VLOOKUP(G4090,tip_dogodka!$B$2:$C$10,2,0)</f>
        <v>1</v>
      </c>
      <c r="N4090">
        <f>+VLOOKUP(E4090,prostor!$F$1:$G$101,2,0)</f>
        <v>16</v>
      </c>
      <c r="O4090">
        <f t="shared" si="251"/>
        <v>150</v>
      </c>
      <c r="P4090">
        <f>VLOOKUP(O4090,mi2hh!A$2:B$4261,2,FALSE())</f>
        <v>3</v>
      </c>
      <c r="Q4090" t="str">
        <f t="shared" si="252"/>
        <v>Red</v>
      </c>
      <c r="R4090" t="str">
        <f t="shared" si="253"/>
        <v>VS</v>
      </c>
      <c r="S4090" s="24" t="s">
        <v>1155</v>
      </c>
      <c r="T4090" t="str">
        <f t="shared" si="254"/>
        <v/>
      </c>
      <c r="U4090">
        <f>VLOOKUP(S4090,ar_skupina!L$2:M$136,2,FALSE())</f>
        <v>18</v>
      </c>
    </row>
    <row r="4091" spans="1:21" ht="14.25" customHeight="1" x14ac:dyDescent="0.25">
      <c r="A4091">
        <v>4919</v>
      </c>
      <c r="B4091" s="9">
        <v>45272.635416666701</v>
      </c>
      <c r="C4091" s="9">
        <v>45272.739583333299</v>
      </c>
      <c r="D4091" t="s">
        <v>2492</v>
      </c>
      <c r="E4091">
        <v>401</v>
      </c>
      <c r="F4091" t="s">
        <v>2493</v>
      </c>
      <c r="G4091" t="s">
        <v>2</v>
      </c>
      <c r="H4091" t="s">
        <v>1412</v>
      </c>
      <c r="I4091" s="63" t="e">
        <f t="array" ref="I4091">_xlfn.IFS(#REF!="1",1,#REF!="2",2,#REF!="3",3,#REF!="1A",4,#REF!="1B",5,#REF!="2A",6,#REF!="2B",7,#REF!="3A",8,#REF!="3B",9,#REF!="4A",10,#REF!="","")</f>
        <v>#REF!</v>
      </c>
      <c r="J4091">
        <f>VLOOKUP(F4091,profesor!$G$2:$H$101,2,0)</f>
        <v>39</v>
      </c>
      <c r="K4091">
        <f>VLOOKUP(H4091,ar_predmet!A:C,3,0)</f>
        <v>34</v>
      </c>
      <c r="L4091" s="3">
        <f>VLOOKUP(H4091,ar_predmet!A:C,2,FALSE())</f>
        <v>5236</v>
      </c>
      <c r="M4091">
        <f>+VLOOKUP(G4091,tip_dogodka!$B$2:$C$10,2,0)</f>
        <v>1</v>
      </c>
      <c r="N4091">
        <f>+VLOOKUP(E4091,prostor!$F$1:$G$101,2,0)</f>
        <v>10</v>
      </c>
      <c r="O4091">
        <f t="shared" si="251"/>
        <v>150</v>
      </c>
      <c r="P4091">
        <f>VLOOKUP(O4091,mi2hh!A$2:B$4261,2,FALSE())</f>
        <v>3</v>
      </c>
      <c r="Q4091" t="str">
        <f t="shared" si="252"/>
        <v>Red</v>
      </c>
      <c r="R4091" t="str">
        <f t="shared" si="253"/>
        <v>VS</v>
      </c>
      <c r="S4091" s="24" t="s">
        <v>1155</v>
      </c>
      <c r="T4091" t="str">
        <f t="shared" si="254"/>
        <v/>
      </c>
      <c r="U4091">
        <f>VLOOKUP(S4091,ar_skupina!L$2:M$136,2,FALSE())</f>
        <v>18</v>
      </c>
    </row>
    <row r="4092" spans="1:21" ht="14.25" customHeight="1" x14ac:dyDescent="0.25">
      <c r="A4092">
        <v>4921</v>
      </c>
      <c r="B4092" s="9">
        <v>45372.375</v>
      </c>
      <c r="C4092" s="9">
        <v>45372.479166666701</v>
      </c>
      <c r="D4092" t="s">
        <v>2374</v>
      </c>
      <c r="E4092">
        <v>403</v>
      </c>
      <c r="F4092" t="s">
        <v>2493</v>
      </c>
      <c r="G4092" t="s">
        <v>2</v>
      </c>
      <c r="H4092" t="s">
        <v>2270</v>
      </c>
      <c r="I4092" s="63" t="e">
        <f t="array" ref="I4092">_xlfn.IFS(#REF!="1",1,#REF!="2",2,#REF!="3",3,#REF!="1A",4,#REF!="1B",5,#REF!="2A",6,#REF!="2B",7,#REF!="3A",8,#REF!="3B",9,#REF!="4A",10,#REF!="","")</f>
        <v>#REF!</v>
      </c>
      <c r="J4092">
        <f>VLOOKUP(F4092,profesor!$G$2:$H$101,2,0)</f>
        <v>39</v>
      </c>
      <c r="K4092">
        <f>VLOOKUP(H4092,ar_predmet!A:C,3,0)</f>
        <v>82</v>
      </c>
      <c r="L4092" s="3">
        <f>VLOOKUP(H4092,ar_predmet!A:C,2,FALSE())</f>
        <v>6120</v>
      </c>
      <c r="M4092">
        <f>+VLOOKUP(G4092,tip_dogodka!$B$2:$C$10,2,0)</f>
        <v>1</v>
      </c>
      <c r="N4092">
        <f>+VLOOKUP(E4092,prostor!$F$1:$G$101,2,0)</f>
        <v>12</v>
      </c>
      <c r="O4092">
        <f t="shared" si="251"/>
        <v>150</v>
      </c>
      <c r="P4092">
        <f>VLOOKUP(O4092,mi2hh!A$2:B$4261,2,FALSE())</f>
        <v>3</v>
      </c>
      <c r="Q4092" t="str">
        <f t="shared" si="252"/>
        <v>Red</v>
      </c>
      <c r="R4092" t="str">
        <f t="shared" si="253"/>
        <v>UN</v>
      </c>
      <c r="S4092" s="24" t="s">
        <v>1194</v>
      </c>
      <c r="T4092" t="str">
        <f t="shared" si="254"/>
        <v/>
      </c>
      <c r="U4092">
        <f>VLOOKUP(S4092,ar_skupina!L$2:M$136,2,FALSE())</f>
        <v>51</v>
      </c>
    </row>
    <row r="4093" spans="1:21" ht="14.25" customHeight="1" x14ac:dyDescent="0.25">
      <c r="A4093">
        <v>4922</v>
      </c>
      <c r="B4093" s="9">
        <v>45239.75</v>
      </c>
      <c r="C4093" s="9">
        <v>45239.916666666701</v>
      </c>
      <c r="D4093" t="s">
        <v>2150</v>
      </c>
      <c r="E4093" t="s">
        <v>17</v>
      </c>
      <c r="F4093" t="s">
        <v>2493</v>
      </c>
      <c r="G4093" t="s">
        <v>8</v>
      </c>
      <c r="H4093" s="54" t="s">
        <v>2136</v>
      </c>
      <c r="I4093" s="63" t="e">
        <f t="array" ref="I4093">_xlfn.IFS(#REF!="1",1,#REF!="2",2,#REF!="3",3,#REF!="1A",4,#REF!="1B",5,#REF!="2A",6,#REF!="2B",7,#REF!="3A",8,#REF!="3B",9,#REF!="4A",10,#REF!="","")</f>
        <v>#REF!</v>
      </c>
      <c r="J4093">
        <f>VLOOKUP(F4093,profesor!$G$2:$H$101,2,0)</f>
        <v>39</v>
      </c>
      <c r="K4093">
        <f>VLOOKUP(H4093,ar_predmet!A:C,3,0)</f>
        <v>170</v>
      </c>
      <c r="L4093" s="3">
        <f>VLOOKUP(H4093,ar_predmet!A:C,2,FALSE())</f>
        <v>7129</v>
      </c>
      <c r="M4093">
        <f>+VLOOKUP(G4093,tip_dogodka!$B$2:$C$10,2,0)</f>
        <v>7</v>
      </c>
      <c r="N4093">
        <f>+VLOOKUP(E4093,prostor!$F$1:$G$101,2,0)</f>
        <v>55</v>
      </c>
      <c r="O4093">
        <f t="shared" si="251"/>
        <v>240</v>
      </c>
      <c r="P4093">
        <f>VLOOKUP(O4093,mi2hh!A$2:B$4261,2,FALSE())</f>
        <v>5</v>
      </c>
      <c r="Q4093" t="str">
        <f t="shared" si="252"/>
        <v>Izr</v>
      </c>
      <c r="R4093" t="str">
        <f t="shared" si="253"/>
        <v>MA</v>
      </c>
      <c r="S4093" s="24" t="s">
        <v>1264</v>
      </c>
      <c r="T4093" t="str">
        <f t="shared" si="254"/>
        <v/>
      </c>
      <c r="U4093">
        <f>VLOOKUP(S4093,ar_skupina!L$2:M$136,2,FALSE())</f>
        <v>115</v>
      </c>
    </row>
    <row r="4094" spans="1:21" ht="14.25" customHeight="1" x14ac:dyDescent="0.25">
      <c r="A4094">
        <v>4923</v>
      </c>
      <c r="B4094" s="9">
        <v>45267.489583333299</v>
      </c>
      <c r="C4094" s="9">
        <v>45267.59375</v>
      </c>
      <c r="D4094" t="s">
        <v>2148</v>
      </c>
      <c r="E4094" t="s">
        <v>16</v>
      </c>
      <c r="F4094" t="s">
        <v>2493</v>
      </c>
      <c r="G4094" t="s">
        <v>4</v>
      </c>
      <c r="H4094" s="54" t="s">
        <v>2136</v>
      </c>
      <c r="I4094" s="63" t="e">
        <f t="array" ref="I4094">_xlfn.IFS(#REF!="1",1,#REF!="2",2,#REF!="3",3,#REF!="1A",4,#REF!="1B",5,#REF!="2A",6,#REF!="2B",7,#REF!="3A",8,#REF!="3B",9,#REF!="4A",10,#REF!="","")</f>
        <v>#REF!</v>
      </c>
      <c r="J4094">
        <f>VLOOKUP(F4094,profesor!$G$2:$H$101,2,0)</f>
        <v>39</v>
      </c>
      <c r="K4094">
        <f>VLOOKUP(H4094,ar_predmet!A:C,3,0)</f>
        <v>170</v>
      </c>
      <c r="L4094" s="3">
        <f>VLOOKUP(H4094,ar_predmet!A:C,2,FALSE())</f>
        <v>7129</v>
      </c>
      <c r="M4094">
        <f>+VLOOKUP(G4094,tip_dogodka!$B$2:$C$10,2,0)</f>
        <v>3</v>
      </c>
      <c r="N4094">
        <f>+VLOOKUP(E4094,prostor!$F$1:$G$101,2,0)</f>
        <v>54</v>
      </c>
      <c r="O4094">
        <f t="shared" si="251"/>
        <v>150</v>
      </c>
      <c r="P4094">
        <f>VLOOKUP(O4094,mi2hh!A$2:B$4261,2,FALSE())</f>
        <v>3</v>
      </c>
      <c r="Q4094" t="str">
        <f t="shared" si="252"/>
        <v>Red</v>
      </c>
      <c r="R4094" t="str">
        <f t="shared" si="253"/>
        <v>MA</v>
      </c>
      <c r="S4094" s="24" t="s">
        <v>1223</v>
      </c>
      <c r="T4094" t="str">
        <f t="shared" si="254"/>
        <v/>
      </c>
      <c r="U4094">
        <f>VLOOKUP(S4094,ar_skupina!L$2:M$136,2,FALSE())</f>
        <v>79</v>
      </c>
    </row>
    <row r="4095" spans="1:21" ht="14.25" customHeight="1" x14ac:dyDescent="0.25">
      <c r="A4095">
        <v>4924</v>
      </c>
      <c r="B4095" s="9">
        <v>45246.75</v>
      </c>
      <c r="C4095" s="9">
        <v>45246.854166666701</v>
      </c>
      <c r="D4095" t="s">
        <v>2500</v>
      </c>
      <c r="E4095" t="s">
        <v>16</v>
      </c>
      <c r="F4095" t="s">
        <v>2493</v>
      </c>
      <c r="G4095" t="s">
        <v>4</v>
      </c>
      <c r="H4095" t="s">
        <v>1402</v>
      </c>
      <c r="I4095" s="63" t="e">
        <f t="array" ref="I4095">_xlfn.IFS(#REF!="1",1,#REF!="2",2,#REF!="3",3,#REF!="1A",4,#REF!="1B",5,#REF!="2A",6,#REF!="2B",7,#REF!="3A",8,#REF!="3B",9,#REF!="4A",10,#REF!="","")</f>
        <v>#REF!</v>
      </c>
      <c r="J4095">
        <f>VLOOKUP(F4095,profesor!$G$2:$H$101,2,0)</f>
        <v>39</v>
      </c>
      <c r="K4095">
        <f>VLOOKUP(H4095,ar_predmet!A:C,3,0)</f>
        <v>87</v>
      </c>
      <c r="L4095" s="3">
        <f>VLOOKUP(H4095,ar_predmet!A:C,2,FALSE())</f>
        <v>6203</v>
      </c>
      <c r="M4095">
        <f>+VLOOKUP(G4095,tip_dogodka!$B$2:$C$10,2,0)</f>
        <v>3</v>
      </c>
      <c r="N4095">
        <f>+VLOOKUP(E4095,prostor!$F$1:$G$101,2,0)</f>
        <v>54</v>
      </c>
      <c r="O4095">
        <f t="shared" si="251"/>
        <v>150</v>
      </c>
      <c r="P4095">
        <f>VLOOKUP(O4095,mi2hh!A$2:B$4261,2,FALSE())</f>
        <v>3</v>
      </c>
      <c r="Q4095" t="str">
        <f t="shared" si="252"/>
        <v>Red</v>
      </c>
      <c r="R4095" t="str">
        <f t="shared" si="253"/>
        <v>UN</v>
      </c>
      <c r="S4095" s="24" t="s">
        <v>1207</v>
      </c>
      <c r="T4095" t="str">
        <f t="shared" si="254"/>
        <v/>
      </c>
      <c r="U4095">
        <f>VLOOKUP(S4095,ar_skupina!L$2:M$136,2,FALSE())</f>
        <v>64</v>
      </c>
    </row>
    <row r="4096" spans="1:21" ht="14.25" customHeight="1" x14ac:dyDescent="0.25">
      <c r="A4096">
        <v>4926</v>
      </c>
      <c r="B4096" s="9">
        <v>45408.677083333299</v>
      </c>
      <c r="C4096" s="9">
        <v>45408.78125</v>
      </c>
      <c r="D4096" t="s">
        <v>2502</v>
      </c>
      <c r="E4096" t="s">
        <v>16</v>
      </c>
      <c r="F4096" t="s">
        <v>2493</v>
      </c>
      <c r="G4096" t="s">
        <v>4</v>
      </c>
      <c r="H4096" t="s">
        <v>1405</v>
      </c>
      <c r="I4096" s="63" t="e">
        <f t="array" ref="I4096">_xlfn.IFS(#REF!="1",1,#REF!="2",2,#REF!="3",3,#REF!="1A",4,#REF!="1B",5,#REF!="2A",6,#REF!="2B",7,#REF!="3A",8,#REF!="3B",9,#REF!="4A",10,#REF!="","")</f>
        <v>#REF!</v>
      </c>
      <c r="J4096">
        <f>VLOOKUP(F4096,profesor!$G$2:$H$101,2,0)</f>
        <v>39</v>
      </c>
      <c r="K4096">
        <f>VLOOKUP(H4096,ar_predmet!A:C,3,0)</f>
        <v>35</v>
      </c>
      <c r="L4096" s="3">
        <f>VLOOKUP(H4096,ar_predmet!A:C,2,FALSE())</f>
        <v>5237</v>
      </c>
      <c r="M4096">
        <f>+VLOOKUP(G4096,tip_dogodka!$B$2:$C$10,2,0)</f>
        <v>3</v>
      </c>
      <c r="N4096">
        <f>+VLOOKUP(E4096,prostor!$F$1:$G$101,2,0)</f>
        <v>54</v>
      </c>
      <c r="O4096">
        <f t="shared" si="251"/>
        <v>150</v>
      </c>
      <c r="P4096">
        <f>VLOOKUP(O4096,mi2hh!A$2:B$4261,2,FALSE())</f>
        <v>3</v>
      </c>
      <c r="Q4096" t="str">
        <f t="shared" si="252"/>
        <v>Red</v>
      </c>
      <c r="R4096" t="str">
        <f t="shared" si="253"/>
        <v>VS</v>
      </c>
      <c r="S4096" s="24" t="s">
        <v>1155</v>
      </c>
      <c r="T4096" t="str">
        <f t="shared" si="254"/>
        <v/>
      </c>
      <c r="U4096">
        <f>VLOOKUP(S4096,ar_skupina!L$2:M$136,2,FALSE())</f>
        <v>18</v>
      </c>
    </row>
    <row r="4097" spans="1:21" ht="14.25" customHeight="1" x14ac:dyDescent="0.25">
      <c r="A4097">
        <v>4928</v>
      </c>
      <c r="B4097" s="9">
        <v>45267.375</v>
      </c>
      <c r="C4097" s="9">
        <v>45267.479166666701</v>
      </c>
      <c r="D4097" t="s">
        <v>2146</v>
      </c>
      <c r="E4097">
        <v>413</v>
      </c>
      <c r="F4097" t="s">
        <v>2493</v>
      </c>
      <c r="G4097" t="s">
        <v>2</v>
      </c>
      <c r="H4097" s="54" t="s">
        <v>2136</v>
      </c>
      <c r="I4097" s="63" t="e">
        <f t="array" ref="I4097">_xlfn.IFS(#REF!="1",1,#REF!="2",2,#REF!="3",3,#REF!="1A",4,#REF!="1B",5,#REF!="2A",6,#REF!="2B",7,#REF!="3A",8,#REF!="3B",9,#REF!="4A",10,#REF!="","")</f>
        <v>#REF!</v>
      </c>
      <c r="J4097">
        <f>VLOOKUP(F4097,profesor!$G$2:$H$101,2,0)</f>
        <v>39</v>
      </c>
      <c r="K4097">
        <f>VLOOKUP(H4097,ar_predmet!A:C,3,0)</f>
        <v>170</v>
      </c>
      <c r="L4097" s="3">
        <f>VLOOKUP(H4097,ar_predmet!A:C,2,FALSE())</f>
        <v>7129</v>
      </c>
      <c r="M4097">
        <f>+VLOOKUP(G4097,tip_dogodka!$B$2:$C$10,2,0)</f>
        <v>1</v>
      </c>
      <c r="N4097">
        <f>+VLOOKUP(E4097,prostor!$F$1:$G$101,2,0)</f>
        <v>16</v>
      </c>
      <c r="O4097">
        <f t="shared" si="251"/>
        <v>150</v>
      </c>
      <c r="P4097">
        <f>VLOOKUP(O4097,mi2hh!A$2:B$4261,2,FALSE())</f>
        <v>3</v>
      </c>
      <c r="Q4097" t="str">
        <f t="shared" si="252"/>
        <v>Red</v>
      </c>
      <c r="R4097" t="str">
        <f t="shared" si="253"/>
        <v>MA</v>
      </c>
      <c r="S4097" s="24" t="s">
        <v>1223</v>
      </c>
      <c r="T4097" t="str">
        <f t="shared" si="254"/>
        <v/>
      </c>
      <c r="U4097">
        <f>VLOOKUP(S4097,ar_skupina!L$2:M$136,2,FALSE())</f>
        <v>79</v>
      </c>
    </row>
    <row r="4098" spans="1:21" ht="14.25" customHeight="1" x14ac:dyDescent="0.25">
      <c r="A4098">
        <v>4929</v>
      </c>
      <c r="B4098" s="9">
        <v>45250.375</v>
      </c>
      <c r="C4098" s="9">
        <v>45250.479166666701</v>
      </c>
      <c r="D4098" t="s">
        <v>2496</v>
      </c>
      <c r="E4098">
        <v>412</v>
      </c>
      <c r="F4098" t="s">
        <v>2493</v>
      </c>
      <c r="G4098" t="s">
        <v>2</v>
      </c>
      <c r="H4098" t="s">
        <v>1402</v>
      </c>
      <c r="I4098" s="63" t="e">
        <f t="array" ref="I4098">_xlfn.IFS(#REF!="1",1,#REF!="2",2,#REF!="3",3,#REF!="1A",4,#REF!="1B",5,#REF!="2A",6,#REF!="2B",7,#REF!="3A",8,#REF!="3B",9,#REF!="4A",10,#REF!="","")</f>
        <v>#REF!</v>
      </c>
      <c r="J4098">
        <f>VLOOKUP(F4098,profesor!$G$2:$H$101,2,0)</f>
        <v>39</v>
      </c>
      <c r="K4098">
        <f>VLOOKUP(H4098,ar_predmet!A:C,3,0)</f>
        <v>87</v>
      </c>
      <c r="L4098" s="3">
        <f>VLOOKUP(H4098,ar_predmet!A:C,2,FALSE())</f>
        <v>6203</v>
      </c>
      <c r="M4098">
        <f>+VLOOKUP(G4098,tip_dogodka!$B$2:$C$10,2,0)</f>
        <v>1</v>
      </c>
      <c r="N4098">
        <f>+VLOOKUP(E4098,prostor!$F$1:$G$101,2,0)</f>
        <v>15</v>
      </c>
      <c r="O4098">
        <f t="shared" ref="O4098:O4161" si="255">+INT(TEXT(((C4098-B4098)*24*60),"000"))</f>
        <v>150</v>
      </c>
      <c r="P4098">
        <f>VLOOKUP(O4098,mi2hh!A$2:B$4261,2,FALSE())</f>
        <v>3</v>
      </c>
      <c r="Q4098" t="str">
        <f t="shared" ref="Q4098:Q4161" si="256">IF(ISNUMBER(FIND("Redni",D4098)),"Red", IF(ISNUMBER(FIND("Izredni",D4098)),"Izr"))</f>
        <v>Red</v>
      </c>
      <c r="R4098" t="str">
        <f t="shared" ref="R4098:R4161" si="257">IF(ISNUMBER(FIND("-VS-",D4098)),"VS", IF(ISNUMBER(FIND("-UNI-",D4098)),"UN",IF(ISNUMBER(FIND("-MAG-",D4098)),"MA",IF(ISNUMBER(FIND("-DR-",D4098)),"DO"))))</f>
        <v>UN</v>
      </c>
      <c r="S4098" s="24" t="s">
        <v>1207</v>
      </c>
      <c r="T4098" t="str">
        <f t="shared" si="254"/>
        <v/>
      </c>
      <c r="U4098">
        <f>VLOOKUP(S4098,ar_skupina!L$2:M$136,2,FALSE())</f>
        <v>64</v>
      </c>
    </row>
    <row r="4099" spans="1:21" ht="14.25" customHeight="1" x14ac:dyDescent="0.25">
      <c r="A4099">
        <v>4930</v>
      </c>
      <c r="B4099" s="9">
        <v>45254.375</v>
      </c>
      <c r="C4099" s="9">
        <v>45254.479166666701</v>
      </c>
      <c r="D4099" t="s">
        <v>2496</v>
      </c>
      <c r="E4099">
        <v>412</v>
      </c>
      <c r="F4099" t="s">
        <v>2493</v>
      </c>
      <c r="G4099" t="s">
        <v>2</v>
      </c>
      <c r="H4099" t="s">
        <v>1402</v>
      </c>
      <c r="I4099" s="63" t="e">
        <f t="array" ref="I4099">_xlfn.IFS(#REF!="1",1,#REF!="2",2,#REF!="3",3,#REF!="1A",4,#REF!="1B",5,#REF!="2A",6,#REF!="2B",7,#REF!="3A",8,#REF!="3B",9,#REF!="4A",10,#REF!="","")</f>
        <v>#REF!</v>
      </c>
      <c r="J4099">
        <f>VLOOKUP(F4099,profesor!$G$2:$H$101,2,0)</f>
        <v>39</v>
      </c>
      <c r="K4099">
        <f>VLOOKUP(H4099,ar_predmet!A:C,3,0)</f>
        <v>87</v>
      </c>
      <c r="L4099" s="3">
        <f>VLOOKUP(H4099,ar_predmet!A:C,2,FALSE())</f>
        <v>6203</v>
      </c>
      <c r="M4099">
        <f>+VLOOKUP(G4099,tip_dogodka!$B$2:$C$10,2,0)</f>
        <v>1</v>
      </c>
      <c r="N4099">
        <f>+VLOOKUP(E4099,prostor!$F$1:$G$101,2,0)</f>
        <v>15</v>
      </c>
      <c r="O4099">
        <f t="shared" si="255"/>
        <v>150</v>
      </c>
      <c r="P4099">
        <f>VLOOKUP(O4099,mi2hh!A$2:B$4261,2,FALSE())</f>
        <v>3</v>
      </c>
      <c r="Q4099" t="str">
        <f t="shared" si="256"/>
        <v>Red</v>
      </c>
      <c r="R4099" t="str">
        <f t="shared" si="257"/>
        <v>UN</v>
      </c>
      <c r="S4099" s="24" t="s">
        <v>1207</v>
      </c>
      <c r="T4099" t="str">
        <f t="shared" si="254"/>
        <v/>
      </c>
      <c r="U4099">
        <f>VLOOKUP(S4099,ar_skupina!L$2:M$136,2,FALSE())</f>
        <v>64</v>
      </c>
    </row>
    <row r="4100" spans="1:21" ht="14.25" customHeight="1" x14ac:dyDescent="0.25">
      <c r="A4100">
        <v>4931</v>
      </c>
      <c r="B4100" s="9">
        <v>45427.416666666701</v>
      </c>
      <c r="C4100" s="9">
        <v>45427.520833333299</v>
      </c>
      <c r="D4100" t="s">
        <v>2502</v>
      </c>
      <c r="E4100" t="s">
        <v>16</v>
      </c>
      <c r="F4100" t="s">
        <v>2493</v>
      </c>
      <c r="G4100" t="s">
        <v>4</v>
      </c>
      <c r="H4100" t="s">
        <v>1405</v>
      </c>
      <c r="I4100" s="63" t="e">
        <f t="array" ref="I4100">_xlfn.IFS(#REF!="1",1,#REF!="2",2,#REF!="3",3,#REF!="1A",4,#REF!="1B",5,#REF!="2A",6,#REF!="2B",7,#REF!="3A",8,#REF!="3B",9,#REF!="4A",10,#REF!="","")</f>
        <v>#REF!</v>
      </c>
      <c r="J4100">
        <f>VLOOKUP(F4100,profesor!$G$2:$H$101,2,0)</f>
        <v>39</v>
      </c>
      <c r="K4100">
        <f>VLOOKUP(H4100,ar_predmet!A:C,3,0)</f>
        <v>35</v>
      </c>
      <c r="L4100" s="3">
        <f>VLOOKUP(H4100,ar_predmet!A:C,2,FALSE())</f>
        <v>5237</v>
      </c>
      <c r="M4100">
        <f>+VLOOKUP(G4100,tip_dogodka!$B$2:$C$10,2,0)</f>
        <v>3</v>
      </c>
      <c r="N4100">
        <f>+VLOOKUP(E4100,prostor!$F$1:$G$101,2,0)</f>
        <v>54</v>
      </c>
      <c r="O4100">
        <f t="shared" si="255"/>
        <v>150</v>
      </c>
      <c r="P4100">
        <f>VLOOKUP(O4100,mi2hh!A$2:B$4261,2,FALSE())</f>
        <v>3</v>
      </c>
      <c r="Q4100" t="str">
        <f t="shared" si="256"/>
        <v>Red</v>
      </c>
      <c r="R4100" t="str">
        <f t="shared" si="257"/>
        <v>VS</v>
      </c>
      <c r="S4100" s="24" t="s">
        <v>1155</v>
      </c>
      <c r="T4100" t="str">
        <f t="shared" si="254"/>
        <v/>
      </c>
      <c r="U4100">
        <f>VLOOKUP(S4100,ar_skupina!L$2:M$136,2,FALSE())</f>
        <v>18</v>
      </c>
    </row>
    <row r="4101" spans="1:21" ht="14.25" customHeight="1" x14ac:dyDescent="0.25">
      <c r="A4101">
        <v>4932</v>
      </c>
      <c r="B4101" s="9">
        <v>45429.677083333299</v>
      </c>
      <c r="C4101" s="9">
        <v>45429.78125</v>
      </c>
      <c r="D4101" t="s">
        <v>2497</v>
      </c>
      <c r="E4101">
        <v>401</v>
      </c>
      <c r="F4101" t="s">
        <v>2493</v>
      </c>
      <c r="G4101" t="s">
        <v>2</v>
      </c>
      <c r="H4101" t="s">
        <v>1405</v>
      </c>
      <c r="I4101" s="63" t="e">
        <f t="array" ref="I4101">_xlfn.IFS(#REF!="1",1,#REF!="2",2,#REF!="3",3,#REF!="1A",4,#REF!="1B",5,#REF!="2A",6,#REF!="2B",7,#REF!="3A",8,#REF!="3B",9,#REF!="4A",10,#REF!="","")</f>
        <v>#REF!</v>
      </c>
      <c r="J4101">
        <f>VLOOKUP(F4101,profesor!$G$2:$H$101,2,0)</f>
        <v>39</v>
      </c>
      <c r="K4101">
        <f>VLOOKUP(H4101,ar_predmet!A:C,3,0)</f>
        <v>35</v>
      </c>
      <c r="L4101" s="3">
        <f>VLOOKUP(H4101,ar_predmet!A:C,2,FALSE())</f>
        <v>5237</v>
      </c>
      <c r="M4101">
        <f>+VLOOKUP(G4101,tip_dogodka!$B$2:$C$10,2,0)</f>
        <v>1</v>
      </c>
      <c r="N4101">
        <f>+VLOOKUP(E4101,prostor!$F$1:$G$101,2,0)</f>
        <v>10</v>
      </c>
      <c r="O4101">
        <f t="shared" si="255"/>
        <v>150</v>
      </c>
      <c r="P4101">
        <f>VLOOKUP(O4101,mi2hh!A$2:B$4261,2,FALSE())</f>
        <v>3</v>
      </c>
      <c r="Q4101" t="str">
        <f t="shared" si="256"/>
        <v>Red</v>
      </c>
      <c r="R4101" t="str">
        <f t="shared" si="257"/>
        <v>VS</v>
      </c>
      <c r="S4101" s="24" t="s">
        <v>1155</v>
      </c>
      <c r="T4101" t="str">
        <f t="shared" si="254"/>
        <v/>
      </c>
      <c r="U4101">
        <f>VLOOKUP(S4101,ar_skupina!L$2:M$136,2,FALSE())</f>
        <v>18</v>
      </c>
    </row>
    <row r="4102" spans="1:21" ht="14.25" customHeight="1" x14ac:dyDescent="0.25">
      <c r="A4102">
        <v>4933</v>
      </c>
      <c r="B4102" s="9">
        <v>45380.375</v>
      </c>
      <c r="C4102" s="9">
        <v>45380.479166666701</v>
      </c>
      <c r="D4102" t="s">
        <v>2374</v>
      </c>
      <c r="E4102">
        <v>403</v>
      </c>
      <c r="F4102" t="s">
        <v>2493</v>
      </c>
      <c r="G4102" t="s">
        <v>2</v>
      </c>
      <c r="H4102" t="s">
        <v>2270</v>
      </c>
      <c r="I4102" s="63" t="e">
        <f t="array" ref="I4102">_xlfn.IFS(#REF!="1",1,#REF!="2",2,#REF!="3",3,#REF!="1A",4,#REF!="1B",5,#REF!="2A",6,#REF!="2B",7,#REF!="3A",8,#REF!="3B",9,#REF!="4A",10,#REF!="","")</f>
        <v>#REF!</v>
      </c>
      <c r="J4102">
        <f>VLOOKUP(F4102,profesor!$G$2:$H$101,2,0)</f>
        <v>39</v>
      </c>
      <c r="K4102">
        <f>VLOOKUP(H4102,ar_predmet!A:C,3,0)</f>
        <v>82</v>
      </c>
      <c r="L4102" s="3">
        <f>VLOOKUP(H4102,ar_predmet!A:C,2,FALSE())</f>
        <v>6120</v>
      </c>
      <c r="M4102">
        <f>+VLOOKUP(G4102,tip_dogodka!$B$2:$C$10,2,0)</f>
        <v>1</v>
      </c>
      <c r="N4102">
        <f>+VLOOKUP(E4102,prostor!$F$1:$G$101,2,0)</f>
        <v>12</v>
      </c>
      <c r="O4102">
        <f t="shared" si="255"/>
        <v>150</v>
      </c>
      <c r="P4102">
        <f>VLOOKUP(O4102,mi2hh!A$2:B$4261,2,FALSE())</f>
        <v>3</v>
      </c>
      <c r="Q4102" t="str">
        <f t="shared" si="256"/>
        <v>Red</v>
      </c>
      <c r="R4102" t="str">
        <f t="shared" si="257"/>
        <v>UN</v>
      </c>
      <c r="S4102" s="24" t="s">
        <v>1194</v>
      </c>
      <c r="T4102" t="str">
        <f t="shared" si="254"/>
        <v/>
      </c>
      <c r="U4102">
        <f>VLOOKUP(S4102,ar_skupina!L$2:M$136,2,FALSE())</f>
        <v>51</v>
      </c>
    </row>
    <row r="4103" spans="1:21" ht="14.25" customHeight="1" x14ac:dyDescent="0.25">
      <c r="A4103">
        <v>4935</v>
      </c>
      <c r="B4103" s="9">
        <v>45418.677083333299</v>
      </c>
      <c r="C4103" s="9">
        <v>45418.78125</v>
      </c>
      <c r="D4103" t="s">
        <v>2497</v>
      </c>
      <c r="E4103">
        <v>401</v>
      </c>
      <c r="F4103" t="s">
        <v>2493</v>
      </c>
      <c r="G4103" t="s">
        <v>2</v>
      </c>
      <c r="H4103" t="s">
        <v>1405</v>
      </c>
      <c r="I4103" s="63" t="e">
        <f t="array" ref="I4103">_xlfn.IFS(#REF!="1",1,#REF!="2",2,#REF!="3",3,#REF!="1A",4,#REF!="1B",5,#REF!="2A",6,#REF!="2B",7,#REF!="3A",8,#REF!="3B",9,#REF!="4A",10,#REF!="","")</f>
        <v>#REF!</v>
      </c>
      <c r="J4103">
        <f>VLOOKUP(F4103,profesor!$G$2:$H$101,2,0)</f>
        <v>39</v>
      </c>
      <c r="K4103">
        <f>VLOOKUP(H4103,ar_predmet!A:C,3,0)</f>
        <v>35</v>
      </c>
      <c r="L4103" s="3">
        <f>VLOOKUP(H4103,ar_predmet!A:C,2,FALSE())</f>
        <v>5237</v>
      </c>
      <c r="M4103">
        <f>+VLOOKUP(G4103,tip_dogodka!$B$2:$C$10,2,0)</f>
        <v>1</v>
      </c>
      <c r="N4103">
        <f>+VLOOKUP(E4103,prostor!$F$1:$G$101,2,0)</f>
        <v>10</v>
      </c>
      <c r="O4103">
        <f t="shared" si="255"/>
        <v>150</v>
      </c>
      <c r="P4103">
        <f>VLOOKUP(O4103,mi2hh!A$2:B$4261,2,FALSE())</f>
        <v>3</v>
      </c>
      <c r="Q4103" t="str">
        <f t="shared" si="256"/>
        <v>Red</v>
      </c>
      <c r="R4103" t="str">
        <f t="shared" si="257"/>
        <v>VS</v>
      </c>
      <c r="S4103" s="24" t="s">
        <v>1155</v>
      </c>
      <c r="T4103" t="str">
        <f t="shared" si="254"/>
        <v/>
      </c>
      <c r="U4103">
        <f>VLOOKUP(S4103,ar_skupina!L$2:M$136,2,FALSE())</f>
        <v>18</v>
      </c>
    </row>
    <row r="4104" spans="1:21" ht="14.25" customHeight="1" x14ac:dyDescent="0.25">
      <c r="A4104">
        <v>4937</v>
      </c>
      <c r="B4104" s="9">
        <v>45376.375</v>
      </c>
      <c r="C4104" s="9">
        <v>45376.479166666701</v>
      </c>
      <c r="D4104" t="s">
        <v>2499</v>
      </c>
      <c r="E4104" t="s">
        <v>16</v>
      </c>
      <c r="F4104" t="s">
        <v>2493</v>
      </c>
      <c r="G4104" t="s">
        <v>4</v>
      </c>
      <c r="H4104" t="s">
        <v>2270</v>
      </c>
      <c r="I4104" s="63" t="e">
        <f t="array" ref="I4104">_xlfn.IFS(#REF!="1",1,#REF!="2",2,#REF!="3",3,#REF!="1A",4,#REF!="1B",5,#REF!="2A",6,#REF!="2B",7,#REF!="3A",8,#REF!="3B",9,#REF!="4A",10,#REF!="","")</f>
        <v>#REF!</v>
      </c>
      <c r="J4104">
        <f>VLOOKUP(F4104,profesor!$G$2:$H$101,2,0)</f>
        <v>39</v>
      </c>
      <c r="K4104">
        <f>VLOOKUP(H4104,ar_predmet!A:C,3,0)</f>
        <v>82</v>
      </c>
      <c r="L4104" s="3">
        <f>VLOOKUP(H4104,ar_predmet!A:C,2,FALSE())</f>
        <v>6120</v>
      </c>
      <c r="M4104">
        <f>+VLOOKUP(G4104,tip_dogodka!$B$2:$C$10,2,0)</f>
        <v>3</v>
      </c>
      <c r="N4104">
        <f>+VLOOKUP(E4104,prostor!$F$1:$G$101,2,0)</f>
        <v>54</v>
      </c>
      <c r="O4104">
        <f t="shared" si="255"/>
        <v>150</v>
      </c>
      <c r="P4104">
        <f>VLOOKUP(O4104,mi2hh!A$2:B$4261,2,FALSE())</f>
        <v>3</v>
      </c>
      <c r="Q4104" t="str">
        <f t="shared" si="256"/>
        <v>Red</v>
      </c>
      <c r="R4104" t="str">
        <f t="shared" si="257"/>
        <v>UN</v>
      </c>
      <c r="S4104" s="24" t="s">
        <v>1194</v>
      </c>
      <c r="T4104" t="str">
        <f t="shared" si="254"/>
        <v/>
      </c>
      <c r="U4104">
        <f>VLOOKUP(S4104,ar_skupina!L$2:M$136,2,FALSE())</f>
        <v>51</v>
      </c>
    </row>
    <row r="4105" spans="1:21" ht="14.25" customHeight="1" x14ac:dyDescent="0.25">
      <c r="A4105">
        <v>4939</v>
      </c>
      <c r="B4105" s="9">
        <v>45392.416666666701</v>
      </c>
      <c r="C4105" s="9">
        <v>45392.520833333299</v>
      </c>
      <c r="D4105" t="s">
        <v>2374</v>
      </c>
      <c r="E4105">
        <v>403</v>
      </c>
      <c r="F4105" t="s">
        <v>2493</v>
      </c>
      <c r="G4105" t="s">
        <v>2</v>
      </c>
      <c r="H4105" t="s">
        <v>2270</v>
      </c>
      <c r="I4105" s="63" t="e">
        <f t="array" ref="I4105">_xlfn.IFS(#REF!="1",1,#REF!="2",2,#REF!="3",3,#REF!="1A",4,#REF!="1B",5,#REF!="2A",6,#REF!="2B",7,#REF!="3A",8,#REF!="3B",9,#REF!="4A",10,#REF!="","")</f>
        <v>#REF!</v>
      </c>
      <c r="J4105">
        <f>VLOOKUP(F4105,profesor!$G$2:$H$101,2,0)</f>
        <v>39</v>
      </c>
      <c r="K4105">
        <f>VLOOKUP(H4105,ar_predmet!A:C,3,0)</f>
        <v>82</v>
      </c>
      <c r="L4105" s="3">
        <f>VLOOKUP(H4105,ar_predmet!A:C,2,FALSE())</f>
        <v>6120</v>
      </c>
      <c r="M4105">
        <f>+VLOOKUP(G4105,tip_dogodka!$B$2:$C$10,2,0)</f>
        <v>1</v>
      </c>
      <c r="N4105">
        <f>+VLOOKUP(E4105,prostor!$F$1:$G$101,2,0)</f>
        <v>12</v>
      </c>
      <c r="O4105">
        <f t="shared" si="255"/>
        <v>150</v>
      </c>
      <c r="P4105">
        <f>VLOOKUP(O4105,mi2hh!A$2:B$4261,2,FALSE())</f>
        <v>3</v>
      </c>
      <c r="Q4105" t="str">
        <f t="shared" si="256"/>
        <v>Red</v>
      </c>
      <c r="R4105" t="str">
        <f t="shared" si="257"/>
        <v>UN</v>
      </c>
      <c r="S4105" s="24" t="s">
        <v>1194</v>
      </c>
      <c r="T4105" t="str">
        <f t="shared" si="254"/>
        <v/>
      </c>
      <c r="U4105">
        <f>VLOOKUP(S4105,ar_skupina!L$2:M$136,2,FALSE())</f>
        <v>51</v>
      </c>
    </row>
    <row r="4106" spans="1:21" ht="14.25" customHeight="1" x14ac:dyDescent="0.25">
      <c r="A4106">
        <v>4940</v>
      </c>
      <c r="B4106" s="9">
        <v>45243.375</v>
      </c>
      <c r="C4106" s="9">
        <v>45243.479166666701</v>
      </c>
      <c r="D4106" t="s">
        <v>2496</v>
      </c>
      <c r="E4106">
        <v>412</v>
      </c>
      <c r="F4106" t="s">
        <v>2493</v>
      </c>
      <c r="G4106" t="s">
        <v>2</v>
      </c>
      <c r="H4106" t="s">
        <v>1402</v>
      </c>
      <c r="I4106" s="63" t="e">
        <f t="array" ref="I4106">_xlfn.IFS(#REF!="1",1,#REF!="2",2,#REF!="3",3,#REF!="1A",4,#REF!="1B",5,#REF!="2A",6,#REF!="2B",7,#REF!="3A",8,#REF!="3B",9,#REF!="4A",10,#REF!="","")</f>
        <v>#REF!</v>
      </c>
      <c r="J4106">
        <f>VLOOKUP(F4106,profesor!$G$2:$H$101,2,0)</f>
        <v>39</v>
      </c>
      <c r="K4106">
        <f>VLOOKUP(H4106,ar_predmet!A:C,3,0)</f>
        <v>87</v>
      </c>
      <c r="L4106" s="3">
        <f>VLOOKUP(H4106,ar_predmet!A:C,2,FALSE())</f>
        <v>6203</v>
      </c>
      <c r="M4106">
        <f>+VLOOKUP(G4106,tip_dogodka!$B$2:$C$10,2,0)</f>
        <v>1</v>
      </c>
      <c r="N4106">
        <f>+VLOOKUP(E4106,prostor!$F$1:$G$101,2,0)</f>
        <v>15</v>
      </c>
      <c r="O4106">
        <f t="shared" si="255"/>
        <v>150</v>
      </c>
      <c r="P4106">
        <f>VLOOKUP(O4106,mi2hh!A$2:B$4261,2,FALSE())</f>
        <v>3</v>
      </c>
      <c r="Q4106" t="str">
        <f t="shared" si="256"/>
        <v>Red</v>
      </c>
      <c r="R4106" t="str">
        <f t="shared" si="257"/>
        <v>UN</v>
      </c>
      <c r="S4106" s="24" t="s">
        <v>1207</v>
      </c>
      <c r="T4106" t="str">
        <f t="shared" si="254"/>
        <v/>
      </c>
      <c r="U4106">
        <f>VLOOKUP(S4106,ar_skupina!L$2:M$136,2,FALSE())</f>
        <v>64</v>
      </c>
    </row>
    <row r="4107" spans="1:21" ht="14.25" customHeight="1" x14ac:dyDescent="0.25">
      <c r="A4107">
        <v>4941</v>
      </c>
      <c r="B4107" s="9">
        <v>45273.635416666701</v>
      </c>
      <c r="C4107" s="9">
        <v>45273.739583333299</v>
      </c>
      <c r="D4107" t="s">
        <v>2492</v>
      </c>
      <c r="E4107">
        <v>401</v>
      </c>
      <c r="F4107" t="s">
        <v>2493</v>
      </c>
      <c r="G4107" t="s">
        <v>2</v>
      </c>
      <c r="H4107" t="s">
        <v>1412</v>
      </c>
      <c r="I4107" s="63" t="e">
        <f t="array" ref="I4107">_xlfn.IFS(#REF!="1",1,#REF!="2",2,#REF!="3",3,#REF!="1A",4,#REF!="1B",5,#REF!="2A",6,#REF!="2B",7,#REF!="3A",8,#REF!="3B",9,#REF!="4A",10,#REF!="","")</f>
        <v>#REF!</v>
      </c>
      <c r="J4107">
        <f>VLOOKUP(F4107,profesor!$G$2:$H$101,2,0)</f>
        <v>39</v>
      </c>
      <c r="K4107">
        <f>VLOOKUP(H4107,ar_predmet!A:C,3,0)</f>
        <v>34</v>
      </c>
      <c r="L4107" s="3">
        <f>VLOOKUP(H4107,ar_predmet!A:C,2,FALSE())</f>
        <v>5236</v>
      </c>
      <c r="M4107">
        <f>+VLOOKUP(G4107,tip_dogodka!$B$2:$C$10,2,0)</f>
        <v>1</v>
      </c>
      <c r="N4107">
        <f>+VLOOKUP(E4107,prostor!$F$1:$G$101,2,0)</f>
        <v>10</v>
      </c>
      <c r="O4107">
        <f t="shared" si="255"/>
        <v>150</v>
      </c>
      <c r="P4107">
        <f>VLOOKUP(O4107,mi2hh!A$2:B$4261,2,FALSE())</f>
        <v>3</v>
      </c>
      <c r="Q4107" t="str">
        <f t="shared" si="256"/>
        <v>Red</v>
      </c>
      <c r="R4107" t="str">
        <f t="shared" si="257"/>
        <v>VS</v>
      </c>
      <c r="S4107" s="24" t="s">
        <v>1155</v>
      </c>
      <c r="T4107" t="str">
        <f t="shared" si="254"/>
        <v/>
      </c>
      <c r="U4107">
        <f>VLOOKUP(S4107,ar_skupina!L$2:M$136,2,FALSE())</f>
        <v>18</v>
      </c>
    </row>
    <row r="4108" spans="1:21" ht="14.25" customHeight="1" x14ac:dyDescent="0.25">
      <c r="A4108">
        <v>4942</v>
      </c>
      <c r="B4108" s="9">
        <v>45408.53125</v>
      </c>
      <c r="C4108" s="9">
        <v>45408.635416666701</v>
      </c>
      <c r="D4108" t="s">
        <v>2497</v>
      </c>
      <c r="E4108">
        <v>401</v>
      </c>
      <c r="F4108" t="s">
        <v>2493</v>
      </c>
      <c r="G4108" t="s">
        <v>2</v>
      </c>
      <c r="H4108" t="s">
        <v>1405</v>
      </c>
      <c r="I4108" s="63" t="e">
        <f t="array" ref="I4108">_xlfn.IFS(#REF!="1",1,#REF!="2",2,#REF!="3",3,#REF!="1A",4,#REF!="1B",5,#REF!="2A",6,#REF!="2B",7,#REF!="3A",8,#REF!="3B",9,#REF!="4A",10,#REF!="","")</f>
        <v>#REF!</v>
      </c>
      <c r="J4108">
        <f>VLOOKUP(F4108,profesor!$G$2:$H$101,2,0)</f>
        <v>39</v>
      </c>
      <c r="K4108">
        <f>VLOOKUP(H4108,ar_predmet!A:C,3,0)</f>
        <v>35</v>
      </c>
      <c r="L4108" s="3">
        <f>VLOOKUP(H4108,ar_predmet!A:C,2,FALSE())</f>
        <v>5237</v>
      </c>
      <c r="M4108">
        <f>+VLOOKUP(G4108,tip_dogodka!$B$2:$C$10,2,0)</f>
        <v>1</v>
      </c>
      <c r="N4108">
        <f>+VLOOKUP(E4108,prostor!$F$1:$G$101,2,0)</f>
        <v>10</v>
      </c>
      <c r="O4108">
        <f t="shared" si="255"/>
        <v>150</v>
      </c>
      <c r="P4108">
        <f>VLOOKUP(O4108,mi2hh!A$2:B$4261,2,FALSE())</f>
        <v>3</v>
      </c>
      <c r="Q4108" t="str">
        <f t="shared" si="256"/>
        <v>Red</v>
      </c>
      <c r="R4108" t="str">
        <f t="shared" si="257"/>
        <v>VS</v>
      </c>
      <c r="S4108" s="24" t="s">
        <v>1155</v>
      </c>
      <c r="T4108" t="str">
        <f t="shared" si="254"/>
        <v/>
      </c>
      <c r="U4108">
        <f>VLOOKUP(S4108,ar_skupina!L$2:M$136,2,FALSE())</f>
        <v>18</v>
      </c>
    </row>
    <row r="4109" spans="1:21" ht="14.25" customHeight="1" x14ac:dyDescent="0.25">
      <c r="A4109">
        <v>4945</v>
      </c>
      <c r="B4109" s="9">
        <v>45385.416666666701</v>
      </c>
      <c r="C4109" s="9">
        <v>45385.520833333299</v>
      </c>
      <c r="D4109" t="s">
        <v>2374</v>
      </c>
      <c r="E4109">
        <v>403</v>
      </c>
      <c r="F4109" t="s">
        <v>2493</v>
      </c>
      <c r="G4109" t="s">
        <v>2</v>
      </c>
      <c r="H4109" t="s">
        <v>2270</v>
      </c>
      <c r="I4109" s="63" t="e">
        <f t="array" ref="I4109">_xlfn.IFS(#REF!="1",1,#REF!="2",2,#REF!="3",3,#REF!="1A",4,#REF!="1B",5,#REF!="2A",6,#REF!="2B",7,#REF!="3A",8,#REF!="3B",9,#REF!="4A",10,#REF!="","")</f>
        <v>#REF!</v>
      </c>
      <c r="J4109">
        <f>VLOOKUP(F4109,profesor!$G$2:$H$101,2,0)</f>
        <v>39</v>
      </c>
      <c r="K4109">
        <f>VLOOKUP(H4109,ar_predmet!A:C,3,0)</f>
        <v>82</v>
      </c>
      <c r="L4109" s="3">
        <f>VLOOKUP(H4109,ar_predmet!A:C,2,FALSE())</f>
        <v>6120</v>
      </c>
      <c r="M4109">
        <f>+VLOOKUP(G4109,tip_dogodka!$B$2:$C$10,2,0)</f>
        <v>1</v>
      </c>
      <c r="N4109">
        <f>+VLOOKUP(E4109,prostor!$F$1:$G$101,2,0)</f>
        <v>12</v>
      </c>
      <c r="O4109">
        <f t="shared" si="255"/>
        <v>150</v>
      </c>
      <c r="P4109">
        <f>VLOOKUP(O4109,mi2hh!A$2:B$4261,2,FALSE())</f>
        <v>3</v>
      </c>
      <c r="Q4109" t="str">
        <f t="shared" si="256"/>
        <v>Red</v>
      </c>
      <c r="R4109" t="str">
        <f t="shared" si="257"/>
        <v>UN</v>
      </c>
      <c r="S4109" s="24" t="s">
        <v>1194</v>
      </c>
      <c r="T4109" t="str">
        <f t="shared" si="254"/>
        <v/>
      </c>
      <c r="U4109">
        <f>VLOOKUP(S4109,ar_skupina!L$2:M$136,2,FALSE())</f>
        <v>51</v>
      </c>
    </row>
    <row r="4110" spans="1:21" ht="14.25" customHeight="1" x14ac:dyDescent="0.25">
      <c r="A4110">
        <v>4946</v>
      </c>
      <c r="B4110" s="9">
        <v>45419.677083333299</v>
      </c>
      <c r="C4110" s="9">
        <v>45419.78125</v>
      </c>
      <c r="D4110" t="s">
        <v>2497</v>
      </c>
      <c r="E4110">
        <v>401</v>
      </c>
      <c r="F4110" t="s">
        <v>2493</v>
      </c>
      <c r="G4110" t="s">
        <v>2</v>
      </c>
      <c r="H4110" t="s">
        <v>1405</v>
      </c>
      <c r="I4110" s="63" t="e">
        <f t="array" ref="I4110">_xlfn.IFS(#REF!="1",1,#REF!="2",2,#REF!="3",3,#REF!="1A",4,#REF!="1B",5,#REF!="2A",6,#REF!="2B",7,#REF!="3A",8,#REF!="3B",9,#REF!="4A",10,#REF!="","")</f>
        <v>#REF!</v>
      </c>
      <c r="J4110">
        <f>VLOOKUP(F4110,profesor!$G$2:$H$101,2,0)</f>
        <v>39</v>
      </c>
      <c r="K4110">
        <f>VLOOKUP(H4110,ar_predmet!A:C,3,0)</f>
        <v>35</v>
      </c>
      <c r="L4110" s="3">
        <f>VLOOKUP(H4110,ar_predmet!A:C,2,FALSE())</f>
        <v>5237</v>
      </c>
      <c r="M4110">
        <f>+VLOOKUP(G4110,tip_dogodka!$B$2:$C$10,2,0)</f>
        <v>1</v>
      </c>
      <c r="N4110">
        <f>+VLOOKUP(E4110,prostor!$F$1:$G$101,2,0)</f>
        <v>10</v>
      </c>
      <c r="O4110">
        <f t="shared" si="255"/>
        <v>150</v>
      </c>
      <c r="P4110">
        <f>VLOOKUP(O4110,mi2hh!A$2:B$4261,2,FALSE())</f>
        <v>3</v>
      </c>
      <c r="Q4110" t="str">
        <f t="shared" si="256"/>
        <v>Red</v>
      </c>
      <c r="R4110" t="str">
        <f t="shared" si="257"/>
        <v>VS</v>
      </c>
      <c r="S4110" s="24" t="s">
        <v>1155</v>
      </c>
      <c r="T4110" t="str">
        <f t="shared" si="254"/>
        <v/>
      </c>
      <c r="U4110">
        <f>VLOOKUP(S4110,ar_skupina!L$2:M$136,2,FALSE())</f>
        <v>18</v>
      </c>
    </row>
    <row r="4111" spans="1:21" ht="14.25" customHeight="1" x14ac:dyDescent="0.25">
      <c r="A4111">
        <v>4947</v>
      </c>
      <c r="B4111" s="9">
        <v>45244.375</v>
      </c>
      <c r="C4111" s="9">
        <v>45244.479166666701</v>
      </c>
      <c r="D4111" t="s">
        <v>2496</v>
      </c>
      <c r="E4111">
        <v>412</v>
      </c>
      <c r="F4111" t="s">
        <v>2493</v>
      </c>
      <c r="G4111" t="s">
        <v>2</v>
      </c>
      <c r="H4111" t="s">
        <v>1402</v>
      </c>
      <c r="I4111" s="63" t="e">
        <f t="array" ref="I4111">_xlfn.IFS(#REF!="1",1,#REF!="2",2,#REF!="3",3,#REF!="1A",4,#REF!="1B",5,#REF!="2A",6,#REF!="2B",7,#REF!="3A",8,#REF!="3B",9,#REF!="4A",10,#REF!="","")</f>
        <v>#REF!</v>
      </c>
      <c r="J4111">
        <f>VLOOKUP(F4111,profesor!$G$2:$H$101,2,0)</f>
        <v>39</v>
      </c>
      <c r="K4111">
        <f>VLOOKUP(H4111,ar_predmet!A:C,3,0)</f>
        <v>87</v>
      </c>
      <c r="L4111" s="3">
        <f>VLOOKUP(H4111,ar_predmet!A:C,2,FALSE())</f>
        <v>6203</v>
      </c>
      <c r="M4111">
        <f>+VLOOKUP(G4111,tip_dogodka!$B$2:$C$10,2,0)</f>
        <v>1</v>
      </c>
      <c r="N4111">
        <f>+VLOOKUP(E4111,prostor!$F$1:$G$101,2,0)</f>
        <v>15</v>
      </c>
      <c r="O4111">
        <f t="shared" si="255"/>
        <v>150</v>
      </c>
      <c r="P4111">
        <f>VLOOKUP(O4111,mi2hh!A$2:B$4261,2,FALSE())</f>
        <v>3</v>
      </c>
      <c r="Q4111" t="str">
        <f t="shared" si="256"/>
        <v>Red</v>
      </c>
      <c r="R4111" t="str">
        <f t="shared" si="257"/>
        <v>UN</v>
      </c>
      <c r="S4111" s="24" t="s">
        <v>1207</v>
      </c>
      <c r="T4111" t="str">
        <f t="shared" si="254"/>
        <v/>
      </c>
      <c r="U4111">
        <f>VLOOKUP(S4111,ar_skupina!L$2:M$136,2,FALSE())</f>
        <v>64</v>
      </c>
    </row>
    <row r="4112" spans="1:21" ht="14.25" customHeight="1" x14ac:dyDescent="0.25">
      <c r="A4112">
        <v>4949</v>
      </c>
      <c r="B4112" s="9">
        <v>45258.635416666701</v>
      </c>
      <c r="C4112" s="9">
        <v>45258.739583333299</v>
      </c>
      <c r="D4112" t="s">
        <v>2492</v>
      </c>
      <c r="E4112">
        <v>401</v>
      </c>
      <c r="F4112" t="s">
        <v>2493</v>
      </c>
      <c r="G4112" t="s">
        <v>2</v>
      </c>
      <c r="H4112" t="s">
        <v>1412</v>
      </c>
      <c r="I4112" s="63" t="e">
        <f t="array" ref="I4112">_xlfn.IFS(#REF!="1",1,#REF!="2",2,#REF!="3",3,#REF!="1A",4,#REF!="1B",5,#REF!="2A",6,#REF!="2B",7,#REF!="3A",8,#REF!="3B",9,#REF!="4A",10,#REF!="","")</f>
        <v>#REF!</v>
      </c>
      <c r="J4112">
        <f>VLOOKUP(F4112,profesor!$G$2:$H$101,2,0)</f>
        <v>39</v>
      </c>
      <c r="K4112">
        <f>VLOOKUP(H4112,ar_predmet!A:C,3,0)</f>
        <v>34</v>
      </c>
      <c r="L4112" s="3">
        <f>VLOOKUP(H4112,ar_predmet!A:C,2,FALSE())</f>
        <v>5236</v>
      </c>
      <c r="M4112">
        <f>+VLOOKUP(G4112,tip_dogodka!$B$2:$C$10,2,0)</f>
        <v>1</v>
      </c>
      <c r="N4112">
        <f>+VLOOKUP(E4112,prostor!$F$1:$G$101,2,0)</f>
        <v>10</v>
      </c>
      <c r="O4112">
        <f t="shared" si="255"/>
        <v>150</v>
      </c>
      <c r="P4112">
        <f>VLOOKUP(O4112,mi2hh!A$2:B$4261,2,FALSE())</f>
        <v>3</v>
      </c>
      <c r="Q4112" t="str">
        <f t="shared" si="256"/>
        <v>Red</v>
      </c>
      <c r="R4112" t="str">
        <f t="shared" si="257"/>
        <v>VS</v>
      </c>
      <c r="S4112" s="24" t="s">
        <v>1155</v>
      </c>
      <c r="T4112" t="str">
        <f t="shared" si="254"/>
        <v/>
      </c>
      <c r="U4112">
        <f>VLOOKUP(S4112,ar_skupina!L$2:M$136,2,FALSE())</f>
        <v>18</v>
      </c>
    </row>
    <row r="4113" spans="1:21" ht="14.25" customHeight="1" x14ac:dyDescent="0.25">
      <c r="A4113">
        <v>4951</v>
      </c>
      <c r="B4113" s="9">
        <v>45260.375</v>
      </c>
      <c r="C4113" s="9">
        <v>45260.479166666701</v>
      </c>
      <c r="D4113" t="s">
        <v>2496</v>
      </c>
      <c r="E4113" t="s">
        <v>17</v>
      </c>
      <c r="F4113" t="s">
        <v>2493</v>
      </c>
      <c r="G4113" t="s">
        <v>2</v>
      </c>
      <c r="H4113" t="s">
        <v>1402</v>
      </c>
      <c r="I4113" s="63" t="e">
        <f t="array" ref="I4113">_xlfn.IFS(#REF!="1",1,#REF!="2",2,#REF!="3",3,#REF!="1A",4,#REF!="1B",5,#REF!="2A",6,#REF!="2B",7,#REF!="3A",8,#REF!="3B",9,#REF!="4A",10,#REF!="","")</f>
        <v>#REF!</v>
      </c>
      <c r="J4113">
        <f>VLOOKUP(F4113,profesor!$G$2:$H$101,2,0)</f>
        <v>39</v>
      </c>
      <c r="K4113">
        <f>VLOOKUP(H4113,ar_predmet!A:C,3,0)</f>
        <v>87</v>
      </c>
      <c r="L4113" s="3">
        <f>VLOOKUP(H4113,ar_predmet!A:C,2,FALSE())</f>
        <v>6203</v>
      </c>
      <c r="M4113">
        <f>+VLOOKUP(G4113,tip_dogodka!$B$2:$C$10,2,0)</f>
        <v>1</v>
      </c>
      <c r="N4113">
        <f>+VLOOKUP(E4113,prostor!$F$1:$G$101,2,0)</f>
        <v>55</v>
      </c>
      <c r="O4113">
        <f t="shared" si="255"/>
        <v>150</v>
      </c>
      <c r="P4113">
        <f>VLOOKUP(O4113,mi2hh!A$2:B$4261,2,FALSE())</f>
        <v>3</v>
      </c>
      <c r="Q4113" t="str">
        <f t="shared" si="256"/>
        <v>Red</v>
      </c>
      <c r="R4113" t="str">
        <f t="shared" si="257"/>
        <v>UN</v>
      </c>
      <c r="S4113" s="24" t="s">
        <v>1207</v>
      </c>
      <c r="T4113" t="str">
        <f t="shared" si="254"/>
        <v/>
      </c>
      <c r="U4113">
        <f>VLOOKUP(S4113,ar_skupina!L$2:M$136,2,FALSE())</f>
        <v>64</v>
      </c>
    </row>
    <row r="4114" spans="1:21" ht="14.25" customHeight="1" x14ac:dyDescent="0.25">
      <c r="A4114">
        <v>4952</v>
      </c>
      <c r="B4114" s="9">
        <v>45420.677083333299</v>
      </c>
      <c r="C4114" s="9">
        <v>45420.78125</v>
      </c>
      <c r="D4114" t="s">
        <v>2497</v>
      </c>
      <c r="E4114">
        <v>401</v>
      </c>
      <c r="F4114" t="s">
        <v>2493</v>
      </c>
      <c r="G4114" t="s">
        <v>2</v>
      </c>
      <c r="H4114" t="s">
        <v>1405</v>
      </c>
      <c r="I4114" s="63" t="e">
        <f t="array" ref="I4114">_xlfn.IFS(#REF!="1",1,#REF!="2",2,#REF!="3",3,#REF!="1A",4,#REF!="1B",5,#REF!="2A",6,#REF!="2B",7,#REF!="3A",8,#REF!="3B",9,#REF!="4A",10,#REF!="","")</f>
        <v>#REF!</v>
      </c>
      <c r="J4114">
        <f>VLOOKUP(F4114,profesor!$G$2:$H$101,2,0)</f>
        <v>39</v>
      </c>
      <c r="K4114">
        <f>VLOOKUP(H4114,ar_predmet!A:C,3,0)</f>
        <v>35</v>
      </c>
      <c r="L4114" s="3">
        <f>VLOOKUP(H4114,ar_predmet!A:C,2,FALSE())</f>
        <v>5237</v>
      </c>
      <c r="M4114">
        <f>+VLOOKUP(G4114,tip_dogodka!$B$2:$C$10,2,0)</f>
        <v>1</v>
      </c>
      <c r="N4114">
        <f>+VLOOKUP(E4114,prostor!$F$1:$G$101,2,0)</f>
        <v>10</v>
      </c>
      <c r="O4114">
        <f t="shared" si="255"/>
        <v>150</v>
      </c>
      <c r="P4114">
        <f>VLOOKUP(O4114,mi2hh!A$2:B$4261,2,FALSE())</f>
        <v>3</v>
      </c>
      <c r="Q4114" t="str">
        <f t="shared" si="256"/>
        <v>Red</v>
      </c>
      <c r="R4114" t="str">
        <f t="shared" si="257"/>
        <v>VS</v>
      </c>
      <c r="S4114" s="24" t="s">
        <v>1155</v>
      </c>
      <c r="T4114" t="str">
        <f t="shared" si="254"/>
        <v/>
      </c>
      <c r="U4114">
        <f>VLOOKUP(S4114,ar_skupina!L$2:M$136,2,FALSE())</f>
        <v>18</v>
      </c>
    </row>
    <row r="4115" spans="1:21" ht="14.25" customHeight="1" x14ac:dyDescent="0.25">
      <c r="A4115">
        <v>4953</v>
      </c>
      <c r="B4115" s="9">
        <v>45422.416666666701</v>
      </c>
      <c r="C4115" s="9">
        <v>45422.520833333299</v>
      </c>
      <c r="D4115" t="s">
        <v>2502</v>
      </c>
      <c r="E4115" t="s">
        <v>16</v>
      </c>
      <c r="F4115" t="s">
        <v>2493</v>
      </c>
      <c r="G4115" t="s">
        <v>4</v>
      </c>
      <c r="H4115" t="s">
        <v>1405</v>
      </c>
      <c r="I4115" s="63" t="e">
        <f t="array" ref="I4115">_xlfn.IFS(#REF!="1",1,#REF!="2",2,#REF!="3",3,#REF!="1A",4,#REF!="1B",5,#REF!="2A",6,#REF!="2B",7,#REF!="3A",8,#REF!="3B",9,#REF!="4A",10,#REF!="","")</f>
        <v>#REF!</v>
      </c>
      <c r="J4115">
        <f>VLOOKUP(F4115,profesor!$G$2:$H$101,2,0)</f>
        <v>39</v>
      </c>
      <c r="K4115">
        <f>VLOOKUP(H4115,ar_predmet!A:C,3,0)</f>
        <v>35</v>
      </c>
      <c r="L4115" s="3">
        <f>VLOOKUP(H4115,ar_predmet!A:C,2,FALSE())</f>
        <v>5237</v>
      </c>
      <c r="M4115">
        <f>+VLOOKUP(G4115,tip_dogodka!$B$2:$C$10,2,0)</f>
        <v>3</v>
      </c>
      <c r="N4115">
        <f>+VLOOKUP(E4115,prostor!$F$1:$G$101,2,0)</f>
        <v>54</v>
      </c>
      <c r="O4115">
        <f t="shared" si="255"/>
        <v>150</v>
      </c>
      <c r="P4115">
        <f>VLOOKUP(O4115,mi2hh!A$2:B$4261,2,FALSE())</f>
        <v>3</v>
      </c>
      <c r="Q4115" t="str">
        <f t="shared" si="256"/>
        <v>Red</v>
      </c>
      <c r="R4115" t="str">
        <f t="shared" si="257"/>
        <v>VS</v>
      </c>
      <c r="S4115" s="24" t="s">
        <v>1155</v>
      </c>
      <c r="T4115" t="str">
        <f t="shared" si="254"/>
        <v/>
      </c>
      <c r="U4115">
        <f>VLOOKUP(S4115,ar_skupina!L$2:M$136,2,FALSE())</f>
        <v>18</v>
      </c>
    </row>
    <row r="4116" spans="1:21" ht="14.25" customHeight="1" x14ac:dyDescent="0.25">
      <c r="A4116">
        <v>4954</v>
      </c>
      <c r="B4116" s="9">
        <v>45387.416666666701</v>
      </c>
      <c r="C4116" s="9">
        <v>45387.520833333299</v>
      </c>
      <c r="D4116" t="s">
        <v>2499</v>
      </c>
      <c r="E4116" t="s">
        <v>16</v>
      </c>
      <c r="F4116" t="s">
        <v>2493</v>
      </c>
      <c r="G4116" t="s">
        <v>4</v>
      </c>
      <c r="H4116" t="s">
        <v>2270</v>
      </c>
      <c r="I4116" s="63" t="e">
        <f t="array" ref="I4116">_xlfn.IFS(#REF!="1",1,#REF!="2",2,#REF!="3",3,#REF!="1A",4,#REF!="1B",5,#REF!="2A",6,#REF!="2B",7,#REF!="3A",8,#REF!="3B",9,#REF!="4A",10,#REF!="","")</f>
        <v>#REF!</v>
      </c>
      <c r="J4116">
        <f>VLOOKUP(F4116,profesor!$G$2:$H$101,2,0)</f>
        <v>39</v>
      </c>
      <c r="K4116">
        <f>VLOOKUP(H4116,ar_predmet!A:C,3,0)</f>
        <v>82</v>
      </c>
      <c r="L4116" s="3">
        <f>VLOOKUP(H4116,ar_predmet!A:C,2,FALSE())</f>
        <v>6120</v>
      </c>
      <c r="M4116">
        <f>+VLOOKUP(G4116,tip_dogodka!$B$2:$C$10,2,0)</f>
        <v>3</v>
      </c>
      <c r="N4116">
        <f>+VLOOKUP(E4116,prostor!$F$1:$G$101,2,0)</f>
        <v>54</v>
      </c>
      <c r="O4116">
        <f t="shared" si="255"/>
        <v>150</v>
      </c>
      <c r="P4116">
        <f>VLOOKUP(O4116,mi2hh!A$2:B$4261,2,FALSE())</f>
        <v>3</v>
      </c>
      <c r="Q4116" t="str">
        <f t="shared" si="256"/>
        <v>Red</v>
      </c>
      <c r="R4116" t="str">
        <f t="shared" si="257"/>
        <v>UN</v>
      </c>
      <c r="S4116" s="24" t="s">
        <v>1194</v>
      </c>
      <c r="T4116" t="str">
        <f t="shared" si="254"/>
        <v/>
      </c>
      <c r="U4116">
        <f>VLOOKUP(S4116,ar_skupina!L$2:M$136,2,FALSE())</f>
        <v>51</v>
      </c>
    </row>
    <row r="4117" spans="1:21" ht="14.25" customHeight="1" x14ac:dyDescent="0.25">
      <c r="A4117">
        <v>4955</v>
      </c>
      <c r="B4117" s="9">
        <v>45282.708333333299</v>
      </c>
      <c r="C4117" s="9">
        <v>45282.84375</v>
      </c>
      <c r="D4117" t="s">
        <v>2503</v>
      </c>
      <c r="E4117" t="s">
        <v>17</v>
      </c>
      <c r="F4117" t="s">
        <v>2504</v>
      </c>
      <c r="G4117" t="s">
        <v>3</v>
      </c>
      <c r="H4117" t="s">
        <v>1551</v>
      </c>
      <c r="I4117" s="63" t="e">
        <f t="array" ref="I4117">_xlfn.IFS(#REF!="1",1,#REF!="2",2,#REF!="3",3,#REF!="1A",4,#REF!="1B",5,#REF!="2A",6,#REF!="2B",7,#REF!="3A",8,#REF!="3B",9,#REF!="4A",10,#REF!="","")</f>
        <v>#REF!</v>
      </c>
      <c r="J4117">
        <f>VLOOKUP(F4117,profesor!$G$2:$H$101,2,0)</f>
        <v>64</v>
      </c>
      <c r="K4117">
        <f>VLOOKUP(H4117,ar_predmet!A:C,3,0)</f>
        <v>250</v>
      </c>
      <c r="L4117" s="3" t="str">
        <f>VLOOKUP(H4117,ar_predmet!A:C,2,FALSE())</f>
        <v>S210</v>
      </c>
      <c r="M4117">
        <f>+VLOOKUP(G4117,tip_dogodka!$B$2:$C$10,2,0)</f>
        <v>2</v>
      </c>
      <c r="N4117">
        <f>+VLOOKUP(E4117,prostor!$F$1:$G$101,2,0)</f>
        <v>55</v>
      </c>
      <c r="O4117">
        <f t="shared" si="255"/>
        <v>195</v>
      </c>
      <c r="P4117">
        <f>VLOOKUP(O4117,mi2hh!A$2:B$4261,2,FALSE())</f>
        <v>4</v>
      </c>
      <c r="Q4117" t="str">
        <f t="shared" si="256"/>
        <v>Izr</v>
      </c>
      <c r="R4117" t="str">
        <f t="shared" si="257"/>
        <v>VS</v>
      </c>
      <c r="S4117" s="24" t="s">
        <v>1246</v>
      </c>
      <c r="T4117" t="str">
        <f t="shared" si="254"/>
        <v/>
      </c>
      <c r="U4117">
        <f>VLOOKUP(S4117,ar_skupina!L$2:M$136,2,FALSE())</f>
        <v>100</v>
      </c>
    </row>
    <row r="4118" spans="1:21" ht="14.25" customHeight="1" x14ac:dyDescent="0.25">
      <c r="A4118">
        <v>4956</v>
      </c>
      <c r="B4118" s="9">
        <v>45275.708333333299</v>
      </c>
      <c r="C4118" s="9">
        <v>45275.84375</v>
      </c>
      <c r="D4118" t="s">
        <v>2503</v>
      </c>
      <c r="E4118" t="s">
        <v>17</v>
      </c>
      <c r="F4118" t="s">
        <v>2504</v>
      </c>
      <c r="G4118" t="s">
        <v>3</v>
      </c>
      <c r="H4118" t="s">
        <v>1551</v>
      </c>
      <c r="I4118" s="63" t="e">
        <f t="array" ref="I4118">_xlfn.IFS(#REF!="1",1,#REF!="2",2,#REF!="3",3,#REF!="1A",4,#REF!="1B",5,#REF!="2A",6,#REF!="2B",7,#REF!="3A",8,#REF!="3B",9,#REF!="4A",10,#REF!="","")</f>
        <v>#REF!</v>
      </c>
      <c r="J4118">
        <f>VLOOKUP(F4118,profesor!$G$2:$H$101,2,0)</f>
        <v>64</v>
      </c>
      <c r="K4118">
        <f>VLOOKUP(H4118,ar_predmet!A:C,3,0)</f>
        <v>250</v>
      </c>
      <c r="L4118" s="3" t="str">
        <f>VLOOKUP(H4118,ar_predmet!A:C,2,FALSE())</f>
        <v>S210</v>
      </c>
      <c r="M4118">
        <f>+VLOOKUP(G4118,tip_dogodka!$B$2:$C$10,2,0)</f>
        <v>2</v>
      </c>
      <c r="N4118">
        <f>+VLOOKUP(E4118,prostor!$F$1:$G$101,2,0)</f>
        <v>55</v>
      </c>
      <c r="O4118">
        <f t="shared" si="255"/>
        <v>195</v>
      </c>
      <c r="P4118">
        <f>VLOOKUP(O4118,mi2hh!A$2:B$4261,2,FALSE())</f>
        <v>4</v>
      </c>
      <c r="Q4118" t="str">
        <f t="shared" si="256"/>
        <v>Izr</v>
      </c>
      <c r="R4118" t="str">
        <f t="shared" si="257"/>
        <v>VS</v>
      </c>
      <c r="S4118" s="24" t="s">
        <v>1246</v>
      </c>
      <c r="T4118" t="str">
        <f t="shared" ref="T4118:T4181" si="258">IF(ISNUMBER(FIND("1. skupina",D4118)),"1",IF(ISNUMBER(FIND("2. skupina",D4118)),"2",IF(ISNUMBER(FIND("3. skupina",D4118)),"3",IF(ISNUMBER(FIND("1.a skupina",D4118)),"1A",IF(ISNUMBER(FIND("1.b skupina",D4118)),"1B",IF(ISNUMBER(FIND("2.a skupina",D4118)),"2A",IF(ISNUMBER(FIND("2.b skupina",D4118)),"2B",IF(ISNUMBER(FIND("3.a skupina",D4118)),"3A",IF(ISNUMBER(FIND("3.b skupina",D4118)),"3B",IF(ISNUMBER(FIND("4.a skupina",D4118)),"4A",""))))))))))</f>
        <v/>
      </c>
      <c r="U4118">
        <f>VLOOKUP(S4118,ar_skupina!L$2:M$136,2,FALSE())</f>
        <v>100</v>
      </c>
    </row>
    <row r="4119" spans="1:21" ht="14.25" customHeight="1" x14ac:dyDescent="0.25">
      <c r="A4119">
        <v>4957</v>
      </c>
      <c r="B4119" s="9">
        <v>45272.708333333299</v>
      </c>
      <c r="C4119" s="9">
        <v>45272.875</v>
      </c>
      <c r="D4119" t="s">
        <v>2503</v>
      </c>
      <c r="E4119">
        <v>306</v>
      </c>
      <c r="F4119" t="s">
        <v>2504</v>
      </c>
      <c r="G4119" t="s">
        <v>3</v>
      </c>
      <c r="H4119" t="s">
        <v>1551</v>
      </c>
      <c r="I4119" s="63" t="e">
        <f t="array" ref="I4119">_xlfn.IFS(#REF!="1",1,#REF!="2",2,#REF!="3",3,#REF!="1A",4,#REF!="1B",5,#REF!="2A",6,#REF!="2B",7,#REF!="3A",8,#REF!="3B",9,#REF!="4A",10,#REF!="","")</f>
        <v>#REF!</v>
      </c>
      <c r="J4119">
        <f>VLOOKUP(F4119,profesor!$G$2:$H$101,2,0)</f>
        <v>64</v>
      </c>
      <c r="K4119">
        <f>VLOOKUP(H4119,ar_predmet!A:C,3,0)</f>
        <v>250</v>
      </c>
      <c r="L4119" s="3" t="str">
        <f>VLOOKUP(H4119,ar_predmet!A:C,2,FALSE())</f>
        <v>S210</v>
      </c>
      <c r="M4119">
        <f>+VLOOKUP(G4119,tip_dogodka!$B$2:$C$10,2,0)</f>
        <v>2</v>
      </c>
      <c r="N4119">
        <f>+VLOOKUP(E4119,prostor!$F$1:$G$101,2,0)</f>
        <v>8</v>
      </c>
      <c r="O4119">
        <f t="shared" si="255"/>
        <v>240</v>
      </c>
      <c r="P4119">
        <f>VLOOKUP(O4119,mi2hh!A$2:B$4261,2,FALSE())</f>
        <v>5</v>
      </c>
      <c r="Q4119" t="str">
        <f t="shared" si="256"/>
        <v>Izr</v>
      </c>
      <c r="R4119" t="str">
        <f t="shared" si="257"/>
        <v>VS</v>
      </c>
      <c r="S4119" s="24" t="s">
        <v>1246</v>
      </c>
      <c r="T4119" t="str">
        <f t="shared" si="258"/>
        <v/>
      </c>
      <c r="U4119">
        <f>VLOOKUP(S4119,ar_skupina!L$2:M$136,2,FALSE())</f>
        <v>100</v>
      </c>
    </row>
    <row r="4120" spans="1:21" ht="14.25" customHeight="1" x14ac:dyDescent="0.25">
      <c r="A4120">
        <v>4958</v>
      </c>
      <c r="B4120" s="9">
        <v>45366.635416666701</v>
      </c>
      <c r="C4120" s="9">
        <v>45366.739583333299</v>
      </c>
      <c r="D4120" t="s">
        <v>2505</v>
      </c>
      <c r="E4120" t="s">
        <v>17</v>
      </c>
      <c r="F4120" t="s">
        <v>2504</v>
      </c>
      <c r="G4120" t="s">
        <v>8</v>
      </c>
      <c r="H4120" t="s">
        <v>1548</v>
      </c>
      <c r="I4120" s="63" t="e">
        <f t="array" ref="I4120">_xlfn.IFS(#REF!="1",1,#REF!="2",2,#REF!="3",3,#REF!="1A",4,#REF!="1B",5,#REF!="2A",6,#REF!="2B",7,#REF!="3A",8,#REF!="3B",9,#REF!="4A",10,#REF!="","")</f>
        <v>#REF!</v>
      </c>
      <c r="J4120">
        <f>VLOOKUP(F4120,profesor!$G$2:$H$101,2,0)</f>
        <v>64</v>
      </c>
      <c r="K4120">
        <f>VLOOKUP(H4120,ar_predmet!A:C,3,0)</f>
        <v>79</v>
      </c>
      <c r="L4120" s="3">
        <f>VLOOKUP(H4120,ar_predmet!A:C,2,FALSE())</f>
        <v>6117</v>
      </c>
      <c r="M4120">
        <f>+VLOOKUP(G4120,tip_dogodka!$B$2:$C$10,2,0)</f>
        <v>7</v>
      </c>
      <c r="N4120">
        <f>+VLOOKUP(E4120,prostor!$F$1:$G$101,2,0)</f>
        <v>55</v>
      </c>
      <c r="O4120">
        <f t="shared" si="255"/>
        <v>150</v>
      </c>
      <c r="P4120">
        <f>VLOOKUP(O4120,mi2hh!A$2:B$4261,2,FALSE())</f>
        <v>3</v>
      </c>
      <c r="Q4120" t="str">
        <f t="shared" si="256"/>
        <v>Red</v>
      </c>
      <c r="R4120" t="str">
        <f t="shared" si="257"/>
        <v>UN</v>
      </c>
      <c r="S4120" s="24" t="s">
        <v>1192</v>
      </c>
      <c r="T4120" t="str">
        <f t="shared" si="258"/>
        <v/>
      </c>
      <c r="U4120">
        <f>VLOOKUP(S4120,ar_skupina!L$2:M$136,2,FALSE())</f>
        <v>50</v>
      </c>
    </row>
    <row r="4121" spans="1:21" ht="14.25" customHeight="1" x14ac:dyDescent="0.25">
      <c r="A4121">
        <v>4959</v>
      </c>
      <c r="B4121" s="9">
        <v>45274.677083333299</v>
      </c>
      <c r="C4121" s="9">
        <v>45274.916666666701</v>
      </c>
      <c r="D4121" t="s">
        <v>2506</v>
      </c>
      <c r="E4121" t="s">
        <v>16</v>
      </c>
      <c r="F4121" t="s">
        <v>2504</v>
      </c>
      <c r="G4121" t="s">
        <v>5</v>
      </c>
      <c r="H4121" t="s">
        <v>1551</v>
      </c>
      <c r="I4121" s="63" t="e">
        <f t="array" ref="I4121">_xlfn.IFS(#REF!="1",1,#REF!="2",2,#REF!="3",3,#REF!="1A",4,#REF!="1B",5,#REF!="2A",6,#REF!="2B",7,#REF!="3A",8,#REF!="3B",9,#REF!="4A",10,#REF!="","")</f>
        <v>#REF!</v>
      </c>
      <c r="J4121">
        <f>VLOOKUP(F4121,profesor!$G$2:$H$101,2,0)</f>
        <v>64</v>
      </c>
      <c r="K4121">
        <f>VLOOKUP(H4121,ar_predmet!A:C,3,0)</f>
        <v>250</v>
      </c>
      <c r="L4121" s="3" t="str">
        <f>VLOOKUP(H4121,ar_predmet!A:C,2,FALSE())</f>
        <v>S210</v>
      </c>
      <c r="M4121">
        <f>+VLOOKUP(G4121,tip_dogodka!$B$2:$C$10,2,0)</f>
        <v>4</v>
      </c>
      <c r="N4121">
        <f>+VLOOKUP(E4121,prostor!$F$1:$G$101,2,0)</f>
        <v>54</v>
      </c>
      <c r="O4121">
        <f t="shared" si="255"/>
        <v>345</v>
      </c>
      <c r="P4121">
        <f>VLOOKUP(O4121,mi2hh!A$2:B$4261,2,FALSE())</f>
        <v>7</v>
      </c>
      <c r="Q4121" t="str">
        <f t="shared" si="256"/>
        <v>Izr</v>
      </c>
      <c r="R4121" t="str">
        <f t="shared" si="257"/>
        <v>VS</v>
      </c>
      <c r="S4121" s="24" t="s">
        <v>1246</v>
      </c>
      <c r="T4121" t="str">
        <f t="shared" si="258"/>
        <v/>
      </c>
      <c r="U4121">
        <f>VLOOKUP(S4121,ar_skupina!L$2:M$136,2,FALSE())</f>
        <v>100</v>
      </c>
    </row>
    <row r="4122" spans="1:21" ht="14.25" customHeight="1" x14ac:dyDescent="0.25">
      <c r="A4122">
        <v>4960</v>
      </c>
      <c r="B4122" s="9">
        <v>45369.635416666701</v>
      </c>
      <c r="C4122" s="9">
        <v>45369.739583333299</v>
      </c>
      <c r="D4122" t="s">
        <v>2507</v>
      </c>
      <c r="E4122">
        <v>301</v>
      </c>
      <c r="F4122" t="s">
        <v>2504</v>
      </c>
      <c r="G4122" t="s">
        <v>3</v>
      </c>
      <c r="H4122" t="s">
        <v>1548</v>
      </c>
      <c r="I4122" s="63" t="e">
        <f t="array" ref="I4122">_xlfn.IFS(#REF!="1",1,#REF!="2",2,#REF!="3",3,#REF!="1A",4,#REF!="1B",5,#REF!="2A",6,#REF!="2B",7,#REF!="3A",8,#REF!="3B",9,#REF!="4A",10,#REF!="","")</f>
        <v>#REF!</v>
      </c>
      <c r="J4122">
        <f>VLOOKUP(F4122,profesor!$G$2:$H$101,2,0)</f>
        <v>64</v>
      </c>
      <c r="K4122">
        <f>VLOOKUP(H4122,ar_predmet!A:C,3,0)</f>
        <v>79</v>
      </c>
      <c r="L4122" s="3">
        <f>VLOOKUP(H4122,ar_predmet!A:C,2,FALSE())</f>
        <v>6117</v>
      </c>
      <c r="M4122">
        <f>+VLOOKUP(G4122,tip_dogodka!$B$2:$C$10,2,0)</f>
        <v>2</v>
      </c>
      <c r="N4122">
        <f>+VLOOKUP(E4122,prostor!$F$1:$G$101,2,0)</f>
        <v>5</v>
      </c>
      <c r="O4122">
        <f t="shared" si="255"/>
        <v>150</v>
      </c>
      <c r="P4122">
        <f>VLOOKUP(O4122,mi2hh!A$2:B$4261,2,FALSE())</f>
        <v>3</v>
      </c>
      <c r="Q4122" t="str">
        <f t="shared" si="256"/>
        <v>Red</v>
      </c>
      <c r="R4122" t="str">
        <f t="shared" si="257"/>
        <v>UN</v>
      </c>
      <c r="S4122" s="24" t="s">
        <v>1192</v>
      </c>
      <c r="T4122" t="str">
        <f t="shared" si="258"/>
        <v/>
      </c>
      <c r="U4122">
        <f>VLOOKUP(S4122,ar_skupina!L$2:M$136,2,FALSE())</f>
        <v>50</v>
      </c>
    </row>
    <row r="4123" spans="1:21" ht="14.25" customHeight="1" x14ac:dyDescent="0.25">
      <c r="A4123">
        <v>4961</v>
      </c>
      <c r="B4123" s="9">
        <v>45239.75</v>
      </c>
      <c r="C4123" s="9">
        <v>45239.854166666701</v>
      </c>
      <c r="D4123" t="s">
        <v>2508</v>
      </c>
      <c r="E4123">
        <v>111</v>
      </c>
      <c r="F4123" t="s">
        <v>2504</v>
      </c>
      <c r="G4123" t="s">
        <v>3</v>
      </c>
      <c r="H4123" t="s">
        <v>1546</v>
      </c>
      <c r="I4123" s="63" t="e">
        <f t="array" ref="I4123">_xlfn.IFS(#REF!="1",1,#REF!="2",2,#REF!="3",3,#REF!="1A",4,#REF!="1B",5,#REF!="2A",6,#REF!="2B",7,#REF!="3A",8,#REF!="3B",9,#REF!="4A",10,#REF!="","")</f>
        <v>#REF!</v>
      </c>
      <c r="J4123">
        <f>VLOOKUP(F4123,profesor!$G$2:$H$101,2,0)</f>
        <v>64</v>
      </c>
      <c r="K4123">
        <f>VLOOKUP(H4123,ar_predmet!A:C,3,0)</f>
        <v>6</v>
      </c>
      <c r="L4123" s="3">
        <f>VLOOKUP(H4123,ar_predmet!A:C,2,FALSE())</f>
        <v>5112</v>
      </c>
      <c r="M4123">
        <f>+VLOOKUP(G4123,tip_dogodka!$B$2:$C$10,2,0)</f>
        <v>2</v>
      </c>
      <c r="N4123">
        <f>+VLOOKUP(E4123,prostor!$F$1:$G$101,2,0)</f>
        <v>4</v>
      </c>
      <c r="O4123">
        <f t="shared" si="255"/>
        <v>150</v>
      </c>
      <c r="P4123">
        <f>VLOOKUP(O4123,mi2hh!A$2:B$4261,2,FALSE())</f>
        <v>3</v>
      </c>
      <c r="Q4123" t="str">
        <f t="shared" si="256"/>
        <v>Red</v>
      </c>
      <c r="R4123" t="str">
        <f t="shared" si="257"/>
        <v>VS</v>
      </c>
      <c r="S4123" s="24" t="s">
        <v>1128</v>
      </c>
      <c r="T4123" t="str">
        <f t="shared" si="258"/>
        <v/>
      </c>
      <c r="U4123">
        <f>VLOOKUP(S4123,ar_skupina!L$2:M$136,2,FALSE())</f>
        <v>1</v>
      </c>
    </row>
    <row r="4124" spans="1:21" ht="14.25" customHeight="1" x14ac:dyDescent="0.25">
      <c r="A4124">
        <v>4962</v>
      </c>
      <c r="B4124" s="9">
        <v>45208.791666666701</v>
      </c>
      <c r="C4124" s="9">
        <v>45208.958333333299</v>
      </c>
      <c r="D4124" t="s">
        <v>2509</v>
      </c>
      <c r="E4124" t="s">
        <v>17</v>
      </c>
      <c r="F4124" t="s">
        <v>2504</v>
      </c>
      <c r="G4124" t="s">
        <v>10</v>
      </c>
      <c r="H4124" t="s">
        <v>2510</v>
      </c>
      <c r="I4124" s="63" t="e">
        <f t="array" ref="I4124">_xlfn.IFS(#REF!="1",1,#REF!="2",2,#REF!="3",3,#REF!="1A",4,#REF!="1B",5,#REF!="2A",6,#REF!="2B",7,#REF!="3A",8,#REF!="3B",9,#REF!="4A",10,#REF!="","")</f>
        <v>#REF!</v>
      </c>
      <c r="J4124">
        <f>VLOOKUP(F4124,profesor!$G$2:$H$101,2,0)</f>
        <v>64</v>
      </c>
      <c r="K4124">
        <f>VLOOKUP(H4124,ar_predmet!A:C,3,0)</f>
        <v>280</v>
      </c>
      <c r="L4124" s="3" t="str">
        <f>VLOOKUP(H4124,ar_predmet!A:C,2,FALSE())</f>
        <v>KM301</v>
      </c>
      <c r="M4124">
        <f>+VLOOKUP(G4124,tip_dogodka!$B$2:$C$10,2,0)</f>
        <v>9</v>
      </c>
      <c r="N4124">
        <f>+VLOOKUP(E4124,prostor!$F$1:$G$101,2,0)</f>
        <v>55</v>
      </c>
      <c r="O4124">
        <f t="shared" si="255"/>
        <v>240</v>
      </c>
      <c r="P4124">
        <f>VLOOKUP(O4124,mi2hh!A$2:B$4261,2,FALSE())</f>
        <v>5</v>
      </c>
      <c r="Q4124" t="str">
        <f t="shared" si="256"/>
        <v>Izr</v>
      </c>
      <c r="R4124" t="str">
        <f t="shared" si="257"/>
        <v>VS</v>
      </c>
      <c r="S4124" s="24" t="s">
        <v>1256</v>
      </c>
      <c r="T4124" t="str">
        <f t="shared" si="258"/>
        <v/>
      </c>
      <c r="U4124">
        <f>VLOOKUP(S4124,ar_skupina!L$2:M$136,2,FALSE())</f>
        <v>109</v>
      </c>
    </row>
    <row r="4125" spans="1:21" ht="14.25" customHeight="1" x14ac:dyDescent="0.25">
      <c r="A4125">
        <v>4963</v>
      </c>
      <c r="B4125" s="9">
        <v>45240.375</v>
      </c>
      <c r="C4125" s="9">
        <v>45240.479166666701</v>
      </c>
      <c r="D4125" t="s">
        <v>2508</v>
      </c>
      <c r="E4125">
        <v>111</v>
      </c>
      <c r="F4125" t="s">
        <v>2504</v>
      </c>
      <c r="G4125" t="s">
        <v>3</v>
      </c>
      <c r="H4125" t="s">
        <v>1546</v>
      </c>
      <c r="I4125" s="63" t="e">
        <f t="array" ref="I4125">_xlfn.IFS(#REF!="1",1,#REF!="2",2,#REF!="3",3,#REF!="1A",4,#REF!="1B",5,#REF!="2A",6,#REF!="2B",7,#REF!="3A",8,#REF!="3B",9,#REF!="4A",10,#REF!="","")</f>
        <v>#REF!</v>
      </c>
      <c r="J4125">
        <f>VLOOKUP(F4125,profesor!$G$2:$H$101,2,0)</f>
        <v>64</v>
      </c>
      <c r="K4125">
        <f>VLOOKUP(H4125,ar_predmet!A:C,3,0)</f>
        <v>6</v>
      </c>
      <c r="L4125" s="3">
        <f>VLOOKUP(H4125,ar_predmet!A:C,2,FALSE())</f>
        <v>5112</v>
      </c>
      <c r="M4125">
        <f>+VLOOKUP(G4125,tip_dogodka!$B$2:$C$10,2,0)</f>
        <v>2</v>
      </c>
      <c r="N4125">
        <f>+VLOOKUP(E4125,prostor!$F$1:$G$101,2,0)</f>
        <v>4</v>
      </c>
      <c r="O4125">
        <f t="shared" si="255"/>
        <v>150</v>
      </c>
      <c r="P4125">
        <f>VLOOKUP(O4125,mi2hh!A$2:B$4261,2,FALSE())</f>
        <v>3</v>
      </c>
      <c r="Q4125" t="str">
        <f t="shared" si="256"/>
        <v>Red</v>
      </c>
      <c r="R4125" t="str">
        <f t="shared" si="257"/>
        <v>VS</v>
      </c>
      <c r="S4125" s="24" t="s">
        <v>1128</v>
      </c>
      <c r="T4125" t="str">
        <f t="shared" si="258"/>
        <v/>
      </c>
      <c r="U4125">
        <f>VLOOKUP(S4125,ar_skupina!L$2:M$136,2,FALSE())</f>
        <v>1</v>
      </c>
    </row>
    <row r="4126" spans="1:21" ht="14.25" customHeight="1" x14ac:dyDescent="0.25">
      <c r="A4126">
        <v>4964</v>
      </c>
      <c r="B4126" s="9">
        <v>45233.375</v>
      </c>
      <c r="C4126" s="9">
        <v>45233.479166666701</v>
      </c>
      <c r="D4126" t="s">
        <v>2508</v>
      </c>
      <c r="E4126">
        <v>111</v>
      </c>
      <c r="F4126" t="s">
        <v>2504</v>
      </c>
      <c r="G4126" t="s">
        <v>3</v>
      </c>
      <c r="H4126" t="s">
        <v>1546</v>
      </c>
      <c r="I4126" s="63" t="e">
        <f t="array" ref="I4126">_xlfn.IFS(#REF!="1",1,#REF!="2",2,#REF!="3",3,#REF!="1A",4,#REF!="1B",5,#REF!="2A",6,#REF!="2B",7,#REF!="3A",8,#REF!="3B",9,#REF!="4A",10,#REF!="","")</f>
        <v>#REF!</v>
      </c>
      <c r="J4126">
        <f>VLOOKUP(F4126,profesor!$G$2:$H$101,2,0)</f>
        <v>64</v>
      </c>
      <c r="K4126">
        <f>VLOOKUP(H4126,ar_predmet!A:C,3,0)</f>
        <v>6</v>
      </c>
      <c r="L4126" s="3">
        <f>VLOOKUP(H4126,ar_predmet!A:C,2,FALSE())</f>
        <v>5112</v>
      </c>
      <c r="M4126">
        <f>+VLOOKUP(G4126,tip_dogodka!$B$2:$C$10,2,0)</f>
        <v>2</v>
      </c>
      <c r="N4126">
        <f>+VLOOKUP(E4126,prostor!$F$1:$G$101,2,0)</f>
        <v>4</v>
      </c>
      <c r="O4126">
        <f t="shared" si="255"/>
        <v>150</v>
      </c>
      <c r="P4126">
        <f>VLOOKUP(O4126,mi2hh!A$2:B$4261,2,FALSE())</f>
        <v>3</v>
      </c>
      <c r="Q4126" t="str">
        <f t="shared" si="256"/>
        <v>Red</v>
      </c>
      <c r="R4126" t="str">
        <f t="shared" si="257"/>
        <v>VS</v>
      </c>
      <c r="S4126" s="24" t="s">
        <v>1128</v>
      </c>
      <c r="T4126" t="str">
        <f t="shared" si="258"/>
        <v/>
      </c>
      <c r="U4126">
        <f>VLOOKUP(S4126,ar_skupina!L$2:M$136,2,FALSE())</f>
        <v>1</v>
      </c>
    </row>
    <row r="4127" spans="1:21" ht="14.25" customHeight="1" x14ac:dyDescent="0.25">
      <c r="A4127">
        <v>4965</v>
      </c>
      <c r="B4127" s="9">
        <v>45222.791666666701</v>
      </c>
      <c r="C4127" s="9">
        <v>45222.958333333299</v>
      </c>
      <c r="D4127" t="s">
        <v>2511</v>
      </c>
      <c r="E4127" t="s">
        <v>17</v>
      </c>
      <c r="F4127" t="s">
        <v>2504</v>
      </c>
      <c r="G4127" t="s">
        <v>8</v>
      </c>
      <c r="H4127" t="s">
        <v>2510</v>
      </c>
      <c r="I4127" s="63" t="e">
        <f t="array" ref="I4127">_xlfn.IFS(#REF!="1",1,#REF!="2",2,#REF!="3",3,#REF!="1A",4,#REF!="1B",5,#REF!="2A",6,#REF!="2B",7,#REF!="3A",8,#REF!="3B",9,#REF!="4A",10,#REF!="","")</f>
        <v>#REF!</v>
      </c>
      <c r="J4127">
        <f>VLOOKUP(F4127,profesor!$G$2:$H$101,2,0)</f>
        <v>64</v>
      </c>
      <c r="K4127">
        <f>VLOOKUP(H4127,ar_predmet!A:C,3,0)</f>
        <v>280</v>
      </c>
      <c r="L4127" s="3" t="str">
        <f>VLOOKUP(H4127,ar_predmet!A:C,2,FALSE())</f>
        <v>KM301</v>
      </c>
      <c r="M4127">
        <f>+VLOOKUP(G4127,tip_dogodka!$B$2:$C$10,2,0)</f>
        <v>7</v>
      </c>
      <c r="N4127">
        <f>+VLOOKUP(E4127,prostor!$F$1:$G$101,2,0)</f>
        <v>55</v>
      </c>
      <c r="O4127">
        <f t="shared" si="255"/>
        <v>240</v>
      </c>
      <c r="P4127">
        <f>VLOOKUP(O4127,mi2hh!A$2:B$4261,2,FALSE())</f>
        <v>5</v>
      </c>
      <c r="Q4127" t="str">
        <f t="shared" si="256"/>
        <v>Izr</v>
      </c>
      <c r="R4127" t="str">
        <f t="shared" si="257"/>
        <v>VS</v>
      </c>
      <c r="S4127" s="24" t="s">
        <v>1256</v>
      </c>
      <c r="T4127" t="str">
        <f t="shared" si="258"/>
        <v/>
      </c>
      <c r="U4127">
        <f>VLOOKUP(S4127,ar_skupina!L$2:M$136,2,FALSE())</f>
        <v>109</v>
      </c>
    </row>
    <row r="4128" spans="1:21" ht="14.25" customHeight="1" x14ac:dyDescent="0.25">
      <c r="A4128">
        <v>4966</v>
      </c>
      <c r="B4128" s="9">
        <v>45377.635416666701</v>
      </c>
      <c r="C4128" s="9">
        <v>45377.739583333299</v>
      </c>
      <c r="D4128" t="s">
        <v>2507</v>
      </c>
      <c r="E4128">
        <v>301</v>
      </c>
      <c r="F4128" t="s">
        <v>2504</v>
      </c>
      <c r="G4128" t="s">
        <v>3</v>
      </c>
      <c r="H4128" t="s">
        <v>1548</v>
      </c>
      <c r="I4128" s="63" t="e">
        <f t="array" ref="I4128">_xlfn.IFS(#REF!="1",1,#REF!="2",2,#REF!="3",3,#REF!="1A",4,#REF!="1B",5,#REF!="2A",6,#REF!="2B",7,#REF!="3A",8,#REF!="3B",9,#REF!="4A",10,#REF!="","")</f>
        <v>#REF!</v>
      </c>
      <c r="J4128">
        <f>VLOOKUP(F4128,profesor!$G$2:$H$101,2,0)</f>
        <v>64</v>
      </c>
      <c r="K4128">
        <f>VLOOKUP(H4128,ar_predmet!A:C,3,0)</f>
        <v>79</v>
      </c>
      <c r="L4128" s="3">
        <f>VLOOKUP(H4128,ar_predmet!A:C,2,FALSE())</f>
        <v>6117</v>
      </c>
      <c r="M4128">
        <f>+VLOOKUP(G4128,tip_dogodka!$B$2:$C$10,2,0)</f>
        <v>2</v>
      </c>
      <c r="N4128">
        <f>+VLOOKUP(E4128,prostor!$F$1:$G$101,2,0)</f>
        <v>5</v>
      </c>
      <c r="O4128">
        <f t="shared" si="255"/>
        <v>150</v>
      </c>
      <c r="P4128">
        <f>VLOOKUP(O4128,mi2hh!A$2:B$4261,2,FALSE())</f>
        <v>3</v>
      </c>
      <c r="Q4128" t="str">
        <f t="shared" si="256"/>
        <v>Red</v>
      </c>
      <c r="R4128" t="str">
        <f t="shared" si="257"/>
        <v>UN</v>
      </c>
      <c r="S4128" s="24" t="s">
        <v>1192</v>
      </c>
      <c r="T4128" t="str">
        <f t="shared" si="258"/>
        <v/>
      </c>
      <c r="U4128">
        <f>VLOOKUP(S4128,ar_skupina!L$2:M$136,2,FALSE())</f>
        <v>50</v>
      </c>
    </row>
    <row r="4129" spans="1:21" ht="14.25" customHeight="1" x14ac:dyDescent="0.25">
      <c r="A4129">
        <v>4967</v>
      </c>
      <c r="B4129" s="9">
        <v>45280.677083333299</v>
      </c>
      <c r="C4129" s="9">
        <v>45280.916666666701</v>
      </c>
      <c r="D4129" t="s">
        <v>2506</v>
      </c>
      <c r="E4129" t="s">
        <v>16</v>
      </c>
      <c r="F4129" t="s">
        <v>2504</v>
      </c>
      <c r="G4129" t="s">
        <v>5</v>
      </c>
      <c r="H4129" t="s">
        <v>1551</v>
      </c>
      <c r="I4129" s="63" t="e">
        <f t="array" ref="I4129">_xlfn.IFS(#REF!="1",1,#REF!="2",2,#REF!="3",3,#REF!="1A",4,#REF!="1B",5,#REF!="2A",6,#REF!="2B",7,#REF!="3A",8,#REF!="3B",9,#REF!="4A",10,#REF!="","")</f>
        <v>#REF!</v>
      </c>
      <c r="J4129">
        <f>VLOOKUP(F4129,profesor!$G$2:$H$101,2,0)</f>
        <v>64</v>
      </c>
      <c r="K4129">
        <f>VLOOKUP(H4129,ar_predmet!A:C,3,0)</f>
        <v>250</v>
      </c>
      <c r="L4129" s="3" t="str">
        <f>VLOOKUP(H4129,ar_predmet!A:C,2,FALSE())</f>
        <v>S210</v>
      </c>
      <c r="M4129">
        <f>+VLOOKUP(G4129,tip_dogodka!$B$2:$C$10,2,0)</f>
        <v>4</v>
      </c>
      <c r="N4129">
        <f>+VLOOKUP(E4129,prostor!$F$1:$G$101,2,0)</f>
        <v>54</v>
      </c>
      <c r="O4129">
        <f t="shared" si="255"/>
        <v>345</v>
      </c>
      <c r="P4129">
        <f>VLOOKUP(O4129,mi2hh!A$2:B$4261,2,FALSE())</f>
        <v>7</v>
      </c>
      <c r="Q4129" t="str">
        <f t="shared" si="256"/>
        <v>Izr</v>
      </c>
      <c r="R4129" t="str">
        <f t="shared" si="257"/>
        <v>VS</v>
      </c>
      <c r="S4129" s="24" t="s">
        <v>1246</v>
      </c>
      <c r="T4129" t="str">
        <f t="shared" si="258"/>
        <v/>
      </c>
      <c r="U4129">
        <f>VLOOKUP(S4129,ar_skupina!L$2:M$136,2,FALSE())</f>
        <v>100</v>
      </c>
    </row>
    <row r="4130" spans="1:21" ht="14.25" customHeight="1" x14ac:dyDescent="0.25">
      <c r="A4130">
        <v>4968</v>
      </c>
      <c r="B4130" s="9">
        <v>45278.677083333299</v>
      </c>
      <c r="C4130" s="9">
        <v>45278.916666666701</v>
      </c>
      <c r="D4130" t="s">
        <v>2506</v>
      </c>
      <c r="E4130" t="s">
        <v>16</v>
      </c>
      <c r="F4130" t="s">
        <v>2504</v>
      </c>
      <c r="G4130" t="s">
        <v>5</v>
      </c>
      <c r="H4130" t="s">
        <v>1551</v>
      </c>
      <c r="I4130" s="63" t="e">
        <f t="array" ref="I4130">_xlfn.IFS(#REF!="1",1,#REF!="2",2,#REF!="3",3,#REF!="1A",4,#REF!="1B",5,#REF!="2A",6,#REF!="2B",7,#REF!="3A",8,#REF!="3B",9,#REF!="4A",10,#REF!="","")</f>
        <v>#REF!</v>
      </c>
      <c r="J4130">
        <f>VLOOKUP(F4130,profesor!$G$2:$H$101,2,0)</f>
        <v>64</v>
      </c>
      <c r="K4130">
        <f>VLOOKUP(H4130,ar_predmet!A:C,3,0)</f>
        <v>250</v>
      </c>
      <c r="L4130" s="3" t="str">
        <f>VLOOKUP(H4130,ar_predmet!A:C,2,FALSE())</f>
        <v>S210</v>
      </c>
      <c r="M4130">
        <f>+VLOOKUP(G4130,tip_dogodka!$B$2:$C$10,2,0)</f>
        <v>4</v>
      </c>
      <c r="N4130">
        <f>+VLOOKUP(E4130,prostor!$F$1:$G$101,2,0)</f>
        <v>54</v>
      </c>
      <c r="O4130">
        <f t="shared" si="255"/>
        <v>345</v>
      </c>
      <c r="P4130">
        <f>VLOOKUP(O4130,mi2hh!A$2:B$4261,2,FALSE())</f>
        <v>7</v>
      </c>
      <c r="Q4130" t="str">
        <f t="shared" si="256"/>
        <v>Izr</v>
      </c>
      <c r="R4130" t="str">
        <f t="shared" si="257"/>
        <v>VS</v>
      </c>
      <c r="S4130" s="24" t="s">
        <v>1246</v>
      </c>
      <c r="T4130" t="str">
        <f t="shared" si="258"/>
        <v/>
      </c>
      <c r="U4130">
        <f>VLOOKUP(S4130,ar_skupina!L$2:M$136,2,FALSE())</f>
        <v>100</v>
      </c>
    </row>
    <row r="4131" spans="1:21" ht="14.25" customHeight="1" x14ac:dyDescent="0.25">
      <c r="A4131">
        <v>4969</v>
      </c>
      <c r="B4131" s="9">
        <v>45281.708333333299</v>
      </c>
      <c r="C4131" s="9">
        <v>45281.84375</v>
      </c>
      <c r="D4131" t="s">
        <v>2503</v>
      </c>
      <c r="E4131" t="s">
        <v>17</v>
      </c>
      <c r="F4131" t="s">
        <v>2504</v>
      </c>
      <c r="G4131" t="s">
        <v>3</v>
      </c>
      <c r="H4131" t="s">
        <v>1551</v>
      </c>
      <c r="I4131" s="63" t="e">
        <f t="array" ref="I4131">_xlfn.IFS(#REF!="1",1,#REF!="2",2,#REF!="3",3,#REF!="1A",4,#REF!="1B",5,#REF!="2A",6,#REF!="2B",7,#REF!="3A",8,#REF!="3B",9,#REF!="4A",10,#REF!="","")</f>
        <v>#REF!</v>
      </c>
      <c r="J4131">
        <f>VLOOKUP(F4131,profesor!$G$2:$H$101,2,0)</f>
        <v>64</v>
      </c>
      <c r="K4131">
        <f>VLOOKUP(H4131,ar_predmet!A:C,3,0)</f>
        <v>250</v>
      </c>
      <c r="L4131" s="3" t="str">
        <f>VLOOKUP(H4131,ar_predmet!A:C,2,FALSE())</f>
        <v>S210</v>
      </c>
      <c r="M4131">
        <f>+VLOOKUP(G4131,tip_dogodka!$B$2:$C$10,2,0)</f>
        <v>2</v>
      </c>
      <c r="N4131">
        <f>+VLOOKUP(E4131,prostor!$F$1:$G$101,2,0)</f>
        <v>55</v>
      </c>
      <c r="O4131">
        <f t="shared" si="255"/>
        <v>195</v>
      </c>
      <c r="P4131">
        <f>VLOOKUP(O4131,mi2hh!A$2:B$4261,2,FALSE())</f>
        <v>4</v>
      </c>
      <c r="Q4131" t="str">
        <f t="shared" si="256"/>
        <v>Izr</v>
      </c>
      <c r="R4131" t="str">
        <f t="shared" si="257"/>
        <v>VS</v>
      </c>
      <c r="S4131" s="24" t="s">
        <v>1246</v>
      </c>
      <c r="T4131" t="str">
        <f t="shared" si="258"/>
        <v/>
      </c>
      <c r="U4131">
        <f>VLOOKUP(S4131,ar_skupina!L$2:M$136,2,FALSE())</f>
        <v>100</v>
      </c>
    </row>
    <row r="4132" spans="1:21" ht="14.25" customHeight="1" x14ac:dyDescent="0.25">
      <c r="A4132">
        <v>4970</v>
      </c>
      <c r="B4132" s="9">
        <v>45373.375</v>
      </c>
      <c r="C4132" s="9">
        <v>45373.479166666701</v>
      </c>
      <c r="D4132" t="s">
        <v>2507</v>
      </c>
      <c r="E4132">
        <v>301</v>
      </c>
      <c r="F4132" t="s">
        <v>2504</v>
      </c>
      <c r="G4132" t="s">
        <v>3</v>
      </c>
      <c r="H4132" t="s">
        <v>1548</v>
      </c>
      <c r="I4132" s="63" t="e">
        <f t="array" ref="I4132">_xlfn.IFS(#REF!="1",1,#REF!="2",2,#REF!="3",3,#REF!="1A",4,#REF!="1B",5,#REF!="2A",6,#REF!="2B",7,#REF!="3A",8,#REF!="3B",9,#REF!="4A",10,#REF!="","")</f>
        <v>#REF!</v>
      </c>
      <c r="J4132">
        <f>VLOOKUP(F4132,profesor!$G$2:$H$101,2,0)</f>
        <v>64</v>
      </c>
      <c r="K4132">
        <f>VLOOKUP(H4132,ar_predmet!A:C,3,0)</f>
        <v>79</v>
      </c>
      <c r="L4132" s="3">
        <f>VLOOKUP(H4132,ar_predmet!A:C,2,FALSE())</f>
        <v>6117</v>
      </c>
      <c r="M4132">
        <f>+VLOOKUP(G4132,tip_dogodka!$B$2:$C$10,2,0)</f>
        <v>2</v>
      </c>
      <c r="N4132">
        <f>+VLOOKUP(E4132,prostor!$F$1:$G$101,2,0)</f>
        <v>5</v>
      </c>
      <c r="O4132">
        <f t="shared" si="255"/>
        <v>150</v>
      </c>
      <c r="P4132">
        <f>VLOOKUP(O4132,mi2hh!A$2:B$4261,2,FALSE())</f>
        <v>3</v>
      </c>
      <c r="Q4132" t="str">
        <f t="shared" si="256"/>
        <v>Red</v>
      </c>
      <c r="R4132" t="str">
        <f t="shared" si="257"/>
        <v>UN</v>
      </c>
      <c r="S4132" s="24" t="s">
        <v>1192</v>
      </c>
      <c r="T4132" t="str">
        <f t="shared" si="258"/>
        <v/>
      </c>
      <c r="U4132">
        <f>VLOOKUP(S4132,ar_skupina!L$2:M$136,2,FALSE())</f>
        <v>50</v>
      </c>
    </row>
    <row r="4133" spans="1:21" ht="14.25" customHeight="1" x14ac:dyDescent="0.25">
      <c r="A4133">
        <v>4971</v>
      </c>
      <c r="B4133" s="9">
        <v>45246.635416666701</v>
      </c>
      <c r="C4133" s="9">
        <v>45246.739583333299</v>
      </c>
      <c r="D4133" t="s">
        <v>2508</v>
      </c>
      <c r="E4133">
        <v>111</v>
      </c>
      <c r="F4133" t="s">
        <v>2504</v>
      </c>
      <c r="G4133" t="s">
        <v>3</v>
      </c>
      <c r="H4133" t="s">
        <v>1546</v>
      </c>
      <c r="I4133" s="63" t="e">
        <f t="array" ref="I4133">_xlfn.IFS(#REF!="1",1,#REF!="2",2,#REF!="3",3,#REF!="1A",4,#REF!="1B",5,#REF!="2A",6,#REF!="2B",7,#REF!="3A",8,#REF!="3B",9,#REF!="4A",10,#REF!="","")</f>
        <v>#REF!</v>
      </c>
      <c r="J4133">
        <f>VLOOKUP(F4133,profesor!$G$2:$H$101,2,0)</f>
        <v>64</v>
      </c>
      <c r="K4133">
        <f>VLOOKUP(H4133,ar_predmet!A:C,3,0)</f>
        <v>6</v>
      </c>
      <c r="L4133" s="3">
        <f>VLOOKUP(H4133,ar_predmet!A:C,2,FALSE())</f>
        <v>5112</v>
      </c>
      <c r="M4133">
        <f>+VLOOKUP(G4133,tip_dogodka!$B$2:$C$10,2,0)</f>
        <v>2</v>
      </c>
      <c r="N4133">
        <f>+VLOOKUP(E4133,prostor!$F$1:$G$101,2,0)</f>
        <v>4</v>
      </c>
      <c r="O4133">
        <f t="shared" si="255"/>
        <v>150</v>
      </c>
      <c r="P4133">
        <f>VLOOKUP(O4133,mi2hh!A$2:B$4261,2,FALSE())</f>
        <v>3</v>
      </c>
      <c r="Q4133" t="str">
        <f t="shared" si="256"/>
        <v>Red</v>
      </c>
      <c r="R4133" t="str">
        <f t="shared" si="257"/>
        <v>VS</v>
      </c>
      <c r="S4133" s="24" t="s">
        <v>1128</v>
      </c>
      <c r="T4133" t="str">
        <f t="shared" si="258"/>
        <v/>
      </c>
      <c r="U4133">
        <f>VLOOKUP(S4133,ar_skupina!L$2:M$136,2,FALSE())</f>
        <v>1</v>
      </c>
    </row>
    <row r="4134" spans="1:21" ht="14.25" customHeight="1" x14ac:dyDescent="0.25">
      <c r="A4134">
        <v>4972</v>
      </c>
      <c r="B4134" s="9">
        <v>45232.75</v>
      </c>
      <c r="C4134" s="9">
        <v>45232.854166666701</v>
      </c>
      <c r="D4134" t="s">
        <v>2508</v>
      </c>
      <c r="E4134">
        <v>111</v>
      </c>
      <c r="F4134" t="s">
        <v>2504</v>
      </c>
      <c r="G4134" t="s">
        <v>3</v>
      </c>
      <c r="H4134" t="s">
        <v>1546</v>
      </c>
      <c r="I4134" s="63" t="e">
        <f t="array" ref="I4134">_xlfn.IFS(#REF!="1",1,#REF!="2",2,#REF!="3",3,#REF!="1A",4,#REF!="1B",5,#REF!="2A",6,#REF!="2B",7,#REF!="3A",8,#REF!="3B",9,#REF!="4A",10,#REF!="","")</f>
        <v>#REF!</v>
      </c>
      <c r="J4134">
        <f>VLOOKUP(F4134,profesor!$G$2:$H$101,2,0)</f>
        <v>64</v>
      </c>
      <c r="K4134">
        <f>VLOOKUP(H4134,ar_predmet!A:C,3,0)</f>
        <v>6</v>
      </c>
      <c r="L4134" s="3">
        <f>VLOOKUP(H4134,ar_predmet!A:C,2,FALSE())</f>
        <v>5112</v>
      </c>
      <c r="M4134">
        <f>+VLOOKUP(G4134,tip_dogodka!$B$2:$C$10,2,0)</f>
        <v>2</v>
      </c>
      <c r="N4134">
        <f>+VLOOKUP(E4134,prostor!$F$1:$G$101,2,0)</f>
        <v>4</v>
      </c>
      <c r="O4134">
        <f t="shared" si="255"/>
        <v>150</v>
      </c>
      <c r="P4134">
        <f>VLOOKUP(O4134,mi2hh!A$2:B$4261,2,FALSE())</f>
        <v>3</v>
      </c>
      <c r="Q4134" t="str">
        <f t="shared" si="256"/>
        <v>Red</v>
      </c>
      <c r="R4134" t="str">
        <f t="shared" si="257"/>
        <v>VS</v>
      </c>
      <c r="S4134" s="24" t="s">
        <v>1128</v>
      </c>
      <c r="T4134" t="str">
        <f t="shared" si="258"/>
        <v/>
      </c>
      <c r="U4134">
        <f>VLOOKUP(S4134,ar_skupina!L$2:M$136,2,FALSE())</f>
        <v>1</v>
      </c>
    </row>
    <row r="4135" spans="1:21" ht="14.25" customHeight="1" x14ac:dyDescent="0.25">
      <c r="A4135">
        <v>4973</v>
      </c>
      <c r="B4135" s="9">
        <v>45370.75</v>
      </c>
      <c r="C4135" s="9">
        <v>45370.854166666701</v>
      </c>
      <c r="D4135" t="s">
        <v>2512</v>
      </c>
      <c r="E4135" t="s">
        <v>16</v>
      </c>
      <c r="F4135" t="s">
        <v>2504</v>
      </c>
      <c r="G4135" t="s">
        <v>5</v>
      </c>
      <c r="H4135" t="s">
        <v>1548</v>
      </c>
      <c r="I4135" s="63" t="e">
        <f t="array" ref="I4135">_xlfn.IFS(#REF!="1",1,#REF!="2",2,#REF!="3",3,#REF!="1A",4,#REF!="1B",5,#REF!="2A",6,#REF!="2B",7,#REF!="3A",8,#REF!="3B",9,#REF!="4A",10,#REF!="","")</f>
        <v>#REF!</v>
      </c>
      <c r="J4135">
        <f>VLOOKUP(F4135,profesor!$G$2:$H$101,2,0)</f>
        <v>64</v>
      </c>
      <c r="K4135">
        <f>VLOOKUP(H4135,ar_predmet!A:C,3,0)</f>
        <v>79</v>
      </c>
      <c r="L4135" s="3">
        <f>VLOOKUP(H4135,ar_predmet!A:C,2,FALSE())</f>
        <v>6117</v>
      </c>
      <c r="M4135">
        <f>+VLOOKUP(G4135,tip_dogodka!$B$2:$C$10,2,0)</f>
        <v>4</v>
      </c>
      <c r="N4135">
        <f>+VLOOKUP(E4135,prostor!$F$1:$G$101,2,0)</f>
        <v>54</v>
      </c>
      <c r="O4135">
        <f t="shared" si="255"/>
        <v>150</v>
      </c>
      <c r="P4135">
        <f>VLOOKUP(O4135,mi2hh!A$2:B$4261,2,FALSE())</f>
        <v>3</v>
      </c>
      <c r="Q4135" t="str">
        <f t="shared" si="256"/>
        <v>Red</v>
      </c>
      <c r="R4135" t="str">
        <f t="shared" si="257"/>
        <v>UN</v>
      </c>
      <c r="S4135" s="24" t="s">
        <v>1192</v>
      </c>
      <c r="T4135" t="str">
        <f t="shared" si="258"/>
        <v/>
      </c>
      <c r="U4135">
        <f>VLOOKUP(S4135,ar_skupina!L$2:M$136,2,FALSE())</f>
        <v>50</v>
      </c>
    </row>
    <row r="4136" spans="1:21" ht="14.25" customHeight="1" x14ac:dyDescent="0.25">
      <c r="A4136">
        <v>4974</v>
      </c>
      <c r="B4136" s="9">
        <v>45236.75</v>
      </c>
      <c r="C4136" s="9">
        <v>45236.854166666701</v>
      </c>
      <c r="D4136" t="s">
        <v>2513</v>
      </c>
      <c r="E4136" t="s">
        <v>16</v>
      </c>
      <c r="F4136" t="s">
        <v>2504</v>
      </c>
      <c r="G4136" t="s">
        <v>5</v>
      </c>
      <c r="H4136" t="s">
        <v>1546</v>
      </c>
      <c r="I4136" s="63" t="e">
        <f t="array" ref="I4136">_xlfn.IFS(#REF!="1",1,#REF!="2",2,#REF!="3",3,#REF!="1A",4,#REF!="1B",5,#REF!="2A",6,#REF!="2B",7,#REF!="3A",8,#REF!="3B",9,#REF!="4A",10,#REF!="","")</f>
        <v>#REF!</v>
      </c>
      <c r="J4136">
        <f>VLOOKUP(F4136,profesor!$G$2:$H$101,2,0)</f>
        <v>64</v>
      </c>
      <c r="K4136">
        <f>VLOOKUP(H4136,ar_predmet!A:C,3,0)</f>
        <v>6</v>
      </c>
      <c r="L4136" s="3">
        <f>VLOOKUP(H4136,ar_predmet!A:C,2,FALSE())</f>
        <v>5112</v>
      </c>
      <c r="M4136">
        <f>+VLOOKUP(G4136,tip_dogodka!$B$2:$C$10,2,0)</f>
        <v>4</v>
      </c>
      <c r="N4136">
        <f>+VLOOKUP(E4136,prostor!$F$1:$G$101,2,0)</f>
        <v>54</v>
      </c>
      <c r="O4136">
        <f t="shared" si="255"/>
        <v>150</v>
      </c>
      <c r="P4136">
        <f>VLOOKUP(O4136,mi2hh!A$2:B$4261,2,FALSE())</f>
        <v>3</v>
      </c>
      <c r="Q4136" t="str">
        <f t="shared" si="256"/>
        <v>Red</v>
      </c>
      <c r="R4136" t="str">
        <f t="shared" si="257"/>
        <v>VS</v>
      </c>
      <c r="S4136" s="24" t="s">
        <v>1128</v>
      </c>
      <c r="T4136" t="str">
        <f t="shared" si="258"/>
        <v/>
      </c>
      <c r="U4136">
        <f>VLOOKUP(S4136,ar_skupina!L$2:M$136,2,FALSE())</f>
        <v>1</v>
      </c>
    </row>
    <row r="4137" spans="1:21" ht="14.25" customHeight="1" x14ac:dyDescent="0.25">
      <c r="A4137">
        <v>4975</v>
      </c>
      <c r="B4137" s="9">
        <v>45225.791666666701</v>
      </c>
      <c r="C4137" s="9">
        <v>45225.895833333299</v>
      </c>
      <c r="D4137" t="s">
        <v>2514</v>
      </c>
      <c r="E4137" t="s">
        <v>17</v>
      </c>
      <c r="F4137" t="s">
        <v>2504</v>
      </c>
      <c r="G4137" t="s">
        <v>8</v>
      </c>
      <c r="H4137" t="s">
        <v>1546</v>
      </c>
      <c r="I4137" s="63" t="e">
        <f t="array" ref="I4137">_xlfn.IFS(#REF!="1",1,#REF!="2",2,#REF!="3",3,#REF!="1A",4,#REF!="1B",5,#REF!="2A",6,#REF!="2B",7,#REF!="3A",8,#REF!="3B",9,#REF!="4A",10,#REF!="","")</f>
        <v>#REF!</v>
      </c>
      <c r="J4137">
        <f>VLOOKUP(F4137,profesor!$G$2:$H$101,2,0)</f>
        <v>64</v>
      </c>
      <c r="K4137">
        <f>VLOOKUP(H4137,ar_predmet!A:C,3,0)</f>
        <v>6</v>
      </c>
      <c r="L4137" s="3">
        <f>VLOOKUP(H4137,ar_predmet!A:C,2,FALSE())</f>
        <v>5112</v>
      </c>
      <c r="M4137">
        <f>+VLOOKUP(G4137,tip_dogodka!$B$2:$C$10,2,0)</f>
        <v>7</v>
      </c>
      <c r="N4137">
        <f>+VLOOKUP(E4137,prostor!$F$1:$G$101,2,0)</f>
        <v>55</v>
      </c>
      <c r="O4137">
        <f t="shared" si="255"/>
        <v>150</v>
      </c>
      <c r="P4137">
        <f>VLOOKUP(O4137,mi2hh!A$2:B$4261,2,FALSE())</f>
        <v>3</v>
      </c>
      <c r="Q4137" t="str">
        <f t="shared" si="256"/>
        <v>Red</v>
      </c>
      <c r="R4137" t="str">
        <f t="shared" si="257"/>
        <v>VS</v>
      </c>
      <c r="S4137" s="24" t="s">
        <v>1128</v>
      </c>
      <c r="T4137" t="str">
        <f t="shared" si="258"/>
        <v/>
      </c>
      <c r="U4137">
        <f>VLOOKUP(S4137,ar_skupina!L$2:M$136,2,FALSE())</f>
        <v>1</v>
      </c>
    </row>
    <row r="4138" spans="1:21" ht="14.25" customHeight="1" x14ac:dyDescent="0.25">
      <c r="A4138">
        <v>4976</v>
      </c>
      <c r="B4138" s="9">
        <v>45237.75</v>
      </c>
      <c r="C4138" s="9">
        <v>45237.854166666701</v>
      </c>
      <c r="D4138" t="s">
        <v>2513</v>
      </c>
      <c r="E4138" t="s">
        <v>16</v>
      </c>
      <c r="F4138" t="s">
        <v>2504</v>
      </c>
      <c r="G4138" t="s">
        <v>5</v>
      </c>
      <c r="H4138" t="s">
        <v>1546</v>
      </c>
      <c r="I4138" s="63" t="e">
        <f t="array" ref="I4138">_xlfn.IFS(#REF!="1",1,#REF!="2",2,#REF!="3",3,#REF!="1A",4,#REF!="1B",5,#REF!="2A",6,#REF!="2B",7,#REF!="3A",8,#REF!="3B",9,#REF!="4A",10,#REF!="","")</f>
        <v>#REF!</v>
      </c>
      <c r="J4138">
        <f>VLOOKUP(F4138,profesor!$G$2:$H$101,2,0)</f>
        <v>64</v>
      </c>
      <c r="K4138">
        <f>VLOOKUP(H4138,ar_predmet!A:C,3,0)</f>
        <v>6</v>
      </c>
      <c r="L4138" s="3">
        <f>VLOOKUP(H4138,ar_predmet!A:C,2,FALSE())</f>
        <v>5112</v>
      </c>
      <c r="M4138">
        <f>+VLOOKUP(G4138,tip_dogodka!$B$2:$C$10,2,0)</f>
        <v>4</v>
      </c>
      <c r="N4138">
        <f>+VLOOKUP(E4138,prostor!$F$1:$G$101,2,0)</f>
        <v>54</v>
      </c>
      <c r="O4138">
        <f t="shared" si="255"/>
        <v>150</v>
      </c>
      <c r="P4138">
        <f>VLOOKUP(O4138,mi2hh!A$2:B$4261,2,FALSE())</f>
        <v>3</v>
      </c>
      <c r="Q4138" t="str">
        <f t="shared" si="256"/>
        <v>Red</v>
      </c>
      <c r="R4138" t="str">
        <f t="shared" si="257"/>
        <v>VS</v>
      </c>
      <c r="S4138" s="24" t="s">
        <v>1128</v>
      </c>
      <c r="T4138" t="str">
        <f t="shared" si="258"/>
        <v/>
      </c>
      <c r="U4138">
        <f>VLOOKUP(S4138,ar_skupina!L$2:M$136,2,FALSE())</f>
        <v>1</v>
      </c>
    </row>
    <row r="4139" spans="1:21" ht="14.25" customHeight="1" x14ac:dyDescent="0.25">
      <c r="A4139">
        <v>4977</v>
      </c>
      <c r="B4139" s="9">
        <v>45243.75</v>
      </c>
      <c r="C4139" s="9">
        <v>45243.854166666701</v>
      </c>
      <c r="D4139" t="s">
        <v>2513</v>
      </c>
      <c r="E4139" t="s">
        <v>16</v>
      </c>
      <c r="F4139" t="s">
        <v>2504</v>
      </c>
      <c r="G4139" t="s">
        <v>5</v>
      </c>
      <c r="H4139" t="s">
        <v>1546</v>
      </c>
      <c r="I4139" s="63" t="e">
        <f t="array" ref="I4139">_xlfn.IFS(#REF!="1",1,#REF!="2",2,#REF!="3",3,#REF!="1A",4,#REF!="1B",5,#REF!="2A",6,#REF!="2B",7,#REF!="3A",8,#REF!="3B",9,#REF!="4A",10,#REF!="","")</f>
        <v>#REF!</v>
      </c>
      <c r="J4139">
        <f>VLOOKUP(F4139,profesor!$G$2:$H$101,2,0)</f>
        <v>64</v>
      </c>
      <c r="K4139">
        <f>VLOOKUP(H4139,ar_predmet!A:C,3,0)</f>
        <v>6</v>
      </c>
      <c r="L4139" s="3">
        <f>VLOOKUP(H4139,ar_predmet!A:C,2,FALSE())</f>
        <v>5112</v>
      </c>
      <c r="M4139">
        <f>+VLOOKUP(G4139,tip_dogodka!$B$2:$C$10,2,0)</f>
        <v>4</v>
      </c>
      <c r="N4139">
        <f>+VLOOKUP(E4139,prostor!$F$1:$G$101,2,0)</f>
        <v>54</v>
      </c>
      <c r="O4139">
        <f t="shared" si="255"/>
        <v>150</v>
      </c>
      <c r="P4139">
        <f>VLOOKUP(O4139,mi2hh!A$2:B$4261,2,FALSE())</f>
        <v>3</v>
      </c>
      <c r="Q4139" t="str">
        <f t="shared" si="256"/>
        <v>Red</v>
      </c>
      <c r="R4139" t="str">
        <f t="shared" si="257"/>
        <v>VS</v>
      </c>
      <c r="S4139" s="24" t="s">
        <v>1128</v>
      </c>
      <c r="T4139" t="str">
        <f t="shared" si="258"/>
        <v/>
      </c>
      <c r="U4139">
        <f>VLOOKUP(S4139,ar_skupina!L$2:M$136,2,FALSE())</f>
        <v>1</v>
      </c>
    </row>
    <row r="4140" spans="1:21" ht="14.25" customHeight="1" x14ac:dyDescent="0.25">
      <c r="A4140">
        <v>4978</v>
      </c>
      <c r="B4140" s="9">
        <v>45279.708333333299</v>
      </c>
      <c r="C4140" s="9">
        <v>45279.84375</v>
      </c>
      <c r="D4140" t="s">
        <v>2503</v>
      </c>
      <c r="E4140" t="s">
        <v>17</v>
      </c>
      <c r="F4140" t="s">
        <v>2504</v>
      </c>
      <c r="G4140" t="s">
        <v>3</v>
      </c>
      <c r="H4140" t="s">
        <v>1551</v>
      </c>
      <c r="I4140" s="63" t="e">
        <f t="array" ref="I4140">_xlfn.IFS(#REF!="1",1,#REF!="2",2,#REF!="3",3,#REF!="1A",4,#REF!="1B",5,#REF!="2A",6,#REF!="2B",7,#REF!="3A",8,#REF!="3B",9,#REF!="4A",10,#REF!="","")</f>
        <v>#REF!</v>
      </c>
      <c r="J4140">
        <f>VLOOKUP(F4140,profesor!$G$2:$H$101,2,0)</f>
        <v>64</v>
      </c>
      <c r="K4140">
        <f>VLOOKUP(H4140,ar_predmet!A:C,3,0)</f>
        <v>250</v>
      </c>
      <c r="L4140" s="3" t="str">
        <f>VLOOKUP(H4140,ar_predmet!A:C,2,FALSE())</f>
        <v>S210</v>
      </c>
      <c r="M4140">
        <f>+VLOOKUP(G4140,tip_dogodka!$B$2:$C$10,2,0)</f>
        <v>2</v>
      </c>
      <c r="N4140">
        <f>+VLOOKUP(E4140,prostor!$F$1:$G$101,2,0)</f>
        <v>55</v>
      </c>
      <c r="O4140">
        <f t="shared" si="255"/>
        <v>195</v>
      </c>
      <c r="P4140">
        <f>VLOOKUP(O4140,mi2hh!A$2:B$4261,2,FALSE())</f>
        <v>4</v>
      </c>
      <c r="Q4140" t="str">
        <f t="shared" si="256"/>
        <v>Izr</v>
      </c>
      <c r="R4140" t="str">
        <f t="shared" si="257"/>
        <v>VS</v>
      </c>
      <c r="S4140" s="24" t="s">
        <v>1246</v>
      </c>
      <c r="T4140" t="str">
        <f t="shared" si="258"/>
        <v/>
      </c>
      <c r="U4140">
        <f>VLOOKUP(S4140,ar_skupina!L$2:M$136,2,FALSE())</f>
        <v>100</v>
      </c>
    </row>
    <row r="4141" spans="1:21" ht="14.25" customHeight="1" x14ac:dyDescent="0.25">
      <c r="A4141">
        <v>4979</v>
      </c>
      <c r="B4141" s="9">
        <v>45372.635416666701</v>
      </c>
      <c r="C4141" s="9">
        <v>45372.739583333299</v>
      </c>
      <c r="D4141" t="s">
        <v>2507</v>
      </c>
      <c r="E4141">
        <v>301</v>
      </c>
      <c r="F4141" t="s">
        <v>2504</v>
      </c>
      <c r="G4141" t="s">
        <v>3</v>
      </c>
      <c r="H4141" t="s">
        <v>1548</v>
      </c>
      <c r="I4141" s="63" t="e">
        <f t="array" ref="I4141">_xlfn.IFS(#REF!="1",1,#REF!="2",2,#REF!="3",3,#REF!="1A",4,#REF!="1B",5,#REF!="2A",6,#REF!="2B",7,#REF!="3A",8,#REF!="3B",9,#REF!="4A",10,#REF!="","")</f>
        <v>#REF!</v>
      </c>
      <c r="J4141">
        <f>VLOOKUP(F4141,profesor!$G$2:$H$101,2,0)</f>
        <v>64</v>
      </c>
      <c r="K4141">
        <f>VLOOKUP(H4141,ar_predmet!A:C,3,0)</f>
        <v>79</v>
      </c>
      <c r="L4141" s="3">
        <f>VLOOKUP(H4141,ar_predmet!A:C,2,FALSE())</f>
        <v>6117</v>
      </c>
      <c r="M4141">
        <f>+VLOOKUP(G4141,tip_dogodka!$B$2:$C$10,2,0)</f>
        <v>2</v>
      </c>
      <c r="N4141">
        <f>+VLOOKUP(E4141,prostor!$F$1:$G$101,2,0)</f>
        <v>5</v>
      </c>
      <c r="O4141">
        <f t="shared" si="255"/>
        <v>150</v>
      </c>
      <c r="P4141">
        <f>VLOOKUP(O4141,mi2hh!A$2:B$4261,2,FALSE())</f>
        <v>3</v>
      </c>
      <c r="Q4141" t="str">
        <f t="shared" si="256"/>
        <v>Red</v>
      </c>
      <c r="R4141" t="str">
        <f t="shared" si="257"/>
        <v>UN</v>
      </c>
      <c r="S4141" s="24" t="s">
        <v>1192</v>
      </c>
      <c r="T4141" t="str">
        <f t="shared" si="258"/>
        <v/>
      </c>
      <c r="U4141">
        <f>VLOOKUP(S4141,ar_skupina!L$2:M$136,2,FALSE())</f>
        <v>50</v>
      </c>
    </row>
    <row r="4142" spans="1:21" ht="14.25" customHeight="1" x14ac:dyDescent="0.25">
      <c r="A4142">
        <v>4980</v>
      </c>
      <c r="B4142" s="9">
        <v>45376.635416666701</v>
      </c>
      <c r="C4142" s="9">
        <v>45376.739583333299</v>
      </c>
      <c r="D4142" t="s">
        <v>2512</v>
      </c>
      <c r="E4142" t="s">
        <v>16</v>
      </c>
      <c r="F4142" t="s">
        <v>2504</v>
      </c>
      <c r="G4142" t="s">
        <v>5</v>
      </c>
      <c r="H4142" t="s">
        <v>1548</v>
      </c>
      <c r="I4142" s="63" t="e">
        <f t="array" ref="I4142">_xlfn.IFS(#REF!="1",1,#REF!="2",2,#REF!="3",3,#REF!="1A",4,#REF!="1B",5,#REF!="2A",6,#REF!="2B",7,#REF!="3A",8,#REF!="3B",9,#REF!="4A",10,#REF!="","")</f>
        <v>#REF!</v>
      </c>
      <c r="J4142">
        <f>VLOOKUP(F4142,profesor!$G$2:$H$101,2,0)</f>
        <v>64</v>
      </c>
      <c r="K4142">
        <f>VLOOKUP(H4142,ar_predmet!A:C,3,0)</f>
        <v>79</v>
      </c>
      <c r="L4142" s="3">
        <f>VLOOKUP(H4142,ar_predmet!A:C,2,FALSE())</f>
        <v>6117</v>
      </c>
      <c r="M4142">
        <f>+VLOOKUP(G4142,tip_dogodka!$B$2:$C$10,2,0)</f>
        <v>4</v>
      </c>
      <c r="N4142">
        <f>+VLOOKUP(E4142,prostor!$F$1:$G$101,2,0)</f>
        <v>54</v>
      </c>
      <c r="O4142">
        <f t="shared" si="255"/>
        <v>150</v>
      </c>
      <c r="P4142">
        <f>VLOOKUP(O4142,mi2hh!A$2:B$4261,2,FALSE())</f>
        <v>3</v>
      </c>
      <c r="Q4142" t="str">
        <f t="shared" si="256"/>
        <v>Red</v>
      </c>
      <c r="R4142" t="str">
        <f t="shared" si="257"/>
        <v>UN</v>
      </c>
      <c r="S4142" s="24" t="s">
        <v>1192</v>
      </c>
      <c r="T4142" t="str">
        <f t="shared" si="258"/>
        <v/>
      </c>
      <c r="U4142">
        <f>VLOOKUP(S4142,ar_skupina!L$2:M$136,2,FALSE())</f>
        <v>50</v>
      </c>
    </row>
    <row r="4143" spans="1:21" ht="14.25" customHeight="1" x14ac:dyDescent="0.25">
      <c r="A4143">
        <v>4981</v>
      </c>
      <c r="B4143" s="9">
        <v>45378.635416666701</v>
      </c>
      <c r="C4143" s="9">
        <v>45378.739583333299</v>
      </c>
      <c r="D4143" t="s">
        <v>2512</v>
      </c>
      <c r="E4143" t="s">
        <v>16</v>
      </c>
      <c r="F4143" t="s">
        <v>2504</v>
      </c>
      <c r="G4143" t="s">
        <v>5</v>
      </c>
      <c r="H4143" t="s">
        <v>1548</v>
      </c>
      <c r="I4143" s="63" t="e">
        <f t="array" ref="I4143">_xlfn.IFS(#REF!="1",1,#REF!="2",2,#REF!="3",3,#REF!="1A",4,#REF!="1B",5,#REF!="2A",6,#REF!="2B",7,#REF!="3A",8,#REF!="3B",9,#REF!="4A",10,#REF!="","")</f>
        <v>#REF!</v>
      </c>
      <c r="J4143">
        <f>VLOOKUP(F4143,profesor!$G$2:$H$101,2,0)</f>
        <v>64</v>
      </c>
      <c r="K4143">
        <f>VLOOKUP(H4143,ar_predmet!A:C,3,0)</f>
        <v>79</v>
      </c>
      <c r="L4143" s="3">
        <f>VLOOKUP(H4143,ar_predmet!A:C,2,FALSE())</f>
        <v>6117</v>
      </c>
      <c r="M4143">
        <f>+VLOOKUP(G4143,tip_dogodka!$B$2:$C$10,2,0)</f>
        <v>4</v>
      </c>
      <c r="N4143">
        <f>+VLOOKUP(E4143,prostor!$F$1:$G$101,2,0)</f>
        <v>54</v>
      </c>
      <c r="O4143">
        <f t="shared" si="255"/>
        <v>150</v>
      </c>
      <c r="P4143">
        <f>VLOOKUP(O4143,mi2hh!A$2:B$4261,2,FALSE())</f>
        <v>3</v>
      </c>
      <c r="Q4143" t="str">
        <f t="shared" si="256"/>
        <v>Red</v>
      </c>
      <c r="R4143" t="str">
        <f t="shared" si="257"/>
        <v>UN</v>
      </c>
      <c r="S4143" s="24" t="s">
        <v>1192</v>
      </c>
      <c r="T4143" t="str">
        <f t="shared" si="258"/>
        <v/>
      </c>
      <c r="U4143">
        <f>VLOOKUP(S4143,ar_skupina!L$2:M$136,2,FALSE())</f>
        <v>50</v>
      </c>
    </row>
    <row r="4144" spans="1:21" ht="14.25" customHeight="1" x14ac:dyDescent="0.25">
      <c r="A4144">
        <v>4982</v>
      </c>
      <c r="B4144" s="9">
        <v>45384.677083333299</v>
      </c>
      <c r="C4144" s="9">
        <v>45384.78125</v>
      </c>
      <c r="D4144" t="s">
        <v>2507</v>
      </c>
      <c r="E4144">
        <v>301</v>
      </c>
      <c r="F4144" t="s">
        <v>2504</v>
      </c>
      <c r="G4144" t="s">
        <v>3</v>
      </c>
      <c r="H4144" t="s">
        <v>1548</v>
      </c>
      <c r="I4144" s="63" t="e">
        <f t="array" ref="I4144">_xlfn.IFS(#REF!="1",1,#REF!="2",2,#REF!="3",3,#REF!="1A",4,#REF!="1B",5,#REF!="2A",6,#REF!="2B",7,#REF!="3A",8,#REF!="3B",9,#REF!="4A",10,#REF!="","")</f>
        <v>#REF!</v>
      </c>
      <c r="J4144">
        <f>VLOOKUP(F4144,profesor!$G$2:$H$101,2,0)</f>
        <v>64</v>
      </c>
      <c r="K4144">
        <f>VLOOKUP(H4144,ar_predmet!A:C,3,0)</f>
        <v>79</v>
      </c>
      <c r="L4144" s="3">
        <f>VLOOKUP(H4144,ar_predmet!A:C,2,FALSE())</f>
        <v>6117</v>
      </c>
      <c r="M4144">
        <f>+VLOOKUP(G4144,tip_dogodka!$B$2:$C$10,2,0)</f>
        <v>2</v>
      </c>
      <c r="N4144">
        <f>+VLOOKUP(E4144,prostor!$F$1:$G$101,2,0)</f>
        <v>5</v>
      </c>
      <c r="O4144">
        <f t="shared" si="255"/>
        <v>150</v>
      </c>
      <c r="P4144">
        <f>VLOOKUP(O4144,mi2hh!A$2:B$4261,2,FALSE())</f>
        <v>3</v>
      </c>
      <c r="Q4144" t="str">
        <f t="shared" si="256"/>
        <v>Red</v>
      </c>
      <c r="R4144" t="str">
        <f t="shared" si="257"/>
        <v>UN</v>
      </c>
      <c r="S4144" s="24" t="s">
        <v>1192</v>
      </c>
      <c r="T4144" t="str">
        <f t="shared" si="258"/>
        <v/>
      </c>
      <c r="U4144">
        <f>VLOOKUP(S4144,ar_skupina!L$2:M$136,2,FALSE())</f>
        <v>50</v>
      </c>
    </row>
    <row r="4145" spans="1:21" ht="14.25" customHeight="1" x14ac:dyDescent="0.25">
      <c r="A4145">
        <v>4983</v>
      </c>
      <c r="B4145" s="9">
        <v>45268.375</v>
      </c>
      <c r="C4145" s="9">
        <v>45268.479166666701</v>
      </c>
      <c r="D4145" t="s">
        <v>2515</v>
      </c>
      <c r="E4145" t="s">
        <v>17</v>
      </c>
      <c r="F4145" t="s">
        <v>2516</v>
      </c>
      <c r="G4145" t="s">
        <v>2</v>
      </c>
      <c r="H4145" t="s">
        <v>2226</v>
      </c>
      <c r="I4145" s="63" t="e">
        <f t="array" ref="I4145">_xlfn.IFS(#REF!="1",1,#REF!="2",2,#REF!="3",3,#REF!="1A",4,#REF!="1B",5,#REF!="2A",6,#REF!="2B",7,#REF!="3A",8,#REF!="3B",9,#REF!="4A",10,#REF!="","")</f>
        <v>#REF!</v>
      </c>
      <c r="J4145">
        <f>VLOOKUP(F4145,profesor!$G$2:$H$101,2,0)</f>
        <v>41</v>
      </c>
      <c r="K4145">
        <f>VLOOKUP(H4145,ar_predmet!A:C,3,0)</f>
        <v>147</v>
      </c>
      <c r="L4145" s="3">
        <f>VLOOKUP(H4145,ar_predmet!A:C,2,FALSE())</f>
        <v>7101</v>
      </c>
      <c r="M4145">
        <f>+VLOOKUP(G4145,tip_dogodka!$B$2:$C$10,2,0)</f>
        <v>1</v>
      </c>
      <c r="N4145">
        <f>+VLOOKUP(E4145,prostor!$F$1:$G$101,2,0)</f>
        <v>55</v>
      </c>
      <c r="O4145">
        <f t="shared" si="255"/>
        <v>150</v>
      </c>
      <c r="P4145">
        <f>VLOOKUP(O4145,mi2hh!A$2:B$4261,2,FALSE())</f>
        <v>3</v>
      </c>
      <c r="Q4145" t="str">
        <f t="shared" si="256"/>
        <v>Red</v>
      </c>
      <c r="R4145" t="str">
        <f t="shared" si="257"/>
        <v>MA</v>
      </c>
      <c r="S4145" s="24" t="s">
        <v>1219</v>
      </c>
      <c r="T4145" t="str">
        <f t="shared" si="258"/>
        <v/>
      </c>
      <c r="U4145">
        <f>VLOOKUP(S4145,ar_skupina!L$2:M$136,2,FALSE())</f>
        <v>76</v>
      </c>
    </row>
    <row r="4146" spans="1:21" ht="14.25" customHeight="1" x14ac:dyDescent="0.25">
      <c r="A4146">
        <v>4984</v>
      </c>
      <c r="B4146" s="9">
        <v>45257.75</v>
      </c>
      <c r="C4146" s="9">
        <v>45257.885416666701</v>
      </c>
      <c r="D4146" t="s">
        <v>1692</v>
      </c>
      <c r="E4146" t="s">
        <v>17</v>
      </c>
      <c r="F4146" t="s">
        <v>2516</v>
      </c>
      <c r="G4146" t="s">
        <v>2</v>
      </c>
      <c r="H4146" t="s">
        <v>998</v>
      </c>
      <c r="I4146" s="63" t="e">
        <f t="array" ref="I4146">_xlfn.IFS(#REF!="1",1,#REF!="2",2,#REF!="3",3,#REF!="1A",4,#REF!="1B",5,#REF!="2A",6,#REF!="2B",7,#REF!="3A",8,#REF!="3B",9,#REF!="4A",10,#REF!="","")</f>
        <v>#REF!</v>
      </c>
      <c r="J4146">
        <f>VLOOKUP(F4146,profesor!$G$2:$H$101,2,0)</f>
        <v>41</v>
      </c>
      <c r="K4146">
        <f>VLOOKUP(H4146,ar_predmet!A:C,3,0)</f>
        <v>288</v>
      </c>
      <c r="L4146" s="3">
        <f>VLOOKUP(H4146,ar_predmet!A:C,2,FALSE())</f>
        <v>4124</v>
      </c>
      <c r="M4146">
        <f>+VLOOKUP(G4146,tip_dogodka!$B$2:$C$10,2,0)</f>
        <v>1</v>
      </c>
      <c r="N4146">
        <f>+VLOOKUP(E4146,prostor!$F$1:$G$101,2,0)</f>
        <v>55</v>
      </c>
      <c r="O4146">
        <f t="shared" si="255"/>
        <v>195</v>
      </c>
      <c r="P4146">
        <f>VLOOKUP(O4146,mi2hh!A$2:B$4261,2,FALSE())</f>
        <v>4</v>
      </c>
      <c r="Q4146" t="str">
        <f t="shared" si="256"/>
        <v>Izr</v>
      </c>
      <c r="R4146" t="str">
        <f t="shared" si="257"/>
        <v>DO</v>
      </c>
      <c r="S4146" s="24" t="s">
        <v>1277</v>
      </c>
      <c r="T4146" t="str">
        <f t="shared" si="258"/>
        <v/>
      </c>
      <c r="U4146">
        <f>VLOOKUP(S4146,ar_skupina!L$2:M$136,2,FALSE())</f>
        <v>128</v>
      </c>
    </row>
    <row r="4147" spans="1:21" ht="14.25" customHeight="1" x14ac:dyDescent="0.25">
      <c r="A4147">
        <v>4985</v>
      </c>
      <c r="B4147" s="9">
        <v>45407.416666666701</v>
      </c>
      <c r="C4147" s="9">
        <v>45407.520833333299</v>
      </c>
      <c r="D4147" t="s">
        <v>2517</v>
      </c>
      <c r="E4147">
        <v>301</v>
      </c>
      <c r="F4147" t="s">
        <v>2516</v>
      </c>
      <c r="G4147" t="s">
        <v>2</v>
      </c>
      <c r="H4147" t="s">
        <v>1449</v>
      </c>
      <c r="I4147" s="63" t="e">
        <f t="array" ref="I4147">_xlfn.IFS(#REF!="1",1,#REF!="2",2,#REF!="3",3,#REF!="1A",4,#REF!="1B",5,#REF!="2A",6,#REF!="2B",7,#REF!="3A",8,#REF!="3B",9,#REF!="4A",10,#REF!="","")</f>
        <v>#REF!</v>
      </c>
      <c r="J4147">
        <f>VLOOKUP(F4147,profesor!$G$2:$H$101,2,0)</f>
        <v>41</v>
      </c>
      <c r="K4147">
        <f>VLOOKUP(H4147,ar_predmet!A:C,3,0)</f>
        <v>83</v>
      </c>
      <c r="L4147" s="3">
        <f>VLOOKUP(H4147,ar_predmet!A:C,2,FALSE())</f>
        <v>6121</v>
      </c>
      <c r="M4147">
        <f>+VLOOKUP(G4147,tip_dogodka!$B$2:$C$10,2,0)</f>
        <v>1</v>
      </c>
      <c r="N4147">
        <f>+VLOOKUP(E4147,prostor!$F$1:$G$101,2,0)</f>
        <v>5</v>
      </c>
      <c r="O4147">
        <f t="shared" si="255"/>
        <v>150</v>
      </c>
      <c r="P4147">
        <f>VLOOKUP(O4147,mi2hh!A$2:B$4261,2,FALSE())</f>
        <v>3</v>
      </c>
      <c r="Q4147" t="str">
        <f t="shared" si="256"/>
        <v>Red</v>
      </c>
      <c r="R4147" t="str">
        <f t="shared" si="257"/>
        <v>UN</v>
      </c>
      <c r="S4147" s="24" t="s">
        <v>1192</v>
      </c>
      <c r="T4147" t="str">
        <f t="shared" si="258"/>
        <v/>
      </c>
      <c r="U4147">
        <f>VLOOKUP(S4147,ar_skupina!L$2:M$136,2,FALSE())</f>
        <v>50</v>
      </c>
    </row>
    <row r="4148" spans="1:21" ht="14.25" customHeight="1" x14ac:dyDescent="0.25">
      <c r="A4148">
        <v>4986</v>
      </c>
      <c r="B4148" s="9">
        <v>45274.375</v>
      </c>
      <c r="C4148" s="9">
        <v>45274.479166666701</v>
      </c>
      <c r="D4148" t="s">
        <v>2515</v>
      </c>
      <c r="E4148">
        <v>307</v>
      </c>
      <c r="F4148" t="s">
        <v>2516</v>
      </c>
      <c r="G4148" t="s">
        <v>2</v>
      </c>
      <c r="H4148" t="s">
        <v>2226</v>
      </c>
      <c r="I4148" s="63" t="e">
        <f t="array" ref="I4148">_xlfn.IFS(#REF!="1",1,#REF!="2",2,#REF!="3",3,#REF!="1A",4,#REF!="1B",5,#REF!="2A",6,#REF!="2B",7,#REF!="3A",8,#REF!="3B",9,#REF!="4A",10,#REF!="","")</f>
        <v>#REF!</v>
      </c>
      <c r="J4148">
        <f>VLOOKUP(F4148,profesor!$G$2:$H$101,2,0)</f>
        <v>41</v>
      </c>
      <c r="K4148">
        <f>VLOOKUP(H4148,ar_predmet!A:C,3,0)</f>
        <v>147</v>
      </c>
      <c r="L4148" s="3">
        <f>VLOOKUP(H4148,ar_predmet!A:C,2,FALSE())</f>
        <v>7101</v>
      </c>
      <c r="M4148">
        <f>+VLOOKUP(G4148,tip_dogodka!$B$2:$C$10,2,0)</f>
        <v>1</v>
      </c>
      <c r="N4148">
        <f>+VLOOKUP(E4148,prostor!$F$1:$G$101,2,0)</f>
        <v>9</v>
      </c>
      <c r="O4148">
        <f t="shared" si="255"/>
        <v>150</v>
      </c>
      <c r="P4148">
        <f>VLOOKUP(O4148,mi2hh!A$2:B$4261,2,FALSE())</f>
        <v>3</v>
      </c>
      <c r="Q4148" t="str">
        <f t="shared" si="256"/>
        <v>Red</v>
      </c>
      <c r="R4148" t="str">
        <f t="shared" si="257"/>
        <v>MA</v>
      </c>
      <c r="S4148" s="24" t="s">
        <v>1219</v>
      </c>
      <c r="T4148" t="str">
        <f t="shared" si="258"/>
        <v/>
      </c>
      <c r="U4148">
        <f>VLOOKUP(S4148,ar_skupina!L$2:M$136,2,FALSE())</f>
        <v>76</v>
      </c>
    </row>
    <row r="4149" spans="1:21" ht="14.25" customHeight="1" x14ac:dyDescent="0.25">
      <c r="A4149">
        <v>4987</v>
      </c>
      <c r="B4149" s="9">
        <v>45251.75</v>
      </c>
      <c r="C4149" s="9">
        <v>45251.854166666701</v>
      </c>
      <c r="D4149" t="s">
        <v>2518</v>
      </c>
      <c r="E4149" t="s">
        <v>17</v>
      </c>
      <c r="F4149" t="s">
        <v>2516</v>
      </c>
      <c r="G4149" t="s">
        <v>2</v>
      </c>
      <c r="H4149" t="s">
        <v>1636</v>
      </c>
      <c r="I4149" s="63" t="e">
        <f t="array" ref="I4149">_xlfn.IFS(#REF!="1",1,#REF!="2",2,#REF!="3",3,#REF!="1A",4,#REF!="1B",5,#REF!="2A",6,#REF!="2B",7,#REF!="3A",8,#REF!="3B",9,#REF!="4A",10,#REF!="","")</f>
        <v>#REF!</v>
      </c>
      <c r="J4149">
        <f>VLOOKUP(F4149,profesor!$G$2:$H$101,2,0)</f>
        <v>41</v>
      </c>
      <c r="K4149">
        <f>VLOOKUP(H4149,ar_predmet!A:C,3,0)</f>
        <v>10</v>
      </c>
      <c r="L4149" s="3">
        <f>VLOOKUP(H4149,ar_predmet!A:C,2,FALSE())</f>
        <v>5116</v>
      </c>
      <c r="M4149">
        <f>+VLOOKUP(G4149,tip_dogodka!$B$2:$C$10,2,0)</f>
        <v>1</v>
      </c>
      <c r="N4149">
        <f>+VLOOKUP(E4149,prostor!$F$1:$G$101,2,0)</f>
        <v>55</v>
      </c>
      <c r="O4149">
        <f t="shared" si="255"/>
        <v>150</v>
      </c>
      <c r="P4149">
        <f>VLOOKUP(O4149,mi2hh!A$2:B$4261,2,FALSE())</f>
        <v>3</v>
      </c>
      <c r="Q4149" t="str">
        <f t="shared" si="256"/>
        <v>Izr</v>
      </c>
      <c r="R4149" t="str">
        <f t="shared" si="257"/>
        <v>VS</v>
      </c>
      <c r="S4149" s="24" t="s">
        <v>1241</v>
      </c>
      <c r="T4149" t="str">
        <f t="shared" si="258"/>
        <v/>
      </c>
      <c r="U4149">
        <f>VLOOKUP(S4149,ar_skupina!L$2:M$136,2,FALSE())</f>
        <v>90</v>
      </c>
    </row>
    <row r="4150" spans="1:21" ht="14.25" customHeight="1" x14ac:dyDescent="0.25">
      <c r="A4150">
        <v>4989</v>
      </c>
      <c r="B4150" s="9">
        <v>45385.53125</v>
      </c>
      <c r="C4150" s="9">
        <v>45385.635416666701</v>
      </c>
      <c r="D4150" t="s">
        <v>2517</v>
      </c>
      <c r="E4150">
        <v>301</v>
      </c>
      <c r="F4150" t="s">
        <v>2516</v>
      </c>
      <c r="G4150" t="s">
        <v>2</v>
      </c>
      <c r="H4150" t="s">
        <v>1449</v>
      </c>
      <c r="I4150" s="63" t="e">
        <f t="array" ref="I4150">_xlfn.IFS(#REF!="1",1,#REF!="2",2,#REF!="3",3,#REF!="1A",4,#REF!="1B",5,#REF!="2A",6,#REF!="2B",7,#REF!="3A",8,#REF!="3B",9,#REF!="4A",10,#REF!="","")</f>
        <v>#REF!</v>
      </c>
      <c r="J4150">
        <f>VLOOKUP(F4150,profesor!$G$2:$H$101,2,0)</f>
        <v>41</v>
      </c>
      <c r="K4150">
        <f>VLOOKUP(H4150,ar_predmet!A:C,3,0)</f>
        <v>83</v>
      </c>
      <c r="L4150" s="3">
        <f>VLOOKUP(H4150,ar_predmet!A:C,2,FALSE())</f>
        <v>6121</v>
      </c>
      <c r="M4150">
        <f>+VLOOKUP(G4150,tip_dogodka!$B$2:$C$10,2,0)</f>
        <v>1</v>
      </c>
      <c r="N4150">
        <f>+VLOOKUP(E4150,prostor!$F$1:$G$101,2,0)</f>
        <v>5</v>
      </c>
      <c r="O4150">
        <f t="shared" si="255"/>
        <v>150</v>
      </c>
      <c r="P4150">
        <f>VLOOKUP(O4150,mi2hh!A$2:B$4261,2,FALSE())</f>
        <v>3</v>
      </c>
      <c r="Q4150" t="str">
        <f t="shared" si="256"/>
        <v>Red</v>
      </c>
      <c r="R4150" t="str">
        <f t="shared" si="257"/>
        <v>UN</v>
      </c>
      <c r="S4150" s="24" t="s">
        <v>1192</v>
      </c>
      <c r="T4150" t="str">
        <f t="shared" si="258"/>
        <v/>
      </c>
      <c r="U4150">
        <f>VLOOKUP(S4150,ar_skupina!L$2:M$136,2,FALSE())</f>
        <v>50</v>
      </c>
    </row>
    <row r="4151" spans="1:21" ht="14.25" customHeight="1" x14ac:dyDescent="0.25">
      <c r="A4151">
        <v>4990</v>
      </c>
      <c r="B4151" s="9">
        <v>45258.375</v>
      </c>
      <c r="C4151" s="9">
        <v>45258.479166666701</v>
      </c>
      <c r="D4151" t="s">
        <v>2515</v>
      </c>
      <c r="E4151" t="s">
        <v>17</v>
      </c>
      <c r="F4151" t="s">
        <v>2516</v>
      </c>
      <c r="G4151" t="s">
        <v>2</v>
      </c>
      <c r="H4151" t="s">
        <v>2226</v>
      </c>
      <c r="I4151" s="63" t="e">
        <f t="array" ref="I4151">_xlfn.IFS(#REF!="1",1,#REF!="2",2,#REF!="3",3,#REF!="1A",4,#REF!="1B",5,#REF!="2A",6,#REF!="2B",7,#REF!="3A",8,#REF!="3B",9,#REF!="4A",10,#REF!="","")</f>
        <v>#REF!</v>
      </c>
      <c r="J4151">
        <f>VLOOKUP(F4151,profesor!$G$2:$H$101,2,0)</f>
        <v>41</v>
      </c>
      <c r="K4151">
        <f>VLOOKUP(H4151,ar_predmet!A:C,3,0)</f>
        <v>147</v>
      </c>
      <c r="L4151" s="3">
        <f>VLOOKUP(H4151,ar_predmet!A:C,2,FALSE())</f>
        <v>7101</v>
      </c>
      <c r="M4151">
        <f>+VLOOKUP(G4151,tip_dogodka!$B$2:$C$10,2,0)</f>
        <v>1</v>
      </c>
      <c r="N4151">
        <f>+VLOOKUP(E4151,prostor!$F$1:$G$101,2,0)</f>
        <v>55</v>
      </c>
      <c r="O4151">
        <f t="shared" si="255"/>
        <v>150</v>
      </c>
      <c r="P4151">
        <f>VLOOKUP(O4151,mi2hh!A$2:B$4261,2,FALSE())</f>
        <v>3</v>
      </c>
      <c r="Q4151" t="str">
        <f t="shared" si="256"/>
        <v>Red</v>
      </c>
      <c r="R4151" t="str">
        <f t="shared" si="257"/>
        <v>MA</v>
      </c>
      <c r="S4151" s="24" t="s">
        <v>1219</v>
      </c>
      <c r="T4151" t="str">
        <f t="shared" si="258"/>
        <v/>
      </c>
      <c r="U4151">
        <f>VLOOKUP(S4151,ar_skupina!L$2:M$136,2,FALSE())</f>
        <v>76</v>
      </c>
    </row>
    <row r="4152" spans="1:21" ht="14.25" customHeight="1" x14ac:dyDescent="0.25">
      <c r="A4152">
        <v>4991</v>
      </c>
      <c r="B4152" s="9">
        <v>45225.416666666701</v>
      </c>
      <c r="C4152" s="9">
        <v>45225.520833333299</v>
      </c>
      <c r="D4152" t="s">
        <v>2515</v>
      </c>
      <c r="E4152" t="s">
        <v>17</v>
      </c>
      <c r="F4152" t="s">
        <v>2516</v>
      </c>
      <c r="G4152" t="s">
        <v>2</v>
      </c>
      <c r="H4152" t="s">
        <v>2226</v>
      </c>
      <c r="I4152" s="63" t="e">
        <f t="array" ref="I4152">_xlfn.IFS(#REF!="1",1,#REF!="2",2,#REF!="3",3,#REF!="1A",4,#REF!="1B",5,#REF!="2A",6,#REF!="2B",7,#REF!="3A",8,#REF!="3B",9,#REF!="4A",10,#REF!="","")</f>
        <v>#REF!</v>
      </c>
      <c r="J4152">
        <f>VLOOKUP(F4152,profesor!$G$2:$H$101,2,0)</f>
        <v>41</v>
      </c>
      <c r="K4152">
        <f>VLOOKUP(H4152,ar_predmet!A:C,3,0)</f>
        <v>147</v>
      </c>
      <c r="L4152" s="3">
        <f>VLOOKUP(H4152,ar_predmet!A:C,2,FALSE())</f>
        <v>7101</v>
      </c>
      <c r="M4152">
        <f>+VLOOKUP(G4152,tip_dogodka!$B$2:$C$10,2,0)</f>
        <v>1</v>
      </c>
      <c r="N4152">
        <f>+VLOOKUP(E4152,prostor!$F$1:$G$101,2,0)</f>
        <v>55</v>
      </c>
      <c r="O4152">
        <f t="shared" si="255"/>
        <v>150</v>
      </c>
      <c r="P4152">
        <f>VLOOKUP(O4152,mi2hh!A$2:B$4261,2,FALSE())</f>
        <v>3</v>
      </c>
      <c r="Q4152" t="str">
        <f t="shared" si="256"/>
        <v>Red</v>
      </c>
      <c r="R4152" t="str">
        <f t="shared" si="257"/>
        <v>MA</v>
      </c>
      <c r="S4152" s="24" t="s">
        <v>1219</v>
      </c>
      <c r="T4152" t="str">
        <f t="shared" si="258"/>
        <v/>
      </c>
      <c r="U4152">
        <f>VLOOKUP(S4152,ar_skupina!L$2:M$136,2,FALSE())</f>
        <v>76</v>
      </c>
    </row>
    <row r="4153" spans="1:21" ht="14.25" customHeight="1" x14ac:dyDescent="0.25">
      <c r="A4153">
        <v>4992</v>
      </c>
      <c r="B4153" s="9">
        <v>45275.375</v>
      </c>
      <c r="C4153" s="9">
        <v>45275.479166666701</v>
      </c>
      <c r="D4153" t="s">
        <v>1352</v>
      </c>
      <c r="E4153" t="s">
        <v>17</v>
      </c>
      <c r="F4153" t="s">
        <v>2516</v>
      </c>
      <c r="G4153" t="s">
        <v>2</v>
      </c>
      <c r="H4153" t="s">
        <v>1353</v>
      </c>
      <c r="I4153" s="63" t="e">
        <f t="array" ref="I4153">_xlfn.IFS(#REF!="1",1,#REF!="2",2,#REF!="3",3,#REF!="1A",4,#REF!="1B",5,#REF!="2A",6,#REF!="2B",7,#REF!="3A",8,#REF!="3B",9,#REF!="4A",10,#REF!="","")</f>
        <v>#REF!</v>
      </c>
      <c r="J4153">
        <f>VLOOKUP(F4153,profesor!$G$2:$H$101,2,0)</f>
        <v>41</v>
      </c>
      <c r="K4153">
        <f>VLOOKUP(H4153,ar_predmet!A:C,3,0)</f>
        <v>185</v>
      </c>
      <c r="L4153" s="3">
        <f>VLOOKUP(H4153,ar_predmet!A:C,2,FALSE())</f>
        <v>7225</v>
      </c>
      <c r="M4153">
        <f>+VLOOKUP(G4153,tip_dogodka!$B$2:$C$10,2,0)</f>
        <v>1</v>
      </c>
      <c r="N4153">
        <f>+VLOOKUP(E4153,prostor!$F$1:$G$101,2,0)</f>
        <v>55</v>
      </c>
      <c r="O4153">
        <f t="shared" si="255"/>
        <v>150</v>
      </c>
      <c r="P4153">
        <f>VLOOKUP(O4153,mi2hh!A$2:B$4261,2,FALSE())</f>
        <v>3</v>
      </c>
      <c r="Q4153" t="str">
        <f t="shared" si="256"/>
        <v>Red</v>
      </c>
      <c r="R4153" t="str">
        <f t="shared" si="257"/>
        <v>MA</v>
      </c>
      <c r="S4153" s="24" t="s">
        <v>1354</v>
      </c>
      <c r="T4153" t="str">
        <f t="shared" si="258"/>
        <v/>
      </c>
      <c r="U4153">
        <f>VLOOKUP(S4153,ar_skupina!L$2:M$136,2,FALSE())</f>
        <v>78</v>
      </c>
    </row>
    <row r="4154" spans="1:21" ht="14.25" customHeight="1" x14ac:dyDescent="0.25">
      <c r="A4154">
        <v>4993</v>
      </c>
      <c r="B4154" s="9">
        <v>45226.416666666701</v>
      </c>
      <c r="C4154" s="9">
        <v>45226.520833333299</v>
      </c>
      <c r="D4154" t="s">
        <v>2515</v>
      </c>
      <c r="E4154" t="s">
        <v>17</v>
      </c>
      <c r="F4154" t="s">
        <v>2516</v>
      </c>
      <c r="G4154" t="s">
        <v>2</v>
      </c>
      <c r="H4154" t="s">
        <v>2226</v>
      </c>
      <c r="I4154" s="63" t="e">
        <f t="array" ref="I4154">_xlfn.IFS(#REF!="1",1,#REF!="2",2,#REF!="3",3,#REF!="1A",4,#REF!="1B",5,#REF!="2A",6,#REF!="2B",7,#REF!="3A",8,#REF!="3B",9,#REF!="4A",10,#REF!="","")</f>
        <v>#REF!</v>
      </c>
      <c r="J4154">
        <f>VLOOKUP(F4154,profesor!$G$2:$H$101,2,0)</f>
        <v>41</v>
      </c>
      <c r="K4154">
        <f>VLOOKUP(H4154,ar_predmet!A:C,3,0)</f>
        <v>147</v>
      </c>
      <c r="L4154" s="3">
        <f>VLOOKUP(H4154,ar_predmet!A:C,2,FALSE())</f>
        <v>7101</v>
      </c>
      <c r="M4154">
        <f>+VLOOKUP(G4154,tip_dogodka!$B$2:$C$10,2,0)</f>
        <v>1</v>
      </c>
      <c r="N4154">
        <f>+VLOOKUP(E4154,prostor!$F$1:$G$101,2,0)</f>
        <v>55</v>
      </c>
      <c r="O4154">
        <f t="shared" si="255"/>
        <v>150</v>
      </c>
      <c r="P4154">
        <f>VLOOKUP(O4154,mi2hh!A$2:B$4261,2,FALSE())</f>
        <v>3</v>
      </c>
      <c r="Q4154" t="str">
        <f t="shared" si="256"/>
        <v>Red</v>
      </c>
      <c r="R4154" t="str">
        <f t="shared" si="257"/>
        <v>MA</v>
      </c>
      <c r="S4154" s="24" t="s">
        <v>1219</v>
      </c>
      <c r="T4154" t="str">
        <f t="shared" si="258"/>
        <v/>
      </c>
      <c r="U4154">
        <f>VLOOKUP(S4154,ar_skupina!L$2:M$136,2,FALSE())</f>
        <v>76</v>
      </c>
    </row>
    <row r="4155" spans="1:21" ht="14.25" customHeight="1" x14ac:dyDescent="0.25">
      <c r="A4155">
        <v>4994</v>
      </c>
      <c r="B4155" s="9">
        <v>45271.375</v>
      </c>
      <c r="C4155" s="9">
        <v>45271.479166666701</v>
      </c>
      <c r="D4155" t="s">
        <v>1352</v>
      </c>
      <c r="E4155">
        <v>307</v>
      </c>
      <c r="F4155" t="s">
        <v>2516</v>
      </c>
      <c r="G4155" t="s">
        <v>2</v>
      </c>
      <c r="H4155" t="s">
        <v>1353</v>
      </c>
      <c r="I4155" s="63" t="e">
        <f t="array" ref="I4155">_xlfn.IFS(#REF!="1",1,#REF!="2",2,#REF!="3",3,#REF!="1A",4,#REF!="1B",5,#REF!="2A",6,#REF!="2B",7,#REF!="3A",8,#REF!="3B",9,#REF!="4A",10,#REF!="","")</f>
        <v>#REF!</v>
      </c>
      <c r="J4155">
        <f>VLOOKUP(F4155,profesor!$G$2:$H$101,2,0)</f>
        <v>41</v>
      </c>
      <c r="K4155">
        <f>VLOOKUP(H4155,ar_predmet!A:C,3,0)</f>
        <v>185</v>
      </c>
      <c r="L4155" s="3">
        <f>VLOOKUP(H4155,ar_predmet!A:C,2,FALSE())</f>
        <v>7225</v>
      </c>
      <c r="M4155">
        <f>+VLOOKUP(G4155,tip_dogodka!$B$2:$C$10,2,0)</f>
        <v>1</v>
      </c>
      <c r="N4155">
        <f>+VLOOKUP(E4155,prostor!$F$1:$G$101,2,0)</f>
        <v>9</v>
      </c>
      <c r="O4155">
        <f t="shared" si="255"/>
        <v>150</v>
      </c>
      <c r="P4155">
        <f>VLOOKUP(O4155,mi2hh!A$2:B$4261,2,FALSE())</f>
        <v>3</v>
      </c>
      <c r="Q4155" t="str">
        <f t="shared" si="256"/>
        <v>Red</v>
      </c>
      <c r="R4155" t="str">
        <f t="shared" si="257"/>
        <v>MA</v>
      </c>
      <c r="S4155" s="24" t="s">
        <v>1354</v>
      </c>
      <c r="T4155" t="str">
        <f t="shared" si="258"/>
        <v/>
      </c>
      <c r="U4155">
        <f>VLOOKUP(S4155,ar_skupina!L$2:M$136,2,FALSE())</f>
        <v>78</v>
      </c>
    </row>
    <row r="4156" spans="1:21" ht="14.25" customHeight="1" x14ac:dyDescent="0.25">
      <c r="A4156">
        <v>4995</v>
      </c>
      <c r="B4156" s="9">
        <v>45226.791666666701</v>
      </c>
      <c r="C4156" s="9">
        <v>45226.927083333299</v>
      </c>
      <c r="D4156" t="s">
        <v>2519</v>
      </c>
      <c r="E4156" t="s">
        <v>17</v>
      </c>
      <c r="F4156" t="s">
        <v>2516</v>
      </c>
      <c r="G4156" t="s">
        <v>2</v>
      </c>
      <c r="H4156" t="s">
        <v>2226</v>
      </c>
      <c r="I4156" s="63" t="e">
        <f t="array" ref="I4156">_xlfn.IFS(#REF!="1",1,#REF!="2",2,#REF!="3",3,#REF!="1A",4,#REF!="1B",5,#REF!="2A",6,#REF!="2B",7,#REF!="3A",8,#REF!="3B",9,#REF!="4A",10,#REF!="","")</f>
        <v>#REF!</v>
      </c>
      <c r="J4156">
        <f>VLOOKUP(F4156,profesor!$G$2:$H$101,2,0)</f>
        <v>41</v>
      </c>
      <c r="K4156">
        <f>VLOOKUP(H4156,ar_predmet!A:C,3,0)</f>
        <v>147</v>
      </c>
      <c r="L4156" s="3">
        <f>VLOOKUP(H4156,ar_predmet!A:C,2,FALSE())</f>
        <v>7101</v>
      </c>
      <c r="M4156">
        <f>+VLOOKUP(G4156,tip_dogodka!$B$2:$C$10,2,0)</f>
        <v>1</v>
      </c>
      <c r="N4156">
        <f>+VLOOKUP(E4156,prostor!$F$1:$G$101,2,0)</f>
        <v>55</v>
      </c>
      <c r="O4156">
        <f t="shared" si="255"/>
        <v>195</v>
      </c>
      <c r="P4156">
        <f>VLOOKUP(O4156,mi2hh!A$2:B$4261,2,FALSE())</f>
        <v>4</v>
      </c>
      <c r="Q4156" t="str">
        <f t="shared" si="256"/>
        <v>Izr</v>
      </c>
      <c r="R4156" t="str">
        <f t="shared" si="257"/>
        <v>MA</v>
      </c>
      <c r="S4156" s="24" t="s">
        <v>1262</v>
      </c>
      <c r="T4156" t="str">
        <f t="shared" si="258"/>
        <v/>
      </c>
      <c r="U4156">
        <f>VLOOKUP(S4156,ar_skupina!L$2:M$136,2,FALSE())</f>
        <v>114</v>
      </c>
    </row>
    <row r="4157" spans="1:21" ht="14.25" customHeight="1" x14ac:dyDescent="0.25">
      <c r="A4157">
        <v>4996</v>
      </c>
      <c r="B4157" s="9">
        <v>45435.791666666701</v>
      </c>
      <c r="C4157" s="9">
        <v>45435.895833333299</v>
      </c>
      <c r="D4157" t="s">
        <v>2520</v>
      </c>
      <c r="E4157" t="s">
        <v>16</v>
      </c>
      <c r="F4157" t="s">
        <v>2516</v>
      </c>
      <c r="G4157" t="s">
        <v>4</v>
      </c>
      <c r="H4157" t="s">
        <v>1449</v>
      </c>
      <c r="I4157" s="63" t="e">
        <f t="array" ref="I4157">_xlfn.IFS(#REF!="1",1,#REF!="2",2,#REF!="3",3,#REF!="1A",4,#REF!="1B",5,#REF!="2A",6,#REF!="2B",7,#REF!="3A",8,#REF!="3B",9,#REF!="4A",10,#REF!="","")</f>
        <v>#REF!</v>
      </c>
      <c r="J4157">
        <f>VLOOKUP(F4157,profesor!$G$2:$H$101,2,0)</f>
        <v>41</v>
      </c>
      <c r="K4157">
        <f>VLOOKUP(H4157,ar_predmet!A:C,3,0)</f>
        <v>83</v>
      </c>
      <c r="L4157" s="3">
        <f>VLOOKUP(H4157,ar_predmet!A:C,2,FALSE())</f>
        <v>6121</v>
      </c>
      <c r="M4157">
        <f>+VLOOKUP(G4157,tip_dogodka!$B$2:$C$10,2,0)</f>
        <v>3</v>
      </c>
      <c r="N4157">
        <f>+VLOOKUP(E4157,prostor!$F$1:$G$101,2,0)</f>
        <v>54</v>
      </c>
      <c r="O4157">
        <f t="shared" si="255"/>
        <v>150</v>
      </c>
      <c r="P4157">
        <f>VLOOKUP(O4157,mi2hh!A$2:B$4261,2,FALSE())</f>
        <v>3</v>
      </c>
      <c r="Q4157" t="str">
        <f t="shared" si="256"/>
        <v>Red</v>
      </c>
      <c r="R4157" t="str">
        <f t="shared" si="257"/>
        <v>UN</v>
      </c>
      <c r="S4157" s="24" t="s">
        <v>1192</v>
      </c>
      <c r="T4157" t="str">
        <f t="shared" si="258"/>
        <v/>
      </c>
      <c r="U4157">
        <f>VLOOKUP(S4157,ar_skupina!L$2:M$136,2,FALSE())</f>
        <v>50</v>
      </c>
    </row>
    <row r="4158" spans="1:21" ht="14.25" customHeight="1" x14ac:dyDescent="0.25">
      <c r="A4158">
        <v>4997</v>
      </c>
      <c r="B4158" s="9">
        <v>45419.677083333299</v>
      </c>
      <c r="C4158" s="9">
        <v>45419.78125</v>
      </c>
      <c r="D4158" t="s">
        <v>2520</v>
      </c>
      <c r="E4158" t="s">
        <v>16</v>
      </c>
      <c r="F4158" t="s">
        <v>2516</v>
      </c>
      <c r="G4158" t="s">
        <v>4</v>
      </c>
      <c r="H4158" t="s">
        <v>1449</v>
      </c>
      <c r="I4158" s="63" t="e">
        <f t="array" ref="I4158">_xlfn.IFS(#REF!="1",1,#REF!="2",2,#REF!="3",3,#REF!="1A",4,#REF!="1B",5,#REF!="2A",6,#REF!="2B",7,#REF!="3A",8,#REF!="3B",9,#REF!="4A",10,#REF!="","")</f>
        <v>#REF!</v>
      </c>
      <c r="J4158">
        <f>VLOOKUP(F4158,profesor!$G$2:$H$101,2,0)</f>
        <v>41</v>
      </c>
      <c r="K4158">
        <f>VLOOKUP(H4158,ar_predmet!A:C,3,0)</f>
        <v>83</v>
      </c>
      <c r="L4158" s="3">
        <f>VLOOKUP(H4158,ar_predmet!A:C,2,FALSE())</f>
        <v>6121</v>
      </c>
      <c r="M4158">
        <f>+VLOOKUP(G4158,tip_dogodka!$B$2:$C$10,2,0)</f>
        <v>3</v>
      </c>
      <c r="N4158">
        <f>+VLOOKUP(E4158,prostor!$F$1:$G$101,2,0)</f>
        <v>54</v>
      </c>
      <c r="O4158">
        <f t="shared" si="255"/>
        <v>150</v>
      </c>
      <c r="P4158">
        <f>VLOOKUP(O4158,mi2hh!A$2:B$4261,2,FALSE())</f>
        <v>3</v>
      </c>
      <c r="Q4158" t="str">
        <f t="shared" si="256"/>
        <v>Red</v>
      </c>
      <c r="R4158" t="str">
        <f t="shared" si="257"/>
        <v>UN</v>
      </c>
      <c r="S4158" s="24" t="s">
        <v>1192</v>
      </c>
      <c r="T4158" t="str">
        <f t="shared" si="258"/>
        <v/>
      </c>
      <c r="U4158">
        <f>VLOOKUP(S4158,ar_skupina!L$2:M$136,2,FALSE())</f>
        <v>50</v>
      </c>
    </row>
    <row r="4159" spans="1:21" ht="14.25" customHeight="1" x14ac:dyDescent="0.25">
      <c r="A4159">
        <v>4998</v>
      </c>
      <c r="B4159" s="9">
        <v>45376.489583333299</v>
      </c>
      <c r="C4159" s="9">
        <v>45376.59375</v>
      </c>
      <c r="D4159" t="s">
        <v>2517</v>
      </c>
      <c r="E4159">
        <v>301</v>
      </c>
      <c r="F4159" t="s">
        <v>2516</v>
      </c>
      <c r="G4159" t="s">
        <v>2</v>
      </c>
      <c r="H4159" t="s">
        <v>1449</v>
      </c>
      <c r="I4159" s="63" t="e">
        <f t="array" ref="I4159">_xlfn.IFS(#REF!="1",1,#REF!="2",2,#REF!="3",3,#REF!="1A",4,#REF!="1B",5,#REF!="2A",6,#REF!="2B",7,#REF!="3A",8,#REF!="3B",9,#REF!="4A",10,#REF!="","")</f>
        <v>#REF!</v>
      </c>
      <c r="J4159">
        <f>VLOOKUP(F4159,profesor!$G$2:$H$101,2,0)</f>
        <v>41</v>
      </c>
      <c r="K4159">
        <f>VLOOKUP(H4159,ar_predmet!A:C,3,0)</f>
        <v>83</v>
      </c>
      <c r="L4159" s="3">
        <f>VLOOKUP(H4159,ar_predmet!A:C,2,FALSE())</f>
        <v>6121</v>
      </c>
      <c r="M4159">
        <f>+VLOOKUP(G4159,tip_dogodka!$B$2:$C$10,2,0)</f>
        <v>1</v>
      </c>
      <c r="N4159">
        <f>+VLOOKUP(E4159,prostor!$F$1:$G$101,2,0)</f>
        <v>5</v>
      </c>
      <c r="O4159">
        <f t="shared" si="255"/>
        <v>150</v>
      </c>
      <c r="P4159">
        <f>VLOOKUP(O4159,mi2hh!A$2:B$4261,2,FALSE())</f>
        <v>3</v>
      </c>
      <c r="Q4159" t="str">
        <f t="shared" si="256"/>
        <v>Red</v>
      </c>
      <c r="R4159" t="str">
        <f t="shared" si="257"/>
        <v>UN</v>
      </c>
      <c r="S4159" s="24" t="s">
        <v>1192</v>
      </c>
      <c r="T4159" t="str">
        <f t="shared" si="258"/>
        <v/>
      </c>
      <c r="U4159">
        <f>VLOOKUP(S4159,ar_skupina!L$2:M$136,2,FALSE())</f>
        <v>50</v>
      </c>
    </row>
    <row r="4160" spans="1:21" ht="14.25" customHeight="1" x14ac:dyDescent="0.25">
      <c r="A4160">
        <v>4999</v>
      </c>
      <c r="B4160" s="9">
        <v>45316.375</v>
      </c>
      <c r="C4160" s="9">
        <v>45316.479166666701</v>
      </c>
      <c r="D4160" t="s">
        <v>2515</v>
      </c>
      <c r="E4160">
        <v>307</v>
      </c>
      <c r="F4160" t="s">
        <v>2516</v>
      </c>
      <c r="G4160" t="s">
        <v>2</v>
      </c>
      <c r="H4160" t="s">
        <v>2226</v>
      </c>
      <c r="I4160" s="63" t="e">
        <f t="array" ref="I4160">_xlfn.IFS(#REF!="1",1,#REF!="2",2,#REF!="3",3,#REF!="1A",4,#REF!="1B",5,#REF!="2A",6,#REF!="2B",7,#REF!="3A",8,#REF!="3B",9,#REF!="4A",10,#REF!="","")</f>
        <v>#REF!</v>
      </c>
      <c r="J4160">
        <f>VLOOKUP(F4160,profesor!$G$2:$H$101,2,0)</f>
        <v>41</v>
      </c>
      <c r="K4160">
        <f>VLOOKUP(H4160,ar_predmet!A:C,3,0)</f>
        <v>147</v>
      </c>
      <c r="L4160" s="3">
        <f>VLOOKUP(H4160,ar_predmet!A:C,2,FALSE())</f>
        <v>7101</v>
      </c>
      <c r="M4160">
        <f>+VLOOKUP(G4160,tip_dogodka!$B$2:$C$10,2,0)</f>
        <v>1</v>
      </c>
      <c r="N4160">
        <f>+VLOOKUP(E4160,prostor!$F$1:$G$101,2,0)</f>
        <v>9</v>
      </c>
      <c r="O4160">
        <f t="shared" si="255"/>
        <v>150</v>
      </c>
      <c r="P4160">
        <f>VLOOKUP(O4160,mi2hh!A$2:B$4261,2,FALSE())</f>
        <v>3</v>
      </c>
      <c r="Q4160" t="str">
        <f t="shared" si="256"/>
        <v>Red</v>
      </c>
      <c r="R4160" t="str">
        <f t="shared" si="257"/>
        <v>MA</v>
      </c>
      <c r="S4160" s="24" t="s">
        <v>1219</v>
      </c>
      <c r="T4160" t="str">
        <f t="shared" si="258"/>
        <v/>
      </c>
      <c r="U4160">
        <f>VLOOKUP(S4160,ar_skupina!L$2:M$136,2,FALSE())</f>
        <v>76</v>
      </c>
    </row>
    <row r="4161" spans="1:21" ht="14.25" customHeight="1" x14ac:dyDescent="0.25">
      <c r="A4161">
        <v>5000</v>
      </c>
      <c r="B4161" s="9">
        <v>45260.75</v>
      </c>
      <c r="C4161" s="9">
        <v>45260.885416666701</v>
      </c>
      <c r="D4161" t="s">
        <v>1692</v>
      </c>
      <c r="E4161" t="s">
        <v>17</v>
      </c>
      <c r="F4161" t="s">
        <v>2516</v>
      </c>
      <c r="G4161" t="s">
        <v>2</v>
      </c>
      <c r="H4161" t="s">
        <v>998</v>
      </c>
      <c r="I4161" s="63" t="e">
        <f t="array" ref="I4161">_xlfn.IFS(#REF!="1",1,#REF!="2",2,#REF!="3",3,#REF!="1A",4,#REF!="1B",5,#REF!="2A",6,#REF!="2B",7,#REF!="3A",8,#REF!="3B",9,#REF!="4A",10,#REF!="","")</f>
        <v>#REF!</v>
      </c>
      <c r="J4161">
        <f>VLOOKUP(F4161,profesor!$G$2:$H$101,2,0)</f>
        <v>41</v>
      </c>
      <c r="K4161">
        <f>VLOOKUP(H4161,ar_predmet!A:C,3,0)</f>
        <v>288</v>
      </c>
      <c r="L4161" s="3">
        <f>VLOOKUP(H4161,ar_predmet!A:C,2,FALSE())</f>
        <v>4124</v>
      </c>
      <c r="M4161">
        <f>+VLOOKUP(G4161,tip_dogodka!$B$2:$C$10,2,0)</f>
        <v>1</v>
      </c>
      <c r="N4161">
        <f>+VLOOKUP(E4161,prostor!$F$1:$G$101,2,0)</f>
        <v>55</v>
      </c>
      <c r="O4161">
        <f t="shared" si="255"/>
        <v>195</v>
      </c>
      <c r="P4161">
        <f>VLOOKUP(O4161,mi2hh!A$2:B$4261,2,FALSE())</f>
        <v>4</v>
      </c>
      <c r="Q4161" t="str">
        <f t="shared" si="256"/>
        <v>Izr</v>
      </c>
      <c r="R4161" t="str">
        <f t="shared" si="257"/>
        <v>DO</v>
      </c>
      <c r="S4161" s="24" t="s">
        <v>1277</v>
      </c>
      <c r="T4161" t="str">
        <f t="shared" si="258"/>
        <v/>
      </c>
      <c r="U4161">
        <f>VLOOKUP(S4161,ar_skupina!L$2:M$136,2,FALSE())</f>
        <v>128</v>
      </c>
    </row>
    <row r="4162" spans="1:21" ht="14.25" customHeight="1" x14ac:dyDescent="0.25">
      <c r="A4162">
        <v>5001</v>
      </c>
      <c r="B4162" s="9">
        <v>45254.375</v>
      </c>
      <c r="C4162" s="9">
        <v>45254.479166666701</v>
      </c>
      <c r="D4162" t="s">
        <v>2515</v>
      </c>
      <c r="E4162" t="s">
        <v>17</v>
      </c>
      <c r="F4162" t="s">
        <v>2516</v>
      </c>
      <c r="G4162" t="s">
        <v>2</v>
      </c>
      <c r="H4162" t="s">
        <v>2226</v>
      </c>
      <c r="I4162" s="63" t="e">
        <f t="array" ref="I4162">_xlfn.IFS(#REF!="1",1,#REF!="2",2,#REF!="3",3,#REF!="1A",4,#REF!="1B",5,#REF!="2A",6,#REF!="2B",7,#REF!="3A",8,#REF!="3B",9,#REF!="4A",10,#REF!="","")</f>
        <v>#REF!</v>
      </c>
      <c r="J4162">
        <f>VLOOKUP(F4162,profesor!$G$2:$H$101,2,0)</f>
        <v>41</v>
      </c>
      <c r="K4162">
        <f>VLOOKUP(H4162,ar_predmet!A:C,3,0)</f>
        <v>147</v>
      </c>
      <c r="L4162" s="3">
        <f>VLOOKUP(H4162,ar_predmet!A:C,2,FALSE())</f>
        <v>7101</v>
      </c>
      <c r="M4162">
        <f>+VLOOKUP(G4162,tip_dogodka!$B$2:$C$10,2,0)</f>
        <v>1</v>
      </c>
      <c r="N4162">
        <f>+VLOOKUP(E4162,prostor!$F$1:$G$101,2,0)</f>
        <v>55</v>
      </c>
      <c r="O4162">
        <f t="shared" ref="O4162:O4225" si="259">+INT(TEXT(((C4162-B4162)*24*60),"000"))</f>
        <v>150</v>
      </c>
      <c r="P4162">
        <f>VLOOKUP(O4162,mi2hh!A$2:B$4261,2,FALSE())</f>
        <v>3</v>
      </c>
      <c r="Q4162" t="str">
        <f t="shared" ref="Q4162:Q4225" si="260">IF(ISNUMBER(FIND("Redni",D4162)),"Red", IF(ISNUMBER(FIND("Izredni",D4162)),"Izr"))</f>
        <v>Red</v>
      </c>
      <c r="R4162" t="str">
        <f t="shared" ref="R4162:R4225" si="261">IF(ISNUMBER(FIND("-VS-",D4162)),"VS", IF(ISNUMBER(FIND("-UNI-",D4162)),"UN",IF(ISNUMBER(FIND("-MAG-",D4162)),"MA",IF(ISNUMBER(FIND("-DR-",D4162)),"DO"))))</f>
        <v>MA</v>
      </c>
      <c r="S4162" s="24" t="s">
        <v>1219</v>
      </c>
      <c r="T4162" t="str">
        <f t="shared" si="258"/>
        <v/>
      </c>
      <c r="U4162">
        <f>VLOOKUP(S4162,ar_skupina!L$2:M$136,2,FALSE())</f>
        <v>76</v>
      </c>
    </row>
    <row r="4163" spans="1:21" ht="14.25" customHeight="1" x14ac:dyDescent="0.25">
      <c r="A4163">
        <v>5002</v>
      </c>
      <c r="B4163" s="9">
        <v>45222.791666666701</v>
      </c>
      <c r="C4163" s="9">
        <v>45222.895833333299</v>
      </c>
      <c r="D4163" t="s">
        <v>2518</v>
      </c>
      <c r="E4163" t="s">
        <v>17</v>
      </c>
      <c r="F4163" t="s">
        <v>2516</v>
      </c>
      <c r="G4163" t="s">
        <v>2</v>
      </c>
      <c r="H4163" t="s">
        <v>1636</v>
      </c>
      <c r="I4163" s="63" t="e">
        <f t="array" ref="I4163">_xlfn.IFS(#REF!="1",1,#REF!="2",2,#REF!="3",3,#REF!="1A",4,#REF!="1B",5,#REF!="2A",6,#REF!="2B",7,#REF!="3A",8,#REF!="3B",9,#REF!="4A",10,#REF!="","")</f>
        <v>#REF!</v>
      </c>
      <c r="J4163">
        <f>VLOOKUP(F4163,profesor!$G$2:$H$101,2,0)</f>
        <v>41</v>
      </c>
      <c r="K4163">
        <f>VLOOKUP(H4163,ar_predmet!A:C,3,0)</f>
        <v>10</v>
      </c>
      <c r="L4163" s="3">
        <f>VLOOKUP(H4163,ar_predmet!A:C,2,FALSE())</f>
        <v>5116</v>
      </c>
      <c r="M4163">
        <f>+VLOOKUP(G4163,tip_dogodka!$B$2:$C$10,2,0)</f>
        <v>1</v>
      </c>
      <c r="N4163">
        <f>+VLOOKUP(E4163,prostor!$F$1:$G$101,2,0)</f>
        <v>55</v>
      </c>
      <c r="O4163">
        <f t="shared" si="259"/>
        <v>150</v>
      </c>
      <c r="P4163">
        <f>VLOOKUP(O4163,mi2hh!A$2:B$4261,2,FALSE())</f>
        <v>3</v>
      </c>
      <c r="Q4163" t="str">
        <f t="shared" si="260"/>
        <v>Izr</v>
      </c>
      <c r="R4163" t="str">
        <f t="shared" si="261"/>
        <v>VS</v>
      </c>
      <c r="S4163" s="24" t="s">
        <v>1241</v>
      </c>
      <c r="T4163" t="str">
        <f t="shared" si="258"/>
        <v/>
      </c>
      <c r="U4163">
        <f>VLOOKUP(S4163,ar_skupina!L$2:M$136,2,FALSE())</f>
        <v>90</v>
      </c>
    </row>
    <row r="4164" spans="1:21" ht="14.25" customHeight="1" x14ac:dyDescent="0.25">
      <c r="A4164">
        <v>5003</v>
      </c>
      <c r="B4164" s="9">
        <v>45212.416666666701</v>
      </c>
      <c r="C4164" s="9">
        <v>45212.520833333299</v>
      </c>
      <c r="D4164" t="s">
        <v>2515</v>
      </c>
      <c r="E4164" t="s">
        <v>17</v>
      </c>
      <c r="F4164" t="s">
        <v>2516</v>
      </c>
      <c r="G4164" t="s">
        <v>2</v>
      </c>
      <c r="H4164" t="s">
        <v>2226</v>
      </c>
      <c r="I4164" s="63" t="e">
        <f t="array" ref="I4164">_xlfn.IFS(#REF!="1",1,#REF!="2",2,#REF!="3",3,#REF!="1A",4,#REF!="1B",5,#REF!="2A",6,#REF!="2B",7,#REF!="3A",8,#REF!="3B",9,#REF!="4A",10,#REF!="","")</f>
        <v>#REF!</v>
      </c>
      <c r="J4164">
        <f>VLOOKUP(F4164,profesor!$G$2:$H$101,2,0)</f>
        <v>41</v>
      </c>
      <c r="K4164">
        <f>VLOOKUP(H4164,ar_predmet!A:C,3,0)</f>
        <v>147</v>
      </c>
      <c r="L4164" s="3">
        <f>VLOOKUP(H4164,ar_predmet!A:C,2,FALSE())</f>
        <v>7101</v>
      </c>
      <c r="M4164">
        <f>+VLOOKUP(G4164,tip_dogodka!$B$2:$C$10,2,0)</f>
        <v>1</v>
      </c>
      <c r="N4164">
        <f>+VLOOKUP(E4164,prostor!$F$1:$G$101,2,0)</f>
        <v>55</v>
      </c>
      <c r="O4164">
        <f t="shared" si="259"/>
        <v>150</v>
      </c>
      <c r="P4164">
        <f>VLOOKUP(O4164,mi2hh!A$2:B$4261,2,FALSE())</f>
        <v>3</v>
      </c>
      <c r="Q4164" t="str">
        <f t="shared" si="260"/>
        <v>Red</v>
      </c>
      <c r="R4164" t="str">
        <f t="shared" si="261"/>
        <v>MA</v>
      </c>
      <c r="S4164" s="24" t="s">
        <v>1219</v>
      </c>
      <c r="T4164" t="str">
        <f t="shared" si="258"/>
        <v/>
      </c>
      <c r="U4164">
        <f>VLOOKUP(S4164,ar_skupina!L$2:M$136,2,FALSE())</f>
        <v>76</v>
      </c>
    </row>
    <row r="4165" spans="1:21" ht="14.25" customHeight="1" x14ac:dyDescent="0.25">
      <c r="A4165">
        <v>5004</v>
      </c>
      <c r="B4165" s="9">
        <v>45211.416666666701</v>
      </c>
      <c r="C4165" s="9">
        <v>45211.520833333299</v>
      </c>
      <c r="D4165" t="s">
        <v>2515</v>
      </c>
      <c r="E4165">
        <v>306</v>
      </c>
      <c r="F4165" t="s">
        <v>2516</v>
      </c>
      <c r="G4165" t="s">
        <v>2</v>
      </c>
      <c r="H4165" t="s">
        <v>2226</v>
      </c>
      <c r="I4165" s="63" t="e">
        <f t="array" ref="I4165">_xlfn.IFS(#REF!="1",1,#REF!="2",2,#REF!="3",3,#REF!="1A",4,#REF!="1B",5,#REF!="2A",6,#REF!="2B",7,#REF!="3A",8,#REF!="3B",9,#REF!="4A",10,#REF!="","")</f>
        <v>#REF!</v>
      </c>
      <c r="J4165">
        <f>VLOOKUP(F4165,profesor!$G$2:$H$101,2,0)</f>
        <v>41</v>
      </c>
      <c r="K4165">
        <f>VLOOKUP(H4165,ar_predmet!A:C,3,0)</f>
        <v>147</v>
      </c>
      <c r="L4165" s="3">
        <f>VLOOKUP(H4165,ar_predmet!A:C,2,FALSE())</f>
        <v>7101</v>
      </c>
      <c r="M4165">
        <f>+VLOOKUP(G4165,tip_dogodka!$B$2:$C$10,2,0)</f>
        <v>1</v>
      </c>
      <c r="N4165">
        <f>+VLOOKUP(E4165,prostor!$F$1:$G$101,2,0)</f>
        <v>8</v>
      </c>
      <c r="O4165">
        <f t="shared" si="259"/>
        <v>150</v>
      </c>
      <c r="P4165">
        <f>VLOOKUP(O4165,mi2hh!A$2:B$4261,2,FALSE())</f>
        <v>3</v>
      </c>
      <c r="Q4165" t="str">
        <f t="shared" si="260"/>
        <v>Red</v>
      </c>
      <c r="R4165" t="str">
        <f t="shared" si="261"/>
        <v>MA</v>
      </c>
      <c r="S4165" s="24" t="s">
        <v>1219</v>
      </c>
      <c r="T4165" t="str">
        <f t="shared" si="258"/>
        <v/>
      </c>
      <c r="U4165">
        <f>VLOOKUP(S4165,ar_skupina!L$2:M$136,2,FALSE())</f>
        <v>76</v>
      </c>
    </row>
    <row r="4166" spans="1:21" ht="14.25" customHeight="1" x14ac:dyDescent="0.25">
      <c r="A4166">
        <v>5005</v>
      </c>
      <c r="B4166" s="9">
        <v>45309.75</v>
      </c>
      <c r="C4166" s="9">
        <v>45309.854166666701</v>
      </c>
      <c r="D4166" t="s">
        <v>1707</v>
      </c>
      <c r="E4166" t="s">
        <v>17</v>
      </c>
      <c r="F4166" t="s">
        <v>2516</v>
      </c>
      <c r="G4166" t="s">
        <v>2</v>
      </c>
      <c r="H4166" t="s">
        <v>1708</v>
      </c>
      <c r="I4166" s="63" t="e">
        <f t="array" ref="I4166">_xlfn.IFS(#REF!="1",1,#REF!="2",2,#REF!="3",3,#REF!="1A",4,#REF!="1B",5,#REF!="2A",6,#REF!="2B",7,#REF!="3A",8,#REF!="3B",9,#REF!="4A",10,#REF!="","")</f>
        <v>#REF!</v>
      </c>
      <c r="J4166">
        <f>VLOOKUP(F4166,profesor!$G$2:$H$101,2,0)</f>
        <v>41</v>
      </c>
      <c r="K4166">
        <f>VLOOKUP(H4166,ar_predmet!A:C,3,0)</f>
        <v>291</v>
      </c>
      <c r="L4166" s="3">
        <f>VLOOKUP(H4166,ar_predmet!A:C,2,FALSE())</f>
        <v>4127</v>
      </c>
      <c r="M4166">
        <f>+VLOOKUP(G4166,tip_dogodka!$B$2:$C$10,2,0)</f>
        <v>1</v>
      </c>
      <c r="N4166">
        <f>+VLOOKUP(E4166,prostor!$F$1:$G$101,2,0)</f>
        <v>55</v>
      </c>
      <c r="O4166">
        <f t="shared" si="259"/>
        <v>150</v>
      </c>
      <c r="P4166">
        <f>VLOOKUP(O4166,mi2hh!A$2:B$4261,2,FALSE())</f>
        <v>3</v>
      </c>
      <c r="Q4166" t="str">
        <f t="shared" si="260"/>
        <v>Izr</v>
      </c>
      <c r="R4166" t="str">
        <f t="shared" si="261"/>
        <v>DO</v>
      </c>
      <c r="S4166" s="24" t="s">
        <v>1277</v>
      </c>
      <c r="T4166" t="str">
        <f t="shared" si="258"/>
        <v/>
      </c>
      <c r="U4166">
        <f>VLOOKUP(S4166,ar_skupina!L$2:M$136,2,FALSE())</f>
        <v>128</v>
      </c>
    </row>
    <row r="4167" spans="1:21" ht="14.25" customHeight="1" x14ac:dyDescent="0.25">
      <c r="A4167">
        <v>5006</v>
      </c>
      <c r="B4167" s="9">
        <v>45300.75</v>
      </c>
      <c r="C4167" s="9">
        <v>45300.854166666701</v>
      </c>
      <c r="D4167" t="s">
        <v>1398</v>
      </c>
      <c r="E4167" t="s">
        <v>17</v>
      </c>
      <c r="F4167" t="s">
        <v>2516</v>
      </c>
      <c r="G4167" t="s">
        <v>2</v>
      </c>
      <c r="H4167" t="s">
        <v>1362</v>
      </c>
      <c r="I4167" s="63" t="e">
        <f t="array" ref="I4167">_xlfn.IFS(#REF!="1",1,#REF!="2",2,#REF!="3",3,#REF!="1A",4,#REF!="1B",5,#REF!="2A",6,#REF!="2B",7,#REF!="3A",8,#REF!="3B",9,#REF!="4A",10,#REF!="","")</f>
        <v>#REF!</v>
      </c>
      <c r="J4167">
        <f>VLOOKUP(F4167,profesor!$G$2:$H$101,2,0)</f>
        <v>41</v>
      </c>
      <c r="K4167">
        <f>VLOOKUP(H4167,ar_predmet!A:C,3,0)</f>
        <v>57</v>
      </c>
      <c r="L4167" s="3">
        <f>VLOOKUP(H4167,ar_predmet!A:C,2,FALSE())</f>
        <v>5314</v>
      </c>
      <c r="M4167">
        <f>+VLOOKUP(G4167,tip_dogodka!$B$2:$C$10,2,0)</f>
        <v>1</v>
      </c>
      <c r="N4167">
        <f>+VLOOKUP(E4167,prostor!$F$1:$G$101,2,0)</f>
        <v>55</v>
      </c>
      <c r="O4167">
        <f t="shared" si="259"/>
        <v>150</v>
      </c>
      <c r="P4167">
        <f>VLOOKUP(O4167,mi2hh!A$2:B$4261,2,FALSE())</f>
        <v>3</v>
      </c>
      <c r="Q4167" t="str">
        <f t="shared" si="260"/>
        <v>Izr</v>
      </c>
      <c r="R4167" t="str">
        <f t="shared" si="261"/>
        <v>VS</v>
      </c>
      <c r="S4167" s="24" t="s">
        <v>1258</v>
      </c>
      <c r="T4167" t="str">
        <f t="shared" si="258"/>
        <v/>
      </c>
      <c r="U4167">
        <f>VLOOKUP(S4167,ar_skupina!L$2:M$136,2,FALSE())</f>
        <v>105</v>
      </c>
    </row>
    <row r="4168" spans="1:21" ht="14.25" customHeight="1" x14ac:dyDescent="0.25">
      <c r="A4168">
        <v>5007</v>
      </c>
      <c r="B4168" s="9">
        <v>45267.75</v>
      </c>
      <c r="C4168" s="9">
        <v>45267.885416666701</v>
      </c>
      <c r="D4168" t="s">
        <v>1398</v>
      </c>
      <c r="E4168" t="s">
        <v>17</v>
      </c>
      <c r="F4168" t="s">
        <v>2516</v>
      </c>
      <c r="G4168" t="s">
        <v>2</v>
      </c>
      <c r="H4168" t="s">
        <v>1362</v>
      </c>
      <c r="I4168" s="63" t="e">
        <f t="array" ref="I4168">_xlfn.IFS(#REF!="1",1,#REF!="2",2,#REF!="3",3,#REF!="1A",4,#REF!="1B",5,#REF!="2A",6,#REF!="2B",7,#REF!="3A",8,#REF!="3B",9,#REF!="4A",10,#REF!="","")</f>
        <v>#REF!</v>
      </c>
      <c r="J4168">
        <f>VLOOKUP(F4168,profesor!$G$2:$H$101,2,0)</f>
        <v>41</v>
      </c>
      <c r="K4168">
        <f>VLOOKUP(H4168,ar_predmet!A:C,3,0)</f>
        <v>57</v>
      </c>
      <c r="L4168" s="3">
        <f>VLOOKUP(H4168,ar_predmet!A:C,2,FALSE())</f>
        <v>5314</v>
      </c>
      <c r="M4168">
        <f>+VLOOKUP(G4168,tip_dogodka!$B$2:$C$10,2,0)</f>
        <v>1</v>
      </c>
      <c r="N4168">
        <f>+VLOOKUP(E4168,prostor!$F$1:$G$101,2,0)</f>
        <v>55</v>
      </c>
      <c r="O4168">
        <f t="shared" si="259"/>
        <v>195</v>
      </c>
      <c r="P4168">
        <f>VLOOKUP(O4168,mi2hh!A$2:B$4261,2,FALSE())</f>
        <v>4</v>
      </c>
      <c r="Q4168" t="str">
        <f t="shared" si="260"/>
        <v>Izr</v>
      </c>
      <c r="R4168" t="str">
        <f t="shared" si="261"/>
        <v>VS</v>
      </c>
      <c r="S4168" s="24" t="s">
        <v>1258</v>
      </c>
      <c r="T4168" t="str">
        <f t="shared" si="258"/>
        <v/>
      </c>
      <c r="U4168">
        <f>VLOOKUP(S4168,ar_skupina!L$2:M$136,2,FALSE())</f>
        <v>105</v>
      </c>
    </row>
    <row r="4169" spans="1:21" ht="14.25" customHeight="1" x14ac:dyDescent="0.25">
      <c r="A4169">
        <v>5008</v>
      </c>
      <c r="B4169" s="9">
        <v>45259.489583333299</v>
      </c>
      <c r="C4169" s="9">
        <v>45259.59375</v>
      </c>
      <c r="D4169" t="s">
        <v>1637</v>
      </c>
      <c r="E4169">
        <v>111</v>
      </c>
      <c r="F4169" t="s">
        <v>2516</v>
      </c>
      <c r="G4169" t="s">
        <v>2</v>
      </c>
      <c r="H4169" t="s">
        <v>1636</v>
      </c>
      <c r="I4169" s="63" t="e">
        <f t="array" ref="I4169">_xlfn.IFS(#REF!="1",1,#REF!="2",2,#REF!="3",3,#REF!="1A",4,#REF!="1B",5,#REF!="2A",6,#REF!="2B",7,#REF!="3A",8,#REF!="3B",9,#REF!="4A",10,#REF!="","")</f>
        <v>#REF!</v>
      </c>
      <c r="J4169">
        <f>VLOOKUP(F4169,profesor!$G$2:$H$101,2,0)</f>
        <v>41</v>
      </c>
      <c r="K4169">
        <f>VLOOKUP(H4169,ar_predmet!A:C,3,0)</f>
        <v>10</v>
      </c>
      <c r="L4169" s="3">
        <f>VLOOKUP(H4169,ar_predmet!A:C,2,FALSE())</f>
        <v>5116</v>
      </c>
      <c r="M4169">
        <f>+VLOOKUP(G4169,tip_dogodka!$B$2:$C$10,2,0)</f>
        <v>1</v>
      </c>
      <c r="N4169">
        <f>+VLOOKUP(E4169,prostor!$F$1:$G$101,2,0)</f>
        <v>4</v>
      </c>
      <c r="O4169">
        <f t="shared" si="259"/>
        <v>150</v>
      </c>
      <c r="P4169">
        <f>VLOOKUP(O4169,mi2hh!A$2:B$4261,2,FALSE())</f>
        <v>3</v>
      </c>
      <c r="Q4169" t="str">
        <f t="shared" si="260"/>
        <v>Red</v>
      </c>
      <c r="R4169" t="str">
        <f t="shared" si="261"/>
        <v>VS</v>
      </c>
      <c r="S4169" s="24" t="s">
        <v>1128</v>
      </c>
      <c r="T4169" t="str">
        <f t="shared" si="258"/>
        <v/>
      </c>
      <c r="U4169">
        <f>VLOOKUP(S4169,ar_skupina!L$2:M$136,2,FALSE())</f>
        <v>1</v>
      </c>
    </row>
    <row r="4170" spans="1:21" ht="14.25" customHeight="1" x14ac:dyDescent="0.25">
      <c r="A4170">
        <v>5009</v>
      </c>
      <c r="B4170" s="9">
        <v>45265.75</v>
      </c>
      <c r="C4170" s="9">
        <v>45265.854166666701</v>
      </c>
      <c r="D4170" t="s">
        <v>1356</v>
      </c>
      <c r="E4170" t="s">
        <v>17</v>
      </c>
      <c r="F4170" t="s">
        <v>2516</v>
      </c>
      <c r="G4170" t="s">
        <v>2</v>
      </c>
      <c r="H4170" t="s">
        <v>1353</v>
      </c>
      <c r="I4170" s="63" t="e">
        <f t="array" ref="I4170">_xlfn.IFS(#REF!="1",1,#REF!="2",2,#REF!="3",3,#REF!="1A",4,#REF!="1B",5,#REF!="2A",6,#REF!="2B",7,#REF!="3A",8,#REF!="3B",9,#REF!="4A",10,#REF!="","")</f>
        <v>#REF!</v>
      </c>
      <c r="J4170">
        <f>VLOOKUP(F4170,profesor!$G$2:$H$101,2,0)</f>
        <v>41</v>
      </c>
      <c r="K4170">
        <f>VLOOKUP(H4170,ar_predmet!A:C,3,0)</f>
        <v>185</v>
      </c>
      <c r="L4170" s="3">
        <f>VLOOKUP(H4170,ar_predmet!A:C,2,FALSE())</f>
        <v>7225</v>
      </c>
      <c r="M4170">
        <f>+VLOOKUP(G4170,tip_dogodka!$B$2:$C$10,2,0)</f>
        <v>1</v>
      </c>
      <c r="N4170">
        <f>+VLOOKUP(E4170,prostor!$F$1:$G$101,2,0)</f>
        <v>55</v>
      </c>
      <c r="O4170">
        <f t="shared" si="259"/>
        <v>150</v>
      </c>
      <c r="P4170">
        <f>VLOOKUP(O4170,mi2hh!A$2:B$4261,2,FALSE())</f>
        <v>3</v>
      </c>
      <c r="Q4170" t="str">
        <f t="shared" si="260"/>
        <v>Izr</v>
      </c>
      <c r="R4170" t="str">
        <f t="shared" si="261"/>
        <v>MA</v>
      </c>
      <c r="S4170" s="24" t="s">
        <v>1276</v>
      </c>
      <c r="T4170" t="str">
        <f t="shared" si="258"/>
        <v/>
      </c>
      <c r="U4170">
        <f>VLOOKUP(S4170,ar_skupina!L$2:M$136,2,FALSE())</f>
        <v>127</v>
      </c>
    </row>
    <row r="4171" spans="1:21" ht="14.25" customHeight="1" x14ac:dyDescent="0.25">
      <c r="A4171">
        <v>5010</v>
      </c>
      <c r="B4171" s="9">
        <v>45281.75</v>
      </c>
      <c r="C4171" s="9">
        <v>45281.854166666701</v>
      </c>
      <c r="D4171" t="s">
        <v>1398</v>
      </c>
      <c r="E4171" t="s">
        <v>17</v>
      </c>
      <c r="F4171" t="s">
        <v>2516</v>
      </c>
      <c r="G4171" t="s">
        <v>2</v>
      </c>
      <c r="H4171" t="s">
        <v>1362</v>
      </c>
      <c r="I4171" s="63" t="e">
        <f t="array" ref="I4171">_xlfn.IFS(#REF!="1",1,#REF!="2",2,#REF!="3",3,#REF!="1A",4,#REF!="1B",5,#REF!="2A",6,#REF!="2B",7,#REF!="3A",8,#REF!="3B",9,#REF!="4A",10,#REF!="","")</f>
        <v>#REF!</v>
      </c>
      <c r="J4171">
        <f>VLOOKUP(F4171,profesor!$G$2:$H$101,2,0)</f>
        <v>41</v>
      </c>
      <c r="K4171">
        <f>VLOOKUP(H4171,ar_predmet!A:C,3,0)</f>
        <v>57</v>
      </c>
      <c r="L4171" s="3">
        <f>VLOOKUP(H4171,ar_predmet!A:C,2,FALSE())</f>
        <v>5314</v>
      </c>
      <c r="M4171">
        <f>+VLOOKUP(G4171,tip_dogodka!$B$2:$C$10,2,0)</f>
        <v>1</v>
      </c>
      <c r="N4171">
        <f>+VLOOKUP(E4171,prostor!$F$1:$G$101,2,0)</f>
        <v>55</v>
      </c>
      <c r="O4171">
        <f t="shared" si="259"/>
        <v>150</v>
      </c>
      <c r="P4171">
        <f>VLOOKUP(O4171,mi2hh!A$2:B$4261,2,FALSE())</f>
        <v>3</v>
      </c>
      <c r="Q4171" t="str">
        <f t="shared" si="260"/>
        <v>Izr</v>
      </c>
      <c r="R4171" t="str">
        <f t="shared" si="261"/>
        <v>VS</v>
      </c>
      <c r="S4171" s="24" t="s">
        <v>1258</v>
      </c>
      <c r="T4171" t="str">
        <f t="shared" si="258"/>
        <v/>
      </c>
      <c r="U4171">
        <f>VLOOKUP(S4171,ar_skupina!L$2:M$136,2,FALSE())</f>
        <v>105</v>
      </c>
    </row>
    <row r="4172" spans="1:21" ht="14.25" customHeight="1" x14ac:dyDescent="0.25">
      <c r="A4172">
        <v>5011</v>
      </c>
      <c r="B4172" s="9">
        <v>45254.75</v>
      </c>
      <c r="C4172" s="9">
        <v>45254.854166666701</v>
      </c>
      <c r="D4172" t="s">
        <v>2518</v>
      </c>
      <c r="E4172" t="s">
        <v>17</v>
      </c>
      <c r="F4172" t="s">
        <v>2516</v>
      </c>
      <c r="G4172" t="s">
        <v>2</v>
      </c>
      <c r="H4172" t="s">
        <v>1636</v>
      </c>
      <c r="I4172" s="63" t="e">
        <f t="array" ref="I4172">_xlfn.IFS(#REF!="1",1,#REF!="2",2,#REF!="3",3,#REF!="1A",4,#REF!="1B",5,#REF!="2A",6,#REF!="2B",7,#REF!="3A",8,#REF!="3B",9,#REF!="4A",10,#REF!="","")</f>
        <v>#REF!</v>
      </c>
      <c r="J4172">
        <f>VLOOKUP(F4172,profesor!$G$2:$H$101,2,0)</f>
        <v>41</v>
      </c>
      <c r="K4172">
        <f>VLOOKUP(H4172,ar_predmet!A:C,3,0)</f>
        <v>10</v>
      </c>
      <c r="L4172" s="3">
        <f>VLOOKUP(H4172,ar_predmet!A:C,2,FALSE())</f>
        <v>5116</v>
      </c>
      <c r="M4172">
        <f>+VLOOKUP(G4172,tip_dogodka!$B$2:$C$10,2,0)</f>
        <v>1</v>
      </c>
      <c r="N4172">
        <f>+VLOOKUP(E4172,prostor!$F$1:$G$101,2,0)</f>
        <v>55</v>
      </c>
      <c r="O4172">
        <f t="shared" si="259"/>
        <v>150</v>
      </c>
      <c r="P4172">
        <f>VLOOKUP(O4172,mi2hh!A$2:B$4261,2,FALSE())</f>
        <v>3</v>
      </c>
      <c r="Q4172" t="str">
        <f t="shared" si="260"/>
        <v>Izr</v>
      </c>
      <c r="R4172" t="str">
        <f t="shared" si="261"/>
        <v>VS</v>
      </c>
      <c r="S4172" s="24" t="s">
        <v>1241</v>
      </c>
      <c r="T4172" t="str">
        <f t="shared" si="258"/>
        <v/>
      </c>
      <c r="U4172">
        <f>VLOOKUP(S4172,ar_skupina!L$2:M$136,2,FALSE())</f>
        <v>90</v>
      </c>
    </row>
    <row r="4173" spans="1:21" ht="14.25" customHeight="1" x14ac:dyDescent="0.25">
      <c r="A4173">
        <v>5012</v>
      </c>
      <c r="B4173" s="9">
        <v>45210.53125</v>
      </c>
      <c r="C4173" s="9">
        <v>45210.635416666701</v>
      </c>
      <c r="D4173" t="s">
        <v>1637</v>
      </c>
      <c r="E4173">
        <v>111</v>
      </c>
      <c r="F4173" t="s">
        <v>2516</v>
      </c>
      <c r="G4173" t="s">
        <v>2</v>
      </c>
      <c r="H4173" t="s">
        <v>1636</v>
      </c>
      <c r="I4173" s="63" t="e">
        <f t="array" ref="I4173">_xlfn.IFS(#REF!="1",1,#REF!="2",2,#REF!="3",3,#REF!="1A",4,#REF!="1B",5,#REF!="2A",6,#REF!="2B",7,#REF!="3A",8,#REF!="3B",9,#REF!="4A",10,#REF!="","")</f>
        <v>#REF!</v>
      </c>
      <c r="J4173">
        <f>VLOOKUP(F4173,profesor!$G$2:$H$101,2,0)</f>
        <v>41</v>
      </c>
      <c r="K4173">
        <f>VLOOKUP(H4173,ar_predmet!A:C,3,0)</f>
        <v>10</v>
      </c>
      <c r="L4173" s="3">
        <f>VLOOKUP(H4173,ar_predmet!A:C,2,FALSE())</f>
        <v>5116</v>
      </c>
      <c r="M4173">
        <f>+VLOOKUP(G4173,tip_dogodka!$B$2:$C$10,2,0)</f>
        <v>1</v>
      </c>
      <c r="N4173">
        <f>+VLOOKUP(E4173,prostor!$F$1:$G$101,2,0)</f>
        <v>4</v>
      </c>
      <c r="O4173">
        <f t="shared" si="259"/>
        <v>150</v>
      </c>
      <c r="P4173">
        <f>VLOOKUP(O4173,mi2hh!A$2:B$4261,2,FALSE())</f>
        <v>3</v>
      </c>
      <c r="Q4173" t="str">
        <f t="shared" si="260"/>
        <v>Red</v>
      </c>
      <c r="R4173" t="str">
        <f t="shared" si="261"/>
        <v>VS</v>
      </c>
      <c r="S4173" s="24" t="s">
        <v>1128</v>
      </c>
      <c r="T4173" t="str">
        <f t="shared" si="258"/>
        <v/>
      </c>
      <c r="U4173">
        <f>VLOOKUP(S4173,ar_skupina!L$2:M$136,2,FALSE())</f>
        <v>1</v>
      </c>
    </row>
    <row r="4174" spans="1:21" ht="14.25" customHeight="1" x14ac:dyDescent="0.25">
      <c r="A4174">
        <v>5013</v>
      </c>
      <c r="B4174" s="9">
        <v>45393.677083333299</v>
      </c>
      <c r="C4174" s="9">
        <v>45393.78125</v>
      </c>
      <c r="D4174" t="s">
        <v>2517</v>
      </c>
      <c r="E4174">
        <v>301</v>
      </c>
      <c r="F4174" t="s">
        <v>2516</v>
      </c>
      <c r="G4174" t="s">
        <v>2</v>
      </c>
      <c r="H4174" t="s">
        <v>1449</v>
      </c>
      <c r="I4174" s="63" t="e">
        <f t="array" ref="I4174">_xlfn.IFS(#REF!="1",1,#REF!="2",2,#REF!="3",3,#REF!="1A",4,#REF!="1B",5,#REF!="2A",6,#REF!="2B",7,#REF!="3A",8,#REF!="3B",9,#REF!="4A",10,#REF!="","")</f>
        <v>#REF!</v>
      </c>
      <c r="J4174">
        <f>VLOOKUP(F4174,profesor!$G$2:$H$101,2,0)</f>
        <v>41</v>
      </c>
      <c r="K4174">
        <f>VLOOKUP(H4174,ar_predmet!A:C,3,0)</f>
        <v>83</v>
      </c>
      <c r="L4174" s="3">
        <f>VLOOKUP(H4174,ar_predmet!A:C,2,FALSE())</f>
        <v>6121</v>
      </c>
      <c r="M4174">
        <f>+VLOOKUP(G4174,tip_dogodka!$B$2:$C$10,2,0)</f>
        <v>1</v>
      </c>
      <c r="N4174">
        <f>+VLOOKUP(E4174,prostor!$F$1:$G$101,2,0)</f>
        <v>5</v>
      </c>
      <c r="O4174">
        <f t="shared" si="259"/>
        <v>150</v>
      </c>
      <c r="P4174">
        <f>VLOOKUP(O4174,mi2hh!A$2:B$4261,2,FALSE())</f>
        <v>3</v>
      </c>
      <c r="Q4174" t="str">
        <f t="shared" si="260"/>
        <v>Red</v>
      </c>
      <c r="R4174" t="str">
        <f t="shared" si="261"/>
        <v>UN</v>
      </c>
      <c r="S4174" s="24" t="s">
        <v>1192</v>
      </c>
      <c r="T4174" t="str">
        <f t="shared" si="258"/>
        <v/>
      </c>
      <c r="U4174">
        <f>VLOOKUP(S4174,ar_skupina!L$2:M$136,2,FALSE())</f>
        <v>50</v>
      </c>
    </row>
    <row r="4175" spans="1:21" ht="14.25" customHeight="1" x14ac:dyDescent="0.25">
      <c r="A4175">
        <v>5014</v>
      </c>
      <c r="B4175" s="9">
        <v>45418.416666666701</v>
      </c>
      <c r="C4175" s="9">
        <v>45418.520833333299</v>
      </c>
      <c r="D4175" t="s">
        <v>2517</v>
      </c>
      <c r="E4175">
        <v>301</v>
      </c>
      <c r="F4175" t="s">
        <v>2516</v>
      </c>
      <c r="G4175" t="s">
        <v>2</v>
      </c>
      <c r="H4175" t="s">
        <v>1449</v>
      </c>
      <c r="I4175" s="63" t="e">
        <f t="array" ref="I4175">_xlfn.IFS(#REF!="1",1,#REF!="2",2,#REF!="3",3,#REF!="1A",4,#REF!="1B",5,#REF!="2A",6,#REF!="2B",7,#REF!="3A",8,#REF!="3B",9,#REF!="4A",10,#REF!="","")</f>
        <v>#REF!</v>
      </c>
      <c r="J4175">
        <f>VLOOKUP(F4175,profesor!$G$2:$H$101,2,0)</f>
        <v>41</v>
      </c>
      <c r="K4175">
        <f>VLOOKUP(H4175,ar_predmet!A:C,3,0)</f>
        <v>83</v>
      </c>
      <c r="L4175" s="3">
        <f>VLOOKUP(H4175,ar_predmet!A:C,2,FALSE())</f>
        <v>6121</v>
      </c>
      <c r="M4175">
        <f>+VLOOKUP(G4175,tip_dogodka!$B$2:$C$10,2,0)</f>
        <v>1</v>
      </c>
      <c r="N4175">
        <f>+VLOOKUP(E4175,prostor!$F$1:$G$101,2,0)</f>
        <v>5</v>
      </c>
      <c r="O4175">
        <f t="shared" si="259"/>
        <v>150</v>
      </c>
      <c r="P4175">
        <f>VLOOKUP(O4175,mi2hh!A$2:B$4261,2,FALSE())</f>
        <v>3</v>
      </c>
      <c r="Q4175" t="str">
        <f t="shared" si="260"/>
        <v>Red</v>
      </c>
      <c r="R4175" t="str">
        <f t="shared" si="261"/>
        <v>UN</v>
      </c>
      <c r="S4175" s="24" t="s">
        <v>1192</v>
      </c>
      <c r="T4175" t="str">
        <f t="shared" si="258"/>
        <v/>
      </c>
      <c r="U4175">
        <f>VLOOKUP(S4175,ar_skupina!L$2:M$136,2,FALSE())</f>
        <v>50</v>
      </c>
    </row>
    <row r="4176" spans="1:21" ht="14.25" customHeight="1" x14ac:dyDescent="0.25">
      <c r="A4176">
        <v>5015</v>
      </c>
      <c r="B4176" s="9">
        <v>45265.635416666701</v>
      </c>
      <c r="C4176" s="9">
        <v>45265.739583333299</v>
      </c>
      <c r="D4176" t="s">
        <v>1361</v>
      </c>
      <c r="E4176">
        <v>306</v>
      </c>
      <c r="F4176" t="s">
        <v>2516</v>
      </c>
      <c r="G4176" t="s">
        <v>2</v>
      </c>
      <c r="H4176" t="s">
        <v>1362</v>
      </c>
      <c r="I4176" s="63" t="e">
        <f t="array" ref="I4176">_xlfn.IFS(#REF!="1",1,#REF!="2",2,#REF!="3",3,#REF!="1A",4,#REF!="1B",5,#REF!="2A",6,#REF!="2B",7,#REF!="3A",8,#REF!="3B",9,#REF!="4A",10,#REF!="","")</f>
        <v>#REF!</v>
      </c>
      <c r="J4176">
        <f>VLOOKUP(F4176,profesor!$G$2:$H$101,2,0)</f>
        <v>41</v>
      </c>
      <c r="K4176">
        <f>VLOOKUP(H4176,ar_predmet!A:C,3,0)</f>
        <v>57</v>
      </c>
      <c r="L4176" s="3">
        <f>VLOOKUP(H4176,ar_predmet!A:C,2,FALSE())</f>
        <v>5314</v>
      </c>
      <c r="M4176">
        <f>+VLOOKUP(G4176,tip_dogodka!$B$2:$C$10,2,0)</f>
        <v>1</v>
      </c>
      <c r="N4176">
        <f>+VLOOKUP(E4176,prostor!$F$1:$G$101,2,0)</f>
        <v>8</v>
      </c>
      <c r="O4176">
        <f t="shared" si="259"/>
        <v>150</v>
      </c>
      <c r="P4176">
        <f>VLOOKUP(O4176,mi2hh!A$2:B$4261,2,FALSE())</f>
        <v>3</v>
      </c>
      <c r="Q4176" t="str">
        <f t="shared" si="260"/>
        <v>Red</v>
      </c>
      <c r="R4176" t="str">
        <f t="shared" si="261"/>
        <v>UN</v>
      </c>
      <c r="S4176" s="24" t="s">
        <v>1210</v>
      </c>
      <c r="T4176" t="str">
        <f t="shared" si="258"/>
        <v/>
      </c>
      <c r="U4176">
        <f>VLOOKUP(S4176,ar_skupina!L$2:M$136,2,FALSE())</f>
        <v>56</v>
      </c>
    </row>
    <row r="4177" spans="1:21" ht="14.25" customHeight="1" x14ac:dyDescent="0.25">
      <c r="A4177">
        <v>5016</v>
      </c>
      <c r="B4177" s="9">
        <v>45204.416666666701</v>
      </c>
      <c r="C4177" s="9">
        <v>45204.520833333299</v>
      </c>
      <c r="D4177" t="s">
        <v>2515</v>
      </c>
      <c r="E4177">
        <v>307</v>
      </c>
      <c r="F4177" t="s">
        <v>2516</v>
      </c>
      <c r="G4177" t="s">
        <v>2</v>
      </c>
      <c r="H4177" t="s">
        <v>2226</v>
      </c>
      <c r="I4177" s="63" t="e">
        <f t="array" ref="I4177">_xlfn.IFS(#REF!="1",1,#REF!="2",2,#REF!="3",3,#REF!="1A",4,#REF!="1B",5,#REF!="2A",6,#REF!="2B",7,#REF!="3A",8,#REF!="3B",9,#REF!="4A",10,#REF!="","")</f>
        <v>#REF!</v>
      </c>
      <c r="J4177">
        <f>VLOOKUP(F4177,profesor!$G$2:$H$101,2,0)</f>
        <v>41</v>
      </c>
      <c r="K4177">
        <f>VLOOKUP(H4177,ar_predmet!A:C,3,0)</f>
        <v>147</v>
      </c>
      <c r="L4177" s="3">
        <f>VLOOKUP(H4177,ar_predmet!A:C,2,FALSE())</f>
        <v>7101</v>
      </c>
      <c r="M4177">
        <f>+VLOOKUP(G4177,tip_dogodka!$B$2:$C$10,2,0)</f>
        <v>1</v>
      </c>
      <c r="N4177">
        <f>+VLOOKUP(E4177,prostor!$F$1:$G$101,2,0)</f>
        <v>9</v>
      </c>
      <c r="O4177">
        <f t="shared" si="259"/>
        <v>150</v>
      </c>
      <c r="P4177">
        <f>VLOOKUP(O4177,mi2hh!A$2:B$4261,2,FALSE())</f>
        <v>3</v>
      </c>
      <c r="Q4177" t="str">
        <f t="shared" si="260"/>
        <v>Red</v>
      </c>
      <c r="R4177" t="str">
        <f t="shared" si="261"/>
        <v>MA</v>
      </c>
      <c r="S4177" s="24" t="s">
        <v>1219</v>
      </c>
      <c r="T4177" t="str">
        <f t="shared" si="258"/>
        <v/>
      </c>
      <c r="U4177">
        <f>VLOOKUP(S4177,ar_skupina!L$2:M$136,2,FALSE())</f>
        <v>76</v>
      </c>
    </row>
    <row r="4178" spans="1:21" ht="14.25" customHeight="1" x14ac:dyDescent="0.25">
      <c r="A4178">
        <v>5017</v>
      </c>
      <c r="B4178" s="9">
        <v>45260.375</v>
      </c>
      <c r="C4178" s="9">
        <v>45260.479166666701</v>
      </c>
      <c r="D4178" t="s">
        <v>1361</v>
      </c>
      <c r="E4178">
        <v>307</v>
      </c>
      <c r="F4178" t="s">
        <v>2516</v>
      </c>
      <c r="G4178" t="s">
        <v>2</v>
      </c>
      <c r="H4178" t="s">
        <v>1362</v>
      </c>
      <c r="I4178" s="63" t="e">
        <f t="array" ref="I4178">_xlfn.IFS(#REF!="1",1,#REF!="2",2,#REF!="3",3,#REF!="1A",4,#REF!="1B",5,#REF!="2A",6,#REF!="2B",7,#REF!="3A",8,#REF!="3B",9,#REF!="4A",10,#REF!="","")</f>
        <v>#REF!</v>
      </c>
      <c r="J4178">
        <f>VLOOKUP(F4178,profesor!$G$2:$H$101,2,0)</f>
        <v>41</v>
      </c>
      <c r="K4178">
        <f>VLOOKUP(H4178,ar_predmet!A:C,3,0)</f>
        <v>57</v>
      </c>
      <c r="L4178" s="3">
        <f>VLOOKUP(H4178,ar_predmet!A:C,2,FALSE())</f>
        <v>5314</v>
      </c>
      <c r="M4178">
        <f>+VLOOKUP(G4178,tip_dogodka!$B$2:$C$10,2,0)</f>
        <v>1</v>
      </c>
      <c r="N4178">
        <f>+VLOOKUP(E4178,prostor!$F$1:$G$101,2,0)</f>
        <v>9</v>
      </c>
      <c r="O4178">
        <f t="shared" si="259"/>
        <v>150</v>
      </c>
      <c r="P4178">
        <f>VLOOKUP(O4178,mi2hh!A$2:B$4261,2,FALSE())</f>
        <v>3</v>
      </c>
      <c r="Q4178" t="str">
        <f t="shared" si="260"/>
        <v>Red</v>
      </c>
      <c r="R4178" t="str">
        <f t="shared" si="261"/>
        <v>UN</v>
      </c>
      <c r="S4178" s="24" t="s">
        <v>1210</v>
      </c>
      <c r="T4178" t="str">
        <f t="shared" si="258"/>
        <v/>
      </c>
      <c r="U4178">
        <f>VLOOKUP(S4178,ar_skupina!L$2:M$136,2,FALSE())</f>
        <v>56</v>
      </c>
    </row>
    <row r="4179" spans="1:21" ht="14.25" customHeight="1" x14ac:dyDescent="0.25">
      <c r="A4179">
        <v>5018</v>
      </c>
      <c r="B4179" s="9">
        <v>45419.53125</v>
      </c>
      <c r="C4179" s="9">
        <v>45419.635416666701</v>
      </c>
      <c r="D4179" t="s">
        <v>2521</v>
      </c>
      <c r="E4179">
        <v>301</v>
      </c>
      <c r="F4179" t="s">
        <v>2516</v>
      </c>
      <c r="G4179" t="s">
        <v>8</v>
      </c>
      <c r="H4179" t="s">
        <v>1449</v>
      </c>
      <c r="I4179" s="63" t="e">
        <f t="array" ref="I4179">_xlfn.IFS(#REF!="1",1,#REF!="2",2,#REF!="3",3,#REF!="1A",4,#REF!="1B",5,#REF!="2A",6,#REF!="2B",7,#REF!="3A",8,#REF!="3B",9,#REF!="4A",10,#REF!="","")</f>
        <v>#REF!</v>
      </c>
      <c r="J4179">
        <f>VLOOKUP(F4179,profesor!$G$2:$H$101,2,0)</f>
        <v>41</v>
      </c>
      <c r="K4179">
        <f>VLOOKUP(H4179,ar_predmet!A:C,3,0)</f>
        <v>83</v>
      </c>
      <c r="L4179" s="3">
        <f>VLOOKUP(H4179,ar_predmet!A:C,2,FALSE())</f>
        <v>6121</v>
      </c>
      <c r="M4179">
        <f>+VLOOKUP(G4179,tip_dogodka!$B$2:$C$10,2,0)</f>
        <v>7</v>
      </c>
      <c r="N4179">
        <f>+VLOOKUP(E4179,prostor!$F$1:$G$101,2,0)</f>
        <v>5</v>
      </c>
      <c r="O4179">
        <f t="shared" si="259"/>
        <v>150</v>
      </c>
      <c r="P4179">
        <f>VLOOKUP(O4179,mi2hh!A$2:B$4261,2,FALSE())</f>
        <v>3</v>
      </c>
      <c r="Q4179" t="str">
        <f t="shared" si="260"/>
        <v>Red</v>
      </c>
      <c r="R4179" t="str">
        <f t="shared" si="261"/>
        <v>UN</v>
      </c>
      <c r="S4179" s="24" t="s">
        <v>1192</v>
      </c>
      <c r="T4179" t="str">
        <f t="shared" si="258"/>
        <v/>
      </c>
      <c r="U4179">
        <f>VLOOKUP(S4179,ar_skupina!L$2:M$136,2,FALSE())</f>
        <v>50</v>
      </c>
    </row>
    <row r="4180" spans="1:21" ht="14.25" customHeight="1" x14ac:dyDescent="0.25">
      <c r="A4180">
        <v>5019</v>
      </c>
      <c r="B4180" s="9">
        <v>45202.53125</v>
      </c>
      <c r="C4180" s="9">
        <v>45202.635416666701</v>
      </c>
      <c r="D4180" t="s">
        <v>1637</v>
      </c>
      <c r="E4180">
        <v>111</v>
      </c>
      <c r="F4180" t="s">
        <v>2516</v>
      </c>
      <c r="G4180" t="s">
        <v>2</v>
      </c>
      <c r="H4180" t="s">
        <v>1636</v>
      </c>
      <c r="I4180" s="63" t="e">
        <f t="array" ref="I4180">_xlfn.IFS(#REF!="1",1,#REF!="2",2,#REF!="3",3,#REF!="1A",4,#REF!="1B",5,#REF!="2A",6,#REF!="2B",7,#REF!="3A",8,#REF!="3B",9,#REF!="4A",10,#REF!="","")</f>
        <v>#REF!</v>
      </c>
      <c r="J4180">
        <f>VLOOKUP(F4180,profesor!$G$2:$H$101,2,0)</f>
        <v>41</v>
      </c>
      <c r="K4180">
        <f>VLOOKUP(H4180,ar_predmet!A:C,3,0)</f>
        <v>10</v>
      </c>
      <c r="L4180" s="3">
        <f>VLOOKUP(H4180,ar_predmet!A:C,2,FALSE())</f>
        <v>5116</v>
      </c>
      <c r="M4180">
        <f>+VLOOKUP(G4180,tip_dogodka!$B$2:$C$10,2,0)</f>
        <v>1</v>
      </c>
      <c r="N4180">
        <f>+VLOOKUP(E4180,prostor!$F$1:$G$101,2,0)</f>
        <v>4</v>
      </c>
      <c r="O4180">
        <f t="shared" si="259"/>
        <v>150</v>
      </c>
      <c r="P4180">
        <f>VLOOKUP(O4180,mi2hh!A$2:B$4261,2,FALSE())</f>
        <v>3</v>
      </c>
      <c r="Q4180" t="str">
        <f t="shared" si="260"/>
        <v>Red</v>
      </c>
      <c r="R4180" t="str">
        <f t="shared" si="261"/>
        <v>VS</v>
      </c>
      <c r="S4180" s="24" t="s">
        <v>1128</v>
      </c>
      <c r="T4180" t="str">
        <f t="shared" si="258"/>
        <v/>
      </c>
      <c r="U4180">
        <f>VLOOKUP(S4180,ar_skupina!L$2:M$136,2,FALSE())</f>
        <v>1</v>
      </c>
    </row>
    <row r="4181" spans="1:21" ht="14.25" customHeight="1" x14ac:dyDescent="0.25">
      <c r="A4181">
        <v>5020</v>
      </c>
      <c r="B4181" s="9">
        <v>45384.53125</v>
      </c>
      <c r="C4181" s="9">
        <v>45384.635416666701</v>
      </c>
      <c r="D4181" t="s">
        <v>2517</v>
      </c>
      <c r="E4181">
        <v>301</v>
      </c>
      <c r="F4181" t="s">
        <v>2516</v>
      </c>
      <c r="G4181" t="s">
        <v>2</v>
      </c>
      <c r="H4181" t="s">
        <v>1449</v>
      </c>
      <c r="I4181" s="63" t="e">
        <f t="array" ref="I4181">_xlfn.IFS(#REF!="1",1,#REF!="2",2,#REF!="3",3,#REF!="1A",4,#REF!="1B",5,#REF!="2A",6,#REF!="2B",7,#REF!="3A",8,#REF!="3B",9,#REF!="4A",10,#REF!="","")</f>
        <v>#REF!</v>
      </c>
      <c r="J4181">
        <f>VLOOKUP(F4181,profesor!$G$2:$H$101,2,0)</f>
        <v>41</v>
      </c>
      <c r="K4181">
        <f>VLOOKUP(H4181,ar_predmet!A:C,3,0)</f>
        <v>83</v>
      </c>
      <c r="L4181" s="3">
        <f>VLOOKUP(H4181,ar_predmet!A:C,2,FALSE())</f>
        <v>6121</v>
      </c>
      <c r="M4181">
        <f>+VLOOKUP(G4181,tip_dogodka!$B$2:$C$10,2,0)</f>
        <v>1</v>
      </c>
      <c r="N4181">
        <f>+VLOOKUP(E4181,prostor!$F$1:$G$101,2,0)</f>
        <v>5</v>
      </c>
      <c r="O4181">
        <f t="shared" si="259"/>
        <v>150</v>
      </c>
      <c r="P4181">
        <f>VLOOKUP(O4181,mi2hh!A$2:B$4261,2,FALSE())</f>
        <v>3</v>
      </c>
      <c r="Q4181" t="str">
        <f t="shared" si="260"/>
        <v>Red</v>
      </c>
      <c r="R4181" t="str">
        <f t="shared" si="261"/>
        <v>UN</v>
      </c>
      <c r="S4181" s="24" t="s">
        <v>1192</v>
      </c>
      <c r="T4181" t="str">
        <f t="shared" si="258"/>
        <v/>
      </c>
      <c r="U4181">
        <f>VLOOKUP(S4181,ar_skupina!L$2:M$136,2,FALSE())</f>
        <v>50</v>
      </c>
    </row>
    <row r="4182" spans="1:21" ht="14.25" customHeight="1" x14ac:dyDescent="0.25">
      <c r="A4182">
        <v>5021</v>
      </c>
      <c r="B4182" s="9">
        <v>45274.75</v>
      </c>
      <c r="C4182" s="9">
        <v>45274.854166666701</v>
      </c>
      <c r="D4182" t="s">
        <v>1356</v>
      </c>
      <c r="E4182" t="s">
        <v>17</v>
      </c>
      <c r="F4182" t="s">
        <v>2516</v>
      </c>
      <c r="G4182" t="s">
        <v>2</v>
      </c>
      <c r="H4182" t="s">
        <v>1353</v>
      </c>
      <c r="I4182" s="63" t="e">
        <f t="array" ref="I4182">_xlfn.IFS(#REF!="1",1,#REF!="2",2,#REF!="3",3,#REF!="1A",4,#REF!="1B",5,#REF!="2A",6,#REF!="2B",7,#REF!="3A",8,#REF!="3B",9,#REF!="4A",10,#REF!="","")</f>
        <v>#REF!</v>
      </c>
      <c r="J4182">
        <f>VLOOKUP(F4182,profesor!$G$2:$H$101,2,0)</f>
        <v>41</v>
      </c>
      <c r="K4182">
        <f>VLOOKUP(H4182,ar_predmet!A:C,3,0)</f>
        <v>185</v>
      </c>
      <c r="L4182" s="3">
        <f>VLOOKUP(H4182,ar_predmet!A:C,2,FALSE())</f>
        <v>7225</v>
      </c>
      <c r="M4182">
        <f>+VLOOKUP(G4182,tip_dogodka!$B$2:$C$10,2,0)</f>
        <v>1</v>
      </c>
      <c r="N4182">
        <f>+VLOOKUP(E4182,prostor!$F$1:$G$101,2,0)</f>
        <v>55</v>
      </c>
      <c r="O4182">
        <f t="shared" si="259"/>
        <v>150</v>
      </c>
      <c r="P4182">
        <f>VLOOKUP(O4182,mi2hh!A$2:B$4261,2,FALSE())</f>
        <v>3</v>
      </c>
      <c r="Q4182" t="str">
        <f t="shared" si="260"/>
        <v>Izr</v>
      </c>
      <c r="R4182" t="str">
        <f t="shared" si="261"/>
        <v>MA</v>
      </c>
      <c r="S4182" s="24" t="s">
        <v>1276</v>
      </c>
      <c r="T4182" t="str">
        <f t="shared" ref="T4182:T4245" si="262">IF(ISNUMBER(FIND("1. skupina",D4182)),"1",IF(ISNUMBER(FIND("2. skupina",D4182)),"2",IF(ISNUMBER(FIND("3. skupina",D4182)),"3",IF(ISNUMBER(FIND("1.a skupina",D4182)),"1A",IF(ISNUMBER(FIND("1.b skupina",D4182)),"1B",IF(ISNUMBER(FIND("2.a skupina",D4182)),"2A",IF(ISNUMBER(FIND("2.b skupina",D4182)),"2B",IF(ISNUMBER(FIND("3.a skupina",D4182)),"3A",IF(ISNUMBER(FIND("3.b skupina",D4182)),"3B",IF(ISNUMBER(FIND("4.a skupina",D4182)),"4A",""))))))))))</f>
        <v/>
      </c>
      <c r="U4182">
        <f>VLOOKUP(S4182,ar_skupina!L$2:M$136,2,FALSE())</f>
        <v>127</v>
      </c>
    </row>
    <row r="4183" spans="1:21" ht="14.25" customHeight="1" x14ac:dyDescent="0.25">
      <c r="A4183">
        <v>5022</v>
      </c>
      <c r="B4183" s="9">
        <v>45223.416666666701</v>
      </c>
      <c r="C4183" s="9">
        <v>45223.520833333299</v>
      </c>
      <c r="D4183" t="s">
        <v>2515</v>
      </c>
      <c r="E4183" t="s">
        <v>17</v>
      </c>
      <c r="F4183" t="s">
        <v>2516</v>
      </c>
      <c r="G4183" t="s">
        <v>2</v>
      </c>
      <c r="H4183" t="s">
        <v>2226</v>
      </c>
      <c r="I4183" s="63" t="e">
        <f t="array" ref="I4183">_xlfn.IFS(#REF!="1",1,#REF!="2",2,#REF!="3",3,#REF!="1A",4,#REF!="1B",5,#REF!="2A",6,#REF!="2B",7,#REF!="3A",8,#REF!="3B",9,#REF!="4A",10,#REF!="","")</f>
        <v>#REF!</v>
      </c>
      <c r="J4183">
        <f>VLOOKUP(F4183,profesor!$G$2:$H$101,2,0)</f>
        <v>41</v>
      </c>
      <c r="K4183">
        <f>VLOOKUP(H4183,ar_predmet!A:C,3,0)</f>
        <v>147</v>
      </c>
      <c r="L4183" s="3">
        <f>VLOOKUP(H4183,ar_predmet!A:C,2,FALSE())</f>
        <v>7101</v>
      </c>
      <c r="M4183">
        <f>+VLOOKUP(G4183,tip_dogodka!$B$2:$C$10,2,0)</f>
        <v>1</v>
      </c>
      <c r="N4183">
        <f>+VLOOKUP(E4183,prostor!$F$1:$G$101,2,0)</f>
        <v>55</v>
      </c>
      <c r="O4183">
        <f t="shared" si="259"/>
        <v>150</v>
      </c>
      <c r="P4183">
        <f>VLOOKUP(O4183,mi2hh!A$2:B$4261,2,FALSE())</f>
        <v>3</v>
      </c>
      <c r="Q4183" t="str">
        <f t="shared" si="260"/>
        <v>Red</v>
      </c>
      <c r="R4183" t="str">
        <f t="shared" si="261"/>
        <v>MA</v>
      </c>
      <c r="S4183" s="24" t="s">
        <v>1219</v>
      </c>
      <c r="T4183" t="str">
        <f t="shared" si="262"/>
        <v/>
      </c>
      <c r="U4183">
        <f>VLOOKUP(S4183,ar_skupina!L$2:M$136,2,FALSE())</f>
        <v>76</v>
      </c>
    </row>
    <row r="4184" spans="1:21" ht="14.25" customHeight="1" x14ac:dyDescent="0.25">
      <c r="A4184">
        <v>5023</v>
      </c>
      <c r="B4184" s="9">
        <v>45440.53125</v>
      </c>
      <c r="C4184" s="9">
        <v>45440.635416666701</v>
      </c>
      <c r="D4184" t="s">
        <v>2517</v>
      </c>
      <c r="E4184">
        <v>301</v>
      </c>
      <c r="F4184" t="s">
        <v>2516</v>
      </c>
      <c r="G4184" t="s">
        <v>2</v>
      </c>
      <c r="H4184" t="s">
        <v>1449</v>
      </c>
      <c r="I4184" s="63" t="e">
        <f t="array" ref="I4184">_xlfn.IFS(#REF!="1",1,#REF!="2",2,#REF!="3",3,#REF!="1A",4,#REF!="1B",5,#REF!="2A",6,#REF!="2B",7,#REF!="3A",8,#REF!="3B",9,#REF!="4A",10,#REF!="","")</f>
        <v>#REF!</v>
      </c>
      <c r="J4184">
        <f>VLOOKUP(F4184,profesor!$G$2:$H$101,2,0)</f>
        <v>41</v>
      </c>
      <c r="K4184">
        <f>VLOOKUP(H4184,ar_predmet!A:C,3,0)</f>
        <v>83</v>
      </c>
      <c r="L4184" s="3">
        <f>VLOOKUP(H4184,ar_predmet!A:C,2,FALSE())</f>
        <v>6121</v>
      </c>
      <c r="M4184">
        <f>+VLOOKUP(G4184,tip_dogodka!$B$2:$C$10,2,0)</f>
        <v>1</v>
      </c>
      <c r="N4184">
        <f>+VLOOKUP(E4184,prostor!$F$1:$G$101,2,0)</f>
        <v>5</v>
      </c>
      <c r="O4184">
        <f t="shared" si="259"/>
        <v>150</v>
      </c>
      <c r="P4184">
        <f>VLOOKUP(O4184,mi2hh!A$2:B$4261,2,FALSE())</f>
        <v>3</v>
      </c>
      <c r="Q4184" t="str">
        <f t="shared" si="260"/>
        <v>Red</v>
      </c>
      <c r="R4184" t="str">
        <f t="shared" si="261"/>
        <v>UN</v>
      </c>
      <c r="S4184" s="24" t="s">
        <v>1192</v>
      </c>
      <c r="T4184" t="str">
        <f t="shared" si="262"/>
        <v/>
      </c>
      <c r="U4184">
        <f>VLOOKUP(S4184,ar_skupina!L$2:M$136,2,FALSE())</f>
        <v>50</v>
      </c>
    </row>
    <row r="4185" spans="1:21" ht="14.25" customHeight="1" x14ac:dyDescent="0.25">
      <c r="A4185">
        <v>5024</v>
      </c>
      <c r="B4185" s="9">
        <v>45386.53125</v>
      </c>
      <c r="C4185" s="9">
        <v>45386.635416666701</v>
      </c>
      <c r="D4185" t="s">
        <v>2517</v>
      </c>
      <c r="E4185">
        <v>301</v>
      </c>
      <c r="F4185" t="s">
        <v>2516</v>
      </c>
      <c r="G4185" t="s">
        <v>2</v>
      </c>
      <c r="H4185" t="s">
        <v>1449</v>
      </c>
      <c r="I4185" s="63" t="e">
        <f t="array" ref="I4185">_xlfn.IFS(#REF!="1",1,#REF!="2",2,#REF!="3",3,#REF!="1A",4,#REF!="1B",5,#REF!="2A",6,#REF!="2B",7,#REF!="3A",8,#REF!="3B",9,#REF!="4A",10,#REF!="","")</f>
        <v>#REF!</v>
      </c>
      <c r="J4185">
        <f>VLOOKUP(F4185,profesor!$G$2:$H$101,2,0)</f>
        <v>41</v>
      </c>
      <c r="K4185">
        <f>VLOOKUP(H4185,ar_predmet!A:C,3,0)</f>
        <v>83</v>
      </c>
      <c r="L4185" s="3">
        <f>VLOOKUP(H4185,ar_predmet!A:C,2,FALSE())</f>
        <v>6121</v>
      </c>
      <c r="M4185">
        <f>+VLOOKUP(G4185,tip_dogodka!$B$2:$C$10,2,0)</f>
        <v>1</v>
      </c>
      <c r="N4185">
        <f>+VLOOKUP(E4185,prostor!$F$1:$G$101,2,0)</f>
        <v>5</v>
      </c>
      <c r="O4185">
        <f t="shared" si="259"/>
        <v>150</v>
      </c>
      <c r="P4185">
        <f>VLOOKUP(O4185,mi2hh!A$2:B$4261,2,FALSE())</f>
        <v>3</v>
      </c>
      <c r="Q4185" t="str">
        <f t="shared" si="260"/>
        <v>Red</v>
      </c>
      <c r="R4185" t="str">
        <f t="shared" si="261"/>
        <v>UN</v>
      </c>
      <c r="S4185" s="24" t="s">
        <v>1192</v>
      </c>
      <c r="T4185" t="str">
        <f t="shared" si="262"/>
        <v/>
      </c>
      <c r="U4185">
        <f>VLOOKUP(S4185,ar_skupina!L$2:M$136,2,FALSE())</f>
        <v>50</v>
      </c>
    </row>
    <row r="4186" spans="1:21" ht="14.25" customHeight="1" x14ac:dyDescent="0.25">
      <c r="A4186">
        <v>5025</v>
      </c>
      <c r="B4186" s="9">
        <v>45264.75</v>
      </c>
      <c r="C4186" s="9">
        <v>45264.885416666701</v>
      </c>
      <c r="D4186" t="s">
        <v>2519</v>
      </c>
      <c r="E4186" t="s">
        <v>17</v>
      </c>
      <c r="F4186" t="s">
        <v>2516</v>
      </c>
      <c r="G4186" t="s">
        <v>2</v>
      </c>
      <c r="H4186" t="s">
        <v>2226</v>
      </c>
      <c r="I4186" s="63" t="e">
        <f t="array" ref="I4186">_xlfn.IFS(#REF!="1",1,#REF!="2",2,#REF!="3",3,#REF!="1A",4,#REF!="1B",5,#REF!="2A",6,#REF!="2B",7,#REF!="3A",8,#REF!="3B",9,#REF!="4A",10,#REF!="","")</f>
        <v>#REF!</v>
      </c>
      <c r="J4186">
        <f>VLOOKUP(F4186,profesor!$G$2:$H$101,2,0)</f>
        <v>41</v>
      </c>
      <c r="K4186">
        <f>VLOOKUP(H4186,ar_predmet!A:C,3,0)</f>
        <v>147</v>
      </c>
      <c r="L4186" s="3">
        <f>VLOOKUP(H4186,ar_predmet!A:C,2,FALSE())</f>
        <v>7101</v>
      </c>
      <c r="M4186">
        <f>+VLOOKUP(G4186,tip_dogodka!$B$2:$C$10,2,0)</f>
        <v>1</v>
      </c>
      <c r="N4186">
        <f>+VLOOKUP(E4186,prostor!$F$1:$G$101,2,0)</f>
        <v>55</v>
      </c>
      <c r="O4186">
        <f t="shared" si="259"/>
        <v>195</v>
      </c>
      <c r="P4186">
        <f>VLOOKUP(O4186,mi2hh!A$2:B$4261,2,FALSE())</f>
        <v>4</v>
      </c>
      <c r="Q4186" t="str">
        <f t="shared" si="260"/>
        <v>Izr</v>
      </c>
      <c r="R4186" t="str">
        <f t="shared" si="261"/>
        <v>MA</v>
      </c>
      <c r="S4186" s="24" t="s">
        <v>1262</v>
      </c>
      <c r="T4186" t="str">
        <f t="shared" si="262"/>
        <v/>
      </c>
      <c r="U4186">
        <f>VLOOKUP(S4186,ar_skupina!L$2:M$136,2,FALSE())</f>
        <v>114</v>
      </c>
    </row>
    <row r="4187" spans="1:21" ht="14.25" customHeight="1" x14ac:dyDescent="0.25">
      <c r="A4187">
        <v>5026</v>
      </c>
      <c r="B4187" s="9">
        <v>45378.489583333299</v>
      </c>
      <c r="C4187" s="9">
        <v>45378.59375</v>
      </c>
      <c r="D4187" t="s">
        <v>2520</v>
      </c>
      <c r="E4187" t="s">
        <v>16</v>
      </c>
      <c r="F4187" t="s">
        <v>2516</v>
      </c>
      <c r="G4187" t="s">
        <v>4</v>
      </c>
      <c r="H4187" t="s">
        <v>1449</v>
      </c>
      <c r="I4187" s="63" t="e">
        <f t="array" ref="I4187">_xlfn.IFS(#REF!="1",1,#REF!="2",2,#REF!="3",3,#REF!="1A",4,#REF!="1B",5,#REF!="2A",6,#REF!="2B",7,#REF!="3A",8,#REF!="3B",9,#REF!="4A",10,#REF!="","")</f>
        <v>#REF!</v>
      </c>
      <c r="J4187">
        <f>VLOOKUP(F4187,profesor!$G$2:$H$101,2,0)</f>
        <v>41</v>
      </c>
      <c r="K4187">
        <f>VLOOKUP(H4187,ar_predmet!A:C,3,0)</f>
        <v>83</v>
      </c>
      <c r="L4187" s="3">
        <f>VLOOKUP(H4187,ar_predmet!A:C,2,FALSE())</f>
        <v>6121</v>
      </c>
      <c r="M4187">
        <f>+VLOOKUP(G4187,tip_dogodka!$B$2:$C$10,2,0)</f>
        <v>3</v>
      </c>
      <c r="N4187">
        <f>+VLOOKUP(E4187,prostor!$F$1:$G$101,2,0)</f>
        <v>54</v>
      </c>
      <c r="O4187">
        <f t="shared" si="259"/>
        <v>150</v>
      </c>
      <c r="P4187">
        <f>VLOOKUP(O4187,mi2hh!A$2:B$4261,2,FALSE())</f>
        <v>3</v>
      </c>
      <c r="Q4187" t="str">
        <f t="shared" si="260"/>
        <v>Red</v>
      </c>
      <c r="R4187" t="str">
        <f t="shared" si="261"/>
        <v>UN</v>
      </c>
      <c r="S4187" s="24" t="s">
        <v>1192</v>
      </c>
      <c r="T4187" t="str">
        <f t="shared" si="262"/>
        <v/>
      </c>
      <c r="U4187">
        <f>VLOOKUP(S4187,ar_skupina!L$2:M$136,2,FALSE())</f>
        <v>50</v>
      </c>
    </row>
    <row r="4188" spans="1:21" ht="14.25" customHeight="1" x14ac:dyDescent="0.25">
      <c r="A4188">
        <v>5027</v>
      </c>
      <c r="B4188" s="9">
        <v>45268.489583333299</v>
      </c>
      <c r="C4188" s="9">
        <v>45268.59375</v>
      </c>
      <c r="D4188" t="s">
        <v>1352</v>
      </c>
      <c r="E4188">
        <v>307</v>
      </c>
      <c r="F4188" t="s">
        <v>2516</v>
      </c>
      <c r="G4188" t="s">
        <v>2</v>
      </c>
      <c r="H4188" t="s">
        <v>1353</v>
      </c>
      <c r="I4188" s="63" t="e">
        <f t="array" ref="I4188">_xlfn.IFS(#REF!="1",1,#REF!="2",2,#REF!="3",3,#REF!="1A",4,#REF!="1B",5,#REF!="2A",6,#REF!="2B",7,#REF!="3A",8,#REF!="3B",9,#REF!="4A",10,#REF!="","")</f>
        <v>#REF!</v>
      </c>
      <c r="J4188">
        <f>VLOOKUP(F4188,profesor!$G$2:$H$101,2,0)</f>
        <v>41</v>
      </c>
      <c r="K4188">
        <f>VLOOKUP(H4188,ar_predmet!A:C,3,0)</f>
        <v>185</v>
      </c>
      <c r="L4188" s="3">
        <f>VLOOKUP(H4188,ar_predmet!A:C,2,FALSE())</f>
        <v>7225</v>
      </c>
      <c r="M4188">
        <f>+VLOOKUP(G4188,tip_dogodka!$B$2:$C$10,2,0)</f>
        <v>1</v>
      </c>
      <c r="N4188">
        <f>+VLOOKUP(E4188,prostor!$F$1:$G$101,2,0)</f>
        <v>9</v>
      </c>
      <c r="O4188">
        <f t="shared" si="259"/>
        <v>150</v>
      </c>
      <c r="P4188">
        <f>VLOOKUP(O4188,mi2hh!A$2:B$4261,2,FALSE())</f>
        <v>3</v>
      </c>
      <c r="Q4188" t="str">
        <f t="shared" si="260"/>
        <v>Red</v>
      </c>
      <c r="R4188" t="str">
        <f t="shared" si="261"/>
        <v>MA</v>
      </c>
      <c r="S4188" s="24" t="s">
        <v>1354</v>
      </c>
      <c r="T4188" t="str">
        <f t="shared" si="262"/>
        <v/>
      </c>
      <c r="U4188">
        <f>VLOOKUP(S4188,ar_skupina!L$2:M$136,2,FALSE())</f>
        <v>78</v>
      </c>
    </row>
    <row r="4189" spans="1:21" ht="14.25" customHeight="1" x14ac:dyDescent="0.25">
      <c r="A4189">
        <v>5028</v>
      </c>
      <c r="B4189" s="9">
        <v>45258.489583333299</v>
      </c>
      <c r="C4189" s="9">
        <v>45258.59375</v>
      </c>
      <c r="D4189" t="s">
        <v>1637</v>
      </c>
      <c r="E4189">
        <v>307</v>
      </c>
      <c r="F4189" t="s">
        <v>2516</v>
      </c>
      <c r="G4189" t="s">
        <v>2</v>
      </c>
      <c r="H4189" t="s">
        <v>1636</v>
      </c>
      <c r="I4189" s="63" t="e">
        <f t="array" ref="I4189">_xlfn.IFS(#REF!="1",1,#REF!="2",2,#REF!="3",3,#REF!="1A",4,#REF!="1B",5,#REF!="2A",6,#REF!="2B",7,#REF!="3A",8,#REF!="3B",9,#REF!="4A",10,#REF!="","")</f>
        <v>#REF!</v>
      </c>
      <c r="J4189">
        <f>VLOOKUP(F4189,profesor!$G$2:$H$101,2,0)</f>
        <v>41</v>
      </c>
      <c r="K4189">
        <f>VLOOKUP(H4189,ar_predmet!A:C,3,0)</f>
        <v>10</v>
      </c>
      <c r="L4189" s="3">
        <f>VLOOKUP(H4189,ar_predmet!A:C,2,FALSE())</f>
        <v>5116</v>
      </c>
      <c r="M4189">
        <f>+VLOOKUP(G4189,tip_dogodka!$B$2:$C$10,2,0)</f>
        <v>1</v>
      </c>
      <c r="N4189">
        <f>+VLOOKUP(E4189,prostor!$F$1:$G$101,2,0)</f>
        <v>9</v>
      </c>
      <c r="O4189">
        <f t="shared" si="259"/>
        <v>150</v>
      </c>
      <c r="P4189">
        <f>VLOOKUP(O4189,mi2hh!A$2:B$4261,2,FALSE())</f>
        <v>3</v>
      </c>
      <c r="Q4189" t="str">
        <f t="shared" si="260"/>
        <v>Red</v>
      </c>
      <c r="R4189" t="str">
        <f t="shared" si="261"/>
        <v>VS</v>
      </c>
      <c r="S4189" s="24" t="s">
        <v>1128</v>
      </c>
      <c r="T4189" t="str">
        <f t="shared" si="262"/>
        <v/>
      </c>
      <c r="U4189">
        <f>VLOOKUP(S4189,ar_skupina!L$2:M$136,2,FALSE())</f>
        <v>1</v>
      </c>
    </row>
    <row r="4190" spans="1:21" ht="14.25" customHeight="1" x14ac:dyDescent="0.25">
      <c r="A4190">
        <v>5029</v>
      </c>
      <c r="B4190" s="9">
        <v>45429.416666666701</v>
      </c>
      <c r="C4190" s="9">
        <v>45429.520833333299</v>
      </c>
      <c r="D4190" t="s">
        <v>2517</v>
      </c>
      <c r="E4190">
        <v>301</v>
      </c>
      <c r="F4190" t="s">
        <v>2516</v>
      </c>
      <c r="G4190" t="s">
        <v>2</v>
      </c>
      <c r="H4190" t="s">
        <v>1449</v>
      </c>
      <c r="I4190" s="63" t="e">
        <f t="array" ref="I4190">_xlfn.IFS(#REF!="1",1,#REF!="2",2,#REF!="3",3,#REF!="1A",4,#REF!="1B",5,#REF!="2A",6,#REF!="2B",7,#REF!="3A",8,#REF!="3B",9,#REF!="4A",10,#REF!="","")</f>
        <v>#REF!</v>
      </c>
      <c r="J4190">
        <f>VLOOKUP(F4190,profesor!$G$2:$H$101,2,0)</f>
        <v>41</v>
      </c>
      <c r="K4190">
        <f>VLOOKUP(H4190,ar_predmet!A:C,3,0)</f>
        <v>83</v>
      </c>
      <c r="L4190" s="3">
        <f>VLOOKUP(H4190,ar_predmet!A:C,2,FALSE())</f>
        <v>6121</v>
      </c>
      <c r="M4190">
        <f>+VLOOKUP(G4190,tip_dogodka!$B$2:$C$10,2,0)</f>
        <v>1</v>
      </c>
      <c r="N4190">
        <f>+VLOOKUP(E4190,prostor!$F$1:$G$101,2,0)</f>
        <v>5</v>
      </c>
      <c r="O4190">
        <f t="shared" si="259"/>
        <v>150</v>
      </c>
      <c r="P4190">
        <f>VLOOKUP(O4190,mi2hh!A$2:B$4261,2,FALSE())</f>
        <v>3</v>
      </c>
      <c r="Q4190" t="str">
        <f t="shared" si="260"/>
        <v>Red</v>
      </c>
      <c r="R4190" t="str">
        <f t="shared" si="261"/>
        <v>UN</v>
      </c>
      <c r="S4190" s="24" t="s">
        <v>1192</v>
      </c>
      <c r="T4190" t="str">
        <f t="shared" si="262"/>
        <v/>
      </c>
      <c r="U4190">
        <f>VLOOKUP(S4190,ar_skupina!L$2:M$136,2,FALSE())</f>
        <v>50</v>
      </c>
    </row>
    <row r="4191" spans="1:21" ht="14.25" customHeight="1" x14ac:dyDescent="0.25">
      <c r="A4191">
        <v>5030</v>
      </c>
      <c r="B4191" s="9">
        <v>45264.375</v>
      </c>
      <c r="C4191" s="9">
        <v>45264.479166666701</v>
      </c>
      <c r="D4191" t="s">
        <v>1352</v>
      </c>
      <c r="E4191">
        <v>306</v>
      </c>
      <c r="F4191" t="s">
        <v>2516</v>
      </c>
      <c r="G4191" t="s">
        <v>2</v>
      </c>
      <c r="H4191" t="s">
        <v>1353</v>
      </c>
      <c r="I4191" s="63" t="e">
        <f t="array" ref="I4191">_xlfn.IFS(#REF!="1",1,#REF!="2",2,#REF!="3",3,#REF!="1A",4,#REF!="1B",5,#REF!="2A",6,#REF!="2B",7,#REF!="3A",8,#REF!="3B",9,#REF!="4A",10,#REF!="","")</f>
        <v>#REF!</v>
      </c>
      <c r="J4191">
        <f>VLOOKUP(F4191,profesor!$G$2:$H$101,2,0)</f>
        <v>41</v>
      </c>
      <c r="K4191">
        <f>VLOOKUP(H4191,ar_predmet!A:C,3,0)</f>
        <v>185</v>
      </c>
      <c r="L4191" s="3">
        <f>VLOOKUP(H4191,ar_predmet!A:C,2,FALSE())</f>
        <v>7225</v>
      </c>
      <c r="M4191">
        <f>+VLOOKUP(G4191,tip_dogodka!$B$2:$C$10,2,0)</f>
        <v>1</v>
      </c>
      <c r="N4191">
        <f>+VLOOKUP(E4191,prostor!$F$1:$G$101,2,0)</f>
        <v>8</v>
      </c>
      <c r="O4191">
        <f t="shared" si="259"/>
        <v>150</v>
      </c>
      <c r="P4191">
        <f>VLOOKUP(O4191,mi2hh!A$2:B$4261,2,FALSE())</f>
        <v>3</v>
      </c>
      <c r="Q4191" t="str">
        <f t="shared" si="260"/>
        <v>Red</v>
      </c>
      <c r="R4191" t="str">
        <f t="shared" si="261"/>
        <v>MA</v>
      </c>
      <c r="S4191" s="24" t="s">
        <v>1354</v>
      </c>
      <c r="T4191" t="str">
        <f t="shared" si="262"/>
        <v/>
      </c>
      <c r="U4191">
        <f>VLOOKUP(S4191,ar_skupina!L$2:M$136,2,FALSE())</f>
        <v>78</v>
      </c>
    </row>
    <row r="4192" spans="1:21" ht="14.25" customHeight="1" x14ac:dyDescent="0.25">
      <c r="A4192">
        <v>5031</v>
      </c>
      <c r="B4192" s="9">
        <v>45273.75</v>
      </c>
      <c r="C4192" s="9">
        <v>45273.854166666701</v>
      </c>
      <c r="D4192" t="s">
        <v>1356</v>
      </c>
      <c r="E4192" t="s">
        <v>17</v>
      </c>
      <c r="F4192" t="s">
        <v>2516</v>
      </c>
      <c r="G4192" t="s">
        <v>2</v>
      </c>
      <c r="H4192" t="s">
        <v>1353</v>
      </c>
      <c r="I4192" s="63" t="e">
        <f t="array" ref="I4192">_xlfn.IFS(#REF!="1",1,#REF!="2",2,#REF!="3",3,#REF!="1A",4,#REF!="1B",5,#REF!="2A",6,#REF!="2B",7,#REF!="3A",8,#REF!="3B",9,#REF!="4A",10,#REF!="","")</f>
        <v>#REF!</v>
      </c>
      <c r="J4192">
        <f>VLOOKUP(F4192,profesor!$G$2:$H$101,2,0)</f>
        <v>41</v>
      </c>
      <c r="K4192">
        <f>VLOOKUP(H4192,ar_predmet!A:C,3,0)</f>
        <v>185</v>
      </c>
      <c r="L4192" s="3">
        <f>VLOOKUP(H4192,ar_predmet!A:C,2,FALSE())</f>
        <v>7225</v>
      </c>
      <c r="M4192">
        <f>+VLOOKUP(G4192,tip_dogodka!$B$2:$C$10,2,0)</f>
        <v>1</v>
      </c>
      <c r="N4192">
        <f>+VLOOKUP(E4192,prostor!$F$1:$G$101,2,0)</f>
        <v>55</v>
      </c>
      <c r="O4192">
        <f t="shared" si="259"/>
        <v>150</v>
      </c>
      <c r="P4192">
        <f>VLOOKUP(O4192,mi2hh!A$2:B$4261,2,FALSE())</f>
        <v>3</v>
      </c>
      <c r="Q4192" t="str">
        <f t="shared" si="260"/>
        <v>Izr</v>
      </c>
      <c r="R4192" t="str">
        <f t="shared" si="261"/>
        <v>MA</v>
      </c>
      <c r="S4192" s="24" t="s">
        <v>1276</v>
      </c>
      <c r="T4192" t="str">
        <f t="shared" si="262"/>
        <v/>
      </c>
      <c r="U4192">
        <f>VLOOKUP(S4192,ar_skupina!L$2:M$136,2,FALSE())</f>
        <v>127</v>
      </c>
    </row>
    <row r="4193" spans="1:21" ht="14.25" customHeight="1" x14ac:dyDescent="0.25">
      <c r="A4193">
        <v>5032</v>
      </c>
      <c r="B4193" s="9">
        <v>45442.53125</v>
      </c>
      <c r="C4193" s="9">
        <v>45442.635416666701</v>
      </c>
      <c r="D4193" t="s">
        <v>2517</v>
      </c>
      <c r="E4193">
        <v>301</v>
      </c>
      <c r="F4193" t="s">
        <v>2516</v>
      </c>
      <c r="G4193" t="s">
        <v>2</v>
      </c>
      <c r="H4193" t="s">
        <v>1449</v>
      </c>
      <c r="I4193" s="63" t="e">
        <f t="array" ref="I4193">_xlfn.IFS(#REF!="1",1,#REF!="2",2,#REF!="3",3,#REF!="1A",4,#REF!="1B",5,#REF!="2A",6,#REF!="2B",7,#REF!="3A",8,#REF!="3B",9,#REF!="4A",10,#REF!="","")</f>
        <v>#REF!</v>
      </c>
      <c r="J4193">
        <f>VLOOKUP(F4193,profesor!$G$2:$H$101,2,0)</f>
        <v>41</v>
      </c>
      <c r="K4193">
        <f>VLOOKUP(H4193,ar_predmet!A:C,3,0)</f>
        <v>83</v>
      </c>
      <c r="L4193" s="3">
        <f>VLOOKUP(H4193,ar_predmet!A:C,2,FALSE())</f>
        <v>6121</v>
      </c>
      <c r="M4193">
        <f>+VLOOKUP(G4193,tip_dogodka!$B$2:$C$10,2,0)</f>
        <v>1</v>
      </c>
      <c r="N4193">
        <f>+VLOOKUP(E4193,prostor!$F$1:$G$101,2,0)</f>
        <v>5</v>
      </c>
      <c r="O4193">
        <f t="shared" si="259"/>
        <v>150</v>
      </c>
      <c r="P4193">
        <f>VLOOKUP(O4193,mi2hh!A$2:B$4261,2,FALSE())</f>
        <v>3</v>
      </c>
      <c r="Q4193" t="str">
        <f t="shared" si="260"/>
        <v>Red</v>
      </c>
      <c r="R4193" t="str">
        <f t="shared" si="261"/>
        <v>UN</v>
      </c>
      <c r="S4193" s="24" t="s">
        <v>1192</v>
      </c>
      <c r="T4193" t="str">
        <f t="shared" si="262"/>
        <v/>
      </c>
      <c r="U4193">
        <f>VLOOKUP(S4193,ar_skupina!L$2:M$136,2,FALSE())</f>
        <v>50</v>
      </c>
    </row>
    <row r="4194" spans="1:21" ht="14.25" customHeight="1" x14ac:dyDescent="0.25">
      <c r="A4194">
        <v>5033</v>
      </c>
      <c r="B4194" s="9">
        <v>45295.75</v>
      </c>
      <c r="C4194" s="9">
        <v>45295.854166666701</v>
      </c>
      <c r="D4194" t="s">
        <v>1398</v>
      </c>
      <c r="E4194" t="s">
        <v>17</v>
      </c>
      <c r="F4194" t="s">
        <v>2516</v>
      </c>
      <c r="G4194" t="s">
        <v>2</v>
      </c>
      <c r="H4194" t="s">
        <v>1362</v>
      </c>
      <c r="I4194" s="63" t="e">
        <f t="array" ref="I4194">_xlfn.IFS(#REF!="1",1,#REF!="2",2,#REF!="3",3,#REF!="1A",4,#REF!="1B",5,#REF!="2A",6,#REF!="2B",7,#REF!="3A",8,#REF!="3B",9,#REF!="4A",10,#REF!="","")</f>
        <v>#REF!</v>
      </c>
      <c r="J4194">
        <f>VLOOKUP(F4194,profesor!$G$2:$H$101,2,0)</f>
        <v>41</v>
      </c>
      <c r="K4194">
        <f>VLOOKUP(H4194,ar_predmet!A:C,3,0)</f>
        <v>57</v>
      </c>
      <c r="L4194" s="3">
        <f>VLOOKUP(H4194,ar_predmet!A:C,2,FALSE())</f>
        <v>5314</v>
      </c>
      <c r="M4194">
        <f>+VLOOKUP(G4194,tip_dogodka!$B$2:$C$10,2,0)</f>
        <v>1</v>
      </c>
      <c r="N4194">
        <f>+VLOOKUP(E4194,prostor!$F$1:$G$101,2,0)</f>
        <v>55</v>
      </c>
      <c r="O4194">
        <f t="shared" si="259"/>
        <v>150</v>
      </c>
      <c r="P4194">
        <f>VLOOKUP(O4194,mi2hh!A$2:B$4261,2,FALSE())</f>
        <v>3</v>
      </c>
      <c r="Q4194" t="str">
        <f t="shared" si="260"/>
        <v>Izr</v>
      </c>
      <c r="R4194" t="str">
        <f t="shared" si="261"/>
        <v>VS</v>
      </c>
      <c r="S4194" s="24" t="s">
        <v>1258</v>
      </c>
      <c r="T4194" t="str">
        <f t="shared" si="262"/>
        <v/>
      </c>
      <c r="U4194">
        <f>VLOOKUP(S4194,ar_skupina!L$2:M$136,2,FALSE())</f>
        <v>105</v>
      </c>
    </row>
    <row r="4195" spans="1:21" ht="14.25" customHeight="1" x14ac:dyDescent="0.25">
      <c r="A4195">
        <v>5034</v>
      </c>
      <c r="B4195" s="9">
        <v>45251.375</v>
      </c>
      <c r="C4195" s="9">
        <v>45251.479166666701</v>
      </c>
      <c r="D4195" t="s">
        <v>2515</v>
      </c>
      <c r="E4195" t="s">
        <v>17</v>
      </c>
      <c r="F4195" t="s">
        <v>2516</v>
      </c>
      <c r="G4195" t="s">
        <v>2</v>
      </c>
      <c r="H4195" t="s">
        <v>2226</v>
      </c>
      <c r="I4195" s="63" t="e">
        <f t="array" ref="I4195">_xlfn.IFS(#REF!="1",1,#REF!="2",2,#REF!="3",3,#REF!="1A",4,#REF!="1B",5,#REF!="2A",6,#REF!="2B",7,#REF!="3A",8,#REF!="3B",9,#REF!="4A",10,#REF!="","")</f>
        <v>#REF!</v>
      </c>
      <c r="J4195">
        <f>VLOOKUP(F4195,profesor!$G$2:$H$101,2,0)</f>
        <v>41</v>
      </c>
      <c r="K4195">
        <f>VLOOKUP(H4195,ar_predmet!A:C,3,0)</f>
        <v>147</v>
      </c>
      <c r="L4195" s="3">
        <f>VLOOKUP(H4195,ar_predmet!A:C,2,FALSE())</f>
        <v>7101</v>
      </c>
      <c r="M4195">
        <f>+VLOOKUP(G4195,tip_dogodka!$B$2:$C$10,2,0)</f>
        <v>1</v>
      </c>
      <c r="N4195">
        <f>+VLOOKUP(E4195,prostor!$F$1:$G$101,2,0)</f>
        <v>55</v>
      </c>
      <c r="O4195">
        <f t="shared" si="259"/>
        <v>150</v>
      </c>
      <c r="P4195">
        <f>VLOOKUP(O4195,mi2hh!A$2:B$4261,2,FALSE())</f>
        <v>3</v>
      </c>
      <c r="Q4195" t="str">
        <f t="shared" si="260"/>
        <v>Red</v>
      </c>
      <c r="R4195" t="str">
        <f t="shared" si="261"/>
        <v>MA</v>
      </c>
      <c r="S4195" s="24" t="s">
        <v>1219</v>
      </c>
      <c r="T4195" t="str">
        <f t="shared" si="262"/>
        <v/>
      </c>
      <c r="U4195">
        <f>VLOOKUP(S4195,ar_skupina!L$2:M$136,2,FALSE())</f>
        <v>76</v>
      </c>
    </row>
    <row r="4196" spans="1:21" ht="14.25" customHeight="1" x14ac:dyDescent="0.25">
      <c r="A4196">
        <v>5035</v>
      </c>
      <c r="B4196" s="9">
        <v>45208.791666666701</v>
      </c>
      <c r="C4196" s="9">
        <v>45208.927083333299</v>
      </c>
      <c r="D4196" t="s">
        <v>2518</v>
      </c>
      <c r="E4196">
        <v>307</v>
      </c>
      <c r="F4196" t="s">
        <v>2516</v>
      </c>
      <c r="G4196" t="s">
        <v>2</v>
      </c>
      <c r="H4196" t="s">
        <v>1636</v>
      </c>
      <c r="I4196" s="63" t="e">
        <f t="array" ref="I4196">_xlfn.IFS(#REF!="1",1,#REF!="2",2,#REF!="3",3,#REF!="1A",4,#REF!="1B",5,#REF!="2A",6,#REF!="2B",7,#REF!="3A",8,#REF!="3B",9,#REF!="4A",10,#REF!="","")</f>
        <v>#REF!</v>
      </c>
      <c r="J4196">
        <f>VLOOKUP(F4196,profesor!$G$2:$H$101,2,0)</f>
        <v>41</v>
      </c>
      <c r="K4196">
        <f>VLOOKUP(H4196,ar_predmet!A:C,3,0)</f>
        <v>10</v>
      </c>
      <c r="L4196" s="3">
        <f>VLOOKUP(H4196,ar_predmet!A:C,2,FALSE())</f>
        <v>5116</v>
      </c>
      <c r="M4196">
        <f>+VLOOKUP(G4196,tip_dogodka!$B$2:$C$10,2,0)</f>
        <v>1</v>
      </c>
      <c r="N4196">
        <f>+VLOOKUP(E4196,prostor!$F$1:$G$101,2,0)</f>
        <v>9</v>
      </c>
      <c r="O4196">
        <f t="shared" si="259"/>
        <v>195</v>
      </c>
      <c r="P4196">
        <f>VLOOKUP(O4196,mi2hh!A$2:B$4261,2,FALSE())</f>
        <v>4</v>
      </c>
      <c r="Q4196" t="str">
        <f t="shared" si="260"/>
        <v>Izr</v>
      </c>
      <c r="R4196" t="str">
        <f t="shared" si="261"/>
        <v>VS</v>
      </c>
      <c r="S4196" s="24" t="s">
        <v>1241</v>
      </c>
      <c r="T4196" t="str">
        <f t="shared" si="262"/>
        <v/>
      </c>
      <c r="U4196">
        <f>VLOOKUP(S4196,ar_skupina!L$2:M$136,2,FALSE())</f>
        <v>90</v>
      </c>
    </row>
    <row r="4197" spans="1:21" ht="14.25" customHeight="1" x14ac:dyDescent="0.25">
      <c r="A4197">
        <v>5036</v>
      </c>
      <c r="B4197" s="9">
        <v>45209.53125</v>
      </c>
      <c r="C4197" s="9">
        <v>45209.635416666701</v>
      </c>
      <c r="D4197" t="s">
        <v>1650</v>
      </c>
      <c r="E4197" t="s">
        <v>16</v>
      </c>
      <c r="F4197" t="s">
        <v>2516</v>
      </c>
      <c r="G4197" t="s">
        <v>4</v>
      </c>
      <c r="H4197" t="s">
        <v>1636</v>
      </c>
      <c r="I4197" s="63" t="e">
        <f t="array" ref="I4197">_xlfn.IFS(#REF!="1",1,#REF!="2",2,#REF!="3",3,#REF!="1A",4,#REF!="1B",5,#REF!="2A",6,#REF!="2B",7,#REF!="3A",8,#REF!="3B",9,#REF!="4A",10,#REF!="","")</f>
        <v>#REF!</v>
      </c>
      <c r="J4197">
        <f>VLOOKUP(F4197,profesor!$G$2:$H$101,2,0)</f>
        <v>41</v>
      </c>
      <c r="K4197">
        <f>VLOOKUP(H4197,ar_predmet!A:C,3,0)</f>
        <v>10</v>
      </c>
      <c r="L4197" s="3">
        <f>VLOOKUP(H4197,ar_predmet!A:C,2,FALSE())</f>
        <v>5116</v>
      </c>
      <c r="M4197">
        <f>+VLOOKUP(G4197,tip_dogodka!$B$2:$C$10,2,0)</f>
        <v>3</v>
      </c>
      <c r="N4197">
        <f>+VLOOKUP(E4197,prostor!$F$1:$G$101,2,0)</f>
        <v>54</v>
      </c>
      <c r="O4197">
        <f t="shared" si="259"/>
        <v>150</v>
      </c>
      <c r="P4197">
        <f>VLOOKUP(O4197,mi2hh!A$2:B$4261,2,FALSE())</f>
        <v>3</v>
      </c>
      <c r="Q4197" t="str">
        <f t="shared" si="260"/>
        <v>Red</v>
      </c>
      <c r="R4197" t="str">
        <f t="shared" si="261"/>
        <v>VS</v>
      </c>
      <c r="S4197" s="24" t="s">
        <v>1128</v>
      </c>
      <c r="T4197" t="str">
        <f t="shared" si="262"/>
        <v/>
      </c>
      <c r="U4197">
        <f>VLOOKUP(S4197,ar_skupina!L$2:M$136,2,FALSE())</f>
        <v>1</v>
      </c>
    </row>
    <row r="4198" spans="1:21" ht="14.25" customHeight="1" x14ac:dyDescent="0.25">
      <c r="A4198">
        <v>5037</v>
      </c>
      <c r="B4198" s="9">
        <v>45224.791666666701</v>
      </c>
      <c r="C4198" s="9">
        <v>45224.895833333299</v>
      </c>
      <c r="D4198" t="s">
        <v>2522</v>
      </c>
      <c r="E4198" t="s">
        <v>16</v>
      </c>
      <c r="F4198" t="s">
        <v>2516</v>
      </c>
      <c r="G4198" t="s">
        <v>4</v>
      </c>
      <c r="H4198" t="s">
        <v>2226</v>
      </c>
      <c r="I4198" s="63" t="e">
        <f t="array" ref="I4198">_xlfn.IFS(#REF!="1",1,#REF!="2",2,#REF!="3",3,#REF!="1A",4,#REF!="1B",5,#REF!="2A",6,#REF!="2B",7,#REF!="3A",8,#REF!="3B",9,#REF!="4A",10,#REF!="","")</f>
        <v>#REF!</v>
      </c>
      <c r="J4198">
        <f>VLOOKUP(F4198,profesor!$G$2:$H$101,2,0)</f>
        <v>41</v>
      </c>
      <c r="K4198">
        <f>VLOOKUP(H4198,ar_predmet!A:C,3,0)</f>
        <v>147</v>
      </c>
      <c r="L4198" s="3">
        <f>VLOOKUP(H4198,ar_predmet!A:C,2,FALSE())</f>
        <v>7101</v>
      </c>
      <c r="M4198">
        <f>+VLOOKUP(G4198,tip_dogodka!$B$2:$C$10,2,0)</f>
        <v>3</v>
      </c>
      <c r="N4198">
        <f>+VLOOKUP(E4198,prostor!$F$1:$G$101,2,0)</f>
        <v>54</v>
      </c>
      <c r="O4198">
        <f t="shared" si="259"/>
        <v>150</v>
      </c>
      <c r="P4198">
        <f>VLOOKUP(O4198,mi2hh!A$2:B$4261,2,FALSE())</f>
        <v>3</v>
      </c>
      <c r="Q4198" t="str">
        <f t="shared" si="260"/>
        <v>Red</v>
      </c>
      <c r="R4198" t="str">
        <f t="shared" si="261"/>
        <v>MA</v>
      </c>
      <c r="S4198" s="24" t="s">
        <v>1219</v>
      </c>
      <c r="T4198" t="str">
        <f t="shared" si="262"/>
        <v/>
      </c>
      <c r="U4198">
        <f>VLOOKUP(S4198,ar_skupina!L$2:M$136,2,FALSE())</f>
        <v>76</v>
      </c>
    </row>
    <row r="4199" spans="1:21" ht="14.25" customHeight="1" x14ac:dyDescent="0.25">
      <c r="A4199">
        <v>5040</v>
      </c>
      <c r="B4199" s="9">
        <v>45385.677083333299</v>
      </c>
      <c r="C4199" s="9">
        <v>45385.78125</v>
      </c>
      <c r="D4199" t="s">
        <v>2523</v>
      </c>
      <c r="E4199">
        <v>302</v>
      </c>
      <c r="F4199" t="s">
        <v>2516</v>
      </c>
      <c r="G4199" t="s">
        <v>7</v>
      </c>
      <c r="H4199" t="s">
        <v>1449</v>
      </c>
      <c r="I4199" s="63" t="e">
        <f t="array" ref="I4199">_xlfn.IFS(#REF!="1",1,#REF!="2",2,#REF!="3",3,#REF!="1A",4,#REF!="1B",5,#REF!="2A",6,#REF!="2B",7,#REF!="3A",8,#REF!="3B",9,#REF!="4A",10,#REF!="","")</f>
        <v>#REF!</v>
      </c>
      <c r="J4199">
        <f>VLOOKUP(F4199,profesor!$G$2:$H$101,2,0)</f>
        <v>41</v>
      </c>
      <c r="K4199">
        <f>VLOOKUP(H4199,ar_predmet!A:C,3,0)</f>
        <v>83</v>
      </c>
      <c r="L4199" s="3">
        <f>VLOOKUP(H4199,ar_predmet!A:C,2,FALSE())</f>
        <v>6121</v>
      </c>
      <c r="M4199">
        <f>+VLOOKUP(G4199,tip_dogodka!$B$2:$C$10,2,0)</f>
        <v>6</v>
      </c>
      <c r="N4199">
        <f>+VLOOKUP(E4199,prostor!$F$1:$G$101,2,0)</f>
        <v>6</v>
      </c>
      <c r="O4199">
        <f t="shared" si="259"/>
        <v>150</v>
      </c>
      <c r="P4199">
        <f>VLOOKUP(O4199,mi2hh!A$2:B$4261,2,FALSE())</f>
        <v>3</v>
      </c>
      <c r="Q4199" t="str">
        <f t="shared" si="260"/>
        <v>Red</v>
      </c>
      <c r="R4199" t="str">
        <f t="shared" si="261"/>
        <v>UN</v>
      </c>
      <c r="S4199" s="24" t="s">
        <v>1192</v>
      </c>
      <c r="T4199" t="str">
        <f t="shared" si="262"/>
        <v/>
      </c>
      <c r="U4199">
        <f>VLOOKUP(S4199,ar_skupina!L$2:M$136,2,FALSE())</f>
        <v>50</v>
      </c>
    </row>
    <row r="4200" spans="1:21" ht="14.25" customHeight="1" x14ac:dyDescent="0.25">
      <c r="A4200">
        <v>5041</v>
      </c>
      <c r="B4200" s="9">
        <v>45250.375</v>
      </c>
      <c r="C4200" s="9">
        <v>45250.479166666701</v>
      </c>
      <c r="D4200" t="s">
        <v>2522</v>
      </c>
      <c r="E4200" t="s">
        <v>16</v>
      </c>
      <c r="F4200" t="s">
        <v>2516</v>
      </c>
      <c r="G4200" t="s">
        <v>4</v>
      </c>
      <c r="H4200" t="s">
        <v>2226</v>
      </c>
      <c r="I4200" s="63" t="e">
        <f t="array" ref="I4200">_xlfn.IFS(#REF!="1",1,#REF!="2",2,#REF!="3",3,#REF!="1A",4,#REF!="1B",5,#REF!="2A",6,#REF!="2B",7,#REF!="3A",8,#REF!="3B",9,#REF!="4A",10,#REF!="","")</f>
        <v>#REF!</v>
      </c>
      <c r="J4200">
        <f>VLOOKUP(F4200,profesor!$G$2:$H$101,2,0)</f>
        <v>41</v>
      </c>
      <c r="K4200">
        <f>VLOOKUP(H4200,ar_predmet!A:C,3,0)</f>
        <v>147</v>
      </c>
      <c r="L4200" s="3">
        <f>VLOOKUP(H4200,ar_predmet!A:C,2,FALSE())</f>
        <v>7101</v>
      </c>
      <c r="M4200">
        <f>+VLOOKUP(G4200,tip_dogodka!$B$2:$C$10,2,0)</f>
        <v>3</v>
      </c>
      <c r="N4200">
        <f>+VLOOKUP(E4200,prostor!$F$1:$G$101,2,0)</f>
        <v>54</v>
      </c>
      <c r="O4200">
        <f t="shared" si="259"/>
        <v>150</v>
      </c>
      <c r="P4200">
        <f>VLOOKUP(O4200,mi2hh!A$2:B$4261,2,FALSE())</f>
        <v>3</v>
      </c>
      <c r="Q4200" t="str">
        <f t="shared" si="260"/>
        <v>Red</v>
      </c>
      <c r="R4200" t="str">
        <f t="shared" si="261"/>
        <v>MA</v>
      </c>
      <c r="S4200" s="24" t="s">
        <v>1219</v>
      </c>
      <c r="T4200" t="str">
        <f t="shared" si="262"/>
        <v/>
      </c>
      <c r="U4200">
        <f>VLOOKUP(S4200,ar_skupina!L$2:M$136,2,FALSE())</f>
        <v>76</v>
      </c>
    </row>
    <row r="4201" spans="1:21" ht="14.25" customHeight="1" x14ac:dyDescent="0.25">
      <c r="A4201">
        <v>5042</v>
      </c>
      <c r="B4201" s="9">
        <v>45280.75</v>
      </c>
      <c r="C4201" s="9">
        <v>45280.854166666701</v>
      </c>
      <c r="D4201" t="s">
        <v>1398</v>
      </c>
      <c r="E4201" t="s">
        <v>17</v>
      </c>
      <c r="F4201" t="s">
        <v>2516</v>
      </c>
      <c r="G4201" t="s">
        <v>2</v>
      </c>
      <c r="H4201" t="s">
        <v>1362</v>
      </c>
      <c r="I4201" s="63" t="e">
        <f t="array" ref="I4201">_xlfn.IFS(#REF!="1",1,#REF!="2",2,#REF!="3",3,#REF!="1A",4,#REF!="1B",5,#REF!="2A",6,#REF!="2B",7,#REF!="3A",8,#REF!="3B",9,#REF!="4A",10,#REF!="","")</f>
        <v>#REF!</v>
      </c>
      <c r="J4201">
        <f>VLOOKUP(F4201,profesor!$G$2:$H$101,2,0)</f>
        <v>41</v>
      </c>
      <c r="K4201">
        <f>VLOOKUP(H4201,ar_predmet!A:C,3,0)</f>
        <v>57</v>
      </c>
      <c r="L4201" s="3">
        <f>VLOOKUP(H4201,ar_predmet!A:C,2,FALSE())</f>
        <v>5314</v>
      </c>
      <c r="M4201">
        <f>+VLOOKUP(G4201,tip_dogodka!$B$2:$C$10,2,0)</f>
        <v>1</v>
      </c>
      <c r="N4201">
        <f>+VLOOKUP(E4201,prostor!$F$1:$G$101,2,0)</f>
        <v>55</v>
      </c>
      <c r="O4201">
        <f t="shared" si="259"/>
        <v>150</v>
      </c>
      <c r="P4201">
        <f>VLOOKUP(O4201,mi2hh!A$2:B$4261,2,FALSE())</f>
        <v>3</v>
      </c>
      <c r="Q4201" t="str">
        <f t="shared" si="260"/>
        <v>Izr</v>
      </c>
      <c r="R4201" t="str">
        <f t="shared" si="261"/>
        <v>VS</v>
      </c>
      <c r="S4201" s="24" t="s">
        <v>1258</v>
      </c>
      <c r="T4201" t="str">
        <f t="shared" si="262"/>
        <v/>
      </c>
      <c r="U4201">
        <f>VLOOKUP(S4201,ar_skupina!L$2:M$136,2,FALSE())</f>
        <v>105</v>
      </c>
    </row>
    <row r="4202" spans="1:21" ht="14.25" customHeight="1" x14ac:dyDescent="0.25">
      <c r="A4202">
        <v>5043</v>
      </c>
      <c r="B4202" s="9">
        <v>45203.53125</v>
      </c>
      <c r="C4202" s="9">
        <v>45203.635416666701</v>
      </c>
      <c r="D4202" t="s">
        <v>1637</v>
      </c>
      <c r="E4202">
        <v>111</v>
      </c>
      <c r="F4202" t="s">
        <v>2516</v>
      </c>
      <c r="G4202" t="s">
        <v>2</v>
      </c>
      <c r="H4202" t="s">
        <v>1636</v>
      </c>
      <c r="I4202" s="63" t="e">
        <f t="array" ref="I4202">_xlfn.IFS(#REF!="1",1,#REF!="2",2,#REF!="3",3,#REF!="1A",4,#REF!="1B",5,#REF!="2A",6,#REF!="2B",7,#REF!="3A",8,#REF!="3B",9,#REF!="4A",10,#REF!="","")</f>
        <v>#REF!</v>
      </c>
      <c r="J4202">
        <f>VLOOKUP(F4202,profesor!$G$2:$H$101,2,0)</f>
        <v>41</v>
      </c>
      <c r="K4202">
        <f>VLOOKUP(H4202,ar_predmet!A:C,3,0)</f>
        <v>10</v>
      </c>
      <c r="L4202" s="3">
        <f>VLOOKUP(H4202,ar_predmet!A:C,2,FALSE())</f>
        <v>5116</v>
      </c>
      <c r="M4202">
        <f>+VLOOKUP(G4202,tip_dogodka!$B$2:$C$10,2,0)</f>
        <v>1</v>
      </c>
      <c r="N4202">
        <f>+VLOOKUP(E4202,prostor!$F$1:$G$101,2,0)</f>
        <v>4</v>
      </c>
      <c r="O4202">
        <f t="shared" si="259"/>
        <v>150</v>
      </c>
      <c r="P4202">
        <f>VLOOKUP(O4202,mi2hh!A$2:B$4261,2,FALSE())</f>
        <v>3</v>
      </c>
      <c r="Q4202" t="str">
        <f t="shared" si="260"/>
        <v>Red</v>
      </c>
      <c r="R4202" t="str">
        <f t="shared" si="261"/>
        <v>VS</v>
      </c>
      <c r="S4202" s="24" t="s">
        <v>1128</v>
      </c>
      <c r="T4202" t="str">
        <f t="shared" si="262"/>
        <v/>
      </c>
      <c r="U4202">
        <f>VLOOKUP(S4202,ar_skupina!L$2:M$136,2,FALSE())</f>
        <v>1</v>
      </c>
    </row>
    <row r="4203" spans="1:21" ht="14.25" customHeight="1" x14ac:dyDescent="0.25">
      <c r="A4203">
        <v>5044</v>
      </c>
      <c r="B4203" s="9">
        <v>45266.75</v>
      </c>
      <c r="C4203" s="9">
        <v>45266.854166666701</v>
      </c>
      <c r="D4203" t="s">
        <v>1356</v>
      </c>
      <c r="E4203" t="s">
        <v>17</v>
      </c>
      <c r="F4203" t="s">
        <v>2516</v>
      </c>
      <c r="G4203" t="s">
        <v>2</v>
      </c>
      <c r="H4203" t="s">
        <v>1353</v>
      </c>
      <c r="I4203" s="63" t="e">
        <f t="array" ref="I4203">_xlfn.IFS(#REF!="1",1,#REF!="2",2,#REF!="3",3,#REF!="1A",4,#REF!="1B",5,#REF!="2A",6,#REF!="2B",7,#REF!="3A",8,#REF!="3B",9,#REF!="4A",10,#REF!="","")</f>
        <v>#REF!</v>
      </c>
      <c r="J4203">
        <f>VLOOKUP(F4203,profesor!$G$2:$H$101,2,0)</f>
        <v>41</v>
      </c>
      <c r="K4203">
        <f>VLOOKUP(H4203,ar_predmet!A:C,3,0)</f>
        <v>185</v>
      </c>
      <c r="L4203" s="3">
        <f>VLOOKUP(H4203,ar_predmet!A:C,2,FALSE())</f>
        <v>7225</v>
      </c>
      <c r="M4203">
        <f>+VLOOKUP(G4203,tip_dogodka!$B$2:$C$10,2,0)</f>
        <v>1</v>
      </c>
      <c r="N4203">
        <f>+VLOOKUP(E4203,prostor!$F$1:$G$101,2,0)</f>
        <v>55</v>
      </c>
      <c r="O4203">
        <f t="shared" si="259"/>
        <v>150</v>
      </c>
      <c r="P4203">
        <f>VLOOKUP(O4203,mi2hh!A$2:B$4261,2,FALSE())</f>
        <v>3</v>
      </c>
      <c r="Q4203" t="str">
        <f t="shared" si="260"/>
        <v>Izr</v>
      </c>
      <c r="R4203" t="str">
        <f t="shared" si="261"/>
        <v>MA</v>
      </c>
      <c r="S4203" s="24" t="s">
        <v>1276</v>
      </c>
      <c r="T4203" t="str">
        <f t="shared" si="262"/>
        <v/>
      </c>
      <c r="U4203">
        <f>VLOOKUP(S4203,ar_skupina!L$2:M$136,2,FALSE())</f>
        <v>127</v>
      </c>
    </row>
    <row r="4204" spans="1:21" ht="14.25" customHeight="1" x14ac:dyDescent="0.25">
      <c r="A4204">
        <v>5045</v>
      </c>
      <c r="B4204" s="9">
        <v>45252.75</v>
      </c>
      <c r="C4204" s="9">
        <v>45252.854166666701</v>
      </c>
      <c r="D4204" t="s">
        <v>2524</v>
      </c>
      <c r="E4204" t="s">
        <v>16</v>
      </c>
      <c r="F4204" t="s">
        <v>2516</v>
      </c>
      <c r="G4204" t="s">
        <v>4</v>
      </c>
      <c r="H4204" t="s">
        <v>2226</v>
      </c>
      <c r="I4204" s="63" t="e">
        <f t="array" ref="I4204">_xlfn.IFS(#REF!="1",1,#REF!="2",2,#REF!="3",3,#REF!="1A",4,#REF!="1B",5,#REF!="2A",6,#REF!="2B",7,#REF!="3A",8,#REF!="3B",9,#REF!="4A",10,#REF!="","")</f>
        <v>#REF!</v>
      </c>
      <c r="J4204">
        <f>VLOOKUP(F4204,profesor!$G$2:$H$101,2,0)</f>
        <v>41</v>
      </c>
      <c r="K4204">
        <f>VLOOKUP(H4204,ar_predmet!A:C,3,0)</f>
        <v>147</v>
      </c>
      <c r="L4204" s="3">
        <f>VLOOKUP(H4204,ar_predmet!A:C,2,FALSE())</f>
        <v>7101</v>
      </c>
      <c r="M4204">
        <f>+VLOOKUP(G4204,tip_dogodka!$B$2:$C$10,2,0)</f>
        <v>3</v>
      </c>
      <c r="N4204">
        <f>+VLOOKUP(E4204,prostor!$F$1:$G$101,2,0)</f>
        <v>54</v>
      </c>
      <c r="O4204">
        <f t="shared" si="259"/>
        <v>150</v>
      </c>
      <c r="P4204">
        <f>VLOOKUP(O4204,mi2hh!A$2:B$4261,2,FALSE())</f>
        <v>3</v>
      </c>
      <c r="Q4204" t="str">
        <f t="shared" si="260"/>
        <v>Izr</v>
      </c>
      <c r="R4204" t="str">
        <f t="shared" si="261"/>
        <v>MA</v>
      </c>
      <c r="S4204" s="24" t="s">
        <v>1262</v>
      </c>
      <c r="T4204" t="str">
        <f t="shared" si="262"/>
        <v/>
      </c>
      <c r="U4204">
        <f>VLOOKUP(S4204,ar_skupina!L$2:M$136,2,FALSE())</f>
        <v>114</v>
      </c>
    </row>
    <row r="4205" spans="1:21" ht="14.25" customHeight="1" x14ac:dyDescent="0.25">
      <c r="A4205">
        <v>5046</v>
      </c>
      <c r="B4205" s="9">
        <v>45422.416666666701</v>
      </c>
      <c r="C4205" s="9">
        <v>45422.520833333299</v>
      </c>
      <c r="D4205" t="s">
        <v>2517</v>
      </c>
      <c r="E4205">
        <v>301</v>
      </c>
      <c r="F4205" t="s">
        <v>2516</v>
      </c>
      <c r="G4205" t="s">
        <v>2</v>
      </c>
      <c r="H4205" t="s">
        <v>1449</v>
      </c>
      <c r="I4205" s="63" t="e">
        <f t="array" ref="I4205">_xlfn.IFS(#REF!="1",1,#REF!="2",2,#REF!="3",3,#REF!="1A",4,#REF!="1B",5,#REF!="2A",6,#REF!="2B",7,#REF!="3A",8,#REF!="3B",9,#REF!="4A",10,#REF!="","")</f>
        <v>#REF!</v>
      </c>
      <c r="J4205">
        <f>VLOOKUP(F4205,profesor!$G$2:$H$101,2,0)</f>
        <v>41</v>
      </c>
      <c r="K4205">
        <f>VLOOKUP(H4205,ar_predmet!A:C,3,0)</f>
        <v>83</v>
      </c>
      <c r="L4205" s="3">
        <f>VLOOKUP(H4205,ar_predmet!A:C,2,FALSE())</f>
        <v>6121</v>
      </c>
      <c r="M4205">
        <f>+VLOOKUP(G4205,tip_dogodka!$B$2:$C$10,2,0)</f>
        <v>1</v>
      </c>
      <c r="N4205">
        <f>+VLOOKUP(E4205,prostor!$F$1:$G$101,2,0)</f>
        <v>5</v>
      </c>
      <c r="O4205">
        <f t="shared" si="259"/>
        <v>150</v>
      </c>
      <c r="P4205">
        <f>VLOOKUP(O4205,mi2hh!A$2:B$4261,2,FALSE())</f>
        <v>3</v>
      </c>
      <c r="Q4205" t="str">
        <f t="shared" si="260"/>
        <v>Red</v>
      </c>
      <c r="R4205" t="str">
        <f t="shared" si="261"/>
        <v>UN</v>
      </c>
      <c r="S4205" s="24" t="s">
        <v>1192</v>
      </c>
      <c r="T4205" t="str">
        <f t="shared" si="262"/>
        <v/>
      </c>
      <c r="U4205">
        <f>VLOOKUP(S4205,ar_skupina!L$2:M$136,2,FALSE())</f>
        <v>50</v>
      </c>
    </row>
    <row r="4206" spans="1:21" ht="14.25" customHeight="1" x14ac:dyDescent="0.25">
      <c r="A4206">
        <v>5047</v>
      </c>
      <c r="B4206" s="9">
        <v>45205.416666666701</v>
      </c>
      <c r="C4206" s="9">
        <v>45205.520833333299</v>
      </c>
      <c r="D4206" t="s">
        <v>2522</v>
      </c>
      <c r="E4206" t="s">
        <v>16</v>
      </c>
      <c r="F4206" t="s">
        <v>2516</v>
      </c>
      <c r="G4206" t="s">
        <v>4</v>
      </c>
      <c r="H4206" t="s">
        <v>2226</v>
      </c>
      <c r="I4206" s="63" t="e">
        <f t="array" ref="I4206">_xlfn.IFS(#REF!="1",1,#REF!="2",2,#REF!="3",3,#REF!="1A",4,#REF!="1B",5,#REF!="2A",6,#REF!="2B",7,#REF!="3A",8,#REF!="3B",9,#REF!="4A",10,#REF!="","")</f>
        <v>#REF!</v>
      </c>
      <c r="J4206">
        <f>VLOOKUP(F4206,profesor!$G$2:$H$101,2,0)</f>
        <v>41</v>
      </c>
      <c r="K4206">
        <f>VLOOKUP(H4206,ar_predmet!A:C,3,0)</f>
        <v>147</v>
      </c>
      <c r="L4206" s="3">
        <f>VLOOKUP(H4206,ar_predmet!A:C,2,FALSE())</f>
        <v>7101</v>
      </c>
      <c r="M4206">
        <f>+VLOOKUP(G4206,tip_dogodka!$B$2:$C$10,2,0)</f>
        <v>3</v>
      </c>
      <c r="N4206">
        <f>+VLOOKUP(E4206,prostor!$F$1:$G$101,2,0)</f>
        <v>54</v>
      </c>
      <c r="O4206">
        <f t="shared" si="259"/>
        <v>150</v>
      </c>
      <c r="P4206">
        <f>VLOOKUP(O4206,mi2hh!A$2:B$4261,2,FALSE())</f>
        <v>3</v>
      </c>
      <c r="Q4206" t="str">
        <f t="shared" si="260"/>
        <v>Red</v>
      </c>
      <c r="R4206" t="str">
        <f t="shared" si="261"/>
        <v>MA</v>
      </c>
      <c r="S4206" s="24" t="s">
        <v>1219</v>
      </c>
      <c r="T4206" t="str">
        <f t="shared" si="262"/>
        <v/>
      </c>
      <c r="U4206">
        <f>VLOOKUP(S4206,ar_skupina!L$2:M$136,2,FALSE())</f>
        <v>76</v>
      </c>
    </row>
    <row r="4207" spans="1:21" ht="14.25" customHeight="1" x14ac:dyDescent="0.25">
      <c r="A4207">
        <v>5048</v>
      </c>
      <c r="B4207" s="9">
        <v>45259.75</v>
      </c>
      <c r="C4207" s="9">
        <v>45259.885416666701</v>
      </c>
      <c r="D4207" t="s">
        <v>2518</v>
      </c>
      <c r="E4207" t="s">
        <v>17</v>
      </c>
      <c r="F4207" t="s">
        <v>2516</v>
      </c>
      <c r="G4207" t="s">
        <v>2</v>
      </c>
      <c r="H4207" t="s">
        <v>1636</v>
      </c>
      <c r="I4207" s="63" t="e">
        <f t="array" ref="I4207">_xlfn.IFS(#REF!="1",1,#REF!="2",2,#REF!="3",3,#REF!="1A",4,#REF!="1B",5,#REF!="2A",6,#REF!="2B",7,#REF!="3A",8,#REF!="3B",9,#REF!="4A",10,#REF!="","")</f>
        <v>#REF!</v>
      </c>
      <c r="J4207">
        <f>VLOOKUP(F4207,profesor!$G$2:$H$101,2,0)</f>
        <v>41</v>
      </c>
      <c r="K4207">
        <f>VLOOKUP(H4207,ar_predmet!A:C,3,0)</f>
        <v>10</v>
      </c>
      <c r="L4207" s="3">
        <f>VLOOKUP(H4207,ar_predmet!A:C,2,FALSE())</f>
        <v>5116</v>
      </c>
      <c r="M4207">
        <f>+VLOOKUP(G4207,tip_dogodka!$B$2:$C$10,2,0)</f>
        <v>1</v>
      </c>
      <c r="N4207">
        <f>+VLOOKUP(E4207,prostor!$F$1:$G$101,2,0)</f>
        <v>55</v>
      </c>
      <c r="O4207">
        <f t="shared" si="259"/>
        <v>195</v>
      </c>
      <c r="P4207">
        <f>VLOOKUP(O4207,mi2hh!A$2:B$4261,2,FALSE())</f>
        <v>4</v>
      </c>
      <c r="Q4207" t="str">
        <f t="shared" si="260"/>
        <v>Izr</v>
      </c>
      <c r="R4207" t="str">
        <f t="shared" si="261"/>
        <v>VS</v>
      </c>
      <c r="S4207" s="24" t="s">
        <v>1241</v>
      </c>
      <c r="T4207" t="str">
        <f t="shared" si="262"/>
        <v/>
      </c>
      <c r="U4207">
        <f>VLOOKUP(S4207,ar_skupina!L$2:M$136,2,FALSE())</f>
        <v>90</v>
      </c>
    </row>
    <row r="4208" spans="1:21" ht="14.25" customHeight="1" x14ac:dyDescent="0.25">
      <c r="A4208">
        <v>5049</v>
      </c>
      <c r="B4208" s="9">
        <v>45201.53125</v>
      </c>
      <c r="C4208" s="9">
        <v>45201.635416666701</v>
      </c>
      <c r="D4208" t="s">
        <v>1637</v>
      </c>
      <c r="E4208">
        <v>111</v>
      </c>
      <c r="F4208" t="s">
        <v>2516</v>
      </c>
      <c r="G4208" t="s">
        <v>2</v>
      </c>
      <c r="H4208" t="s">
        <v>1636</v>
      </c>
      <c r="I4208" s="63" t="e">
        <f t="array" ref="I4208">_xlfn.IFS(#REF!="1",1,#REF!="2",2,#REF!="3",3,#REF!="1A",4,#REF!="1B",5,#REF!="2A",6,#REF!="2B",7,#REF!="3A",8,#REF!="3B",9,#REF!="4A",10,#REF!="","")</f>
        <v>#REF!</v>
      </c>
      <c r="J4208">
        <f>VLOOKUP(F4208,profesor!$G$2:$H$101,2,0)</f>
        <v>41</v>
      </c>
      <c r="K4208">
        <f>VLOOKUP(H4208,ar_predmet!A:C,3,0)</f>
        <v>10</v>
      </c>
      <c r="L4208" s="3">
        <f>VLOOKUP(H4208,ar_predmet!A:C,2,FALSE())</f>
        <v>5116</v>
      </c>
      <c r="M4208">
        <f>+VLOOKUP(G4208,tip_dogodka!$B$2:$C$10,2,0)</f>
        <v>1</v>
      </c>
      <c r="N4208">
        <f>+VLOOKUP(E4208,prostor!$F$1:$G$101,2,0)</f>
        <v>4</v>
      </c>
      <c r="O4208">
        <f t="shared" si="259"/>
        <v>150</v>
      </c>
      <c r="P4208">
        <f>VLOOKUP(O4208,mi2hh!A$2:B$4261,2,FALSE())</f>
        <v>3</v>
      </c>
      <c r="Q4208" t="str">
        <f t="shared" si="260"/>
        <v>Red</v>
      </c>
      <c r="R4208" t="str">
        <f t="shared" si="261"/>
        <v>VS</v>
      </c>
      <c r="S4208" s="24" t="s">
        <v>1128</v>
      </c>
      <c r="T4208" t="str">
        <f t="shared" si="262"/>
        <v/>
      </c>
      <c r="U4208">
        <f>VLOOKUP(S4208,ar_skupina!L$2:M$136,2,FALSE())</f>
        <v>1</v>
      </c>
    </row>
    <row r="4209" spans="1:21" ht="14.25" customHeight="1" x14ac:dyDescent="0.25">
      <c r="A4209">
        <v>5050</v>
      </c>
      <c r="B4209" s="9">
        <v>45434.53125</v>
      </c>
      <c r="C4209" s="9">
        <v>45434.635416666701</v>
      </c>
      <c r="D4209" t="s">
        <v>2517</v>
      </c>
      <c r="E4209">
        <v>301</v>
      </c>
      <c r="F4209" t="s">
        <v>2516</v>
      </c>
      <c r="G4209" t="s">
        <v>2</v>
      </c>
      <c r="H4209" t="s">
        <v>1449</v>
      </c>
      <c r="I4209" s="63" t="e">
        <f t="array" ref="I4209">_xlfn.IFS(#REF!="1",1,#REF!="2",2,#REF!="3",3,#REF!="1A",4,#REF!="1B",5,#REF!="2A",6,#REF!="2B",7,#REF!="3A",8,#REF!="3B",9,#REF!="4A",10,#REF!="","")</f>
        <v>#REF!</v>
      </c>
      <c r="J4209">
        <f>VLOOKUP(F4209,profesor!$G$2:$H$101,2,0)</f>
        <v>41</v>
      </c>
      <c r="K4209">
        <f>VLOOKUP(H4209,ar_predmet!A:C,3,0)</f>
        <v>83</v>
      </c>
      <c r="L4209" s="3">
        <f>VLOOKUP(H4209,ar_predmet!A:C,2,FALSE())</f>
        <v>6121</v>
      </c>
      <c r="M4209">
        <f>+VLOOKUP(G4209,tip_dogodka!$B$2:$C$10,2,0)</f>
        <v>1</v>
      </c>
      <c r="N4209">
        <f>+VLOOKUP(E4209,prostor!$F$1:$G$101,2,0)</f>
        <v>5</v>
      </c>
      <c r="O4209">
        <f t="shared" si="259"/>
        <v>150</v>
      </c>
      <c r="P4209">
        <f>VLOOKUP(O4209,mi2hh!A$2:B$4261,2,FALSE())</f>
        <v>3</v>
      </c>
      <c r="Q4209" t="str">
        <f t="shared" si="260"/>
        <v>Red</v>
      </c>
      <c r="R4209" t="str">
        <f t="shared" si="261"/>
        <v>UN</v>
      </c>
      <c r="S4209" s="24" t="s">
        <v>1192</v>
      </c>
      <c r="T4209" t="str">
        <f t="shared" si="262"/>
        <v/>
      </c>
      <c r="U4209">
        <f>VLOOKUP(S4209,ar_skupina!L$2:M$136,2,FALSE())</f>
        <v>50</v>
      </c>
    </row>
    <row r="4210" spans="1:21" ht="14.25" customHeight="1" x14ac:dyDescent="0.25">
      <c r="A4210">
        <v>5051</v>
      </c>
      <c r="B4210" s="9">
        <v>45427.416666666701</v>
      </c>
      <c r="C4210" s="9">
        <v>45427.520833333299</v>
      </c>
      <c r="D4210" t="s">
        <v>2517</v>
      </c>
      <c r="E4210">
        <v>301</v>
      </c>
      <c r="F4210" t="s">
        <v>2516</v>
      </c>
      <c r="G4210" t="s">
        <v>2</v>
      </c>
      <c r="H4210" t="s">
        <v>1449</v>
      </c>
      <c r="I4210" s="63" t="e">
        <f t="array" ref="I4210">_xlfn.IFS(#REF!="1",1,#REF!="2",2,#REF!="3",3,#REF!="1A",4,#REF!="1B",5,#REF!="2A",6,#REF!="2B",7,#REF!="3A",8,#REF!="3B",9,#REF!="4A",10,#REF!="","")</f>
        <v>#REF!</v>
      </c>
      <c r="J4210">
        <f>VLOOKUP(F4210,profesor!$G$2:$H$101,2,0)</f>
        <v>41</v>
      </c>
      <c r="K4210">
        <f>VLOOKUP(H4210,ar_predmet!A:C,3,0)</f>
        <v>83</v>
      </c>
      <c r="L4210" s="3">
        <f>VLOOKUP(H4210,ar_predmet!A:C,2,FALSE())</f>
        <v>6121</v>
      </c>
      <c r="M4210">
        <f>+VLOOKUP(G4210,tip_dogodka!$B$2:$C$10,2,0)</f>
        <v>1</v>
      </c>
      <c r="N4210">
        <f>+VLOOKUP(E4210,prostor!$F$1:$G$101,2,0)</f>
        <v>5</v>
      </c>
      <c r="O4210">
        <f t="shared" si="259"/>
        <v>150</v>
      </c>
      <c r="P4210">
        <f>VLOOKUP(O4210,mi2hh!A$2:B$4261,2,FALSE())</f>
        <v>3</v>
      </c>
      <c r="Q4210" t="str">
        <f t="shared" si="260"/>
        <v>Red</v>
      </c>
      <c r="R4210" t="str">
        <f t="shared" si="261"/>
        <v>UN</v>
      </c>
      <c r="S4210" s="24" t="s">
        <v>1192</v>
      </c>
      <c r="T4210" t="str">
        <f t="shared" si="262"/>
        <v/>
      </c>
      <c r="U4210">
        <f>VLOOKUP(S4210,ar_skupina!L$2:M$136,2,FALSE())</f>
        <v>50</v>
      </c>
    </row>
    <row r="4211" spans="1:21" ht="14.25" customHeight="1" x14ac:dyDescent="0.25">
      <c r="A4211">
        <v>5053</v>
      </c>
      <c r="B4211" s="9">
        <v>45377.489583333299</v>
      </c>
      <c r="C4211" s="9">
        <v>45377.59375</v>
      </c>
      <c r="D4211" t="s">
        <v>2517</v>
      </c>
      <c r="E4211">
        <v>111</v>
      </c>
      <c r="F4211" t="s">
        <v>2516</v>
      </c>
      <c r="G4211" t="s">
        <v>2</v>
      </c>
      <c r="H4211" t="s">
        <v>1449</v>
      </c>
      <c r="I4211" s="63" t="e">
        <f t="array" ref="I4211">_xlfn.IFS(#REF!="1",1,#REF!="2",2,#REF!="3",3,#REF!="1A",4,#REF!="1B",5,#REF!="2A",6,#REF!="2B",7,#REF!="3A",8,#REF!="3B",9,#REF!="4A",10,#REF!="","")</f>
        <v>#REF!</v>
      </c>
      <c r="J4211">
        <f>VLOOKUP(F4211,profesor!$G$2:$H$101,2,0)</f>
        <v>41</v>
      </c>
      <c r="K4211">
        <f>VLOOKUP(H4211,ar_predmet!A:C,3,0)</f>
        <v>83</v>
      </c>
      <c r="L4211" s="3">
        <f>VLOOKUP(H4211,ar_predmet!A:C,2,FALSE())</f>
        <v>6121</v>
      </c>
      <c r="M4211">
        <f>+VLOOKUP(G4211,tip_dogodka!$B$2:$C$10,2,0)</f>
        <v>1</v>
      </c>
      <c r="N4211">
        <f>+VLOOKUP(E4211,prostor!$F$1:$G$101,2,0)</f>
        <v>4</v>
      </c>
      <c r="O4211">
        <f t="shared" si="259"/>
        <v>150</v>
      </c>
      <c r="P4211">
        <f>VLOOKUP(O4211,mi2hh!A$2:B$4261,2,FALSE())</f>
        <v>3</v>
      </c>
      <c r="Q4211" t="str">
        <f t="shared" si="260"/>
        <v>Red</v>
      </c>
      <c r="R4211" t="str">
        <f t="shared" si="261"/>
        <v>UN</v>
      </c>
      <c r="S4211" s="24" t="s">
        <v>1192</v>
      </c>
      <c r="T4211" t="str">
        <f t="shared" si="262"/>
        <v/>
      </c>
      <c r="U4211">
        <f>VLOOKUP(S4211,ar_skupina!L$2:M$136,2,FALSE())</f>
        <v>50</v>
      </c>
    </row>
    <row r="4212" spans="1:21" ht="14.25" customHeight="1" x14ac:dyDescent="0.25">
      <c r="A4212">
        <v>5054</v>
      </c>
      <c r="B4212" s="9">
        <v>45210.791666666701</v>
      </c>
      <c r="C4212" s="9">
        <v>45210.927083333299</v>
      </c>
      <c r="D4212" t="s">
        <v>2519</v>
      </c>
      <c r="E4212">
        <v>306</v>
      </c>
      <c r="F4212" t="s">
        <v>2516</v>
      </c>
      <c r="G4212" t="s">
        <v>2</v>
      </c>
      <c r="H4212" t="s">
        <v>2226</v>
      </c>
      <c r="I4212" s="63" t="e">
        <f t="array" ref="I4212">_xlfn.IFS(#REF!="1",1,#REF!="2",2,#REF!="3",3,#REF!="1A",4,#REF!="1B",5,#REF!="2A",6,#REF!="2B",7,#REF!="3A",8,#REF!="3B",9,#REF!="4A",10,#REF!="","")</f>
        <v>#REF!</v>
      </c>
      <c r="J4212">
        <f>VLOOKUP(F4212,profesor!$G$2:$H$101,2,0)</f>
        <v>41</v>
      </c>
      <c r="K4212">
        <f>VLOOKUP(H4212,ar_predmet!A:C,3,0)</f>
        <v>147</v>
      </c>
      <c r="L4212" s="3">
        <f>VLOOKUP(H4212,ar_predmet!A:C,2,FALSE())</f>
        <v>7101</v>
      </c>
      <c r="M4212">
        <f>+VLOOKUP(G4212,tip_dogodka!$B$2:$C$10,2,0)</f>
        <v>1</v>
      </c>
      <c r="N4212">
        <f>+VLOOKUP(E4212,prostor!$F$1:$G$101,2,0)</f>
        <v>8</v>
      </c>
      <c r="O4212">
        <f t="shared" si="259"/>
        <v>195</v>
      </c>
      <c r="P4212">
        <f>VLOOKUP(O4212,mi2hh!A$2:B$4261,2,FALSE())</f>
        <v>4</v>
      </c>
      <c r="Q4212" t="str">
        <f t="shared" si="260"/>
        <v>Izr</v>
      </c>
      <c r="R4212" t="str">
        <f t="shared" si="261"/>
        <v>MA</v>
      </c>
      <c r="S4212" s="24" t="s">
        <v>1262</v>
      </c>
      <c r="T4212" t="str">
        <f t="shared" si="262"/>
        <v/>
      </c>
      <c r="U4212">
        <f>VLOOKUP(S4212,ar_skupina!L$2:M$136,2,FALSE())</f>
        <v>114</v>
      </c>
    </row>
    <row r="4213" spans="1:21" ht="14.25" customHeight="1" x14ac:dyDescent="0.25">
      <c r="A4213">
        <v>5055</v>
      </c>
      <c r="B4213" s="9">
        <v>45406.458333333299</v>
      </c>
      <c r="C4213" s="9">
        <v>45406.458333333299</v>
      </c>
      <c r="D4213" t="s">
        <v>2523</v>
      </c>
      <c r="E4213">
        <v>301</v>
      </c>
      <c r="F4213" t="s">
        <v>2516</v>
      </c>
      <c r="G4213" t="s">
        <v>7</v>
      </c>
      <c r="H4213" t="s">
        <v>1449</v>
      </c>
      <c r="I4213" s="63" t="e">
        <f t="array" ref="I4213">_xlfn.IFS(#REF!="1",1,#REF!="2",2,#REF!="3",3,#REF!="1A",4,#REF!="1B",5,#REF!="2A",6,#REF!="2B",7,#REF!="3A",8,#REF!="3B",9,#REF!="4A",10,#REF!="","")</f>
        <v>#REF!</v>
      </c>
      <c r="J4213">
        <f>VLOOKUP(F4213,profesor!$G$2:$H$101,2,0)</f>
        <v>41</v>
      </c>
      <c r="K4213">
        <f>VLOOKUP(H4213,ar_predmet!A:C,3,0)</f>
        <v>83</v>
      </c>
      <c r="L4213" s="3">
        <f>VLOOKUP(H4213,ar_predmet!A:C,2,FALSE())</f>
        <v>6121</v>
      </c>
      <c r="M4213">
        <f>+VLOOKUP(G4213,tip_dogodka!$B$2:$C$10,2,0)</f>
        <v>6</v>
      </c>
      <c r="N4213">
        <f>+VLOOKUP(E4213,prostor!$F$1:$G$101,2,0)</f>
        <v>5</v>
      </c>
      <c r="O4213">
        <f t="shared" si="259"/>
        <v>0</v>
      </c>
      <c r="P4213">
        <f>VLOOKUP(O4213,mi2hh!A$2:B$4261,2,FALSE())</f>
        <v>0</v>
      </c>
      <c r="Q4213" t="str">
        <f t="shared" si="260"/>
        <v>Red</v>
      </c>
      <c r="R4213" t="str">
        <f t="shared" si="261"/>
        <v>UN</v>
      </c>
      <c r="S4213" s="24" t="s">
        <v>1192</v>
      </c>
      <c r="T4213" t="str">
        <f t="shared" si="262"/>
        <v/>
      </c>
      <c r="U4213">
        <f>VLOOKUP(S4213,ar_skupina!L$2:M$136,2,FALSE())</f>
        <v>50</v>
      </c>
    </row>
    <row r="4214" spans="1:21" ht="14.25" customHeight="1" x14ac:dyDescent="0.25">
      <c r="A4214">
        <v>5057</v>
      </c>
      <c r="B4214" s="9">
        <v>45208.677083333299</v>
      </c>
      <c r="C4214" s="9">
        <v>45208.78125</v>
      </c>
      <c r="D4214" t="s">
        <v>2525</v>
      </c>
      <c r="E4214">
        <v>301</v>
      </c>
      <c r="F4214" t="s">
        <v>2516</v>
      </c>
      <c r="G4214" t="s">
        <v>7</v>
      </c>
      <c r="H4214" t="s">
        <v>1636</v>
      </c>
      <c r="I4214" s="63" t="e">
        <f t="array" ref="I4214">_xlfn.IFS(#REF!="1",1,#REF!="2",2,#REF!="3",3,#REF!="1A",4,#REF!="1B",5,#REF!="2A",6,#REF!="2B",7,#REF!="3A",8,#REF!="3B",9,#REF!="4A",10,#REF!="","")</f>
        <v>#REF!</v>
      </c>
      <c r="J4214">
        <f>VLOOKUP(F4214,profesor!$G$2:$H$101,2,0)</f>
        <v>41</v>
      </c>
      <c r="K4214">
        <f>VLOOKUP(H4214,ar_predmet!A:C,3,0)</f>
        <v>10</v>
      </c>
      <c r="L4214" s="3">
        <f>VLOOKUP(H4214,ar_predmet!A:C,2,FALSE())</f>
        <v>5116</v>
      </c>
      <c r="M4214">
        <f>+VLOOKUP(G4214,tip_dogodka!$B$2:$C$10,2,0)</f>
        <v>6</v>
      </c>
      <c r="N4214">
        <f>+VLOOKUP(E4214,prostor!$F$1:$G$101,2,0)</f>
        <v>5</v>
      </c>
      <c r="O4214">
        <f t="shared" si="259"/>
        <v>150</v>
      </c>
      <c r="P4214">
        <f>VLOOKUP(O4214,mi2hh!A$2:B$4261,2,FALSE())</f>
        <v>3</v>
      </c>
      <c r="Q4214" t="str">
        <f t="shared" si="260"/>
        <v>Red</v>
      </c>
      <c r="R4214" t="str">
        <f t="shared" si="261"/>
        <v>VS</v>
      </c>
      <c r="S4214" s="24" t="s">
        <v>1128</v>
      </c>
      <c r="T4214" t="str">
        <f t="shared" si="262"/>
        <v/>
      </c>
      <c r="U4214">
        <f>VLOOKUP(S4214,ar_skupina!L$2:M$136,2,FALSE())</f>
        <v>1</v>
      </c>
    </row>
    <row r="4215" spans="1:21" ht="14.25" customHeight="1" x14ac:dyDescent="0.25">
      <c r="A4215">
        <v>5058</v>
      </c>
      <c r="B4215" s="9">
        <v>45238.375</v>
      </c>
      <c r="C4215" s="9">
        <v>45238.479166666701</v>
      </c>
      <c r="D4215" t="s">
        <v>2526</v>
      </c>
      <c r="E4215">
        <v>402</v>
      </c>
      <c r="F4215" t="s">
        <v>2527</v>
      </c>
      <c r="G4215" t="s">
        <v>3</v>
      </c>
      <c r="H4215" t="s">
        <v>2465</v>
      </c>
      <c r="I4215" s="63" t="e">
        <f t="array" ref="I4215">_xlfn.IFS(#REF!="1",1,#REF!="2",2,#REF!="3",3,#REF!="1A",4,#REF!="1B",5,#REF!="2A",6,#REF!="2B",7,#REF!="3A",8,#REF!="3B",9,#REF!="4A",10,#REF!="","")</f>
        <v>#REF!</v>
      </c>
      <c r="J4215">
        <f>VLOOKUP(F4215,profesor!$G$2:$H$101,2,0)</f>
        <v>40</v>
      </c>
      <c r="K4215">
        <f>VLOOKUP(H4215,ar_predmet!A:C,3,0)</f>
        <v>178</v>
      </c>
      <c r="L4215" s="3">
        <f>VLOOKUP(H4215,ar_predmet!A:C,2,FALSE())</f>
        <v>7201</v>
      </c>
      <c r="M4215">
        <f>+VLOOKUP(G4215,tip_dogodka!$B$2:$C$10,2,0)</f>
        <v>2</v>
      </c>
      <c r="N4215">
        <f>+VLOOKUP(E4215,prostor!$F$1:$G$101,2,0)</f>
        <v>11</v>
      </c>
      <c r="O4215">
        <f t="shared" si="259"/>
        <v>150</v>
      </c>
      <c r="P4215">
        <f>VLOOKUP(O4215,mi2hh!A$2:B$4261,2,FALSE())</f>
        <v>3</v>
      </c>
      <c r="Q4215" t="str">
        <f t="shared" si="260"/>
        <v>Red</v>
      </c>
      <c r="R4215" t="str">
        <f t="shared" si="261"/>
        <v>MA</v>
      </c>
      <c r="S4215" s="24" t="s">
        <v>1230</v>
      </c>
      <c r="T4215" t="str">
        <f t="shared" si="262"/>
        <v/>
      </c>
      <c r="U4215">
        <f>VLOOKUP(S4215,ar_skupina!L$2:M$136,2,FALSE())</f>
        <v>86</v>
      </c>
    </row>
    <row r="4216" spans="1:21" ht="14.25" customHeight="1" x14ac:dyDescent="0.25">
      <c r="A4216">
        <v>5059</v>
      </c>
      <c r="B4216" s="9">
        <v>45434.53125</v>
      </c>
      <c r="C4216" s="9">
        <v>45434.635416666701</v>
      </c>
      <c r="D4216" t="s">
        <v>2528</v>
      </c>
      <c r="E4216">
        <v>401</v>
      </c>
      <c r="F4216" t="s">
        <v>2527</v>
      </c>
      <c r="G4216" t="s">
        <v>3</v>
      </c>
      <c r="H4216" t="s">
        <v>1376</v>
      </c>
      <c r="I4216" s="63" t="e">
        <f t="array" ref="I4216">_xlfn.IFS(#REF!="1",1,#REF!="2",2,#REF!="3",3,#REF!="1A",4,#REF!="1B",5,#REF!="2A",6,#REF!="2B",7,#REF!="3A",8,#REF!="3B",9,#REF!="4A",10,#REF!="","")</f>
        <v>#REF!</v>
      </c>
      <c r="J4216">
        <f>VLOOKUP(F4216,profesor!$G$2:$H$101,2,0)</f>
        <v>40</v>
      </c>
      <c r="K4216">
        <f>VLOOKUP(H4216,ar_predmet!A:C,3,0)</f>
        <v>3</v>
      </c>
      <c r="L4216" s="3">
        <f>VLOOKUP(H4216,ar_predmet!A:C,2,FALSE())</f>
        <v>5107</v>
      </c>
      <c r="M4216">
        <f>+VLOOKUP(G4216,tip_dogodka!$B$2:$C$10,2,0)</f>
        <v>2</v>
      </c>
      <c r="N4216">
        <f>+VLOOKUP(E4216,prostor!$F$1:$G$101,2,0)</f>
        <v>10</v>
      </c>
      <c r="O4216">
        <f t="shared" si="259"/>
        <v>150</v>
      </c>
      <c r="P4216">
        <f>VLOOKUP(O4216,mi2hh!A$2:B$4261,2,FALSE())</f>
        <v>3</v>
      </c>
      <c r="Q4216" t="str">
        <f t="shared" si="260"/>
        <v>Red</v>
      </c>
      <c r="R4216" t="str">
        <f t="shared" si="261"/>
        <v>VS</v>
      </c>
      <c r="S4216" s="24" t="s">
        <v>1152</v>
      </c>
      <c r="T4216" t="str">
        <f t="shared" si="262"/>
        <v>3</v>
      </c>
      <c r="U4216">
        <f>VLOOKUP(S4216,ar_skupina!L$2:M$136,2,FALSE())</f>
        <v>15</v>
      </c>
    </row>
    <row r="4217" spans="1:21" ht="14.25" customHeight="1" x14ac:dyDescent="0.25">
      <c r="A4217">
        <v>5061</v>
      </c>
      <c r="B4217" s="9">
        <v>45434.416666666701</v>
      </c>
      <c r="C4217" s="9">
        <v>45434.520833333299</v>
      </c>
      <c r="D4217" t="s">
        <v>2529</v>
      </c>
      <c r="E4217" t="s">
        <v>16</v>
      </c>
      <c r="F4217" t="s">
        <v>2527</v>
      </c>
      <c r="G4217" t="s">
        <v>5</v>
      </c>
      <c r="H4217" t="s">
        <v>1376</v>
      </c>
      <c r="I4217" s="63" t="e">
        <f t="array" ref="I4217">_xlfn.IFS(#REF!="1",1,#REF!="2",2,#REF!="3",3,#REF!="1A",4,#REF!="1B",5,#REF!="2A",6,#REF!="2B",7,#REF!="3A",8,#REF!="3B",9,#REF!="4A",10,#REF!="","")</f>
        <v>#REF!</v>
      </c>
      <c r="J4217">
        <f>VLOOKUP(F4217,profesor!$G$2:$H$101,2,0)</f>
        <v>40</v>
      </c>
      <c r="K4217">
        <f>VLOOKUP(H4217,ar_predmet!A:C,3,0)</f>
        <v>3</v>
      </c>
      <c r="L4217" s="3">
        <f>VLOOKUP(H4217,ar_predmet!A:C,2,FALSE())</f>
        <v>5107</v>
      </c>
      <c r="M4217">
        <f>+VLOOKUP(G4217,tip_dogodka!$B$2:$C$10,2,0)</f>
        <v>4</v>
      </c>
      <c r="N4217">
        <f>+VLOOKUP(E4217,prostor!$F$1:$G$101,2,0)</f>
        <v>54</v>
      </c>
      <c r="O4217">
        <f t="shared" si="259"/>
        <v>150</v>
      </c>
      <c r="P4217">
        <f>VLOOKUP(O4217,mi2hh!A$2:B$4261,2,FALSE())</f>
        <v>3</v>
      </c>
      <c r="Q4217" t="str">
        <f t="shared" si="260"/>
        <v>Red</v>
      </c>
      <c r="R4217" t="str">
        <f t="shared" si="261"/>
        <v>VS</v>
      </c>
      <c r="S4217" s="24" t="s">
        <v>1151</v>
      </c>
      <c r="T4217" t="str">
        <f t="shared" si="262"/>
        <v>2</v>
      </c>
      <c r="U4217">
        <f>VLOOKUP(S4217,ar_skupina!L$2:M$136,2,FALSE())</f>
        <v>14</v>
      </c>
    </row>
    <row r="4218" spans="1:21" ht="14.25" customHeight="1" x14ac:dyDescent="0.25">
      <c r="A4218">
        <v>5062</v>
      </c>
      <c r="B4218" s="9">
        <v>45308.75</v>
      </c>
      <c r="C4218" s="9">
        <v>45308.854166666701</v>
      </c>
      <c r="D4218" t="s">
        <v>1531</v>
      </c>
      <c r="E4218" t="s">
        <v>16</v>
      </c>
      <c r="F4218" t="s">
        <v>2527</v>
      </c>
      <c r="G4218" t="s">
        <v>5</v>
      </c>
      <c r="H4218" t="s">
        <v>1376</v>
      </c>
      <c r="I4218" s="63" t="e">
        <f t="array" ref="I4218">_xlfn.IFS(#REF!="1",1,#REF!="2",2,#REF!="3",3,#REF!="1A",4,#REF!="1B",5,#REF!="2A",6,#REF!="2B",7,#REF!="3A",8,#REF!="3B",9,#REF!="4A",10,#REF!="","")</f>
        <v>#REF!</v>
      </c>
      <c r="J4218">
        <f>VLOOKUP(F4218,profesor!$G$2:$H$101,2,0)</f>
        <v>40</v>
      </c>
      <c r="K4218">
        <f>VLOOKUP(H4218,ar_predmet!A:C,3,0)</f>
        <v>3</v>
      </c>
      <c r="L4218" s="3">
        <f>VLOOKUP(H4218,ar_predmet!A:C,2,FALSE())</f>
        <v>5107</v>
      </c>
      <c r="M4218">
        <f>+VLOOKUP(G4218,tip_dogodka!$B$2:$C$10,2,0)</f>
        <v>4</v>
      </c>
      <c r="N4218">
        <f>+VLOOKUP(E4218,prostor!$F$1:$G$101,2,0)</f>
        <v>54</v>
      </c>
      <c r="O4218">
        <f t="shared" si="259"/>
        <v>150</v>
      </c>
      <c r="P4218">
        <f>VLOOKUP(O4218,mi2hh!A$2:B$4261,2,FALSE())</f>
        <v>3</v>
      </c>
      <c r="Q4218" t="str">
        <f t="shared" si="260"/>
        <v>Izr</v>
      </c>
      <c r="R4218" t="str">
        <f t="shared" si="261"/>
        <v>VS</v>
      </c>
      <c r="S4218" s="24" t="s">
        <v>1241</v>
      </c>
      <c r="T4218" t="str">
        <f t="shared" si="262"/>
        <v/>
      </c>
      <c r="U4218">
        <f>VLOOKUP(S4218,ar_skupina!L$2:M$136,2,FALSE())</f>
        <v>90</v>
      </c>
    </row>
    <row r="4219" spans="1:21" ht="14.25" customHeight="1" x14ac:dyDescent="0.25">
      <c r="A4219">
        <v>5063</v>
      </c>
      <c r="B4219" s="9">
        <v>45436.416666666701</v>
      </c>
      <c r="C4219" s="9">
        <v>45436.520833333299</v>
      </c>
      <c r="D4219" t="s">
        <v>2530</v>
      </c>
      <c r="E4219">
        <v>401</v>
      </c>
      <c r="F4219" t="s">
        <v>2527</v>
      </c>
      <c r="G4219" t="s">
        <v>3</v>
      </c>
      <c r="H4219" t="s">
        <v>1376</v>
      </c>
      <c r="I4219" s="63" t="e">
        <f t="array" ref="I4219">_xlfn.IFS(#REF!="1",1,#REF!="2",2,#REF!="3",3,#REF!="1A",4,#REF!="1B",5,#REF!="2A",6,#REF!="2B",7,#REF!="3A",8,#REF!="3B",9,#REF!="4A",10,#REF!="","")</f>
        <v>#REF!</v>
      </c>
      <c r="J4219">
        <f>VLOOKUP(F4219,profesor!$G$2:$H$101,2,0)</f>
        <v>40</v>
      </c>
      <c r="K4219">
        <f>VLOOKUP(H4219,ar_predmet!A:C,3,0)</f>
        <v>3</v>
      </c>
      <c r="L4219" s="3">
        <f>VLOOKUP(H4219,ar_predmet!A:C,2,FALSE())</f>
        <v>5107</v>
      </c>
      <c r="M4219">
        <f>+VLOOKUP(G4219,tip_dogodka!$B$2:$C$10,2,0)</f>
        <v>2</v>
      </c>
      <c r="N4219">
        <f>+VLOOKUP(E4219,prostor!$F$1:$G$101,2,0)</f>
        <v>10</v>
      </c>
      <c r="O4219">
        <f t="shared" si="259"/>
        <v>150</v>
      </c>
      <c r="P4219">
        <f>VLOOKUP(O4219,mi2hh!A$2:B$4261,2,FALSE())</f>
        <v>3</v>
      </c>
      <c r="Q4219" t="str">
        <f t="shared" si="260"/>
        <v>Red</v>
      </c>
      <c r="R4219" t="str">
        <f t="shared" si="261"/>
        <v>VS</v>
      </c>
      <c r="S4219" s="24" t="s">
        <v>1151</v>
      </c>
      <c r="T4219" t="str">
        <f t="shared" si="262"/>
        <v>2</v>
      </c>
      <c r="U4219">
        <f>VLOOKUP(S4219,ar_skupina!L$2:M$136,2,FALSE())</f>
        <v>14</v>
      </c>
    </row>
    <row r="4220" spans="1:21" ht="14.25" customHeight="1" x14ac:dyDescent="0.25">
      <c r="A4220">
        <v>5064</v>
      </c>
      <c r="B4220" s="9">
        <v>45261.75</v>
      </c>
      <c r="C4220" s="9">
        <v>45261.854166666701</v>
      </c>
      <c r="D4220" t="s">
        <v>2531</v>
      </c>
      <c r="E4220" t="s">
        <v>16</v>
      </c>
      <c r="F4220" t="s">
        <v>2527</v>
      </c>
      <c r="G4220" t="s">
        <v>4</v>
      </c>
      <c r="H4220" t="s">
        <v>2427</v>
      </c>
      <c r="I4220" s="63" t="e">
        <f t="array" ref="I4220">_xlfn.IFS(#REF!="1",1,#REF!="2",2,#REF!="3",3,#REF!="1A",4,#REF!="1B",5,#REF!="2A",6,#REF!="2B",7,#REF!="3A",8,#REF!="3B",9,#REF!="4A",10,#REF!="","")</f>
        <v>#REF!</v>
      </c>
      <c r="J4220">
        <f>VLOOKUP(F4220,profesor!$G$2:$H$101,2,0)</f>
        <v>40</v>
      </c>
      <c r="K4220">
        <f>VLOOKUP(H4220,ar_predmet!A:C,3,0)</f>
        <v>72</v>
      </c>
      <c r="L4220" s="3">
        <f>VLOOKUP(H4220,ar_predmet!A:C,2,FALSE())</f>
        <v>6105</v>
      </c>
      <c r="M4220">
        <f>+VLOOKUP(G4220,tip_dogodka!$B$2:$C$10,2,0)</f>
        <v>3</v>
      </c>
      <c r="N4220">
        <f>+VLOOKUP(E4220,prostor!$F$1:$G$101,2,0)</f>
        <v>54</v>
      </c>
      <c r="O4220">
        <f t="shared" si="259"/>
        <v>150</v>
      </c>
      <c r="P4220">
        <f>VLOOKUP(O4220,mi2hh!A$2:B$4261,2,FALSE())</f>
        <v>3</v>
      </c>
      <c r="Q4220" t="str">
        <f t="shared" si="260"/>
        <v>Red</v>
      </c>
      <c r="R4220" t="str">
        <f t="shared" si="261"/>
        <v>UN</v>
      </c>
      <c r="S4220" s="24" t="s">
        <v>1192</v>
      </c>
      <c r="T4220" t="str">
        <f t="shared" si="262"/>
        <v/>
      </c>
      <c r="U4220">
        <f>VLOOKUP(S4220,ar_skupina!L$2:M$136,2,FALSE())</f>
        <v>50</v>
      </c>
    </row>
    <row r="4221" spans="1:21" ht="14.25" customHeight="1" x14ac:dyDescent="0.25">
      <c r="A4221">
        <v>5066</v>
      </c>
      <c r="B4221" s="9">
        <v>45296.489583333299</v>
      </c>
      <c r="C4221" s="9">
        <v>45296.59375</v>
      </c>
      <c r="D4221" t="s">
        <v>2532</v>
      </c>
      <c r="E4221" t="s">
        <v>16</v>
      </c>
      <c r="F4221" t="s">
        <v>2527</v>
      </c>
      <c r="G4221" t="s">
        <v>5</v>
      </c>
      <c r="H4221" t="s">
        <v>1374</v>
      </c>
      <c r="I4221" s="63" t="e">
        <f t="array" ref="I4221">_xlfn.IFS(#REF!="1",1,#REF!="2",2,#REF!="3",3,#REF!="1A",4,#REF!="1B",5,#REF!="2A",6,#REF!="2B",7,#REF!="3A",8,#REF!="3B",9,#REF!="4A",10,#REF!="","")</f>
        <v>#REF!</v>
      </c>
      <c r="J4221">
        <f>VLOOKUP(F4221,profesor!$G$2:$H$101,2,0)</f>
        <v>40</v>
      </c>
      <c r="K4221">
        <f>VLOOKUP(H4221,ar_predmet!A:C,3,0)</f>
        <v>76</v>
      </c>
      <c r="L4221" s="3">
        <f>VLOOKUP(H4221,ar_predmet!A:C,2,FALSE())</f>
        <v>6114</v>
      </c>
      <c r="M4221">
        <f>+VLOOKUP(G4221,tip_dogodka!$B$2:$C$10,2,0)</f>
        <v>4</v>
      </c>
      <c r="N4221">
        <f>+VLOOKUP(E4221,prostor!$F$1:$G$101,2,0)</f>
        <v>54</v>
      </c>
      <c r="O4221">
        <f t="shared" si="259"/>
        <v>150</v>
      </c>
      <c r="P4221">
        <f>VLOOKUP(O4221,mi2hh!A$2:B$4261,2,FALSE())</f>
        <v>3</v>
      </c>
      <c r="Q4221" t="str">
        <f t="shared" si="260"/>
        <v>Red</v>
      </c>
      <c r="R4221" t="str">
        <f t="shared" si="261"/>
        <v>UN</v>
      </c>
      <c r="S4221" s="24" t="s">
        <v>1201</v>
      </c>
      <c r="T4221" t="str">
        <f t="shared" si="262"/>
        <v>1</v>
      </c>
      <c r="U4221">
        <f>VLOOKUP(S4221,ar_skupina!L$2:M$136,2,FALSE())</f>
        <v>58</v>
      </c>
    </row>
    <row r="4222" spans="1:21" ht="14.25" customHeight="1" x14ac:dyDescent="0.25">
      <c r="A4222">
        <v>5067</v>
      </c>
      <c r="B4222" s="9">
        <v>45376.75</v>
      </c>
      <c r="C4222" s="9">
        <v>45376.854166666701</v>
      </c>
      <c r="D4222" t="s">
        <v>2533</v>
      </c>
      <c r="E4222" t="s">
        <v>16</v>
      </c>
      <c r="F4222" t="s">
        <v>2527</v>
      </c>
      <c r="G4222" t="s">
        <v>5</v>
      </c>
      <c r="H4222" t="s">
        <v>1368</v>
      </c>
      <c r="I4222" s="63" t="e">
        <f t="array" ref="I4222">_xlfn.IFS(#REF!="1",1,#REF!="2",2,#REF!="3",3,#REF!="1A",4,#REF!="1B",5,#REF!="2A",6,#REF!="2B",7,#REF!="3A",8,#REF!="3B",9,#REF!="4A",10,#REF!="","")</f>
        <v>#REF!</v>
      </c>
      <c r="J4222">
        <f>VLOOKUP(F4222,profesor!$G$2:$H$101,2,0)</f>
        <v>40</v>
      </c>
      <c r="K4222">
        <f>VLOOKUP(H4222,ar_predmet!A:C,3,0)</f>
        <v>119</v>
      </c>
      <c r="L4222" s="3">
        <f>VLOOKUP(H4222,ar_predmet!A:C,2,FALSE())</f>
        <v>6312</v>
      </c>
      <c r="M4222">
        <f>+VLOOKUP(G4222,tip_dogodka!$B$2:$C$10,2,0)</f>
        <v>4</v>
      </c>
      <c r="N4222">
        <f>+VLOOKUP(E4222,prostor!$F$1:$G$101,2,0)</f>
        <v>54</v>
      </c>
      <c r="O4222">
        <f t="shared" si="259"/>
        <v>150</v>
      </c>
      <c r="P4222">
        <f>VLOOKUP(O4222,mi2hh!A$2:B$4261,2,FALSE())</f>
        <v>3</v>
      </c>
      <c r="Q4222" t="str">
        <f t="shared" si="260"/>
        <v>Red</v>
      </c>
      <c r="R4222" t="str">
        <f t="shared" si="261"/>
        <v>UN</v>
      </c>
      <c r="S4222" s="24" t="s">
        <v>1216</v>
      </c>
      <c r="T4222" t="str">
        <f t="shared" si="262"/>
        <v/>
      </c>
      <c r="U4222">
        <f>VLOOKUP(S4222,ar_skupina!L$2:M$136,2,FALSE())</f>
        <v>73</v>
      </c>
    </row>
    <row r="4223" spans="1:21" ht="14.25" customHeight="1" x14ac:dyDescent="0.25">
      <c r="A4223">
        <v>5068</v>
      </c>
      <c r="B4223" s="9">
        <v>45307.489583333299</v>
      </c>
      <c r="C4223" s="9">
        <v>45307.59375</v>
      </c>
      <c r="D4223" t="s">
        <v>2534</v>
      </c>
      <c r="E4223">
        <v>401</v>
      </c>
      <c r="F4223" t="s">
        <v>2527</v>
      </c>
      <c r="G4223" t="s">
        <v>3</v>
      </c>
      <c r="H4223" t="s">
        <v>1374</v>
      </c>
      <c r="I4223" s="63" t="e">
        <f t="array" ref="I4223">_xlfn.IFS(#REF!="1",1,#REF!="2",2,#REF!="3",3,#REF!="1A",4,#REF!="1B",5,#REF!="2A",6,#REF!="2B",7,#REF!="3A",8,#REF!="3B",9,#REF!="4A",10,#REF!="","")</f>
        <v>#REF!</v>
      </c>
      <c r="J4223">
        <f>VLOOKUP(F4223,profesor!$G$2:$H$101,2,0)</f>
        <v>40</v>
      </c>
      <c r="K4223">
        <f>VLOOKUP(H4223,ar_predmet!A:C,3,0)</f>
        <v>76</v>
      </c>
      <c r="L4223" s="3">
        <f>VLOOKUP(H4223,ar_predmet!A:C,2,FALSE())</f>
        <v>6114</v>
      </c>
      <c r="M4223">
        <f>+VLOOKUP(G4223,tip_dogodka!$B$2:$C$10,2,0)</f>
        <v>2</v>
      </c>
      <c r="N4223">
        <f>+VLOOKUP(E4223,prostor!$F$1:$G$101,2,0)</f>
        <v>10</v>
      </c>
      <c r="O4223">
        <f t="shared" si="259"/>
        <v>150</v>
      </c>
      <c r="P4223">
        <f>VLOOKUP(O4223,mi2hh!A$2:B$4261,2,FALSE())</f>
        <v>3</v>
      </c>
      <c r="Q4223" t="str">
        <f t="shared" si="260"/>
        <v>Red</v>
      </c>
      <c r="R4223" t="str">
        <f t="shared" si="261"/>
        <v>UN</v>
      </c>
      <c r="S4223" s="24" t="s">
        <v>1202</v>
      </c>
      <c r="T4223" t="str">
        <f t="shared" si="262"/>
        <v>2</v>
      </c>
      <c r="U4223">
        <f>VLOOKUP(S4223,ar_skupina!L$2:M$136,2,FALSE())</f>
        <v>59</v>
      </c>
    </row>
    <row r="4224" spans="1:21" ht="14.25" customHeight="1" x14ac:dyDescent="0.25">
      <c r="A4224">
        <v>5071</v>
      </c>
      <c r="B4224" s="9">
        <v>45378.489583333299</v>
      </c>
      <c r="C4224" s="9">
        <v>45378.59375</v>
      </c>
      <c r="D4224" t="s">
        <v>2535</v>
      </c>
      <c r="E4224">
        <v>303</v>
      </c>
      <c r="F4224" t="s">
        <v>2527</v>
      </c>
      <c r="G4224" t="s">
        <v>2</v>
      </c>
      <c r="H4224" t="s">
        <v>2441</v>
      </c>
      <c r="I4224" s="63" t="e">
        <f t="array" ref="I4224">_xlfn.IFS(#REF!="1",1,#REF!="2",2,#REF!="3",3,#REF!="1A",4,#REF!="1B",5,#REF!="2A",6,#REF!="2B",7,#REF!="3A",8,#REF!="3B",9,#REF!="4A",10,#REF!="","")</f>
        <v>#REF!</v>
      </c>
      <c r="J4224">
        <f>VLOOKUP(F4224,profesor!$G$2:$H$101,2,0)</f>
        <v>40</v>
      </c>
      <c r="K4224">
        <f>VLOOKUP(H4224,ar_predmet!A:C,3,0)</f>
        <v>55</v>
      </c>
      <c r="L4224" s="3">
        <f>VLOOKUP(H4224,ar_predmet!A:C,2,FALSE())</f>
        <v>5312</v>
      </c>
      <c r="M4224">
        <f>+VLOOKUP(G4224,tip_dogodka!$B$2:$C$10,2,0)</f>
        <v>1</v>
      </c>
      <c r="N4224">
        <f>+VLOOKUP(E4224,prostor!$F$1:$G$101,2,0)</f>
        <v>7</v>
      </c>
      <c r="O4224">
        <f t="shared" si="259"/>
        <v>150</v>
      </c>
      <c r="P4224">
        <f>VLOOKUP(O4224,mi2hh!A$2:B$4261,2,FALSE())</f>
        <v>3</v>
      </c>
      <c r="Q4224" t="str">
        <f t="shared" si="260"/>
        <v>Red</v>
      </c>
      <c r="R4224" t="str">
        <f t="shared" si="261"/>
        <v>VS</v>
      </c>
      <c r="S4224" s="24" t="s">
        <v>1181</v>
      </c>
      <c r="T4224" t="str">
        <f t="shared" si="262"/>
        <v/>
      </c>
      <c r="U4224">
        <f>VLOOKUP(S4224,ar_skupina!L$2:M$136,2,FALSE())</f>
        <v>41</v>
      </c>
    </row>
    <row r="4225" spans="1:21" ht="14.25" customHeight="1" x14ac:dyDescent="0.25">
      <c r="A4225">
        <v>5072</v>
      </c>
      <c r="B4225" s="9">
        <v>45370.489583333299</v>
      </c>
      <c r="C4225" s="9">
        <v>45370.59375</v>
      </c>
      <c r="D4225" t="s">
        <v>2536</v>
      </c>
      <c r="E4225" t="s">
        <v>16</v>
      </c>
      <c r="F4225" t="s">
        <v>2527</v>
      </c>
      <c r="G4225" t="s">
        <v>4</v>
      </c>
      <c r="H4225" t="s">
        <v>2441</v>
      </c>
      <c r="I4225" s="63" t="e">
        <f t="array" ref="I4225">_xlfn.IFS(#REF!="1",1,#REF!="2",2,#REF!="3",3,#REF!="1A",4,#REF!="1B",5,#REF!="2A",6,#REF!="2B",7,#REF!="3A",8,#REF!="3B",9,#REF!="4A",10,#REF!="","")</f>
        <v>#REF!</v>
      </c>
      <c r="J4225">
        <f>VLOOKUP(F4225,profesor!$G$2:$H$101,2,0)</f>
        <v>40</v>
      </c>
      <c r="K4225">
        <f>VLOOKUP(H4225,ar_predmet!A:C,3,0)</f>
        <v>55</v>
      </c>
      <c r="L4225" s="3">
        <f>VLOOKUP(H4225,ar_predmet!A:C,2,FALSE())</f>
        <v>5312</v>
      </c>
      <c r="M4225">
        <f>+VLOOKUP(G4225,tip_dogodka!$B$2:$C$10,2,0)</f>
        <v>3</v>
      </c>
      <c r="N4225">
        <f>+VLOOKUP(E4225,prostor!$F$1:$G$101,2,0)</f>
        <v>54</v>
      </c>
      <c r="O4225">
        <f t="shared" si="259"/>
        <v>150</v>
      </c>
      <c r="P4225">
        <f>VLOOKUP(O4225,mi2hh!A$2:B$4261,2,FALSE())</f>
        <v>3</v>
      </c>
      <c r="Q4225" t="str">
        <f t="shared" si="260"/>
        <v>Red</v>
      </c>
      <c r="R4225" t="str">
        <f t="shared" si="261"/>
        <v>VS</v>
      </c>
      <c r="S4225" s="24" t="s">
        <v>1181</v>
      </c>
      <c r="T4225" t="str">
        <f t="shared" si="262"/>
        <v/>
      </c>
      <c r="U4225">
        <f>VLOOKUP(S4225,ar_skupina!L$2:M$136,2,FALSE())</f>
        <v>41</v>
      </c>
    </row>
    <row r="4226" spans="1:21" ht="14.25" customHeight="1" x14ac:dyDescent="0.25">
      <c r="A4226">
        <v>5073</v>
      </c>
      <c r="B4226" s="9">
        <v>45303.635416666701</v>
      </c>
      <c r="C4226" s="9">
        <v>45303.739583333299</v>
      </c>
      <c r="D4226" t="s">
        <v>2534</v>
      </c>
      <c r="E4226">
        <v>401</v>
      </c>
      <c r="F4226" t="s">
        <v>2527</v>
      </c>
      <c r="G4226" t="s">
        <v>3</v>
      </c>
      <c r="H4226" t="s">
        <v>1374</v>
      </c>
      <c r="I4226" s="63" t="e">
        <f t="array" ref="I4226">_xlfn.IFS(#REF!="1",1,#REF!="2",2,#REF!="3",3,#REF!="1A",4,#REF!="1B",5,#REF!="2A",6,#REF!="2B",7,#REF!="3A",8,#REF!="3B",9,#REF!="4A",10,#REF!="","")</f>
        <v>#REF!</v>
      </c>
      <c r="J4226">
        <f>VLOOKUP(F4226,profesor!$G$2:$H$101,2,0)</f>
        <v>40</v>
      </c>
      <c r="K4226">
        <f>VLOOKUP(H4226,ar_predmet!A:C,3,0)</f>
        <v>76</v>
      </c>
      <c r="L4226" s="3">
        <f>VLOOKUP(H4226,ar_predmet!A:C,2,FALSE())</f>
        <v>6114</v>
      </c>
      <c r="M4226">
        <f>+VLOOKUP(G4226,tip_dogodka!$B$2:$C$10,2,0)</f>
        <v>2</v>
      </c>
      <c r="N4226">
        <f>+VLOOKUP(E4226,prostor!$F$1:$G$101,2,0)</f>
        <v>10</v>
      </c>
      <c r="O4226">
        <f t="shared" ref="O4226:O4289" si="263">+INT(TEXT(((C4226-B4226)*24*60),"000"))</f>
        <v>150</v>
      </c>
      <c r="P4226">
        <f>VLOOKUP(O4226,mi2hh!A$2:B$4261,2,FALSE())</f>
        <v>3</v>
      </c>
      <c r="Q4226" t="str">
        <f t="shared" ref="Q4226:Q4289" si="264">IF(ISNUMBER(FIND("Redni",D4226)),"Red", IF(ISNUMBER(FIND("Izredni",D4226)),"Izr"))</f>
        <v>Red</v>
      </c>
      <c r="R4226" t="str">
        <f t="shared" ref="R4226:R4289" si="265">IF(ISNUMBER(FIND("-VS-",D4226)),"VS", IF(ISNUMBER(FIND("-UNI-",D4226)),"UN",IF(ISNUMBER(FIND("-MAG-",D4226)),"MA",IF(ISNUMBER(FIND("-DR-",D4226)),"DO"))))</f>
        <v>UN</v>
      </c>
      <c r="S4226" s="24" t="s">
        <v>1202</v>
      </c>
      <c r="T4226" t="str">
        <f t="shared" si="262"/>
        <v>2</v>
      </c>
      <c r="U4226">
        <f>VLOOKUP(S4226,ar_skupina!L$2:M$136,2,FALSE())</f>
        <v>59</v>
      </c>
    </row>
    <row r="4227" spans="1:21" ht="14.25" customHeight="1" x14ac:dyDescent="0.25">
      <c r="A4227">
        <v>5074</v>
      </c>
      <c r="B4227" s="9">
        <v>45366.489583333299</v>
      </c>
      <c r="C4227" s="9">
        <v>45366.59375</v>
      </c>
      <c r="D4227" t="s">
        <v>2536</v>
      </c>
      <c r="E4227" t="s">
        <v>16</v>
      </c>
      <c r="F4227" t="s">
        <v>2527</v>
      </c>
      <c r="G4227" t="s">
        <v>4</v>
      </c>
      <c r="H4227" t="s">
        <v>2441</v>
      </c>
      <c r="I4227" s="63" t="e">
        <f t="array" ref="I4227">_xlfn.IFS(#REF!="1",1,#REF!="2",2,#REF!="3",3,#REF!="1A",4,#REF!="1B",5,#REF!="2A",6,#REF!="2B",7,#REF!="3A",8,#REF!="3B",9,#REF!="4A",10,#REF!="","")</f>
        <v>#REF!</v>
      </c>
      <c r="J4227">
        <f>VLOOKUP(F4227,profesor!$G$2:$H$101,2,0)</f>
        <v>40</v>
      </c>
      <c r="K4227">
        <f>VLOOKUP(H4227,ar_predmet!A:C,3,0)</f>
        <v>55</v>
      </c>
      <c r="L4227" s="3">
        <f>VLOOKUP(H4227,ar_predmet!A:C,2,FALSE())</f>
        <v>5312</v>
      </c>
      <c r="M4227">
        <f>+VLOOKUP(G4227,tip_dogodka!$B$2:$C$10,2,0)</f>
        <v>3</v>
      </c>
      <c r="N4227">
        <f>+VLOOKUP(E4227,prostor!$F$1:$G$101,2,0)</f>
        <v>54</v>
      </c>
      <c r="O4227">
        <f t="shared" si="263"/>
        <v>150</v>
      </c>
      <c r="P4227">
        <f>VLOOKUP(O4227,mi2hh!A$2:B$4261,2,FALSE())</f>
        <v>3</v>
      </c>
      <c r="Q4227" t="str">
        <f t="shared" si="264"/>
        <v>Red</v>
      </c>
      <c r="R4227" t="str">
        <f t="shared" si="265"/>
        <v>VS</v>
      </c>
      <c r="S4227" s="24" t="s">
        <v>1181</v>
      </c>
      <c r="T4227" t="str">
        <f t="shared" si="262"/>
        <v/>
      </c>
      <c r="U4227">
        <f>VLOOKUP(S4227,ar_skupina!L$2:M$136,2,FALSE())</f>
        <v>41</v>
      </c>
    </row>
    <row r="4228" spans="1:21" ht="14.25" customHeight="1" x14ac:dyDescent="0.25">
      <c r="A4228">
        <v>5075</v>
      </c>
      <c r="B4228" s="9">
        <v>45222.53125</v>
      </c>
      <c r="C4228" s="9">
        <v>45222.635416666701</v>
      </c>
      <c r="D4228" t="s">
        <v>2537</v>
      </c>
      <c r="E4228">
        <v>403</v>
      </c>
      <c r="F4228" t="s">
        <v>2527</v>
      </c>
      <c r="G4228" t="s">
        <v>3</v>
      </c>
      <c r="H4228" t="s">
        <v>1370</v>
      </c>
      <c r="I4228" s="63" t="e">
        <f t="array" ref="I4228">_xlfn.IFS(#REF!="1",1,#REF!="2",2,#REF!="3",3,#REF!="1A",4,#REF!="1B",5,#REF!="2A",6,#REF!="2B",7,#REF!="3A",8,#REF!="3B",9,#REF!="4A",10,#REF!="","")</f>
        <v>#REF!</v>
      </c>
      <c r="J4228">
        <f>VLOOKUP(F4228,profesor!$G$2:$H$101,2,0)</f>
        <v>40</v>
      </c>
      <c r="K4228">
        <f>VLOOKUP(H4228,ar_predmet!A:C,3,0)</f>
        <v>152</v>
      </c>
      <c r="L4228" s="3">
        <f>VLOOKUP(H4228,ar_predmet!A:C,2,FALSE())</f>
        <v>7112</v>
      </c>
      <c r="M4228">
        <f>+VLOOKUP(G4228,tip_dogodka!$B$2:$C$10,2,0)</f>
        <v>2</v>
      </c>
      <c r="N4228">
        <f>+VLOOKUP(E4228,prostor!$F$1:$G$101,2,0)</f>
        <v>12</v>
      </c>
      <c r="O4228">
        <f t="shared" si="263"/>
        <v>150</v>
      </c>
      <c r="P4228">
        <f>VLOOKUP(O4228,mi2hh!A$2:B$4261,2,FALSE())</f>
        <v>3</v>
      </c>
      <c r="Q4228" t="str">
        <f t="shared" si="264"/>
        <v>Red</v>
      </c>
      <c r="R4228" t="str">
        <f t="shared" si="265"/>
        <v>MA</v>
      </c>
      <c r="S4228" s="24" t="s">
        <v>1225</v>
      </c>
      <c r="T4228" t="str">
        <f t="shared" si="262"/>
        <v/>
      </c>
      <c r="U4228">
        <f>VLOOKUP(S4228,ar_skupina!L$2:M$136,2,FALSE())</f>
        <v>81</v>
      </c>
    </row>
    <row r="4229" spans="1:21" ht="14.25" customHeight="1" x14ac:dyDescent="0.25">
      <c r="A4229">
        <v>5076</v>
      </c>
      <c r="B4229" s="9">
        <v>45246.489583333299</v>
      </c>
      <c r="C4229" s="9">
        <v>45246.59375</v>
      </c>
      <c r="D4229" t="s">
        <v>2538</v>
      </c>
      <c r="E4229">
        <v>301</v>
      </c>
      <c r="F4229" t="s">
        <v>2527</v>
      </c>
      <c r="G4229" t="s">
        <v>2</v>
      </c>
      <c r="H4229" t="s">
        <v>2427</v>
      </c>
      <c r="I4229" s="63" t="e">
        <f t="array" ref="I4229">_xlfn.IFS(#REF!="1",1,#REF!="2",2,#REF!="3",3,#REF!="1A",4,#REF!="1B",5,#REF!="2A",6,#REF!="2B",7,#REF!="3A",8,#REF!="3B",9,#REF!="4A",10,#REF!="","")</f>
        <v>#REF!</v>
      </c>
      <c r="J4229">
        <f>VLOOKUP(F4229,profesor!$G$2:$H$101,2,0)</f>
        <v>40</v>
      </c>
      <c r="K4229">
        <f>VLOOKUP(H4229,ar_predmet!A:C,3,0)</f>
        <v>72</v>
      </c>
      <c r="L4229" s="3">
        <f>VLOOKUP(H4229,ar_predmet!A:C,2,FALSE())</f>
        <v>6105</v>
      </c>
      <c r="M4229">
        <f>+VLOOKUP(G4229,tip_dogodka!$B$2:$C$10,2,0)</f>
        <v>1</v>
      </c>
      <c r="N4229">
        <f>+VLOOKUP(E4229,prostor!$F$1:$G$101,2,0)</f>
        <v>5</v>
      </c>
      <c r="O4229">
        <f t="shared" si="263"/>
        <v>150</v>
      </c>
      <c r="P4229">
        <f>VLOOKUP(O4229,mi2hh!A$2:B$4261,2,FALSE())</f>
        <v>3</v>
      </c>
      <c r="Q4229" t="str">
        <f t="shared" si="264"/>
        <v>Red</v>
      </c>
      <c r="R4229" t="str">
        <f t="shared" si="265"/>
        <v>UN</v>
      </c>
      <c r="S4229" s="24" t="s">
        <v>1192</v>
      </c>
      <c r="T4229" t="str">
        <f t="shared" si="262"/>
        <v/>
      </c>
      <c r="U4229">
        <f>VLOOKUP(S4229,ar_skupina!L$2:M$136,2,FALSE())</f>
        <v>50</v>
      </c>
    </row>
    <row r="4230" spans="1:21" ht="14.25" customHeight="1" x14ac:dyDescent="0.25">
      <c r="A4230">
        <v>5077</v>
      </c>
      <c r="B4230" s="9">
        <v>45380.489583333299</v>
      </c>
      <c r="C4230" s="9">
        <v>45380.59375</v>
      </c>
      <c r="D4230" t="s">
        <v>2536</v>
      </c>
      <c r="E4230" t="s">
        <v>16</v>
      </c>
      <c r="F4230" t="s">
        <v>2527</v>
      </c>
      <c r="G4230" t="s">
        <v>4</v>
      </c>
      <c r="H4230" t="s">
        <v>2441</v>
      </c>
      <c r="I4230" s="63" t="e">
        <f t="array" ref="I4230">_xlfn.IFS(#REF!="1",1,#REF!="2",2,#REF!="3",3,#REF!="1A",4,#REF!="1B",5,#REF!="2A",6,#REF!="2B",7,#REF!="3A",8,#REF!="3B",9,#REF!="4A",10,#REF!="","")</f>
        <v>#REF!</v>
      </c>
      <c r="J4230">
        <f>VLOOKUP(F4230,profesor!$G$2:$H$101,2,0)</f>
        <v>40</v>
      </c>
      <c r="K4230">
        <f>VLOOKUP(H4230,ar_predmet!A:C,3,0)</f>
        <v>55</v>
      </c>
      <c r="L4230" s="3">
        <f>VLOOKUP(H4230,ar_predmet!A:C,2,FALSE())</f>
        <v>5312</v>
      </c>
      <c r="M4230">
        <f>+VLOOKUP(G4230,tip_dogodka!$B$2:$C$10,2,0)</f>
        <v>3</v>
      </c>
      <c r="N4230">
        <f>+VLOOKUP(E4230,prostor!$F$1:$G$101,2,0)</f>
        <v>54</v>
      </c>
      <c r="O4230">
        <f t="shared" si="263"/>
        <v>150</v>
      </c>
      <c r="P4230">
        <f>VLOOKUP(O4230,mi2hh!A$2:B$4261,2,FALSE())</f>
        <v>3</v>
      </c>
      <c r="Q4230" t="str">
        <f t="shared" si="264"/>
        <v>Red</v>
      </c>
      <c r="R4230" t="str">
        <f t="shared" si="265"/>
        <v>VS</v>
      </c>
      <c r="S4230" s="24" t="s">
        <v>1181</v>
      </c>
      <c r="T4230" t="str">
        <f t="shared" si="262"/>
        <v/>
      </c>
      <c r="U4230">
        <f>VLOOKUP(S4230,ar_skupina!L$2:M$136,2,FALSE())</f>
        <v>41</v>
      </c>
    </row>
    <row r="4231" spans="1:21" ht="14.25" customHeight="1" x14ac:dyDescent="0.25">
      <c r="A4231">
        <v>5078</v>
      </c>
      <c r="B4231" s="9">
        <v>45432.416666666701</v>
      </c>
      <c r="C4231" s="9">
        <v>45432.520833333299</v>
      </c>
      <c r="D4231" t="s">
        <v>2530</v>
      </c>
      <c r="E4231">
        <v>401</v>
      </c>
      <c r="F4231" t="s">
        <v>2527</v>
      </c>
      <c r="G4231" t="s">
        <v>3</v>
      </c>
      <c r="H4231" t="s">
        <v>1376</v>
      </c>
      <c r="I4231" s="63" t="e">
        <f t="array" ref="I4231">_xlfn.IFS(#REF!="1",1,#REF!="2",2,#REF!="3",3,#REF!="1A",4,#REF!="1B",5,#REF!="2A",6,#REF!="2B",7,#REF!="3A",8,#REF!="3B",9,#REF!="4A",10,#REF!="","")</f>
        <v>#REF!</v>
      </c>
      <c r="J4231">
        <f>VLOOKUP(F4231,profesor!$G$2:$H$101,2,0)</f>
        <v>40</v>
      </c>
      <c r="K4231">
        <f>VLOOKUP(H4231,ar_predmet!A:C,3,0)</f>
        <v>3</v>
      </c>
      <c r="L4231" s="3">
        <f>VLOOKUP(H4231,ar_predmet!A:C,2,FALSE())</f>
        <v>5107</v>
      </c>
      <c r="M4231">
        <f>+VLOOKUP(G4231,tip_dogodka!$B$2:$C$10,2,0)</f>
        <v>2</v>
      </c>
      <c r="N4231">
        <f>+VLOOKUP(E4231,prostor!$F$1:$G$101,2,0)</f>
        <v>10</v>
      </c>
      <c r="O4231">
        <f t="shared" si="263"/>
        <v>150</v>
      </c>
      <c r="P4231">
        <f>VLOOKUP(O4231,mi2hh!A$2:B$4261,2,FALSE())</f>
        <v>3</v>
      </c>
      <c r="Q4231" t="str">
        <f t="shared" si="264"/>
        <v>Red</v>
      </c>
      <c r="R4231" t="str">
        <f t="shared" si="265"/>
        <v>VS</v>
      </c>
      <c r="S4231" s="24" t="s">
        <v>1151</v>
      </c>
      <c r="T4231" t="str">
        <f t="shared" si="262"/>
        <v>2</v>
      </c>
      <c r="U4231">
        <f>VLOOKUP(S4231,ar_skupina!L$2:M$136,2,FALSE())</f>
        <v>14</v>
      </c>
    </row>
    <row r="4232" spans="1:21" ht="14.25" customHeight="1" x14ac:dyDescent="0.25">
      <c r="A4232">
        <v>5079</v>
      </c>
      <c r="B4232" s="9">
        <v>45365.489583333299</v>
      </c>
      <c r="C4232" s="9">
        <v>45365.59375</v>
      </c>
      <c r="D4232" t="s">
        <v>2535</v>
      </c>
      <c r="E4232">
        <v>307</v>
      </c>
      <c r="F4232" t="s">
        <v>2527</v>
      </c>
      <c r="G4232" t="s">
        <v>2</v>
      </c>
      <c r="H4232" t="s">
        <v>2441</v>
      </c>
      <c r="I4232" s="63" t="e">
        <f t="array" ref="I4232">_xlfn.IFS(#REF!="1",1,#REF!="2",2,#REF!="3",3,#REF!="1A",4,#REF!="1B",5,#REF!="2A",6,#REF!="2B",7,#REF!="3A",8,#REF!="3B",9,#REF!="4A",10,#REF!="","")</f>
        <v>#REF!</v>
      </c>
      <c r="J4232">
        <f>VLOOKUP(F4232,profesor!$G$2:$H$101,2,0)</f>
        <v>40</v>
      </c>
      <c r="K4232">
        <f>VLOOKUP(H4232,ar_predmet!A:C,3,0)</f>
        <v>55</v>
      </c>
      <c r="L4232" s="3">
        <f>VLOOKUP(H4232,ar_predmet!A:C,2,FALSE())</f>
        <v>5312</v>
      </c>
      <c r="M4232">
        <f>+VLOOKUP(G4232,tip_dogodka!$B$2:$C$10,2,0)</f>
        <v>1</v>
      </c>
      <c r="N4232">
        <f>+VLOOKUP(E4232,prostor!$F$1:$G$101,2,0)</f>
        <v>9</v>
      </c>
      <c r="O4232">
        <f t="shared" si="263"/>
        <v>150</v>
      </c>
      <c r="P4232">
        <f>VLOOKUP(O4232,mi2hh!A$2:B$4261,2,FALSE())</f>
        <v>3</v>
      </c>
      <c r="Q4232" t="str">
        <f t="shared" si="264"/>
        <v>Red</v>
      </c>
      <c r="R4232" t="str">
        <f t="shared" si="265"/>
        <v>VS</v>
      </c>
      <c r="S4232" s="24" t="s">
        <v>1181</v>
      </c>
      <c r="T4232" t="str">
        <f t="shared" si="262"/>
        <v/>
      </c>
      <c r="U4232">
        <f>VLOOKUP(S4232,ar_skupina!L$2:M$136,2,FALSE())</f>
        <v>41</v>
      </c>
    </row>
    <row r="4233" spans="1:21" ht="14.25" customHeight="1" x14ac:dyDescent="0.25">
      <c r="A4233">
        <v>5080</v>
      </c>
      <c r="B4233" s="9">
        <v>45376.489583333299</v>
      </c>
      <c r="C4233" s="9">
        <v>45376.59375</v>
      </c>
      <c r="D4233" t="s">
        <v>2535</v>
      </c>
      <c r="E4233">
        <v>303</v>
      </c>
      <c r="F4233" t="s">
        <v>2527</v>
      </c>
      <c r="G4233" t="s">
        <v>2</v>
      </c>
      <c r="H4233" t="s">
        <v>2441</v>
      </c>
      <c r="I4233" s="63" t="e">
        <f t="array" ref="I4233">_xlfn.IFS(#REF!="1",1,#REF!="2",2,#REF!="3",3,#REF!="1A",4,#REF!="1B",5,#REF!="2A",6,#REF!="2B",7,#REF!="3A",8,#REF!="3B",9,#REF!="4A",10,#REF!="","")</f>
        <v>#REF!</v>
      </c>
      <c r="J4233">
        <f>VLOOKUP(F4233,profesor!$G$2:$H$101,2,0)</f>
        <v>40</v>
      </c>
      <c r="K4233">
        <f>VLOOKUP(H4233,ar_predmet!A:C,3,0)</f>
        <v>55</v>
      </c>
      <c r="L4233" s="3">
        <f>VLOOKUP(H4233,ar_predmet!A:C,2,FALSE())</f>
        <v>5312</v>
      </c>
      <c r="M4233">
        <f>+VLOOKUP(G4233,tip_dogodka!$B$2:$C$10,2,0)</f>
        <v>1</v>
      </c>
      <c r="N4233">
        <f>+VLOOKUP(E4233,prostor!$F$1:$G$101,2,0)</f>
        <v>7</v>
      </c>
      <c r="O4233">
        <f t="shared" si="263"/>
        <v>150</v>
      </c>
      <c r="P4233">
        <f>VLOOKUP(O4233,mi2hh!A$2:B$4261,2,FALSE())</f>
        <v>3</v>
      </c>
      <c r="Q4233" t="str">
        <f t="shared" si="264"/>
        <v>Red</v>
      </c>
      <c r="R4233" t="str">
        <f t="shared" si="265"/>
        <v>VS</v>
      </c>
      <c r="S4233" s="24" t="s">
        <v>1181</v>
      </c>
      <c r="T4233" t="str">
        <f t="shared" si="262"/>
        <v/>
      </c>
      <c r="U4233">
        <f>VLOOKUP(S4233,ar_skupina!L$2:M$136,2,FALSE())</f>
        <v>41</v>
      </c>
    </row>
    <row r="4234" spans="1:21" ht="14.25" customHeight="1" x14ac:dyDescent="0.25">
      <c r="A4234">
        <v>5081</v>
      </c>
      <c r="B4234" s="9">
        <v>45440.416666666701</v>
      </c>
      <c r="C4234" s="9">
        <v>45440.520833333299</v>
      </c>
      <c r="D4234" t="s">
        <v>2530</v>
      </c>
      <c r="E4234">
        <v>111</v>
      </c>
      <c r="F4234" t="s">
        <v>2527</v>
      </c>
      <c r="G4234" t="s">
        <v>3</v>
      </c>
      <c r="H4234" t="s">
        <v>1376</v>
      </c>
      <c r="I4234" s="63" t="e">
        <f t="array" ref="I4234">_xlfn.IFS(#REF!="1",1,#REF!="2",2,#REF!="3",3,#REF!="1A",4,#REF!="1B",5,#REF!="2A",6,#REF!="2B",7,#REF!="3A",8,#REF!="3B",9,#REF!="4A",10,#REF!="","")</f>
        <v>#REF!</v>
      </c>
      <c r="J4234">
        <f>VLOOKUP(F4234,profesor!$G$2:$H$101,2,0)</f>
        <v>40</v>
      </c>
      <c r="K4234">
        <f>VLOOKUP(H4234,ar_predmet!A:C,3,0)</f>
        <v>3</v>
      </c>
      <c r="L4234" s="3">
        <f>VLOOKUP(H4234,ar_predmet!A:C,2,FALSE())</f>
        <v>5107</v>
      </c>
      <c r="M4234">
        <f>+VLOOKUP(G4234,tip_dogodka!$B$2:$C$10,2,0)</f>
        <v>2</v>
      </c>
      <c r="N4234">
        <f>+VLOOKUP(E4234,prostor!$F$1:$G$101,2,0)</f>
        <v>4</v>
      </c>
      <c r="O4234">
        <f t="shared" si="263"/>
        <v>150</v>
      </c>
      <c r="P4234">
        <f>VLOOKUP(O4234,mi2hh!A$2:B$4261,2,FALSE())</f>
        <v>3</v>
      </c>
      <c r="Q4234" t="str">
        <f t="shared" si="264"/>
        <v>Red</v>
      </c>
      <c r="R4234" t="str">
        <f t="shared" si="265"/>
        <v>VS</v>
      </c>
      <c r="S4234" s="24" t="s">
        <v>1151</v>
      </c>
      <c r="T4234" t="str">
        <f t="shared" si="262"/>
        <v>2</v>
      </c>
      <c r="U4234">
        <f>VLOOKUP(S4234,ar_skupina!L$2:M$136,2,FALSE())</f>
        <v>14</v>
      </c>
    </row>
    <row r="4235" spans="1:21" ht="14.25" customHeight="1" x14ac:dyDescent="0.25">
      <c r="A4235">
        <v>5082</v>
      </c>
      <c r="B4235" s="9">
        <v>45386.53125</v>
      </c>
      <c r="C4235" s="9">
        <v>45386.635416666701</v>
      </c>
      <c r="D4235" t="s">
        <v>2535</v>
      </c>
      <c r="E4235">
        <v>303</v>
      </c>
      <c r="F4235" t="s">
        <v>2527</v>
      </c>
      <c r="G4235" t="s">
        <v>2</v>
      </c>
      <c r="H4235" t="s">
        <v>2441</v>
      </c>
      <c r="I4235" s="63" t="e">
        <f t="array" ref="I4235">_xlfn.IFS(#REF!="1",1,#REF!="2",2,#REF!="3",3,#REF!="1A",4,#REF!="1B",5,#REF!="2A",6,#REF!="2B",7,#REF!="3A",8,#REF!="3B",9,#REF!="4A",10,#REF!="","")</f>
        <v>#REF!</v>
      </c>
      <c r="J4235">
        <f>VLOOKUP(F4235,profesor!$G$2:$H$101,2,0)</f>
        <v>40</v>
      </c>
      <c r="K4235">
        <f>VLOOKUP(H4235,ar_predmet!A:C,3,0)</f>
        <v>55</v>
      </c>
      <c r="L4235" s="3">
        <f>VLOOKUP(H4235,ar_predmet!A:C,2,FALSE())</f>
        <v>5312</v>
      </c>
      <c r="M4235">
        <f>+VLOOKUP(G4235,tip_dogodka!$B$2:$C$10,2,0)</f>
        <v>1</v>
      </c>
      <c r="N4235">
        <f>+VLOOKUP(E4235,prostor!$F$1:$G$101,2,0)</f>
        <v>7</v>
      </c>
      <c r="O4235">
        <f t="shared" si="263"/>
        <v>150</v>
      </c>
      <c r="P4235">
        <f>VLOOKUP(O4235,mi2hh!A$2:B$4261,2,FALSE())</f>
        <v>3</v>
      </c>
      <c r="Q4235" t="str">
        <f t="shared" si="264"/>
        <v>Red</v>
      </c>
      <c r="R4235" t="str">
        <f t="shared" si="265"/>
        <v>VS</v>
      </c>
      <c r="S4235" s="24" t="s">
        <v>1181</v>
      </c>
      <c r="T4235" t="str">
        <f t="shared" si="262"/>
        <v/>
      </c>
      <c r="U4235">
        <f>VLOOKUP(S4235,ar_skupina!L$2:M$136,2,FALSE())</f>
        <v>41</v>
      </c>
    </row>
    <row r="4236" spans="1:21" ht="14.25" customHeight="1" x14ac:dyDescent="0.25">
      <c r="A4236">
        <v>5085</v>
      </c>
      <c r="B4236" s="9">
        <v>45370.375</v>
      </c>
      <c r="C4236" s="9">
        <v>45370.479166666701</v>
      </c>
      <c r="D4236" t="s">
        <v>2539</v>
      </c>
      <c r="E4236">
        <v>402</v>
      </c>
      <c r="F4236" t="s">
        <v>2527</v>
      </c>
      <c r="G4236" t="s">
        <v>3</v>
      </c>
      <c r="H4236" t="s">
        <v>1368</v>
      </c>
      <c r="I4236" s="63" t="e">
        <f t="array" ref="I4236">_xlfn.IFS(#REF!="1",1,#REF!="2",2,#REF!="3",3,#REF!="1A",4,#REF!="1B",5,#REF!="2A",6,#REF!="2B",7,#REF!="3A",8,#REF!="3B",9,#REF!="4A",10,#REF!="","")</f>
        <v>#REF!</v>
      </c>
      <c r="J4236">
        <f>VLOOKUP(F4236,profesor!$G$2:$H$101,2,0)</f>
        <v>40</v>
      </c>
      <c r="K4236">
        <f>VLOOKUP(H4236,ar_predmet!A:C,3,0)</f>
        <v>119</v>
      </c>
      <c r="L4236" s="3">
        <f>VLOOKUP(H4236,ar_predmet!A:C,2,FALSE())</f>
        <v>6312</v>
      </c>
      <c r="M4236">
        <f>+VLOOKUP(G4236,tip_dogodka!$B$2:$C$10,2,0)</f>
        <v>2</v>
      </c>
      <c r="N4236">
        <f>+VLOOKUP(E4236,prostor!$F$1:$G$101,2,0)</f>
        <v>11</v>
      </c>
      <c r="O4236">
        <f t="shared" si="263"/>
        <v>150</v>
      </c>
      <c r="P4236">
        <f>VLOOKUP(O4236,mi2hh!A$2:B$4261,2,FALSE())</f>
        <v>3</v>
      </c>
      <c r="Q4236" t="str">
        <f t="shared" si="264"/>
        <v>Red</v>
      </c>
      <c r="R4236" t="str">
        <f t="shared" si="265"/>
        <v>UN</v>
      </c>
      <c r="S4236" s="24" t="s">
        <v>1216</v>
      </c>
      <c r="T4236" t="str">
        <f t="shared" si="262"/>
        <v/>
      </c>
      <c r="U4236">
        <f>VLOOKUP(S4236,ar_skupina!L$2:M$136,2,FALSE())</f>
        <v>73</v>
      </c>
    </row>
    <row r="4237" spans="1:21" ht="14.25" customHeight="1" x14ac:dyDescent="0.25">
      <c r="A4237">
        <v>5088</v>
      </c>
      <c r="B4237" s="9">
        <v>45384.416666666701</v>
      </c>
      <c r="C4237" s="9">
        <v>45384.520833333299</v>
      </c>
      <c r="D4237" t="s">
        <v>2539</v>
      </c>
      <c r="E4237">
        <v>412</v>
      </c>
      <c r="F4237" t="s">
        <v>2527</v>
      </c>
      <c r="G4237" t="s">
        <v>3</v>
      </c>
      <c r="H4237" t="s">
        <v>1368</v>
      </c>
      <c r="I4237" s="63" t="e">
        <f t="array" ref="I4237">_xlfn.IFS(#REF!="1",1,#REF!="2",2,#REF!="3",3,#REF!="1A",4,#REF!="1B",5,#REF!="2A",6,#REF!="2B",7,#REF!="3A",8,#REF!="3B",9,#REF!="4A",10,#REF!="","")</f>
        <v>#REF!</v>
      </c>
      <c r="J4237">
        <f>VLOOKUP(F4237,profesor!$G$2:$H$101,2,0)</f>
        <v>40</v>
      </c>
      <c r="K4237">
        <f>VLOOKUP(H4237,ar_predmet!A:C,3,0)</f>
        <v>119</v>
      </c>
      <c r="L4237" s="3">
        <f>VLOOKUP(H4237,ar_predmet!A:C,2,FALSE())</f>
        <v>6312</v>
      </c>
      <c r="M4237">
        <f>+VLOOKUP(G4237,tip_dogodka!$B$2:$C$10,2,0)</f>
        <v>2</v>
      </c>
      <c r="N4237">
        <f>+VLOOKUP(E4237,prostor!$F$1:$G$101,2,0)</f>
        <v>15</v>
      </c>
      <c r="O4237">
        <f t="shared" si="263"/>
        <v>150</v>
      </c>
      <c r="P4237">
        <f>VLOOKUP(O4237,mi2hh!A$2:B$4261,2,FALSE())</f>
        <v>3</v>
      </c>
      <c r="Q4237" t="str">
        <f t="shared" si="264"/>
        <v>Red</v>
      </c>
      <c r="R4237" t="str">
        <f t="shared" si="265"/>
        <v>UN</v>
      </c>
      <c r="S4237" s="24" t="s">
        <v>1216</v>
      </c>
      <c r="T4237" t="str">
        <f t="shared" si="262"/>
        <v/>
      </c>
      <c r="U4237">
        <f>VLOOKUP(S4237,ar_skupina!L$2:M$136,2,FALSE())</f>
        <v>73</v>
      </c>
    </row>
    <row r="4238" spans="1:21" ht="14.25" customHeight="1" x14ac:dyDescent="0.25">
      <c r="A4238">
        <v>5089</v>
      </c>
      <c r="B4238" s="9">
        <v>45425.416666666701</v>
      </c>
      <c r="C4238" s="9">
        <v>45425.520833333299</v>
      </c>
      <c r="D4238" t="s">
        <v>2540</v>
      </c>
      <c r="E4238" t="s">
        <v>16</v>
      </c>
      <c r="F4238" t="s">
        <v>2527</v>
      </c>
      <c r="G4238" t="s">
        <v>5</v>
      </c>
      <c r="H4238" t="s">
        <v>1376</v>
      </c>
      <c r="I4238" s="63" t="e">
        <f t="array" ref="I4238">_xlfn.IFS(#REF!="1",1,#REF!="2",2,#REF!="3",3,#REF!="1A",4,#REF!="1B",5,#REF!="2A",6,#REF!="2B",7,#REF!="3A",8,#REF!="3B",9,#REF!="4A",10,#REF!="","")</f>
        <v>#REF!</v>
      </c>
      <c r="J4238">
        <f>VLOOKUP(F4238,profesor!$G$2:$H$101,2,0)</f>
        <v>40</v>
      </c>
      <c r="K4238">
        <f>VLOOKUP(H4238,ar_predmet!A:C,3,0)</f>
        <v>3</v>
      </c>
      <c r="L4238" s="3">
        <f>VLOOKUP(H4238,ar_predmet!A:C,2,FALSE())</f>
        <v>5107</v>
      </c>
      <c r="M4238">
        <f>+VLOOKUP(G4238,tip_dogodka!$B$2:$C$10,2,0)</f>
        <v>4</v>
      </c>
      <c r="N4238">
        <f>+VLOOKUP(E4238,prostor!$F$1:$G$101,2,0)</f>
        <v>54</v>
      </c>
      <c r="O4238">
        <f t="shared" si="263"/>
        <v>150</v>
      </c>
      <c r="P4238">
        <f>VLOOKUP(O4238,mi2hh!A$2:B$4261,2,FALSE())</f>
        <v>3</v>
      </c>
      <c r="Q4238" t="str">
        <f t="shared" si="264"/>
        <v>Red</v>
      </c>
      <c r="R4238" t="str">
        <f t="shared" si="265"/>
        <v>VS</v>
      </c>
      <c r="S4238" s="24" t="s">
        <v>1150</v>
      </c>
      <c r="T4238" t="str">
        <f t="shared" si="262"/>
        <v>1</v>
      </c>
      <c r="U4238">
        <f>VLOOKUP(S4238,ar_skupina!L$2:M$136,2,FALSE())</f>
        <v>13</v>
      </c>
    </row>
    <row r="4239" spans="1:21" ht="14.25" customHeight="1" x14ac:dyDescent="0.25">
      <c r="A4239">
        <v>5090</v>
      </c>
      <c r="B4239" s="9">
        <v>45226.53125</v>
      </c>
      <c r="C4239" s="9">
        <v>45226.635416666701</v>
      </c>
      <c r="D4239" t="s">
        <v>2537</v>
      </c>
      <c r="E4239" t="s">
        <v>17</v>
      </c>
      <c r="F4239" t="s">
        <v>2527</v>
      </c>
      <c r="G4239" t="s">
        <v>3</v>
      </c>
      <c r="H4239" t="s">
        <v>1370</v>
      </c>
      <c r="I4239" s="63" t="e">
        <f t="array" ref="I4239">_xlfn.IFS(#REF!="1",1,#REF!="2",2,#REF!="3",3,#REF!="1A",4,#REF!="1B",5,#REF!="2A",6,#REF!="2B",7,#REF!="3A",8,#REF!="3B",9,#REF!="4A",10,#REF!="","")</f>
        <v>#REF!</v>
      </c>
      <c r="J4239">
        <f>VLOOKUP(F4239,profesor!$G$2:$H$101,2,0)</f>
        <v>40</v>
      </c>
      <c r="K4239">
        <f>VLOOKUP(H4239,ar_predmet!A:C,3,0)</f>
        <v>152</v>
      </c>
      <c r="L4239" s="3">
        <f>VLOOKUP(H4239,ar_predmet!A:C,2,FALSE())</f>
        <v>7112</v>
      </c>
      <c r="M4239">
        <f>+VLOOKUP(G4239,tip_dogodka!$B$2:$C$10,2,0)</f>
        <v>2</v>
      </c>
      <c r="N4239">
        <f>+VLOOKUP(E4239,prostor!$F$1:$G$101,2,0)</f>
        <v>55</v>
      </c>
      <c r="O4239">
        <f t="shared" si="263"/>
        <v>150</v>
      </c>
      <c r="P4239">
        <f>VLOOKUP(O4239,mi2hh!A$2:B$4261,2,FALSE())</f>
        <v>3</v>
      </c>
      <c r="Q4239" t="str">
        <f t="shared" si="264"/>
        <v>Red</v>
      </c>
      <c r="R4239" t="str">
        <f t="shared" si="265"/>
        <v>MA</v>
      </c>
      <c r="S4239" s="24" t="s">
        <v>1225</v>
      </c>
      <c r="T4239" t="str">
        <f t="shared" si="262"/>
        <v/>
      </c>
      <c r="U4239">
        <f>VLOOKUP(S4239,ar_skupina!L$2:M$136,2,FALSE())</f>
        <v>81</v>
      </c>
    </row>
    <row r="4240" spans="1:21" ht="14.25" customHeight="1" x14ac:dyDescent="0.25">
      <c r="A4240">
        <v>5091</v>
      </c>
      <c r="B4240" s="9">
        <v>45258.489583333299</v>
      </c>
      <c r="C4240" s="9">
        <v>45258.59375</v>
      </c>
      <c r="D4240" t="s">
        <v>2538</v>
      </c>
      <c r="E4240">
        <v>301</v>
      </c>
      <c r="F4240" t="s">
        <v>2527</v>
      </c>
      <c r="G4240" t="s">
        <v>2</v>
      </c>
      <c r="H4240" t="s">
        <v>2427</v>
      </c>
      <c r="I4240" s="63" t="e">
        <f t="array" ref="I4240">_xlfn.IFS(#REF!="1",1,#REF!="2",2,#REF!="3",3,#REF!="1A",4,#REF!="1B",5,#REF!="2A",6,#REF!="2B",7,#REF!="3A",8,#REF!="3B",9,#REF!="4A",10,#REF!="","")</f>
        <v>#REF!</v>
      </c>
      <c r="J4240">
        <f>VLOOKUP(F4240,profesor!$G$2:$H$101,2,0)</f>
        <v>40</v>
      </c>
      <c r="K4240">
        <f>VLOOKUP(H4240,ar_predmet!A:C,3,0)</f>
        <v>72</v>
      </c>
      <c r="L4240" s="3">
        <f>VLOOKUP(H4240,ar_predmet!A:C,2,FALSE())</f>
        <v>6105</v>
      </c>
      <c r="M4240">
        <f>+VLOOKUP(G4240,tip_dogodka!$B$2:$C$10,2,0)</f>
        <v>1</v>
      </c>
      <c r="N4240">
        <f>+VLOOKUP(E4240,prostor!$F$1:$G$101,2,0)</f>
        <v>5</v>
      </c>
      <c r="O4240">
        <f t="shared" si="263"/>
        <v>150</v>
      </c>
      <c r="P4240">
        <f>VLOOKUP(O4240,mi2hh!A$2:B$4261,2,FALSE())</f>
        <v>3</v>
      </c>
      <c r="Q4240" t="str">
        <f t="shared" si="264"/>
        <v>Red</v>
      </c>
      <c r="R4240" t="str">
        <f t="shared" si="265"/>
        <v>UN</v>
      </c>
      <c r="S4240" s="24" t="s">
        <v>1192</v>
      </c>
      <c r="T4240" t="str">
        <f t="shared" si="262"/>
        <v/>
      </c>
      <c r="U4240">
        <f>VLOOKUP(S4240,ar_skupina!L$2:M$136,2,FALSE())</f>
        <v>50</v>
      </c>
    </row>
    <row r="4241" spans="1:21" ht="14.25" customHeight="1" x14ac:dyDescent="0.25">
      <c r="A4241">
        <v>5092</v>
      </c>
      <c r="B4241" s="9">
        <v>45239.75</v>
      </c>
      <c r="C4241" s="9">
        <v>45239.916666666701</v>
      </c>
      <c r="D4241" t="s">
        <v>2541</v>
      </c>
      <c r="E4241" t="s">
        <v>17</v>
      </c>
      <c r="F4241" t="s">
        <v>2527</v>
      </c>
      <c r="G4241" t="s">
        <v>8</v>
      </c>
      <c r="H4241" t="s">
        <v>2465</v>
      </c>
      <c r="I4241" s="63" t="e">
        <f t="array" ref="I4241">_xlfn.IFS(#REF!="1",1,#REF!="2",2,#REF!="3",3,#REF!="1A",4,#REF!="1B",5,#REF!="2A",6,#REF!="2B",7,#REF!="3A",8,#REF!="3B",9,#REF!="4A",10,#REF!="","")</f>
        <v>#REF!</v>
      </c>
      <c r="J4241">
        <f>VLOOKUP(F4241,profesor!$G$2:$H$101,2,0)</f>
        <v>40</v>
      </c>
      <c r="K4241">
        <f>VLOOKUP(H4241,ar_predmet!A:C,3,0)</f>
        <v>178</v>
      </c>
      <c r="L4241" s="3">
        <f>VLOOKUP(H4241,ar_predmet!A:C,2,FALSE())</f>
        <v>7201</v>
      </c>
      <c r="M4241">
        <f>+VLOOKUP(G4241,tip_dogodka!$B$2:$C$10,2,0)</f>
        <v>7</v>
      </c>
      <c r="N4241">
        <f>+VLOOKUP(E4241,prostor!$F$1:$G$101,2,0)</f>
        <v>55</v>
      </c>
      <c r="O4241">
        <f t="shared" si="263"/>
        <v>240</v>
      </c>
      <c r="P4241">
        <f>VLOOKUP(O4241,mi2hh!A$2:B$4261,2,FALSE())</f>
        <v>5</v>
      </c>
      <c r="Q4241" t="str">
        <f t="shared" si="264"/>
        <v>Izr</v>
      </c>
      <c r="R4241" t="str">
        <f t="shared" si="265"/>
        <v>MA</v>
      </c>
      <c r="S4241" s="24" t="s">
        <v>1272</v>
      </c>
      <c r="T4241" t="str">
        <f t="shared" si="262"/>
        <v/>
      </c>
      <c r="U4241">
        <f>VLOOKUP(S4241,ar_skupina!L$2:M$136,2,FALSE())</f>
        <v>123</v>
      </c>
    </row>
    <row r="4242" spans="1:21" ht="14.25" customHeight="1" x14ac:dyDescent="0.25">
      <c r="A4242">
        <v>5093</v>
      </c>
      <c r="B4242" s="9">
        <v>45418.416666666701</v>
      </c>
      <c r="C4242" s="9">
        <v>45418.520833333299</v>
      </c>
      <c r="D4242" t="s">
        <v>2542</v>
      </c>
      <c r="E4242">
        <v>401</v>
      </c>
      <c r="F4242" t="s">
        <v>2527</v>
      </c>
      <c r="G4242" t="s">
        <v>3</v>
      </c>
      <c r="H4242" t="s">
        <v>1376</v>
      </c>
      <c r="I4242" s="63" t="e">
        <f t="array" ref="I4242">_xlfn.IFS(#REF!="1",1,#REF!="2",2,#REF!="3",3,#REF!="1A",4,#REF!="1B",5,#REF!="2A",6,#REF!="2B",7,#REF!="3A",8,#REF!="3B",9,#REF!="4A",10,#REF!="","")</f>
        <v>#REF!</v>
      </c>
      <c r="J4242">
        <f>VLOOKUP(F4242,profesor!$G$2:$H$101,2,0)</f>
        <v>40</v>
      </c>
      <c r="K4242">
        <f>VLOOKUP(H4242,ar_predmet!A:C,3,0)</f>
        <v>3</v>
      </c>
      <c r="L4242" s="3">
        <f>VLOOKUP(H4242,ar_predmet!A:C,2,FALSE())</f>
        <v>5107</v>
      </c>
      <c r="M4242">
        <f>+VLOOKUP(G4242,tip_dogodka!$B$2:$C$10,2,0)</f>
        <v>2</v>
      </c>
      <c r="N4242">
        <f>+VLOOKUP(E4242,prostor!$F$1:$G$101,2,0)</f>
        <v>10</v>
      </c>
      <c r="O4242">
        <f t="shared" si="263"/>
        <v>150</v>
      </c>
      <c r="P4242">
        <f>VLOOKUP(O4242,mi2hh!A$2:B$4261,2,FALSE())</f>
        <v>3</v>
      </c>
      <c r="Q4242" t="str">
        <f t="shared" si="264"/>
        <v>Red</v>
      </c>
      <c r="R4242" t="str">
        <f t="shared" si="265"/>
        <v>VS</v>
      </c>
      <c r="S4242" s="24" t="s">
        <v>1150</v>
      </c>
      <c r="T4242" t="str">
        <f t="shared" si="262"/>
        <v>1</v>
      </c>
      <c r="U4242">
        <f>VLOOKUP(S4242,ar_skupina!L$2:M$136,2,FALSE())</f>
        <v>13</v>
      </c>
    </row>
    <row r="4243" spans="1:21" ht="14.25" customHeight="1" x14ac:dyDescent="0.25">
      <c r="A4243">
        <v>5094</v>
      </c>
      <c r="B4243" s="9">
        <v>45244.375</v>
      </c>
      <c r="C4243" s="9">
        <v>45244.479166666701</v>
      </c>
      <c r="D4243" t="s">
        <v>2526</v>
      </c>
      <c r="E4243" t="s">
        <v>17</v>
      </c>
      <c r="F4243" t="s">
        <v>2527</v>
      </c>
      <c r="G4243" t="s">
        <v>3</v>
      </c>
      <c r="H4243" t="s">
        <v>2465</v>
      </c>
      <c r="I4243" s="63" t="e">
        <f t="array" ref="I4243">_xlfn.IFS(#REF!="1",1,#REF!="2",2,#REF!="3",3,#REF!="1A",4,#REF!="1B",5,#REF!="2A",6,#REF!="2B",7,#REF!="3A",8,#REF!="3B",9,#REF!="4A",10,#REF!="","")</f>
        <v>#REF!</v>
      </c>
      <c r="J4243">
        <f>VLOOKUP(F4243,profesor!$G$2:$H$101,2,0)</f>
        <v>40</v>
      </c>
      <c r="K4243">
        <f>VLOOKUP(H4243,ar_predmet!A:C,3,0)</f>
        <v>178</v>
      </c>
      <c r="L4243" s="3">
        <f>VLOOKUP(H4243,ar_predmet!A:C,2,FALSE())</f>
        <v>7201</v>
      </c>
      <c r="M4243">
        <f>+VLOOKUP(G4243,tip_dogodka!$B$2:$C$10,2,0)</f>
        <v>2</v>
      </c>
      <c r="N4243">
        <f>+VLOOKUP(E4243,prostor!$F$1:$G$101,2,0)</f>
        <v>55</v>
      </c>
      <c r="O4243">
        <f t="shared" si="263"/>
        <v>150</v>
      </c>
      <c r="P4243">
        <f>VLOOKUP(O4243,mi2hh!A$2:B$4261,2,FALSE())</f>
        <v>3</v>
      </c>
      <c r="Q4243" t="str">
        <f t="shared" si="264"/>
        <v>Red</v>
      </c>
      <c r="R4243" t="str">
        <f t="shared" si="265"/>
        <v>MA</v>
      </c>
      <c r="S4243" s="24" t="s">
        <v>1230</v>
      </c>
      <c r="T4243" t="str">
        <f t="shared" si="262"/>
        <v/>
      </c>
      <c r="U4243">
        <f>VLOOKUP(S4243,ar_skupina!L$2:M$136,2,FALSE())</f>
        <v>86</v>
      </c>
    </row>
    <row r="4244" spans="1:21" ht="14.25" customHeight="1" x14ac:dyDescent="0.25">
      <c r="A4244">
        <v>5096</v>
      </c>
      <c r="B4244" s="9">
        <v>45421.416666666701</v>
      </c>
      <c r="C4244" s="9">
        <v>45421.520833333299</v>
      </c>
      <c r="D4244" t="s">
        <v>2540</v>
      </c>
      <c r="E4244" t="s">
        <v>16</v>
      </c>
      <c r="F4244" t="s">
        <v>2527</v>
      </c>
      <c r="G4244" t="s">
        <v>5</v>
      </c>
      <c r="H4244" t="s">
        <v>1376</v>
      </c>
      <c r="I4244" s="63" t="e">
        <f t="array" ref="I4244">_xlfn.IFS(#REF!="1",1,#REF!="2",2,#REF!="3",3,#REF!="1A",4,#REF!="1B",5,#REF!="2A",6,#REF!="2B",7,#REF!="3A",8,#REF!="3B",9,#REF!="4A",10,#REF!="","")</f>
        <v>#REF!</v>
      </c>
      <c r="J4244">
        <f>VLOOKUP(F4244,profesor!$G$2:$H$101,2,0)</f>
        <v>40</v>
      </c>
      <c r="K4244">
        <f>VLOOKUP(H4244,ar_predmet!A:C,3,0)</f>
        <v>3</v>
      </c>
      <c r="L4244" s="3">
        <f>VLOOKUP(H4244,ar_predmet!A:C,2,FALSE())</f>
        <v>5107</v>
      </c>
      <c r="M4244">
        <f>+VLOOKUP(G4244,tip_dogodka!$B$2:$C$10,2,0)</f>
        <v>4</v>
      </c>
      <c r="N4244">
        <f>+VLOOKUP(E4244,prostor!$F$1:$G$101,2,0)</f>
        <v>54</v>
      </c>
      <c r="O4244">
        <f t="shared" si="263"/>
        <v>150</v>
      </c>
      <c r="P4244">
        <f>VLOOKUP(O4244,mi2hh!A$2:B$4261,2,FALSE())</f>
        <v>3</v>
      </c>
      <c r="Q4244" t="str">
        <f t="shared" si="264"/>
        <v>Red</v>
      </c>
      <c r="R4244" t="str">
        <f t="shared" si="265"/>
        <v>VS</v>
      </c>
      <c r="S4244" s="24" t="s">
        <v>1150</v>
      </c>
      <c r="T4244" t="str">
        <f t="shared" si="262"/>
        <v>1</v>
      </c>
      <c r="U4244">
        <f>VLOOKUP(S4244,ar_skupina!L$2:M$136,2,FALSE())</f>
        <v>13</v>
      </c>
    </row>
    <row r="4245" spans="1:21" ht="14.25" customHeight="1" x14ac:dyDescent="0.25">
      <c r="A4245">
        <v>5097</v>
      </c>
      <c r="B4245" s="9">
        <v>45439.416666666701</v>
      </c>
      <c r="C4245" s="9">
        <v>45439.520833333299</v>
      </c>
      <c r="D4245" t="s">
        <v>2529</v>
      </c>
      <c r="E4245" t="s">
        <v>16</v>
      </c>
      <c r="F4245" t="s">
        <v>2527</v>
      </c>
      <c r="G4245" t="s">
        <v>5</v>
      </c>
      <c r="H4245" t="s">
        <v>1376</v>
      </c>
      <c r="I4245" s="63" t="e">
        <f t="array" ref="I4245">_xlfn.IFS(#REF!="1",1,#REF!="2",2,#REF!="3",3,#REF!="1A",4,#REF!="1B",5,#REF!="2A",6,#REF!="2B",7,#REF!="3A",8,#REF!="3B",9,#REF!="4A",10,#REF!="","")</f>
        <v>#REF!</v>
      </c>
      <c r="J4245">
        <f>VLOOKUP(F4245,profesor!$G$2:$H$101,2,0)</f>
        <v>40</v>
      </c>
      <c r="K4245">
        <f>VLOOKUP(H4245,ar_predmet!A:C,3,0)</f>
        <v>3</v>
      </c>
      <c r="L4245" s="3">
        <f>VLOOKUP(H4245,ar_predmet!A:C,2,FALSE())</f>
        <v>5107</v>
      </c>
      <c r="M4245">
        <f>+VLOOKUP(G4245,tip_dogodka!$B$2:$C$10,2,0)</f>
        <v>4</v>
      </c>
      <c r="N4245">
        <f>+VLOOKUP(E4245,prostor!$F$1:$G$101,2,0)</f>
        <v>54</v>
      </c>
      <c r="O4245">
        <f t="shared" si="263"/>
        <v>150</v>
      </c>
      <c r="P4245">
        <f>VLOOKUP(O4245,mi2hh!A$2:B$4261,2,FALSE())</f>
        <v>3</v>
      </c>
      <c r="Q4245" t="str">
        <f t="shared" si="264"/>
        <v>Red</v>
      </c>
      <c r="R4245" t="str">
        <f t="shared" si="265"/>
        <v>VS</v>
      </c>
      <c r="S4245" s="24" t="s">
        <v>1151</v>
      </c>
      <c r="T4245" t="str">
        <f t="shared" si="262"/>
        <v>2</v>
      </c>
      <c r="U4245">
        <f>VLOOKUP(S4245,ar_skupina!L$2:M$136,2,FALSE())</f>
        <v>14</v>
      </c>
    </row>
    <row r="4246" spans="1:21" ht="14.25" customHeight="1" x14ac:dyDescent="0.25">
      <c r="A4246">
        <v>5099</v>
      </c>
      <c r="B4246" s="9">
        <v>45309.75</v>
      </c>
      <c r="C4246" s="9">
        <v>45309.815972222197</v>
      </c>
      <c r="D4246" t="s">
        <v>2377</v>
      </c>
      <c r="E4246" t="s">
        <v>17</v>
      </c>
      <c r="F4246" t="s">
        <v>2527</v>
      </c>
      <c r="G4246" t="s">
        <v>3</v>
      </c>
      <c r="H4246" t="s">
        <v>1376</v>
      </c>
      <c r="I4246" s="63" t="e">
        <f t="array" ref="I4246">_xlfn.IFS(#REF!="1",1,#REF!="2",2,#REF!="3",3,#REF!="1A",4,#REF!="1B",5,#REF!="2A",6,#REF!="2B",7,#REF!="3A",8,#REF!="3B",9,#REF!="4A",10,#REF!="","")</f>
        <v>#REF!</v>
      </c>
      <c r="J4246">
        <f>VLOOKUP(F4246,profesor!$G$2:$H$101,2,0)</f>
        <v>40</v>
      </c>
      <c r="K4246">
        <f>VLOOKUP(H4246,ar_predmet!A:C,3,0)</f>
        <v>3</v>
      </c>
      <c r="L4246" s="3">
        <f>VLOOKUP(H4246,ar_predmet!A:C,2,FALSE())</f>
        <v>5107</v>
      </c>
      <c r="M4246">
        <f>+VLOOKUP(G4246,tip_dogodka!$B$2:$C$10,2,0)</f>
        <v>2</v>
      </c>
      <c r="N4246">
        <f>+VLOOKUP(E4246,prostor!$F$1:$G$101,2,0)</f>
        <v>55</v>
      </c>
      <c r="O4246">
        <f t="shared" si="263"/>
        <v>95</v>
      </c>
      <c r="P4246">
        <f>VLOOKUP(O4246,mi2hh!A$2:B$4261,2,FALSE())</f>
        <v>2</v>
      </c>
      <c r="Q4246" t="str">
        <f t="shared" si="264"/>
        <v>Izr</v>
      </c>
      <c r="R4246" t="str">
        <f t="shared" si="265"/>
        <v>VS</v>
      </c>
      <c r="S4246" s="24" t="s">
        <v>1241</v>
      </c>
      <c r="T4246" t="str">
        <f t="shared" ref="T4246:T4309" si="266">IF(ISNUMBER(FIND("1. skupina",D4246)),"1",IF(ISNUMBER(FIND("2. skupina",D4246)),"2",IF(ISNUMBER(FIND("3. skupina",D4246)),"3",IF(ISNUMBER(FIND("1.a skupina",D4246)),"1A",IF(ISNUMBER(FIND("1.b skupina",D4246)),"1B",IF(ISNUMBER(FIND("2.a skupina",D4246)),"2A",IF(ISNUMBER(FIND("2.b skupina",D4246)),"2B",IF(ISNUMBER(FIND("3.a skupina",D4246)),"3A",IF(ISNUMBER(FIND("3.b skupina",D4246)),"3B",IF(ISNUMBER(FIND("4.a skupina",D4246)),"4A",""))))))))))</f>
        <v/>
      </c>
      <c r="U4246">
        <f>VLOOKUP(S4246,ar_skupina!L$2:M$136,2,FALSE())</f>
        <v>90</v>
      </c>
    </row>
    <row r="4247" spans="1:21" ht="14.25" customHeight="1" x14ac:dyDescent="0.25">
      <c r="A4247">
        <v>5100</v>
      </c>
      <c r="B4247" s="9">
        <v>45252.489583333299</v>
      </c>
      <c r="C4247" s="9">
        <v>45252.59375</v>
      </c>
      <c r="D4247" t="s">
        <v>2538</v>
      </c>
      <c r="E4247">
        <v>306</v>
      </c>
      <c r="F4247" t="s">
        <v>2527</v>
      </c>
      <c r="G4247" t="s">
        <v>2</v>
      </c>
      <c r="H4247" t="s">
        <v>2427</v>
      </c>
      <c r="I4247" s="63" t="e">
        <f t="array" ref="I4247">_xlfn.IFS(#REF!="1",1,#REF!="2",2,#REF!="3",3,#REF!="1A",4,#REF!="1B",5,#REF!="2A",6,#REF!="2B",7,#REF!="3A",8,#REF!="3B",9,#REF!="4A",10,#REF!="","")</f>
        <v>#REF!</v>
      </c>
      <c r="J4247">
        <f>VLOOKUP(F4247,profesor!$G$2:$H$101,2,0)</f>
        <v>40</v>
      </c>
      <c r="K4247">
        <f>VLOOKUP(H4247,ar_predmet!A:C,3,0)</f>
        <v>72</v>
      </c>
      <c r="L4247" s="3">
        <f>VLOOKUP(H4247,ar_predmet!A:C,2,FALSE())</f>
        <v>6105</v>
      </c>
      <c r="M4247">
        <f>+VLOOKUP(G4247,tip_dogodka!$B$2:$C$10,2,0)</f>
        <v>1</v>
      </c>
      <c r="N4247">
        <f>+VLOOKUP(E4247,prostor!$F$1:$G$101,2,0)</f>
        <v>8</v>
      </c>
      <c r="O4247">
        <f t="shared" si="263"/>
        <v>150</v>
      </c>
      <c r="P4247">
        <f>VLOOKUP(O4247,mi2hh!A$2:B$4261,2,FALSE())</f>
        <v>3</v>
      </c>
      <c r="Q4247" t="str">
        <f t="shared" si="264"/>
        <v>Red</v>
      </c>
      <c r="R4247" t="str">
        <f t="shared" si="265"/>
        <v>UN</v>
      </c>
      <c r="S4247" s="24" t="s">
        <v>1192</v>
      </c>
      <c r="T4247" t="str">
        <f t="shared" si="266"/>
        <v/>
      </c>
      <c r="U4247">
        <f>VLOOKUP(S4247,ar_skupina!L$2:M$136,2,FALSE())</f>
        <v>50</v>
      </c>
    </row>
    <row r="4248" spans="1:21" ht="14.25" customHeight="1" x14ac:dyDescent="0.25">
      <c r="A4248">
        <v>5101</v>
      </c>
      <c r="B4248" s="9">
        <v>45299.635416666701</v>
      </c>
      <c r="C4248" s="9">
        <v>45299.739583333299</v>
      </c>
      <c r="D4248" t="s">
        <v>2532</v>
      </c>
      <c r="E4248" t="s">
        <v>16</v>
      </c>
      <c r="F4248" t="s">
        <v>2527</v>
      </c>
      <c r="G4248" t="s">
        <v>5</v>
      </c>
      <c r="H4248" t="s">
        <v>1374</v>
      </c>
      <c r="I4248" s="63" t="e">
        <f t="array" ref="I4248">_xlfn.IFS(#REF!="1",1,#REF!="2",2,#REF!="3",3,#REF!="1A",4,#REF!="1B",5,#REF!="2A",6,#REF!="2B",7,#REF!="3A",8,#REF!="3B",9,#REF!="4A",10,#REF!="","")</f>
        <v>#REF!</v>
      </c>
      <c r="J4248">
        <f>VLOOKUP(F4248,profesor!$G$2:$H$101,2,0)</f>
        <v>40</v>
      </c>
      <c r="K4248">
        <f>VLOOKUP(H4248,ar_predmet!A:C,3,0)</f>
        <v>76</v>
      </c>
      <c r="L4248" s="3">
        <f>VLOOKUP(H4248,ar_predmet!A:C,2,FALSE())</f>
        <v>6114</v>
      </c>
      <c r="M4248">
        <f>+VLOOKUP(G4248,tip_dogodka!$B$2:$C$10,2,0)</f>
        <v>4</v>
      </c>
      <c r="N4248">
        <f>+VLOOKUP(E4248,prostor!$F$1:$G$101,2,0)</f>
        <v>54</v>
      </c>
      <c r="O4248">
        <f t="shared" si="263"/>
        <v>150</v>
      </c>
      <c r="P4248">
        <f>VLOOKUP(O4248,mi2hh!A$2:B$4261,2,FALSE())</f>
        <v>3</v>
      </c>
      <c r="Q4248" t="str">
        <f t="shared" si="264"/>
        <v>Red</v>
      </c>
      <c r="R4248" t="str">
        <f t="shared" si="265"/>
        <v>UN</v>
      </c>
      <c r="S4248" s="24" t="s">
        <v>1201</v>
      </c>
      <c r="T4248" t="str">
        <f t="shared" si="266"/>
        <v>1</v>
      </c>
      <c r="U4248">
        <f>VLOOKUP(S4248,ar_skupina!L$2:M$136,2,FALSE())</f>
        <v>58</v>
      </c>
    </row>
    <row r="4249" spans="1:21" ht="14.25" customHeight="1" x14ac:dyDescent="0.25">
      <c r="A4249">
        <v>5102</v>
      </c>
      <c r="B4249" s="9">
        <v>45295.489583333299</v>
      </c>
      <c r="C4249" s="9">
        <v>45295.59375</v>
      </c>
      <c r="D4249" t="s">
        <v>2543</v>
      </c>
      <c r="E4249">
        <v>402</v>
      </c>
      <c r="F4249" t="s">
        <v>2527</v>
      </c>
      <c r="G4249" t="s">
        <v>3</v>
      </c>
      <c r="H4249" t="s">
        <v>1374</v>
      </c>
      <c r="I4249" s="63" t="e">
        <f t="array" ref="I4249">_xlfn.IFS(#REF!="1",1,#REF!="2",2,#REF!="3",3,#REF!="1A",4,#REF!="1B",5,#REF!="2A",6,#REF!="2B",7,#REF!="3A",8,#REF!="3B",9,#REF!="4A",10,#REF!="","")</f>
        <v>#REF!</v>
      </c>
      <c r="J4249">
        <f>VLOOKUP(F4249,profesor!$G$2:$H$101,2,0)</f>
        <v>40</v>
      </c>
      <c r="K4249">
        <f>VLOOKUP(H4249,ar_predmet!A:C,3,0)</f>
        <v>76</v>
      </c>
      <c r="L4249" s="3">
        <f>VLOOKUP(H4249,ar_predmet!A:C,2,FALSE())</f>
        <v>6114</v>
      </c>
      <c r="M4249">
        <f>+VLOOKUP(G4249,tip_dogodka!$B$2:$C$10,2,0)</f>
        <v>2</v>
      </c>
      <c r="N4249">
        <f>+VLOOKUP(E4249,prostor!$F$1:$G$101,2,0)</f>
        <v>11</v>
      </c>
      <c r="O4249">
        <f t="shared" si="263"/>
        <v>150</v>
      </c>
      <c r="P4249">
        <f>VLOOKUP(O4249,mi2hh!A$2:B$4261,2,FALSE())</f>
        <v>3</v>
      </c>
      <c r="Q4249" t="str">
        <f t="shared" si="264"/>
        <v>Red</v>
      </c>
      <c r="R4249" t="str">
        <f t="shared" si="265"/>
        <v>UN</v>
      </c>
      <c r="S4249" s="24" t="s">
        <v>1201</v>
      </c>
      <c r="T4249" t="str">
        <f t="shared" si="266"/>
        <v>1</v>
      </c>
      <c r="U4249">
        <f>VLOOKUP(S4249,ar_skupina!L$2:M$136,2,FALSE())</f>
        <v>58</v>
      </c>
    </row>
    <row r="4250" spans="1:21" ht="14.25" customHeight="1" x14ac:dyDescent="0.25">
      <c r="A4250">
        <v>5103</v>
      </c>
      <c r="B4250" s="9">
        <v>45224.53125</v>
      </c>
      <c r="C4250" s="9">
        <v>45224.635416666701</v>
      </c>
      <c r="D4250" t="s">
        <v>2537</v>
      </c>
      <c r="E4250">
        <v>403</v>
      </c>
      <c r="F4250" t="s">
        <v>2527</v>
      </c>
      <c r="G4250" t="s">
        <v>3</v>
      </c>
      <c r="H4250" t="s">
        <v>1370</v>
      </c>
      <c r="I4250" s="63" t="e">
        <f t="array" ref="I4250">_xlfn.IFS(#REF!="1",1,#REF!="2",2,#REF!="3",3,#REF!="1A",4,#REF!="1B",5,#REF!="2A",6,#REF!="2B",7,#REF!="3A",8,#REF!="3B",9,#REF!="4A",10,#REF!="","")</f>
        <v>#REF!</v>
      </c>
      <c r="J4250">
        <f>VLOOKUP(F4250,profesor!$G$2:$H$101,2,0)</f>
        <v>40</v>
      </c>
      <c r="K4250">
        <f>VLOOKUP(H4250,ar_predmet!A:C,3,0)</f>
        <v>152</v>
      </c>
      <c r="L4250" s="3">
        <f>VLOOKUP(H4250,ar_predmet!A:C,2,FALSE())</f>
        <v>7112</v>
      </c>
      <c r="M4250">
        <f>+VLOOKUP(G4250,tip_dogodka!$B$2:$C$10,2,0)</f>
        <v>2</v>
      </c>
      <c r="N4250">
        <f>+VLOOKUP(E4250,prostor!$F$1:$G$101,2,0)</f>
        <v>12</v>
      </c>
      <c r="O4250">
        <f t="shared" si="263"/>
        <v>150</v>
      </c>
      <c r="P4250">
        <f>VLOOKUP(O4250,mi2hh!A$2:B$4261,2,FALSE())</f>
        <v>3</v>
      </c>
      <c r="Q4250" t="str">
        <f t="shared" si="264"/>
        <v>Red</v>
      </c>
      <c r="R4250" t="str">
        <f t="shared" si="265"/>
        <v>MA</v>
      </c>
      <c r="S4250" s="24" t="s">
        <v>1225</v>
      </c>
      <c r="T4250" t="str">
        <f t="shared" si="266"/>
        <v/>
      </c>
      <c r="U4250">
        <f>VLOOKUP(S4250,ar_skupina!L$2:M$136,2,FALSE())</f>
        <v>81</v>
      </c>
    </row>
    <row r="4251" spans="1:21" ht="14.25" customHeight="1" x14ac:dyDescent="0.25">
      <c r="A4251">
        <v>5105</v>
      </c>
      <c r="B4251" s="9">
        <v>45254.489583333299</v>
      </c>
      <c r="C4251" s="9">
        <v>45254.59375</v>
      </c>
      <c r="D4251" t="s">
        <v>2538</v>
      </c>
      <c r="E4251">
        <v>301</v>
      </c>
      <c r="F4251" t="s">
        <v>2527</v>
      </c>
      <c r="G4251" t="s">
        <v>2</v>
      </c>
      <c r="H4251" t="s">
        <v>2427</v>
      </c>
      <c r="I4251" s="63" t="e">
        <f t="array" ref="I4251">_xlfn.IFS(#REF!="1",1,#REF!="2",2,#REF!="3",3,#REF!="1A",4,#REF!="1B",5,#REF!="2A",6,#REF!="2B",7,#REF!="3A",8,#REF!="3B",9,#REF!="4A",10,#REF!="","")</f>
        <v>#REF!</v>
      </c>
      <c r="J4251">
        <f>VLOOKUP(F4251,profesor!$G$2:$H$101,2,0)</f>
        <v>40</v>
      </c>
      <c r="K4251">
        <f>VLOOKUP(H4251,ar_predmet!A:C,3,0)</f>
        <v>72</v>
      </c>
      <c r="L4251" s="3">
        <f>VLOOKUP(H4251,ar_predmet!A:C,2,FALSE())</f>
        <v>6105</v>
      </c>
      <c r="M4251">
        <f>+VLOOKUP(G4251,tip_dogodka!$B$2:$C$10,2,0)</f>
        <v>1</v>
      </c>
      <c r="N4251">
        <f>+VLOOKUP(E4251,prostor!$F$1:$G$101,2,0)</f>
        <v>5</v>
      </c>
      <c r="O4251">
        <f t="shared" si="263"/>
        <v>150</v>
      </c>
      <c r="P4251">
        <f>VLOOKUP(O4251,mi2hh!A$2:B$4261,2,FALSE())</f>
        <v>3</v>
      </c>
      <c r="Q4251" t="str">
        <f t="shared" si="264"/>
        <v>Red</v>
      </c>
      <c r="R4251" t="str">
        <f t="shared" si="265"/>
        <v>UN</v>
      </c>
      <c r="S4251" s="24" t="s">
        <v>1192</v>
      </c>
      <c r="T4251" t="str">
        <f t="shared" si="266"/>
        <v/>
      </c>
      <c r="U4251">
        <f>VLOOKUP(S4251,ar_skupina!L$2:M$136,2,FALSE())</f>
        <v>50</v>
      </c>
    </row>
    <row r="4252" spans="1:21" ht="14.25" customHeight="1" x14ac:dyDescent="0.25">
      <c r="A4252">
        <v>5107</v>
      </c>
      <c r="B4252" s="9">
        <v>45435.416666666701</v>
      </c>
      <c r="C4252" s="9">
        <v>45435.520833333299</v>
      </c>
      <c r="D4252" t="s">
        <v>2529</v>
      </c>
      <c r="E4252" t="s">
        <v>16</v>
      </c>
      <c r="F4252" t="s">
        <v>2527</v>
      </c>
      <c r="G4252" t="s">
        <v>5</v>
      </c>
      <c r="H4252" t="s">
        <v>1376</v>
      </c>
      <c r="I4252" s="63" t="e">
        <f t="array" ref="I4252">_xlfn.IFS(#REF!="1",1,#REF!="2",2,#REF!="3",3,#REF!="1A",4,#REF!="1B",5,#REF!="2A",6,#REF!="2B",7,#REF!="3A",8,#REF!="3B",9,#REF!="4A",10,#REF!="","")</f>
        <v>#REF!</v>
      </c>
      <c r="J4252">
        <f>VLOOKUP(F4252,profesor!$G$2:$H$101,2,0)</f>
        <v>40</v>
      </c>
      <c r="K4252">
        <f>VLOOKUP(H4252,ar_predmet!A:C,3,0)</f>
        <v>3</v>
      </c>
      <c r="L4252" s="3">
        <f>VLOOKUP(H4252,ar_predmet!A:C,2,FALSE())</f>
        <v>5107</v>
      </c>
      <c r="M4252">
        <f>+VLOOKUP(G4252,tip_dogodka!$B$2:$C$10,2,0)</f>
        <v>4</v>
      </c>
      <c r="N4252">
        <f>+VLOOKUP(E4252,prostor!$F$1:$G$101,2,0)</f>
        <v>54</v>
      </c>
      <c r="O4252">
        <f t="shared" si="263"/>
        <v>150</v>
      </c>
      <c r="P4252">
        <f>VLOOKUP(O4252,mi2hh!A$2:B$4261,2,FALSE())</f>
        <v>3</v>
      </c>
      <c r="Q4252" t="str">
        <f t="shared" si="264"/>
        <v>Red</v>
      </c>
      <c r="R4252" t="str">
        <f t="shared" si="265"/>
        <v>VS</v>
      </c>
      <c r="S4252" s="24" t="s">
        <v>1151</v>
      </c>
      <c r="T4252" t="str">
        <f t="shared" si="266"/>
        <v>2</v>
      </c>
      <c r="U4252">
        <f>VLOOKUP(S4252,ar_skupina!L$2:M$136,2,FALSE())</f>
        <v>14</v>
      </c>
    </row>
    <row r="4253" spans="1:21" ht="14.25" customHeight="1" x14ac:dyDescent="0.25">
      <c r="A4253">
        <v>5108</v>
      </c>
      <c r="B4253" s="9">
        <v>45245.375</v>
      </c>
      <c r="C4253" s="9">
        <v>45245.479166666701</v>
      </c>
      <c r="D4253" t="s">
        <v>2544</v>
      </c>
      <c r="E4253" t="s">
        <v>16</v>
      </c>
      <c r="F4253" t="s">
        <v>2527</v>
      </c>
      <c r="G4253" t="s">
        <v>5</v>
      </c>
      <c r="H4253" t="s">
        <v>2465</v>
      </c>
      <c r="I4253" s="63" t="e">
        <f t="array" ref="I4253">_xlfn.IFS(#REF!="1",1,#REF!="2",2,#REF!="3",3,#REF!="1A",4,#REF!="1B",5,#REF!="2A",6,#REF!="2B",7,#REF!="3A",8,#REF!="3B",9,#REF!="4A",10,#REF!="","")</f>
        <v>#REF!</v>
      </c>
      <c r="J4253">
        <f>VLOOKUP(F4253,profesor!$G$2:$H$101,2,0)</f>
        <v>40</v>
      </c>
      <c r="K4253">
        <f>VLOOKUP(H4253,ar_predmet!A:C,3,0)</f>
        <v>178</v>
      </c>
      <c r="L4253" s="3">
        <f>VLOOKUP(H4253,ar_predmet!A:C,2,FALSE())</f>
        <v>7201</v>
      </c>
      <c r="M4253">
        <f>+VLOOKUP(G4253,tip_dogodka!$B$2:$C$10,2,0)</f>
        <v>4</v>
      </c>
      <c r="N4253">
        <f>+VLOOKUP(E4253,prostor!$F$1:$G$101,2,0)</f>
        <v>54</v>
      </c>
      <c r="O4253">
        <f t="shared" si="263"/>
        <v>150</v>
      </c>
      <c r="P4253">
        <f>VLOOKUP(O4253,mi2hh!A$2:B$4261,2,FALSE())</f>
        <v>3</v>
      </c>
      <c r="Q4253" t="str">
        <f t="shared" si="264"/>
        <v>Red</v>
      </c>
      <c r="R4253" t="str">
        <f t="shared" si="265"/>
        <v>MA</v>
      </c>
      <c r="S4253" s="24" t="s">
        <v>1230</v>
      </c>
      <c r="T4253" t="str">
        <f t="shared" si="266"/>
        <v/>
      </c>
      <c r="U4253">
        <f>VLOOKUP(S4253,ar_skupina!L$2:M$136,2,FALSE())</f>
        <v>86</v>
      </c>
    </row>
    <row r="4254" spans="1:21" ht="14.25" customHeight="1" x14ac:dyDescent="0.25">
      <c r="A4254">
        <v>5109</v>
      </c>
      <c r="B4254" s="9">
        <v>45299.489583333299</v>
      </c>
      <c r="C4254" s="9">
        <v>45299.59375</v>
      </c>
      <c r="D4254" t="s">
        <v>2534</v>
      </c>
      <c r="E4254">
        <v>401</v>
      </c>
      <c r="F4254" t="s">
        <v>2527</v>
      </c>
      <c r="G4254" t="s">
        <v>3</v>
      </c>
      <c r="H4254" t="s">
        <v>1374</v>
      </c>
      <c r="I4254" s="63" t="e">
        <f t="array" ref="I4254">_xlfn.IFS(#REF!="1",1,#REF!="2",2,#REF!="3",3,#REF!="1A",4,#REF!="1B",5,#REF!="2A",6,#REF!="2B",7,#REF!="3A",8,#REF!="3B",9,#REF!="4A",10,#REF!="","")</f>
        <v>#REF!</v>
      </c>
      <c r="J4254">
        <f>VLOOKUP(F4254,profesor!$G$2:$H$101,2,0)</f>
        <v>40</v>
      </c>
      <c r="K4254">
        <f>VLOOKUP(H4254,ar_predmet!A:C,3,0)</f>
        <v>76</v>
      </c>
      <c r="L4254" s="3">
        <f>VLOOKUP(H4254,ar_predmet!A:C,2,FALSE())</f>
        <v>6114</v>
      </c>
      <c r="M4254">
        <f>+VLOOKUP(G4254,tip_dogodka!$B$2:$C$10,2,0)</f>
        <v>2</v>
      </c>
      <c r="N4254">
        <f>+VLOOKUP(E4254,prostor!$F$1:$G$101,2,0)</f>
        <v>10</v>
      </c>
      <c r="O4254">
        <f t="shared" si="263"/>
        <v>150</v>
      </c>
      <c r="P4254">
        <f>VLOOKUP(O4254,mi2hh!A$2:B$4261,2,FALSE())</f>
        <v>3</v>
      </c>
      <c r="Q4254" t="str">
        <f t="shared" si="264"/>
        <v>Red</v>
      </c>
      <c r="R4254" t="str">
        <f t="shared" si="265"/>
        <v>UN</v>
      </c>
      <c r="S4254" s="24" t="s">
        <v>1202</v>
      </c>
      <c r="T4254" t="str">
        <f t="shared" si="266"/>
        <v>2</v>
      </c>
      <c r="U4254">
        <f>VLOOKUP(S4254,ar_skupina!L$2:M$136,2,FALSE())</f>
        <v>59</v>
      </c>
    </row>
    <row r="4255" spans="1:21" ht="14.25" customHeight="1" x14ac:dyDescent="0.25">
      <c r="A4255">
        <v>5111</v>
      </c>
      <c r="B4255" s="9">
        <v>45377.489583333299</v>
      </c>
      <c r="C4255" s="9">
        <v>45377.59375</v>
      </c>
      <c r="D4255" t="s">
        <v>2536</v>
      </c>
      <c r="E4255" t="s">
        <v>16</v>
      </c>
      <c r="F4255" t="s">
        <v>2527</v>
      </c>
      <c r="G4255" t="s">
        <v>4</v>
      </c>
      <c r="H4255" t="s">
        <v>2441</v>
      </c>
      <c r="I4255" s="63" t="e">
        <f t="array" ref="I4255">_xlfn.IFS(#REF!="1",1,#REF!="2",2,#REF!="3",3,#REF!="1A",4,#REF!="1B",5,#REF!="2A",6,#REF!="2B",7,#REF!="3A",8,#REF!="3B",9,#REF!="4A",10,#REF!="","")</f>
        <v>#REF!</v>
      </c>
      <c r="J4255">
        <f>VLOOKUP(F4255,profesor!$G$2:$H$101,2,0)</f>
        <v>40</v>
      </c>
      <c r="K4255">
        <f>VLOOKUP(H4255,ar_predmet!A:C,3,0)</f>
        <v>55</v>
      </c>
      <c r="L4255" s="3">
        <f>VLOOKUP(H4255,ar_predmet!A:C,2,FALSE())</f>
        <v>5312</v>
      </c>
      <c r="M4255">
        <f>+VLOOKUP(G4255,tip_dogodka!$B$2:$C$10,2,0)</f>
        <v>3</v>
      </c>
      <c r="N4255">
        <f>+VLOOKUP(E4255,prostor!$F$1:$G$101,2,0)</f>
        <v>54</v>
      </c>
      <c r="O4255">
        <f t="shared" si="263"/>
        <v>150</v>
      </c>
      <c r="P4255">
        <f>VLOOKUP(O4255,mi2hh!A$2:B$4261,2,FALSE())</f>
        <v>3</v>
      </c>
      <c r="Q4255" t="str">
        <f t="shared" si="264"/>
        <v>Red</v>
      </c>
      <c r="R4255" t="str">
        <f t="shared" si="265"/>
        <v>VS</v>
      </c>
      <c r="S4255" s="24" t="s">
        <v>1181</v>
      </c>
      <c r="T4255" t="str">
        <f t="shared" si="266"/>
        <v/>
      </c>
      <c r="U4255">
        <f>VLOOKUP(S4255,ar_skupina!L$2:M$136,2,FALSE())</f>
        <v>41</v>
      </c>
    </row>
    <row r="4256" spans="1:21" ht="14.25" customHeight="1" x14ac:dyDescent="0.25">
      <c r="A4256">
        <v>5115</v>
      </c>
      <c r="B4256" s="9">
        <v>45419.416666666701</v>
      </c>
      <c r="C4256" s="9">
        <v>45419.520833333299</v>
      </c>
      <c r="D4256" t="s">
        <v>2540</v>
      </c>
      <c r="E4256" t="s">
        <v>16</v>
      </c>
      <c r="F4256" t="s">
        <v>2527</v>
      </c>
      <c r="G4256" t="s">
        <v>5</v>
      </c>
      <c r="H4256" t="s">
        <v>1376</v>
      </c>
      <c r="I4256" s="63" t="e">
        <f t="array" ref="I4256">_xlfn.IFS(#REF!="1",1,#REF!="2",2,#REF!="3",3,#REF!="1A",4,#REF!="1B",5,#REF!="2A",6,#REF!="2B",7,#REF!="3A",8,#REF!="3B",9,#REF!="4A",10,#REF!="","")</f>
        <v>#REF!</v>
      </c>
      <c r="J4256">
        <f>VLOOKUP(F4256,profesor!$G$2:$H$101,2,0)</f>
        <v>40</v>
      </c>
      <c r="K4256">
        <f>VLOOKUP(H4256,ar_predmet!A:C,3,0)</f>
        <v>3</v>
      </c>
      <c r="L4256" s="3">
        <f>VLOOKUP(H4256,ar_predmet!A:C,2,FALSE())</f>
        <v>5107</v>
      </c>
      <c r="M4256">
        <f>+VLOOKUP(G4256,tip_dogodka!$B$2:$C$10,2,0)</f>
        <v>4</v>
      </c>
      <c r="N4256">
        <f>+VLOOKUP(E4256,prostor!$F$1:$G$101,2,0)</f>
        <v>54</v>
      </c>
      <c r="O4256">
        <f t="shared" si="263"/>
        <v>150</v>
      </c>
      <c r="P4256">
        <f>VLOOKUP(O4256,mi2hh!A$2:B$4261,2,FALSE())</f>
        <v>3</v>
      </c>
      <c r="Q4256" t="str">
        <f t="shared" si="264"/>
        <v>Red</v>
      </c>
      <c r="R4256" t="str">
        <f t="shared" si="265"/>
        <v>VS</v>
      </c>
      <c r="S4256" s="24" t="s">
        <v>1150</v>
      </c>
      <c r="T4256" t="str">
        <f t="shared" si="266"/>
        <v>1</v>
      </c>
      <c r="U4256">
        <f>VLOOKUP(S4256,ar_skupina!L$2:M$136,2,FALSE())</f>
        <v>13</v>
      </c>
    </row>
    <row r="4257" spans="1:21" ht="14.25" customHeight="1" x14ac:dyDescent="0.25">
      <c r="A4257">
        <v>5116</v>
      </c>
      <c r="B4257" s="9">
        <v>45225.53125</v>
      </c>
      <c r="C4257" s="9">
        <v>45225.635416666701</v>
      </c>
      <c r="D4257" t="s">
        <v>2545</v>
      </c>
      <c r="E4257" t="s">
        <v>16</v>
      </c>
      <c r="F4257" t="s">
        <v>2527</v>
      </c>
      <c r="G4257" t="s">
        <v>5</v>
      </c>
      <c r="H4257" t="s">
        <v>1370</v>
      </c>
      <c r="I4257" s="63" t="e">
        <f t="array" ref="I4257">_xlfn.IFS(#REF!="1",1,#REF!="2",2,#REF!="3",3,#REF!="1A",4,#REF!="1B",5,#REF!="2A",6,#REF!="2B",7,#REF!="3A",8,#REF!="3B",9,#REF!="4A",10,#REF!="","")</f>
        <v>#REF!</v>
      </c>
      <c r="J4257">
        <f>VLOOKUP(F4257,profesor!$G$2:$H$101,2,0)</f>
        <v>40</v>
      </c>
      <c r="K4257">
        <f>VLOOKUP(H4257,ar_predmet!A:C,3,0)</f>
        <v>152</v>
      </c>
      <c r="L4257" s="3">
        <f>VLOOKUP(H4257,ar_predmet!A:C,2,FALSE())</f>
        <v>7112</v>
      </c>
      <c r="M4257">
        <f>+VLOOKUP(G4257,tip_dogodka!$B$2:$C$10,2,0)</f>
        <v>4</v>
      </c>
      <c r="N4257">
        <f>+VLOOKUP(E4257,prostor!$F$1:$G$101,2,0)</f>
        <v>54</v>
      </c>
      <c r="O4257">
        <f t="shared" si="263"/>
        <v>150</v>
      </c>
      <c r="P4257">
        <f>VLOOKUP(O4257,mi2hh!A$2:B$4261,2,FALSE())</f>
        <v>3</v>
      </c>
      <c r="Q4257" t="str">
        <f t="shared" si="264"/>
        <v>Red</v>
      </c>
      <c r="R4257" t="str">
        <f t="shared" si="265"/>
        <v>MA</v>
      </c>
      <c r="S4257" s="24" t="s">
        <v>1225</v>
      </c>
      <c r="T4257" t="str">
        <f t="shared" si="266"/>
        <v/>
      </c>
      <c r="U4257">
        <f>VLOOKUP(S4257,ar_skupina!L$2:M$136,2,FALSE())</f>
        <v>81</v>
      </c>
    </row>
    <row r="4258" spans="1:21" ht="14.25" customHeight="1" x14ac:dyDescent="0.25">
      <c r="A4258">
        <v>5117</v>
      </c>
      <c r="B4258" s="9">
        <v>45253.75</v>
      </c>
      <c r="C4258" s="9">
        <v>45253.916666666701</v>
      </c>
      <c r="D4258" t="s">
        <v>2546</v>
      </c>
      <c r="E4258" t="s">
        <v>17</v>
      </c>
      <c r="F4258" t="s">
        <v>2527</v>
      </c>
      <c r="G4258" t="s">
        <v>8</v>
      </c>
      <c r="H4258" t="s">
        <v>1372</v>
      </c>
      <c r="I4258" s="63" t="e">
        <f t="array" ref="I4258">_xlfn.IFS(#REF!="1",1,#REF!="2",2,#REF!="3",3,#REF!="1A",4,#REF!="1B",5,#REF!="2A",6,#REF!="2B",7,#REF!="3A",8,#REF!="3B",9,#REF!="4A",10,#REF!="","")</f>
        <v>#REF!</v>
      </c>
      <c r="J4258">
        <f>VLOOKUP(F4258,profesor!$G$2:$H$101,2,0)</f>
        <v>40</v>
      </c>
      <c r="K4258">
        <f>VLOOKUP(H4258,ar_predmet!A:C,3,0)</f>
        <v>17</v>
      </c>
      <c r="L4258" s="3">
        <f>VLOOKUP(H4258,ar_predmet!A:C,2,FALSE())</f>
        <v>5215</v>
      </c>
      <c r="M4258">
        <f>+VLOOKUP(G4258,tip_dogodka!$B$2:$C$10,2,0)</f>
        <v>7</v>
      </c>
      <c r="N4258">
        <f>+VLOOKUP(E4258,prostor!$F$1:$G$101,2,0)</f>
        <v>55</v>
      </c>
      <c r="O4258">
        <f t="shared" si="263"/>
        <v>240</v>
      </c>
      <c r="P4258">
        <f>VLOOKUP(O4258,mi2hh!A$2:B$4261,2,FALSE())</f>
        <v>5</v>
      </c>
      <c r="Q4258" t="str">
        <f t="shared" si="264"/>
        <v>Izr</v>
      </c>
      <c r="R4258" t="str">
        <f t="shared" si="265"/>
        <v>VS</v>
      </c>
      <c r="S4258" s="24" t="s">
        <v>1245</v>
      </c>
      <c r="T4258" t="str">
        <f t="shared" si="266"/>
        <v/>
      </c>
      <c r="U4258">
        <f>VLOOKUP(S4258,ar_skupina!L$2:M$136,2,FALSE())</f>
        <v>99</v>
      </c>
    </row>
    <row r="4259" spans="1:21" ht="14.25" customHeight="1" x14ac:dyDescent="0.25">
      <c r="A4259">
        <v>5121</v>
      </c>
      <c r="B4259" s="9">
        <v>45239.375</v>
      </c>
      <c r="C4259" s="9">
        <v>45239.479166666701</v>
      </c>
      <c r="D4259" t="s">
        <v>2544</v>
      </c>
      <c r="E4259" t="s">
        <v>16</v>
      </c>
      <c r="F4259" t="s">
        <v>2527</v>
      </c>
      <c r="G4259" t="s">
        <v>5</v>
      </c>
      <c r="H4259" t="s">
        <v>2465</v>
      </c>
      <c r="I4259" s="63" t="e">
        <f t="array" ref="I4259">_xlfn.IFS(#REF!="1",1,#REF!="2",2,#REF!="3",3,#REF!="1A",4,#REF!="1B",5,#REF!="2A",6,#REF!="2B",7,#REF!="3A",8,#REF!="3B",9,#REF!="4A",10,#REF!="","")</f>
        <v>#REF!</v>
      </c>
      <c r="J4259">
        <f>VLOOKUP(F4259,profesor!$G$2:$H$101,2,0)</f>
        <v>40</v>
      </c>
      <c r="K4259">
        <f>VLOOKUP(H4259,ar_predmet!A:C,3,0)</f>
        <v>178</v>
      </c>
      <c r="L4259" s="3">
        <f>VLOOKUP(H4259,ar_predmet!A:C,2,FALSE())</f>
        <v>7201</v>
      </c>
      <c r="M4259">
        <f>+VLOOKUP(G4259,tip_dogodka!$B$2:$C$10,2,0)</f>
        <v>4</v>
      </c>
      <c r="N4259">
        <f>+VLOOKUP(E4259,prostor!$F$1:$G$101,2,0)</f>
        <v>54</v>
      </c>
      <c r="O4259">
        <f t="shared" si="263"/>
        <v>150</v>
      </c>
      <c r="P4259">
        <f>VLOOKUP(O4259,mi2hh!A$2:B$4261,2,FALSE())</f>
        <v>3</v>
      </c>
      <c r="Q4259" t="str">
        <f t="shared" si="264"/>
        <v>Red</v>
      </c>
      <c r="R4259" t="str">
        <f t="shared" si="265"/>
        <v>MA</v>
      </c>
      <c r="S4259" s="24" t="s">
        <v>1230</v>
      </c>
      <c r="T4259" t="str">
        <f t="shared" si="266"/>
        <v/>
      </c>
      <c r="U4259">
        <f>VLOOKUP(S4259,ar_skupina!L$2:M$136,2,FALSE())</f>
        <v>86</v>
      </c>
    </row>
    <row r="4260" spans="1:21" ht="14.25" customHeight="1" x14ac:dyDescent="0.25">
      <c r="A4260">
        <v>5122</v>
      </c>
      <c r="B4260" s="9">
        <v>45432.53125</v>
      </c>
      <c r="C4260" s="9">
        <v>45432.635416666701</v>
      </c>
      <c r="D4260" t="s">
        <v>2528</v>
      </c>
      <c r="E4260">
        <v>401</v>
      </c>
      <c r="F4260" t="s">
        <v>2527</v>
      </c>
      <c r="G4260" t="s">
        <v>3</v>
      </c>
      <c r="H4260" t="s">
        <v>1376</v>
      </c>
      <c r="I4260" s="63" t="e">
        <f t="array" ref="I4260">_xlfn.IFS(#REF!="1",1,#REF!="2",2,#REF!="3",3,#REF!="1A",4,#REF!="1B",5,#REF!="2A",6,#REF!="2B",7,#REF!="3A",8,#REF!="3B",9,#REF!="4A",10,#REF!="","")</f>
        <v>#REF!</v>
      </c>
      <c r="J4260">
        <f>VLOOKUP(F4260,profesor!$G$2:$H$101,2,0)</f>
        <v>40</v>
      </c>
      <c r="K4260">
        <f>VLOOKUP(H4260,ar_predmet!A:C,3,0)</f>
        <v>3</v>
      </c>
      <c r="L4260" s="3">
        <f>VLOOKUP(H4260,ar_predmet!A:C,2,FALSE())</f>
        <v>5107</v>
      </c>
      <c r="M4260">
        <f>+VLOOKUP(G4260,tip_dogodka!$B$2:$C$10,2,0)</f>
        <v>2</v>
      </c>
      <c r="N4260">
        <f>+VLOOKUP(E4260,prostor!$F$1:$G$101,2,0)</f>
        <v>10</v>
      </c>
      <c r="O4260">
        <f t="shared" si="263"/>
        <v>150</v>
      </c>
      <c r="P4260">
        <f>VLOOKUP(O4260,mi2hh!A$2:B$4261,2,FALSE())</f>
        <v>3</v>
      </c>
      <c r="Q4260" t="str">
        <f t="shared" si="264"/>
        <v>Red</v>
      </c>
      <c r="R4260" t="str">
        <f t="shared" si="265"/>
        <v>VS</v>
      </c>
      <c r="S4260" s="24" t="s">
        <v>1152</v>
      </c>
      <c r="T4260" t="str">
        <f t="shared" si="266"/>
        <v>3</v>
      </c>
      <c r="U4260">
        <f>VLOOKUP(S4260,ar_skupina!L$2:M$136,2,FALSE())</f>
        <v>15</v>
      </c>
    </row>
    <row r="4261" spans="1:21" ht="14.25" customHeight="1" x14ac:dyDescent="0.25">
      <c r="A4261">
        <v>5123</v>
      </c>
      <c r="B4261" s="9">
        <v>45427.416666666701</v>
      </c>
      <c r="C4261" s="9">
        <v>45427.520833333299</v>
      </c>
      <c r="D4261" t="s">
        <v>2542</v>
      </c>
      <c r="E4261">
        <v>111</v>
      </c>
      <c r="F4261" t="s">
        <v>2527</v>
      </c>
      <c r="G4261" t="s">
        <v>3</v>
      </c>
      <c r="H4261" t="s">
        <v>1376</v>
      </c>
      <c r="I4261" s="63" t="e">
        <f t="array" ref="I4261">_xlfn.IFS(#REF!="1",1,#REF!="2",2,#REF!="3",3,#REF!="1A",4,#REF!="1B",5,#REF!="2A",6,#REF!="2B",7,#REF!="3A",8,#REF!="3B",9,#REF!="4A",10,#REF!="","")</f>
        <v>#REF!</v>
      </c>
      <c r="J4261">
        <f>VLOOKUP(F4261,profesor!$G$2:$H$101,2,0)</f>
        <v>40</v>
      </c>
      <c r="K4261">
        <f>VLOOKUP(H4261,ar_predmet!A:C,3,0)</f>
        <v>3</v>
      </c>
      <c r="L4261" s="3">
        <f>VLOOKUP(H4261,ar_predmet!A:C,2,FALSE())</f>
        <v>5107</v>
      </c>
      <c r="M4261">
        <f>+VLOOKUP(G4261,tip_dogodka!$B$2:$C$10,2,0)</f>
        <v>2</v>
      </c>
      <c r="N4261">
        <f>+VLOOKUP(E4261,prostor!$F$1:$G$101,2,0)</f>
        <v>4</v>
      </c>
      <c r="O4261">
        <f t="shared" si="263"/>
        <v>150</v>
      </c>
      <c r="P4261">
        <f>VLOOKUP(O4261,mi2hh!A$2:B$4261,2,FALSE())</f>
        <v>3</v>
      </c>
      <c r="Q4261" t="str">
        <f t="shared" si="264"/>
        <v>Red</v>
      </c>
      <c r="R4261" t="str">
        <f t="shared" si="265"/>
        <v>VS</v>
      </c>
      <c r="S4261" s="24" t="s">
        <v>1150</v>
      </c>
      <c r="T4261" t="str">
        <f t="shared" si="266"/>
        <v>1</v>
      </c>
      <c r="U4261">
        <f>VLOOKUP(S4261,ar_skupina!L$2:M$136,2,FALSE())</f>
        <v>13</v>
      </c>
    </row>
    <row r="4262" spans="1:21" ht="14.25" customHeight="1" x14ac:dyDescent="0.25">
      <c r="A4262">
        <v>5124</v>
      </c>
      <c r="B4262" s="9">
        <v>45247.489583333299</v>
      </c>
      <c r="C4262" s="9">
        <v>45247.59375</v>
      </c>
      <c r="D4262" t="s">
        <v>2547</v>
      </c>
      <c r="E4262">
        <v>302</v>
      </c>
      <c r="F4262" t="s">
        <v>2527</v>
      </c>
      <c r="G4262" t="s">
        <v>7</v>
      </c>
      <c r="H4262" t="s">
        <v>2427</v>
      </c>
      <c r="I4262" s="63" t="e">
        <f t="array" ref="I4262">_xlfn.IFS(#REF!="1",1,#REF!="2",2,#REF!="3",3,#REF!="1A",4,#REF!="1B",5,#REF!="2A",6,#REF!="2B",7,#REF!="3A",8,#REF!="3B",9,#REF!="4A",10,#REF!="","")</f>
        <v>#REF!</v>
      </c>
      <c r="J4262">
        <f>VLOOKUP(F4262,profesor!$G$2:$H$101,2,0)</f>
        <v>40</v>
      </c>
      <c r="K4262">
        <f>VLOOKUP(H4262,ar_predmet!A:C,3,0)</f>
        <v>72</v>
      </c>
      <c r="L4262" s="3">
        <f>VLOOKUP(H4262,ar_predmet!A:C,2,FALSE())</f>
        <v>6105</v>
      </c>
      <c r="M4262">
        <f>+VLOOKUP(G4262,tip_dogodka!$B$2:$C$10,2,0)</f>
        <v>6</v>
      </c>
      <c r="N4262">
        <f>+VLOOKUP(E4262,prostor!$F$1:$G$101,2,0)</f>
        <v>6</v>
      </c>
      <c r="O4262">
        <f t="shared" si="263"/>
        <v>150</v>
      </c>
      <c r="P4262">
        <f>VLOOKUP(O4262,mi2hh!A$2:B$4261,2,FALSE())</f>
        <v>3</v>
      </c>
      <c r="Q4262" t="str">
        <f t="shared" si="264"/>
        <v>Red</v>
      </c>
      <c r="R4262" t="str">
        <f t="shared" si="265"/>
        <v>UN</v>
      </c>
      <c r="S4262" s="24" t="s">
        <v>1192</v>
      </c>
      <c r="T4262" t="str">
        <f t="shared" si="266"/>
        <v/>
      </c>
      <c r="U4262">
        <f>VLOOKUP(S4262,ar_skupina!L$2:M$136,2,FALSE())</f>
        <v>50</v>
      </c>
    </row>
    <row r="4263" spans="1:21" ht="14.25" customHeight="1" x14ac:dyDescent="0.25">
      <c r="A4263">
        <v>5126</v>
      </c>
      <c r="B4263" s="9">
        <v>45251.489583333299</v>
      </c>
      <c r="C4263" s="9">
        <v>45251.59375</v>
      </c>
      <c r="D4263" t="s">
        <v>2538</v>
      </c>
      <c r="E4263">
        <v>301</v>
      </c>
      <c r="F4263" t="s">
        <v>2527</v>
      </c>
      <c r="G4263" t="s">
        <v>2</v>
      </c>
      <c r="H4263" t="s">
        <v>2427</v>
      </c>
      <c r="I4263" s="63" t="e">
        <f t="array" ref="I4263">_xlfn.IFS(#REF!="1",1,#REF!="2",2,#REF!="3",3,#REF!="1A",4,#REF!="1B",5,#REF!="2A",6,#REF!="2B",7,#REF!="3A",8,#REF!="3B",9,#REF!="4A",10,#REF!="","")</f>
        <v>#REF!</v>
      </c>
      <c r="J4263">
        <f>VLOOKUP(F4263,profesor!$G$2:$H$101,2,0)</f>
        <v>40</v>
      </c>
      <c r="K4263">
        <f>VLOOKUP(H4263,ar_predmet!A:C,3,0)</f>
        <v>72</v>
      </c>
      <c r="L4263" s="3">
        <f>VLOOKUP(H4263,ar_predmet!A:C,2,FALSE())</f>
        <v>6105</v>
      </c>
      <c r="M4263">
        <f>+VLOOKUP(G4263,tip_dogodka!$B$2:$C$10,2,0)</f>
        <v>1</v>
      </c>
      <c r="N4263">
        <f>+VLOOKUP(E4263,prostor!$F$1:$G$101,2,0)</f>
        <v>5</v>
      </c>
      <c r="O4263">
        <f t="shared" si="263"/>
        <v>150</v>
      </c>
      <c r="P4263">
        <f>VLOOKUP(O4263,mi2hh!A$2:B$4261,2,FALSE())</f>
        <v>3</v>
      </c>
      <c r="Q4263" t="str">
        <f t="shared" si="264"/>
        <v>Red</v>
      </c>
      <c r="R4263" t="str">
        <f t="shared" si="265"/>
        <v>UN</v>
      </c>
      <c r="S4263" s="24" t="s">
        <v>1192</v>
      </c>
      <c r="T4263" t="str">
        <f t="shared" si="266"/>
        <v/>
      </c>
      <c r="U4263">
        <f>VLOOKUP(S4263,ar_skupina!L$2:M$136,2,FALSE())</f>
        <v>50</v>
      </c>
    </row>
    <row r="4264" spans="1:21" ht="14.25" customHeight="1" x14ac:dyDescent="0.25">
      <c r="A4264">
        <v>5127</v>
      </c>
      <c r="B4264" s="9">
        <v>45247.635416666701</v>
      </c>
      <c r="C4264" s="9">
        <v>45247.739583333299</v>
      </c>
      <c r="D4264" t="s">
        <v>2531</v>
      </c>
      <c r="E4264" t="s">
        <v>16</v>
      </c>
      <c r="F4264" t="s">
        <v>2527</v>
      </c>
      <c r="G4264" t="s">
        <v>4</v>
      </c>
      <c r="H4264" t="s">
        <v>2427</v>
      </c>
      <c r="I4264" s="63" t="e">
        <f t="array" ref="I4264">_xlfn.IFS(#REF!="1",1,#REF!="2",2,#REF!="3",3,#REF!="1A",4,#REF!="1B",5,#REF!="2A",6,#REF!="2B",7,#REF!="3A",8,#REF!="3B",9,#REF!="4A",10,#REF!="","")</f>
        <v>#REF!</v>
      </c>
      <c r="J4264">
        <f>VLOOKUP(F4264,profesor!$G$2:$H$101,2,0)</f>
        <v>40</v>
      </c>
      <c r="K4264">
        <f>VLOOKUP(H4264,ar_predmet!A:C,3,0)</f>
        <v>72</v>
      </c>
      <c r="L4264" s="3">
        <f>VLOOKUP(H4264,ar_predmet!A:C,2,FALSE())</f>
        <v>6105</v>
      </c>
      <c r="M4264">
        <f>+VLOOKUP(G4264,tip_dogodka!$B$2:$C$10,2,0)</f>
        <v>3</v>
      </c>
      <c r="N4264">
        <f>+VLOOKUP(E4264,prostor!$F$1:$G$101,2,0)</f>
        <v>54</v>
      </c>
      <c r="O4264">
        <f t="shared" si="263"/>
        <v>150</v>
      </c>
      <c r="P4264">
        <f>VLOOKUP(O4264,mi2hh!A$2:B$4261,2,FALSE())</f>
        <v>3</v>
      </c>
      <c r="Q4264" t="str">
        <f t="shared" si="264"/>
        <v>Red</v>
      </c>
      <c r="R4264" t="str">
        <f t="shared" si="265"/>
        <v>UN</v>
      </c>
      <c r="S4264" s="24" t="s">
        <v>1192</v>
      </c>
      <c r="T4264" t="str">
        <f t="shared" si="266"/>
        <v/>
      </c>
      <c r="U4264">
        <f>VLOOKUP(S4264,ar_skupina!L$2:M$136,2,FALSE())</f>
        <v>50</v>
      </c>
    </row>
    <row r="4265" spans="1:21" ht="14.25" customHeight="1" x14ac:dyDescent="0.25">
      <c r="A4265">
        <v>5129</v>
      </c>
      <c r="B4265" s="9">
        <v>45433.53125</v>
      </c>
      <c r="C4265" s="9">
        <v>45433.635416666701</v>
      </c>
      <c r="D4265" t="s">
        <v>2548</v>
      </c>
      <c r="E4265" t="s">
        <v>16</v>
      </c>
      <c r="F4265" t="s">
        <v>2527</v>
      </c>
      <c r="G4265" t="s">
        <v>5</v>
      </c>
      <c r="H4265" t="s">
        <v>1376</v>
      </c>
      <c r="I4265" s="63" t="e">
        <f t="array" ref="I4265">_xlfn.IFS(#REF!="1",1,#REF!="2",2,#REF!="3",3,#REF!="1A",4,#REF!="1B",5,#REF!="2A",6,#REF!="2B",7,#REF!="3A",8,#REF!="3B",9,#REF!="4A",10,#REF!="","")</f>
        <v>#REF!</v>
      </c>
      <c r="J4265">
        <f>VLOOKUP(F4265,profesor!$G$2:$H$101,2,0)</f>
        <v>40</v>
      </c>
      <c r="K4265">
        <f>VLOOKUP(H4265,ar_predmet!A:C,3,0)</f>
        <v>3</v>
      </c>
      <c r="L4265" s="3">
        <f>VLOOKUP(H4265,ar_predmet!A:C,2,FALSE())</f>
        <v>5107</v>
      </c>
      <c r="M4265">
        <f>+VLOOKUP(G4265,tip_dogodka!$B$2:$C$10,2,0)</f>
        <v>4</v>
      </c>
      <c r="N4265">
        <f>+VLOOKUP(E4265,prostor!$F$1:$G$101,2,0)</f>
        <v>54</v>
      </c>
      <c r="O4265">
        <f t="shared" si="263"/>
        <v>150</v>
      </c>
      <c r="P4265">
        <f>VLOOKUP(O4265,mi2hh!A$2:B$4261,2,FALSE())</f>
        <v>3</v>
      </c>
      <c r="Q4265" t="str">
        <f t="shared" si="264"/>
        <v>Red</v>
      </c>
      <c r="R4265" t="str">
        <f t="shared" si="265"/>
        <v>VS</v>
      </c>
      <c r="S4265" s="24" t="s">
        <v>1152</v>
      </c>
      <c r="T4265" t="str">
        <f t="shared" si="266"/>
        <v>3</v>
      </c>
      <c r="U4265">
        <f>VLOOKUP(S4265,ar_skupina!L$2:M$136,2,FALSE())</f>
        <v>15</v>
      </c>
    </row>
    <row r="4266" spans="1:21" ht="14.25" customHeight="1" x14ac:dyDescent="0.25">
      <c r="A4266">
        <v>5130</v>
      </c>
      <c r="B4266" s="9">
        <v>45268.375</v>
      </c>
      <c r="C4266" s="9">
        <v>45268.479166666701</v>
      </c>
      <c r="D4266" t="s">
        <v>2549</v>
      </c>
      <c r="E4266" t="s">
        <v>16</v>
      </c>
      <c r="F4266" t="s">
        <v>2527</v>
      </c>
      <c r="G4266" t="s">
        <v>5</v>
      </c>
      <c r="H4266" t="s">
        <v>1372</v>
      </c>
      <c r="I4266" s="63" t="e">
        <f t="array" ref="I4266">_xlfn.IFS(#REF!="1",1,#REF!="2",2,#REF!="3",3,#REF!="1A",4,#REF!="1B",5,#REF!="2A",6,#REF!="2B",7,#REF!="3A",8,#REF!="3B",9,#REF!="4A",10,#REF!="","")</f>
        <v>#REF!</v>
      </c>
      <c r="J4266">
        <f>VLOOKUP(F4266,profesor!$G$2:$H$101,2,0)</f>
        <v>40</v>
      </c>
      <c r="K4266">
        <f>VLOOKUP(H4266,ar_predmet!A:C,3,0)</f>
        <v>17</v>
      </c>
      <c r="L4266" s="3">
        <f>VLOOKUP(H4266,ar_predmet!A:C,2,FALSE())</f>
        <v>5215</v>
      </c>
      <c r="M4266">
        <f>+VLOOKUP(G4266,tip_dogodka!$B$2:$C$10,2,0)</f>
        <v>4</v>
      </c>
      <c r="N4266">
        <f>+VLOOKUP(E4266,prostor!$F$1:$G$101,2,0)</f>
        <v>54</v>
      </c>
      <c r="O4266">
        <f t="shared" si="263"/>
        <v>150</v>
      </c>
      <c r="P4266">
        <f>VLOOKUP(O4266,mi2hh!A$2:B$4261,2,FALSE())</f>
        <v>3</v>
      </c>
      <c r="Q4266" t="str">
        <f t="shared" si="264"/>
        <v>Red</v>
      </c>
      <c r="R4266" t="str">
        <f t="shared" si="265"/>
        <v>VS</v>
      </c>
      <c r="S4266" s="24" t="s">
        <v>1157</v>
      </c>
      <c r="T4266" t="str">
        <f t="shared" si="266"/>
        <v/>
      </c>
      <c r="U4266">
        <f>VLOOKUP(S4266,ar_skupina!L$2:M$136,2,FALSE())</f>
        <v>20</v>
      </c>
    </row>
    <row r="4267" spans="1:21" ht="14.25" customHeight="1" x14ac:dyDescent="0.25">
      <c r="A4267">
        <v>5132</v>
      </c>
      <c r="B4267" s="9">
        <v>45433.416666666701</v>
      </c>
      <c r="C4267" s="9">
        <v>45433.520833333299</v>
      </c>
      <c r="D4267" t="s">
        <v>2530</v>
      </c>
      <c r="E4267">
        <v>401</v>
      </c>
      <c r="F4267" t="s">
        <v>2527</v>
      </c>
      <c r="G4267" t="s">
        <v>3</v>
      </c>
      <c r="H4267" t="s">
        <v>1376</v>
      </c>
      <c r="I4267" s="63" t="e">
        <f t="array" ref="I4267">_xlfn.IFS(#REF!="1",1,#REF!="2",2,#REF!="3",3,#REF!="1A",4,#REF!="1B",5,#REF!="2A",6,#REF!="2B",7,#REF!="3A",8,#REF!="3B",9,#REF!="4A",10,#REF!="","")</f>
        <v>#REF!</v>
      </c>
      <c r="J4267">
        <f>VLOOKUP(F4267,profesor!$G$2:$H$101,2,0)</f>
        <v>40</v>
      </c>
      <c r="K4267">
        <f>VLOOKUP(H4267,ar_predmet!A:C,3,0)</f>
        <v>3</v>
      </c>
      <c r="L4267" s="3">
        <f>VLOOKUP(H4267,ar_predmet!A:C,2,FALSE())</f>
        <v>5107</v>
      </c>
      <c r="M4267">
        <f>+VLOOKUP(G4267,tip_dogodka!$B$2:$C$10,2,0)</f>
        <v>2</v>
      </c>
      <c r="N4267">
        <f>+VLOOKUP(E4267,prostor!$F$1:$G$101,2,0)</f>
        <v>10</v>
      </c>
      <c r="O4267">
        <f t="shared" si="263"/>
        <v>150</v>
      </c>
      <c r="P4267">
        <f>VLOOKUP(O4267,mi2hh!A$2:B$4261,2,FALSE())</f>
        <v>3</v>
      </c>
      <c r="Q4267" t="str">
        <f t="shared" si="264"/>
        <v>Red</v>
      </c>
      <c r="R4267" t="str">
        <f t="shared" si="265"/>
        <v>VS</v>
      </c>
      <c r="S4267" s="24" t="s">
        <v>1151</v>
      </c>
      <c r="T4267" t="str">
        <f t="shared" si="266"/>
        <v>2</v>
      </c>
      <c r="U4267">
        <f>VLOOKUP(S4267,ar_skupina!L$2:M$136,2,FALSE())</f>
        <v>14</v>
      </c>
    </row>
    <row r="4268" spans="1:21" ht="14.25" customHeight="1" x14ac:dyDescent="0.25">
      <c r="A4268">
        <v>5133</v>
      </c>
      <c r="B4268" s="9">
        <v>45441.53125</v>
      </c>
      <c r="C4268" s="9">
        <v>45441.635416666701</v>
      </c>
      <c r="D4268" t="s">
        <v>2528</v>
      </c>
      <c r="E4268">
        <v>111</v>
      </c>
      <c r="F4268" t="s">
        <v>2527</v>
      </c>
      <c r="G4268" t="s">
        <v>3</v>
      </c>
      <c r="H4268" t="s">
        <v>1376</v>
      </c>
      <c r="I4268" s="63" t="e">
        <f t="array" ref="I4268">_xlfn.IFS(#REF!="1",1,#REF!="2",2,#REF!="3",3,#REF!="1A",4,#REF!="1B",5,#REF!="2A",6,#REF!="2B",7,#REF!="3A",8,#REF!="3B",9,#REF!="4A",10,#REF!="","")</f>
        <v>#REF!</v>
      </c>
      <c r="J4268">
        <f>VLOOKUP(F4268,profesor!$G$2:$H$101,2,0)</f>
        <v>40</v>
      </c>
      <c r="K4268">
        <f>VLOOKUP(H4268,ar_predmet!A:C,3,0)</f>
        <v>3</v>
      </c>
      <c r="L4268" s="3">
        <f>VLOOKUP(H4268,ar_predmet!A:C,2,FALSE())</f>
        <v>5107</v>
      </c>
      <c r="M4268">
        <f>+VLOOKUP(G4268,tip_dogodka!$B$2:$C$10,2,0)</f>
        <v>2</v>
      </c>
      <c r="N4268">
        <f>+VLOOKUP(E4268,prostor!$F$1:$G$101,2,0)</f>
        <v>4</v>
      </c>
      <c r="O4268">
        <f t="shared" si="263"/>
        <v>150</v>
      </c>
      <c r="P4268">
        <f>VLOOKUP(O4268,mi2hh!A$2:B$4261,2,FALSE())</f>
        <v>3</v>
      </c>
      <c r="Q4268" t="str">
        <f t="shared" si="264"/>
        <v>Red</v>
      </c>
      <c r="R4268" t="str">
        <f t="shared" si="265"/>
        <v>VS</v>
      </c>
      <c r="S4268" s="24" t="s">
        <v>1152</v>
      </c>
      <c r="T4268" t="str">
        <f t="shared" si="266"/>
        <v>3</v>
      </c>
      <c r="U4268">
        <f>VLOOKUP(S4268,ar_skupina!L$2:M$136,2,FALSE())</f>
        <v>15</v>
      </c>
    </row>
    <row r="4269" spans="1:21" ht="14.25" customHeight="1" x14ac:dyDescent="0.25">
      <c r="A4269">
        <v>5134</v>
      </c>
      <c r="B4269" s="9">
        <v>45384.53125</v>
      </c>
      <c r="C4269" s="9">
        <v>45384.635416666701</v>
      </c>
      <c r="D4269" t="s">
        <v>2536</v>
      </c>
      <c r="E4269" t="s">
        <v>16</v>
      </c>
      <c r="F4269" t="s">
        <v>2527</v>
      </c>
      <c r="G4269" t="s">
        <v>4</v>
      </c>
      <c r="H4269" t="s">
        <v>2441</v>
      </c>
      <c r="I4269" s="63" t="e">
        <f t="array" ref="I4269">_xlfn.IFS(#REF!="1",1,#REF!="2",2,#REF!="3",3,#REF!="1A",4,#REF!="1B",5,#REF!="2A",6,#REF!="2B",7,#REF!="3A",8,#REF!="3B",9,#REF!="4A",10,#REF!="","")</f>
        <v>#REF!</v>
      </c>
      <c r="J4269">
        <f>VLOOKUP(F4269,profesor!$G$2:$H$101,2,0)</f>
        <v>40</v>
      </c>
      <c r="K4269">
        <f>VLOOKUP(H4269,ar_predmet!A:C,3,0)</f>
        <v>55</v>
      </c>
      <c r="L4269" s="3">
        <f>VLOOKUP(H4269,ar_predmet!A:C,2,FALSE())</f>
        <v>5312</v>
      </c>
      <c r="M4269">
        <f>+VLOOKUP(G4269,tip_dogodka!$B$2:$C$10,2,0)</f>
        <v>3</v>
      </c>
      <c r="N4269">
        <f>+VLOOKUP(E4269,prostor!$F$1:$G$101,2,0)</f>
        <v>54</v>
      </c>
      <c r="O4269">
        <f t="shared" si="263"/>
        <v>150</v>
      </c>
      <c r="P4269">
        <f>VLOOKUP(O4269,mi2hh!A$2:B$4261,2,FALSE())</f>
        <v>3</v>
      </c>
      <c r="Q4269" t="str">
        <f t="shared" si="264"/>
        <v>Red</v>
      </c>
      <c r="R4269" t="str">
        <f t="shared" si="265"/>
        <v>VS</v>
      </c>
      <c r="S4269" s="24" t="s">
        <v>1181</v>
      </c>
      <c r="T4269" t="str">
        <f t="shared" si="266"/>
        <v/>
      </c>
      <c r="U4269">
        <f>VLOOKUP(S4269,ar_skupina!L$2:M$136,2,FALSE())</f>
        <v>41</v>
      </c>
    </row>
    <row r="4270" spans="1:21" ht="14.25" customHeight="1" x14ac:dyDescent="0.25">
      <c r="A4270">
        <v>5135</v>
      </c>
      <c r="B4270" s="9">
        <v>45219.53125</v>
      </c>
      <c r="C4270" s="9">
        <v>45219.635416666701</v>
      </c>
      <c r="D4270" t="s">
        <v>2545</v>
      </c>
      <c r="E4270" t="s">
        <v>16</v>
      </c>
      <c r="F4270" t="s">
        <v>2527</v>
      </c>
      <c r="G4270" t="s">
        <v>5</v>
      </c>
      <c r="H4270" t="s">
        <v>1370</v>
      </c>
      <c r="I4270" s="63" t="e">
        <f t="array" ref="I4270">_xlfn.IFS(#REF!="1",1,#REF!="2",2,#REF!="3",3,#REF!="1A",4,#REF!="1B",5,#REF!="2A",6,#REF!="2B",7,#REF!="3A",8,#REF!="3B",9,#REF!="4A",10,#REF!="","")</f>
        <v>#REF!</v>
      </c>
      <c r="J4270">
        <f>VLOOKUP(F4270,profesor!$G$2:$H$101,2,0)</f>
        <v>40</v>
      </c>
      <c r="K4270">
        <f>VLOOKUP(H4270,ar_predmet!A:C,3,0)</f>
        <v>152</v>
      </c>
      <c r="L4270" s="3">
        <f>VLOOKUP(H4270,ar_predmet!A:C,2,FALSE())</f>
        <v>7112</v>
      </c>
      <c r="M4270">
        <f>+VLOOKUP(G4270,tip_dogodka!$B$2:$C$10,2,0)</f>
        <v>4</v>
      </c>
      <c r="N4270">
        <f>+VLOOKUP(E4270,prostor!$F$1:$G$101,2,0)</f>
        <v>54</v>
      </c>
      <c r="O4270">
        <f t="shared" si="263"/>
        <v>150</v>
      </c>
      <c r="P4270">
        <f>VLOOKUP(O4270,mi2hh!A$2:B$4261,2,FALSE())</f>
        <v>3</v>
      </c>
      <c r="Q4270" t="str">
        <f t="shared" si="264"/>
        <v>Red</v>
      </c>
      <c r="R4270" t="str">
        <f t="shared" si="265"/>
        <v>MA</v>
      </c>
      <c r="S4270" s="24" t="s">
        <v>1225</v>
      </c>
      <c r="T4270" t="str">
        <f t="shared" si="266"/>
        <v/>
      </c>
      <c r="U4270">
        <f>VLOOKUP(S4270,ar_skupina!L$2:M$136,2,FALSE())</f>
        <v>81</v>
      </c>
    </row>
    <row r="4271" spans="1:21" ht="14.25" customHeight="1" x14ac:dyDescent="0.25">
      <c r="A4271">
        <v>5137</v>
      </c>
      <c r="B4271" s="9">
        <v>45441.416666666701</v>
      </c>
      <c r="C4271" s="9">
        <v>45441.520833333299</v>
      </c>
      <c r="D4271" t="s">
        <v>2530</v>
      </c>
      <c r="E4271">
        <v>111</v>
      </c>
      <c r="F4271" t="s">
        <v>2527</v>
      </c>
      <c r="G4271" t="s">
        <v>3</v>
      </c>
      <c r="H4271" t="s">
        <v>1376</v>
      </c>
      <c r="I4271" s="63" t="e">
        <f t="array" ref="I4271">_xlfn.IFS(#REF!="1",1,#REF!="2",2,#REF!="3",3,#REF!="1A",4,#REF!="1B",5,#REF!="2A",6,#REF!="2B",7,#REF!="3A",8,#REF!="3B",9,#REF!="4A",10,#REF!="","")</f>
        <v>#REF!</v>
      </c>
      <c r="J4271">
        <f>VLOOKUP(F4271,profesor!$G$2:$H$101,2,0)</f>
        <v>40</v>
      </c>
      <c r="K4271">
        <f>VLOOKUP(H4271,ar_predmet!A:C,3,0)</f>
        <v>3</v>
      </c>
      <c r="L4271" s="3">
        <f>VLOOKUP(H4271,ar_predmet!A:C,2,FALSE())</f>
        <v>5107</v>
      </c>
      <c r="M4271">
        <f>+VLOOKUP(G4271,tip_dogodka!$B$2:$C$10,2,0)</f>
        <v>2</v>
      </c>
      <c r="N4271">
        <f>+VLOOKUP(E4271,prostor!$F$1:$G$101,2,0)</f>
        <v>4</v>
      </c>
      <c r="O4271">
        <f t="shared" si="263"/>
        <v>150</v>
      </c>
      <c r="P4271">
        <f>VLOOKUP(O4271,mi2hh!A$2:B$4261,2,FALSE())</f>
        <v>3</v>
      </c>
      <c r="Q4271" t="str">
        <f t="shared" si="264"/>
        <v>Red</v>
      </c>
      <c r="R4271" t="str">
        <f t="shared" si="265"/>
        <v>VS</v>
      </c>
      <c r="S4271" s="24" t="s">
        <v>1151</v>
      </c>
      <c r="T4271" t="str">
        <f t="shared" si="266"/>
        <v>2</v>
      </c>
      <c r="U4271">
        <f>VLOOKUP(S4271,ar_skupina!L$2:M$136,2,FALSE())</f>
        <v>14</v>
      </c>
    </row>
    <row r="4272" spans="1:21" ht="14.25" customHeight="1" x14ac:dyDescent="0.25">
      <c r="A4272">
        <v>5138</v>
      </c>
      <c r="B4272" s="9">
        <v>45422.416666666701</v>
      </c>
      <c r="C4272" s="9">
        <v>45422.520833333299</v>
      </c>
      <c r="D4272" t="s">
        <v>2542</v>
      </c>
      <c r="E4272">
        <v>401</v>
      </c>
      <c r="F4272" t="s">
        <v>2527</v>
      </c>
      <c r="G4272" t="s">
        <v>3</v>
      </c>
      <c r="H4272" t="s">
        <v>1376</v>
      </c>
      <c r="I4272" s="63" t="e">
        <f t="array" ref="I4272">_xlfn.IFS(#REF!="1",1,#REF!="2",2,#REF!="3",3,#REF!="1A",4,#REF!="1B",5,#REF!="2A",6,#REF!="2B",7,#REF!="3A",8,#REF!="3B",9,#REF!="4A",10,#REF!="","")</f>
        <v>#REF!</v>
      </c>
      <c r="J4272">
        <f>VLOOKUP(F4272,profesor!$G$2:$H$101,2,0)</f>
        <v>40</v>
      </c>
      <c r="K4272">
        <f>VLOOKUP(H4272,ar_predmet!A:C,3,0)</f>
        <v>3</v>
      </c>
      <c r="L4272" s="3">
        <f>VLOOKUP(H4272,ar_predmet!A:C,2,FALSE())</f>
        <v>5107</v>
      </c>
      <c r="M4272">
        <f>+VLOOKUP(G4272,tip_dogodka!$B$2:$C$10,2,0)</f>
        <v>2</v>
      </c>
      <c r="N4272">
        <f>+VLOOKUP(E4272,prostor!$F$1:$G$101,2,0)</f>
        <v>10</v>
      </c>
      <c r="O4272">
        <f t="shared" si="263"/>
        <v>150</v>
      </c>
      <c r="P4272">
        <f>VLOOKUP(O4272,mi2hh!A$2:B$4261,2,FALSE())</f>
        <v>3</v>
      </c>
      <c r="Q4272" t="str">
        <f t="shared" si="264"/>
        <v>Red</v>
      </c>
      <c r="R4272" t="str">
        <f t="shared" si="265"/>
        <v>VS</v>
      </c>
      <c r="S4272" s="24" t="s">
        <v>1150</v>
      </c>
      <c r="T4272" t="str">
        <f t="shared" si="266"/>
        <v>1</v>
      </c>
      <c r="U4272">
        <f>VLOOKUP(S4272,ar_skupina!L$2:M$136,2,FALSE())</f>
        <v>13</v>
      </c>
    </row>
    <row r="4273" spans="1:21" ht="14.25" customHeight="1" x14ac:dyDescent="0.25">
      <c r="A4273">
        <v>5139</v>
      </c>
      <c r="B4273" s="9">
        <v>45306.75</v>
      </c>
      <c r="C4273" s="9">
        <v>45306.854166666701</v>
      </c>
      <c r="D4273" t="s">
        <v>2377</v>
      </c>
      <c r="E4273">
        <v>401</v>
      </c>
      <c r="F4273" t="s">
        <v>2527</v>
      </c>
      <c r="G4273" t="s">
        <v>3</v>
      </c>
      <c r="H4273" t="s">
        <v>1376</v>
      </c>
      <c r="I4273" s="63" t="e">
        <f t="array" ref="I4273">_xlfn.IFS(#REF!="1",1,#REF!="2",2,#REF!="3",3,#REF!="1A",4,#REF!="1B",5,#REF!="2A",6,#REF!="2B",7,#REF!="3A",8,#REF!="3B",9,#REF!="4A",10,#REF!="","")</f>
        <v>#REF!</v>
      </c>
      <c r="J4273">
        <f>VLOOKUP(F4273,profesor!$G$2:$H$101,2,0)</f>
        <v>40</v>
      </c>
      <c r="K4273">
        <f>VLOOKUP(H4273,ar_predmet!A:C,3,0)</f>
        <v>3</v>
      </c>
      <c r="L4273" s="3">
        <f>VLOOKUP(H4273,ar_predmet!A:C,2,FALSE())</f>
        <v>5107</v>
      </c>
      <c r="M4273">
        <f>+VLOOKUP(G4273,tip_dogodka!$B$2:$C$10,2,0)</f>
        <v>2</v>
      </c>
      <c r="N4273">
        <f>+VLOOKUP(E4273,prostor!$F$1:$G$101,2,0)</f>
        <v>10</v>
      </c>
      <c r="O4273">
        <f t="shared" si="263"/>
        <v>150</v>
      </c>
      <c r="P4273">
        <f>VLOOKUP(O4273,mi2hh!A$2:B$4261,2,FALSE())</f>
        <v>3</v>
      </c>
      <c r="Q4273" t="str">
        <f t="shared" si="264"/>
        <v>Izr</v>
      </c>
      <c r="R4273" t="str">
        <f t="shared" si="265"/>
        <v>VS</v>
      </c>
      <c r="S4273" s="24" t="s">
        <v>1241</v>
      </c>
      <c r="T4273" t="str">
        <f t="shared" si="266"/>
        <v/>
      </c>
      <c r="U4273">
        <f>VLOOKUP(S4273,ar_skupina!L$2:M$136,2,FALSE())</f>
        <v>90</v>
      </c>
    </row>
    <row r="4274" spans="1:21" ht="14.25" customHeight="1" x14ac:dyDescent="0.25">
      <c r="A4274">
        <v>5140</v>
      </c>
      <c r="B4274" s="9">
        <v>45264.375</v>
      </c>
      <c r="C4274" s="9">
        <v>45264.479166666701</v>
      </c>
      <c r="D4274" t="s">
        <v>2550</v>
      </c>
      <c r="E4274">
        <v>403</v>
      </c>
      <c r="F4274" t="s">
        <v>2527</v>
      </c>
      <c r="G4274" t="s">
        <v>3</v>
      </c>
      <c r="H4274" t="s">
        <v>1372</v>
      </c>
      <c r="I4274" s="63" t="e">
        <f t="array" ref="I4274">_xlfn.IFS(#REF!="1",1,#REF!="2",2,#REF!="3",3,#REF!="1A",4,#REF!="1B",5,#REF!="2A",6,#REF!="2B",7,#REF!="3A",8,#REF!="3B",9,#REF!="4A",10,#REF!="","")</f>
        <v>#REF!</v>
      </c>
      <c r="J4274">
        <f>VLOOKUP(F4274,profesor!$G$2:$H$101,2,0)</f>
        <v>40</v>
      </c>
      <c r="K4274">
        <f>VLOOKUP(H4274,ar_predmet!A:C,3,0)</f>
        <v>17</v>
      </c>
      <c r="L4274" s="3">
        <f>VLOOKUP(H4274,ar_predmet!A:C,2,FALSE())</f>
        <v>5215</v>
      </c>
      <c r="M4274">
        <f>+VLOOKUP(G4274,tip_dogodka!$B$2:$C$10,2,0)</f>
        <v>2</v>
      </c>
      <c r="N4274">
        <f>+VLOOKUP(E4274,prostor!$F$1:$G$101,2,0)</f>
        <v>12</v>
      </c>
      <c r="O4274">
        <f t="shared" si="263"/>
        <v>150</v>
      </c>
      <c r="P4274">
        <f>VLOOKUP(O4274,mi2hh!A$2:B$4261,2,FALSE())</f>
        <v>3</v>
      </c>
      <c r="Q4274" t="str">
        <f t="shared" si="264"/>
        <v>Red</v>
      </c>
      <c r="R4274" t="str">
        <f t="shared" si="265"/>
        <v>VS</v>
      </c>
      <c r="S4274" s="24" t="s">
        <v>1157</v>
      </c>
      <c r="T4274" t="str">
        <f t="shared" si="266"/>
        <v/>
      </c>
      <c r="U4274">
        <f>VLOOKUP(S4274,ar_skupina!L$2:M$136,2,FALSE())</f>
        <v>20</v>
      </c>
    </row>
    <row r="4275" spans="1:21" ht="14.25" customHeight="1" x14ac:dyDescent="0.25">
      <c r="A4275">
        <v>5142</v>
      </c>
      <c r="B4275" s="9">
        <v>45428.416666666701</v>
      </c>
      <c r="C4275" s="9">
        <v>45428.520833333299</v>
      </c>
      <c r="D4275" t="s">
        <v>2542</v>
      </c>
      <c r="E4275">
        <v>111</v>
      </c>
      <c r="F4275" t="s">
        <v>2527</v>
      </c>
      <c r="G4275" t="s">
        <v>3</v>
      </c>
      <c r="H4275" t="s">
        <v>1376</v>
      </c>
      <c r="I4275" s="63" t="e">
        <f t="array" ref="I4275">_xlfn.IFS(#REF!="1",1,#REF!="2",2,#REF!="3",3,#REF!="1A",4,#REF!="1B",5,#REF!="2A",6,#REF!="2B",7,#REF!="3A",8,#REF!="3B",9,#REF!="4A",10,#REF!="","")</f>
        <v>#REF!</v>
      </c>
      <c r="J4275">
        <f>VLOOKUP(F4275,profesor!$G$2:$H$101,2,0)</f>
        <v>40</v>
      </c>
      <c r="K4275">
        <f>VLOOKUP(H4275,ar_predmet!A:C,3,0)</f>
        <v>3</v>
      </c>
      <c r="L4275" s="3">
        <f>VLOOKUP(H4275,ar_predmet!A:C,2,FALSE())</f>
        <v>5107</v>
      </c>
      <c r="M4275">
        <f>+VLOOKUP(G4275,tip_dogodka!$B$2:$C$10,2,0)</f>
        <v>2</v>
      </c>
      <c r="N4275">
        <f>+VLOOKUP(E4275,prostor!$F$1:$G$101,2,0)</f>
        <v>4</v>
      </c>
      <c r="O4275">
        <f t="shared" si="263"/>
        <v>150</v>
      </c>
      <c r="P4275">
        <f>VLOOKUP(O4275,mi2hh!A$2:B$4261,2,FALSE())</f>
        <v>3</v>
      </c>
      <c r="Q4275" t="str">
        <f t="shared" si="264"/>
        <v>Red</v>
      </c>
      <c r="R4275" t="str">
        <f t="shared" si="265"/>
        <v>VS</v>
      </c>
      <c r="S4275" s="24" t="s">
        <v>1150</v>
      </c>
      <c r="T4275" t="str">
        <f t="shared" si="266"/>
        <v>1</v>
      </c>
      <c r="U4275">
        <f>VLOOKUP(S4275,ar_skupina!L$2:M$136,2,FALSE())</f>
        <v>13</v>
      </c>
    </row>
    <row r="4276" spans="1:21" ht="14.25" customHeight="1" x14ac:dyDescent="0.25">
      <c r="A4276">
        <v>5143</v>
      </c>
      <c r="B4276" s="9">
        <v>45303.489583333299</v>
      </c>
      <c r="C4276" s="9">
        <v>45303.59375</v>
      </c>
      <c r="D4276" t="s">
        <v>2543</v>
      </c>
      <c r="E4276">
        <v>401</v>
      </c>
      <c r="F4276" t="s">
        <v>2527</v>
      </c>
      <c r="G4276" t="s">
        <v>3</v>
      </c>
      <c r="H4276" t="s">
        <v>1374</v>
      </c>
      <c r="I4276" s="63" t="e">
        <f t="array" ref="I4276">_xlfn.IFS(#REF!="1",1,#REF!="2",2,#REF!="3",3,#REF!="1A",4,#REF!="1B",5,#REF!="2A",6,#REF!="2B",7,#REF!="3A",8,#REF!="3B",9,#REF!="4A",10,#REF!="","")</f>
        <v>#REF!</v>
      </c>
      <c r="J4276">
        <f>VLOOKUP(F4276,profesor!$G$2:$H$101,2,0)</f>
        <v>40</v>
      </c>
      <c r="K4276">
        <f>VLOOKUP(H4276,ar_predmet!A:C,3,0)</f>
        <v>76</v>
      </c>
      <c r="L4276" s="3">
        <f>VLOOKUP(H4276,ar_predmet!A:C,2,FALSE())</f>
        <v>6114</v>
      </c>
      <c r="M4276">
        <f>+VLOOKUP(G4276,tip_dogodka!$B$2:$C$10,2,0)</f>
        <v>2</v>
      </c>
      <c r="N4276">
        <f>+VLOOKUP(E4276,prostor!$F$1:$G$101,2,0)</f>
        <v>10</v>
      </c>
      <c r="O4276">
        <f t="shared" si="263"/>
        <v>150</v>
      </c>
      <c r="P4276">
        <f>VLOOKUP(O4276,mi2hh!A$2:B$4261,2,FALSE())</f>
        <v>3</v>
      </c>
      <c r="Q4276" t="str">
        <f t="shared" si="264"/>
        <v>Red</v>
      </c>
      <c r="R4276" t="str">
        <f t="shared" si="265"/>
        <v>UN</v>
      </c>
      <c r="S4276" s="24" t="s">
        <v>1201</v>
      </c>
      <c r="T4276" t="str">
        <f t="shared" si="266"/>
        <v>1</v>
      </c>
      <c r="U4276">
        <f>VLOOKUP(S4276,ar_skupina!L$2:M$136,2,FALSE())</f>
        <v>58</v>
      </c>
    </row>
    <row r="4277" spans="1:21" ht="14.25" customHeight="1" x14ac:dyDescent="0.25">
      <c r="A4277">
        <v>5144</v>
      </c>
      <c r="B4277" s="9">
        <v>45391.791666666701</v>
      </c>
      <c r="C4277" s="9">
        <v>45391.961805555598</v>
      </c>
      <c r="D4277" t="s">
        <v>2551</v>
      </c>
      <c r="E4277" t="s">
        <v>17</v>
      </c>
      <c r="F4277" t="s">
        <v>2527</v>
      </c>
      <c r="G4277" t="s">
        <v>8</v>
      </c>
      <c r="H4277" t="s">
        <v>1498</v>
      </c>
      <c r="I4277" s="63" t="e">
        <f t="array" ref="I4277">_xlfn.IFS(#REF!="1",1,#REF!="2",2,#REF!="3",3,#REF!="1A",4,#REF!="1B",5,#REF!="2A",6,#REF!="2B",7,#REF!="3A",8,#REF!="3B",9,#REF!="4A",10,#REF!="","")</f>
        <v>#REF!</v>
      </c>
      <c r="J4277">
        <f>VLOOKUP(F4277,profesor!$G$2:$H$101,2,0)</f>
        <v>40</v>
      </c>
      <c r="K4277">
        <f>VLOOKUP(H4277,ar_predmet!A:C,3,0)</f>
        <v>179</v>
      </c>
      <c r="L4277" s="3">
        <f>VLOOKUP(H4277,ar_predmet!A:C,2,FALSE())</f>
        <v>7203</v>
      </c>
      <c r="M4277">
        <f>+VLOOKUP(G4277,tip_dogodka!$B$2:$C$10,2,0)</f>
        <v>7</v>
      </c>
      <c r="N4277">
        <f>+VLOOKUP(E4277,prostor!$F$1:$G$101,2,0)</f>
        <v>55</v>
      </c>
      <c r="O4277">
        <f t="shared" si="263"/>
        <v>245</v>
      </c>
      <c r="P4277">
        <f>VLOOKUP(O4277,mi2hh!A$2:B$4261,2,FALSE())</f>
        <v>5</v>
      </c>
      <c r="Q4277" t="str">
        <f t="shared" si="264"/>
        <v>Izr</v>
      </c>
      <c r="R4277" t="str">
        <f t="shared" si="265"/>
        <v>MA</v>
      </c>
      <c r="S4277" s="24" t="s">
        <v>1272</v>
      </c>
      <c r="T4277" t="str">
        <f t="shared" si="266"/>
        <v/>
      </c>
      <c r="U4277">
        <f>VLOOKUP(S4277,ar_skupina!L$2:M$136,2,FALSE())</f>
        <v>123</v>
      </c>
    </row>
    <row r="4278" spans="1:21" ht="14.25" customHeight="1" x14ac:dyDescent="0.25">
      <c r="A4278">
        <v>5145</v>
      </c>
      <c r="B4278" s="9">
        <v>45302.635416666701</v>
      </c>
      <c r="C4278" s="9">
        <v>45302.739583333299</v>
      </c>
      <c r="D4278" t="s">
        <v>2552</v>
      </c>
      <c r="E4278" t="s">
        <v>16</v>
      </c>
      <c r="F4278" t="s">
        <v>2527</v>
      </c>
      <c r="G4278" t="s">
        <v>5</v>
      </c>
      <c r="H4278" t="s">
        <v>1374</v>
      </c>
      <c r="I4278" s="63" t="e">
        <f t="array" ref="I4278">_xlfn.IFS(#REF!="1",1,#REF!="2",2,#REF!="3",3,#REF!="1A",4,#REF!="1B",5,#REF!="2A",6,#REF!="2B",7,#REF!="3A",8,#REF!="3B",9,#REF!="4A",10,#REF!="","")</f>
        <v>#REF!</v>
      </c>
      <c r="J4278">
        <f>VLOOKUP(F4278,profesor!$G$2:$H$101,2,0)</f>
        <v>40</v>
      </c>
      <c r="K4278">
        <f>VLOOKUP(H4278,ar_predmet!A:C,3,0)</f>
        <v>76</v>
      </c>
      <c r="L4278" s="3">
        <f>VLOOKUP(H4278,ar_predmet!A:C,2,FALSE())</f>
        <v>6114</v>
      </c>
      <c r="M4278">
        <f>+VLOOKUP(G4278,tip_dogodka!$B$2:$C$10,2,0)</f>
        <v>4</v>
      </c>
      <c r="N4278">
        <f>+VLOOKUP(E4278,prostor!$F$1:$G$101,2,0)</f>
        <v>54</v>
      </c>
      <c r="O4278">
        <f t="shared" si="263"/>
        <v>150</v>
      </c>
      <c r="P4278">
        <f>VLOOKUP(O4278,mi2hh!A$2:B$4261,2,FALSE())</f>
        <v>3</v>
      </c>
      <c r="Q4278" t="str">
        <f t="shared" si="264"/>
        <v>Red</v>
      </c>
      <c r="R4278" t="str">
        <f t="shared" si="265"/>
        <v>UN</v>
      </c>
      <c r="S4278" s="24" t="s">
        <v>1202</v>
      </c>
      <c r="T4278" t="str">
        <f t="shared" si="266"/>
        <v>2</v>
      </c>
      <c r="U4278">
        <f>VLOOKUP(S4278,ar_skupina!L$2:M$136,2,FALSE())</f>
        <v>59</v>
      </c>
    </row>
    <row r="4279" spans="1:21" ht="14.25" customHeight="1" x14ac:dyDescent="0.25">
      <c r="A4279">
        <v>5146</v>
      </c>
      <c r="B4279" s="9">
        <v>45273.375</v>
      </c>
      <c r="C4279" s="9">
        <v>45273.479166666701</v>
      </c>
      <c r="D4279" t="s">
        <v>2550</v>
      </c>
      <c r="E4279">
        <v>403</v>
      </c>
      <c r="F4279" t="s">
        <v>2527</v>
      </c>
      <c r="G4279" t="s">
        <v>3</v>
      </c>
      <c r="H4279" t="s">
        <v>1372</v>
      </c>
      <c r="I4279" s="63" t="e">
        <f t="array" ref="I4279">_xlfn.IFS(#REF!="1",1,#REF!="2",2,#REF!="3",3,#REF!="1A",4,#REF!="1B",5,#REF!="2A",6,#REF!="2B",7,#REF!="3A",8,#REF!="3B",9,#REF!="4A",10,#REF!="","")</f>
        <v>#REF!</v>
      </c>
      <c r="J4279">
        <f>VLOOKUP(F4279,profesor!$G$2:$H$101,2,0)</f>
        <v>40</v>
      </c>
      <c r="K4279">
        <f>VLOOKUP(H4279,ar_predmet!A:C,3,0)</f>
        <v>17</v>
      </c>
      <c r="L4279" s="3">
        <f>VLOOKUP(H4279,ar_predmet!A:C,2,FALSE())</f>
        <v>5215</v>
      </c>
      <c r="M4279">
        <f>+VLOOKUP(G4279,tip_dogodka!$B$2:$C$10,2,0)</f>
        <v>2</v>
      </c>
      <c r="N4279">
        <f>+VLOOKUP(E4279,prostor!$F$1:$G$101,2,0)</f>
        <v>12</v>
      </c>
      <c r="O4279">
        <f t="shared" si="263"/>
        <v>150</v>
      </c>
      <c r="P4279">
        <f>VLOOKUP(O4279,mi2hh!A$2:B$4261,2,FALSE())</f>
        <v>3</v>
      </c>
      <c r="Q4279" t="str">
        <f t="shared" si="264"/>
        <v>Red</v>
      </c>
      <c r="R4279" t="str">
        <f t="shared" si="265"/>
        <v>VS</v>
      </c>
      <c r="S4279" s="24" t="s">
        <v>1157</v>
      </c>
      <c r="T4279" t="str">
        <f t="shared" si="266"/>
        <v/>
      </c>
      <c r="U4279">
        <f>VLOOKUP(S4279,ar_skupina!L$2:M$136,2,FALSE())</f>
        <v>20</v>
      </c>
    </row>
    <row r="4280" spans="1:21" ht="14.25" customHeight="1" x14ac:dyDescent="0.25">
      <c r="A4280">
        <v>5147</v>
      </c>
      <c r="B4280" s="9">
        <v>45369.489583333299</v>
      </c>
      <c r="C4280" s="9">
        <v>45369.59375</v>
      </c>
      <c r="D4280" t="s">
        <v>2536</v>
      </c>
      <c r="E4280" t="s">
        <v>16</v>
      </c>
      <c r="F4280" t="s">
        <v>2527</v>
      </c>
      <c r="G4280" t="s">
        <v>4</v>
      </c>
      <c r="H4280" t="s">
        <v>2441</v>
      </c>
      <c r="I4280" s="63" t="e">
        <f t="array" ref="I4280">_xlfn.IFS(#REF!="1",1,#REF!="2",2,#REF!="3",3,#REF!="1A",4,#REF!="1B",5,#REF!="2A",6,#REF!="2B",7,#REF!="3A",8,#REF!="3B",9,#REF!="4A",10,#REF!="","")</f>
        <v>#REF!</v>
      </c>
      <c r="J4280">
        <f>VLOOKUP(F4280,profesor!$G$2:$H$101,2,0)</f>
        <v>40</v>
      </c>
      <c r="K4280">
        <f>VLOOKUP(H4280,ar_predmet!A:C,3,0)</f>
        <v>55</v>
      </c>
      <c r="L4280" s="3">
        <f>VLOOKUP(H4280,ar_predmet!A:C,2,FALSE())</f>
        <v>5312</v>
      </c>
      <c r="M4280">
        <f>+VLOOKUP(G4280,tip_dogodka!$B$2:$C$10,2,0)</f>
        <v>3</v>
      </c>
      <c r="N4280">
        <f>+VLOOKUP(E4280,prostor!$F$1:$G$101,2,0)</f>
        <v>54</v>
      </c>
      <c r="O4280">
        <f t="shared" si="263"/>
        <v>150</v>
      </c>
      <c r="P4280">
        <f>VLOOKUP(O4280,mi2hh!A$2:B$4261,2,FALSE())</f>
        <v>3</v>
      </c>
      <c r="Q4280" t="str">
        <f t="shared" si="264"/>
        <v>Red</v>
      </c>
      <c r="R4280" t="str">
        <f t="shared" si="265"/>
        <v>VS</v>
      </c>
      <c r="S4280" s="24" t="s">
        <v>1181</v>
      </c>
      <c r="T4280" t="str">
        <f t="shared" si="266"/>
        <v/>
      </c>
      <c r="U4280">
        <f>VLOOKUP(S4280,ar_skupina!L$2:M$136,2,FALSE())</f>
        <v>41</v>
      </c>
    </row>
    <row r="4281" spans="1:21" ht="14.25" customHeight="1" x14ac:dyDescent="0.25">
      <c r="A4281">
        <v>5148</v>
      </c>
      <c r="B4281" s="9">
        <v>45265.375</v>
      </c>
      <c r="C4281" s="9">
        <v>45265.479166666701</v>
      </c>
      <c r="D4281" t="s">
        <v>2549</v>
      </c>
      <c r="E4281" t="s">
        <v>16</v>
      </c>
      <c r="F4281" t="s">
        <v>2527</v>
      </c>
      <c r="G4281" t="s">
        <v>5</v>
      </c>
      <c r="H4281" t="s">
        <v>1372</v>
      </c>
      <c r="I4281" s="63" t="e">
        <f t="array" ref="I4281">_xlfn.IFS(#REF!="1",1,#REF!="2",2,#REF!="3",3,#REF!="1A",4,#REF!="1B",5,#REF!="2A",6,#REF!="2B",7,#REF!="3A",8,#REF!="3B",9,#REF!="4A",10,#REF!="","")</f>
        <v>#REF!</v>
      </c>
      <c r="J4281">
        <f>VLOOKUP(F4281,profesor!$G$2:$H$101,2,0)</f>
        <v>40</v>
      </c>
      <c r="K4281">
        <f>VLOOKUP(H4281,ar_predmet!A:C,3,0)</f>
        <v>17</v>
      </c>
      <c r="L4281" s="3">
        <f>VLOOKUP(H4281,ar_predmet!A:C,2,FALSE())</f>
        <v>5215</v>
      </c>
      <c r="M4281">
        <f>+VLOOKUP(G4281,tip_dogodka!$B$2:$C$10,2,0)</f>
        <v>4</v>
      </c>
      <c r="N4281">
        <f>+VLOOKUP(E4281,prostor!$F$1:$G$101,2,0)</f>
        <v>54</v>
      </c>
      <c r="O4281">
        <f t="shared" si="263"/>
        <v>150</v>
      </c>
      <c r="P4281">
        <f>VLOOKUP(O4281,mi2hh!A$2:B$4261,2,FALSE())</f>
        <v>3</v>
      </c>
      <c r="Q4281" t="str">
        <f t="shared" si="264"/>
        <v>Red</v>
      </c>
      <c r="R4281" t="str">
        <f t="shared" si="265"/>
        <v>VS</v>
      </c>
      <c r="S4281" s="24" t="s">
        <v>1157</v>
      </c>
      <c r="T4281" t="str">
        <f t="shared" si="266"/>
        <v/>
      </c>
      <c r="U4281">
        <f>VLOOKUP(S4281,ar_skupina!L$2:M$136,2,FALSE())</f>
        <v>20</v>
      </c>
    </row>
    <row r="4282" spans="1:21" ht="14.25" customHeight="1" x14ac:dyDescent="0.25">
      <c r="A4282">
        <v>5149</v>
      </c>
      <c r="B4282" s="9">
        <v>45211.791666666701</v>
      </c>
      <c r="C4282" s="9">
        <v>45211.958333333299</v>
      </c>
      <c r="D4282" t="s">
        <v>2553</v>
      </c>
      <c r="E4282" t="s">
        <v>17</v>
      </c>
      <c r="F4282" t="s">
        <v>2527</v>
      </c>
      <c r="G4282" t="s">
        <v>8</v>
      </c>
      <c r="H4282" t="s">
        <v>1370</v>
      </c>
      <c r="I4282" s="63" t="e">
        <f t="array" ref="I4282">_xlfn.IFS(#REF!="1",1,#REF!="2",2,#REF!="3",3,#REF!="1A",4,#REF!="1B",5,#REF!="2A",6,#REF!="2B",7,#REF!="3A",8,#REF!="3B",9,#REF!="4A",10,#REF!="","")</f>
        <v>#REF!</v>
      </c>
      <c r="J4282">
        <f>VLOOKUP(F4282,profesor!$G$2:$H$101,2,0)</f>
        <v>40</v>
      </c>
      <c r="K4282">
        <f>VLOOKUP(H4282,ar_predmet!A:C,3,0)</f>
        <v>152</v>
      </c>
      <c r="L4282" s="3">
        <f>VLOOKUP(H4282,ar_predmet!A:C,2,FALSE())</f>
        <v>7112</v>
      </c>
      <c r="M4282">
        <f>+VLOOKUP(G4282,tip_dogodka!$B$2:$C$10,2,0)</f>
        <v>7</v>
      </c>
      <c r="N4282">
        <f>+VLOOKUP(E4282,prostor!$F$1:$G$101,2,0)</f>
        <v>55</v>
      </c>
      <c r="O4282">
        <f t="shared" si="263"/>
        <v>240</v>
      </c>
      <c r="P4282">
        <f>VLOOKUP(O4282,mi2hh!A$2:B$4261,2,FALSE())</f>
        <v>5</v>
      </c>
      <c r="Q4282" t="str">
        <f t="shared" si="264"/>
        <v>Izr</v>
      </c>
      <c r="R4282" t="str">
        <f t="shared" si="265"/>
        <v>MA</v>
      </c>
      <c r="S4282" s="24" t="s">
        <v>1266</v>
      </c>
      <c r="T4282" t="str">
        <f t="shared" si="266"/>
        <v/>
      </c>
      <c r="U4282">
        <f>VLOOKUP(S4282,ar_skupina!L$2:M$136,2,FALSE())</f>
        <v>117</v>
      </c>
    </row>
    <row r="4283" spans="1:21" ht="14.25" customHeight="1" x14ac:dyDescent="0.25">
      <c r="A4283">
        <v>5151</v>
      </c>
      <c r="B4283" s="9">
        <v>45301.489583333299</v>
      </c>
      <c r="C4283" s="9">
        <v>45301.59375</v>
      </c>
      <c r="D4283" t="s">
        <v>2543</v>
      </c>
      <c r="E4283">
        <v>401</v>
      </c>
      <c r="F4283" t="s">
        <v>2527</v>
      </c>
      <c r="G4283" t="s">
        <v>3</v>
      </c>
      <c r="H4283" t="s">
        <v>1374</v>
      </c>
      <c r="I4283" s="63" t="e">
        <f t="array" ref="I4283">_xlfn.IFS(#REF!="1",1,#REF!="2",2,#REF!="3",3,#REF!="1A",4,#REF!="1B",5,#REF!="2A",6,#REF!="2B",7,#REF!="3A",8,#REF!="3B",9,#REF!="4A",10,#REF!="","")</f>
        <v>#REF!</v>
      </c>
      <c r="J4283">
        <f>VLOOKUP(F4283,profesor!$G$2:$H$101,2,0)</f>
        <v>40</v>
      </c>
      <c r="K4283">
        <f>VLOOKUP(H4283,ar_predmet!A:C,3,0)</f>
        <v>76</v>
      </c>
      <c r="L4283" s="3">
        <f>VLOOKUP(H4283,ar_predmet!A:C,2,FALSE())</f>
        <v>6114</v>
      </c>
      <c r="M4283">
        <f>+VLOOKUP(G4283,tip_dogodka!$B$2:$C$10,2,0)</f>
        <v>2</v>
      </c>
      <c r="N4283">
        <f>+VLOOKUP(E4283,prostor!$F$1:$G$101,2,0)</f>
        <v>10</v>
      </c>
      <c r="O4283">
        <f t="shared" si="263"/>
        <v>150</v>
      </c>
      <c r="P4283">
        <f>VLOOKUP(O4283,mi2hh!A$2:B$4261,2,FALSE())</f>
        <v>3</v>
      </c>
      <c r="Q4283" t="str">
        <f t="shared" si="264"/>
        <v>Red</v>
      </c>
      <c r="R4283" t="str">
        <f t="shared" si="265"/>
        <v>UN</v>
      </c>
      <c r="S4283" s="24" t="s">
        <v>1201</v>
      </c>
      <c r="T4283" t="str">
        <f t="shared" si="266"/>
        <v>1</v>
      </c>
      <c r="U4283">
        <f>VLOOKUP(S4283,ar_skupina!L$2:M$136,2,FALSE())</f>
        <v>58</v>
      </c>
    </row>
    <row r="4284" spans="1:21" ht="14.25" customHeight="1" x14ac:dyDescent="0.25">
      <c r="A4284">
        <v>5153</v>
      </c>
      <c r="B4284" s="9">
        <v>45246.375</v>
      </c>
      <c r="C4284" s="9">
        <v>45246.479166666701</v>
      </c>
      <c r="D4284" t="s">
        <v>2544</v>
      </c>
      <c r="E4284" t="s">
        <v>16</v>
      </c>
      <c r="F4284" t="s">
        <v>2527</v>
      </c>
      <c r="G4284" t="s">
        <v>5</v>
      </c>
      <c r="H4284" t="s">
        <v>2465</v>
      </c>
      <c r="I4284" s="63" t="e">
        <f t="array" ref="I4284">_xlfn.IFS(#REF!="1",1,#REF!="2",2,#REF!="3",3,#REF!="1A",4,#REF!="1B",5,#REF!="2A",6,#REF!="2B",7,#REF!="3A",8,#REF!="3B",9,#REF!="4A",10,#REF!="","")</f>
        <v>#REF!</v>
      </c>
      <c r="J4284">
        <f>VLOOKUP(F4284,profesor!$G$2:$H$101,2,0)</f>
        <v>40</v>
      </c>
      <c r="K4284">
        <f>VLOOKUP(H4284,ar_predmet!A:C,3,0)</f>
        <v>178</v>
      </c>
      <c r="L4284" s="3">
        <f>VLOOKUP(H4284,ar_predmet!A:C,2,FALSE())</f>
        <v>7201</v>
      </c>
      <c r="M4284">
        <f>+VLOOKUP(G4284,tip_dogodka!$B$2:$C$10,2,0)</f>
        <v>4</v>
      </c>
      <c r="N4284">
        <f>+VLOOKUP(E4284,prostor!$F$1:$G$101,2,0)</f>
        <v>54</v>
      </c>
      <c r="O4284">
        <f t="shared" si="263"/>
        <v>150</v>
      </c>
      <c r="P4284">
        <f>VLOOKUP(O4284,mi2hh!A$2:B$4261,2,FALSE())</f>
        <v>3</v>
      </c>
      <c r="Q4284" t="str">
        <f t="shared" si="264"/>
        <v>Red</v>
      </c>
      <c r="R4284" t="str">
        <f t="shared" si="265"/>
        <v>MA</v>
      </c>
      <c r="S4284" s="24" t="s">
        <v>1230</v>
      </c>
      <c r="T4284" t="str">
        <f t="shared" si="266"/>
        <v/>
      </c>
      <c r="U4284">
        <f>VLOOKUP(S4284,ar_skupina!L$2:M$136,2,FALSE())</f>
        <v>86</v>
      </c>
    </row>
    <row r="4285" spans="1:21" ht="14.25" customHeight="1" x14ac:dyDescent="0.25">
      <c r="A4285">
        <v>5154</v>
      </c>
      <c r="B4285" s="9">
        <v>45439.53125</v>
      </c>
      <c r="C4285" s="9">
        <v>45439.635416666701</v>
      </c>
      <c r="D4285" t="s">
        <v>2528</v>
      </c>
      <c r="E4285">
        <v>111</v>
      </c>
      <c r="F4285" t="s">
        <v>2527</v>
      </c>
      <c r="G4285" t="s">
        <v>3</v>
      </c>
      <c r="H4285" t="s">
        <v>1376</v>
      </c>
      <c r="I4285" s="63" t="e">
        <f t="array" ref="I4285">_xlfn.IFS(#REF!="1",1,#REF!="2",2,#REF!="3",3,#REF!="1A",4,#REF!="1B",5,#REF!="2A",6,#REF!="2B",7,#REF!="3A",8,#REF!="3B",9,#REF!="4A",10,#REF!="","")</f>
        <v>#REF!</v>
      </c>
      <c r="J4285">
        <f>VLOOKUP(F4285,profesor!$G$2:$H$101,2,0)</f>
        <v>40</v>
      </c>
      <c r="K4285">
        <f>VLOOKUP(H4285,ar_predmet!A:C,3,0)</f>
        <v>3</v>
      </c>
      <c r="L4285" s="3">
        <f>VLOOKUP(H4285,ar_predmet!A:C,2,FALSE())</f>
        <v>5107</v>
      </c>
      <c r="M4285">
        <f>+VLOOKUP(G4285,tip_dogodka!$B$2:$C$10,2,0)</f>
        <v>2</v>
      </c>
      <c r="N4285">
        <f>+VLOOKUP(E4285,prostor!$F$1:$G$101,2,0)</f>
        <v>4</v>
      </c>
      <c r="O4285">
        <f t="shared" si="263"/>
        <v>150</v>
      </c>
      <c r="P4285">
        <f>VLOOKUP(O4285,mi2hh!A$2:B$4261,2,FALSE())</f>
        <v>3</v>
      </c>
      <c r="Q4285" t="str">
        <f t="shared" si="264"/>
        <v>Red</v>
      </c>
      <c r="R4285" t="str">
        <f t="shared" si="265"/>
        <v>VS</v>
      </c>
      <c r="S4285" s="24" t="s">
        <v>1152</v>
      </c>
      <c r="T4285" t="str">
        <f t="shared" si="266"/>
        <v>3</v>
      </c>
      <c r="U4285">
        <f>VLOOKUP(S4285,ar_skupina!L$2:M$136,2,FALSE())</f>
        <v>15</v>
      </c>
    </row>
    <row r="4286" spans="1:21" ht="14.25" customHeight="1" x14ac:dyDescent="0.25">
      <c r="A4286">
        <v>5155</v>
      </c>
      <c r="B4286" s="9">
        <v>45294.375</v>
      </c>
      <c r="C4286" s="9">
        <v>45294.479166666701</v>
      </c>
      <c r="D4286" t="s">
        <v>2554</v>
      </c>
      <c r="E4286">
        <v>301</v>
      </c>
      <c r="F4286" t="s">
        <v>2527</v>
      </c>
      <c r="G4286" t="s">
        <v>8</v>
      </c>
      <c r="H4286" t="s">
        <v>1374</v>
      </c>
      <c r="I4286" s="63" t="e">
        <f t="array" ref="I4286">_xlfn.IFS(#REF!="1",1,#REF!="2",2,#REF!="3",3,#REF!="1A",4,#REF!="1B",5,#REF!="2A",6,#REF!="2B",7,#REF!="3A",8,#REF!="3B",9,#REF!="4A",10,#REF!="","")</f>
        <v>#REF!</v>
      </c>
      <c r="J4286">
        <f>VLOOKUP(F4286,profesor!$G$2:$H$101,2,0)</f>
        <v>40</v>
      </c>
      <c r="K4286">
        <f>VLOOKUP(H4286,ar_predmet!A:C,3,0)</f>
        <v>76</v>
      </c>
      <c r="L4286" s="3">
        <f>VLOOKUP(H4286,ar_predmet!A:C,2,FALSE())</f>
        <v>6114</v>
      </c>
      <c r="M4286">
        <f>+VLOOKUP(G4286,tip_dogodka!$B$2:$C$10,2,0)</f>
        <v>7</v>
      </c>
      <c r="N4286">
        <f>+VLOOKUP(E4286,prostor!$F$1:$G$101,2,0)</f>
        <v>5</v>
      </c>
      <c r="O4286">
        <f t="shared" si="263"/>
        <v>150</v>
      </c>
      <c r="P4286">
        <f>VLOOKUP(O4286,mi2hh!A$2:B$4261,2,FALSE())</f>
        <v>3</v>
      </c>
      <c r="Q4286" t="str">
        <f t="shared" si="264"/>
        <v>Red</v>
      </c>
      <c r="R4286" t="str">
        <f t="shared" si="265"/>
        <v>UN</v>
      </c>
      <c r="S4286" s="24" t="s">
        <v>1192</v>
      </c>
      <c r="T4286" t="str">
        <f t="shared" si="266"/>
        <v/>
      </c>
      <c r="U4286">
        <f>VLOOKUP(S4286,ar_skupina!L$2:M$136,2,FALSE())</f>
        <v>50</v>
      </c>
    </row>
    <row r="4287" spans="1:21" ht="14.25" customHeight="1" x14ac:dyDescent="0.25">
      <c r="A4287">
        <v>5156</v>
      </c>
      <c r="B4287" s="9">
        <v>45369.375</v>
      </c>
      <c r="C4287" s="9">
        <v>45369.479166666701</v>
      </c>
      <c r="D4287" t="s">
        <v>2539</v>
      </c>
      <c r="E4287">
        <v>402</v>
      </c>
      <c r="F4287" t="s">
        <v>2527</v>
      </c>
      <c r="G4287" t="s">
        <v>3</v>
      </c>
      <c r="H4287" t="s">
        <v>1368</v>
      </c>
      <c r="I4287" s="63" t="e">
        <f t="array" ref="I4287">_xlfn.IFS(#REF!="1",1,#REF!="2",2,#REF!="3",3,#REF!="1A",4,#REF!="1B",5,#REF!="2A",6,#REF!="2B",7,#REF!="3A",8,#REF!="3B",9,#REF!="4A",10,#REF!="","")</f>
        <v>#REF!</v>
      </c>
      <c r="J4287">
        <f>VLOOKUP(F4287,profesor!$G$2:$H$101,2,0)</f>
        <v>40</v>
      </c>
      <c r="K4287">
        <f>VLOOKUP(H4287,ar_predmet!A:C,3,0)</f>
        <v>119</v>
      </c>
      <c r="L4287" s="3">
        <f>VLOOKUP(H4287,ar_predmet!A:C,2,FALSE())</f>
        <v>6312</v>
      </c>
      <c r="M4287">
        <f>+VLOOKUP(G4287,tip_dogodka!$B$2:$C$10,2,0)</f>
        <v>2</v>
      </c>
      <c r="N4287">
        <f>+VLOOKUP(E4287,prostor!$F$1:$G$101,2,0)</f>
        <v>11</v>
      </c>
      <c r="O4287">
        <f t="shared" si="263"/>
        <v>150</v>
      </c>
      <c r="P4287">
        <f>VLOOKUP(O4287,mi2hh!A$2:B$4261,2,FALSE())</f>
        <v>3</v>
      </c>
      <c r="Q4287" t="str">
        <f t="shared" si="264"/>
        <v>Red</v>
      </c>
      <c r="R4287" t="str">
        <f t="shared" si="265"/>
        <v>UN</v>
      </c>
      <c r="S4287" s="24" t="s">
        <v>1216</v>
      </c>
      <c r="T4287" t="str">
        <f t="shared" si="266"/>
        <v/>
      </c>
      <c r="U4287">
        <f>VLOOKUP(S4287,ar_skupina!L$2:M$136,2,FALSE())</f>
        <v>73</v>
      </c>
    </row>
    <row r="4288" spans="1:21" ht="14.25" customHeight="1" x14ac:dyDescent="0.25">
      <c r="A4288">
        <v>5158</v>
      </c>
      <c r="B4288" s="9">
        <v>45261.375</v>
      </c>
      <c r="C4288" s="9">
        <v>45261.479166666701</v>
      </c>
      <c r="D4288" t="s">
        <v>2550</v>
      </c>
      <c r="E4288">
        <v>403</v>
      </c>
      <c r="F4288" t="s">
        <v>2527</v>
      </c>
      <c r="G4288" t="s">
        <v>3</v>
      </c>
      <c r="H4288" t="s">
        <v>1372</v>
      </c>
      <c r="I4288" s="63" t="e">
        <f t="array" ref="I4288">_xlfn.IFS(#REF!="1",1,#REF!="2",2,#REF!="3",3,#REF!="1A",4,#REF!="1B",5,#REF!="2A",6,#REF!="2B",7,#REF!="3A",8,#REF!="3B",9,#REF!="4A",10,#REF!="","")</f>
        <v>#REF!</v>
      </c>
      <c r="J4288">
        <f>VLOOKUP(F4288,profesor!$G$2:$H$101,2,0)</f>
        <v>40</v>
      </c>
      <c r="K4288">
        <f>VLOOKUP(H4288,ar_predmet!A:C,3,0)</f>
        <v>17</v>
      </c>
      <c r="L4288" s="3">
        <f>VLOOKUP(H4288,ar_predmet!A:C,2,FALSE())</f>
        <v>5215</v>
      </c>
      <c r="M4288">
        <f>+VLOOKUP(G4288,tip_dogodka!$B$2:$C$10,2,0)</f>
        <v>2</v>
      </c>
      <c r="N4288">
        <f>+VLOOKUP(E4288,prostor!$F$1:$G$101,2,0)</f>
        <v>12</v>
      </c>
      <c r="O4288">
        <f t="shared" si="263"/>
        <v>150</v>
      </c>
      <c r="P4288">
        <f>VLOOKUP(O4288,mi2hh!A$2:B$4261,2,FALSE())</f>
        <v>3</v>
      </c>
      <c r="Q4288" t="str">
        <f t="shared" si="264"/>
        <v>Red</v>
      </c>
      <c r="R4288" t="str">
        <f t="shared" si="265"/>
        <v>VS</v>
      </c>
      <c r="S4288" s="24" t="s">
        <v>1157</v>
      </c>
      <c r="T4288" t="str">
        <f t="shared" si="266"/>
        <v/>
      </c>
      <c r="U4288">
        <f>VLOOKUP(S4288,ar_skupina!L$2:M$136,2,FALSE())</f>
        <v>20</v>
      </c>
    </row>
    <row r="4289" spans="1:21" ht="14.25" customHeight="1" x14ac:dyDescent="0.25">
      <c r="A4289">
        <v>5159</v>
      </c>
      <c r="B4289" s="9">
        <v>45308.489583333299</v>
      </c>
      <c r="C4289" s="9">
        <v>45308.59375</v>
      </c>
      <c r="D4289" t="s">
        <v>2534</v>
      </c>
      <c r="E4289">
        <v>401</v>
      </c>
      <c r="F4289" t="s">
        <v>2527</v>
      </c>
      <c r="G4289" t="s">
        <v>3</v>
      </c>
      <c r="H4289" t="s">
        <v>1374</v>
      </c>
      <c r="I4289" s="63" t="e">
        <f t="array" ref="I4289">_xlfn.IFS(#REF!="1",1,#REF!="2",2,#REF!="3",3,#REF!="1A",4,#REF!="1B",5,#REF!="2A",6,#REF!="2B",7,#REF!="3A",8,#REF!="3B",9,#REF!="4A",10,#REF!="","")</f>
        <v>#REF!</v>
      </c>
      <c r="J4289">
        <f>VLOOKUP(F4289,profesor!$G$2:$H$101,2,0)</f>
        <v>40</v>
      </c>
      <c r="K4289">
        <f>VLOOKUP(H4289,ar_predmet!A:C,3,0)</f>
        <v>76</v>
      </c>
      <c r="L4289" s="3">
        <f>VLOOKUP(H4289,ar_predmet!A:C,2,FALSE())</f>
        <v>6114</v>
      </c>
      <c r="M4289">
        <f>+VLOOKUP(G4289,tip_dogodka!$B$2:$C$10,2,0)</f>
        <v>2</v>
      </c>
      <c r="N4289">
        <f>+VLOOKUP(E4289,prostor!$F$1:$G$101,2,0)</f>
        <v>10</v>
      </c>
      <c r="O4289">
        <f t="shared" si="263"/>
        <v>150</v>
      </c>
      <c r="P4289">
        <f>VLOOKUP(O4289,mi2hh!A$2:B$4261,2,FALSE())</f>
        <v>3</v>
      </c>
      <c r="Q4289" t="str">
        <f t="shared" si="264"/>
        <v>Red</v>
      </c>
      <c r="R4289" t="str">
        <f t="shared" si="265"/>
        <v>UN</v>
      </c>
      <c r="S4289" s="24" t="s">
        <v>1202</v>
      </c>
      <c r="T4289" t="str">
        <f t="shared" si="266"/>
        <v>2</v>
      </c>
      <c r="U4289">
        <f>VLOOKUP(S4289,ar_skupina!L$2:M$136,2,FALSE())</f>
        <v>59</v>
      </c>
    </row>
    <row r="4290" spans="1:21" ht="14.25" customHeight="1" x14ac:dyDescent="0.25">
      <c r="A4290">
        <v>5160</v>
      </c>
      <c r="B4290" s="9">
        <v>45436.53125</v>
      </c>
      <c r="C4290" s="9">
        <v>45436.635416666701</v>
      </c>
      <c r="D4290" t="s">
        <v>2548</v>
      </c>
      <c r="E4290" t="s">
        <v>16</v>
      </c>
      <c r="F4290" t="s">
        <v>2527</v>
      </c>
      <c r="G4290" t="s">
        <v>5</v>
      </c>
      <c r="H4290" t="s">
        <v>1376</v>
      </c>
      <c r="I4290" s="63" t="e">
        <f t="array" ref="I4290">_xlfn.IFS(#REF!="1",1,#REF!="2",2,#REF!="3",3,#REF!="1A",4,#REF!="1B",5,#REF!="2A",6,#REF!="2B",7,#REF!="3A",8,#REF!="3B",9,#REF!="4A",10,#REF!="","")</f>
        <v>#REF!</v>
      </c>
      <c r="J4290">
        <f>VLOOKUP(F4290,profesor!$G$2:$H$101,2,0)</f>
        <v>40</v>
      </c>
      <c r="K4290">
        <f>VLOOKUP(H4290,ar_predmet!A:C,3,0)</f>
        <v>3</v>
      </c>
      <c r="L4290" s="3">
        <f>VLOOKUP(H4290,ar_predmet!A:C,2,FALSE())</f>
        <v>5107</v>
      </c>
      <c r="M4290">
        <f>+VLOOKUP(G4290,tip_dogodka!$B$2:$C$10,2,0)</f>
        <v>4</v>
      </c>
      <c r="N4290">
        <f>+VLOOKUP(E4290,prostor!$F$1:$G$101,2,0)</f>
        <v>54</v>
      </c>
      <c r="O4290">
        <f t="shared" ref="O4290:O4353" si="267">+INT(TEXT(((C4290-B4290)*24*60),"000"))</f>
        <v>150</v>
      </c>
      <c r="P4290">
        <f>VLOOKUP(O4290,mi2hh!A$2:B$4261,2,FALSE())</f>
        <v>3</v>
      </c>
      <c r="Q4290" t="str">
        <f t="shared" ref="Q4290:Q4353" si="268">IF(ISNUMBER(FIND("Redni",D4290)),"Red", IF(ISNUMBER(FIND("Izredni",D4290)),"Izr"))</f>
        <v>Red</v>
      </c>
      <c r="R4290" t="str">
        <f t="shared" ref="R4290:R4353" si="269">IF(ISNUMBER(FIND("-VS-",D4290)),"VS", IF(ISNUMBER(FIND("-UNI-",D4290)),"UN",IF(ISNUMBER(FIND("-MAG-",D4290)),"MA",IF(ISNUMBER(FIND("-DR-",D4290)),"DO"))))</f>
        <v>VS</v>
      </c>
      <c r="S4290" s="24" t="s">
        <v>1152</v>
      </c>
      <c r="T4290" t="str">
        <f t="shared" si="266"/>
        <v>3</v>
      </c>
      <c r="U4290">
        <f>VLOOKUP(S4290,ar_skupina!L$2:M$136,2,FALSE())</f>
        <v>15</v>
      </c>
    </row>
    <row r="4291" spans="1:21" ht="14.25" customHeight="1" x14ac:dyDescent="0.25">
      <c r="A4291">
        <v>5163</v>
      </c>
      <c r="B4291" s="9">
        <v>45243.375</v>
      </c>
      <c r="C4291" s="9">
        <v>45243.479166666701</v>
      </c>
      <c r="D4291" t="s">
        <v>2544</v>
      </c>
      <c r="E4291" t="s">
        <v>16</v>
      </c>
      <c r="F4291" t="s">
        <v>2527</v>
      </c>
      <c r="G4291" t="s">
        <v>5</v>
      </c>
      <c r="H4291" t="s">
        <v>2465</v>
      </c>
      <c r="I4291" s="63" t="e">
        <f t="array" ref="I4291">_xlfn.IFS(#REF!="1",1,#REF!="2",2,#REF!="3",3,#REF!="1A",4,#REF!="1B",5,#REF!="2A",6,#REF!="2B",7,#REF!="3A",8,#REF!="3B",9,#REF!="4A",10,#REF!="","")</f>
        <v>#REF!</v>
      </c>
      <c r="J4291">
        <f>VLOOKUP(F4291,profesor!$G$2:$H$101,2,0)</f>
        <v>40</v>
      </c>
      <c r="K4291">
        <f>VLOOKUP(H4291,ar_predmet!A:C,3,0)</f>
        <v>178</v>
      </c>
      <c r="L4291" s="3">
        <f>VLOOKUP(H4291,ar_predmet!A:C,2,FALSE())</f>
        <v>7201</v>
      </c>
      <c r="M4291">
        <f>+VLOOKUP(G4291,tip_dogodka!$B$2:$C$10,2,0)</f>
        <v>4</v>
      </c>
      <c r="N4291">
        <f>+VLOOKUP(E4291,prostor!$F$1:$G$101,2,0)</f>
        <v>54</v>
      </c>
      <c r="O4291">
        <f t="shared" si="267"/>
        <v>150</v>
      </c>
      <c r="P4291">
        <f>VLOOKUP(O4291,mi2hh!A$2:B$4261,2,FALSE())</f>
        <v>3</v>
      </c>
      <c r="Q4291" t="str">
        <f t="shared" si="268"/>
        <v>Red</v>
      </c>
      <c r="R4291" t="str">
        <f t="shared" si="269"/>
        <v>MA</v>
      </c>
      <c r="S4291" s="24" t="s">
        <v>1230</v>
      </c>
      <c r="T4291" t="str">
        <f t="shared" si="266"/>
        <v/>
      </c>
      <c r="U4291">
        <f>VLOOKUP(S4291,ar_skupina!L$2:M$136,2,FALSE())</f>
        <v>86</v>
      </c>
    </row>
    <row r="4292" spans="1:21" ht="14.25" customHeight="1" x14ac:dyDescent="0.25">
      <c r="A4292">
        <v>5164</v>
      </c>
      <c r="B4292" s="9">
        <v>45385.53125</v>
      </c>
      <c r="C4292" s="9">
        <v>45385.635416666701</v>
      </c>
      <c r="D4292" t="s">
        <v>2535</v>
      </c>
      <c r="E4292">
        <v>306</v>
      </c>
      <c r="F4292" t="s">
        <v>2527</v>
      </c>
      <c r="G4292" t="s">
        <v>2</v>
      </c>
      <c r="H4292" t="s">
        <v>2441</v>
      </c>
      <c r="I4292" s="63" t="e">
        <f t="array" ref="I4292">_xlfn.IFS(#REF!="1",1,#REF!="2",2,#REF!="3",3,#REF!="1A",4,#REF!="1B",5,#REF!="2A",6,#REF!="2B",7,#REF!="3A",8,#REF!="3B",9,#REF!="4A",10,#REF!="","")</f>
        <v>#REF!</v>
      </c>
      <c r="J4292">
        <f>VLOOKUP(F4292,profesor!$G$2:$H$101,2,0)</f>
        <v>40</v>
      </c>
      <c r="K4292">
        <f>VLOOKUP(H4292,ar_predmet!A:C,3,0)</f>
        <v>55</v>
      </c>
      <c r="L4292" s="3">
        <f>VLOOKUP(H4292,ar_predmet!A:C,2,FALSE())</f>
        <v>5312</v>
      </c>
      <c r="M4292">
        <f>+VLOOKUP(G4292,tip_dogodka!$B$2:$C$10,2,0)</f>
        <v>1</v>
      </c>
      <c r="N4292">
        <f>+VLOOKUP(E4292,prostor!$F$1:$G$101,2,0)</f>
        <v>8</v>
      </c>
      <c r="O4292">
        <f t="shared" si="267"/>
        <v>150</v>
      </c>
      <c r="P4292">
        <f>VLOOKUP(O4292,mi2hh!A$2:B$4261,2,FALSE())</f>
        <v>3</v>
      </c>
      <c r="Q4292" t="str">
        <f t="shared" si="268"/>
        <v>Red</v>
      </c>
      <c r="R4292" t="str">
        <f t="shared" si="269"/>
        <v>VS</v>
      </c>
      <c r="S4292" s="24" t="s">
        <v>1181</v>
      </c>
      <c r="T4292" t="str">
        <f t="shared" si="266"/>
        <v/>
      </c>
      <c r="U4292">
        <f>VLOOKUP(S4292,ar_skupina!L$2:M$136,2,FALSE())</f>
        <v>41</v>
      </c>
    </row>
    <row r="4293" spans="1:21" ht="14.25" customHeight="1" x14ac:dyDescent="0.25">
      <c r="A4293">
        <v>5165</v>
      </c>
      <c r="B4293" s="9">
        <v>45240.375</v>
      </c>
      <c r="C4293" s="9">
        <v>45240.479166666701</v>
      </c>
      <c r="D4293" t="s">
        <v>2526</v>
      </c>
      <c r="E4293" t="s">
        <v>17</v>
      </c>
      <c r="F4293" t="s">
        <v>2527</v>
      </c>
      <c r="G4293" t="s">
        <v>3</v>
      </c>
      <c r="H4293" t="s">
        <v>2465</v>
      </c>
      <c r="I4293" s="63" t="e">
        <f t="array" ref="I4293">_xlfn.IFS(#REF!="1",1,#REF!="2",2,#REF!="3",3,#REF!="1A",4,#REF!="1B",5,#REF!="2A",6,#REF!="2B",7,#REF!="3A",8,#REF!="3B",9,#REF!="4A",10,#REF!="","")</f>
        <v>#REF!</v>
      </c>
      <c r="J4293">
        <f>VLOOKUP(F4293,profesor!$G$2:$H$101,2,0)</f>
        <v>40</v>
      </c>
      <c r="K4293">
        <f>VLOOKUP(H4293,ar_predmet!A:C,3,0)</f>
        <v>178</v>
      </c>
      <c r="L4293" s="3">
        <f>VLOOKUP(H4293,ar_predmet!A:C,2,FALSE())</f>
        <v>7201</v>
      </c>
      <c r="M4293">
        <f>+VLOOKUP(G4293,tip_dogodka!$B$2:$C$10,2,0)</f>
        <v>2</v>
      </c>
      <c r="N4293">
        <f>+VLOOKUP(E4293,prostor!$F$1:$G$101,2,0)</f>
        <v>55</v>
      </c>
      <c r="O4293">
        <f t="shared" si="267"/>
        <v>150</v>
      </c>
      <c r="P4293">
        <f>VLOOKUP(O4293,mi2hh!A$2:B$4261,2,FALSE())</f>
        <v>3</v>
      </c>
      <c r="Q4293" t="str">
        <f t="shared" si="268"/>
        <v>Red</v>
      </c>
      <c r="R4293" t="str">
        <f t="shared" si="269"/>
        <v>MA</v>
      </c>
      <c r="S4293" s="24" t="s">
        <v>1230</v>
      </c>
      <c r="T4293" t="str">
        <f t="shared" si="266"/>
        <v/>
      </c>
      <c r="U4293">
        <f>VLOOKUP(S4293,ar_skupina!L$2:M$136,2,FALSE())</f>
        <v>86</v>
      </c>
    </row>
    <row r="4294" spans="1:21" ht="14.25" customHeight="1" x14ac:dyDescent="0.25">
      <c r="A4294">
        <v>5166</v>
      </c>
      <c r="B4294" s="9">
        <v>45267.375</v>
      </c>
      <c r="C4294" s="9">
        <v>45267.479166666701</v>
      </c>
      <c r="D4294" t="s">
        <v>2549</v>
      </c>
      <c r="E4294" t="s">
        <v>16</v>
      </c>
      <c r="F4294" t="s">
        <v>2527</v>
      </c>
      <c r="G4294" t="s">
        <v>5</v>
      </c>
      <c r="H4294" t="s">
        <v>1372</v>
      </c>
      <c r="I4294" s="63" t="e">
        <f t="array" ref="I4294">_xlfn.IFS(#REF!="1",1,#REF!="2",2,#REF!="3",3,#REF!="1A",4,#REF!="1B",5,#REF!="2A",6,#REF!="2B",7,#REF!="3A",8,#REF!="3B",9,#REF!="4A",10,#REF!="","")</f>
        <v>#REF!</v>
      </c>
      <c r="J4294">
        <f>VLOOKUP(F4294,profesor!$G$2:$H$101,2,0)</f>
        <v>40</v>
      </c>
      <c r="K4294">
        <f>VLOOKUP(H4294,ar_predmet!A:C,3,0)</f>
        <v>17</v>
      </c>
      <c r="L4294" s="3">
        <f>VLOOKUP(H4294,ar_predmet!A:C,2,FALSE())</f>
        <v>5215</v>
      </c>
      <c r="M4294">
        <f>+VLOOKUP(G4294,tip_dogodka!$B$2:$C$10,2,0)</f>
        <v>4</v>
      </c>
      <c r="N4294">
        <f>+VLOOKUP(E4294,prostor!$F$1:$G$101,2,0)</f>
        <v>54</v>
      </c>
      <c r="O4294">
        <f t="shared" si="267"/>
        <v>150</v>
      </c>
      <c r="P4294">
        <f>VLOOKUP(O4294,mi2hh!A$2:B$4261,2,FALSE())</f>
        <v>3</v>
      </c>
      <c r="Q4294" t="str">
        <f t="shared" si="268"/>
        <v>Red</v>
      </c>
      <c r="R4294" t="str">
        <f t="shared" si="269"/>
        <v>VS</v>
      </c>
      <c r="S4294" s="24" t="s">
        <v>1157</v>
      </c>
      <c r="T4294" t="str">
        <f t="shared" si="266"/>
        <v/>
      </c>
      <c r="U4294">
        <f>VLOOKUP(S4294,ar_skupina!L$2:M$136,2,FALSE())</f>
        <v>20</v>
      </c>
    </row>
    <row r="4295" spans="1:21" ht="14.25" customHeight="1" x14ac:dyDescent="0.25">
      <c r="A4295">
        <v>5167</v>
      </c>
      <c r="B4295" s="9">
        <v>45272.375</v>
      </c>
      <c r="C4295" s="9">
        <v>45272.479166666701</v>
      </c>
      <c r="D4295" t="s">
        <v>2549</v>
      </c>
      <c r="E4295" t="s">
        <v>16</v>
      </c>
      <c r="F4295" t="s">
        <v>2527</v>
      </c>
      <c r="G4295" t="s">
        <v>5</v>
      </c>
      <c r="H4295" t="s">
        <v>1372</v>
      </c>
      <c r="I4295" s="63" t="e">
        <f t="array" ref="I4295">_xlfn.IFS(#REF!="1",1,#REF!="2",2,#REF!="3",3,#REF!="1A",4,#REF!="1B",5,#REF!="2A",6,#REF!="2B",7,#REF!="3A",8,#REF!="3B",9,#REF!="4A",10,#REF!="","")</f>
        <v>#REF!</v>
      </c>
      <c r="J4295">
        <f>VLOOKUP(F4295,profesor!$G$2:$H$101,2,0)</f>
        <v>40</v>
      </c>
      <c r="K4295">
        <f>VLOOKUP(H4295,ar_predmet!A:C,3,0)</f>
        <v>17</v>
      </c>
      <c r="L4295" s="3">
        <f>VLOOKUP(H4295,ar_predmet!A:C,2,FALSE())</f>
        <v>5215</v>
      </c>
      <c r="M4295">
        <f>+VLOOKUP(G4295,tip_dogodka!$B$2:$C$10,2,0)</f>
        <v>4</v>
      </c>
      <c r="N4295">
        <f>+VLOOKUP(E4295,prostor!$F$1:$G$101,2,0)</f>
        <v>54</v>
      </c>
      <c r="O4295">
        <f t="shared" si="267"/>
        <v>150</v>
      </c>
      <c r="P4295">
        <f>VLOOKUP(O4295,mi2hh!A$2:B$4261,2,FALSE())</f>
        <v>3</v>
      </c>
      <c r="Q4295" t="str">
        <f t="shared" si="268"/>
        <v>Red</v>
      </c>
      <c r="R4295" t="str">
        <f t="shared" si="269"/>
        <v>VS</v>
      </c>
      <c r="S4295" s="24" t="s">
        <v>1157</v>
      </c>
      <c r="T4295" t="str">
        <f t="shared" si="266"/>
        <v/>
      </c>
      <c r="U4295">
        <f>VLOOKUP(S4295,ar_skupina!L$2:M$136,2,FALSE())</f>
        <v>20</v>
      </c>
    </row>
    <row r="4296" spans="1:21" ht="14.25" customHeight="1" x14ac:dyDescent="0.25">
      <c r="A4296">
        <v>5168</v>
      </c>
      <c r="B4296" s="9">
        <v>45217.53125</v>
      </c>
      <c r="C4296" s="9">
        <v>45217.635416666701</v>
      </c>
      <c r="D4296" t="s">
        <v>2537</v>
      </c>
      <c r="E4296">
        <v>403</v>
      </c>
      <c r="F4296" t="s">
        <v>2527</v>
      </c>
      <c r="G4296" t="s">
        <v>3</v>
      </c>
      <c r="H4296" t="s">
        <v>1370</v>
      </c>
      <c r="I4296" s="63" t="e">
        <f t="array" ref="I4296">_xlfn.IFS(#REF!="1",1,#REF!="2",2,#REF!="3",3,#REF!="1A",4,#REF!="1B",5,#REF!="2A",6,#REF!="2B",7,#REF!="3A",8,#REF!="3B",9,#REF!="4A",10,#REF!="","")</f>
        <v>#REF!</v>
      </c>
      <c r="J4296">
        <f>VLOOKUP(F4296,profesor!$G$2:$H$101,2,0)</f>
        <v>40</v>
      </c>
      <c r="K4296">
        <f>VLOOKUP(H4296,ar_predmet!A:C,3,0)</f>
        <v>152</v>
      </c>
      <c r="L4296" s="3">
        <f>VLOOKUP(H4296,ar_predmet!A:C,2,FALSE())</f>
        <v>7112</v>
      </c>
      <c r="M4296">
        <f>+VLOOKUP(G4296,tip_dogodka!$B$2:$C$10,2,0)</f>
        <v>2</v>
      </c>
      <c r="N4296">
        <f>+VLOOKUP(E4296,prostor!$F$1:$G$101,2,0)</f>
        <v>12</v>
      </c>
      <c r="O4296">
        <f t="shared" si="267"/>
        <v>150</v>
      </c>
      <c r="P4296">
        <f>VLOOKUP(O4296,mi2hh!A$2:B$4261,2,FALSE())</f>
        <v>3</v>
      </c>
      <c r="Q4296" t="str">
        <f t="shared" si="268"/>
        <v>Red</v>
      </c>
      <c r="R4296" t="str">
        <f t="shared" si="269"/>
        <v>MA</v>
      </c>
      <c r="S4296" s="24" t="s">
        <v>1225</v>
      </c>
      <c r="T4296" t="str">
        <f t="shared" si="266"/>
        <v/>
      </c>
      <c r="U4296">
        <f>VLOOKUP(S4296,ar_skupina!L$2:M$136,2,FALSE())</f>
        <v>81</v>
      </c>
    </row>
    <row r="4297" spans="1:21" ht="14.25" customHeight="1" x14ac:dyDescent="0.25">
      <c r="A4297">
        <v>5171</v>
      </c>
      <c r="B4297" s="9">
        <v>45363.75</v>
      </c>
      <c r="C4297" s="9">
        <v>45363.920138888898</v>
      </c>
      <c r="D4297" t="s">
        <v>2555</v>
      </c>
      <c r="E4297" t="s">
        <v>17</v>
      </c>
      <c r="F4297" t="s">
        <v>2527</v>
      </c>
      <c r="G4297" t="s">
        <v>10</v>
      </c>
      <c r="H4297" t="s">
        <v>2441</v>
      </c>
      <c r="I4297" s="63" t="e">
        <f t="array" ref="I4297">_xlfn.IFS(#REF!="1",1,#REF!="2",2,#REF!="3",3,#REF!="1A",4,#REF!="1B",5,#REF!="2A",6,#REF!="2B",7,#REF!="3A",8,#REF!="3B",9,#REF!="4A",10,#REF!="","")</f>
        <v>#REF!</v>
      </c>
      <c r="J4297">
        <f>VLOOKUP(F4297,profesor!$G$2:$H$101,2,0)</f>
        <v>40</v>
      </c>
      <c r="K4297">
        <f>VLOOKUP(H4297,ar_predmet!A:C,3,0)</f>
        <v>55</v>
      </c>
      <c r="L4297" s="3">
        <f>VLOOKUP(H4297,ar_predmet!A:C,2,FALSE())</f>
        <v>5312</v>
      </c>
      <c r="M4297">
        <f>+VLOOKUP(G4297,tip_dogodka!$B$2:$C$10,2,0)</f>
        <v>9</v>
      </c>
      <c r="N4297">
        <f>+VLOOKUP(E4297,prostor!$F$1:$G$101,2,0)</f>
        <v>55</v>
      </c>
      <c r="O4297">
        <f t="shared" si="267"/>
        <v>245</v>
      </c>
      <c r="P4297">
        <f>VLOOKUP(O4297,mi2hh!A$2:B$4261,2,FALSE())</f>
        <v>5</v>
      </c>
      <c r="Q4297" t="str">
        <f t="shared" si="268"/>
        <v>Izr</v>
      </c>
      <c r="R4297" t="str">
        <f t="shared" si="269"/>
        <v>VS</v>
      </c>
      <c r="S4297" s="24" t="s">
        <v>1254</v>
      </c>
      <c r="T4297" t="str">
        <f t="shared" si="266"/>
        <v/>
      </c>
      <c r="U4297">
        <f>VLOOKUP(S4297,ar_skupina!L$2:M$136,2,FALSE())</f>
        <v>107</v>
      </c>
    </row>
    <row r="4298" spans="1:21" ht="14.25" customHeight="1" x14ac:dyDescent="0.25">
      <c r="A4298">
        <v>5173</v>
      </c>
      <c r="B4298" s="9">
        <v>45301.635416666701</v>
      </c>
      <c r="C4298" s="9">
        <v>45301.739583333299</v>
      </c>
      <c r="D4298" t="s">
        <v>2534</v>
      </c>
      <c r="E4298">
        <v>401</v>
      </c>
      <c r="F4298" t="s">
        <v>2527</v>
      </c>
      <c r="G4298" t="s">
        <v>3</v>
      </c>
      <c r="H4298" t="s">
        <v>1374</v>
      </c>
      <c r="I4298" s="63" t="e">
        <f t="array" ref="I4298">_xlfn.IFS(#REF!="1",1,#REF!="2",2,#REF!="3",3,#REF!="1A",4,#REF!="1B",5,#REF!="2A",6,#REF!="2B",7,#REF!="3A",8,#REF!="3B",9,#REF!="4A",10,#REF!="","")</f>
        <v>#REF!</v>
      </c>
      <c r="J4298">
        <f>VLOOKUP(F4298,profesor!$G$2:$H$101,2,0)</f>
        <v>40</v>
      </c>
      <c r="K4298">
        <f>VLOOKUP(H4298,ar_predmet!A:C,3,0)</f>
        <v>76</v>
      </c>
      <c r="L4298" s="3">
        <f>VLOOKUP(H4298,ar_predmet!A:C,2,FALSE())</f>
        <v>6114</v>
      </c>
      <c r="M4298">
        <f>+VLOOKUP(G4298,tip_dogodka!$B$2:$C$10,2,0)</f>
        <v>2</v>
      </c>
      <c r="N4298">
        <f>+VLOOKUP(E4298,prostor!$F$1:$G$101,2,0)</f>
        <v>10</v>
      </c>
      <c r="O4298">
        <f t="shared" si="267"/>
        <v>150</v>
      </c>
      <c r="P4298">
        <f>VLOOKUP(O4298,mi2hh!A$2:B$4261,2,FALSE())</f>
        <v>3</v>
      </c>
      <c r="Q4298" t="str">
        <f t="shared" si="268"/>
        <v>Red</v>
      </c>
      <c r="R4298" t="str">
        <f t="shared" si="269"/>
        <v>UN</v>
      </c>
      <c r="S4298" s="24" t="s">
        <v>1202</v>
      </c>
      <c r="T4298" t="str">
        <f t="shared" si="266"/>
        <v>2</v>
      </c>
      <c r="U4298">
        <f>VLOOKUP(S4298,ar_skupina!L$2:M$136,2,FALSE())</f>
        <v>59</v>
      </c>
    </row>
    <row r="4299" spans="1:21" ht="14.25" customHeight="1" x14ac:dyDescent="0.25">
      <c r="A4299">
        <v>5175</v>
      </c>
      <c r="B4299" s="9">
        <v>45266.375</v>
      </c>
      <c r="C4299" s="9">
        <v>45266.479166666701</v>
      </c>
      <c r="D4299" t="s">
        <v>2550</v>
      </c>
      <c r="E4299">
        <v>403</v>
      </c>
      <c r="F4299" t="s">
        <v>2527</v>
      </c>
      <c r="G4299" t="s">
        <v>3</v>
      </c>
      <c r="H4299" t="s">
        <v>1372</v>
      </c>
      <c r="I4299" s="63" t="e">
        <f t="array" ref="I4299">_xlfn.IFS(#REF!="1",1,#REF!="2",2,#REF!="3",3,#REF!="1A",4,#REF!="1B",5,#REF!="2A",6,#REF!="2B",7,#REF!="3A",8,#REF!="3B",9,#REF!="4A",10,#REF!="","")</f>
        <v>#REF!</v>
      </c>
      <c r="J4299">
        <f>VLOOKUP(F4299,profesor!$G$2:$H$101,2,0)</f>
        <v>40</v>
      </c>
      <c r="K4299">
        <f>VLOOKUP(H4299,ar_predmet!A:C,3,0)</f>
        <v>17</v>
      </c>
      <c r="L4299" s="3">
        <f>VLOOKUP(H4299,ar_predmet!A:C,2,FALSE())</f>
        <v>5215</v>
      </c>
      <c r="M4299">
        <f>+VLOOKUP(G4299,tip_dogodka!$B$2:$C$10,2,0)</f>
        <v>2</v>
      </c>
      <c r="N4299">
        <f>+VLOOKUP(E4299,prostor!$F$1:$G$101,2,0)</f>
        <v>12</v>
      </c>
      <c r="O4299">
        <f t="shared" si="267"/>
        <v>150</v>
      </c>
      <c r="P4299">
        <f>VLOOKUP(O4299,mi2hh!A$2:B$4261,2,FALSE())</f>
        <v>3</v>
      </c>
      <c r="Q4299" t="str">
        <f t="shared" si="268"/>
        <v>Red</v>
      </c>
      <c r="R4299" t="str">
        <f t="shared" si="269"/>
        <v>VS</v>
      </c>
      <c r="S4299" s="24" t="s">
        <v>1157</v>
      </c>
      <c r="T4299" t="str">
        <f t="shared" si="266"/>
        <v/>
      </c>
      <c r="U4299">
        <f>VLOOKUP(S4299,ar_skupina!L$2:M$136,2,FALSE())</f>
        <v>20</v>
      </c>
    </row>
    <row r="4300" spans="1:21" ht="14.25" customHeight="1" x14ac:dyDescent="0.25">
      <c r="A4300">
        <v>5176</v>
      </c>
      <c r="B4300" s="9">
        <v>45218.53125</v>
      </c>
      <c r="C4300" s="9">
        <v>45218.635416666701</v>
      </c>
      <c r="D4300" t="s">
        <v>2545</v>
      </c>
      <c r="E4300" t="s">
        <v>16</v>
      </c>
      <c r="F4300" t="s">
        <v>2527</v>
      </c>
      <c r="G4300" t="s">
        <v>5</v>
      </c>
      <c r="H4300" t="s">
        <v>1370</v>
      </c>
      <c r="I4300" s="63" t="e">
        <f t="array" ref="I4300">_xlfn.IFS(#REF!="1",1,#REF!="2",2,#REF!="3",3,#REF!="1A",4,#REF!="1B",5,#REF!="2A",6,#REF!="2B",7,#REF!="3A",8,#REF!="3B",9,#REF!="4A",10,#REF!="","")</f>
        <v>#REF!</v>
      </c>
      <c r="J4300">
        <f>VLOOKUP(F4300,profesor!$G$2:$H$101,2,0)</f>
        <v>40</v>
      </c>
      <c r="K4300">
        <f>VLOOKUP(H4300,ar_predmet!A:C,3,0)</f>
        <v>152</v>
      </c>
      <c r="L4300" s="3">
        <f>VLOOKUP(H4300,ar_predmet!A:C,2,FALSE())</f>
        <v>7112</v>
      </c>
      <c r="M4300">
        <f>+VLOOKUP(G4300,tip_dogodka!$B$2:$C$10,2,0)</f>
        <v>4</v>
      </c>
      <c r="N4300">
        <f>+VLOOKUP(E4300,prostor!$F$1:$G$101,2,0)</f>
        <v>54</v>
      </c>
      <c r="O4300">
        <f t="shared" si="267"/>
        <v>150</v>
      </c>
      <c r="P4300">
        <f>VLOOKUP(O4300,mi2hh!A$2:B$4261,2,FALSE())</f>
        <v>3</v>
      </c>
      <c r="Q4300" t="str">
        <f t="shared" si="268"/>
        <v>Red</v>
      </c>
      <c r="R4300" t="str">
        <f t="shared" si="269"/>
        <v>MA</v>
      </c>
      <c r="S4300" s="24" t="s">
        <v>1225</v>
      </c>
      <c r="T4300" t="str">
        <f t="shared" si="266"/>
        <v/>
      </c>
      <c r="U4300">
        <f>VLOOKUP(S4300,ar_skupina!L$2:M$136,2,FALSE())</f>
        <v>81</v>
      </c>
    </row>
    <row r="4301" spans="1:21" ht="14.25" customHeight="1" x14ac:dyDescent="0.25">
      <c r="A4301">
        <v>5177</v>
      </c>
      <c r="B4301" s="9">
        <v>45300.635416666701</v>
      </c>
      <c r="C4301" s="9">
        <v>45300.739583333299</v>
      </c>
      <c r="D4301" t="s">
        <v>2552</v>
      </c>
      <c r="E4301" t="s">
        <v>16</v>
      </c>
      <c r="F4301" t="s">
        <v>2527</v>
      </c>
      <c r="G4301" t="s">
        <v>5</v>
      </c>
      <c r="H4301" t="s">
        <v>1374</v>
      </c>
      <c r="I4301" s="63" t="e">
        <f t="array" ref="I4301">_xlfn.IFS(#REF!="1",1,#REF!="2",2,#REF!="3",3,#REF!="1A",4,#REF!="1B",5,#REF!="2A",6,#REF!="2B",7,#REF!="3A",8,#REF!="3B",9,#REF!="4A",10,#REF!="","")</f>
        <v>#REF!</v>
      </c>
      <c r="J4301">
        <f>VLOOKUP(F4301,profesor!$G$2:$H$101,2,0)</f>
        <v>40</v>
      </c>
      <c r="K4301">
        <f>VLOOKUP(H4301,ar_predmet!A:C,3,0)</f>
        <v>76</v>
      </c>
      <c r="L4301" s="3">
        <f>VLOOKUP(H4301,ar_predmet!A:C,2,FALSE())</f>
        <v>6114</v>
      </c>
      <c r="M4301">
        <f>+VLOOKUP(G4301,tip_dogodka!$B$2:$C$10,2,0)</f>
        <v>4</v>
      </c>
      <c r="N4301">
        <f>+VLOOKUP(E4301,prostor!$F$1:$G$101,2,0)</f>
        <v>54</v>
      </c>
      <c r="O4301">
        <f t="shared" si="267"/>
        <v>150</v>
      </c>
      <c r="P4301">
        <f>VLOOKUP(O4301,mi2hh!A$2:B$4261,2,FALSE())</f>
        <v>3</v>
      </c>
      <c r="Q4301" t="str">
        <f t="shared" si="268"/>
        <v>Red</v>
      </c>
      <c r="R4301" t="str">
        <f t="shared" si="269"/>
        <v>UN</v>
      </c>
      <c r="S4301" s="24" t="s">
        <v>1202</v>
      </c>
      <c r="T4301" t="str">
        <f t="shared" si="266"/>
        <v>2</v>
      </c>
      <c r="U4301">
        <f>VLOOKUP(S4301,ar_skupina!L$2:M$136,2,FALSE())</f>
        <v>59</v>
      </c>
    </row>
    <row r="4302" spans="1:21" ht="14.25" customHeight="1" x14ac:dyDescent="0.25">
      <c r="A4302">
        <v>5178</v>
      </c>
      <c r="B4302" s="9">
        <v>45380.375</v>
      </c>
      <c r="C4302" s="9">
        <v>45380.479166666701</v>
      </c>
      <c r="D4302" t="s">
        <v>2539</v>
      </c>
      <c r="E4302">
        <v>412</v>
      </c>
      <c r="F4302" t="s">
        <v>2527</v>
      </c>
      <c r="G4302" t="s">
        <v>3</v>
      </c>
      <c r="H4302" t="s">
        <v>1368</v>
      </c>
      <c r="I4302" s="63" t="e">
        <f t="array" ref="I4302">_xlfn.IFS(#REF!="1",1,#REF!="2",2,#REF!="3",3,#REF!="1A",4,#REF!="1B",5,#REF!="2A",6,#REF!="2B",7,#REF!="3A",8,#REF!="3B",9,#REF!="4A",10,#REF!="","")</f>
        <v>#REF!</v>
      </c>
      <c r="J4302">
        <f>VLOOKUP(F4302,profesor!$G$2:$H$101,2,0)</f>
        <v>40</v>
      </c>
      <c r="K4302">
        <f>VLOOKUP(H4302,ar_predmet!A:C,3,0)</f>
        <v>119</v>
      </c>
      <c r="L4302" s="3">
        <f>VLOOKUP(H4302,ar_predmet!A:C,2,FALSE())</f>
        <v>6312</v>
      </c>
      <c r="M4302">
        <f>+VLOOKUP(G4302,tip_dogodka!$B$2:$C$10,2,0)</f>
        <v>2</v>
      </c>
      <c r="N4302">
        <f>+VLOOKUP(E4302,prostor!$F$1:$G$101,2,0)</f>
        <v>15</v>
      </c>
      <c r="O4302">
        <f t="shared" si="267"/>
        <v>150</v>
      </c>
      <c r="P4302">
        <f>VLOOKUP(O4302,mi2hh!A$2:B$4261,2,FALSE())</f>
        <v>3</v>
      </c>
      <c r="Q4302" t="str">
        <f t="shared" si="268"/>
        <v>Red</v>
      </c>
      <c r="R4302" t="str">
        <f t="shared" si="269"/>
        <v>UN</v>
      </c>
      <c r="S4302" s="24" t="s">
        <v>1216</v>
      </c>
      <c r="T4302" t="str">
        <f t="shared" si="266"/>
        <v/>
      </c>
      <c r="U4302">
        <f>VLOOKUP(S4302,ar_skupina!L$2:M$136,2,FALSE())</f>
        <v>73</v>
      </c>
    </row>
    <row r="4303" spans="1:21" ht="14.25" customHeight="1" x14ac:dyDescent="0.25">
      <c r="A4303">
        <v>5180</v>
      </c>
      <c r="B4303" s="9">
        <v>45212.791666666701</v>
      </c>
      <c r="C4303" s="9">
        <v>45212.958333333299</v>
      </c>
      <c r="D4303" t="s">
        <v>2556</v>
      </c>
      <c r="E4303" t="s">
        <v>17</v>
      </c>
      <c r="F4303" t="s">
        <v>2527</v>
      </c>
      <c r="G4303" t="s">
        <v>8</v>
      </c>
      <c r="H4303" t="s">
        <v>1492</v>
      </c>
      <c r="I4303" s="63" t="e">
        <f t="array" ref="I4303">_xlfn.IFS(#REF!="1",1,#REF!="2",2,#REF!="3",3,#REF!="1A",4,#REF!="1B",5,#REF!="2A",6,#REF!="2B",7,#REF!="3A",8,#REF!="3B",9,#REF!="4A",10,#REF!="","")</f>
        <v>#REF!</v>
      </c>
      <c r="J4303">
        <f>VLOOKUP(F4303,profesor!$G$2:$H$101,2,0)</f>
        <v>40</v>
      </c>
      <c r="K4303">
        <f>VLOOKUP(H4303,ar_predmet!A:C,3,0)</f>
        <v>18</v>
      </c>
      <c r="L4303" s="3">
        <f>VLOOKUP(H4303,ar_predmet!A:C,2,FALSE())</f>
        <v>5217</v>
      </c>
      <c r="M4303">
        <f>+VLOOKUP(G4303,tip_dogodka!$B$2:$C$10,2,0)</f>
        <v>7</v>
      </c>
      <c r="N4303">
        <f>+VLOOKUP(E4303,prostor!$F$1:$G$101,2,0)</f>
        <v>55</v>
      </c>
      <c r="O4303">
        <f t="shared" si="267"/>
        <v>240</v>
      </c>
      <c r="P4303">
        <f>VLOOKUP(O4303,mi2hh!A$2:B$4261,2,FALSE())</f>
        <v>5</v>
      </c>
      <c r="Q4303" t="str">
        <f t="shared" si="268"/>
        <v>Izr</v>
      </c>
      <c r="R4303" t="str">
        <f t="shared" si="269"/>
        <v>VS</v>
      </c>
      <c r="S4303" s="24" t="s">
        <v>1240</v>
      </c>
      <c r="T4303" t="str">
        <f t="shared" si="266"/>
        <v/>
      </c>
      <c r="U4303">
        <f>VLOOKUP(S4303,ar_skupina!L$2:M$136,2,FALSE())</f>
        <v>94</v>
      </c>
    </row>
    <row r="4304" spans="1:21" ht="14.25" customHeight="1" x14ac:dyDescent="0.25">
      <c r="A4304">
        <v>5181</v>
      </c>
      <c r="B4304" s="9">
        <v>45257.489583333299</v>
      </c>
      <c r="C4304" s="9">
        <v>45257.59375</v>
      </c>
      <c r="D4304" t="s">
        <v>2531</v>
      </c>
      <c r="E4304" t="s">
        <v>16</v>
      </c>
      <c r="F4304" t="s">
        <v>2527</v>
      </c>
      <c r="G4304" t="s">
        <v>4</v>
      </c>
      <c r="H4304" t="s">
        <v>2427</v>
      </c>
      <c r="I4304" s="63" t="e">
        <f t="array" ref="I4304">_xlfn.IFS(#REF!="1",1,#REF!="2",2,#REF!="3",3,#REF!="1A",4,#REF!="1B",5,#REF!="2A",6,#REF!="2B",7,#REF!="3A",8,#REF!="3B",9,#REF!="4A",10,#REF!="","")</f>
        <v>#REF!</v>
      </c>
      <c r="J4304">
        <f>VLOOKUP(F4304,profesor!$G$2:$H$101,2,0)</f>
        <v>40</v>
      </c>
      <c r="K4304">
        <f>VLOOKUP(H4304,ar_predmet!A:C,3,0)</f>
        <v>72</v>
      </c>
      <c r="L4304" s="3">
        <f>VLOOKUP(H4304,ar_predmet!A:C,2,FALSE())</f>
        <v>6105</v>
      </c>
      <c r="M4304">
        <f>+VLOOKUP(G4304,tip_dogodka!$B$2:$C$10,2,0)</f>
        <v>3</v>
      </c>
      <c r="N4304">
        <f>+VLOOKUP(E4304,prostor!$F$1:$G$101,2,0)</f>
        <v>54</v>
      </c>
      <c r="O4304">
        <f t="shared" si="267"/>
        <v>150</v>
      </c>
      <c r="P4304">
        <f>VLOOKUP(O4304,mi2hh!A$2:B$4261,2,FALSE())</f>
        <v>3</v>
      </c>
      <c r="Q4304" t="str">
        <f t="shared" si="268"/>
        <v>Red</v>
      </c>
      <c r="R4304" t="str">
        <f t="shared" si="269"/>
        <v>UN</v>
      </c>
      <c r="S4304" s="24" t="s">
        <v>1192</v>
      </c>
      <c r="T4304" t="str">
        <f t="shared" si="266"/>
        <v/>
      </c>
      <c r="U4304">
        <f>VLOOKUP(S4304,ar_skupina!L$2:M$136,2,FALSE())</f>
        <v>50</v>
      </c>
    </row>
    <row r="4305" spans="1:21" ht="14.25" customHeight="1" x14ac:dyDescent="0.25">
      <c r="A4305">
        <v>5182</v>
      </c>
      <c r="B4305" s="9">
        <v>45418.53125</v>
      </c>
      <c r="C4305" s="9">
        <v>45418.635416666701</v>
      </c>
      <c r="D4305" t="s">
        <v>2557</v>
      </c>
      <c r="E4305">
        <v>402</v>
      </c>
      <c r="F4305" t="s">
        <v>2527</v>
      </c>
      <c r="G4305" t="s">
        <v>8</v>
      </c>
      <c r="H4305" t="s">
        <v>1376</v>
      </c>
      <c r="I4305" s="63" t="e">
        <f t="array" ref="I4305">_xlfn.IFS(#REF!="1",1,#REF!="2",2,#REF!="3",3,#REF!="1A",4,#REF!="1B",5,#REF!="2A",6,#REF!="2B",7,#REF!="3A",8,#REF!="3B",9,#REF!="4A",10,#REF!="","")</f>
        <v>#REF!</v>
      </c>
      <c r="J4305">
        <f>VLOOKUP(F4305,profesor!$G$2:$H$101,2,0)</f>
        <v>40</v>
      </c>
      <c r="K4305">
        <f>VLOOKUP(H4305,ar_predmet!A:C,3,0)</f>
        <v>3</v>
      </c>
      <c r="L4305" s="3">
        <f>VLOOKUP(H4305,ar_predmet!A:C,2,FALSE())</f>
        <v>5107</v>
      </c>
      <c r="M4305">
        <f>+VLOOKUP(G4305,tip_dogodka!$B$2:$C$10,2,0)</f>
        <v>7</v>
      </c>
      <c r="N4305">
        <f>+VLOOKUP(E4305,prostor!$F$1:$G$101,2,0)</f>
        <v>11</v>
      </c>
      <c r="O4305">
        <f t="shared" si="267"/>
        <v>150</v>
      </c>
      <c r="P4305">
        <f>VLOOKUP(O4305,mi2hh!A$2:B$4261,2,FALSE())</f>
        <v>3</v>
      </c>
      <c r="Q4305" t="str">
        <f t="shared" si="268"/>
        <v>Red</v>
      </c>
      <c r="R4305" t="str">
        <f t="shared" si="269"/>
        <v>VS</v>
      </c>
      <c r="S4305" s="24" t="s">
        <v>1128</v>
      </c>
      <c r="T4305" t="str">
        <f t="shared" si="266"/>
        <v/>
      </c>
      <c r="U4305">
        <f>VLOOKUP(S4305,ar_skupina!L$2:M$136,2,FALSE())</f>
        <v>1</v>
      </c>
    </row>
    <row r="4306" spans="1:21" ht="14.25" customHeight="1" x14ac:dyDescent="0.25">
      <c r="A4306">
        <v>5183</v>
      </c>
      <c r="B4306" s="9">
        <v>45253.489583333299</v>
      </c>
      <c r="C4306" s="9">
        <v>45253.59375</v>
      </c>
      <c r="D4306" t="s">
        <v>2531</v>
      </c>
      <c r="E4306" t="s">
        <v>16</v>
      </c>
      <c r="F4306" t="s">
        <v>2527</v>
      </c>
      <c r="G4306" t="s">
        <v>4</v>
      </c>
      <c r="H4306" t="s">
        <v>2427</v>
      </c>
      <c r="I4306" s="63" t="e">
        <f t="array" ref="I4306">_xlfn.IFS(#REF!="1",1,#REF!="2",2,#REF!="3",3,#REF!="1A",4,#REF!="1B",5,#REF!="2A",6,#REF!="2B",7,#REF!="3A",8,#REF!="3B",9,#REF!="4A",10,#REF!="","")</f>
        <v>#REF!</v>
      </c>
      <c r="J4306">
        <f>VLOOKUP(F4306,profesor!$G$2:$H$101,2,0)</f>
        <v>40</v>
      </c>
      <c r="K4306">
        <f>VLOOKUP(H4306,ar_predmet!A:C,3,0)</f>
        <v>72</v>
      </c>
      <c r="L4306" s="3">
        <f>VLOOKUP(H4306,ar_predmet!A:C,2,FALSE())</f>
        <v>6105</v>
      </c>
      <c r="M4306">
        <f>+VLOOKUP(G4306,tip_dogodka!$B$2:$C$10,2,0)</f>
        <v>3</v>
      </c>
      <c r="N4306">
        <f>+VLOOKUP(E4306,prostor!$F$1:$G$101,2,0)</f>
        <v>54</v>
      </c>
      <c r="O4306">
        <f t="shared" si="267"/>
        <v>150</v>
      </c>
      <c r="P4306">
        <f>VLOOKUP(O4306,mi2hh!A$2:B$4261,2,FALSE())</f>
        <v>3</v>
      </c>
      <c r="Q4306" t="str">
        <f t="shared" si="268"/>
        <v>Red</v>
      </c>
      <c r="R4306" t="str">
        <f t="shared" si="269"/>
        <v>UN</v>
      </c>
      <c r="S4306" s="24" t="s">
        <v>1192</v>
      </c>
      <c r="T4306" t="str">
        <f t="shared" si="266"/>
        <v/>
      </c>
      <c r="U4306">
        <f>VLOOKUP(S4306,ar_skupina!L$2:M$136,2,FALSE())</f>
        <v>50</v>
      </c>
    </row>
    <row r="4307" spans="1:21" ht="14.25" customHeight="1" x14ac:dyDescent="0.25">
      <c r="A4307">
        <v>5184</v>
      </c>
      <c r="B4307" s="9">
        <v>45259.489583333299</v>
      </c>
      <c r="C4307" s="9">
        <v>45259.59375</v>
      </c>
      <c r="D4307" t="s">
        <v>2531</v>
      </c>
      <c r="E4307" t="s">
        <v>16</v>
      </c>
      <c r="F4307" t="s">
        <v>2527</v>
      </c>
      <c r="G4307" t="s">
        <v>4</v>
      </c>
      <c r="H4307" t="s">
        <v>2427</v>
      </c>
      <c r="I4307" s="63" t="e">
        <f t="array" ref="I4307">_xlfn.IFS(#REF!="1",1,#REF!="2",2,#REF!="3",3,#REF!="1A",4,#REF!="1B",5,#REF!="2A",6,#REF!="2B",7,#REF!="3A",8,#REF!="3B",9,#REF!="4A",10,#REF!="","")</f>
        <v>#REF!</v>
      </c>
      <c r="J4307">
        <f>VLOOKUP(F4307,profesor!$G$2:$H$101,2,0)</f>
        <v>40</v>
      </c>
      <c r="K4307">
        <f>VLOOKUP(H4307,ar_predmet!A:C,3,0)</f>
        <v>72</v>
      </c>
      <c r="L4307" s="3">
        <f>VLOOKUP(H4307,ar_predmet!A:C,2,FALSE())</f>
        <v>6105</v>
      </c>
      <c r="M4307">
        <f>+VLOOKUP(G4307,tip_dogodka!$B$2:$C$10,2,0)</f>
        <v>3</v>
      </c>
      <c r="N4307">
        <f>+VLOOKUP(E4307,prostor!$F$1:$G$101,2,0)</f>
        <v>54</v>
      </c>
      <c r="O4307">
        <f t="shared" si="267"/>
        <v>150</v>
      </c>
      <c r="P4307">
        <f>VLOOKUP(O4307,mi2hh!A$2:B$4261,2,FALSE())</f>
        <v>3</v>
      </c>
      <c r="Q4307" t="str">
        <f t="shared" si="268"/>
        <v>Red</v>
      </c>
      <c r="R4307" t="str">
        <f t="shared" si="269"/>
        <v>UN</v>
      </c>
      <c r="S4307" s="24" t="s">
        <v>1192</v>
      </c>
      <c r="T4307" t="str">
        <f t="shared" si="266"/>
        <v/>
      </c>
      <c r="U4307">
        <f>VLOOKUP(S4307,ar_skupina!L$2:M$136,2,FALSE())</f>
        <v>50</v>
      </c>
    </row>
    <row r="4308" spans="1:21" ht="14.25" customHeight="1" x14ac:dyDescent="0.25">
      <c r="A4308">
        <v>5186</v>
      </c>
      <c r="B4308" s="9">
        <v>45294.489583333299</v>
      </c>
      <c r="C4308" s="9">
        <v>45294.59375</v>
      </c>
      <c r="D4308" t="s">
        <v>2543</v>
      </c>
      <c r="E4308">
        <v>301</v>
      </c>
      <c r="F4308" t="s">
        <v>2527</v>
      </c>
      <c r="G4308" t="s">
        <v>3</v>
      </c>
      <c r="H4308" t="s">
        <v>1374</v>
      </c>
      <c r="I4308" s="63" t="e">
        <f t="array" ref="I4308">_xlfn.IFS(#REF!="1",1,#REF!="2",2,#REF!="3",3,#REF!="1A",4,#REF!="1B",5,#REF!="2A",6,#REF!="2B",7,#REF!="3A",8,#REF!="3B",9,#REF!="4A",10,#REF!="","")</f>
        <v>#REF!</v>
      </c>
      <c r="J4308">
        <f>VLOOKUP(F4308,profesor!$G$2:$H$101,2,0)</f>
        <v>40</v>
      </c>
      <c r="K4308">
        <f>VLOOKUP(H4308,ar_predmet!A:C,3,0)</f>
        <v>76</v>
      </c>
      <c r="L4308" s="3">
        <f>VLOOKUP(H4308,ar_predmet!A:C,2,FALSE())</f>
        <v>6114</v>
      </c>
      <c r="M4308">
        <f>+VLOOKUP(G4308,tip_dogodka!$B$2:$C$10,2,0)</f>
        <v>2</v>
      </c>
      <c r="N4308">
        <f>+VLOOKUP(E4308,prostor!$F$1:$G$101,2,0)</f>
        <v>5</v>
      </c>
      <c r="O4308">
        <f t="shared" si="267"/>
        <v>150</v>
      </c>
      <c r="P4308">
        <f>VLOOKUP(O4308,mi2hh!A$2:B$4261,2,FALSE())</f>
        <v>3</v>
      </c>
      <c r="Q4308" t="str">
        <f t="shared" si="268"/>
        <v>Red</v>
      </c>
      <c r="R4308" t="str">
        <f t="shared" si="269"/>
        <v>UN</v>
      </c>
      <c r="S4308" s="24" t="s">
        <v>1201</v>
      </c>
      <c r="T4308" t="str">
        <f t="shared" si="266"/>
        <v>1</v>
      </c>
      <c r="U4308">
        <f>VLOOKUP(S4308,ar_skupina!L$2:M$136,2,FALSE())</f>
        <v>58</v>
      </c>
    </row>
    <row r="4309" spans="1:21" ht="14.25" customHeight="1" x14ac:dyDescent="0.25">
      <c r="A4309">
        <v>5187</v>
      </c>
      <c r="B4309" s="9">
        <v>45379.75</v>
      </c>
      <c r="C4309" s="9">
        <v>45379.854166666701</v>
      </c>
      <c r="D4309" t="s">
        <v>2533</v>
      </c>
      <c r="E4309" t="s">
        <v>16</v>
      </c>
      <c r="F4309" t="s">
        <v>2527</v>
      </c>
      <c r="G4309" t="s">
        <v>5</v>
      </c>
      <c r="H4309" t="s">
        <v>1368</v>
      </c>
      <c r="I4309" s="63" t="e">
        <f t="array" ref="I4309">_xlfn.IFS(#REF!="1",1,#REF!="2",2,#REF!="3",3,#REF!="1A",4,#REF!="1B",5,#REF!="2A",6,#REF!="2B",7,#REF!="3A",8,#REF!="3B",9,#REF!="4A",10,#REF!="","")</f>
        <v>#REF!</v>
      </c>
      <c r="J4309">
        <f>VLOOKUP(F4309,profesor!$G$2:$H$101,2,0)</f>
        <v>40</v>
      </c>
      <c r="K4309">
        <f>VLOOKUP(H4309,ar_predmet!A:C,3,0)</f>
        <v>119</v>
      </c>
      <c r="L4309" s="3">
        <f>VLOOKUP(H4309,ar_predmet!A:C,2,FALSE())</f>
        <v>6312</v>
      </c>
      <c r="M4309">
        <f>+VLOOKUP(G4309,tip_dogodka!$B$2:$C$10,2,0)</f>
        <v>4</v>
      </c>
      <c r="N4309">
        <f>+VLOOKUP(E4309,prostor!$F$1:$G$101,2,0)</f>
        <v>54</v>
      </c>
      <c r="O4309">
        <f t="shared" si="267"/>
        <v>150</v>
      </c>
      <c r="P4309">
        <f>VLOOKUP(O4309,mi2hh!A$2:B$4261,2,FALSE())</f>
        <v>3</v>
      </c>
      <c r="Q4309" t="str">
        <f t="shared" si="268"/>
        <v>Red</v>
      </c>
      <c r="R4309" t="str">
        <f t="shared" si="269"/>
        <v>UN</v>
      </c>
      <c r="S4309" s="24" t="s">
        <v>1216</v>
      </c>
      <c r="T4309" t="str">
        <f t="shared" si="266"/>
        <v/>
      </c>
      <c r="U4309">
        <f>VLOOKUP(S4309,ar_skupina!L$2:M$136,2,FALSE())</f>
        <v>73</v>
      </c>
    </row>
    <row r="4310" spans="1:21" ht="14.25" customHeight="1" x14ac:dyDescent="0.25">
      <c r="A4310">
        <v>5188</v>
      </c>
      <c r="B4310" s="9">
        <v>45223.53125</v>
      </c>
      <c r="C4310" s="9">
        <v>45223.635416666701</v>
      </c>
      <c r="D4310" t="s">
        <v>2545</v>
      </c>
      <c r="E4310" t="s">
        <v>16</v>
      </c>
      <c r="F4310" t="s">
        <v>2527</v>
      </c>
      <c r="G4310" t="s">
        <v>5</v>
      </c>
      <c r="H4310" t="s">
        <v>1370</v>
      </c>
      <c r="I4310" s="63" t="e">
        <f t="array" ref="I4310">_xlfn.IFS(#REF!="1",1,#REF!="2",2,#REF!="3",3,#REF!="1A",4,#REF!="1B",5,#REF!="2A",6,#REF!="2B",7,#REF!="3A",8,#REF!="3B",9,#REF!="4A",10,#REF!="","")</f>
        <v>#REF!</v>
      </c>
      <c r="J4310">
        <f>VLOOKUP(F4310,profesor!$G$2:$H$101,2,0)</f>
        <v>40</v>
      </c>
      <c r="K4310">
        <f>VLOOKUP(H4310,ar_predmet!A:C,3,0)</f>
        <v>152</v>
      </c>
      <c r="L4310" s="3">
        <f>VLOOKUP(H4310,ar_predmet!A:C,2,FALSE())</f>
        <v>7112</v>
      </c>
      <c r="M4310">
        <f>+VLOOKUP(G4310,tip_dogodka!$B$2:$C$10,2,0)</f>
        <v>4</v>
      </c>
      <c r="N4310">
        <f>+VLOOKUP(E4310,prostor!$F$1:$G$101,2,0)</f>
        <v>54</v>
      </c>
      <c r="O4310">
        <f t="shared" si="267"/>
        <v>150</v>
      </c>
      <c r="P4310">
        <f>VLOOKUP(O4310,mi2hh!A$2:B$4261,2,FALSE())</f>
        <v>3</v>
      </c>
      <c r="Q4310" t="str">
        <f t="shared" si="268"/>
        <v>Red</v>
      </c>
      <c r="R4310" t="str">
        <f t="shared" si="269"/>
        <v>MA</v>
      </c>
      <c r="S4310" s="24" t="s">
        <v>1225</v>
      </c>
      <c r="T4310" t="str">
        <f t="shared" ref="T4310:T4367" si="270">IF(ISNUMBER(FIND("1. skupina",D4310)),"1",IF(ISNUMBER(FIND("2. skupina",D4310)),"2",IF(ISNUMBER(FIND("3. skupina",D4310)),"3",IF(ISNUMBER(FIND("1.a skupina",D4310)),"1A",IF(ISNUMBER(FIND("1.b skupina",D4310)),"1B",IF(ISNUMBER(FIND("2.a skupina",D4310)),"2A",IF(ISNUMBER(FIND("2.b skupina",D4310)),"2B",IF(ISNUMBER(FIND("3.a skupina",D4310)),"3A",IF(ISNUMBER(FIND("3.b skupina",D4310)),"3B",IF(ISNUMBER(FIND("4.a skupina",D4310)),"4A",""))))))))))</f>
        <v/>
      </c>
      <c r="U4310">
        <f>VLOOKUP(S4310,ar_skupina!L$2:M$136,2,FALSE())</f>
        <v>81</v>
      </c>
    </row>
    <row r="4311" spans="1:21" ht="14.25" customHeight="1" x14ac:dyDescent="0.25">
      <c r="A4311">
        <v>5189</v>
      </c>
      <c r="B4311" s="9">
        <v>45279.75</v>
      </c>
      <c r="C4311" s="9">
        <v>45279.916666666701</v>
      </c>
      <c r="D4311" t="s">
        <v>2558</v>
      </c>
      <c r="E4311" t="s">
        <v>17</v>
      </c>
      <c r="F4311" t="s">
        <v>2527</v>
      </c>
      <c r="G4311" t="s">
        <v>8</v>
      </c>
      <c r="H4311" t="s">
        <v>1517</v>
      </c>
      <c r="I4311" s="63" t="e">
        <f t="array" ref="I4311">_xlfn.IFS(#REF!="1",1,#REF!="2",2,#REF!="3",3,#REF!="1A",4,#REF!="1B",5,#REF!="2A",6,#REF!="2B",7,#REF!="3A",8,#REF!="3B",9,#REF!="4A",10,#REF!="","")</f>
        <v>#REF!</v>
      </c>
      <c r="J4311">
        <f>VLOOKUP(F4311,profesor!$G$2:$H$101,2,0)</f>
        <v>40</v>
      </c>
      <c r="K4311">
        <f>VLOOKUP(H4311,ar_predmet!A:C,3,0)</f>
        <v>153</v>
      </c>
      <c r="L4311" s="3">
        <f>VLOOKUP(H4311,ar_predmet!A:C,2,FALSE())</f>
        <v>7113</v>
      </c>
      <c r="M4311">
        <f>+VLOOKUP(G4311,tip_dogodka!$B$2:$C$10,2,0)</f>
        <v>7</v>
      </c>
      <c r="N4311">
        <f>+VLOOKUP(E4311,prostor!$F$1:$G$101,2,0)</f>
        <v>55</v>
      </c>
      <c r="O4311">
        <f t="shared" si="267"/>
        <v>240</v>
      </c>
      <c r="P4311">
        <f>VLOOKUP(O4311,mi2hh!A$2:B$4261,2,FALSE())</f>
        <v>5</v>
      </c>
      <c r="Q4311" t="str">
        <f t="shared" si="268"/>
        <v>Izr</v>
      </c>
      <c r="R4311" t="str">
        <f t="shared" si="269"/>
        <v>MA</v>
      </c>
      <c r="S4311" s="24" t="s">
        <v>1266</v>
      </c>
      <c r="T4311" t="str">
        <f t="shared" si="270"/>
        <v/>
      </c>
      <c r="U4311">
        <f>VLOOKUP(S4311,ar_skupina!L$2:M$136,2,FALSE())</f>
        <v>117</v>
      </c>
    </row>
    <row r="4312" spans="1:21" ht="14.25" customHeight="1" x14ac:dyDescent="0.25">
      <c r="A4312">
        <v>5190</v>
      </c>
      <c r="B4312" s="9">
        <v>45247.375</v>
      </c>
      <c r="C4312" s="9">
        <v>45247.479166666701</v>
      </c>
      <c r="D4312" t="s">
        <v>2526</v>
      </c>
      <c r="E4312" t="s">
        <v>17</v>
      </c>
      <c r="F4312" t="s">
        <v>2527</v>
      </c>
      <c r="G4312" t="s">
        <v>3</v>
      </c>
      <c r="H4312" t="s">
        <v>2465</v>
      </c>
      <c r="I4312" s="63" t="e">
        <f t="array" ref="I4312">_xlfn.IFS(#REF!="1",1,#REF!="2",2,#REF!="3",3,#REF!="1A",4,#REF!="1B",5,#REF!="2A",6,#REF!="2B",7,#REF!="3A",8,#REF!="3B",9,#REF!="4A",10,#REF!="","")</f>
        <v>#REF!</v>
      </c>
      <c r="J4312">
        <f>VLOOKUP(F4312,profesor!$G$2:$H$101,2,0)</f>
        <v>40</v>
      </c>
      <c r="K4312">
        <f>VLOOKUP(H4312,ar_predmet!A:C,3,0)</f>
        <v>178</v>
      </c>
      <c r="L4312" s="3">
        <f>VLOOKUP(H4312,ar_predmet!A:C,2,FALSE())</f>
        <v>7201</v>
      </c>
      <c r="M4312">
        <f>+VLOOKUP(G4312,tip_dogodka!$B$2:$C$10,2,0)</f>
        <v>2</v>
      </c>
      <c r="N4312">
        <f>+VLOOKUP(E4312,prostor!$F$1:$G$101,2,0)</f>
        <v>55</v>
      </c>
      <c r="O4312">
        <f t="shared" si="267"/>
        <v>150</v>
      </c>
      <c r="P4312">
        <f>VLOOKUP(O4312,mi2hh!A$2:B$4261,2,FALSE())</f>
        <v>3</v>
      </c>
      <c r="Q4312" t="str">
        <f t="shared" si="268"/>
        <v>Red</v>
      </c>
      <c r="R4312" t="str">
        <f t="shared" si="269"/>
        <v>MA</v>
      </c>
      <c r="S4312" s="24" t="s">
        <v>1230</v>
      </c>
      <c r="T4312" t="str">
        <f t="shared" si="270"/>
        <v/>
      </c>
      <c r="U4312">
        <f>VLOOKUP(S4312,ar_skupina!L$2:M$136,2,FALSE())</f>
        <v>86</v>
      </c>
    </row>
    <row r="4313" spans="1:21" ht="14.25" customHeight="1" x14ac:dyDescent="0.25">
      <c r="A4313">
        <v>5195</v>
      </c>
      <c r="B4313" s="9">
        <v>45250.489583333299</v>
      </c>
      <c r="C4313" s="9">
        <v>45250.59375</v>
      </c>
      <c r="D4313" t="s">
        <v>2531</v>
      </c>
      <c r="E4313" t="s">
        <v>16</v>
      </c>
      <c r="F4313" t="s">
        <v>2527</v>
      </c>
      <c r="G4313" t="s">
        <v>4</v>
      </c>
      <c r="H4313" t="s">
        <v>2427</v>
      </c>
      <c r="I4313" s="63" t="e">
        <f t="array" ref="I4313">_xlfn.IFS(#REF!="1",1,#REF!="2",2,#REF!="3",3,#REF!="1A",4,#REF!="1B",5,#REF!="2A",6,#REF!="2B",7,#REF!="3A",8,#REF!="3B",9,#REF!="4A",10,#REF!="","")</f>
        <v>#REF!</v>
      </c>
      <c r="J4313">
        <f>VLOOKUP(F4313,profesor!$G$2:$H$101,2,0)</f>
        <v>40</v>
      </c>
      <c r="K4313">
        <f>VLOOKUP(H4313,ar_predmet!A:C,3,0)</f>
        <v>72</v>
      </c>
      <c r="L4313" s="3">
        <f>VLOOKUP(H4313,ar_predmet!A:C,2,FALSE())</f>
        <v>6105</v>
      </c>
      <c r="M4313">
        <f>+VLOOKUP(G4313,tip_dogodka!$B$2:$C$10,2,0)</f>
        <v>3</v>
      </c>
      <c r="N4313">
        <f>+VLOOKUP(E4313,prostor!$F$1:$G$101,2,0)</f>
        <v>54</v>
      </c>
      <c r="O4313">
        <f t="shared" si="267"/>
        <v>150</v>
      </c>
      <c r="P4313">
        <f>VLOOKUP(O4313,mi2hh!A$2:B$4261,2,FALSE())</f>
        <v>3</v>
      </c>
      <c r="Q4313" t="str">
        <f t="shared" si="268"/>
        <v>Red</v>
      </c>
      <c r="R4313" t="str">
        <f t="shared" si="269"/>
        <v>UN</v>
      </c>
      <c r="S4313" s="24" t="s">
        <v>1192</v>
      </c>
      <c r="T4313" t="str">
        <f t="shared" si="270"/>
        <v/>
      </c>
      <c r="U4313">
        <f>VLOOKUP(S4313,ar_skupina!L$2:M$136,2,FALSE())</f>
        <v>50</v>
      </c>
    </row>
    <row r="4314" spans="1:21" ht="14.25" customHeight="1" x14ac:dyDescent="0.25">
      <c r="A4314">
        <v>5196</v>
      </c>
      <c r="B4314" s="9">
        <v>45271.375</v>
      </c>
      <c r="C4314" s="9">
        <v>45271.479166666701</v>
      </c>
      <c r="D4314" t="s">
        <v>2550</v>
      </c>
      <c r="E4314">
        <v>301</v>
      </c>
      <c r="F4314" t="s">
        <v>2527</v>
      </c>
      <c r="G4314" t="s">
        <v>3</v>
      </c>
      <c r="H4314" t="s">
        <v>1372</v>
      </c>
      <c r="I4314" s="63" t="e">
        <f t="array" ref="I4314">_xlfn.IFS(#REF!="1",1,#REF!="2",2,#REF!="3",3,#REF!="1A",4,#REF!="1B",5,#REF!="2A",6,#REF!="2B",7,#REF!="3A",8,#REF!="3B",9,#REF!="4A",10,#REF!="","")</f>
        <v>#REF!</v>
      </c>
      <c r="J4314">
        <f>VLOOKUP(F4314,profesor!$G$2:$H$101,2,0)</f>
        <v>40</v>
      </c>
      <c r="K4314">
        <f>VLOOKUP(H4314,ar_predmet!A:C,3,0)</f>
        <v>17</v>
      </c>
      <c r="L4314" s="3">
        <f>VLOOKUP(H4314,ar_predmet!A:C,2,FALSE())</f>
        <v>5215</v>
      </c>
      <c r="M4314">
        <f>+VLOOKUP(G4314,tip_dogodka!$B$2:$C$10,2,0)</f>
        <v>2</v>
      </c>
      <c r="N4314">
        <f>+VLOOKUP(E4314,prostor!$F$1:$G$101,2,0)</f>
        <v>5</v>
      </c>
      <c r="O4314">
        <f t="shared" si="267"/>
        <v>150</v>
      </c>
      <c r="P4314">
        <f>VLOOKUP(O4314,mi2hh!A$2:B$4261,2,FALSE())</f>
        <v>3</v>
      </c>
      <c r="Q4314" t="str">
        <f t="shared" si="268"/>
        <v>Red</v>
      </c>
      <c r="R4314" t="str">
        <f t="shared" si="269"/>
        <v>VS</v>
      </c>
      <c r="S4314" s="24" t="s">
        <v>1157</v>
      </c>
      <c r="T4314" t="str">
        <f t="shared" si="270"/>
        <v/>
      </c>
      <c r="U4314">
        <f>VLOOKUP(S4314,ar_skupina!L$2:M$136,2,FALSE())</f>
        <v>20</v>
      </c>
    </row>
    <row r="4315" spans="1:21" ht="14.25" customHeight="1" x14ac:dyDescent="0.25">
      <c r="A4315">
        <v>5198</v>
      </c>
      <c r="B4315" s="9">
        <v>45378.375</v>
      </c>
      <c r="C4315" s="9">
        <v>45378.479166666701</v>
      </c>
      <c r="D4315" t="s">
        <v>2533</v>
      </c>
      <c r="E4315" t="s">
        <v>16</v>
      </c>
      <c r="F4315" t="s">
        <v>2527</v>
      </c>
      <c r="G4315" t="s">
        <v>5</v>
      </c>
      <c r="H4315" t="s">
        <v>1368</v>
      </c>
      <c r="I4315" s="63" t="e">
        <f t="array" ref="I4315">_xlfn.IFS(#REF!="1",1,#REF!="2",2,#REF!="3",3,#REF!="1A",4,#REF!="1B",5,#REF!="2A",6,#REF!="2B",7,#REF!="3A",8,#REF!="3B",9,#REF!="4A",10,#REF!="","")</f>
        <v>#REF!</v>
      </c>
      <c r="J4315">
        <f>VLOOKUP(F4315,profesor!$G$2:$H$101,2,0)</f>
        <v>40</v>
      </c>
      <c r="K4315">
        <f>VLOOKUP(H4315,ar_predmet!A:C,3,0)</f>
        <v>119</v>
      </c>
      <c r="L4315" s="3">
        <f>VLOOKUP(H4315,ar_predmet!A:C,2,FALSE())</f>
        <v>6312</v>
      </c>
      <c r="M4315">
        <f>+VLOOKUP(G4315,tip_dogodka!$B$2:$C$10,2,0)</f>
        <v>4</v>
      </c>
      <c r="N4315">
        <f>+VLOOKUP(E4315,prostor!$F$1:$G$101,2,0)</f>
        <v>54</v>
      </c>
      <c r="O4315">
        <f t="shared" si="267"/>
        <v>150</v>
      </c>
      <c r="P4315">
        <f>VLOOKUP(O4315,mi2hh!A$2:B$4261,2,FALSE())</f>
        <v>3</v>
      </c>
      <c r="Q4315" t="str">
        <f t="shared" si="268"/>
        <v>Red</v>
      </c>
      <c r="R4315" t="str">
        <f t="shared" si="269"/>
        <v>UN</v>
      </c>
      <c r="S4315" s="24" t="s">
        <v>1216</v>
      </c>
      <c r="T4315" t="str">
        <f t="shared" si="270"/>
        <v/>
      </c>
      <c r="U4315">
        <f>VLOOKUP(S4315,ar_skupina!L$2:M$136,2,FALSE())</f>
        <v>73</v>
      </c>
    </row>
    <row r="4316" spans="1:21" ht="14.25" customHeight="1" x14ac:dyDescent="0.25">
      <c r="A4316">
        <v>5199</v>
      </c>
      <c r="B4316" s="9">
        <v>45302.489583333299</v>
      </c>
      <c r="C4316" s="9">
        <v>45302.59375</v>
      </c>
      <c r="D4316" t="s">
        <v>2543</v>
      </c>
      <c r="E4316">
        <v>401</v>
      </c>
      <c r="F4316" t="s">
        <v>2527</v>
      </c>
      <c r="G4316" t="s">
        <v>3</v>
      </c>
      <c r="H4316" t="s">
        <v>1374</v>
      </c>
      <c r="I4316" s="63" t="e">
        <f t="array" ref="I4316">_xlfn.IFS(#REF!="1",1,#REF!="2",2,#REF!="3",3,#REF!="1A",4,#REF!="1B",5,#REF!="2A",6,#REF!="2B",7,#REF!="3A",8,#REF!="3B",9,#REF!="4A",10,#REF!="","")</f>
        <v>#REF!</v>
      </c>
      <c r="J4316">
        <f>VLOOKUP(F4316,profesor!$G$2:$H$101,2,0)</f>
        <v>40</v>
      </c>
      <c r="K4316">
        <f>VLOOKUP(H4316,ar_predmet!A:C,3,0)</f>
        <v>76</v>
      </c>
      <c r="L4316" s="3">
        <f>VLOOKUP(H4316,ar_predmet!A:C,2,FALSE())</f>
        <v>6114</v>
      </c>
      <c r="M4316">
        <f>+VLOOKUP(G4316,tip_dogodka!$B$2:$C$10,2,0)</f>
        <v>2</v>
      </c>
      <c r="N4316">
        <f>+VLOOKUP(E4316,prostor!$F$1:$G$101,2,0)</f>
        <v>10</v>
      </c>
      <c r="O4316">
        <f t="shared" si="267"/>
        <v>150</v>
      </c>
      <c r="P4316">
        <f>VLOOKUP(O4316,mi2hh!A$2:B$4261,2,FALSE())</f>
        <v>3</v>
      </c>
      <c r="Q4316" t="str">
        <f t="shared" si="268"/>
        <v>Red</v>
      </c>
      <c r="R4316" t="str">
        <f t="shared" si="269"/>
        <v>UN</v>
      </c>
      <c r="S4316" s="24" t="s">
        <v>1201</v>
      </c>
      <c r="T4316" t="str">
        <f t="shared" si="270"/>
        <v>1</v>
      </c>
      <c r="U4316">
        <f>VLOOKUP(S4316,ar_skupina!L$2:M$136,2,FALSE())</f>
        <v>58</v>
      </c>
    </row>
    <row r="4317" spans="1:21" ht="14.25" customHeight="1" x14ac:dyDescent="0.25">
      <c r="A4317">
        <v>5201</v>
      </c>
      <c r="B4317" s="9">
        <v>45300.489583333299</v>
      </c>
      <c r="C4317" s="9">
        <v>45300.59375</v>
      </c>
      <c r="D4317" t="s">
        <v>2532</v>
      </c>
      <c r="E4317" t="s">
        <v>16</v>
      </c>
      <c r="F4317" t="s">
        <v>2527</v>
      </c>
      <c r="G4317" t="s">
        <v>5</v>
      </c>
      <c r="H4317" t="s">
        <v>1374</v>
      </c>
      <c r="I4317" s="63" t="e">
        <f t="array" ref="I4317">_xlfn.IFS(#REF!="1",1,#REF!="2",2,#REF!="3",3,#REF!="1A",4,#REF!="1B",5,#REF!="2A",6,#REF!="2B",7,#REF!="3A",8,#REF!="3B",9,#REF!="4A",10,#REF!="","")</f>
        <v>#REF!</v>
      </c>
      <c r="J4317">
        <f>VLOOKUP(F4317,profesor!$G$2:$H$101,2,0)</f>
        <v>40</v>
      </c>
      <c r="K4317">
        <f>VLOOKUP(H4317,ar_predmet!A:C,3,0)</f>
        <v>76</v>
      </c>
      <c r="L4317" s="3">
        <f>VLOOKUP(H4317,ar_predmet!A:C,2,FALSE())</f>
        <v>6114</v>
      </c>
      <c r="M4317">
        <f>+VLOOKUP(G4317,tip_dogodka!$B$2:$C$10,2,0)</f>
        <v>4</v>
      </c>
      <c r="N4317">
        <f>+VLOOKUP(E4317,prostor!$F$1:$G$101,2,0)</f>
        <v>54</v>
      </c>
      <c r="O4317">
        <f t="shared" si="267"/>
        <v>150</v>
      </c>
      <c r="P4317">
        <f>VLOOKUP(O4317,mi2hh!A$2:B$4261,2,FALSE())</f>
        <v>3</v>
      </c>
      <c r="Q4317" t="str">
        <f t="shared" si="268"/>
        <v>Red</v>
      </c>
      <c r="R4317" t="str">
        <f t="shared" si="269"/>
        <v>UN</v>
      </c>
      <c r="S4317" s="24" t="s">
        <v>1201</v>
      </c>
      <c r="T4317" t="str">
        <f t="shared" si="270"/>
        <v>1</v>
      </c>
      <c r="U4317">
        <f>VLOOKUP(S4317,ar_skupina!L$2:M$136,2,FALSE())</f>
        <v>58</v>
      </c>
    </row>
    <row r="4318" spans="1:21" ht="14.25" customHeight="1" x14ac:dyDescent="0.25">
      <c r="A4318">
        <v>5202</v>
      </c>
      <c r="B4318" s="9">
        <v>45377.375</v>
      </c>
      <c r="C4318" s="9">
        <v>45377.479166666701</v>
      </c>
      <c r="D4318" t="s">
        <v>2539</v>
      </c>
      <c r="E4318">
        <v>412</v>
      </c>
      <c r="F4318" t="s">
        <v>2527</v>
      </c>
      <c r="G4318" t="s">
        <v>3</v>
      </c>
      <c r="H4318" t="s">
        <v>1368</v>
      </c>
      <c r="I4318" s="63" t="e">
        <f t="array" ref="I4318">_xlfn.IFS(#REF!="1",1,#REF!="2",2,#REF!="3",3,#REF!="1A",4,#REF!="1B",5,#REF!="2A",6,#REF!="2B",7,#REF!="3A",8,#REF!="3B",9,#REF!="4A",10,#REF!="","")</f>
        <v>#REF!</v>
      </c>
      <c r="J4318">
        <f>VLOOKUP(F4318,profesor!$G$2:$H$101,2,0)</f>
        <v>40</v>
      </c>
      <c r="K4318">
        <f>VLOOKUP(H4318,ar_predmet!A:C,3,0)</f>
        <v>119</v>
      </c>
      <c r="L4318" s="3">
        <f>VLOOKUP(H4318,ar_predmet!A:C,2,FALSE())</f>
        <v>6312</v>
      </c>
      <c r="M4318">
        <f>+VLOOKUP(G4318,tip_dogodka!$B$2:$C$10,2,0)</f>
        <v>2</v>
      </c>
      <c r="N4318">
        <f>+VLOOKUP(E4318,prostor!$F$1:$G$101,2,0)</f>
        <v>15</v>
      </c>
      <c r="O4318">
        <f t="shared" si="267"/>
        <v>150</v>
      </c>
      <c r="P4318">
        <f>VLOOKUP(O4318,mi2hh!A$2:B$4261,2,FALSE())</f>
        <v>3</v>
      </c>
      <c r="Q4318" t="str">
        <f t="shared" si="268"/>
        <v>Red</v>
      </c>
      <c r="R4318" t="str">
        <f t="shared" si="269"/>
        <v>UN</v>
      </c>
      <c r="S4318" s="24" t="s">
        <v>1216</v>
      </c>
      <c r="T4318" t="str">
        <f t="shared" si="270"/>
        <v/>
      </c>
      <c r="U4318">
        <f>VLOOKUP(S4318,ar_skupina!L$2:M$136,2,FALSE())</f>
        <v>73</v>
      </c>
    </row>
    <row r="4319" spans="1:21" ht="14.25" customHeight="1" x14ac:dyDescent="0.25">
      <c r="A4319">
        <v>5205</v>
      </c>
      <c r="B4319" s="9">
        <v>45379.489583333299</v>
      </c>
      <c r="C4319" s="9">
        <v>45379.59375</v>
      </c>
      <c r="D4319" t="s">
        <v>2535</v>
      </c>
      <c r="E4319">
        <v>303</v>
      </c>
      <c r="F4319" t="s">
        <v>2527</v>
      </c>
      <c r="G4319" t="s">
        <v>2</v>
      </c>
      <c r="H4319" t="s">
        <v>2441</v>
      </c>
      <c r="I4319" s="63" t="e">
        <f t="array" ref="I4319">_xlfn.IFS(#REF!="1",1,#REF!="2",2,#REF!="3",3,#REF!="1A",4,#REF!="1B",5,#REF!="2A",6,#REF!="2B",7,#REF!="3A",8,#REF!="3B",9,#REF!="4A",10,#REF!="","")</f>
        <v>#REF!</v>
      </c>
      <c r="J4319">
        <f>VLOOKUP(F4319,profesor!$G$2:$H$101,2,0)</f>
        <v>40</v>
      </c>
      <c r="K4319">
        <f>VLOOKUP(H4319,ar_predmet!A:C,3,0)</f>
        <v>55</v>
      </c>
      <c r="L4319" s="3">
        <f>VLOOKUP(H4319,ar_predmet!A:C,2,FALSE())</f>
        <v>5312</v>
      </c>
      <c r="M4319">
        <f>+VLOOKUP(G4319,tip_dogodka!$B$2:$C$10,2,0)</f>
        <v>1</v>
      </c>
      <c r="N4319">
        <f>+VLOOKUP(E4319,prostor!$F$1:$G$101,2,0)</f>
        <v>7</v>
      </c>
      <c r="O4319">
        <f t="shared" si="267"/>
        <v>150</v>
      </c>
      <c r="P4319">
        <f>VLOOKUP(O4319,mi2hh!A$2:B$4261,2,FALSE())</f>
        <v>3</v>
      </c>
      <c r="Q4319" t="str">
        <f t="shared" si="268"/>
        <v>Red</v>
      </c>
      <c r="R4319" t="str">
        <f t="shared" si="269"/>
        <v>VS</v>
      </c>
      <c r="S4319" s="24" t="s">
        <v>1181</v>
      </c>
      <c r="T4319" t="str">
        <f t="shared" si="270"/>
        <v/>
      </c>
      <c r="U4319">
        <f>VLOOKUP(S4319,ar_skupina!L$2:M$136,2,FALSE())</f>
        <v>41</v>
      </c>
    </row>
    <row r="4320" spans="1:21" ht="14.25" customHeight="1" x14ac:dyDescent="0.25">
      <c r="A4320">
        <v>5206</v>
      </c>
      <c r="B4320" s="9">
        <v>45364.489583333299</v>
      </c>
      <c r="C4320" s="9">
        <v>45364.59375</v>
      </c>
      <c r="D4320" t="s">
        <v>2535</v>
      </c>
      <c r="E4320">
        <v>303</v>
      </c>
      <c r="F4320" t="s">
        <v>2527</v>
      </c>
      <c r="G4320" t="s">
        <v>2</v>
      </c>
      <c r="H4320" t="s">
        <v>2441</v>
      </c>
      <c r="I4320" s="63" t="e">
        <f t="array" ref="I4320">_xlfn.IFS(#REF!="1",1,#REF!="2",2,#REF!="3",3,#REF!="1A",4,#REF!="1B",5,#REF!="2A",6,#REF!="2B",7,#REF!="3A",8,#REF!="3B",9,#REF!="4A",10,#REF!="","")</f>
        <v>#REF!</v>
      </c>
      <c r="J4320">
        <f>VLOOKUP(F4320,profesor!$G$2:$H$101,2,0)</f>
        <v>40</v>
      </c>
      <c r="K4320">
        <f>VLOOKUP(H4320,ar_predmet!A:C,3,0)</f>
        <v>55</v>
      </c>
      <c r="L4320" s="3">
        <f>VLOOKUP(H4320,ar_predmet!A:C,2,FALSE())</f>
        <v>5312</v>
      </c>
      <c r="M4320">
        <f>+VLOOKUP(G4320,tip_dogodka!$B$2:$C$10,2,0)</f>
        <v>1</v>
      </c>
      <c r="N4320">
        <f>+VLOOKUP(E4320,prostor!$F$1:$G$101,2,0)</f>
        <v>7</v>
      </c>
      <c r="O4320">
        <f t="shared" si="267"/>
        <v>150</v>
      </c>
      <c r="P4320">
        <f>VLOOKUP(O4320,mi2hh!A$2:B$4261,2,FALSE())</f>
        <v>3</v>
      </c>
      <c r="Q4320" t="str">
        <f t="shared" si="268"/>
        <v>Red</v>
      </c>
      <c r="R4320" t="str">
        <f t="shared" si="269"/>
        <v>VS</v>
      </c>
      <c r="S4320" s="24" t="s">
        <v>1181</v>
      </c>
      <c r="T4320" t="str">
        <f t="shared" si="270"/>
        <v/>
      </c>
      <c r="U4320">
        <f>VLOOKUP(S4320,ar_skupina!L$2:M$136,2,FALSE())</f>
        <v>41</v>
      </c>
    </row>
    <row r="4321" spans="1:21" ht="14.25" customHeight="1" x14ac:dyDescent="0.25">
      <c r="A4321">
        <v>5208</v>
      </c>
      <c r="B4321" s="9">
        <v>45245.489583333299</v>
      </c>
      <c r="C4321" s="9">
        <v>45245.59375</v>
      </c>
      <c r="D4321" t="s">
        <v>2538</v>
      </c>
      <c r="E4321">
        <v>301</v>
      </c>
      <c r="F4321" t="s">
        <v>2527</v>
      </c>
      <c r="G4321" t="s">
        <v>2</v>
      </c>
      <c r="H4321" t="s">
        <v>2427</v>
      </c>
      <c r="I4321" s="63" t="e">
        <f t="array" ref="I4321">_xlfn.IFS(#REF!="1",1,#REF!="2",2,#REF!="3",3,#REF!="1A",4,#REF!="1B",5,#REF!="2A",6,#REF!="2B",7,#REF!="3A",8,#REF!="3B",9,#REF!="4A",10,#REF!="","")</f>
        <v>#REF!</v>
      </c>
      <c r="J4321">
        <f>VLOOKUP(F4321,profesor!$G$2:$H$101,2,0)</f>
        <v>40</v>
      </c>
      <c r="K4321">
        <f>VLOOKUP(H4321,ar_predmet!A:C,3,0)</f>
        <v>72</v>
      </c>
      <c r="L4321" s="3">
        <f>VLOOKUP(H4321,ar_predmet!A:C,2,FALSE())</f>
        <v>6105</v>
      </c>
      <c r="M4321">
        <f>+VLOOKUP(G4321,tip_dogodka!$B$2:$C$10,2,0)</f>
        <v>1</v>
      </c>
      <c r="N4321">
        <f>+VLOOKUP(E4321,prostor!$F$1:$G$101,2,0)</f>
        <v>5</v>
      </c>
      <c r="O4321">
        <f t="shared" si="267"/>
        <v>150</v>
      </c>
      <c r="P4321">
        <f>VLOOKUP(O4321,mi2hh!A$2:B$4261,2,FALSE())</f>
        <v>3</v>
      </c>
      <c r="Q4321" t="str">
        <f t="shared" si="268"/>
        <v>Red</v>
      </c>
      <c r="R4321" t="str">
        <f t="shared" si="269"/>
        <v>UN</v>
      </c>
      <c r="S4321" s="24" t="s">
        <v>1192</v>
      </c>
      <c r="T4321" t="str">
        <f t="shared" si="270"/>
        <v/>
      </c>
      <c r="U4321">
        <f>VLOOKUP(S4321,ar_skupina!L$2:M$136,2,FALSE())</f>
        <v>50</v>
      </c>
    </row>
    <row r="4322" spans="1:21" ht="14.25" customHeight="1" x14ac:dyDescent="0.25">
      <c r="A4322">
        <v>5209</v>
      </c>
      <c r="B4322" s="9">
        <v>45435.53125</v>
      </c>
      <c r="C4322" s="9">
        <v>45435.635416666701</v>
      </c>
      <c r="D4322" t="s">
        <v>2528</v>
      </c>
      <c r="E4322">
        <v>401</v>
      </c>
      <c r="F4322" t="s">
        <v>2527</v>
      </c>
      <c r="G4322" t="s">
        <v>3</v>
      </c>
      <c r="H4322" t="s">
        <v>1376</v>
      </c>
      <c r="I4322" s="63" t="e">
        <f t="array" ref="I4322">_xlfn.IFS(#REF!="1",1,#REF!="2",2,#REF!="3",3,#REF!="1A",4,#REF!="1B",5,#REF!="2A",6,#REF!="2B",7,#REF!="3A",8,#REF!="3B",9,#REF!="4A",10,#REF!="","")</f>
        <v>#REF!</v>
      </c>
      <c r="J4322">
        <f>VLOOKUP(F4322,profesor!$G$2:$H$101,2,0)</f>
        <v>40</v>
      </c>
      <c r="K4322">
        <f>VLOOKUP(H4322,ar_predmet!A:C,3,0)</f>
        <v>3</v>
      </c>
      <c r="L4322" s="3">
        <f>VLOOKUP(H4322,ar_predmet!A:C,2,FALSE())</f>
        <v>5107</v>
      </c>
      <c r="M4322">
        <f>+VLOOKUP(G4322,tip_dogodka!$B$2:$C$10,2,0)</f>
        <v>2</v>
      </c>
      <c r="N4322">
        <f>+VLOOKUP(E4322,prostor!$F$1:$G$101,2,0)</f>
        <v>10</v>
      </c>
      <c r="O4322">
        <f t="shared" si="267"/>
        <v>150</v>
      </c>
      <c r="P4322">
        <f>VLOOKUP(O4322,mi2hh!A$2:B$4261,2,FALSE())</f>
        <v>3</v>
      </c>
      <c r="Q4322" t="str">
        <f t="shared" si="268"/>
        <v>Red</v>
      </c>
      <c r="R4322" t="str">
        <f t="shared" si="269"/>
        <v>VS</v>
      </c>
      <c r="S4322" s="24" t="s">
        <v>1152</v>
      </c>
      <c r="T4322" t="str">
        <f t="shared" si="270"/>
        <v>3</v>
      </c>
      <c r="U4322">
        <f>VLOOKUP(S4322,ar_skupina!L$2:M$136,2,FALSE())</f>
        <v>15</v>
      </c>
    </row>
    <row r="4323" spans="1:21" ht="14.25" customHeight="1" x14ac:dyDescent="0.25">
      <c r="A4323">
        <v>5210</v>
      </c>
      <c r="B4323" s="9">
        <v>45420.416666666701</v>
      </c>
      <c r="C4323" s="9">
        <v>45420.520833333299</v>
      </c>
      <c r="D4323" t="s">
        <v>2542</v>
      </c>
      <c r="E4323">
        <v>401</v>
      </c>
      <c r="F4323" t="s">
        <v>2527</v>
      </c>
      <c r="G4323" t="s">
        <v>3</v>
      </c>
      <c r="H4323" t="s">
        <v>1376</v>
      </c>
      <c r="I4323" s="63" t="e">
        <f t="array" ref="I4323">_xlfn.IFS(#REF!="1",1,#REF!="2",2,#REF!="3",3,#REF!="1A",4,#REF!="1B",5,#REF!="2A",6,#REF!="2B",7,#REF!="3A",8,#REF!="3B",9,#REF!="4A",10,#REF!="","")</f>
        <v>#REF!</v>
      </c>
      <c r="J4323">
        <f>VLOOKUP(F4323,profesor!$G$2:$H$101,2,0)</f>
        <v>40</v>
      </c>
      <c r="K4323">
        <f>VLOOKUP(H4323,ar_predmet!A:C,3,0)</f>
        <v>3</v>
      </c>
      <c r="L4323" s="3">
        <f>VLOOKUP(H4323,ar_predmet!A:C,2,FALSE())</f>
        <v>5107</v>
      </c>
      <c r="M4323">
        <f>+VLOOKUP(G4323,tip_dogodka!$B$2:$C$10,2,0)</f>
        <v>2</v>
      </c>
      <c r="N4323">
        <f>+VLOOKUP(E4323,prostor!$F$1:$G$101,2,0)</f>
        <v>10</v>
      </c>
      <c r="O4323">
        <f t="shared" si="267"/>
        <v>150</v>
      </c>
      <c r="P4323">
        <f>VLOOKUP(O4323,mi2hh!A$2:B$4261,2,FALSE())</f>
        <v>3</v>
      </c>
      <c r="Q4323" t="str">
        <f t="shared" si="268"/>
        <v>Red</v>
      </c>
      <c r="R4323" t="str">
        <f t="shared" si="269"/>
        <v>VS</v>
      </c>
      <c r="S4323" s="24" t="s">
        <v>1150</v>
      </c>
      <c r="T4323" t="str">
        <f t="shared" si="270"/>
        <v>1</v>
      </c>
      <c r="U4323">
        <f>VLOOKUP(S4323,ar_skupina!L$2:M$136,2,FALSE())</f>
        <v>13</v>
      </c>
    </row>
    <row r="4324" spans="1:21" ht="14.25" customHeight="1" x14ac:dyDescent="0.25">
      <c r="A4324">
        <v>5211</v>
      </c>
      <c r="B4324" s="9">
        <v>45440.53125</v>
      </c>
      <c r="C4324" s="9">
        <v>45440.635416666701</v>
      </c>
      <c r="D4324" t="s">
        <v>2548</v>
      </c>
      <c r="E4324" t="s">
        <v>16</v>
      </c>
      <c r="F4324" t="s">
        <v>2527</v>
      </c>
      <c r="G4324" t="s">
        <v>5</v>
      </c>
      <c r="H4324" t="s">
        <v>1376</v>
      </c>
      <c r="I4324" s="63" t="e">
        <f t="array" ref="I4324">_xlfn.IFS(#REF!="1",1,#REF!="2",2,#REF!="3",3,#REF!="1A",4,#REF!="1B",5,#REF!="2A",6,#REF!="2B",7,#REF!="3A",8,#REF!="3B",9,#REF!="4A",10,#REF!="","")</f>
        <v>#REF!</v>
      </c>
      <c r="J4324">
        <f>VLOOKUP(F4324,profesor!$G$2:$H$101,2,0)</f>
        <v>40</v>
      </c>
      <c r="K4324">
        <f>VLOOKUP(H4324,ar_predmet!A:C,3,0)</f>
        <v>3</v>
      </c>
      <c r="L4324" s="3">
        <f>VLOOKUP(H4324,ar_predmet!A:C,2,FALSE())</f>
        <v>5107</v>
      </c>
      <c r="M4324">
        <f>+VLOOKUP(G4324,tip_dogodka!$B$2:$C$10,2,0)</f>
        <v>4</v>
      </c>
      <c r="N4324">
        <f>+VLOOKUP(E4324,prostor!$F$1:$G$101,2,0)</f>
        <v>54</v>
      </c>
      <c r="O4324">
        <f t="shared" si="267"/>
        <v>150</v>
      </c>
      <c r="P4324">
        <f>VLOOKUP(O4324,mi2hh!A$2:B$4261,2,FALSE())</f>
        <v>3</v>
      </c>
      <c r="Q4324" t="str">
        <f t="shared" si="268"/>
        <v>Red</v>
      </c>
      <c r="R4324" t="str">
        <f t="shared" si="269"/>
        <v>VS</v>
      </c>
      <c r="S4324" s="24" t="s">
        <v>1152</v>
      </c>
      <c r="T4324" t="str">
        <f t="shared" si="270"/>
        <v>3</v>
      </c>
      <c r="U4324">
        <f>VLOOKUP(S4324,ar_skupina!L$2:M$136,2,FALSE())</f>
        <v>15</v>
      </c>
    </row>
    <row r="4325" spans="1:21" ht="14.25" customHeight="1" x14ac:dyDescent="0.25">
      <c r="A4325">
        <v>5212</v>
      </c>
      <c r="B4325" s="9">
        <v>45260.489583333299</v>
      </c>
      <c r="C4325" s="9">
        <v>45260.59375</v>
      </c>
      <c r="D4325" t="s">
        <v>2538</v>
      </c>
      <c r="E4325">
        <v>301</v>
      </c>
      <c r="F4325" t="s">
        <v>2527</v>
      </c>
      <c r="G4325" t="s">
        <v>2</v>
      </c>
      <c r="H4325" t="s">
        <v>2427</v>
      </c>
      <c r="I4325" s="63" t="e">
        <f t="array" ref="I4325">_xlfn.IFS(#REF!="1",1,#REF!="2",2,#REF!="3",3,#REF!="1A",4,#REF!="1B",5,#REF!="2A",6,#REF!="2B",7,#REF!="3A",8,#REF!="3B",9,#REF!="4A",10,#REF!="","")</f>
        <v>#REF!</v>
      </c>
      <c r="J4325">
        <f>VLOOKUP(F4325,profesor!$G$2:$H$101,2,0)</f>
        <v>40</v>
      </c>
      <c r="K4325">
        <f>VLOOKUP(H4325,ar_predmet!A:C,3,0)</f>
        <v>72</v>
      </c>
      <c r="L4325" s="3">
        <f>VLOOKUP(H4325,ar_predmet!A:C,2,FALSE())</f>
        <v>6105</v>
      </c>
      <c r="M4325">
        <f>+VLOOKUP(G4325,tip_dogodka!$B$2:$C$10,2,0)</f>
        <v>1</v>
      </c>
      <c r="N4325">
        <f>+VLOOKUP(E4325,prostor!$F$1:$G$101,2,0)</f>
        <v>5</v>
      </c>
      <c r="O4325">
        <f t="shared" si="267"/>
        <v>150</v>
      </c>
      <c r="P4325">
        <f>VLOOKUP(O4325,mi2hh!A$2:B$4261,2,FALSE())</f>
        <v>3</v>
      </c>
      <c r="Q4325" t="str">
        <f t="shared" si="268"/>
        <v>Red</v>
      </c>
      <c r="R4325" t="str">
        <f t="shared" si="269"/>
        <v>UN</v>
      </c>
      <c r="S4325" s="24" t="s">
        <v>1192</v>
      </c>
      <c r="T4325" t="str">
        <f t="shared" si="270"/>
        <v/>
      </c>
      <c r="U4325">
        <f>VLOOKUP(S4325,ar_skupina!L$2:M$136,2,FALSE())</f>
        <v>50</v>
      </c>
    </row>
    <row r="4326" spans="1:21" ht="14.25" customHeight="1" x14ac:dyDescent="0.25">
      <c r="A4326">
        <v>5213</v>
      </c>
      <c r="B4326" s="9">
        <v>45306.489583333299</v>
      </c>
      <c r="C4326" s="9">
        <v>45306.59375</v>
      </c>
      <c r="D4326" t="s">
        <v>2552</v>
      </c>
      <c r="E4326" t="s">
        <v>16</v>
      </c>
      <c r="F4326" t="s">
        <v>2527</v>
      </c>
      <c r="G4326" t="s">
        <v>5</v>
      </c>
      <c r="H4326" t="s">
        <v>1374</v>
      </c>
      <c r="I4326" s="63" t="e">
        <f t="array" ref="I4326">_xlfn.IFS(#REF!="1",1,#REF!="2",2,#REF!="3",3,#REF!="1A",4,#REF!="1B",5,#REF!="2A",6,#REF!="2B",7,#REF!="3A",8,#REF!="3B",9,#REF!="4A",10,#REF!="","")</f>
        <v>#REF!</v>
      </c>
      <c r="J4326">
        <f>VLOOKUP(F4326,profesor!$G$2:$H$101,2,0)</f>
        <v>40</v>
      </c>
      <c r="K4326">
        <f>VLOOKUP(H4326,ar_predmet!A:C,3,0)</f>
        <v>76</v>
      </c>
      <c r="L4326" s="3">
        <f>VLOOKUP(H4326,ar_predmet!A:C,2,FALSE())</f>
        <v>6114</v>
      </c>
      <c r="M4326">
        <f>+VLOOKUP(G4326,tip_dogodka!$B$2:$C$10,2,0)</f>
        <v>4</v>
      </c>
      <c r="N4326">
        <f>+VLOOKUP(E4326,prostor!$F$1:$G$101,2,0)</f>
        <v>54</v>
      </c>
      <c r="O4326">
        <f t="shared" si="267"/>
        <v>150</v>
      </c>
      <c r="P4326">
        <f>VLOOKUP(O4326,mi2hh!A$2:B$4261,2,FALSE())</f>
        <v>3</v>
      </c>
      <c r="Q4326" t="str">
        <f t="shared" si="268"/>
        <v>Red</v>
      </c>
      <c r="R4326" t="str">
        <f t="shared" si="269"/>
        <v>UN</v>
      </c>
      <c r="S4326" s="24" t="s">
        <v>1202</v>
      </c>
      <c r="T4326" t="str">
        <f t="shared" si="270"/>
        <v>2</v>
      </c>
      <c r="U4326">
        <f>VLOOKUP(S4326,ar_skupina!L$2:M$136,2,FALSE())</f>
        <v>59</v>
      </c>
    </row>
    <row r="4327" spans="1:21" ht="14.25" customHeight="1" x14ac:dyDescent="0.25">
      <c r="A4327">
        <v>5214</v>
      </c>
      <c r="B4327" s="9">
        <v>45219.677083333299</v>
      </c>
      <c r="C4327" s="9">
        <v>45219.850694444402</v>
      </c>
      <c r="D4327" t="s">
        <v>2559</v>
      </c>
      <c r="E4327">
        <v>307</v>
      </c>
      <c r="F4327" t="s">
        <v>2560</v>
      </c>
      <c r="G4327" t="s">
        <v>2</v>
      </c>
      <c r="H4327" t="s">
        <v>2561</v>
      </c>
      <c r="I4327" s="63" t="e">
        <f t="array" ref="I4327">_xlfn.IFS(#REF!="1",1,#REF!="2",2,#REF!="3",3,#REF!="1A",4,#REF!="1B",5,#REF!="2A",6,#REF!="2B",7,#REF!="3A",8,#REF!="3B",9,#REF!="4A",10,#REF!="","")</f>
        <v>#REF!</v>
      </c>
      <c r="J4327">
        <f>VLOOKUP(F4327,profesor!$G$2:$H$101,2,0)</f>
        <v>65</v>
      </c>
      <c r="K4327">
        <f>VLOOKUP(H4327,ar_predmet!A:C,3,0)</f>
        <v>223</v>
      </c>
      <c r="L4327" s="3">
        <f>VLOOKUP(H4327,ar_predmet!A:C,2,FALSE())</f>
        <v>3318</v>
      </c>
      <c r="M4327">
        <f>+VLOOKUP(G4327,tip_dogodka!$B$2:$C$10,2,0)</f>
        <v>1</v>
      </c>
      <c r="N4327">
        <f>+VLOOKUP(E4327,prostor!$F$1:$G$101,2,0)</f>
        <v>9</v>
      </c>
      <c r="O4327">
        <f t="shared" si="267"/>
        <v>250</v>
      </c>
      <c r="P4327">
        <f>VLOOKUP(O4327,mi2hh!A$2:B$4261,2,FALSE())</f>
        <v>5</v>
      </c>
      <c r="Q4327" t="str">
        <f t="shared" si="268"/>
        <v>Red</v>
      </c>
      <c r="R4327" t="str">
        <f t="shared" si="269"/>
        <v>MA</v>
      </c>
      <c r="S4327" s="24" t="s">
        <v>1231</v>
      </c>
      <c r="T4327" t="str">
        <f t="shared" si="270"/>
        <v/>
      </c>
      <c r="U4327">
        <f>VLOOKUP(S4327,ar_skupina!L$2:M$136,2,FALSE())</f>
        <v>87</v>
      </c>
    </row>
    <row r="4328" spans="1:21" ht="14.25" customHeight="1" x14ac:dyDescent="0.25">
      <c r="A4328">
        <v>5215</v>
      </c>
      <c r="B4328" s="9">
        <v>45222.791666666701</v>
      </c>
      <c r="C4328" s="9">
        <v>45222.958333333299</v>
      </c>
      <c r="D4328" t="s">
        <v>2562</v>
      </c>
      <c r="E4328">
        <v>302</v>
      </c>
      <c r="F4328" t="s">
        <v>2560</v>
      </c>
      <c r="G4328" t="s">
        <v>2</v>
      </c>
      <c r="H4328" t="s">
        <v>2561</v>
      </c>
      <c r="I4328" s="63" t="e">
        <f t="array" ref="I4328">_xlfn.IFS(#REF!="1",1,#REF!="2",2,#REF!="3",3,#REF!="1A",4,#REF!="1B",5,#REF!="2A",6,#REF!="2B",7,#REF!="3A",8,#REF!="3B",9,#REF!="4A",10,#REF!="","")</f>
        <v>#REF!</v>
      </c>
      <c r="J4328">
        <f>VLOOKUP(F4328,profesor!$G$2:$H$101,2,0)</f>
        <v>65</v>
      </c>
      <c r="K4328">
        <f>VLOOKUP(H4328,ar_predmet!A:C,3,0)</f>
        <v>223</v>
      </c>
      <c r="L4328" s="3">
        <f>VLOOKUP(H4328,ar_predmet!A:C,2,FALSE())</f>
        <v>3318</v>
      </c>
      <c r="M4328">
        <f>+VLOOKUP(G4328,tip_dogodka!$B$2:$C$10,2,0)</f>
        <v>1</v>
      </c>
      <c r="N4328">
        <f>+VLOOKUP(E4328,prostor!$F$1:$G$101,2,0)</f>
        <v>6</v>
      </c>
      <c r="O4328">
        <f t="shared" si="267"/>
        <v>240</v>
      </c>
      <c r="P4328">
        <f>VLOOKUP(O4328,mi2hh!A$2:B$4261,2,FALSE())</f>
        <v>5</v>
      </c>
      <c r="Q4328" t="str">
        <f t="shared" si="268"/>
        <v>Izr</v>
      </c>
      <c r="R4328" t="str">
        <f t="shared" si="269"/>
        <v>MA</v>
      </c>
      <c r="S4328" s="24" t="s">
        <v>1274</v>
      </c>
      <c r="T4328" t="str">
        <f t="shared" si="270"/>
        <v/>
      </c>
      <c r="U4328">
        <f>VLOOKUP(S4328,ar_skupina!L$2:M$136,2,FALSE())</f>
        <v>125</v>
      </c>
    </row>
    <row r="4329" spans="1:21" ht="14.25" customHeight="1" x14ac:dyDescent="0.25">
      <c r="A4329">
        <v>5216</v>
      </c>
      <c r="B4329" s="9">
        <v>45208.791666666701</v>
      </c>
      <c r="C4329" s="9">
        <v>45208.958333333299</v>
      </c>
      <c r="D4329" t="s">
        <v>2562</v>
      </c>
      <c r="E4329">
        <v>302</v>
      </c>
      <c r="F4329" t="s">
        <v>2560</v>
      </c>
      <c r="G4329" t="s">
        <v>2</v>
      </c>
      <c r="H4329" t="s">
        <v>2561</v>
      </c>
      <c r="I4329" s="63" t="e">
        <f t="array" ref="I4329">_xlfn.IFS(#REF!="1",1,#REF!="2",2,#REF!="3",3,#REF!="1A",4,#REF!="1B",5,#REF!="2A",6,#REF!="2B",7,#REF!="3A",8,#REF!="3B",9,#REF!="4A",10,#REF!="","")</f>
        <v>#REF!</v>
      </c>
      <c r="J4329">
        <f>VLOOKUP(F4329,profesor!$G$2:$H$101,2,0)</f>
        <v>65</v>
      </c>
      <c r="K4329">
        <f>VLOOKUP(H4329,ar_predmet!A:C,3,0)</f>
        <v>223</v>
      </c>
      <c r="L4329" s="3">
        <f>VLOOKUP(H4329,ar_predmet!A:C,2,FALSE())</f>
        <v>3318</v>
      </c>
      <c r="M4329">
        <f>+VLOOKUP(G4329,tip_dogodka!$B$2:$C$10,2,0)</f>
        <v>1</v>
      </c>
      <c r="N4329">
        <f>+VLOOKUP(E4329,prostor!$F$1:$G$101,2,0)</f>
        <v>6</v>
      </c>
      <c r="O4329">
        <f t="shared" si="267"/>
        <v>240</v>
      </c>
      <c r="P4329">
        <f>VLOOKUP(O4329,mi2hh!A$2:B$4261,2,FALSE())</f>
        <v>5</v>
      </c>
      <c r="Q4329" t="str">
        <f t="shared" si="268"/>
        <v>Izr</v>
      </c>
      <c r="R4329" t="str">
        <f t="shared" si="269"/>
        <v>MA</v>
      </c>
      <c r="S4329" s="24" t="s">
        <v>1274</v>
      </c>
      <c r="T4329" t="str">
        <f t="shared" si="270"/>
        <v/>
      </c>
      <c r="U4329">
        <f>VLOOKUP(S4329,ar_skupina!L$2:M$136,2,FALSE())</f>
        <v>125</v>
      </c>
    </row>
    <row r="4330" spans="1:21" ht="14.25" customHeight="1" x14ac:dyDescent="0.25">
      <c r="A4330">
        <v>5217</v>
      </c>
      <c r="B4330" s="9">
        <v>45216.677083333299</v>
      </c>
      <c r="C4330" s="9">
        <v>45216.850694444402</v>
      </c>
      <c r="D4330" t="s">
        <v>2559</v>
      </c>
      <c r="E4330">
        <v>307</v>
      </c>
      <c r="F4330" t="s">
        <v>2560</v>
      </c>
      <c r="G4330" t="s">
        <v>2</v>
      </c>
      <c r="H4330" t="s">
        <v>2561</v>
      </c>
      <c r="I4330" s="63" t="e">
        <f t="array" ref="I4330">_xlfn.IFS(#REF!="1",1,#REF!="2",2,#REF!="3",3,#REF!="1A",4,#REF!="1B",5,#REF!="2A",6,#REF!="2B",7,#REF!="3A",8,#REF!="3B",9,#REF!="4A",10,#REF!="","")</f>
        <v>#REF!</v>
      </c>
      <c r="J4330">
        <f>VLOOKUP(F4330,profesor!$G$2:$H$101,2,0)</f>
        <v>65</v>
      </c>
      <c r="K4330">
        <f>VLOOKUP(H4330,ar_predmet!A:C,3,0)</f>
        <v>223</v>
      </c>
      <c r="L4330" s="3">
        <f>VLOOKUP(H4330,ar_predmet!A:C,2,FALSE())</f>
        <v>3318</v>
      </c>
      <c r="M4330">
        <f>+VLOOKUP(G4330,tip_dogodka!$B$2:$C$10,2,0)</f>
        <v>1</v>
      </c>
      <c r="N4330">
        <f>+VLOOKUP(E4330,prostor!$F$1:$G$101,2,0)</f>
        <v>9</v>
      </c>
      <c r="O4330">
        <f t="shared" si="267"/>
        <v>250</v>
      </c>
      <c r="P4330">
        <f>VLOOKUP(O4330,mi2hh!A$2:B$4261,2,FALSE())</f>
        <v>5</v>
      </c>
      <c r="Q4330" t="str">
        <f t="shared" si="268"/>
        <v>Red</v>
      </c>
      <c r="R4330" t="str">
        <f t="shared" si="269"/>
        <v>MA</v>
      </c>
      <c r="S4330" s="24" t="s">
        <v>1231</v>
      </c>
      <c r="T4330" t="str">
        <f t="shared" si="270"/>
        <v/>
      </c>
      <c r="U4330">
        <f>VLOOKUP(S4330,ar_skupina!L$2:M$136,2,FALSE())</f>
        <v>87</v>
      </c>
    </row>
    <row r="4331" spans="1:21" ht="14.25" customHeight="1" x14ac:dyDescent="0.25">
      <c r="A4331">
        <v>5218</v>
      </c>
      <c r="B4331" s="9">
        <v>45237.75</v>
      </c>
      <c r="C4331" s="9">
        <v>45237.916666666701</v>
      </c>
      <c r="D4331" t="s">
        <v>2563</v>
      </c>
      <c r="E4331" t="s">
        <v>17</v>
      </c>
      <c r="F4331" t="s">
        <v>2560</v>
      </c>
      <c r="G4331" t="s">
        <v>10</v>
      </c>
      <c r="H4331" t="s">
        <v>2449</v>
      </c>
      <c r="I4331" s="63" t="e">
        <f t="array" ref="I4331">_xlfn.IFS(#REF!="1",1,#REF!="2",2,#REF!="3",3,#REF!="1A",4,#REF!="1B",5,#REF!="2A",6,#REF!="2B",7,#REF!="3A",8,#REF!="3B",9,#REF!="4A",10,#REF!="","")</f>
        <v>#REF!</v>
      </c>
      <c r="J4331">
        <f>VLOOKUP(F4331,profesor!$G$2:$H$101,2,0)</f>
        <v>65</v>
      </c>
      <c r="K4331">
        <f>VLOOKUP(H4331,ar_predmet!A:C,3,0)</f>
        <v>271</v>
      </c>
      <c r="L4331" s="3" t="str">
        <f>VLOOKUP(H4331,ar_predmet!A:C,2,FALSE())</f>
        <v>KM202</v>
      </c>
      <c r="M4331">
        <f>+VLOOKUP(G4331,tip_dogodka!$B$2:$C$10,2,0)</f>
        <v>9</v>
      </c>
      <c r="N4331">
        <f>+VLOOKUP(E4331,prostor!$F$1:$G$101,2,0)</f>
        <v>55</v>
      </c>
      <c r="O4331">
        <f t="shared" si="267"/>
        <v>240</v>
      </c>
      <c r="P4331">
        <f>VLOOKUP(O4331,mi2hh!A$2:B$4261,2,FALSE())</f>
        <v>5</v>
      </c>
      <c r="Q4331" t="str">
        <f t="shared" si="268"/>
        <v>Izr</v>
      </c>
      <c r="R4331" t="str">
        <f t="shared" si="269"/>
        <v>VS</v>
      </c>
      <c r="S4331" s="24" t="s">
        <v>1247</v>
      </c>
      <c r="T4331" t="str">
        <f t="shared" si="270"/>
        <v/>
      </c>
      <c r="U4331">
        <f>VLOOKUP(S4331,ar_skupina!L$2:M$136,2,FALSE())</f>
        <v>101</v>
      </c>
    </row>
    <row r="4332" spans="1:21" ht="14.25" customHeight="1" x14ac:dyDescent="0.25">
      <c r="A4332">
        <v>5219</v>
      </c>
      <c r="B4332" s="9">
        <v>45215.791666666701</v>
      </c>
      <c r="C4332" s="9">
        <v>45215.958333333299</v>
      </c>
      <c r="D4332" t="s">
        <v>2562</v>
      </c>
      <c r="E4332">
        <v>302</v>
      </c>
      <c r="F4332" t="s">
        <v>2560</v>
      </c>
      <c r="G4332" t="s">
        <v>2</v>
      </c>
      <c r="H4332" t="s">
        <v>2561</v>
      </c>
      <c r="I4332" s="63" t="e">
        <f t="array" ref="I4332">_xlfn.IFS(#REF!="1",1,#REF!="2",2,#REF!="3",3,#REF!="1A",4,#REF!="1B",5,#REF!="2A",6,#REF!="2B",7,#REF!="3A",8,#REF!="3B",9,#REF!="4A",10,#REF!="","")</f>
        <v>#REF!</v>
      </c>
      <c r="J4332">
        <f>VLOOKUP(F4332,profesor!$G$2:$H$101,2,0)</f>
        <v>65</v>
      </c>
      <c r="K4332">
        <f>VLOOKUP(H4332,ar_predmet!A:C,3,0)</f>
        <v>223</v>
      </c>
      <c r="L4332" s="3">
        <f>VLOOKUP(H4332,ar_predmet!A:C,2,FALSE())</f>
        <v>3318</v>
      </c>
      <c r="M4332">
        <f>+VLOOKUP(G4332,tip_dogodka!$B$2:$C$10,2,0)</f>
        <v>1</v>
      </c>
      <c r="N4332">
        <f>+VLOOKUP(E4332,prostor!$F$1:$G$101,2,0)</f>
        <v>6</v>
      </c>
      <c r="O4332">
        <f t="shared" si="267"/>
        <v>240</v>
      </c>
      <c r="P4332">
        <f>VLOOKUP(O4332,mi2hh!A$2:B$4261,2,FALSE())</f>
        <v>5</v>
      </c>
      <c r="Q4332" t="str">
        <f t="shared" si="268"/>
        <v>Izr</v>
      </c>
      <c r="R4332" t="str">
        <f t="shared" si="269"/>
        <v>MA</v>
      </c>
      <c r="S4332" s="24" t="s">
        <v>1274</v>
      </c>
      <c r="T4332" t="str">
        <f t="shared" si="270"/>
        <v/>
      </c>
      <c r="U4332">
        <f>VLOOKUP(S4332,ar_skupina!L$2:M$136,2,FALSE())</f>
        <v>125</v>
      </c>
    </row>
    <row r="4333" spans="1:21" ht="14.25" customHeight="1" x14ac:dyDescent="0.25">
      <c r="A4333">
        <v>5220</v>
      </c>
      <c r="B4333" s="9">
        <v>45205.677083333299</v>
      </c>
      <c r="C4333" s="9">
        <v>45205.850694444402</v>
      </c>
      <c r="D4333" t="s">
        <v>2559</v>
      </c>
      <c r="E4333">
        <v>307</v>
      </c>
      <c r="F4333" t="s">
        <v>2560</v>
      </c>
      <c r="G4333" t="s">
        <v>2</v>
      </c>
      <c r="H4333" t="s">
        <v>2561</v>
      </c>
      <c r="I4333" s="63" t="e">
        <f t="array" ref="I4333">_xlfn.IFS(#REF!="1",1,#REF!="2",2,#REF!="3",3,#REF!="1A",4,#REF!="1B",5,#REF!="2A",6,#REF!="2B",7,#REF!="3A",8,#REF!="3B",9,#REF!="4A",10,#REF!="","")</f>
        <v>#REF!</v>
      </c>
      <c r="J4333">
        <f>VLOOKUP(F4333,profesor!$G$2:$H$101,2,0)</f>
        <v>65</v>
      </c>
      <c r="K4333">
        <f>VLOOKUP(H4333,ar_predmet!A:C,3,0)</f>
        <v>223</v>
      </c>
      <c r="L4333" s="3">
        <f>VLOOKUP(H4333,ar_predmet!A:C,2,FALSE())</f>
        <v>3318</v>
      </c>
      <c r="M4333">
        <f>+VLOOKUP(G4333,tip_dogodka!$B$2:$C$10,2,0)</f>
        <v>1</v>
      </c>
      <c r="N4333">
        <f>+VLOOKUP(E4333,prostor!$F$1:$G$101,2,0)</f>
        <v>9</v>
      </c>
      <c r="O4333">
        <f t="shared" si="267"/>
        <v>250</v>
      </c>
      <c r="P4333">
        <f>VLOOKUP(O4333,mi2hh!A$2:B$4261,2,FALSE())</f>
        <v>5</v>
      </c>
      <c r="Q4333" t="str">
        <f t="shared" si="268"/>
        <v>Red</v>
      </c>
      <c r="R4333" t="str">
        <f t="shared" si="269"/>
        <v>MA</v>
      </c>
      <c r="S4333" s="24" t="s">
        <v>1231</v>
      </c>
      <c r="T4333" t="str">
        <f t="shared" si="270"/>
        <v/>
      </c>
      <c r="U4333">
        <f>VLOOKUP(S4333,ar_skupina!L$2:M$136,2,FALSE())</f>
        <v>87</v>
      </c>
    </row>
    <row r="4334" spans="1:21" ht="14.25" customHeight="1" x14ac:dyDescent="0.25">
      <c r="A4334">
        <v>5221</v>
      </c>
      <c r="B4334" s="9">
        <v>45212.677083333299</v>
      </c>
      <c r="C4334" s="9">
        <v>45212.850694444402</v>
      </c>
      <c r="D4334" t="s">
        <v>2559</v>
      </c>
      <c r="E4334">
        <v>307</v>
      </c>
      <c r="F4334" t="s">
        <v>2560</v>
      </c>
      <c r="G4334" t="s">
        <v>2</v>
      </c>
      <c r="H4334" t="s">
        <v>2561</v>
      </c>
      <c r="I4334" s="63" t="e">
        <f t="array" ref="I4334">_xlfn.IFS(#REF!="1",1,#REF!="2",2,#REF!="3",3,#REF!="1A",4,#REF!="1B",5,#REF!="2A",6,#REF!="2B",7,#REF!="3A",8,#REF!="3B",9,#REF!="4A",10,#REF!="","")</f>
        <v>#REF!</v>
      </c>
      <c r="J4334">
        <f>VLOOKUP(F4334,profesor!$G$2:$H$101,2,0)</f>
        <v>65</v>
      </c>
      <c r="K4334">
        <f>VLOOKUP(H4334,ar_predmet!A:C,3,0)</f>
        <v>223</v>
      </c>
      <c r="L4334" s="3">
        <f>VLOOKUP(H4334,ar_predmet!A:C,2,FALSE())</f>
        <v>3318</v>
      </c>
      <c r="M4334">
        <f>+VLOOKUP(G4334,tip_dogodka!$B$2:$C$10,2,0)</f>
        <v>1</v>
      </c>
      <c r="N4334">
        <f>+VLOOKUP(E4334,prostor!$F$1:$G$101,2,0)</f>
        <v>9</v>
      </c>
      <c r="O4334">
        <f t="shared" si="267"/>
        <v>250</v>
      </c>
      <c r="P4334">
        <f>VLOOKUP(O4334,mi2hh!A$2:B$4261,2,FALSE())</f>
        <v>5</v>
      </c>
      <c r="Q4334" t="str">
        <f t="shared" si="268"/>
        <v>Red</v>
      </c>
      <c r="R4334" t="str">
        <f t="shared" si="269"/>
        <v>MA</v>
      </c>
      <c r="S4334" s="24" t="s">
        <v>1231</v>
      </c>
      <c r="T4334" t="str">
        <f t="shared" si="270"/>
        <v/>
      </c>
      <c r="U4334">
        <f>VLOOKUP(S4334,ar_skupina!L$2:M$136,2,FALSE())</f>
        <v>87</v>
      </c>
    </row>
    <row r="4335" spans="1:21" ht="14.25" customHeight="1" x14ac:dyDescent="0.25">
      <c r="A4335">
        <v>5222</v>
      </c>
      <c r="B4335" s="9">
        <v>45202.677083333299</v>
      </c>
      <c r="C4335" s="9">
        <v>45202.850694444402</v>
      </c>
      <c r="D4335" t="s">
        <v>2559</v>
      </c>
      <c r="E4335">
        <v>307</v>
      </c>
      <c r="F4335" t="s">
        <v>2560</v>
      </c>
      <c r="G4335" t="s">
        <v>2</v>
      </c>
      <c r="H4335" t="s">
        <v>2561</v>
      </c>
      <c r="I4335" s="63" t="e">
        <f t="array" ref="I4335">_xlfn.IFS(#REF!="1",1,#REF!="2",2,#REF!="3",3,#REF!="1A",4,#REF!="1B",5,#REF!="2A",6,#REF!="2B",7,#REF!="3A",8,#REF!="3B",9,#REF!="4A",10,#REF!="","")</f>
        <v>#REF!</v>
      </c>
      <c r="J4335">
        <f>VLOOKUP(F4335,profesor!$G$2:$H$101,2,0)</f>
        <v>65</v>
      </c>
      <c r="K4335">
        <f>VLOOKUP(H4335,ar_predmet!A:C,3,0)</f>
        <v>223</v>
      </c>
      <c r="L4335" s="3">
        <f>VLOOKUP(H4335,ar_predmet!A:C,2,FALSE())</f>
        <v>3318</v>
      </c>
      <c r="M4335">
        <f>+VLOOKUP(G4335,tip_dogodka!$B$2:$C$10,2,0)</f>
        <v>1</v>
      </c>
      <c r="N4335">
        <f>+VLOOKUP(E4335,prostor!$F$1:$G$101,2,0)</f>
        <v>9</v>
      </c>
      <c r="O4335">
        <f t="shared" si="267"/>
        <v>250</v>
      </c>
      <c r="P4335">
        <f>VLOOKUP(O4335,mi2hh!A$2:B$4261,2,FALSE())</f>
        <v>5</v>
      </c>
      <c r="Q4335" t="str">
        <f t="shared" si="268"/>
        <v>Red</v>
      </c>
      <c r="R4335" t="str">
        <f t="shared" si="269"/>
        <v>MA</v>
      </c>
      <c r="S4335" s="24" t="s">
        <v>1231</v>
      </c>
      <c r="T4335" t="str">
        <f t="shared" si="270"/>
        <v/>
      </c>
      <c r="U4335">
        <f>VLOOKUP(S4335,ar_skupina!L$2:M$136,2,FALSE())</f>
        <v>87</v>
      </c>
    </row>
    <row r="4336" spans="1:21" ht="14.25" customHeight="1" x14ac:dyDescent="0.25">
      <c r="A4336">
        <v>5223</v>
      </c>
      <c r="B4336" s="9">
        <v>45209.677083333299</v>
      </c>
      <c r="C4336" s="9">
        <v>45209.850694444402</v>
      </c>
      <c r="D4336" t="s">
        <v>2559</v>
      </c>
      <c r="E4336">
        <v>303</v>
      </c>
      <c r="F4336" t="s">
        <v>2560</v>
      </c>
      <c r="G4336" t="s">
        <v>2</v>
      </c>
      <c r="H4336" t="s">
        <v>2561</v>
      </c>
      <c r="I4336" s="63" t="e">
        <f t="array" ref="I4336">_xlfn.IFS(#REF!="1",1,#REF!="2",2,#REF!="3",3,#REF!="1A",4,#REF!="1B",5,#REF!="2A",6,#REF!="2B",7,#REF!="3A",8,#REF!="3B",9,#REF!="4A",10,#REF!="","")</f>
        <v>#REF!</v>
      </c>
      <c r="J4336">
        <f>VLOOKUP(F4336,profesor!$G$2:$H$101,2,0)</f>
        <v>65</v>
      </c>
      <c r="K4336">
        <f>VLOOKUP(H4336,ar_predmet!A:C,3,0)</f>
        <v>223</v>
      </c>
      <c r="L4336" s="3">
        <f>VLOOKUP(H4336,ar_predmet!A:C,2,FALSE())</f>
        <v>3318</v>
      </c>
      <c r="M4336">
        <f>+VLOOKUP(G4336,tip_dogodka!$B$2:$C$10,2,0)</f>
        <v>1</v>
      </c>
      <c r="N4336">
        <f>+VLOOKUP(E4336,prostor!$F$1:$G$101,2,0)</f>
        <v>7</v>
      </c>
      <c r="O4336">
        <f t="shared" si="267"/>
        <v>250</v>
      </c>
      <c r="P4336">
        <f>VLOOKUP(O4336,mi2hh!A$2:B$4261,2,FALSE())</f>
        <v>5</v>
      </c>
      <c r="Q4336" t="str">
        <f t="shared" si="268"/>
        <v>Red</v>
      </c>
      <c r="R4336" t="str">
        <f t="shared" si="269"/>
        <v>MA</v>
      </c>
      <c r="S4336" s="24" t="s">
        <v>1231</v>
      </c>
      <c r="T4336" t="str">
        <f t="shared" si="270"/>
        <v/>
      </c>
      <c r="U4336">
        <f>VLOOKUP(S4336,ar_skupina!L$2:M$136,2,FALSE())</f>
        <v>87</v>
      </c>
    </row>
    <row r="4337" spans="1:21" ht="14.25" customHeight="1" x14ac:dyDescent="0.25">
      <c r="A4337">
        <v>5224</v>
      </c>
      <c r="B4337" s="9">
        <v>45219.53125</v>
      </c>
      <c r="C4337" s="9">
        <v>45219.635416666701</v>
      </c>
      <c r="D4337" t="s">
        <v>2564</v>
      </c>
      <c r="E4337" t="s">
        <v>16</v>
      </c>
      <c r="F4337" t="s">
        <v>2565</v>
      </c>
      <c r="G4337" t="s">
        <v>5</v>
      </c>
      <c r="H4337" t="s">
        <v>1859</v>
      </c>
      <c r="I4337" s="63" t="e">
        <f t="array" ref="I4337">_xlfn.IFS(#REF!="1",1,#REF!="2",2,#REF!="3",3,#REF!="1A",4,#REF!="1B",5,#REF!="2A",6,#REF!="2B",7,#REF!="3A",8,#REF!="3B",9,#REF!="4A",10,#REF!="","")</f>
        <v>#REF!</v>
      </c>
      <c r="J4337">
        <f>VLOOKUP(F4337,profesor!$G$2:$H$101,2,0)</f>
        <v>66</v>
      </c>
      <c r="K4337">
        <f>VLOOKUP(H4337,ar_predmet!A:C,3,0)</f>
        <v>194</v>
      </c>
      <c r="L4337" s="3">
        <f>VLOOKUP(H4337,ar_predmet!A:C,2,FALSE())</f>
        <v>7237</v>
      </c>
      <c r="M4337">
        <f>+VLOOKUP(G4337,tip_dogodka!$B$2:$C$10,2,0)</f>
        <v>4</v>
      </c>
      <c r="N4337">
        <f>+VLOOKUP(E4337,prostor!$F$1:$G$101,2,0)</f>
        <v>54</v>
      </c>
      <c r="O4337">
        <f t="shared" si="267"/>
        <v>150</v>
      </c>
      <c r="P4337">
        <f>VLOOKUP(O4337,mi2hh!A$2:B$4261,2,FALSE())</f>
        <v>3</v>
      </c>
      <c r="Q4337" t="str">
        <f t="shared" si="268"/>
        <v>Red</v>
      </c>
      <c r="R4337" t="str">
        <f t="shared" si="269"/>
        <v>MA</v>
      </c>
      <c r="S4337" s="24" t="s">
        <v>1233</v>
      </c>
      <c r="T4337" t="str">
        <f t="shared" si="270"/>
        <v/>
      </c>
      <c r="U4337">
        <f>VLOOKUP(S4337,ar_skupina!L$2:M$136,2,FALSE())</f>
        <v>89</v>
      </c>
    </row>
    <row r="4338" spans="1:21" ht="14.25" customHeight="1" x14ac:dyDescent="0.25">
      <c r="A4338">
        <v>5225</v>
      </c>
      <c r="B4338" s="9">
        <v>45236.635416666701</v>
      </c>
      <c r="C4338" s="9">
        <v>45236.739583333299</v>
      </c>
      <c r="D4338" t="s">
        <v>2566</v>
      </c>
      <c r="E4338" t="s">
        <v>16</v>
      </c>
      <c r="F4338" t="s">
        <v>2565</v>
      </c>
      <c r="G4338" t="s">
        <v>5</v>
      </c>
      <c r="H4338" t="s">
        <v>2173</v>
      </c>
      <c r="I4338" s="63" t="e">
        <f t="array" ref="I4338">_xlfn.IFS(#REF!="1",1,#REF!="2",2,#REF!="3",3,#REF!="1A",4,#REF!="1B",5,#REF!="2A",6,#REF!="2B",7,#REF!="3A",8,#REF!="3B",9,#REF!="4A",10,#REF!="","")</f>
        <v>#REF!</v>
      </c>
      <c r="J4338">
        <f>VLOOKUP(F4338,profesor!$G$2:$H$101,2,0)</f>
        <v>66</v>
      </c>
      <c r="K4338">
        <f>VLOOKUP(H4338,ar_predmet!A:C,3,0)</f>
        <v>49</v>
      </c>
      <c r="L4338" s="3">
        <f>VLOOKUP(H4338,ar_predmet!A:C,2,FALSE())</f>
        <v>5304</v>
      </c>
      <c r="M4338">
        <f>+VLOOKUP(G4338,tip_dogodka!$B$2:$C$10,2,0)</f>
        <v>4</v>
      </c>
      <c r="N4338">
        <f>+VLOOKUP(E4338,prostor!$F$1:$G$101,2,0)</f>
        <v>54</v>
      </c>
      <c r="O4338">
        <f t="shared" si="267"/>
        <v>150</v>
      </c>
      <c r="P4338">
        <f>VLOOKUP(O4338,mi2hh!A$2:B$4261,2,FALSE())</f>
        <v>3</v>
      </c>
      <c r="Q4338" t="str">
        <f t="shared" si="268"/>
        <v>Red</v>
      </c>
      <c r="R4338" t="str">
        <f t="shared" si="269"/>
        <v>VS</v>
      </c>
      <c r="S4338" s="24" t="s">
        <v>1176</v>
      </c>
      <c r="T4338" t="str">
        <f t="shared" si="270"/>
        <v/>
      </c>
      <c r="U4338">
        <f>VLOOKUP(S4338,ar_skupina!L$2:M$136,2,FALSE())</f>
        <v>7</v>
      </c>
    </row>
    <row r="4339" spans="1:21" ht="14.25" customHeight="1" x14ac:dyDescent="0.25">
      <c r="A4339">
        <v>5226</v>
      </c>
      <c r="B4339" s="9">
        <v>45223.677083333299</v>
      </c>
      <c r="C4339" s="9">
        <v>45223.78125</v>
      </c>
      <c r="D4339" t="s">
        <v>2567</v>
      </c>
      <c r="E4339">
        <v>306</v>
      </c>
      <c r="F4339" t="s">
        <v>2565</v>
      </c>
      <c r="G4339" t="s">
        <v>3</v>
      </c>
      <c r="H4339" t="s">
        <v>2173</v>
      </c>
      <c r="I4339" s="63" t="e">
        <f t="array" ref="I4339">_xlfn.IFS(#REF!="1",1,#REF!="2",2,#REF!="3",3,#REF!="1A",4,#REF!="1B",5,#REF!="2A",6,#REF!="2B",7,#REF!="3A",8,#REF!="3B",9,#REF!="4A",10,#REF!="","")</f>
        <v>#REF!</v>
      </c>
      <c r="J4339">
        <f>VLOOKUP(F4339,profesor!$G$2:$H$101,2,0)</f>
        <v>66</v>
      </c>
      <c r="K4339">
        <f>VLOOKUP(H4339,ar_predmet!A:C,3,0)</f>
        <v>49</v>
      </c>
      <c r="L4339" s="3">
        <f>VLOOKUP(H4339,ar_predmet!A:C,2,FALSE())</f>
        <v>5304</v>
      </c>
      <c r="M4339">
        <f>+VLOOKUP(G4339,tip_dogodka!$B$2:$C$10,2,0)</f>
        <v>2</v>
      </c>
      <c r="N4339">
        <f>+VLOOKUP(E4339,prostor!$F$1:$G$101,2,0)</f>
        <v>8</v>
      </c>
      <c r="O4339">
        <f t="shared" si="267"/>
        <v>150</v>
      </c>
      <c r="P4339">
        <f>VLOOKUP(O4339,mi2hh!A$2:B$4261,2,FALSE())</f>
        <v>3</v>
      </c>
      <c r="Q4339" t="str">
        <f t="shared" si="268"/>
        <v>Red</v>
      </c>
      <c r="R4339" t="str">
        <f t="shared" si="269"/>
        <v>VS</v>
      </c>
      <c r="S4339" s="24" t="s">
        <v>1176</v>
      </c>
      <c r="T4339" t="str">
        <f t="shared" si="270"/>
        <v/>
      </c>
      <c r="U4339">
        <f>VLOOKUP(S4339,ar_skupina!L$2:M$136,2,FALSE())</f>
        <v>7</v>
      </c>
    </row>
    <row r="4340" spans="1:21" ht="14.25" customHeight="1" x14ac:dyDescent="0.25">
      <c r="A4340">
        <v>5227</v>
      </c>
      <c r="B4340" s="9">
        <v>45238.75</v>
      </c>
      <c r="C4340" s="9">
        <v>45238.854166666701</v>
      </c>
      <c r="D4340" t="s">
        <v>2566</v>
      </c>
      <c r="E4340" t="s">
        <v>16</v>
      </c>
      <c r="F4340" t="s">
        <v>2565</v>
      </c>
      <c r="G4340" t="s">
        <v>5</v>
      </c>
      <c r="H4340" t="s">
        <v>2173</v>
      </c>
      <c r="I4340" s="63" t="e">
        <f t="array" ref="I4340">_xlfn.IFS(#REF!="1",1,#REF!="2",2,#REF!="3",3,#REF!="1A",4,#REF!="1B",5,#REF!="2A",6,#REF!="2B",7,#REF!="3A",8,#REF!="3B",9,#REF!="4A",10,#REF!="","")</f>
        <v>#REF!</v>
      </c>
      <c r="J4340">
        <f>VLOOKUP(F4340,profesor!$G$2:$H$101,2,0)</f>
        <v>66</v>
      </c>
      <c r="K4340">
        <f>VLOOKUP(H4340,ar_predmet!A:C,3,0)</f>
        <v>49</v>
      </c>
      <c r="L4340" s="3">
        <f>VLOOKUP(H4340,ar_predmet!A:C,2,FALSE())</f>
        <v>5304</v>
      </c>
      <c r="M4340">
        <f>+VLOOKUP(G4340,tip_dogodka!$B$2:$C$10,2,0)</f>
        <v>4</v>
      </c>
      <c r="N4340">
        <f>+VLOOKUP(E4340,prostor!$F$1:$G$101,2,0)</f>
        <v>54</v>
      </c>
      <c r="O4340">
        <f t="shared" si="267"/>
        <v>150</v>
      </c>
      <c r="P4340">
        <f>VLOOKUP(O4340,mi2hh!A$2:B$4261,2,FALSE())</f>
        <v>3</v>
      </c>
      <c r="Q4340" t="str">
        <f t="shared" si="268"/>
        <v>Red</v>
      </c>
      <c r="R4340" t="str">
        <f t="shared" si="269"/>
        <v>VS</v>
      </c>
      <c r="S4340" s="24" t="s">
        <v>1176</v>
      </c>
      <c r="T4340" t="str">
        <f t="shared" si="270"/>
        <v/>
      </c>
      <c r="U4340">
        <f>VLOOKUP(S4340,ar_skupina!L$2:M$136,2,FALSE())</f>
        <v>7</v>
      </c>
    </row>
    <row r="4341" spans="1:21" ht="14.25" customHeight="1" x14ac:dyDescent="0.25">
      <c r="A4341">
        <v>5228</v>
      </c>
      <c r="B4341" s="9">
        <v>45432.677083333299</v>
      </c>
      <c r="C4341" s="9">
        <v>45432.847222222197</v>
      </c>
      <c r="D4341" t="s">
        <v>2568</v>
      </c>
      <c r="E4341">
        <v>302</v>
      </c>
      <c r="F4341" t="s">
        <v>2565</v>
      </c>
      <c r="G4341" t="s">
        <v>8</v>
      </c>
      <c r="H4341" t="s">
        <v>2181</v>
      </c>
      <c r="I4341" s="63" t="e">
        <f t="array" ref="I4341">_xlfn.IFS(#REF!="1",1,#REF!="2",2,#REF!="3",3,#REF!="1A",4,#REF!="1B",5,#REF!="2A",6,#REF!="2B",7,#REF!="3A",8,#REF!="3B",9,#REF!="4A",10,#REF!="","")</f>
        <v>#REF!</v>
      </c>
      <c r="J4341">
        <f>VLOOKUP(F4341,profesor!$G$2:$H$101,2,0)</f>
        <v>66</v>
      </c>
      <c r="K4341">
        <f>VLOOKUP(H4341,ar_predmet!A:C,3,0)</f>
        <v>177</v>
      </c>
      <c r="L4341" s="3">
        <f>VLOOKUP(H4341,ar_predmet!A:C,2,FALSE())</f>
        <v>7135</v>
      </c>
      <c r="M4341">
        <f>+VLOOKUP(G4341,tip_dogodka!$B$2:$C$10,2,0)</f>
        <v>7</v>
      </c>
      <c r="N4341">
        <f>+VLOOKUP(E4341,prostor!$F$1:$G$101,2,0)</f>
        <v>6</v>
      </c>
      <c r="O4341">
        <f t="shared" si="267"/>
        <v>245</v>
      </c>
      <c r="P4341">
        <f>VLOOKUP(O4341,mi2hh!A$2:B$4261,2,FALSE())</f>
        <v>5</v>
      </c>
      <c r="Q4341" t="str">
        <f t="shared" si="268"/>
        <v>Red</v>
      </c>
      <c r="R4341" t="str">
        <f t="shared" si="269"/>
        <v>MA</v>
      </c>
      <c r="S4341" s="24" t="s">
        <v>1224</v>
      </c>
      <c r="T4341" t="str">
        <f t="shared" si="270"/>
        <v/>
      </c>
      <c r="U4341">
        <f>VLOOKUP(S4341,ar_skupina!L$2:M$136,2,FALSE())</f>
        <v>80</v>
      </c>
    </row>
    <row r="4342" spans="1:21" ht="14.25" customHeight="1" x14ac:dyDescent="0.25">
      <c r="A4342">
        <v>5229</v>
      </c>
      <c r="B4342" s="9">
        <v>45218.708333333299</v>
      </c>
      <c r="C4342" s="9">
        <v>45218.8125</v>
      </c>
      <c r="D4342" t="s">
        <v>2567</v>
      </c>
      <c r="E4342">
        <v>306</v>
      </c>
      <c r="F4342" t="s">
        <v>2565</v>
      </c>
      <c r="G4342" t="s">
        <v>3</v>
      </c>
      <c r="H4342" t="s">
        <v>2173</v>
      </c>
      <c r="I4342" s="63" t="e">
        <f t="array" ref="I4342">_xlfn.IFS(#REF!="1",1,#REF!="2",2,#REF!="3",3,#REF!="1A",4,#REF!="1B",5,#REF!="2A",6,#REF!="2B",7,#REF!="3A",8,#REF!="3B",9,#REF!="4A",10,#REF!="","")</f>
        <v>#REF!</v>
      </c>
      <c r="J4342">
        <f>VLOOKUP(F4342,profesor!$G$2:$H$101,2,0)</f>
        <v>66</v>
      </c>
      <c r="K4342">
        <f>VLOOKUP(H4342,ar_predmet!A:C,3,0)</f>
        <v>49</v>
      </c>
      <c r="L4342" s="3">
        <f>VLOOKUP(H4342,ar_predmet!A:C,2,FALSE())</f>
        <v>5304</v>
      </c>
      <c r="M4342">
        <f>+VLOOKUP(G4342,tip_dogodka!$B$2:$C$10,2,0)</f>
        <v>2</v>
      </c>
      <c r="N4342">
        <f>+VLOOKUP(E4342,prostor!$F$1:$G$101,2,0)</f>
        <v>8</v>
      </c>
      <c r="O4342">
        <f t="shared" si="267"/>
        <v>150</v>
      </c>
      <c r="P4342">
        <f>VLOOKUP(O4342,mi2hh!A$2:B$4261,2,FALSE())</f>
        <v>3</v>
      </c>
      <c r="Q4342" t="str">
        <f t="shared" si="268"/>
        <v>Red</v>
      </c>
      <c r="R4342" t="str">
        <f t="shared" si="269"/>
        <v>VS</v>
      </c>
      <c r="S4342" s="24" t="s">
        <v>1176</v>
      </c>
      <c r="T4342" t="str">
        <f t="shared" si="270"/>
        <v/>
      </c>
      <c r="U4342">
        <f>VLOOKUP(S4342,ar_skupina!L$2:M$136,2,FALSE())</f>
        <v>7</v>
      </c>
    </row>
    <row r="4343" spans="1:21" ht="14.25" customHeight="1" x14ac:dyDescent="0.25">
      <c r="A4343">
        <v>5230</v>
      </c>
      <c r="B4343" s="9">
        <v>45216.677083333299</v>
      </c>
      <c r="C4343" s="9">
        <v>45216.78125</v>
      </c>
      <c r="D4343" t="s">
        <v>2567</v>
      </c>
      <c r="E4343">
        <v>306</v>
      </c>
      <c r="F4343" t="s">
        <v>2565</v>
      </c>
      <c r="G4343" t="s">
        <v>3</v>
      </c>
      <c r="H4343" t="s">
        <v>2173</v>
      </c>
      <c r="I4343" s="63" t="e">
        <f t="array" ref="I4343">_xlfn.IFS(#REF!="1",1,#REF!="2",2,#REF!="3",3,#REF!="1A",4,#REF!="1B",5,#REF!="2A",6,#REF!="2B",7,#REF!="3A",8,#REF!="3B",9,#REF!="4A",10,#REF!="","")</f>
        <v>#REF!</v>
      </c>
      <c r="J4343">
        <f>VLOOKUP(F4343,profesor!$G$2:$H$101,2,0)</f>
        <v>66</v>
      </c>
      <c r="K4343">
        <f>VLOOKUP(H4343,ar_predmet!A:C,3,0)</f>
        <v>49</v>
      </c>
      <c r="L4343" s="3">
        <f>VLOOKUP(H4343,ar_predmet!A:C,2,FALSE())</f>
        <v>5304</v>
      </c>
      <c r="M4343">
        <f>+VLOOKUP(G4343,tip_dogodka!$B$2:$C$10,2,0)</f>
        <v>2</v>
      </c>
      <c r="N4343">
        <f>+VLOOKUP(E4343,prostor!$F$1:$G$101,2,0)</f>
        <v>8</v>
      </c>
      <c r="O4343">
        <f t="shared" si="267"/>
        <v>150</v>
      </c>
      <c r="P4343">
        <f>VLOOKUP(O4343,mi2hh!A$2:B$4261,2,FALSE())</f>
        <v>3</v>
      </c>
      <c r="Q4343" t="str">
        <f t="shared" si="268"/>
        <v>Red</v>
      </c>
      <c r="R4343" t="str">
        <f t="shared" si="269"/>
        <v>VS</v>
      </c>
      <c r="S4343" s="24" t="s">
        <v>1176</v>
      </c>
      <c r="T4343" t="str">
        <f t="shared" si="270"/>
        <v/>
      </c>
      <c r="U4343">
        <f>VLOOKUP(S4343,ar_skupina!L$2:M$136,2,FALSE())</f>
        <v>7</v>
      </c>
    </row>
    <row r="4344" spans="1:21" ht="14.25" customHeight="1" x14ac:dyDescent="0.25">
      <c r="A4344">
        <v>5231</v>
      </c>
      <c r="B4344" s="9">
        <v>45218.5625</v>
      </c>
      <c r="C4344" s="9">
        <v>45218.666666666701</v>
      </c>
      <c r="D4344" t="s">
        <v>2569</v>
      </c>
      <c r="E4344">
        <v>302</v>
      </c>
      <c r="F4344" t="s">
        <v>2565</v>
      </c>
      <c r="G4344" t="s">
        <v>3</v>
      </c>
      <c r="H4344" t="s">
        <v>1859</v>
      </c>
      <c r="I4344" s="63" t="e">
        <f t="array" ref="I4344">_xlfn.IFS(#REF!="1",1,#REF!="2",2,#REF!="3",3,#REF!="1A",4,#REF!="1B",5,#REF!="2A",6,#REF!="2B",7,#REF!="3A",8,#REF!="3B",9,#REF!="4A",10,#REF!="","")</f>
        <v>#REF!</v>
      </c>
      <c r="J4344">
        <f>VLOOKUP(F4344,profesor!$G$2:$H$101,2,0)</f>
        <v>66</v>
      </c>
      <c r="K4344">
        <f>VLOOKUP(H4344,ar_predmet!A:C,3,0)</f>
        <v>194</v>
      </c>
      <c r="L4344" s="3">
        <f>VLOOKUP(H4344,ar_predmet!A:C,2,FALSE())</f>
        <v>7237</v>
      </c>
      <c r="M4344">
        <f>+VLOOKUP(G4344,tip_dogodka!$B$2:$C$10,2,0)</f>
        <v>2</v>
      </c>
      <c r="N4344">
        <f>+VLOOKUP(E4344,prostor!$F$1:$G$101,2,0)</f>
        <v>6</v>
      </c>
      <c r="O4344">
        <f t="shared" si="267"/>
        <v>150</v>
      </c>
      <c r="P4344">
        <f>VLOOKUP(O4344,mi2hh!A$2:B$4261,2,FALSE())</f>
        <v>3</v>
      </c>
      <c r="Q4344" t="str">
        <f t="shared" si="268"/>
        <v>Red</v>
      </c>
      <c r="R4344" t="str">
        <f t="shared" si="269"/>
        <v>MA</v>
      </c>
      <c r="S4344" s="24" t="s">
        <v>1233</v>
      </c>
      <c r="T4344" t="str">
        <f t="shared" si="270"/>
        <v/>
      </c>
      <c r="U4344">
        <f>VLOOKUP(S4344,ar_skupina!L$2:M$136,2,FALSE())</f>
        <v>89</v>
      </c>
    </row>
    <row r="4345" spans="1:21" ht="14.25" customHeight="1" x14ac:dyDescent="0.25">
      <c r="A4345">
        <v>5232</v>
      </c>
      <c r="B4345" s="9">
        <v>45215.791666666701</v>
      </c>
      <c r="C4345" s="9">
        <v>45215.958333333299</v>
      </c>
      <c r="D4345" t="s">
        <v>2570</v>
      </c>
      <c r="E4345" t="s">
        <v>17</v>
      </c>
      <c r="F4345" t="s">
        <v>2565</v>
      </c>
      <c r="G4345" t="s">
        <v>8</v>
      </c>
      <c r="H4345" t="s">
        <v>1859</v>
      </c>
      <c r="I4345" s="63" t="e">
        <f t="array" ref="I4345">_xlfn.IFS(#REF!="1",1,#REF!="2",2,#REF!="3",3,#REF!="1A",4,#REF!="1B",5,#REF!="2A",6,#REF!="2B",7,#REF!="3A",8,#REF!="3B",9,#REF!="4A",10,#REF!="","")</f>
        <v>#REF!</v>
      </c>
      <c r="J4345">
        <f>VLOOKUP(F4345,profesor!$G$2:$H$101,2,0)</f>
        <v>66</v>
      </c>
      <c r="K4345">
        <f>VLOOKUP(H4345,ar_predmet!A:C,3,0)</f>
        <v>194</v>
      </c>
      <c r="L4345" s="3">
        <f>VLOOKUP(H4345,ar_predmet!A:C,2,FALSE())</f>
        <v>7237</v>
      </c>
      <c r="M4345">
        <f>+VLOOKUP(G4345,tip_dogodka!$B$2:$C$10,2,0)</f>
        <v>7</v>
      </c>
      <c r="N4345">
        <f>+VLOOKUP(E4345,prostor!$F$1:$G$101,2,0)</f>
        <v>55</v>
      </c>
      <c r="O4345">
        <f t="shared" si="267"/>
        <v>240</v>
      </c>
      <c r="P4345">
        <f>VLOOKUP(O4345,mi2hh!A$2:B$4261,2,FALSE())</f>
        <v>5</v>
      </c>
      <c r="Q4345" t="str">
        <f t="shared" si="268"/>
        <v>Izr</v>
      </c>
      <c r="R4345" t="str">
        <f t="shared" si="269"/>
        <v>MA</v>
      </c>
      <c r="S4345" s="24" t="s">
        <v>1275</v>
      </c>
      <c r="T4345" t="str">
        <f t="shared" si="270"/>
        <v/>
      </c>
      <c r="U4345">
        <f>VLOOKUP(S4345,ar_skupina!L$2:M$136,2,FALSE())</f>
        <v>126</v>
      </c>
    </row>
    <row r="4346" spans="1:21" ht="14.25" customHeight="1" x14ac:dyDescent="0.25">
      <c r="A4346">
        <v>5233</v>
      </c>
      <c r="B4346" s="9">
        <v>45238.635416666701</v>
      </c>
      <c r="C4346" s="9">
        <v>45238.739583333299</v>
      </c>
      <c r="D4346" t="s">
        <v>2567</v>
      </c>
      <c r="E4346">
        <v>307</v>
      </c>
      <c r="F4346" t="s">
        <v>2565</v>
      </c>
      <c r="G4346" t="s">
        <v>3</v>
      </c>
      <c r="H4346" t="s">
        <v>2173</v>
      </c>
      <c r="I4346" s="63" t="e">
        <f t="array" ref="I4346">_xlfn.IFS(#REF!="1",1,#REF!="2",2,#REF!="3",3,#REF!="1A",4,#REF!="1B",5,#REF!="2A",6,#REF!="2B",7,#REF!="3A",8,#REF!="3B",9,#REF!="4A",10,#REF!="","")</f>
        <v>#REF!</v>
      </c>
      <c r="J4346">
        <f>VLOOKUP(F4346,profesor!$G$2:$H$101,2,0)</f>
        <v>66</v>
      </c>
      <c r="K4346">
        <f>VLOOKUP(H4346,ar_predmet!A:C,3,0)</f>
        <v>49</v>
      </c>
      <c r="L4346" s="3">
        <f>VLOOKUP(H4346,ar_predmet!A:C,2,FALSE())</f>
        <v>5304</v>
      </c>
      <c r="M4346">
        <f>+VLOOKUP(G4346,tip_dogodka!$B$2:$C$10,2,0)</f>
        <v>2</v>
      </c>
      <c r="N4346">
        <f>+VLOOKUP(E4346,prostor!$F$1:$G$101,2,0)</f>
        <v>9</v>
      </c>
      <c r="O4346">
        <f t="shared" si="267"/>
        <v>150</v>
      </c>
      <c r="P4346">
        <f>VLOOKUP(O4346,mi2hh!A$2:B$4261,2,FALSE())</f>
        <v>3</v>
      </c>
      <c r="Q4346" t="str">
        <f t="shared" si="268"/>
        <v>Red</v>
      </c>
      <c r="R4346" t="str">
        <f t="shared" si="269"/>
        <v>VS</v>
      </c>
      <c r="S4346" s="24" t="s">
        <v>1176</v>
      </c>
      <c r="T4346" t="str">
        <f t="shared" si="270"/>
        <v/>
      </c>
      <c r="U4346">
        <f>VLOOKUP(S4346,ar_skupina!L$2:M$136,2,FALSE())</f>
        <v>7</v>
      </c>
    </row>
    <row r="4347" spans="1:21" ht="14.25" customHeight="1" x14ac:dyDescent="0.25">
      <c r="A4347">
        <v>5234</v>
      </c>
      <c r="B4347" s="9">
        <v>45212.677083333299</v>
      </c>
      <c r="C4347" s="9">
        <v>45212.78125</v>
      </c>
      <c r="D4347" t="s">
        <v>2567</v>
      </c>
      <c r="E4347">
        <v>306</v>
      </c>
      <c r="F4347" t="s">
        <v>2565</v>
      </c>
      <c r="G4347" t="s">
        <v>3</v>
      </c>
      <c r="H4347" t="s">
        <v>2173</v>
      </c>
      <c r="I4347" s="63" t="e">
        <f t="array" ref="I4347">_xlfn.IFS(#REF!="1",1,#REF!="2",2,#REF!="3",3,#REF!="1A",4,#REF!="1B",5,#REF!="2A",6,#REF!="2B",7,#REF!="3A",8,#REF!="3B",9,#REF!="4A",10,#REF!="","")</f>
        <v>#REF!</v>
      </c>
      <c r="J4347">
        <f>VLOOKUP(F4347,profesor!$G$2:$H$101,2,0)</f>
        <v>66</v>
      </c>
      <c r="K4347">
        <f>VLOOKUP(H4347,ar_predmet!A:C,3,0)</f>
        <v>49</v>
      </c>
      <c r="L4347" s="3">
        <f>VLOOKUP(H4347,ar_predmet!A:C,2,FALSE())</f>
        <v>5304</v>
      </c>
      <c r="M4347">
        <f>+VLOOKUP(G4347,tip_dogodka!$B$2:$C$10,2,0)</f>
        <v>2</v>
      </c>
      <c r="N4347">
        <f>+VLOOKUP(E4347,prostor!$F$1:$G$101,2,0)</f>
        <v>8</v>
      </c>
      <c r="O4347">
        <f t="shared" si="267"/>
        <v>150</v>
      </c>
      <c r="P4347">
        <f>VLOOKUP(O4347,mi2hh!A$2:B$4261,2,FALSE())</f>
        <v>3</v>
      </c>
      <c r="Q4347" t="str">
        <f t="shared" si="268"/>
        <v>Red</v>
      </c>
      <c r="R4347" t="str">
        <f t="shared" si="269"/>
        <v>VS</v>
      </c>
      <c r="S4347" s="24" t="s">
        <v>1176</v>
      </c>
      <c r="T4347" t="str">
        <f t="shared" si="270"/>
        <v/>
      </c>
      <c r="U4347">
        <f>VLOOKUP(S4347,ar_skupina!L$2:M$136,2,FALSE())</f>
        <v>7</v>
      </c>
    </row>
    <row r="4348" spans="1:21" ht="14.25" customHeight="1" x14ac:dyDescent="0.25">
      <c r="A4348">
        <v>5235</v>
      </c>
      <c r="B4348" s="9">
        <v>45239.635416666701</v>
      </c>
      <c r="C4348" s="9">
        <v>45239.739583333299</v>
      </c>
      <c r="D4348" t="s">
        <v>2567</v>
      </c>
      <c r="E4348">
        <v>307</v>
      </c>
      <c r="F4348" t="s">
        <v>2565</v>
      </c>
      <c r="G4348" t="s">
        <v>3</v>
      </c>
      <c r="H4348" t="s">
        <v>2173</v>
      </c>
      <c r="I4348" s="63" t="e">
        <f t="array" ref="I4348">_xlfn.IFS(#REF!="1",1,#REF!="2",2,#REF!="3",3,#REF!="1A",4,#REF!="1B",5,#REF!="2A",6,#REF!="2B",7,#REF!="3A",8,#REF!="3B",9,#REF!="4A",10,#REF!="","")</f>
        <v>#REF!</v>
      </c>
      <c r="J4348">
        <f>VLOOKUP(F4348,profesor!$G$2:$H$101,2,0)</f>
        <v>66</v>
      </c>
      <c r="K4348">
        <f>VLOOKUP(H4348,ar_predmet!A:C,3,0)</f>
        <v>49</v>
      </c>
      <c r="L4348" s="3">
        <f>VLOOKUP(H4348,ar_predmet!A:C,2,FALSE())</f>
        <v>5304</v>
      </c>
      <c r="M4348">
        <f>+VLOOKUP(G4348,tip_dogodka!$B$2:$C$10,2,0)</f>
        <v>2</v>
      </c>
      <c r="N4348">
        <f>+VLOOKUP(E4348,prostor!$F$1:$G$101,2,0)</f>
        <v>9</v>
      </c>
      <c r="O4348">
        <f t="shared" si="267"/>
        <v>150</v>
      </c>
      <c r="P4348">
        <f>VLOOKUP(O4348,mi2hh!A$2:B$4261,2,FALSE())</f>
        <v>3</v>
      </c>
      <c r="Q4348" t="str">
        <f t="shared" si="268"/>
        <v>Red</v>
      </c>
      <c r="R4348" t="str">
        <f t="shared" si="269"/>
        <v>VS</v>
      </c>
      <c r="S4348" s="24" t="s">
        <v>1176</v>
      </c>
      <c r="T4348" t="str">
        <f t="shared" si="270"/>
        <v/>
      </c>
      <c r="U4348">
        <f>VLOOKUP(S4348,ar_skupina!L$2:M$136,2,FALSE())</f>
        <v>7</v>
      </c>
    </row>
    <row r="4349" spans="1:21" ht="14.25" customHeight="1" x14ac:dyDescent="0.25">
      <c r="A4349">
        <v>5236</v>
      </c>
      <c r="B4349" s="9">
        <v>45427.53125</v>
      </c>
      <c r="C4349" s="9">
        <v>45427.701388888898</v>
      </c>
      <c r="D4349" t="s">
        <v>2571</v>
      </c>
      <c r="E4349">
        <v>402</v>
      </c>
      <c r="F4349" t="s">
        <v>2565</v>
      </c>
      <c r="G4349" t="s">
        <v>8</v>
      </c>
      <c r="H4349" t="s">
        <v>1857</v>
      </c>
      <c r="I4349" s="63" t="e">
        <f t="array" ref="I4349">_xlfn.IFS(#REF!="1",1,#REF!="2",2,#REF!="3",3,#REF!="1A",4,#REF!="1B",5,#REF!="2A",6,#REF!="2B",7,#REF!="3A",8,#REF!="3B",9,#REF!="4A",10,#REF!="","")</f>
        <v>#REF!</v>
      </c>
      <c r="J4349">
        <f>VLOOKUP(F4349,profesor!$G$2:$H$101,2,0)</f>
        <v>66</v>
      </c>
      <c r="K4349">
        <f>VLOOKUP(H4349,ar_predmet!A:C,3,0)</f>
        <v>176</v>
      </c>
      <c r="L4349" s="3">
        <f>VLOOKUP(H4349,ar_predmet!A:C,2,FALSE())</f>
        <v>7134</v>
      </c>
      <c r="M4349">
        <f>+VLOOKUP(G4349,tip_dogodka!$B$2:$C$10,2,0)</f>
        <v>7</v>
      </c>
      <c r="N4349">
        <f>+VLOOKUP(E4349,prostor!$F$1:$G$101,2,0)</f>
        <v>11</v>
      </c>
      <c r="O4349">
        <f t="shared" si="267"/>
        <v>245</v>
      </c>
      <c r="P4349">
        <f>VLOOKUP(O4349,mi2hh!A$2:B$4261,2,FALSE())</f>
        <v>5</v>
      </c>
      <c r="Q4349" t="str">
        <f t="shared" si="268"/>
        <v>Red</v>
      </c>
      <c r="R4349" t="str">
        <f t="shared" si="269"/>
        <v>MA</v>
      </c>
      <c r="S4349" s="24" t="s">
        <v>1224</v>
      </c>
      <c r="T4349" t="str">
        <f t="shared" si="270"/>
        <v/>
      </c>
      <c r="U4349">
        <f>VLOOKUP(S4349,ar_skupina!L$2:M$136,2,FALSE())</f>
        <v>80</v>
      </c>
    </row>
    <row r="4350" spans="1:21" ht="14.25" customHeight="1" x14ac:dyDescent="0.25">
      <c r="A4350">
        <v>5237</v>
      </c>
      <c r="B4350" s="9">
        <v>45237.635416666701</v>
      </c>
      <c r="C4350" s="9">
        <v>45237.701388888898</v>
      </c>
      <c r="D4350" t="s">
        <v>2569</v>
      </c>
      <c r="E4350">
        <v>411</v>
      </c>
      <c r="F4350" t="s">
        <v>2565</v>
      </c>
      <c r="G4350" t="s">
        <v>3</v>
      </c>
      <c r="H4350" t="s">
        <v>1859</v>
      </c>
      <c r="I4350" s="63" t="e">
        <f t="array" ref="I4350">_xlfn.IFS(#REF!="1",1,#REF!="2",2,#REF!="3",3,#REF!="1A",4,#REF!="1B",5,#REF!="2A",6,#REF!="2B",7,#REF!="3A",8,#REF!="3B",9,#REF!="4A",10,#REF!="","")</f>
        <v>#REF!</v>
      </c>
      <c r="J4350">
        <f>VLOOKUP(F4350,profesor!$G$2:$H$101,2,0)</f>
        <v>66</v>
      </c>
      <c r="K4350">
        <f>VLOOKUP(H4350,ar_predmet!A:C,3,0)</f>
        <v>194</v>
      </c>
      <c r="L4350" s="3">
        <f>VLOOKUP(H4350,ar_predmet!A:C,2,FALSE())</f>
        <v>7237</v>
      </c>
      <c r="M4350">
        <f>+VLOOKUP(G4350,tip_dogodka!$B$2:$C$10,2,0)</f>
        <v>2</v>
      </c>
      <c r="N4350">
        <f>+VLOOKUP(E4350,prostor!$F$1:$G$101,2,0)</f>
        <v>14</v>
      </c>
      <c r="O4350">
        <f t="shared" si="267"/>
        <v>95</v>
      </c>
      <c r="P4350">
        <f>VLOOKUP(O4350,mi2hh!A$2:B$4261,2,FALSE())</f>
        <v>2</v>
      </c>
      <c r="Q4350" t="str">
        <f t="shared" si="268"/>
        <v>Red</v>
      </c>
      <c r="R4350" t="str">
        <f t="shared" si="269"/>
        <v>MA</v>
      </c>
      <c r="S4350" s="24" t="s">
        <v>1233</v>
      </c>
      <c r="T4350" t="str">
        <f t="shared" si="270"/>
        <v/>
      </c>
      <c r="U4350">
        <f>VLOOKUP(S4350,ar_skupina!L$2:M$136,2,FALSE())</f>
        <v>89</v>
      </c>
    </row>
    <row r="4351" spans="1:21" ht="14.25" customHeight="1" x14ac:dyDescent="0.25">
      <c r="A4351">
        <v>5238</v>
      </c>
      <c r="B4351" s="9">
        <v>45278.75</v>
      </c>
      <c r="C4351" s="9">
        <v>45278.854166666701</v>
      </c>
      <c r="D4351" t="s">
        <v>2243</v>
      </c>
      <c r="E4351" t="s">
        <v>16</v>
      </c>
      <c r="F4351" t="s">
        <v>2572</v>
      </c>
      <c r="G4351" t="s">
        <v>5</v>
      </c>
      <c r="H4351" t="s">
        <v>2115</v>
      </c>
      <c r="I4351" s="63" t="e">
        <f t="array" ref="I4351">_xlfn.IFS(#REF!="1",1,#REF!="2",2,#REF!="3",3,#REF!="1A",4,#REF!="1B",5,#REF!="2A",6,#REF!="2B",7,#REF!="3A",8,#REF!="3B",9,#REF!="4A",10,#REF!="","")</f>
        <v>#REF!</v>
      </c>
      <c r="J4351">
        <f>VLOOKUP(F4351,profesor!$G$2:$H$101,2,0)</f>
        <v>67</v>
      </c>
      <c r="K4351">
        <f>VLOOKUP(H4351,ar_predmet!A:C,3,0)</f>
        <v>135</v>
      </c>
      <c r="L4351" s="3">
        <f>VLOOKUP(H4351,ar_predmet!A:C,2,FALSE())</f>
        <v>6329</v>
      </c>
      <c r="M4351">
        <f>+VLOOKUP(G4351,tip_dogodka!$B$2:$C$10,2,0)</f>
        <v>4</v>
      </c>
      <c r="N4351">
        <f>+VLOOKUP(E4351,prostor!$F$1:$G$101,2,0)</f>
        <v>54</v>
      </c>
      <c r="O4351">
        <f t="shared" si="267"/>
        <v>150</v>
      </c>
      <c r="P4351">
        <f>VLOOKUP(O4351,mi2hh!A$2:B$4261,2,FALSE())</f>
        <v>3</v>
      </c>
      <c r="Q4351" t="str">
        <f t="shared" si="268"/>
        <v>Red</v>
      </c>
      <c r="R4351" t="str">
        <f t="shared" si="269"/>
        <v>UN</v>
      </c>
      <c r="S4351" s="24" t="s">
        <v>1217</v>
      </c>
      <c r="T4351" t="str">
        <f t="shared" si="270"/>
        <v/>
      </c>
      <c r="U4351">
        <f>VLOOKUP(S4351,ar_skupina!L$2:M$136,2,FALSE())</f>
        <v>74</v>
      </c>
    </row>
    <row r="4352" spans="1:21" ht="14.25" customHeight="1" x14ac:dyDescent="0.25">
      <c r="A4352">
        <v>5239</v>
      </c>
      <c r="B4352" s="9">
        <v>45306.635416666701</v>
      </c>
      <c r="C4352" s="9">
        <v>45306.739583333299</v>
      </c>
      <c r="D4352" t="s">
        <v>1984</v>
      </c>
      <c r="E4352" t="s">
        <v>16</v>
      </c>
      <c r="F4352" t="s">
        <v>2572</v>
      </c>
      <c r="G4352" t="s">
        <v>5</v>
      </c>
      <c r="H4352" t="s">
        <v>1476</v>
      </c>
      <c r="I4352" s="63" t="e">
        <f t="array" ref="I4352">_xlfn.IFS(#REF!="1",1,#REF!="2",2,#REF!="3",3,#REF!="1A",4,#REF!="1B",5,#REF!="2A",6,#REF!="2B",7,#REF!="3A",8,#REF!="3B",9,#REF!="4A",10,#REF!="","")</f>
        <v>#REF!</v>
      </c>
      <c r="J4352">
        <f>VLOOKUP(F4352,profesor!$G$2:$H$101,2,0)</f>
        <v>67</v>
      </c>
      <c r="K4352">
        <f>VLOOKUP(H4352,ar_predmet!A:C,3,0)</f>
        <v>137</v>
      </c>
      <c r="L4352" s="3">
        <f>VLOOKUP(H4352,ar_predmet!A:C,2,FALSE())</f>
        <v>6331</v>
      </c>
      <c r="M4352">
        <f>+VLOOKUP(G4352,tip_dogodka!$B$2:$C$10,2,0)</f>
        <v>4</v>
      </c>
      <c r="N4352">
        <f>+VLOOKUP(E4352,prostor!$F$1:$G$101,2,0)</f>
        <v>54</v>
      </c>
      <c r="O4352">
        <f t="shared" si="267"/>
        <v>150</v>
      </c>
      <c r="P4352">
        <f>VLOOKUP(O4352,mi2hh!A$2:B$4261,2,FALSE())</f>
        <v>3</v>
      </c>
      <c r="Q4352" t="str">
        <f t="shared" si="268"/>
        <v>Red</v>
      </c>
      <c r="R4352" t="str">
        <f t="shared" si="269"/>
        <v>UN</v>
      </c>
      <c r="S4352" s="24" t="s">
        <v>1214</v>
      </c>
      <c r="T4352" t="str">
        <f t="shared" si="270"/>
        <v/>
      </c>
      <c r="U4352">
        <f>VLOOKUP(S4352,ar_skupina!L$2:M$136,2,FALSE())</f>
        <v>71</v>
      </c>
    </row>
    <row r="4353" spans="1:21" ht="14.25" customHeight="1" x14ac:dyDescent="0.25">
      <c r="A4353">
        <v>5240</v>
      </c>
      <c r="B4353" s="9">
        <v>45309.635416666701</v>
      </c>
      <c r="C4353" s="9">
        <v>45309.739583333299</v>
      </c>
      <c r="D4353" t="s">
        <v>1982</v>
      </c>
      <c r="E4353">
        <v>413</v>
      </c>
      <c r="F4353" t="s">
        <v>2572</v>
      </c>
      <c r="G4353" t="s">
        <v>3</v>
      </c>
      <c r="H4353" t="s">
        <v>1476</v>
      </c>
      <c r="I4353" s="63" t="e">
        <f t="array" ref="I4353">_xlfn.IFS(#REF!="1",1,#REF!="2",2,#REF!="3",3,#REF!="1A",4,#REF!="1B",5,#REF!="2A",6,#REF!="2B",7,#REF!="3A",8,#REF!="3B",9,#REF!="4A",10,#REF!="","")</f>
        <v>#REF!</v>
      </c>
      <c r="J4353">
        <f>VLOOKUP(F4353,profesor!$G$2:$H$101,2,0)</f>
        <v>67</v>
      </c>
      <c r="K4353">
        <f>VLOOKUP(H4353,ar_predmet!A:C,3,0)</f>
        <v>137</v>
      </c>
      <c r="L4353" s="3">
        <f>VLOOKUP(H4353,ar_predmet!A:C,2,FALSE())</f>
        <v>6331</v>
      </c>
      <c r="M4353">
        <f>+VLOOKUP(G4353,tip_dogodka!$B$2:$C$10,2,0)</f>
        <v>2</v>
      </c>
      <c r="N4353">
        <f>+VLOOKUP(E4353,prostor!$F$1:$G$101,2,0)</f>
        <v>16</v>
      </c>
      <c r="O4353">
        <f t="shared" si="267"/>
        <v>150</v>
      </c>
      <c r="P4353">
        <f>VLOOKUP(O4353,mi2hh!A$2:B$4261,2,FALSE())</f>
        <v>3</v>
      </c>
      <c r="Q4353" t="str">
        <f t="shared" si="268"/>
        <v>Red</v>
      </c>
      <c r="R4353" t="str">
        <f t="shared" si="269"/>
        <v>UN</v>
      </c>
      <c r="S4353" s="24" t="s">
        <v>1214</v>
      </c>
      <c r="T4353" t="str">
        <f t="shared" si="270"/>
        <v/>
      </c>
      <c r="U4353">
        <f>VLOOKUP(S4353,ar_skupina!L$2:M$136,2,FALSE())</f>
        <v>71</v>
      </c>
    </row>
    <row r="4354" spans="1:21" ht="14.25" customHeight="1" x14ac:dyDescent="0.25">
      <c r="A4354">
        <v>5241</v>
      </c>
      <c r="B4354" s="9">
        <v>45265.375</v>
      </c>
      <c r="C4354" s="9">
        <v>45265.479166666701</v>
      </c>
      <c r="D4354" t="s">
        <v>2239</v>
      </c>
      <c r="E4354">
        <v>402</v>
      </c>
      <c r="F4354" t="s">
        <v>2572</v>
      </c>
      <c r="G4354" t="s">
        <v>3</v>
      </c>
      <c r="H4354" t="s">
        <v>2115</v>
      </c>
      <c r="I4354" s="63" t="e">
        <f t="array" ref="I4354">_xlfn.IFS(#REF!="1",1,#REF!="2",2,#REF!="3",3,#REF!="1A",4,#REF!="1B",5,#REF!="2A",6,#REF!="2B",7,#REF!="3A",8,#REF!="3B",9,#REF!="4A",10,#REF!="","")</f>
        <v>#REF!</v>
      </c>
      <c r="J4354">
        <f>VLOOKUP(F4354,profesor!$G$2:$H$101,2,0)</f>
        <v>67</v>
      </c>
      <c r="K4354">
        <f>VLOOKUP(H4354,ar_predmet!A:C,3,0)</f>
        <v>135</v>
      </c>
      <c r="L4354" s="3">
        <f>VLOOKUP(H4354,ar_predmet!A:C,2,FALSE())</f>
        <v>6329</v>
      </c>
      <c r="M4354">
        <f>+VLOOKUP(G4354,tip_dogodka!$B$2:$C$10,2,0)</f>
        <v>2</v>
      </c>
      <c r="N4354">
        <f>+VLOOKUP(E4354,prostor!$F$1:$G$101,2,0)</f>
        <v>11</v>
      </c>
      <c r="O4354">
        <f t="shared" ref="O4354:O4367" si="271">+INT(TEXT(((C4354-B4354)*24*60),"000"))</f>
        <v>150</v>
      </c>
      <c r="P4354">
        <f>VLOOKUP(O4354,mi2hh!A$2:B$4261,2,FALSE())</f>
        <v>3</v>
      </c>
      <c r="Q4354" t="str">
        <f t="shared" ref="Q4354:Q4367" si="272">IF(ISNUMBER(FIND("Redni",D4354)),"Red", IF(ISNUMBER(FIND("Izredni",D4354)),"Izr"))</f>
        <v>Red</v>
      </c>
      <c r="R4354" t="str">
        <f t="shared" ref="R4354:R4367" si="273">IF(ISNUMBER(FIND("-VS-",D4354)),"VS", IF(ISNUMBER(FIND("-UNI-",D4354)),"UN",IF(ISNUMBER(FIND("-MAG-",D4354)),"MA",IF(ISNUMBER(FIND("-DR-",D4354)),"DO"))))</f>
        <v>UN</v>
      </c>
      <c r="S4354" s="24" t="s">
        <v>1217</v>
      </c>
      <c r="T4354" t="str">
        <f t="shared" si="270"/>
        <v/>
      </c>
      <c r="U4354">
        <f>VLOOKUP(S4354,ar_skupina!L$2:M$136,2,FALSE())</f>
        <v>74</v>
      </c>
    </row>
    <row r="4355" spans="1:21" ht="14.25" customHeight="1" x14ac:dyDescent="0.25">
      <c r="A4355">
        <v>5242</v>
      </c>
      <c r="B4355" s="9">
        <v>45272.75</v>
      </c>
      <c r="C4355" s="9">
        <v>45272.854166666701</v>
      </c>
      <c r="D4355" t="s">
        <v>2243</v>
      </c>
      <c r="E4355" t="s">
        <v>16</v>
      </c>
      <c r="F4355" t="s">
        <v>2572</v>
      </c>
      <c r="G4355" t="s">
        <v>5</v>
      </c>
      <c r="H4355" t="s">
        <v>2115</v>
      </c>
      <c r="I4355" s="63" t="e">
        <f t="array" ref="I4355">_xlfn.IFS(#REF!="1",1,#REF!="2",2,#REF!="3",3,#REF!="1A",4,#REF!="1B",5,#REF!="2A",6,#REF!="2B",7,#REF!="3A",8,#REF!="3B",9,#REF!="4A",10,#REF!="","")</f>
        <v>#REF!</v>
      </c>
      <c r="J4355">
        <f>VLOOKUP(F4355,profesor!$G$2:$H$101,2,0)</f>
        <v>67</v>
      </c>
      <c r="K4355">
        <f>VLOOKUP(H4355,ar_predmet!A:C,3,0)</f>
        <v>135</v>
      </c>
      <c r="L4355" s="3">
        <f>VLOOKUP(H4355,ar_predmet!A:C,2,FALSE())</f>
        <v>6329</v>
      </c>
      <c r="M4355">
        <f>+VLOOKUP(G4355,tip_dogodka!$B$2:$C$10,2,0)</f>
        <v>4</v>
      </c>
      <c r="N4355">
        <f>+VLOOKUP(E4355,prostor!$F$1:$G$101,2,0)</f>
        <v>54</v>
      </c>
      <c r="O4355">
        <f t="shared" si="271"/>
        <v>150</v>
      </c>
      <c r="P4355">
        <f>VLOOKUP(O4355,mi2hh!A$2:B$4261,2,FALSE())</f>
        <v>3</v>
      </c>
      <c r="Q4355" t="str">
        <f t="shared" si="272"/>
        <v>Red</v>
      </c>
      <c r="R4355" t="str">
        <f t="shared" si="273"/>
        <v>UN</v>
      </c>
      <c r="S4355" s="24" t="s">
        <v>1217</v>
      </c>
      <c r="T4355" t="str">
        <f t="shared" si="270"/>
        <v/>
      </c>
      <c r="U4355">
        <f>VLOOKUP(S4355,ar_skupina!L$2:M$136,2,FALSE())</f>
        <v>74</v>
      </c>
    </row>
    <row r="4356" spans="1:21" ht="14.25" customHeight="1" x14ac:dyDescent="0.25">
      <c r="A4356">
        <v>5243</v>
      </c>
      <c r="B4356" s="9">
        <v>45306.75</v>
      </c>
      <c r="C4356" s="9">
        <v>45306.916666666701</v>
      </c>
      <c r="D4356" t="s">
        <v>1463</v>
      </c>
      <c r="E4356" t="s">
        <v>17</v>
      </c>
      <c r="F4356" t="s">
        <v>2572</v>
      </c>
      <c r="G4356" t="s">
        <v>8</v>
      </c>
      <c r="H4356" t="s">
        <v>1446</v>
      </c>
      <c r="I4356" s="63" t="e">
        <f t="array" ref="I4356">_xlfn.IFS(#REF!="1",1,#REF!="2",2,#REF!="3",3,#REF!="1A",4,#REF!="1B",5,#REF!="2A",6,#REF!="2B",7,#REF!="3A",8,#REF!="3B",9,#REF!="4A",10,#REF!="","")</f>
        <v>#REF!</v>
      </c>
      <c r="J4356">
        <f>VLOOKUP(F4356,profesor!$G$2:$H$101,2,0)</f>
        <v>67</v>
      </c>
      <c r="K4356">
        <f>VLOOKUP(H4356,ar_predmet!A:C,3,0)</f>
        <v>61</v>
      </c>
      <c r="L4356" s="3">
        <f>VLOOKUP(H4356,ar_predmet!A:C,2,FALSE())</f>
        <v>5318</v>
      </c>
      <c r="M4356">
        <f>+VLOOKUP(G4356,tip_dogodka!$B$2:$C$10,2,0)</f>
        <v>7</v>
      </c>
      <c r="N4356">
        <f>+VLOOKUP(E4356,prostor!$F$1:$G$101,2,0)</f>
        <v>55</v>
      </c>
      <c r="O4356">
        <f t="shared" si="271"/>
        <v>240</v>
      </c>
      <c r="P4356">
        <f>VLOOKUP(O4356,mi2hh!A$2:B$4261,2,FALSE())</f>
        <v>5</v>
      </c>
      <c r="Q4356" t="str">
        <f t="shared" si="272"/>
        <v>Izr</v>
      </c>
      <c r="R4356" t="str">
        <f t="shared" si="273"/>
        <v>VS</v>
      </c>
      <c r="S4356" s="24" t="s">
        <v>1261</v>
      </c>
      <c r="T4356" t="str">
        <f t="shared" si="270"/>
        <v/>
      </c>
      <c r="U4356">
        <f>VLOOKUP(S4356,ar_skupina!L$2:M$136,2,FALSE())</f>
        <v>113</v>
      </c>
    </row>
    <row r="4357" spans="1:21" ht="14.25" customHeight="1" x14ac:dyDescent="0.25">
      <c r="A4357">
        <v>5244</v>
      </c>
      <c r="B4357" s="9">
        <v>45301.635416666701</v>
      </c>
      <c r="C4357" s="9">
        <v>45301.739583333299</v>
      </c>
      <c r="D4357" t="s">
        <v>1982</v>
      </c>
      <c r="E4357">
        <v>413</v>
      </c>
      <c r="F4357" t="s">
        <v>2572</v>
      </c>
      <c r="G4357" t="s">
        <v>3</v>
      </c>
      <c r="H4357" t="s">
        <v>1476</v>
      </c>
      <c r="I4357" s="63" t="e">
        <f t="array" ref="I4357">_xlfn.IFS(#REF!="1",1,#REF!="2",2,#REF!="3",3,#REF!="1A",4,#REF!="1B",5,#REF!="2A",6,#REF!="2B",7,#REF!="3A",8,#REF!="3B",9,#REF!="4A",10,#REF!="","")</f>
        <v>#REF!</v>
      </c>
      <c r="J4357">
        <f>VLOOKUP(F4357,profesor!$G$2:$H$101,2,0)</f>
        <v>67</v>
      </c>
      <c r="K4357">
        <f>VLOOKUP(H4357,ar_predmet!A:C,3,0)</f>
        <v>137</v>
      </c>
      <c r="L4357" s="3">
        <f>VLOOKUP(H4357,ar_predmet!A:C,2,FALSE())</f>
        <v>6331</v>
      </c>
      <c r="M4357">
        <f>+VLOOKUP(G4357,tip_dogodka!$B$2:$C$10,2,0)</f>
        <v>2</v>
      </c>
      <c r="N4357">
        <f>+VLOOKUP(E4357,prostor!$F$1:$G$101,2,0)</f>
        <v>16</v>
      </c>
      <c r="O4357">
        <f t="shared" si="271"/>
        <v>150</v>
      </c>
      <c r="P4357">
        <f>VLOOKUP(O4357,mi2hh!A$2:B$4261,2,FALSE())</f>
        <v>3</v>
      </c>
      <c r="Q4357" t="str">
        <f t="shared" si="272"/>
        <v>Red</v>
      </c>
      <c r="R4357" t="str">
        <f t="shared" si="273"/>
        <v>UN</v>
      </c>
      <c r="S4357" s="24" t="s">
        <v>1214</v>
      </c>
      <c r="T4357" t="str">
        <f t="shared" si="270"/>
        <v/>
      </c>
      <c r="U4357">
        <f>VLOOKUP(S4357,ar_skupina!L$2:M$136,2,FALSE())</f>
        <v>71</v>
      </c>
    </row>
    <row r="4358" spans="1:21" ht="14.25" customHeight="1" x14ac:dyDescent="0.25">
      <c r="A4358">
        <v>5245</v>
      </c>
      <c r="B4358" s="9">
        <v>45307.635416666701</v>
      </c>
      <c r="C4358" s="9">
        <v>45307.739583333299</v>
      </c>
      <c r="D4358" t="s">
        <v>1982</v>
      </c>
      <c r="E4358">
        <v>413</v>
      </c>
      <c r="F4358" t="s">
        <v>2572</v>
      </c>
      <c r="G4358" t="s">
        <v>3</v>
      </c>
      <c r="H4358" t="s">
        <v>1476</v>
      </c>
      <c r="I4358" s="63" t="e">
        <f t="array" ref="I4358">_xlfn.IFS(#REF!="1",1,#REF!="2",2,#REF!="3",3,#REF!="1A",4,#REF!="1B",5,#REF!="2A",6,#REF!="2B",7,#REF!="3A",8,#REF!="3B",9,#REF!="4A",10,#REF!="","")</f>
        <v>#REF!</v>
      </c>
      <c r="J4358">
        <f>VLOOKUP(F4358,profesor!$G$2:$H$101,2,0)</f>
        <v>67</v>
      </c>
      <c r="K4358">
        <f>VLOOKUP(H4358,ar_predmet!A:C,3,0)</f>
        <v>137</v>
      </c>
      <c r="L4358" s="3">
        <f>VLOOKUP(H4358,ar_predmet!A:C,2,FALSE())</f>
        <v>6331</v>
      </c>
      <c r="M4358">
        <f>+VLOOKUP(G4358,tip_dogodka!$B$2:$C$10,2,0)</f>
        <v>2</v>
      </c>
      <c r="N4358">
        <f>+VLOOKUP(E4358,prostor!$F$1:$G$101,2,0)</f>
        <v>16</v>
      </c>
      <c r="O4358">
        <f t="shared" si="271"/>
        <v>150</v>
      </c>
      <c r="P4358">
        <f>VLOOKUP(O4358,mi2hh!A$2:B$4261,2,FALSE())</f>
        <v>3</v>
      </c>
      <c r="Q4358" t="str">
        <f t="shared" si="272"/>
        <v>Red</v>
      </c>
      <c r="R4358" t="str">
        <f t="shared" si="273"/>
        <v>UN</v>
      </c>
      <c r="S4358" s="24" t="s">
        <v>1214</v>
      </c>
      <c r="T4358" t="str">
        <f t="shared" si="270"/>
        <v/>
      </c>
      <c r="U4358">
        <f>VLOOKUP(S4358,ar_skupina!L$2:M$136,2,FALSE())</f>
        <v>71</v>
      </c>
    </row>
    <row r="4359" spans="1:21" ht="14.25" customHeight="1" x14ac:dyDescent="0.25">
      <c r="A4359">
        <v>5246</v>
      </c>
      <c r="B4359" s="9">
        <v>45302.635416666701</v>
      </c>
      <c r="C4359" s="9">
        <v>45302.739583333299</v>
      </c>
      <c r="D4359" t="s">
        <v>1982</v>
      </c>
      <c r="E4359">
        <v>413</v>
      </c>
      <c r="F4359" t="s">
        <v>2572</v>
      </c>
      <c r="G4359" t="s">
        <v>3</v>
      </c>
      <c r="H4359" t="s">
        <v>1476</v>
      </c>
      <c r="I4359" s="63" t="e">
        <f t="array" ref="I4359">_xlfn.IFS(#REF!="1",1,#REF!="2",2,#REF!="3",3,#REF!="1A",4,#REF!="1B",5,#REF!="2A",6,#REF!="2B",7,#REF!="3A",8,#REF!="3B",9,#REF!="4A",10,#REF!="","")</f>
        <v>#REF!</v>
      </c>
      <c r="J4359">
        <f>VLOOKUP(F4359,profesor!$G$2:$H$101,2,0)</f>
        <v>67</v>
      </c>
      <c r="K4359">
        <f>VLOOKUP(H4359,ar_predmet!A:C,3,0)</f>
        <v>137</v>
      </c>
      <c r="L4359" s="3">
        <f>VLOOKUP(H4359,ar_predmet!A:C,2,FALSE())</f>
        <v>6331</v>
      </c>
      <c r="M4359">
        <f>+VLOOKUP(G4359,tip_dogodka!$B$2:$C$10,2,0)</f>
        <v>2</v>
      </c>
      <c r="N4359">
        <f>+VLOOKUP(E4359,prostor!$F$1:$G$101,2,0)</f>
        <v>16</v>
      </c>
      <c r="O4359">
        <f t="shared" si="271"/>
        <v>150</v>
      </c>
      <c r="P4359">
        <f>VLOOKUP(O4359,mi2hh!A$2:B$4261,2,FALSE())</f>
        <v>3</v>
      </c>
      <c r="Q4359" t="str">
        <f t="shared" si="272"/>
        <v>Red</v>
      </c>
      <c r="R4359" t="str">
        <f t="shared" si="273"/>
        <v>UN</v>
      </c>
      <c r="S4359" s="24" t="s">
        <v>1214</v>
      </c>
      <c r="T4359" t="str">
        <f t="shared" si="270"/>
        <v/>
      </c>
      <c r="U4359">
        <f>VLOOKUP(S4359,ar_skupina!L$2:M$136,2,FALSE())</f>
        <v>71</v>
      </c>
    </row>
    <row r="4360" spans="1:21" ht="14.25" customHeight="1" x14ac:dyDescent="0.25">
      <c r="A4360">
        <v>5247</v>
      </c>
      <c r="B4360" s="9">
        <v>45275.375</v>
      </c>
      <c r="C4360" s="9">
        <v>45275.479166666701</v>
      </c>
      <c r="D4360" t="s">
        <v>2243</v>
      </c>
      <c r="E4360" t="s">
        <v>16</v>
      </c>
      <c r="F4360" t="s">
        <v>2572</v>
      </c>
      <c r="G4360" t="s">
        <v>5</v>
      </c>
      <c r="H4360" t="s">
        <v>2115</v>
      </c>
      <c r="I4360" s="63" t="e">
        <f t="array" ref="I4360">_xlfn.IFS(#REF!="1",1,#REF!="2",2,#REF!="3",3,#REF!="1A",4,#REF!="1B",5,#REF!="2A",6,#REF!="2B",7,#REF!="3A",8,#REF!="3B",9,#REF!="4A",10,#REF!="","")</f>
        <v>#REF!</v>
      </c>
      <c r="J4360">
        <f>VLOOKUP(F4360,profesor!$G$2:$H$101,2,0)</f>
        <v>67</v>
      </c>
      <c r="K4360">
        <f>VLOOKUP(H4360,ar_predmet!A:C,3,0)</f>
        <v>135</v>
      </c>
      <c r="L4360" s="3">
        <f>VLOOKUP(H4360,ar_predmet!A:C,2,FALSE())</f>
        <v>6329</v>
      </c>
      <c r="M4360">
        <f>+VLOOKUP(G4360,tip_dogodka!$B$2:$C$10,2,0)</f>
        <v>4</v>
      </c>
      <c r="N4360">
        <f>+VLOOKUP(E4360,prostor!$F$1:$G$101,2,0)</f>
        <v>54</v>
      </c>
      <c r="O4360">
        <f t="shared" si="271"/>
        <v>150</v>
      </c>
      <c r="P4360">
        <f>VLOOKUP(O4360,mi2hh!A$2:B$4261,2,FALSE())</f>
        <v>3</v>
      </c>
      <c r="Q4360" t="str">
        <f t="shared" si="272"/>
        <v>Red</v>
      </c>
      <c r="R4360" t="str">
        <f t="shared" si="273"/>
        <v>UN</v>
      </c>
      <c r="S4360" s="24" t="s">
        <v>1217</v>
      </c>
      <c r="T4360" t="str">
        <f t="shared" si="270"/>
        <v/>
      </c>
      <c r="U4360">
        <f>VLOOKUP(S4360,ar_skupina!L$2:M$136,2,FALSE())</f>
        <v>74</v>
      </c>
    </row>
    <row r="4361" spans="1:21" ht="14.25" customHeight="1" x14ac:dyDescent="0.25">
      <c r="A4361">
        <v>5248</v>
      </c>
      <c r="B4361" s="9">
        <v>45264.375</v>
      </c>
      <c r="C4361" s="9">
        <v>45264.479166666701</v>
      </c>
      <c r="D4361" t="s">
        <v>2239</v>
      </c>
      <c r="E4361">
        <v>402</v>
      </c>
      <c r="F4361" t="s">
        <v>2572</v>
      </c>
      <c r="G4361" t="s">
        <v>3</v>
      </c>
      <c r="H4361" t="s">
        <v>2115</v>
      </c>
      <c r="I4361" s="63" t="e">
        <f t="array" ref="I4361">_xlfn.IFS(#REF!="1",1,#REF!="2",2,#REF!="3",3,#REF!="1A",4,#REF!="1B",5,#REF!="2A",6,#REF!="2B",7,#REF!="3A",8,#REF!="3B",9,#REF!="4A",10,#REF!="","")</f>
        <v>#REF!</v>
      </c>
      <c r="J4361">
        <f>VLOOKUP(F4361,profesor!$G$2:$H$101,2,0)</f>
        <v>67</v>
      </c>
      <c r="K4361">
        <f>VLOOKUP(H4361,ar_predmet!A:C,3,0)</f>
        <v>135</v>
      </c>
      <c r="L4361" s="3">
        <f>VLOOKUP(H4361,ar_predmet!A:C,2,FALSE())</f>
        <v>6329</v>
      </c>
      <c r="M4361">
        <f>+VLOOKUP(G4361,tip_dogodka!$B$2:$C$10,2,0)</f>
        <v>2</v>
      </c>
      <c r="N4361">
        <f>+VLOOKUP(E4361,prostor!$F$1:$G$101,2,0)</f>
        <v>11</v>
      </c>
      <c r="O4361">
        <f t="shared" si="271"/>
        <v>150</v>
      </c>
      <c r="P4361">
        <f>VLOOKUP(O4361,mi2hh!A$2:B$4261,2,FALSE())</f>
        <v>3</v>
      </c>
      <c r="Q4361" t="str">
        <f t="shared" si="272"/>
        <v>Red</v>
      </c>
      <c r="R4361" t="str">
        <f t="shared" si="273"/>
        <v>UN</v>
      </c>
      <c r="S4361" s="24" t="s">
        <v>1217</v>
      </c>
      <c r="T4361" t="str">
        <f t="shared" si="270"/>
        <v/>
      </c>
      <c r="U4361">
        <f>VLOOKUP(S4361,ar_skupina!L$2:M$136,2,FALSE())</f>
        <v>74</v>
      </c>
    </row>
    <row r="4362" spans="1:21" ht="14.25" customHeight="1" x14ac:dyDescent="0.25">
      <c r="A4362">
        <v>5249</v>
      </c>
      <c r="B4362" s="9">
        <v>45300.635416666701</v>
      </c>
      <c r="C4362" s="9">
        <v>45300.739583333299</v>
      </c>
      <c r="D4362" t="s">
        <v>1982</v>
      </c>
      <c r="E4362">
        <v>413</v>
      </c>
      <c r="F4362" t="s">
        <v>2572</v>
      </c>
      <c r="G4362" t="s">
        <v>3</v>
      </c>
      <c r="H4362" t="s">
        <v>1476</v>
      </c>
      <c r="I4362" s="63" t="e">
        <f t="array" ref="I4362">_xlfn.IFS(#REF!="1",1,#REF!="2",2,#REF!="3",3,#REF!="1A",4,#REF!="1B",5,#REF!="2A",6,#REF!="2B",7,#REF!="3A",8,#REF!="3B",9,#REF!="4A",10,#REF!="","")</f>
        <v>#REF!</v>
      </c>
      <c r="J4362">
        <f>VLOOKUP(F4362,profesor!$G$2:$H$101,2,0)</f>
        <v>67</v>
      </c>
      <c r="K4362">
        <f>VLOOKUP(H4362,ar_predmet!A:C,3,0)</f>
        <v>137</v>
      </c>
      <c r="L4362" s="3">
        <f>VLOOKUP(H4362,ar_predmet!A:C,2,FALSE())</f>
        <v>6331</v>
      </c>
      <c r="M4362">
        <f>+VLOOKUP(G4362,tip_dogodka!$B$2:$C$10,2,0)</f>
        <v>2</v>
      </c>
      <c r="N4362">
        <f>+VLOOKUP(E4362,prostor!$F$1:$G$101,2,0)</f>
        <v>16</v>
      </c>
      <c r="O4362">
        <f t="shared" si="271"/>
        <v>150</v>
      </c>
      <c r="P4362">
        <f>VLOOKUP(O4362,mi2hh!A$2:B$4261,2,FALSE())</f>
        <v>3</v>
      </c>
      <c r="Q4362" t="str">
        <f t="shared" si="272"/>
        <v>Red</v>
      </c>
      <c r="R4362" t="str">
        <f t="shared" si="273"/>
        <v>UN</v>
      </c>
      <c r="S4362" s="24" t="s">
        <v>1214</v>
      </c>
      <c r="T4362" t="str">
        <f t="shared" si="270"/>
        <v/>
      </c>
      <c r="U4362">
        <f>VLOOKUP(S4362,ar_skupina!L$2:M$136,2,FALSE())</f>
        <v>71</v>
      </c>
    </row>
    <row r="4363" spans="1:21" ht="14.25" customHeight="1" x14ac:dyDescent="0.25">
      <c r="A4363">
        <v>5250</v>
      </c>
      <c r="B4363" s="9">
        <v>45279.635416666701</v>
      </c>
      <c r="C4363" s="9">
        <v>45279.739583333299</v>
      </c>
      <c r="D4363" t="s">
        <v>2239</v>
      </c>
      <c r="E4363">
        <v>403</v>
      </c>
      <c r="F4363" t="s">
        <v>2572</v>
      </c>
      <c r="G4363" t="s">
        <v>3</v>
      </c>
      <c r="H4363" t="s">
        <v>2115</v>
      </c>
      <c r="I4363" s="63" t="e">
        <f t="array" ref="I4363">_xlfn.IFS(#REF!="1",1,#REF!="2",2,#REF!="3",3,#REF!="1A",4,#REF!="1B",5,#REF!="2A",6,#REF!="2B",7,#REF!="3A",8,#REF!="3B",9,#REF!="4A",10,#REF!="","")</f>
        <v>#REF!</v>
      </c>
      <c r="J4363">
        <f>VLOOKUP(F4363,profesor!$G$2:$H$101,2,0)</f>
        <v>67</v>
      </c>
      <c r="K4363">
        <f>VLOOKUP(H4363,ar_predmet!A:C,3,0)</f>
        <v>135</v>
      </c>
      <c r="L4363" s="3">
        <f>VLOOKUP(H4363,ar_predmet!A:C,2,FALSE())</f>
        <v>6329</v>
      </c>
      <c r="M4363">
        <f>+VLOOKUP(G4363,tip_dogodka!$B$2:$C$10,2,0)</f>
        <v>2</v>
      </c>
      <c r="N4363">
        <f>+VLOOKUP(E4363,prostor!$F$1:$G$101,2,0)</f>
        <v>12</v>
      </c>
      <c r="O4363">
        <f t="shared" si="271"/>
        <v>150</v>
      </c>
      <c r="P4363">
        <f>VLOOKUP(O4363,mi2hh!A$2:B$4261,2,FALSE())</f>
        <v>3</v>
      </c>
      <c r="Q4363" t="str">
        <f t="shared" si="272"/>
        <v>Red</v>
      </c>
      <c r="R4363" t="str">
        <f t="shared" si="273"/>
        <v>UN</v>
      </c>
      <c r="S4363" s="24" t="s">
        <v>1217</v>
      </c>
      <c r="T4363" t="str">
        <f t="shared" si="270"/>
        <v/>
      </c>
      <c r="U4363">
        <f>VLOOKUP(S4363,ar_skupina!L$2:M$136,2,FALSE())</f>
        <v>74</v>
      </c>
    </row>
    <row r="4364" spans="1:21" ht="14.25" customHeight="1" x14ac:dyDescent="0.25">
      <c r="A4364">
        <v>5251</v>
      </c>
      <c r="B4364" s="9">
        <v>45266.375</v>
      </c>
      <c r="C4364" s="9">
        <v>45266.479166666701</v>
      </c>
      <c r="D4364" t="s">
        <v>2243</v>
      </c>
      <c r="E4364" t="s">
        <v>16</v>
      </c>
      <c r="F4364" t="s">
        <v>2572</v>
      </c>
      <c r="G4364" t="s">
        <v>5</v>
      </c>
      <c r="H4364" t="s">
        <v>2115</v>
      </c>
      <c r="I4364" s="63" t="e">
        <f t="array" ref="I4364">_xlfn.IFS(#REF!="1",1,#REF!="2",2,#REF!="3",3,#REF!="1A",4,#REF!="1B",5,#REF!="2A",6,#REF!="2B",7,#REF!="3A",8,#REF!="3B",9,#REF!="4A",10,#REF!="","")</f>
        <v>#REF!</v>
      </c>
      <c r="J4364">
        <f>VLOOKUP(F4364,profesor!$G$2:$H$101,2,0)</f>
        <v>67</v>
      </c>
      <c r="K4364">
        <f>VLOOKUP(H4364,ar_predmet!A:C,3,0)</f>
        <v>135</v>
      </c>
      <c r="L4364" s="3">
        <f>VLOOKUP(H4364,ar_predmet!A:C,2,FALSE())</f>
        <v>6329</v>
      </c>
      <c r="M4364">
        <f>+VLOOKUP(G4364,tip_dogodka!$B$2:$C$10,2,0)</f>
        <v>4</v>
      </c>
      <c r="N4364">
        <f>+VLOOKUP(E4364,prostor!$F$1:$G$101,2,0)</f>
        <v>54</v>
      </c>
      <c r="O4364">
        <f t="shared" si="271"/>
        <v>150</v>
      </c>
      <c r="P4364">
        <f>VLOOKUP(O4364,mi2hh!A$2:B$4261,2,FALSE())</f>
        <v>3</v>
      </c>
      <c r="Q4364" t="str">
        <f t="shared" si="272"/>
        <v>Red</v>
      </c>
      <c r="R4364" t="str">
        <f t="shared" si="273"/>
        <v>UN</v>
      </c>
      <c r="S4364" s="24" t="s">
        <v>1217</v>
      </c>
      <c r="T4364" t="str">
        <f t="shared" si="270"/>
        <v/>
      </c>
      <c r="U4364">
        <f>VLOOKUP(S4364,ar_skupina!L$2:M$136,2,FALSE())</f>
        <v>74</v>
      </c>
    </row>
    <row r="4365" spans="1:21" ht="14.25" customHeight="1" x14ac:dyDescent="0.25">
      <c r="A4365">
        <v>5252</v>
      </c>
      <c r="B4365" s="9">
        <v>45282.635416666701</v>
      </c>
      <c r="C4365" s="9">
        <v>45282.739583333299</v>
      </c>
      <c r="D4365" t="s">
        <v>2239</v>
      </c>
      <c r="E4365">
        <v>403</v>
      </c>
      <c r="F4365" t="s">
        <v>2572</v>
      </c>
      <c r="G4365" t="s">
        <v>3</v>
      </c>
      <c r="H4365" t="s">
        <v>2115</v>
      </c>
      <c r="I4365" s="63" t="e">
        <f t="array" ref="I4365">_xlfn.IFS(#REF!="1",1,#REF!="2",2,#REF!="3",3,#REF!="1A",4,#REF!="1B",5,#REF!="2A",6,#REF!="2B",7,#REF!="3A",8,#REF!="3B",9,#REF!="4A",10,#REF!="","")</f>
        <v>#REF!</v>
      </c>
      <c r="J4365">
        <f>VLOOKUP(F4365,profesor!$G$2:$H$101,2,0)</f>
        <v>67</v>
      </c>
      <c r="K4365">
        <f>VLOOKUP(H4365,ar_predmet!A:C,3,0)</f>
        <v>135</v>
      </c>
      <c r="L4365" s="3">
        <f>VLOOKUP(H4365,ar_predmet!A:C,2,FALSE())</f>
        <v>6329</v>
      </c>
      <c r="M4365">
        <f>+VLOOKUP(G4365,tip_dogodka!$B$2:$C$10,2,0)</f>
        <v>2</v>
      </c>
      <c r="N4365">
        <f>+VLOOKUP(E4365,prostor!$F$1:$G$101,2,0)</f>
        <v>12</v>
      </c>
      <c r="O4365">
        <f t="shared" si="271"/>
        <v>150</v>
      </c>
      <c r="P4365">
        <f>VLOOKUP(O4365,mi2hh!A$2:B$4261,2,FALSE())</f>
        <v>3</v>
      </c>
      <c r="Q4365" t="str">
        <f t="shared" si="272"/>
        <v>Red</v>
      </c>
      <c r="R4365" t="str">
        <f t="shared" si="273"/>
        <v>UN</v>
      </c>
      <c r="S4365" s="24" t="s">
        <v>1217</v>
      </c>
      <c r="T4365" t="str">
        <f t="shared" si="270"/>
        <v/>
      </c>
      <c r="U4365">
        <f>VLOOKUP(S4365,ar_skupina!L$2:M$136,2,FALSE())</f>
        <v>74</v>
      </c>
    </row>
    <row r="4366" spans="1:21" ht="14.25" customHeight="1" x14ac:dyDescent="0.25">
      <c r="A4366">
        <v>5253</v>
      </c>
      <c r="B4366" s="9">
        <v>45303.75</v>
      </c>
      <c r="C4366" s="9">
        <v>45303.854166666701</v>
      </c>
      <c r="D4366" t="s">
        <v>1982</v>
      </c>
      <c r="E4366">
        <v>413</v>
      </c>
      <c r="F4366" t="s">
        <v>2572</v>
      </c>
      <c r="G4366" t="s">
        <v>3</v>
      </c>
      <c r="H4366" t="s">
        <v>1476</v>
      </c>
      <c r="I4366" s="63" t="e">
        <f t="array" ref="I4366">_xlfn.IFS(#REF!="1",1,#REF!="2",2,#REF!="3",3,#REF!="1A",4,#REF!="1B",5,#REF!="2A",6,#REF!="2B",7,#REF!="3A",8,#REF!="3B",9,#REF!="4A",10,#REF!="","")</f>
        <v>#REF!</v>
      </c>
      <c r="J4366">
        <f>VLOOKUP(F4366,profesor!$G$2:$H$101,2,0)</f>
        <v>67</v>
      </c>
      <c r="K4366">
        <f>VLOOKUP(H4366,ar_predmet!A:C,3,0)</f>
        <v>137</v>
      </c>
      <c r="L4366" s="3">
        <f>VLOOKUP(H4366,ar_predmet!A:C,2,FALSE())</f>
        <v>6331</v>
      </c>
      <c r="M4366">
        <f>+VLOOKUP(G4366,tip_dogodka!$B$2:$C$10,2,0)</f>
        <v>2</v>
      </c>
      <c r="N4366">
        <f>+VLOOKUP(E4366,prostor!$F$1:$G$101,2,0)</f>
        <v>16</v>
      </c>
      <c r="O4366">
        <f t="shared" si="271"/>
        <v>150</v>
      </c>
      <c r="P4366">
        <f>VLOOKUP(O4366,mi2hh!A$2:B$4261,2,FALSE())</f>
        <v>3</v>
      </c>
      <c r="Q4366" t="str">
        <f t="shared" si="272"/>
        <v>Red</v>
      </c>
      <c r="R4366" t="str">
        <f t="shared" si="273"/>
        <v>UN</v>
      </c>
      <c r="S4366" s="24" t="s">
        <v>1214</v>
      </c>
      <c r="T4366" t="str">
        <f t="shared" si="270"/>
        <v/>
      </c>
      <c r="U4366">
        <f>VLOOKUP(S4366,ar_skupina!L$2:M$136,2,FALSE())</f>
        <v>71</v>
      </c>
    </row>
    <row r="4367" spans="1:21" ht="14.25" customHeight="1" x14ac:dyDescent="0.25">
      <c r="A4367">
        <v>5254</v>
      </c>
      <c r="B4367" s="9">
        <v>45308.635416666701</v>
      </c>
      <c r="C4367" s="9">
        <v>45308.739583333299</v>
      </c>
      <c r="D4367" t="s">
        <v>1984</v>
      </c>
      <c r="E4367" t="s">
        <v>16</v>
      </c>
      <c r="F4367" t="s">
        <v>2572</v>
      </c>
      <c r="G4367" t="s">
        <v>5</v>
      </c>
      <c r="H4367" t="s">
        <v>1476</v>
      </c>
      <c r="I4367" s="63" t="e">
        <f t="array" ref="I4367">_xlfn.IFS(#REF!="1",1,#REF!="2",2,#REF!="3",3,#REF!="1A",4,#REF!="1B",5,#REF!="2A",6,#REF!="2B",7,#REF!="3A",8,#REF!="3B",9,#REF!="4A",10,#REF!="","")</f>
        <v>#REF!</v>
      </c>
      <c r="J4367">
        <f>VLOOKUP(F4367,profesor!$G$2:$H$101,2,0)</f>
        <v>67</v>
      </c>
      <c r="K4367">
        <f>VLOOKUP(H4367,ar_predmet!A:C,3,0)</f>
        <v>137</v>
      </c>
      <c r="L4367" s="3">
        <f>VLOOKUP(H4367,ar_predmet!A:C,2,FALSE())</f>
        <v>6331</v>
      </c>
      <c r="M4367">
        <f>+VLOOKUP(G4367,tip_dogodka!$B$2:$C$10,2,0)</f>
        <v>4</v>
      </c>
      <c r="N4367">
        <f>+VLOOKUP(E4367,prostor!$F$1:$G$101,2,0)</f>
        <v>54</v>
      </c>
      <c r="O4367">
        <f t="shared" si="271"/>
        <v>150</v>
      </c>
      <c r="P4367">
        <f>VLOOKUP(O4367,mi2hh!A$2:B$4261,2,FALSE())</f>
        <v>3</v>
      </c>
      <c r="Q4367" t="str">
        <f t="shared" si="272"/>
        <v>Red</v>
      </c>
      <c r="R4367" t="str">
        <f t="shared" si="273"/>
        <v>UN</v>
      </c>
      <c r="S4367" s="24" t="s">
        <v>1214</v>
      </c>
      <c r="T4367" t="str">
        <f t="shared" si="270"/>
        <v/>
      </c>
      <c r="U4367">
        <f>VLOOKUP(S4367,ar_skupina!L$2:M$136,2,FALSE())</f>
        <v>71</v>
      </c>
    </row>
  </sheetData>
  <autoFilter ref="A1:U4367" xr:uid="{00000000-0009-0000-0000-00000A000000}"/>
  <pageMargins left="0.7" right="0.7" top="0.75" bottom="0.75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295"/>
  <sheetViews>
    <sheetView tabSelected="1" zoomScale="110" zoomScaleNormal="110" workbookViewId="0">
      <selection activeCell="M813" sqref="A1:M813"/>
    </sheetView>
  </sheetViews>
  <sheetFormatPr defaultRowHeight="15" x14ac:dyDescent="0.25"/>
  <cols>
    <col min="1" max="1" width="5.42578125" customWidth="1"/>
    <col min="2" max="2" width="14" customWidth="1"/>
    <col min="3" max="3" width="11.28515625" customWidth="1"/>
    <col min="4" max="4" width="14.28515625" customWidth="1"/>
    <col min="5" max="5" width="11.7109375" customWidth="1"/>
    <col min="6" max="6" width="14.5703125" customWidth="1"/>
    <col min="7" max="7" width="29.5703125" customWidth="1"/>
    <col min="8" max="8" width="7.85546875" customWidth="1"/>
    <col min="9" max="9" width="16.140625" customWidth="1"/>
    <col min="10" max="11" width="13.5703125" customWidth="1"/>
    <col min="12" max="12" width="7.140625" customWidth="1"/>
    <col min="13" max="13" width="9.42578125" customWidth="1"/>
    <col min="16" max="16" width="22.7109375" customWidth="1"/>
  </cols>
  <sheetData>
    <row r="1" spans="1:17" ht="20.100000000000001" customHeight="1" x14ac:dyDescent="0.25">
      <c r="A1" s="65" t="s">
        <v>1124</v>
      </c>
      <c r="B1" s="65" t="s">
        <v>3661</v>
      </c>
      <c r="C1" s="66" t="s">
        <v>3662</v>
      </c>
      <c r="D1" s="66" t="s">
        <v>3663</v>
      </c>
      <c r="E1" s="65" t="s">
        <v>3664</v>
      </c>
      <c r="F1" s="65" t="s">
        <v>3665</v>
      </c>
      <c r="G1" s="66" t="s">
        <v>3666</v>
      </c>
      <c r="H1" s="66" t="s">
        <v>3667</v>
      </c>
      <c r="I1" s="66" t="s">
        <v>3668</v>
      </c>
      <c r="J1" s="66" t="s">
        <v>3669</v>
      </c>
      <c r="K1" s="66" t="s">
        <v>3670</v>
      </c>
      <c r="L1" s="66" t="s">
        <v>3671</v>
      </c>
      <c r="M1" s="70" t="s">
        <v>4490</v>
      </c>
      <c r="N1" t="s">
        <v>621</v>
      </c>
      <c r="O1" t="s">
        <v>675</v>
      </c>
      <c r="P1" t="s">
        <v>4492</v>
      </c>
      <c r="Q1" t="s">
        <v>4493</v>
      </c>
    </row>
    <row r="2" spans="1:17" ht="20.100000000000001" customHeight="1" x14ac:dyDescent="0.25">
      <c r="A2" s="67">
        <v>1</v>
      </c>
      <c r="B2" s="67">
        <v>16</v>
      </c>
      <c r="C2" s="68" t="s">
        <v>2575</v>
      </c>
      <c r="D2" s="68" t="s">
        <v>2576</v>
      </c>
      <c r="E2" s="67">
        <v>80000</v>
      </c>
      <c r="F2" s="67">
        <v>1008000000</v>
      </c>
      <c r="G2" s="68" t="s">
        <v>3672</v>
      </c>
      <c r="H2" s="68" t="s">
        <v>3673</v>
      </c>
      <c r="I2" s="69">
        <v>45200</v>
      </c>
      <c r="J2" s="69">
        <v>45200</v>
      </c>
      <c r="K2" s="76">
        <v>45565</v>
      </c>
      <c r="L2" s="68" t="s">
        <v>3674</v>
      </c>
      <c r="M2" s="71" t="s">
        <v>4488</v>
      </c>
      <c r="N2" t="s">
        <v>629</v>
      </c>
      <c r="O2" t="s">
        <v>1118</v>
      </c>
      <c r="P2" t="str">
        <f t="shared" ref="P2:P61" si="0">+_xlfn.CONCAT(PROPER(L2),"_23/24_",N2,"_",O3,"_",H2)</f>
        <v>Red_23/24_VS_IPOS_1</v>
      </c>
      <c r="Q2">
        <f>VLOOKUP(P2,ar_skupina!L$2:M$136,2,FALSE())</f>
        <v>3</v>
      </c>
    </row>
    <row r="3" spans="1:17" ht="20.100000000000001" customHeight="1" x14ac:dyDescent="0.25">
      <c r="A3" s="67">
        <v>2</v>
      </c>
      <c r="B3" s="67">
        <v>16</v>
      </c>
      <c r="C3" s="68" t="s">
        <v>2577</v>
      </c>
      <c r="D3" s="68" t="s">
        <v>2578</v>
      </c>
      <c r="E3" s="67">
        <v>80001</v>
      </c>
      <c r="F3" s="67">
        <v>1008000001</v>
      </c>
      <c r="G3" s="68" t="s">
        <v>3675</v>
      </c>
      <c r="H3" s="68" t="s">
        <v>3673</v>
      </c>
      <c r="I3" s="69">
        <v>45200</v>
      </c>
      <c r="J3" s="69">
        <v>45200</v>
      </c>
      <c r="K3" s="76">
        <v>45565</v>
      </c>
      <c r="L3" s="68" t="s">
        <v>3674</v>
      </c>
      <c r="M3" s="71" t="s">
        <v>4488</v>
      </c>
      <c r="N3" t="s">
        <v>629</v>
      </c>
      <c r="O3" t="s">
        <v>1118</v>
      </c>
      <c r="P3" t="str">
        <f t="shared" si="0"/>
        <v>Red_23/24_VS_IPOS_1</v>
      </c>
      <c r="Q3">
        <f>VLOOKUP(P3,ar_skupina!L$2:M$136,2,FALSE())</f>
        <v>3</v>
      </c>
    </row>
    <row r="4" spans="1:17" ht="20.100000000000001" customHeight="1" x14ac:dyDescent="0.25">
      <c r="A4" s="67">
        <v>3</v>
      </c>
      <c r="B4" s="67">
        <v>16</v>
      </c>
      <c r="C4" s="68" t="s">
        <v>2579</v>
      </c>
      <c r="D4" s="68" t="s">
        <v>2580</v>
      </c>
      <c r="E4" s="67">
        <v>80002</v>
      </c>
      <c r="F4" s="67">
        <v>1008000002</v>
      </c>
      <c r="G4" s="68" t="s">
        <v>3676</v>
      </c>
      <c r="H4" s="68" t="s">
        <v>3673</v>
      </c>
      <c r="I4" s="69">
        <v>45200</v>
      </c>
      <c r="J4" s="69">
        <v>45200</v>
      </c>
      <c r="K4" s="76">
        <v>45565</v>
      </c>
      <c r="L4" s="68" t="s">
        <v>3674</v>
      </c>
      <c r="M4" s="71" t="s">
        <v>4488</v>
      </c>
      <c r="N4" t="s">
        <v>629</v>
      </c>
      <c r="O4" t="s">
        <v>1118</v>
      </c>
      <c r="P4" t="str">
        <f t="shared" si="0"/>
        <v>Red_23/24_VS_IPOS_1</v>
      </c>
      <c r="Q4">
        <f>VLOOKUP(P4,ar_skupina!L$2:M$136,2,FALSE())</f>
        <v>3</v>
      </c>
    </row>
    <row r="5" spans="1:17" ht="20.100000000000001" customHeight="1" x14ac:dyDescent="0.25">
      <c r="A5" s="67">
        <v>4</v>
      </c>
      <c r="B5" s="67">
        <v>16</v>
      </c>
      <c r="C5" s="68" t="s">
        <v>2581</v>
      </c>
      <c r="D5" s="68" t="s">
        <v>2582</v>
      </c>
      <c r="E5" s="67">
        <v>80003</v>
      </c>
      <c r="F5" s="67">
        <v>1008000003</v>
      </c>
      <c r="G5" s="68" t="s">
        <v>3677</v>
      </c>
      <c r="H5" s="68" t="s">
        <v>3673</v>
      </c>
      <c r="I5" s="69">
        <v>45200</v>
      </c>
      <c r="J5" s="69">
        <v>45200</v>
      </c>
      <c r="K5" s="76">
        <v>45565</v>
      </c>
      <c r="L5" s="68" t="s">
        <v>3674</v>
      </c>
      <c r="M5" s="71" t="s">
        <v>4488</v>
      </c>
      <c r="N5" t="s">
        <v>629</v>
      </c>
      <c r="O5" t="s">
        <v>1118</v>
      </c>
      <c r="P5" t="str">
        <f t="shared" si="0"/>
        <v>Red_23/24_VS_IPOS_1</v>
      </c>
      <c r="Q5">
        <f>VLOOKUP(P5,ar_skupina!L$2:M$136,2,FALSE())</f>
        <v>3</v>
      </c>
    </row>
    <row r="6" spans="1:17" ht="20.100000000000001" customHeight="1" x14ac:dyDescent="0.25">
      <c r="A6" s="67">
        <v>5</v>
      </c>
      <c r="B6" s="67">
        <v>16</v>
      </c>
      <c r="C6" s="68" t="s">
        <v>2583</v>
      </c>
      <c r="D6" s="68" t="s">
        <v>2584</v>
      </c>
      <c r="E6" s="67">
        <v>80004</v>
      </c>
      <c r="F6" s="67">
        <v>1008000004</v>
      </c>
      <c r="G6" s="68" t="s">
        <v>3678</v>
      </c>
      <c r="H6" s="68" t="s">
        <v>3673</v>
      </c>
      <c r="I6" s="69">
        <v>45200</v>
      </c>
      <c r="J6" s="69">
        <v>45200</v>
      </c>
      <c r="K6" s="76">
        <v>45565</v>
      </c>
      <c r="L6" s="68" t="s">
        <v>3674</v>
      </c>
      <c r="M6" s="71" t="s">
        <v>4488</v>
      </c>
      <c r="N6" t="s">
        <v>629</v>
      </c>
      <c r="O6" t="s">
        <v>1118</v>
      </c>
      <c r="P6" t="str">
        <f t="shared" si="0"/>
        <v>Red_23/24_VS_IPOS_1</v>
      </c>
      <c r="Q6">
        <f>VLOOKUP(P6,ar_skupina!L$2:M$136,2,FALSE())</f>
        <v>3</v>
      </c>
    </row>
    <row r="7" spans="1:17" ht="20.100000000000001" customHeight="1" x14ac:dyDescent="0.25">
      <c r="A7" s="67">
        <v>6</v>
      </c>
      <c r="B7" s="67">
        <v>16</v>
      </c>
      <c r="C7" s="68" t="s">
        <v>2585</v>
      </c>
      <c r="D7" s="68" t="s">
        <v>2586</v>
      </c>
      <c r="E7" s="67">
        <v>80005</v>
      </c>
      <c r="F7" s="67">
        <v>1008000005</v>
      </c>
      <c r="G7" s="68" t="s">
        <v>3679</v>
      </c>
      <c r="H7" s="68" t="s">
        <v>3673</v>
      </c>
      <c r="I7" s="69">
        <v>45200</v>
      </c>
      <c r="J7" s="69">
        <v>45200</v>
      </c>
      <c r="K7" s="76">
        <v>45565</v>
      </c>
      <c r="L7" s="68" t="s">
        <v>3674</v>
      </c>
      <c r="M7" s="71" t="s">
        <v>4488</v>
      </c>
      <c r="N7" t="s">
        <v>629</v>
      </c>
      <c r="O7" t="s">
        <v>1118</v>
      </c>
      <c r="P7" t="str">
        <f t="shared" si="0"/>
        <v>Red_23/24_VS_IPOS_1</v>
      </c>
      <c r="Q7">
        <f>VLOOKUP(P7,ar_skupina!L$2:M$136,2,FALSE())</f>
        <v>3</v>
      </c>
    </row>
    <row r="8" spans="1:17" ht="20.100000000000001" customHeight="1" x14ac:dyDescent="0.25">
      <c r="A8" s="67">
        <v>7</v>
      </c>
      <c r="B8" s="67">
        <v>16</v>
      </c>
      <c r="C8" s="68" t="s">
        <v>2587</v>
      </c>
      <c r="D8" s="68" t="s">
        <v>2588</v>
      </c>
      <c r="E8" s="67">
        <v>80006</v>
      </c>
      <c r="F8" s="67">
        <v>1008000006</v>
      </c>
      <c r="G8" s="68" t="s">
        <v>3680</v>
      </c>
      <c r="H8" s="68" t="s">
        <v>3673</v>
      </c>
      <c r="I8" s="69">
        <v>45200</v>
      </c>
      <c r="J8" s="69">
        <v>45200</v>
      </c>
      <c r="K8" s="76">
        <v>45565</v>
      </c>
      <c r="L8" s="68" t="s">
        <v>3674</v>
      </c>
      <c r="M8" s="71" t="s">
        <v>4488</v>
      </c>
      <c r="N8" t="s">
        <v>629</v>
      </c>
      <c r="O8" t="s">
        <v>1118</v>
      </c>
      <c r="P8" t="str">
        <f t="shared" si="0"/>
        <v>Red_23/24_VS_IPOS_1</v>
      </c>
      <c r="Q8">
        <f>VLOOKUP(P8,ar_skupina!L$2:M$136,2,FALSE())</f>
        <v>3</v>
      </c>
    </row>
    <row r="9" spans="1:17" ht="20.100000000000001" customHeight="1" x14ac:dyDescent="0.25">
      <c r="A9" s="67">
        <v>8</v>
      </c>
      <c r="B9" s="67">
        <v>16</v>
      </c>
      <c r="C9" s="68" t="s">
        <v>2589</v>
      </c>
      <c r="D9" s="68" t="s">
        <v>2590</v>
      </c>
      <c r="E9" s="67">
        <v>80007</v>
      </c>
      <c r="F9" s="67">
        <v>1008000007</v>
      </c>
      <c r="G9" s="68" t="s">
        <v>3681</v>
      </c>
      <c r="H9" s="68" t="s">
        <v>3673</v>
      </c>
      <c r="I9" s="69">
        <v>45200</v>
      </c>
      <c r="J9" s="69">
        <v>45200</v>
      </c>
      <c r="K9" s="76">
        <v>45565</v>
      </c>
      <c r="L9" s="68" t="s">
        <v>3674</v>
      </c>
      <c r="M9" s="71" t="s">
        <v>4488</v>
      </c>
      <c r="N9" t="s">
        <v>629</v>
      </c>
      <c r="O9" t="s">
        <v>1118</v>
      </c>
      <c r="P9" t="str">
        <f t="shared" si="0"/>
        <v>Red_23/24_VS_IPOS_1</v>
      </c>
      <c r="Q9">
        <f>VLOOKUP(P9,ar_skupina!L$2:M$136,2,FALSE())</f>
        <v>3</v>
      </c>
    </row>
    <row r="10" spans="1:17" ht="20.100000000000001" customHeight="1" x14ac:dyDescent="0.25">
      <c r="A10" s="67">
        <v>9</v>
      </c>
      <c r="B10" s="67">
        <v>16</v>
      </c>
      <c r="C10" s="68" t="s">
        <v>2591</v>
      </c>
      <c r="D10" s="68" t="s">
        <v>2592</v>
      </c>
      <c r="E10" s="67">
        <v>80008</v>
      </c>
      <c r="F10" s="67">
        <v>1008000008</v>
      </c>
      <c r="G10" s="68" t="s">
        <v>3682</v>
      </c>
      <c r="H10" s="68" t="s">
        <v>3673</v>
      </c>
      <c r="I10" s="69">
        <v>45200</v>
      </c>
      <c r="J10" s="69">
        <v>45200</v>
      </c>
      <c r="K10" s="76">
        <v>45565</v>
      </c>
      <c r="L10" s="68" t="s">
        <v>3674</v>
      </c>
      <c r="M10" s="71" t="s">
        <v>4488</v>
      </c>
      <c r="N10" t="s">
        <v>629</v>
      </c>
      <c r="O10" t="s">
        <v>1118</v>
      </c>
      <c r="P10" t="str">
        <f t="shared" si="0"/>
        <v>Red_23/24_VS_IPOS_1</v>
      </c>
      <c r="Q10">
        <f>VLOOKUP(P10,ar_skupina!L$2:M$136,2,FALSE())</f>
        <v>3</v>
      </c>
    </row>
    <row r="11" spans="1:17" ht="20.100000000000001" customHeight="1" x14ac:dyDescent="0.25">
      <c r="A11" s="67">
        <v>10</v>
      </c>
      <c r="B11" s="67">
        <v>16</v>
      </c>
      <c r="C11" s="68" t="s">
        <v>2593</v>
      </c>
      <c r="D11" s="68" t="s">
        <v>2594</v>
      </c>
      <c r="E11" s="67">
        <v>80009</v>
      </c>
      <c r="F11" s="67">
        <v>1008000009</v>
      </c>
      <c r="G11" s="68" t="s">
        <v>3683</v>
      </c>
      <c r="H11" s="68" t="s">
        <v>3673</v>
      </c>
      <c r="I11" s="69">
        <v>45200</v>
      </c>
      <c r="J11" s="69">
        <v>45200</v>
      </c>
      <c r="K11" s="76">
        <v>45565</v>
      </c>
      <c r="L11" s="68" t="s">
        <v>3674</v>
      </c>
      <c r="M11" s="71" t="s">
        <v>4488</v>
      </c>
      <c r="N11" t="s">
        <v>629</v>
      </c>
      <c r="O11" t="s">
        <v>1118</v>
      </c>
      <c r="P11" t="str">
        <f t="shared" si="0"/>
        <v>Red_23/24_VS_IPOS_1</v>
      </c>
      <c r="Q11">
        <f>VLOOKUP(P11,ar_skupina!L$2:M$136,2,FALSE())</f>
        <v>3</v>
      </c>
    </row>
    <row r="12" spans="1:17" ht="20.100000000000001" customHeight="1" x14ac:dyDescent="0.25">
      <c r="A12" s="67">
        <v>11</v>
      </c>
      <c r="B12" s="67">
        <v>16</v>
      </c>
      <c r="C12" s="68" t="s">
        <v>2595</v>
      </c>
      <c r="D12" s="68" t="s">
        <v>2596</v>
      </c>
      <c r="E12" s="67">
        <v>80010</v>
      </c>
      <c r="F12" s="67">
        <v>1008000010</v>
      </c>
      <c r="G12" s="68" t="s">
        <v>3684</v>
      </c>
      <c r="H12" s="68" t="s">
        <v>3673</v>
      </c>
      <c r="I12" s="69">
        <v>45200</v>
      </c>
      <c r="J12" s="69">
        <v>45200</v>
      </c>
      <c r="K12" s="76">
        <v>45565</v>
      </c>
      <c r="L12" s="68" t="s">
        <v>3674</v>
      </c>
      <c r="M12" s="71" t="s">
        <v>4488</v>
      </c>
      <c r="N12" t="s">
        <v>629</v>
      </c>
      <c r="O12" t="s">
        <v>1118</v>
      </c>
      <c r="P12" t="str">
        <f t="shared" si="0"/>
        <v>Red_23/24_VS_IPOS_1</v>
      </c>
      <c r="Q12">
        <f>VLOOKUP(P12,ar_skupina!L$2:M$136,2,FALSE())</f>
        <v>3</v>
      </c>
    </row>
    <row r="13" spans="1:17" ht="20.100000000000001" customHeight="1" x14ac:dyDescent="0.25">
      <c r="A13" s="67">
        <v>12</v>
      </c>
      <c r="B13" s="67">
        <v>16</v>
      </c>
      <c r="C13" s="68" t="s">
        <v>2597</v>
      </c>
      <c r="D13" s="68" t="s">
        <v>2598</v>
      </c>
      <c r="E13" s="67">
        <v>80011</v>
      </c>
      <c r="F13" s="67">
        <v>1008000011</v>
      </c>
      <c r="G13" s="68" t="s">
        <v>3685</v>
      </c>
      <c r="H13" s="68" t="s">
        <v>3673</v>
      </c>
      <c r="I13" s="69">
        <v>45200</v>
      </c>
      <c r="J13" s="69">
        <v>45200</v>
      </c>
      <c r="K13" s="76">
        <v>45565</v>
      </c>
      <c r="L13" s="68" t="s">
        <v>3674</v>
      </c>
      <c r="M13" s="71" t="s">
        <v>4488</v>
      </c>
      <c r="N13" t="s">
        <v>629</v>
      </c>
      <c r="O13" t="s">
        <v>1118</v>
      </c>
      <c r="P13" t="str">
        <f t="shared" si="0"/>
        <v>Red_23/24_VS_IPOS_1</v>
      </c>
      <c r="Q13">
        <f>VLOOKUP(P13,ar_skupina!L$2:M$136,2,FALSE())</f>
        <v>3</v>
      </c>
    </row>
    <row r="14" spans="1:17" ht="20.100000000000001" customHeight="1" x14ac:dyDescent="0.25">
      <c r="A14" s="67">
        <v>13</v>
      </c>
      <c r="B14" s="67">
        <v>16</v>
      </c>
      <c r="C14" s="68" t="s">
        <v>2599</v>
      </c>
      <c r="D14" s="68" t="s">
        <v>2600</v>
      </c>
      <c r="E14" s="67">
        <v>80012</v>
      </c>
      <c r="F14" s="67">
        <v>1008000012</v>
      </c>
      <c r="G14" s="68" t="s">
        <v>3686</v>
      </c>
      <c r="H14" s="68" t="s">
        <v>3673</v>
      </c>
      <c r="I14" s="69">
        <v>45200</v>
      </c>
      <c r="J14" s="69">
        <v>45200</v>
      </c>
      <c r="K14" s="76">
        <v>45565</v>
      </c>
      <c r="L14" s="68" t="s">
        <v>3674</v>
      </c>
      <c r="M14" s="71" t="s">
        <v>4491</v>
      </c>
      <c r="N14" t="s">
        <v>629</v>
      </c>
      <c r="O14" t="s">
        <v>1118</v>
      </c>
      <c r="P14" t="str">
        <f t="shared" si="0"/>
        <v>Red_23/24_VS_IPOS_1</v>
      </c>
      <c r="Q14">
        <f>VLOOKUP(P14,ar_skupina!L$2:M$136,2,FALSE())</f>
        <v>3</v>
      </c>
    </row>
    <row r="15" spans="1:17" ht="20.100000000000001" customHeight="1" x14ac:dyDescent="0.25">
      <c r="A15" s="67">
        <v>14</v>
      </c>
      <c r="B15" s="67">
        <v>16</v>
      </c>
      <c r="C15" s="68" t="s">
        <v>2601</v>
      </c>
      <c r="D15" s="68" t="s">
        <v>2602</v>
      </c>
      <c r="E15" s="67">
        <v>80013</v>
      </c>
      <c r="F15" s="67">
        <v>1008000013</v>
      </c>
      <c r="G15" s="68" t="s">
        <v>3687</v>
      </c>
      <c r="H15" s="68" t="s">
        <v>3673</v>
      </c>
      <c r="I15" s="69">
        <v>45200</v>
      </c>
      <c r="J15" s="69">
        <v>45200</v>
      </c>
      <c r="K15" s="76">
        <v>45565</v>
      </c>
      <c r="L15" s="68" t="s">
        <v>3674</v>
      </c>
      <c r="M15" s="71" t="s">
        <v>4488</v>
      </c>
      <c r="N15" t="s">
        <v>629</v>
      </c>
      <c r="O15" t="s">
        <v>1118</v>
      </c>
      <c r="P15" t="str">
        <f t="shared" si="0"/>
        <v>Red_23/24_VS_IPOS_1</v>
      </c>
      <c r="Q15">
        <f>VLOOKUP(P15,ar_skupina!L$2:M$136,2,FALSE())</f>
        <v>3</v>
      </c>
    </row>
    <row r="16" spans="1:17" ht="20.100000000000001" customHeight="1" x14ac:dyDescent="0.25">
      <c r="A16" s="67">
        <v>15</v>
      </c>
      <c r="B16" s="67">
        <v>16</v>
      </c>
      <c r="C16" s="68" t="s">
        <v>2603</v>
      </c>
      <c r="D16" s="68" t="s">
        <v>2604</v>
      </c>
      <c r="E16" s="67">
        <v>80014</v>
      </c>
      <c r="F16" s="67">
        <v>1008000014</v>
      </c>
      <c r="G16" s="68" t="s">
        <v>3688</v>
      </c>
      <c r="H16" s="68" t="s">
        <v>3673</v>
      </c>
      <c r="I16" s="69">
        <v>45200</v>
      </c>
      <c r="J16" s="69">
        <v>45200</v>
      </c>
      <c r="K16" s="76">
        <v>45565</v>
      </c>
      <c r="L16" s="68" t="s">
        <v>3674</v>
      </c>
      <c r="M16" s="71" t="s">
        <v>4488</v>
      </c>
      <c r="N16" t="s">
        <v>629</v>
      </c>
      <c r="O16" t="s">
        <v>1118</v>
      </c>
      <c r="P16" t="str">
        <f t="shared" si="0"/>
        <v>Red_23/24_VS_IPOS_1</v>
      </c>
      <c r="Q16">
        <f>VLOOKUP(P16,ar_skupina!L$2:M$136,2,FALSE())</f>
        <v>3</v>
      </c>
    </row>
    <row r="17" spans="1:17" ht="20.100000000000001" customHeight="1" x14ac:dyDescent="0.25">
      <c r="A17" s="67">
        <v>16</v>
      </c>
      <c r="B17" s="67">
        <v>16</v>
      </c>
      <c r="C17" s="68" t="s">
        <v>2605</v>
      </c>
      <c r="D17" s="68" t="s">
        <v>2606</v>
      </c>
      <c r="E17" s="67">
        <v>80015</v>
      </c>
      <c r="F17" s="67">
        <v>1008000015</v>
      </c>
      <c r="G17" s="68" t="s">
        <v>3689</v>
      </c>
      <c r="H17" s="68" t="s">
        <v>3673</v>
      </c>
      <c r="I17" s="69">
        <v>45200</v>
      </c>
      <c r="J17" s="69">
        <v>45200</v>
      </c>
      <c r="K17" s="76">
        <v>45565</v>
      </c>
      <c r="L17" s="68" t="s">
        <v>3674</v>
      </c>
      <c r="M17" s="71" t="s">
        <v>4488</v>
      </c>
      <c r="N17" t="s">
        <v>629</v>
      </c>
      <c r="O17" t="s">
        <v>1118</v>
      </c>
      <c r="P17" t="str">
        <f t="shared" si="0"/>
        <v>Red_23/24_VS_IPOS_1</v>
      </c>
      <c r="Q17">
        <f>VLOOKUP(P17,ar_skupina!L$2:M$136,2,FALSE())</f>
        <v>3</v>
      </c>
    </row>
    <row r="18" spans="1:17" ht="20.100000000000001" customHeight="1" x14ac:dyDescent="0.25">
      <c r="A18" s="67">
        <v>17</v>
      </c>
      <c r="B18" s="67">
        <v>16</v>
      </c>
      <c r="C18" s="68" t="s">
        <v>2607</v>
      </c>
      <c r="D18" s="68" t="s">
        <v>2608</v>
      </c>
      <c r="E18" s="67">
        <v>80016</v>
      </c>
      <c r="F18" s="67">
        <v>1008000016</v>
      </c>
      <c r="G18" s="68" t="s">
        <v>3690</v>
      </c>
      <c r="H18" s="68" t="s">
        <v>3673</v>
      </c>
      <c r="I18" s="69">
        <v>45200</v>
      </c>
      <c r="J18" s="69">
        <v>45200</v>
      </c>
      <c r="K18" s="76">
        <v>45565</v>
      </c>
      <c r="L18" s="68" t="s">
        <v>3674</v>
      </c>
      <c r="M18" s="71" t="s">
        <v>4488</v>
      </c>
      <c r="N18" t="s">
        <v>629</v>
      </c>
      <c r="O18" t="s">
        <v>1118</v>
      </c>
      <c r="P18" t="str">
        <f t="shared" si="0"/>
        <v>Red_23/24_VS_IPOS_1</v>
      </c>
      <c r="Q18">
        <f>VLOOKUP(P18,ar_skupina!L$2:M$136,2,FALSE())</f>
        <v>3</v>
      </c>
    </row>
    <row r="19" spans="1:17" ht="20.100000000000001" customHeight="1" x14ac:dyDescent="0.25">
      <c r="A19" s="67">
        <v>18</v>
      </c>
      <c r="B19" s="67">
        <v>16</v>
      </c>
      <c r="C19" s="68" t="s">
        <v>2609</v>
      </c>
      <c r="D19" s="68" t="s">
        <v>2610</v>
      </c>
      <c r="E19" s="67">
        <v>80017</v>
      </c>
      <c r="F19" s="67">
        <v>1008000017</v>
      </c>
      <c r="G19" s="68" t="s">
        <v>3691</v>
      </c>
      <c r="H19" s="68" t="s">
        <v>3673</v>
      </c>
      <c r="I19" s="69">
        <v>45200</v>
      </c>
      <c r="J19" s="69">
        <v>45200</v>
      </c>
      <c r="K19" s="76">
        <v>45565</v>
      </c>
      <c r="L19" s="68" t="s">
        <v>3674</v>
      </c>
      <c r="M19" s="71" t="s">
        <v>4491</v>
      </c>
      <c r="N19" t="s">
        <v>629</v>
      </c>
      <c r="O19" t="s">
        <v>1118</v>
      </c>
      <c r="P19" t="str">
        <f t="shared" si="0"/>
        <v>Red_23/24_VS_IPOS_1</v>
      </c>
      <c r="Q19">
        <f>VLOOKUP(P19,ar_skupina!L$2:M$136,2,FALSE())</f>
        <v>3</v>
      </c>
    </row>
    <row r="20" spans="1:17" ht="20.100000000000001" customHeight="1" x14ac:dyDescent="0.25">
      <c r="A20" s="67">
        <v>19</v>
      </c>
      <c r="B20" s="67">
        <v>16</v>
      </c>
      <c r="C20" s="68" t="s">
        <v>2611</v>
      </c>
      <c r="D20" s="68" t="s">
        <v>2612</v>
      </c>
      <c r="E20" s="67">
        <v>80018</v>
      </c>
      <c r="F20" s="67">
        <v>1008000018</v>
      </c>
      <c r="G20" s="68" t="s">
        <v>3692</v>
      </c>
      <c r="H20" s="68" t="s">
        <v>3673</v>
      </c>
      <c r="I20" s="69">
        <v>45200</v>
      </c>
      <c r="J20" s="69">
        <v>45200</v>
      </c>
      <c r="K20" s="76">
        <v>45565</v>
      </c>
      <c r="L20" s="68" t="s">
        <v>3674</v>
      </c>
      <c r="M20" s="71" t="s">
        <v>4488</v>
      </c>
      <c r="N20" t="s">
        <v>629</v>
      </c>
      <c r="O20" t="s">
        <v>1118</v>
      </c>
      <c r="P20" t="str">
        <f t="shared" si="0"/>
        <v>Red_23/24_VS_IPOS_1</v>
      </c>
      <c r="Q20">
        <f>VLOOKUP(P20,ar_skupina!L$2:M$136,2,FALSE())</f>
        <v>3</v>
      </c>
    </row>
    <row r="21" spans="1:17" ht="20.100000000000001" customHeight="1" x14ac:dyDescent="0.25">
      <c r="A21" s="67">
        <v>20</v>
      </c>
      <c r="B21" s="67">
        <v>16</v>
      </c>
      <c r="C21" s="68" t="s">
        <v>2613</v>
      </c>
      <c r="D21" s="68" t="s">
        <v>2614</v>
      </c>
      <c r="E21" s="67">
        <v>80019</v>
      </c>
      <c r="F21" s="67">
        <v>1008000019</v>
      </c>
      <c r="G21" s="68" t="s">
        <v>3693</v>
      </c>
      <c r="H21" s="68" t="s">
        <v>3673</v>
      </c>
      <c r="I21" s="69">
        <v>45200</v>
      </c>
      <c r="J21" s="69">
        <v>45200</v>
      </c>
      <c r="K21" s="76">
        <v>45565</v>
      </c>
      <c r="L21" s="68" t="s">
        <v>3674</v>
      </c>
      <c r="M21" s="71" t="s">
        <v>4488</v>
      </c>
      <c r="N21" t="s">
        <v>629</v>
      </c>
      <c r="O21" t="s">
        <v>1118</v>
      </c>
      <c r="P21" t="str">
        <f t="shared" si="0"/>
        <v>Red_23/24_VS_IPOS_1</v>
      </c>
      <c r="Q21">
        <f>VLOOKUP(P21,ar_skupina!L$2:M$136,2,FALSE())</f>
        <v>3</v>
      </c>
    </row>
    <row r="22" spans="1:17" ht="20.100000000000001" customHeight="1" x14ac:dyDescent="0.25">
      <c r="A22" s="67">
        <v>21</v>
      </c>
      <c r="B22" s="67">
        <v>16</v>
      </c>
      <c r="C22" s="68" t="s">
        <v>2615</v>
      </c>
      <c r="D22" s="68" t="s">
        <v>2616</v>
      </c>
      <c r="E22" s="67">
        <v>80020</v>
      </c>
      <c r="F22" s="67">
        <v>1008000020</v>
      </c>
      <c r="G22" s="68" t="s">
        <v>3694</v>
      </c>
      <c r="H22" s="68" t="s">
        <v>3673</v>
      </c>
      <c r="I22" s="69">
        <v>45200</v>
      </c>
      <c r="J22" s="69">
        <v>45200</v>
      </c>
      <c r="K22" s="76">
        <v>45565</v>
      </c>
      <c r="L22" s="68" t="s">
        <v>3674</v>
      </c>
      <c r="M22" s="71" t="s">
        <v>4488</v>
      </c>
      <c r="N22" t="s">
        <v>629</v>
      </c>
      <c r="O22" t="s">
        <v>1118</v>
      </c>
      <c r="P22" t="str">
        <f t="shared" si="0"/>
        <v>Red_23/24_VS_IPOS_1</v>
      </c>
      <c r="Q22">
        <f>VLOOKUP(P22,ar_skupina!L$2:M$136,2,FALSE())</f>
        <v>3</v>
      </c>
    </row>
    <row r="23" spans="1:17" ht="20.100000000000001" customHeight="1" x14ac:dyDescent="0.25">
      <c r="A23" s="67">
        <v>22</v>
      </c>
      <c r="B23" s="67">
        <v>16</v>
      </c>
      <c r="C23" s="68" t="s">
        <v>2617</v>
      </c>
      <c r="D23" s="68" t="s">
        <v>2618</v>
      </c>
      <c r="E23" s="67">
        <v>80021</v>
      </c>
      <c r="F23" s="67">
        <v>1008000021</v>
      </c>
      <c r="G23" s="68" t="s">
        <v>3695</v>
      </c>
      <c r="H23" s="68" t="s">
        <v>3673</v>
      </c>
      <c r="I23" s="69">
        <v>45200</v>
      </c>
      <c r="J23" s="69">
        <v>45200</v>
      </c>
      <c r="K23" s="76">
        <v>45565</v>
      </c>
      <c r="L23" s="68" t="s">
        <v>3674</v>
      </c>
      <c r="M23" s="71" t="s">
        <v>4488</v>
      </c>
      <c r="N23" t="s">
        <v>629</v>
      </c>
      <c r="O23" t="s">
        <v>1118</v>
      </c>
      <c r="P23" t="str">
        <f t="shared" si="0"/>
        <v>Red_23/24_VS_IPOS_1</v>
      </c>
      <c r="Q23">
        <f>VLOOKUP(P23,ar_skupina!L$2:M$136,2,FALSE())</f>
        <v>3</v>
      </c>
    </row>
    <row r="24" spans="1:17" ht="20.100000000000001" customHeight="1" x14ac:dyDescent="0.25">
      <c r="A24" s="67">
        <v>23</v>
      </c>
      <c r="B24" s="67">
        <v>16</v>
      </c>
      <c r="C24" s="68" t="s">
        <v>2619</v>
      </c>
      <c r="D24" s="68" t="s">
        <v>2620</v>
      </c>
      <c r="E24" s="67">
        <v>80022</v>
      </c>
      <c r="F24" s="67">
        <v>1008000022</v>
      </c>
      <c r="G24" s="68" t="s">
        <v>3696</v>
      </c>
      <c r="H24" s="68" t="s">
        <v>3673</v>
      </c>
      <c r="I24" s="69">
        <v>45200</v>
      </c>
      <c r="J24" s="69">
        <v>45200</v>
      </c>
      <c r="K24" s="76">
        <v>45565</v>
      </c>
      <c r="L24" s="68" t="s">
        <v>3674</v>
      </c>
      <c r="M24" s="71" t="s">
        <v>4488</v>
      </c>
      <c r="N24" t="s">
        <v>629</v>
      </c>
      <c r="O24" t="s">
        <v>1118</v>
      </c>
      <c r="P24" t="str">
        <f t="shared" si="0"/>
        <v>Red_23/24_VS_IPOS_1</v>
      </c>
      <c r="Q24">
        <f>VLOOKUP(P24,ar_skupina!L$2:M$136,2,FALSE())</f>
        <v>3</v>
      </c>
    </row>
    <row r="25" spans="1:17" ht="20.100000000000001" customHeight="1" x14ac:dyDescent="0.25">
      <c r="A25" s="67">
        <v>24</v>
      </c>
      <c r="B25" s="67">
        <v>16</v>
      </c>
      <c r="C25" s="68" t="s">
        <v>2621</v>
      </c>
      <c r="D25" s="68" t="s">
        <v>2622</v>
      </c>
      <c r="E25" s="67">
        <v>80023</v>
      </c>
      <c r="F25" s="67">
        <v>1008000023</v>
      </c>
      <c r="G25" s="68" t="s">
        <v>3697</v>
      </c>
      <c r="H25" s="68" t="s">
        <v>3673</v>
      </c>
      <c r="I25" s="69">
        <v>45200</v>
      </c>
      <c r="J25" s="69">
        <v>45200</v>
      </c>
      <c r="K25" s="76">
        <v>45565</v>
      </c>
      <c r="L25" s="68" t="s">
        <v>3674</v>
      </c>
      <c r="M25" s="71" t="s">
        <v>4488</v>
      </c>
      <c r="N25" t="s">
        <v>629</v>
      </c>
      <c r="O25" t="s">
        <v>1118</v>
      </c>
      <c r="P25" t="str">
        <f t="shared" si="0"/>
        <v>Red_23/24_VS_IPOS_1</v>
      </c>
      <c r="Q25">
        <f>VLOOKUP(P25,ar_skupina!L$2:M$136,2,FALSE())</f>
        <v>3</v>
      </c>
    </row>
    <row r="26" spans="1:17" ht="20.100000000000001" customHeight="1" x14ac:dyDescent="0.25">
      <c r="A26" s="67">
        <v>25</v>
      </c>
      <c r="B26" s="67">
        <v>16</v>
      </c>
      <c r="C26" s="68" t="s">
        <v>2623</v>
      </c>
      <c r="D26" s="68" t="s">
        <v>2624</v>
      </c>
      <c r="E26" s="67">
        <v>80024</v>
      </c>
      <c r="F26" s="67">
        <v>1008000024</v>
      </c>
      <c r="G26" s="68" t="s">
        <v>3698</v>
      </c>
      <c r="H26" s="68" t="s">
        <v>3673</v>
      </c>
      <c r="I26" s="69">
        <v>45200</v>
      </c>
      <c r="J26" s="69">
        <v>45200</v>
      </c>
      <c r="K26" s="76">
        <v>45565</v>
      </c>
      <c r="L26" s="68" t="s">
        <v>4489</v>
      </c>
      <c r="M26" s="71" t="s">
        <v>4488</v>
      </c>
      <c r="N26" t="s">
        <v>629</v>
      </c>
      <c r="O26" t="s">
        <v>1118</v>
      </c>
      <c r="P26" t="str">
        <f t="shared" si="0"/>
        <v>Izr_23/24_VS_IPOS_1</v>
      </c>
      <c r="Q26">
        <f>VLOOKUP(P26,ar_skupina!L$2:M$136,2,FALSE())</f>
        <v>91</v>
      </c>
    </row>
    <row r="27" spans="1:17" ht="20.100000000000001" customHeight="1" x14ac:dyDescent="0.25">
      <c r="A27" s="67">
        <v>26</v>
      </c>
      <c r="B27" s="67">
        <v>16</v>
      </c>
      <c r="C27" s="68" t="s">
        <v>2625</v>
      </c>
      <c r="D27" s="68" t="s">
        <v>2626</v>
      </c>
      <c r="E27" s="67">
        <v>80025</v>
      </c>
      <c r="F27" s="67">
        <v>1008000025</v>
      </c>
      <c r="G27" s="68" t="s">
        <v>3699</v>
      </c>
      <c r="H27" s="68" t="s">
        <v>3673</v>
      </c>
      <c r="I27" s="69">
        <v>45200</v>
      </c>
      <c r="J27" s="69">
        <v>45200</v>
      </c>
      <c r="K27" s="76">
        <v>45565</v>
      </c>
      <c r="L27" s="68" t="s">
        <v>4489</v>
      </c>
      <c r="M27" s="71" t="s">
        <v>4488</v>
      </c>
      <c r="N27" t="s">
        <v>629</v>
      </c>
      <c r="O27" t="s">
        <v>1118</v>
      </c>
      <c r="P27" t="str">
        <f t="shared" si="0"/>
        <v>Izr_23/24_VS_IPOS_1</v>
      </c>
      <c r="Q27">
        <f>VLOOKUP(P27,ar_skupina!L$2:M$136,2,FALSE())</f>
        <v>91</v>
      </c>
    </row>
    <row r="28" spans="1:17" ht="20.100000000000001" customHeight="1" x14ac:dyDescent="0.25">
      <c r="A28" s="67">
        <v>27</v>
      </c>
      <c r="B28" s="67">
        <v>16</v>
      </c>
      <c r="C28" s="68" t="s">
        <v>2627</v>
      </c>
      <c r="D28" s="68" t="s">
        <v>2628</v>
      </c>
      <c r="E28" s="67">
        <v>80026</v>
      </c>
      <c r="F28" s="67">
        <v>1008000026</v>
      </c>
      <c r="G28" s="68" t="s">
        <v>3700</v>
      </c>
      <c r="H28" s="68" t="s">
        <v>3673</v>
      </c>
      <c r="I28" s="69">
        <v>45200</v>
      </c>
      <c r="J28" s="69">
        <v>45200</v>
      </c>
      <c r="K28" s="76">
        <v>45565</v>
      </c>
      <c r="L28" s="68" t="s">
        <v>4489</v>
      </c>
      <c r="M28" s="71" t="s">
        <v>4488</v>
      </c>
      <c r="N28" t="s">
        <v>629</v>
      </c>
      <c r="O28" t="s">
        <v>1118</v>
      </c>
      <c r="P28" t="str">
        <f t="shared" si="0"/>
        <v>Izr_23/24_VS_IPOS_1</v>
      </c>
      <c r="Q28">
        <f>VLOOKUP(P28,ar_skupina!L$2:M$136,2,FALSE())</f>
        <v>91</v>
      </c>
    </row>
    <row r="29" spans="1:17" ht="20.100000000000001" customHeight="1" x14ac:dyDescent="0.25">
      <c r="A29" s="67">
        <v>28</v>
      </c>
      <c r="B29" s="67">
        <v>16</v>
      </c>
      <c r="C29" s="68" t="s">
        <v>2629</v>
      </c>
      <c r="D29" s="68" t="s">
        <v>2630</v>
      </c>
      <c r="E29" s="67">
        <v>80027</v>
      </c>
      <c r="F29" s="67">
        <v>1008000027</v>
      </c>
      <c r="G29" s="68" t="s">
        <v>3701</v>
      </c>
      <c r="H29" s="68" t="s">
        <v>3673</v>
      </c>
      <c r="I29" s="69">
        <v>45200</v>
      </c>
      <c r="J29" s="69">
        <v>45200</v>
      </c>
      <c r="K29" s="76">
        <v>45565</v>
      </c>
      <c r="L29" s="68" t="s">
        <v>4489</v>
      </c>
      <c r="M29" s="71" t="s">
        <v>4488</v>
      </c>
      <c r="N29" t="s">
        <v>629</v>
      </c>
      <c r="O29" t="s">
        <v>1118</v>
      </c>
      <c r="P29" t="str">
        <f t="shared" si="0"/>
        <v>Izr_23/24_VS_IPOS_1</v>
      </c>
      <c r="Q29">
        <f>VLOOKUP(P29,ar_skupina!L$2:M$136,2,FALSE())</f>
        <v>91</v>
      </c>
    </row>
    <row r="30" spans="1:17" ht="20.100000000000001" customHeight="1" x14ac:dyDescent="0.25">
      <c r="A30" s="67">
        <v>29</v>
      </c>
      <c r="B30" s="67">
        <v>16</v>
      </c>
      <c r="C30" s="68" t="s">
        <v>2631</v>
      </c>
      <c r="D30" s="68" t="s">
        <v>2632</v>
      </c>
      <c r="E30" s="67">
        <v>80028</v>
      </c>
      <c r="F30" s="67">
        <v>1008000028</v>
      </c>
      <c r="G30" s="68" t="s">
        <v>3702</v>
      </c>
      <c r="H30" s="68" t="s">
        <v>3673</v>
      </c>
      <c r="I30" s="69">
        <v>45200</v>
      </c>
      <c r="J30" s="69">
        <v>45200</v>
      </c>
      <c r="K30" s="76">
        <v>45565</v>
      </c>
      <c r="L30" s="68" t="s">
        <v>4489</v>
      </c>
      <c r="M30" s="71" t="s">
        <v>4488</v>
      </c>
      <c r="N30" t="s">
        <v>629</v>
      </c>
      <c r="O30" t="s">
        <v>1118</v>
      </c>
      <c r="P30" t="str">
        <f t="shared" si="0"/>
        <v>Izr_23/24_VS_IPOS_1</v>
      </c>
      <c r="Q30">
        <f>VLOOKUP(P30,ar_skupina!L$2:M$136,2,FALSE())</f>
        <v>91</v>
      </c>
    </row>
    <row r="31" spans="1:17" ht="20.100000000000001" customHeight="1" x14ac:dyDescent="0.25">
      <c r="A31" s="67">
        <v>30</v>
      </c>
      <c r="B31" s="67">
        <v>16</v>
      </c>
      <c r="C31" s="68" t="s">
        <v>2633</v>
      </c>
      <c r="D31" s="68" t="s">
        <v>2634</v>
      </c>
      <c r="E31" s="67">
        <v>80029</v>
      </c>
      <c r="F31" s="67">
        <v>1008000029</v>
      </c>
      <c r="G31" s="68" t="s">
        <v>3703</v>
      </c>
      <c r="H31" s="68" t="s">
        <v>3673</v>
      </c>
      <c r="I31" s="69">
        <v>45200</v>
      </c>
      <c r="J31" s="69">
        <v>45200</v>
      </c>
      <c r="K31" s="76">
        <v>45565</v>
      </c>
      <c r="L31" s="68" t="s">
        <v>4489</v>
      </c>
      <c r="M31" s="71" t="s">
        <v>4488</v>
      </c>
      <c r="N31" t="s">
        <v>629</v>
      </c>
      <c r="O31" t="s">
        <v>1118</v>
      </c>
      <c r="P31" t="str">
        <f t="shared" si="0"/>
        <v>Izr_23/24_VS_IPOS_1</v>
      </c>
      <c r="Q31">
        <f>VLOOKUP(P31,ar_skupina!L$2:M$136,2,FALSE())</f>
        <v>91</v>
      </c>
    </row>
    <row r="32" spans="1:17" ht="20.100000000000001" customHeight="1" x14ac:dyDescent="0.25">
      <c r="A32" s="67">
        <v>31</v>
      </c>
      <c r="B32" s="67">
        <v>16</v>
      </c>
      <c r="C32" s="68" t="s">
        <v>2635</v>
      </c>
      <c r="D32" s="68" t="s">
        <v>2636</v>
      </c>
      <c r="E32" s="67">
        <v>80030</v>
      </c>
      <c r="F32" s="67">
        <v>1008000030</v>
      </c>
      <c r="G32" s="68" t="s">
        <v>3704</v>
      </c>
      <c r="H32" s="68" t="s">
        <v>3673</v>
      </c>
      <c r="I32" s="69">
        <v>45200</v>
      </c>
      <c r="J32" s="69">
        <v>45200</v>
      </c>
      <c r="K32" s="76">
        <v>45565</v>
      </c>
      <c r="L32" s="68" t="s">
        <v>4489</v>
      </c>
      <c r="M32" s="71" t="s">
        <v>4488</v>
      </c>
      <c r="N32" t="s">
        <v>629</v>
      </c>
      <c r="O32" t="s">
        <v>1118</v>
      </c>
      <c r="P32" t="str">
        <f t="shared" si="0"/>
        <v>Izr_23/24_VS_IPOS_1</v>
      </c>
      <c r="Q32">
        <f>VLOOKUP(P32,ar_skupina!L$2:M$136,2,FALSE())</f>
        <v>91</v>
      </c>
    </row>
    <row r="33" spans="1:17" ht="20.100000000000001" customHeight="1" x14ac:dyDescent="0.25">
      <c r="A33" s="67">
        <v>32</v>
      </c>
      <c r="B33" s="67">
        <v>16</v>
      </c>
      <c r="C33" s="68" t="s">
        <v>2637</v>
      </c>
      <c r="D33" s="68" t="s">
        <v>2638</v>
      </c>
      <c r="E33" s="67">
        <v>80031</v>
      </c>
      <c r="F33" s="67">
        <v>1008000031</v>
      </c>
      <c r="G33" s="68" t="s">
        <v>3705</v>
      </c>
      <c r="H33" s="68" t="s">
        <v>3673</v>
      </c>
      <c r="I33" s="69">
        <v>45200</v>
      </c>
      <c r="J33" s="69">
        <v>45200</v>
      </c>
      <c r="K33" s="76">
        <v>45565</v>
      </c>
      <c r="L33" s="68" t="s">
        <v>4489</v>
      </c>
      <c r="M33" s="71" t="s">
        <v>4488</v>
      </c>
      <c r="N33" t="s">
        <v>629</v>
      </c>
      <c r="O33" t="s">
        <v>1118</v>
      </c>
      <c r="P33" t="str">
        <f t="shared" si="0"/>
        <v>Izr_23/24_VS_IPOS_1</v>
      </c>
      <c r="Q33">
        <f>VLOOKUP(P33,ar_skupina!L$2:M$136,2,FALSE())</f>
        <v>91</v>
      </c>
    </row>
    <row r="34" spans="1:17" ht="20.100000000000001" customHeight="1" x14ac:dyDescent="0.25">
      <c r="A34" s="67">
        <v>33</v>
      </c>
      <c r="B34" s="67">
        <v>16</v>
      </c>
      <c r="C34" s="68" t="s">
        <v>2639</v>
      </c>
      <c r="D34" s="68" t="s">
        <v>2640</v>
      </c>
      <c r="E34" s="67">
        <v>80032</v>
      </c>
      <c r="F34" s="67">
        <v>1008000032</v>
      </c>
      <c r="G34" s="68" t="s">
        <v>3706</v>
      </c>
      <c r="H34" s="68" t="s">
        <v>3673</v>
      </c>
      <c r="I34" s="69">
        <v>45200</v>
      </c>
      <c r="J34" s="69">
        <v>45200</v>
      </c>
      <c r="K34" s="76">
        <v>45565</v>
      </c>
      <c r="L34" s="68" t="s">
        <v>4489</v>
      </c>
      <c r="M34" s="71" t="s">
        <v>4488</v>
      </c>
      <c r="N34" t="s">
        <v>629</v>
      </c>
      <c r="O34" t="s">
        <v>1118</v>
      </c>
      <c r="P34" t="str">
        <f t="shared" si="0"/>
        <v>Izr_23/24_VS_IPOS_1</v>
      </c>
      <c r="Q34">
        <f>VLOOKUP(P34,ar_skupina!L$2:M$136,2,FALSE())</f>
        <v>91</v>
      </c>
    </row>
    <row r="35" spans="1:17" ht="20.100000000000001" customHeight="1" x14ac:dyDescent="0.25">
      <c r="A35" s="67">
        <v>34</v>
      </c>
      <c r="B35" s="67">
        <v>1</v>
      </c>
      <c r="C35" s="68" t="s">
        <v>2641</v>
      </c>
      <c r="D35" s="68" t="s">
        <v>2642</v>
      </c>
      <c r="E35" s="67">
        <v>80033</v>
      </c>
      <c r="F35" s="67">
        <v>1008000033</v>
      </c>
      <c r="G35" s="68" t="s">
        <v>3707</v>
      </c>
      <c r="H35" s="68" t="s">
        <v>3708</v>
      </c>
      <c r="I35" s="69">
        <v>44835</v>
      </c>
      <c r="J35" s="69">
        <v>45200</v>
      </c>
      <c r="K35" s="76">
        <v>45565</v>
      </c>
      <c r="L35" s="68" t="s">
        <v>3674</v>
      </c>
      <c r="M35" s="71" t="s">
        <v>4488</v>
      </c>
      <c r="N35" t="s">
        <v>629</v>
      </c>
      <c r="O35" t="s">
        <v>1118</v>
      </c>
      <c r="P35" t="str">
        <f t="shared" si="0"/>
        <v>Red_23/24_VS_IPOS_2</v>
      </c>
      <c r="Q35">
        <f>VLOOKUP(P35,ar_skupina!L$2:M$136,2,FALSE())</f>
        <v>19</v>
      </c>
    </row>
    <row r="36" spans="1:17" ht="20.100000000000001" customHeight="1" x14ac:dyDescent="0.25">
      <c r="A36" s="67">
        <v>35</v>
      </c>
      <c r="B36" s="67">
        <v>1</v>
      </c>
      <c r="C36" s="68" t="s">
        <v>2643</v>
      </c>
      <c r="D36" s="68" t="s">
        <v>2644</v>
      </c>
      <c r="E36" s="67">
        <v>80034</v>
      </c>
      <c r="F36" s="67">
        <v>1008000034</v>
      </c>
      <c r="G36" s="68" t="s">
        <v>3709</v>
      </c>
      <c r="H36" s="68" t="s">
        <v>3708</v>
      </c>
      <c r="I36" s="69">
        <v>44835</v>
      </c>
      <c r="J36" s="69">
        <v>45200</v>
      </c>
      <c r="K36" s="76">
        <v>45565</v>
      </c>
      <c r="L36" s="68" t="s">
        <v>3674</v>
      </c>
      <c r="M36" s="71" t="s">
        <v>4488</v>
      </c>
      <c r="N36" t="s">
        <v>629</v>
      </c>
      <c r="O36" t="s">
        <v>1118</v>
      </c>
      <c r="P36" t="str">
        <f t="shared" si="0"/>
        <v>Red_23/24_VS_IPOS_2</v>
      </c>
      <c r="Q36">
        <f>VLOOKUP(P36,ar_skupina!L$2:M$136,2,FALSE())</f>
        <v>19</v>
      </c>
    </row>
    <row r="37" spans="1:17" ht="20.100000000000001" customHeight="1" x14ac:dyDescent="0.25">
      <c r="A37" s="67">
        <v>36</v>
      </c>
      <c r="B37" s="67">
        <v>1</v>
      </c>
      <c r="C37" s="68" t="s">
        <v>2645</v>
      </c>
      <c r="D37" s="68" t="s">
        <v>2646</v>
      </c>
      <c r="E37" s="67">
        <v>80035</v>
      </c>
      <c r="F37" s="67">
        <v>1008000035</v>
      </c>
      <c r="G37" s="68" t="s">
        <v>3710</v>
      </c>
      <c r="H37" s="68" t="s">
        <v>3708</v>
      </c>
      <c r="I37" s="69">
        <v>44835</v>
      </c>
      <c r="J37" s="69">
        <v>45200</v>
      </c>
      <c r="K37" s="76">
        <v>45565</v>
      </c>
      <c r="L37" s="68" t="s">
        <v>3674</v>
      </c>
      <c r="M37" s="71" t="s">
        <v>4488</v>
      </c>
      <c r="N37" t="s">
        <v>629</v>
      </c>
      <c r="O37" t="s">
        <v>1118</v>
      </c>
      <c r="P37" t="str">
        <f t="shared" si="0"/>
        <v>Red_23/24_VS_IPOS_2</v>
      </c>
      <c r="Q37">
        <f>VLOOKUP(P37,ar_skupina!L$2:M$136,2,FALSE())</f>
        <v>19</v>
      </c>
    </row>
    <row r="38" spans="1:17" ht="20.100000000000001" customHeight="1" x14ac:dyDescent="0.25">
      <c r="A38" s="67">
        <v>37</v>
      </c>
      <c r="B38" s="67">
        <v>1</v>
      </c>
      <c r="C38" s="68" t="s">
        <v>2647</v>
      </c>
      <c r="D38" s="68" t="s">
        <v>2648</v>
      </c>
      <c r="E38" s="67">
        <v>80036</v>
      </c>
      <c r="F38" s="67">
        <v>1008000036</v>
      </c>
      <c r="G38" s="68" t="s">
        <v>3711</v>
      </c>
      <c r="H38" s="68" t="s">
        <v>3708</v>
      </c>
      <c r="I38" s="69">
        <v>44835</v>
      </c>
      <c r="J38" s="69">
        <v>45200</v>
      </c>
      <c r="K38" s="76">
        <v>45565</v>
      </c>
      <c r="L38" s="68" t="s">
        <v>3674</v>
      </c>
      <c r="M38" s="71" t="s">
        <v>4488</v>
      </c>
      <c r="N38" t="s">
        <v>629</v>
      </c>
      <c r="O38" t="s">
        <v>1118</v>
      </c>
      <c r="P38" t="str">
        <f t="shared" si="0"/>
        <v>Red_23/24_VS_IPOS_2</v>
      </c>
      <c r="Q38">
        <f>VLOOKUP(P38,ar_skupina!L$2:M$136,2,FALSE())</f>
        <v>19</v>
      </c>
    </row>
    <row r="39" spans="1:17" ht="20.100000000000001" customHeight="1" x14ac:dyDescent="0.25">
      <c r="A39" s="67">
        <v>38</v>
      </c>
      <c r="B39" s="67">
        <v>1</v>
      </c>
      <c r="C39" s="68" t="s">
        <v>2649</v>
      </c>
      <c r="D39" s="68" t="s">
        <v>2650</v>
      </c>
      <c r="E39" s="67">
        <v>80037</v>
      </c>
      <c r="F39" s="67">
        <v>1008000037</v>
      </c>
      <c r="G39" s="68" t="s">
        <v>3712</v>
      </c>
      <c r="H39" s="68" t="s">
        <v>3708</v>
      </c>
      <c r="I39" s="69">
        <v>44835</v>
      </c>
      <c r="J39" s="69">
        <v>45200</v>
      </c>
      <c r="K39" s="76">
        <v>45565</v>
      </c>
      <c r="L39" s="68" t="s">
        <v>3674</v>
      </c>
      <c r="M39" s="71" t="s">
        <v>4488</v>
      </c>
      <c r="N39" t="s">
        <v>629</v>
      </c>
      <c r="O39" t="s">
        <v>1118</v>
      </c>
      <c r="P39" t="str">
        <f t="shared" si="0"/>
        <v>Red_23/24_VS_IPOS_2</v>
      </c>
      <c r="Q39">
        <f>VLOOKUP(P39,ar_skupina!L$2:M$136,2,FALSE())</f>
        <v>19</v>
      </c>
    </row>
    <row r="40" spans="1:17" ht="20.100000000000001" customHeight="1" x14ac:dyDescent="0.25">
      <c r="A40" s="67">
        <v>39</v>
      </c>
      <c r="B40" s="67">
        <v>1</v>
      </c>
      <c r="C40" s="68" t="s">
        <v>2651</v>
      </c>
      <c r="D40" s="68" t="s">
        <v>2623</v>
      </c>
      <c r="E40" s="67">
        <v>80038</v>
      </c>
      <c r="F40" s="67">
        <v>1008000038</v>
      </c>
      <c r="G40" s="68" t="s">
        <v>3713</v>
      </c>
      <c r="H40" s="68" t="s">
        <v>3708</v>
      </c>
      <c r="I40" s="69">
        <v>44835</v>
      </c>
      <c r="J40" s="69">
        <v>45200</v>
      </c>
      <c r="K40" s="76">
        <v>45565</v>
      </c>
      <c r="L40" s="68" t="s">
        <v>3674</v>
      </c>
      <c r="M40" s="71" t="s">
        <v>4488</v>
      </c>
      <c r="N40" t="s">
        <v>629</v>
      </c>
      <c r="O40" t="s">
        <v>1118</v>
      </c>
      <c r="P40" t="str">
        <f t="shared" si="0"/>
        <v>Red_23/24_VS_IPOS_2</v>
      </c>
      <c r="Q40">
        <f>VLOOKUP(P40,ar_skupina!L$2:M$136,2,FALSE())</f>
        <v>19</v>
      </c>
    </row>
    <row r="41" spans="1:17" ht="20.100000000000001" customHeight="1" x14ac:dyDescent="0.25">
      <c r="A41" s="67">
        <v>40</v>
      </c>
      <c r="B41" s="67">
        <v>1</v>
      </c>
      <c r="C41" s="68" t="s">
        <v>2652</v>
      </c>
      <c r="D41" s="68" t="s">
        <v>2653</v>
      </c>
      <c r="E41" s="67">
        <v>80039</v>
      </c>
      <c r="F41" s="67">
        <v>1008000039</v>
      </c>
      <c r="G41" s="68" t="s">
        <v>3714</v>
      </c>
      <c r="H41" s="68" t="s">
        <v>3708</v>
      </c>
      <c r="I41" s="69">
        <v>44835</v>
      </c>
      <c r="J41" s="69">
        <v>45200</v>
      </c>
      <c r="K41" s="76">
        <v>45565</v>
      </c>
      <c r="L41" s="68" t="s">
        <v>3674</v>
      </c>
      <c r="M41" s="71" t="s">
        <v>4488</v>
      </c>
      <c r="N41" t="s">
        <v>629</v>
      </c>
      <c r="O41" t="s">
        <v>1118</v>
      </c>
      <c r="P41" t="str">
        <f t="shared" si="0"/>
        <v>Red_23/24_VS_IPOS_2</v>
      </c>
      <c r="Q41">
        <f>VLOOKUP(P41,ar_skupina!L$2:M$136,2,FALSE())</f>
        <v>19</v>
      </c>
    </row>
    <row r="42" spans="1:17" ht="20.100000000000001" customHeight="1" x14ac:dyDescent="0.25">
      <c r="A42" s="67">
        <v>41</v>
      </c>
      <c r="B42" s="67">
        <v>1</v>
      </c>
      <c r="C42" s="68" t="s">
        <v>2654</v>
      </c>
      <c r="D42" s="68" t="s">
        <v>2655</v>
      </c>
      <c r="E42" s="67">
        <v>80040</v>
      </c>
      <c r="F42" s="67">
        <v>1008000040</v>
      </c>
      <c r="G42" s="68" t="s">
        <v>3715</v>
      </c>
      <c r="H42" s="68" t="s">
        <v>3708</v>
      </c>
      <c r="I42" s="69">
        <v>44835</v>
      </c>
      <c r="J42" s="69">
        <v>45200</v>
      </c>
      <c r="K42" s="76">
        <v>45565</v>
      </c>
      <c r="L42" s="68" t="s">
        <v>3674</v>
      </c>
      <c r="M42" s="71" t="s">
        <v>4488</v>
      </c>
      <c r="N42" t="s">
        <v>629</v>
      </c>
      <c r="O42" t="s">
        <v>1118</v>
      </c>
      <c r="P42" t="str">
        <f t="shared" si="0"/>
        <v>Red_23/24_VS_IPOS_2</v>
      </c>
      <c r="Q42">
        <f>VLOOKUP(P42,ar_skupina!L$2:M$136,2,FALSE())</f>
        <v>19</v>
      </c>
    </row>
    <row r="43" spans="1:17" ht="20.100000000000001" customHeight="1" x14ac:dyDescent="0.25">
      <c r="A43" s="67">
        <v>42</v>
      </c>
      <c r="B43" s="67">
        <v>1</v>
      </c>
      <c r="C43" s="68" t="s">
        <v>2656</v>
      </c>
      <c r="D43" s="68" t="s">
        <v>2657</v>
      </c>
      <c r="E43" s="67">
        <v>80041</v>
      </c>
      <c r="F43" s="67">
        <v>1008000041</v>
      </c>
      <c r="G43" s="68" t="s">
        <v>3716</v>
      </c>
      <c r="H43" s="68" t="s">
        <v>3708</v>
      </c>
      <c r="I43" s="69">
        <v>44835</v>
      </c>
      <c r="J43" s="69">
        <v>45200</v>
      </c>
      <c r="K43" s="76">
        <v>45565</v>
      </c>
      <c r="L43" s="68" t="s">
        <v>3674</v>
      </c>
      <c r="M43" s="71" t="s">
        <v>4488</v>
      </c>
      <c r="N43" t="s">
        <v>629</v>
      </c>
      <c r="O43" t="s">
        <v>1118</v>
      </c>
      <c r="P43" t="str">
        <f t="shared" si="0"/>
        <v>Red_23/24_VS_IPOS_2</v>
      </c>
      <c r="Q43">
        <f>VLOOKUP(P43,ar_skupina!L$2:M$136,2,FALSE())</f>
        <v>19</v>
      </c>
    </row>
    <row r="44" spans="1:17" ht="20.100000000000001" customHeight="1" x14ac:dyDescent="0.25">
      <c r="A44" s="67">
        <v>43</v>
      </c>
      <c r="B44" s="67">
        <v>1</v>
      </c>
      <c r="C44" s="68" t="s">
        <v>2658</v>
      </c>
      <c r="D44" s="68" t="s">
        <v>2659</v>
      </c>
      <c r="E44" s="67">
        <v>80042</v>
      </c>
      <c r="F44" s="67">
        <v>1008000042</v>
      </c>
      <c r="G44" s="68" t="s">
        <v>3717</v>
      </c>
      <c r="H44" s="68" t="s">
        <v>3708</v>
      </c>
      <c r="I44" s="69">
        <v>44835</v>
      </c>
      <c r="J44" s="69">
        <v>45200</v>
      </c>
      <c r="K44" s="76">
        <v>45565</v>
      </c>
      <c r="L44" s="68" t="s">
        <v>3674</v>
      </c>
      <c r="M44" s="71" t="s">
        <v>4491</v>
      </c>
      <c r="N44" t="s">
        <v>629</v>
      </c>
      <c r="O44" t="s">
        <v>1118</v>
      </c>
      <c r="P44" t="str">
        <f t="shared" si="0"/>
        <v>Red_23/24_VS_IPOS_2</v>
      </c>
      <c r="Q44">
        <f>VLOOKUP(P44,ar_skupina!L$2:M$136,2,FALSE())</f>
        <v>19</v>
      </c>
    </row>
    <row r="45" spans="1:17" ht="20.100000000000001" customHeight="1" x14ac:dyDescent="0.25">
      <c r="A45" s="67">
        <v>44</v>
      </c>
      <c r="B45" s="67">
        <v>1</v>
      </c>
      <c r="C45" s="68" t="s">
        <v>2660</v>
      </c>
      <c r="D45" s="68" t="s">
        <v>2661</v>
      </c>
      <c r="E45" s="67">
        <v>80043</v>
      </c>
      <c r="F45" s="67">
        <v>1008000043</v>
      </c>
      <c r="G45" s="68" t="s">
        <v>3718</v>
      </c>
      <c r="H45" s="68" t="s">
        <v>3708</v>
      </c>
      <c r="I45" s="69">
        <v>44835</v>
      </c>
      <c r="J45" s="69">
        <v>45200</v>
      </c>
      <c r="K45" s="76">
        <v>45565</v>
      </c>
      <c r="L45" s="68" t="s">
        <v>4489</v>
      </c>
      <c r="M45" s="71" t="s">
        <v>4488</v>
      </c>
      <c r="N45" t="s">
        <v>629</v>
      </c>
      <c r="O45" t="s">
        <v>1118</v>
      </c>
      <c r="P45" t="str">
        <f t="shared" si="0"/>
        <v>Izr_23/24_VS_IPOS_2</v>
      </c>
      <c r="Q45">
        <f>VLOOKUP(P45,ar_skupina!L$2:M$136,2,FALSE())</f>
        <v>98</v>
      </c>
    </row>
    <row r="46" spans="1:17" ht="20.100000000000001" customHeight="1" x14ac:dyDescent="0.25">
      <c r="A46" s="67">
        <v>45</v>
      </c>
      <c r="B46" s="67">
        <v>1</v>
      </c>
      <c r="C46" s="68" t="s">
        <v>2662</v>
      </c>
      <c r="D46" s="68" t="s">
        <v>2655</v>
      </c>
      <c r="E46" s="67">
        <v>80044</v>
      </c>
      <c r="F46" s="67">
        <v>1008000044</v>
      </c>
      <c r="G46" s="68" t="s">
        <v>3719</v>
      </c>
      <c r="H46" s="68" t="s">
        <v>3708</v>
      </c>
      <c r="I46" s="69">
        <v>44835</v>
      </c>
      <c r="J46" s="69">
        <v>45200</v>
      </c>
      <c r="K46" s="76">
        <v>45565</v>
      </c>
      <c r="L46" s="68" t="s">
        <v>4489</v>
      </c>
      <c r="M46" s="71" t="s">
        <v>4488</v>
      </c>
      <c r="N46" t="s">
        <v>629</v>
      </c>
      <c r="O46" t="s">
        <v>1118</v>
      </c>
      <c r="P46" t="str">
        <f t="shared" si="0"/>
        <v>Izr_23/24_VS_IPOS_2</v>
      </c>
      <c r="Q46">
        <f>VLOOKUP(P46,ar_skupina!L$2:M$136,2,FALSE())</f>
        <v>98</v>
      </c>
    </row>
    <row r="47" spans="1:17" ht="20.100000000000001" customHeight="1" x14ac:dyDescent="0.25">
      <c r="A47" s="67">
        <v>46</v>
      </c>
      <c r="B47" s="67">
        <v>1</v>
      </c>
      <c r="C47" s="68" t="s">
        <v>2663</v>
      </c>
      <c r="D47" s="68" t="s">
        <v>2664</v>
      </c>
      <c r="E47" s="67">
        <v>80045</v>
      </c>
      <c r="F47" s="67">
        <v>1008000045</v>
      </c>
      <c r="G47" s="68" t="s">
        <v>3720</v>
      </c>
      <c r="H47" s="68" t="s">
        <v>3708</v>
      </c>
      <c r="I47" s="69">
        <v>44835</v>
      </c>
      <c r="J47" s="69">
        <v>45200</v>
      </c>
      <c r="K47" s="76">
        <v>45565</v>
      </c>
      <c r="L47" s="68" t="s">
        <v>4489</v>
      </c>
      <c r="M47" s="71" t="s">
        <v>4488</v>
      </c>
      <c r="N47" t="s">
        <v>629</v>
      </c>
      <c r="O47" t="s">
        <v>1118</v>
      </c>
      <c r="P47" t="str">
        <f t="shared" si="0"/>
        <v>Izr_23/24_VS_IPOS_2</v>
      </c>
      <c r="Q47">
        <f>VLOOKUP(P47,ar_skupina!L$2:M$136,2,FALSE())</f>
        <v>98</v>
      </c>
    </row>
    <row r="48" spans="1:17" ht="20.100000000000001" customHeight="1" x14ac:dyDescent="0.25">
      <c r="A48" s="67">
        <v>47</v>
      </c>
      <c r="B48" s="67">
        <v>1</v>
      </c>
      <c r="C48" s="68" t="s">
        <v>2599</v>
      </c>
      <c r="D48" s="68" t="s">
        <v>2665</v>
      </c>
      <c r="E48" s="67">
        <v>80046</v>
      </c>
      <c r="F48" s="67">
        <v>1008000046</v>
      </c>
      <c r="G48" s="68" t="s">
        <v>3721</v>
      </c>
      <c r="H48" s="68" t="s">
        <v>3708</v>
      </c>
      <c r="I48" s="69">
        <v>44835</v>
      </c>
      <c r="J48" s="69">
        <v>45200</v>
      </c>
      <c r="K48" s="76">
        <v>45565</v>
      </c>
      <c r="L48" s="68" t="s">
        <v>4489</v>
      </c>
      <c r="M48" s="71" t="s">
        <v>4488</v>
      </c>
      <c r="N48" t="s">
        <v>629</v>
      </c>
      <c r="O48" t="s">
        <v>1118</v>
      </c>
      <c r="P48" t="str">
        <f t="shared" si="0"/>
        <v>Izr_23/24_VS_IPOS_2</v>
      </c>
      <c r="Q48">
        <f>VLOOKUP(P48,ar_skupina!L$2:M$136,2,FALSE())</f>
        <v>98</v>
      </c>
    </row>
    <row r="49" spans="1:17" ht="20.100000000000001" customHeight="1" x14ac:dyDescent="0.25">
      <c r="A49" s="67">
        <v>48</v>
      </c>
      <c r="B49" s="67">
        <v>1</v>
      </c>
      <c r="C49" s="68" t="s">
        <v>2666</v>
      </c>
      <c r="D49" s="68" t="s">
        <v>2667</v>
      </c>
      <c r="E49" s="67">
        <v>80047</v>
      </c>
      <c r="F49" s="67">
        <v>1008000047</v>
      </c>
      <c r="G49" s="68" t="s">
        <v>3722</v>
      </c>
      <c r="H49" s="68" t="s">
        <v>3708</v>
      </c>
      <c r="I49" s="69">
        <v>44835</v>
      </c>
      <c r="J49" s="69">
        <v>45200</v>
      </c>
      <c r="K49" s="76">
        <v>45565</v>
      </c>
      <c r="L49" s="68" t="s">
        <v>4489</v>
      </c>
      <c r="M49" s="71" t="s">
        <v>4488</v>
      </c>
      <c r="N49" t="s">
        <v>629</v>
      </c>
      <c r="O49" t="s">
        <v>1118</v>
      </c>
      <c r="P49" t="str">
        <f t="shared" si="0"/>
        <v>Izr_23/24_VS_IPOS_2</v>
      </c>
      <c r="Q49">
        <f>VLOOKUP(P49,ar_skupina!L$2:M$136,2,FALSE())</f>
        <v>98</v>
      </c>
    </row>
    <row r="50" spans="1:17" ht="20.100000000000001" customHeight="1" x14ac:dyDescent="0.25">
      <c r="A50" s="67">
        <v>49</v>
      </c>
      <c r="B50" s="67">
        <v>1</v>
      </c>
      <c r="C50" s="68" t="s">
        <v>2668</v>
      </c>
      <c r="D50" s="68" t="s">
        <v>2669</v>
      </c>
      <c r="E50" s="67">
        <v>80048</v>
      </c>
      <c r="F50" s="67">
        <v>1008000048</v>
      </c>
      <c r="G50" s="68" t="s">
        <v>3723</v>
      </c>
      <c r="H50" s="68" t="s">
        <v>3708</v>
      </c>
      <c r="I50" s="69">
        <v>44835</v>
      </c>
      <c r="J50" s="69">
        <v>45200</v>
      </c>
      <c r="K50" s="76">
        <v>45565</v>
      </c>
      <c r="L50" s="68" t="s">
        <v>4489</v>
      </c>
      <c r="M50" s="71" t="s">
        <v>4488</v>
      </c>
      <c r="N50" t="s">
        <v>629</v>
      </c>
      <c r="O50" t="s">
        <v>1118</v>
      </c>
      <c r="P50" t="str">
        <f t="shared" si="0"/>
        <v>Izr_23/24_VS_IPOS_2</v>
      </c>
      <c r="Q50">
        <f>VLOOKUP(P50,ar_skupina!L$2:M$136,2,FALSE())</f>
        <v>98</v>
      </c>
    </row>
    <row r="51" spans="1:17" ht="20.100000000000001" customHeight="1" x14ac:dyDescent="0.25">
      <c r="A51" s="67">
        <v>50</v>
      </c>
      <c r="B51" s="67">
        <v>1</v>
      </c>
      <c r="C51" s="68" t="s">
        <v>2670</v>
      </c>
      <c r="D51" s="68" t="s">
        <v>2671</v>
      </c>
      <c r="E51" s="67">
        <v>80049</v>
      </c>
      <c r="F51" s="67">
        <v>1008000049</v>
      </c>
      <c r="G51" s="68" t="s">
        <v>3724</v>
      </c>
      <c r="H51" s="68" t="s">
        <v>3725</v>
      </c>
      <c r="I51" s="69">
        <v>44470</v>
      </c>
      <c r="J51" s="69">
        <v>45200</v>
      </c>
      <c r="K51" s="76">
        <v>45565</v>
      </c>
      <c r="L51" s="68" t="s">
        <v>3674</v>
      </c>
      <c r="M51" s="71" t="s">
        <v>4488</v>
      </c>
      <c r="N51" t="s">
        <v>629</v>
      </c>
      <c r="O51" t="s">
        <v>1118</v>
      </c>
      <c r="P51" t="str">
        <f t="shared" si="0"/>
        <v>Red_23/24_VS_IPOS_3</v>
      </c>
      <c r="Q51">
        <f>VLOOKUP(P51,ar_skupina!L$2:M$136,2,FALSE())</f>
        <v>40</v>
      </c>
    </row>
    <row r="52" spans="1:17" ht="20.100000000000001" customHeight="1" x14ac:dyDescent="0.25">
      <c r="A52" s="67">
        <v>51</v>
      </c>
      <c r="B52" s="67">
        <v>1</v>
      </c>
      <c r="C52" s="68" t="s">
        <v>2672</v>
      </c>
      <c r="D52" s="68" t="s">
        <v>2673</v>
      </c>
      <c r="E52" s="67">
        <v>80050</v>
      </c>
      <c r="F52" s="67">
        <v>1008000050</v>
      </c>
      <c r="G52" s="68" t="s">
        <v>3726</v>
      </c>
      <c r="H52" s="68" t="s">
        <v>3725</v>
      </c>
      <c r="I52" s="69">
        <v>44470</v>
      </c>
      <c r="J52" s="69">
        <v>45200</v>
      </c>
      <c r="K52" s="76">
        <v>45565</v>
      </c>
      <c r="L52" s="68" t="s">
        <v>3674</v>
      </c>
      <c r="M52" s="71" t="s">
        <v>4488</v>
      </c>
      <c r="N52" t="s">
        <v>629</v>
      </c>
      <c r="O52" t="s">
        <v>1118</v>
      </c>
      <c r="P52" t="str">
        <f t="shared" si="0"/>
        <v>Red_23/24_VS_IPOS_3</v>
      </c>
      <c r="Q52">
        <f>VLOOKUP(P52,ar_skupina!L$2:M$136,2,FALSE())</f>
        <v>40</v>
      </c>
    </row>
    <row r="53" spans="1:17" ht="20.100000000000001" customHeight="1" x14ac:dyDescent="0.25">
      <c r="A53" s="67">
        <v>52</v>
      </c>
      <c r="B53" s="67">
        <v>1</v>
      </c>
      <c r="C53" s="68" t="s">
        <v>2674</v>
      </c>
      <c r="D53" s="68" t="s">
        <v>2675</v>
      </c>
      <c r="E53" s="67">
        <v>80051</v>
      </c>
      <c r="F53" s="67">
        <v>1008000051</v>
      </c>
      <c r="G53" s="68" t="s">
        <v>3727</v>
      </c>
      <c r="H53" s="68" t="s">
        <v>3725</v>
      </c>
      <c r="I53" s="69">
        <v>44470</v>
      </c>
      <c r="J53" s="69">
        <v>45200</v>
      </c>
      <c r="K53" s="76">
        <v>45565</v>
      </c>
      <c r="L53" s="68" t="s">
        <v>3674</v>
      </c>
      <c r="M53" s="71" t="s">
        <v>4488</v>
      </c>
      <c r="N53" t="s">
        <v>629</v>
      </c>
      <c r="O53" t="s">
        <v>1118</v>
      </c>
      <c r="P53" t="str">
        <f t="shared" si="0"/>
        <v>Red_23/24_VS_IPOS_3</v>
      </c>
      <c r="Q53">
        <f>VLOOKUP(P53,ar_skupina!L$2:M$136,2,FALSE())</f>
        <v>40</v>
      </c>
    </row>
    <row r="54" spans="1:17" ht="20.100000000000001" customHeight="1" x14ac:dyDescent="0.25">
      <c r="A54" s="67">
        <v>53</v>
      </c>
      <c r="B54" s="67">
        <v>1</v>
      </c>
      <c r="C54" s="68" t="s">
        <v>2676</v>
      </c>
      <c r="D54" s="68" t="s">
        <v>2677</v>
      </c>
      <c r="E54" s="67">
        <v>80052</v>
      </c>
      <c r="F54" s="67">
        <v>1008000052</v>
      </c>
      <c r="G54" s="68" t="s">
        <v>3728</v>
      </c>
      <c r="H54" s="68" t="s">
        <v>3725</v>
      </c>
      <c r="I54" s="69">
        <v>44470</v>
      </c>
      <c r="J54" s="69">
        <v>45200</v>
      </c>
      <c r="K54" s="76">
        <v>45565</v>
      </c>
      <c r="L54" s="68" t="s">
        <v>3674</v>
      </c>
      <c r="M54" s="71" t="s">
        <v>4488</v>
      </c>
      <c r="N54" t="s">
        <v>629</v>
      </c>
      <c r="O54" t="s">
        <v>1118</v>
      </c>
      <c r="P54" t="str">
        <f t="shared" si="0"/>
        <v>Red_23/24_VS_IPOS_3</v>
      </c>
      <c r="Q54">
        <f>VLOOKUP(P54,ar_skupina!L$2:M$136,2,FALSE())</f>
        <v>40</v>
      </c>
    </row>
    <row r="55" spans="1:17" ht="20.100000000000001" customHeight="1" x14ac:dyDescent="0.25">
      <c r="A55" s="67">
        <v>54</v>
      </c>
      <c r="B55" s="67">
        <v>1</v>
      </c>
      <c r="C55" s="68" t="s">
        <v>2678</v>
      </c>
      <c r="D55" s="68" t="s">
        <v>2679</v>
      </c>
      <c r="E55" s="67">
        <v>80053</v>
      </c>
      <c r="F55" s="67">
        <v>1008000053</v>
      </c>
      <c r="G55" s="68" t="s">
        <v>3729</v>
      </c>
      <c r="H55" s="68" t="s">
        <v>3725</v>
      </c>
      <c r="I55" s="69">
        <v>44470</v>
      </c>
      <c r="J55" s="69">
        <v>45200</v>
      </c>
      <c r="K55" s="76">
        <v>45565</v>
      </c>
      <c r="L55" s="68" t="s">
        <v>4489</v>
      </c>
      <c r="M55" s="71" t="s">
        <v>4488</v>
      </c>
      <c r="N55" t="s">
        <v>629</v>
      </c>
      <c r="O55" t="s">
        <v>1118</v>
      </c>
      <c r="P55" t="str">
        <f t="shared" si="0"/>
        <v>Izr_23/24_VS_IPOS_3</v>
      </c>
      <c r="Q55">
        <f>VLOOKUP(P55,ar_skupina!L$2:M$136,2,FALSE())</f>
        <v>106</v>
      </c>
    </row>
    <row r="56" spans="1:17" ht="20.100000000000001" customHeight="1" x14ac:dyDescent="0.25">
      <c r="A56" s="67">
        <v>55</v>
      </c>
      <c r="B56" s="67">
        <v>1</v>
      </c>
      <c r="C56" s="68" t="s">
        <v>2680</v>
      </c>
      <c r="D56" s="68" t="s">
        <v>2681</v>
      </c>
      <c r="E56" s="67">
        <v>80054</v>
      </c>
      <c r="F56" s="67">
        <v>1008000054</v>
      </c>
      <c r="G56" s="68" t="s">
        <v>3730</v>
      </c>
      <c r="H56" s="68" t="s">
        <v>3725</v>
      </c>
      <c r="I56" s="69">
        <v>44470</v>
      </c>
      <c r="J56" s="69">
        <v>45200</v>
      </c>
      <c r="K56" s="76">
        <v>45565</v>
      </c>
      <c r="L56" s="68" t="s">
        <v>4489</v>
      </c>
      <c r="M56" s="71" t="s">
        <v>4488</v>
      </c>
      <c r="N56" t="s">
        <v>629</v>
      </c>
      <c r="O56" t="s">
        <v>1118</v>
      </c>
      <c r="P56" t="str">
        <f t="shared" si="0"/>
        <v>Izr_23/24_VS_IPOS_3</v>
      </c>
      <c r="Q56">
        <f>VLOOKUP(P56,ar_skupina!L$2:M$136,2,FALSE())</f>
        <v>106</v>
      </c>
    </row>
    <row r="57" spans="1:17" ht="20.100000000000001" customHeight="1" x14ac:dyDescent="0.25">
      <c r="A57" s="67">
        <v>56</v>
      </c>
      <c r="B57" s="67">
        <v>1</v>
      </c>
      <c r="C57" s="68" t="s">
        <v>2682</v>
      </c>
      <c r="D57" s="68" t="s">
        <v>2683</v>
      </c>
      <c r="E57" s="67">
        <v>80055</v>
      </c>
      <c r="F57" s="67">
        <v>1008000055</v>
      </c>
      <c r="G57" s="68" t="s">
        <v>3731</v>
      </c>
      <c r="H57" s="68" t="s">
        <v>3725</v>
      </c>
      <c r="I57" s="69">
        <v>44470</v>
      </c>
      <c r="J57" s="69">
        <v>45200</v>
      </c>
      <c r="K57" s="76">
        <v>45565</v>
      </c>
      <c r="L57" s="68" t="s">
        <v>4489</v>
      </c>
      <c r="M57" s="71" t="s">
        <v>4488</v>
      </c>
      <c r="N57" t="s">
        <v>629</v>
      </c>
      <c r="O57" t="s">
        <v>1118</v>
      </c>
      <c r="P57" t="str">
        <f t="shared" si="0"/>
        <v>Izr_23/24_VS_IPOS_3</v>
      </c>
      <c r="Q57">
        <f>VLOOKUP(P57,ar_skupina!L$2:M$136,2,FALSE())</f>
        <v>106</v>
      </c>
    </row>
    <row r="58" spans="1:17" ht="20.100000000000001" customHeight="1" x14ac:dyDescent="0.25">
      <c r="A58" s="67">
        <v>57</v>
      </c>
      <c r="B58" s="67">
        <v>1</v>
      </c>
      <c r="C58" s="68" t="s">
        <v>2684</v>
      </c>
      <c r="D58" s="68" t="s">
        <v>2685</v>
      </c>
      <c r="E58" s="67">
        <v>80056</v>
      </c>
      <c r="F58" s="67">
        <v>1008000056</v>
      </c>
      <c r="G58" s="68" t="s">
        <v>3732</v>
      </c>
      <c r="H58" s="68" t="s">
        <v>3725</v>
      </c>
      <c r="I58" s="69">
        <v>44470</v>
      </c>
      <c r="J58" s="69">
        <v>45200</v>
      </c>
      <c r="K58" s="76">
        <v>45565</v>
      </c>
      <c r="L58" s="68" t="s">
        <v>4489</v>
      </c>
      <c r="M58" s="71" t="s">
        <v>4488</v>
      </c>
      <c r="N58" t="s">
        <v>629</v>
      </c>
      <c r="O58" t="s">
        <v>1118</v>
      </c>
      <c r="P58" t="str">
        <f t="shared" si="0"/>
        <v>Izr_23/24_VS_IPOS_3</v>
      </c>
      <c r="Q58">
        <f>VLOOKUP(P58,ar_skupina!L$2:M$136,2,FALSE())</f>
        <v>106</v>
      </c>
    </row>
    <row r="59" spans="1:17" ht="20.100000000000001" customHeight="1" x14ac:dyDescent="0.25">
      <c r="A59" s="67">
        <v>58</v>
      </c>
      <c r="B59" s="67">
        <v>1</v>
      </c>
      <c r="C59" s="68" t="s">
        <v>2686</v>
      </c>
      <c r="D59" s="68" t="s">
        <v>2687</v>
      </c>
      <c r="E59" s="67">
        <v>80057</v>
      </c>
      <c r="F59" s="67">
        <v>1008000057</v>
      </c>
      <c r="G59" s="68" t="s">
        <v>3733</v>
      </c>
      <c r="H59" s="68" t="s">
        <v>3725</v>
      </c>
      <c r="I59" s="69">
        <v>44470</v>
      </c>
      <c r="J59" s="69">
        <v>45200</v>
      </c>
      <c r="K59" s="76">
        <v>45565</v>
      </c>
      <c r="L59" s="68" t="s">
        <v>4489</v>
      </c>
      <c r="M59" s="71" t="s">
        <v>4488</v>
      </c>
      <c r="N59" t="s">
        <v>629</v>
      </c>
      <c r="O59" t="s">
        <v>1118</v>
      </c>
      <c r="P59" t="str">
        <f t="shared" si="0"/>
        <v>Izr_23/24_VS_IPOS_3</v>
      </c>
      <c r="Q59">
        <f>VLOOKUP(P59,ar_skupina!L$2:M$136,2,FALSE())</f>
        <v>106</v>
      </c>
    </row>
    <row r="60" spans="1:17" ht="20.100000000000001" customHeight="1" x14ac:dyDescent="0.25">
      <c r="A60" s="67">
        <v>59</v>
      </c>
      <c r="B60" s="67">
        <v>1</v>
      </c>
      <c r="C60" s="68" t="s">
        <v>2658</v>
      </c>
      <c r="D60" s="68" t="s">
        <v>2688</v>
      </c>
      <c r="E60" s="67">
        <v>80058</v>
      </c>
      <c r="F60" s="67">
        <v>1008000058</v>
      </c>
      <c r="G60" s="68" t="s">
        <v>3734</v>
      </c>
      <c r="H60" s="68" t="s">
        <v>3708</v>
      </c>
      <c r="I60" s="69">
        <v>44835</v>
      </c>
      <c r="J60" s="69">
        <v>45200</v>
      </c>
      <c r="K60" s="76">
        <v>45565</v>
      </c>
      <c r="L60" s="68" t="s">
        <v>4489</v>
      </c>
      <c r="M60" s="71" t="s">
        <v>4488</v>
      </c>
      <c r="N60" t="s">
        <v>629</v>
      </c>
      <c r="O60" t="s">
        <v>1118</v>
      </c>
      <c r="P60" t="str">
        <f t="shared" si="0"/>
        <v>Izr_23/24_VS_IPOS_2</v>
      </c>
      <c r="Q60">
        <f>VLOOKUP(P60,ar_skupina!L$2:M$136,2,FALSE())</f>
        <v>98</v>
      </c>
    </row>
    <row r="61" spans="1:17" ht="20.100000000000001" customHeight="1" x14ac:dyDescent="0.25">
      <c r="A61" s="67">
        <v>60</v>
      </c>
      <c r="B61" s="67">
        <v>1</v>
      </c>
      <c r="C61" s="68" t="s">
        <v>2674</v>
      </c>
      <c r="D61" s="68" t="s">
        <v>2689</v>
      </c>
      <c r="E61" s="67">
        <v>80059</v>
      </c>
      <c r="F61" s="67">
        <v>1008000059</v>
      </c>
      <c r="G61" s="68" t="s">
        <v>3735</v>
      </c>
      <c r="H61" s="68" t="s">
        <v>3708</v>
      </c>
      <c r="I61" s="69">
        <v>44835</v>
      </c>
      <c r="J61" s="69">
        <v>45200</v>
      </c>
      <c r="K61" s="76">
        <v>45565</v>
      </c>
      <c r="L61" s="68" t="s">
        <v>4489</v>
      </c>
      <c r="M61" s="71" t="s">
        <v>4488</v>
      </c>
      <c r="N61" t="s">
        <v>629</v>
      </c>
      <c r="O61" t="s">
        <v>1118</v>
      </c>
      <c r="P61" t="str">
        <f t="shared" si="0"/>
        <v>Izr_23/24_VS_IPOS_2</v>
      </c>
      <c r="Q61">
        <f>VLOOKUP(P61,ar_skupina!L$2:M$136,2,FALSE())</f>
        <v>98</v>
      </c>
    </row>
    <row r="62" spans="1:17" ht="20.100000000000001" customHeight="1" x14ac:dyDescent="0.25">
      <c r="A62" s="67">
        <v>61</v>
      </c>
      <c r="B62" s="67">
        <v>1</v>
      </c>
      <c r="C62" s="68" t="s">
        <v>2690</v>
      </c>
      <c r="D62" s="68" t="s">
        <v>2691</v>
      </c>
      <c r="E62" s="67">
        <v>80060</v>
      </c>
      <c r="F62" s="67">
        <v>1008000060</v>
      </c>
      <c r="G62" s="68" t="s">
        <v>3736</v>
      </c>
      <c r="H62" s="68" t="s">
        <v>2692</v>
      </c>
      <c r="I62" s="69">
        <v>44105</v>
      </c>
      <c r="J62" s="69">
        <v>45200</v>
      </c>
      <c r="K62" s="76">
        <v>45565</v>
      </c>
      <c r="L62" s="68" t="s">
        <v>3674</v>
      </c>
      <c r="M62" s="71" t="s">
        <v>4488</v>
      </c>
      <c r="N62" t="s">
        <v>629</v>
      </c>
      <c r="O62" t="s">
        <v>1118</v>
      </c>
    </row>
    <row r="63" spans="1:17" ht="20.100000000000001" customHeight="1" x14ac:dyDescent="0.25">
      <c r="A63" s="67">
        <v>62</v>
      </c>
      <c r="B63" s="67">
        <v>1</v>
      </c>
      <c r="C63" s="68" t="s">
        <v>2693</v>
      </c>
      <c r="D63" s="68" t="s">
        <v>2694</v>
      </c>
      <c r="E63" s="67">
        <v>80061</v>
      </c>
      <c r="F63" s="67">
        <v>1008000061</v>
      </c>
      <c r="G63" s="68" t="s">
        <v>3737</v>
      </c>
      <c r="H63" s="68" t="s">
        <v>2692</v>
      </c>
      <c r="I63" s="69">
        <v>44105</v>
      </c>
      <c r="J63" s="69">
        <v>45200</v>
      </c>
      <c r="K63" s="76">
        <v>45565</v>
      </c>
      <c r="L63" s="68" t="s">
        <v>3674</v>
      </c>
      <c r="M63" s="71" t="s">
        <v>4488</v>
      </c>
      <c r="N63" t="s">
        <v>629</v>
      </c>
      <c r="O63" t="s">
        <v>1118</v>
      </c>
    </row>
    <row r="64" spans="1:17" ht="20.100000000000001" customHeight="1" x14ac:dyDescent="0.25">
      <c r="A64" s="67">
        <v>63</v>
      </c>
      <c r="B64" s="67">
        <v>1</v>
      </c>
      <c r="C64" s="68" t="s">
        <v>2695</v>
      </c>
      <c r="D64" s="68" t="s">
        <v>2696</v>
      </c>
      <c r="E64" s="67">
        <v>80062</v>
      </c>
      <c r="F64" s="67">
        <v>1008000062</v>
      </c>
      <c r="G64" s="68" t="s">
        <v>3738</v>
      </c>
      <c r="H64" s="68" t="s">
        <v>2692</v>
      </c>
      <c r="I64" s="69">
        <v>44105</v>
      </c>
      <c r="J64" s="69">
        <v>45200</v>
      </c>
      <c r="K64" s="76">
        <v>45565</v>
      </c>
      <c r="L64" s="68" t="s">
        <v>3674</v>
      </c>
      <c r="M64" s="71" t="s">
        <v>4488</v>
      </c>
      <c r="N64" t="s">
        <v>629</v>
      </c>
      <c r="O64" t="s">
        <v>1118</v>
      </c>
    </row>
    <row r="65" spans="1:17" ht="20.100000000000001" customHeight="1" x14ac:dyDescent="0.25">
      <c r="A65" s="67">
        <v>64</v>
      </c>
      <c r="B65" s="67">
        <v>1</v>
      </c>
      <c r="C65" s="68" t="s">
        <v>2697</v>
      </c>
      <c r="D65" s="68" t="s">
        <v>2698</v>
      </c>
      <c r="E65" s="67">
        <v>80063</v>
      </c>
      <c r="F65" s="67">
        <v>1008000063</v>
      </c>
      <c r="G65" s="68" t="s">
        <v>3739</v>
      </c>
      <c r="H65" s="68" t="s">
        <v>2692</v>
      </c>
      <c r="I65" s="69">
        <v>44105</v>
      </c>
      <c r="J65" s="69">
        <v>45200</v>
      </c>
      <c r="K65" s="76">
        <v>45565</v>
      </c>
      <c r="L65" s="68" t="s">
        <v>3674</v>
      </c>
      <c r="M65" s="71" t="s">
        <v>4488</v>
      </c>
      <c r="N65" t="s">
        <v>629</v>
      </c>
      <c r="O65" t="s">
        <v>1118</v>
      </c>
    </row>
    <row r="66" spans="1:17" ht="20.100000000000001" customHeight="1" x14ac:dyDescent="0.25">
      <c r="A66" s="67">
        <v>65</v>
      </c>
      <c r="B66" s="67">
        <v>1</v>
      </c>
      <c r="C66" s="68" t="s">
        <v>2699</v>
      </c>
      <c r="D66" s="68" t="s">
        <v>2700</v>
      </c>
      <c r="E66" s="67">
        <v>80064</v>
      </c>
      <c r="F66" s="67">
        <v>1008000064</v>
      </c>
      <c r="G66" s="68" t="s">
        <v>3740</v>
      </c>
      <c r="H66" s="68" t="s">
        <v>2692</v>
      </c>
      <c r="I66" s="69">
        <v>44105</v>
      </c>
      <c r="J66" s="69">
        <v>45200</v>
      </c>
      <c r="K66" s="76">
        <v>45565</v>
      </c>
      <c r="L66" s="68" t="s">
        <v>4489</v>
      </c>
      <c r="M66" s="71" t="s">
        <v>4488</v>
      </c>
      <c r="N66" t="s">
        <v>629</v>
      </c>
      <c r="O66" t="s">
        <v>1118</v>
      </c>
    </row>
    <row r="67" spans="1:17" ht="20.100000000000001" customHeight="1" x14ac:dyDescent="0.25">
      <c r="A67" s="67">
        <v>66</v>
      </c>
      <c r="B67" s="67">
        <v>1</v>
      </c>
      <c r="C67" s="68" t="s">
        <v>2613</v>
      </c>
      <c r="D67" s="68" t="s">
        <v>2701</v>
      </c>
      <c r="E67" s="67">
        <v>80065</v>
      </c>
      <c r="F67" s="67">
        <v>1008000065</v>
      </c>
      <c r="G67" s="68" t="s">
        <v>3741</v>
      </c>
      <c r="H67" s="68" t="s">
        <v>2692</v>
      </c>
      <c r="I67" s="69">
        <v>44105</v>
      </c>
      <c r="J67" s="69">
        <v>45200</v>
      </c>
      <c r="K67" s="76">
        <v>45565</v>
      </c>
      <c r="L67" s="68" t="s">
        <v>4489</v>
      </c>
      <c r="M67" s="71" t="s">
        <v>4488</v>
      </c>
      <c r="N67" t="s">
        <v>629</v>
      </c>
      <c r="O67" t="s">
        <v>1118</v>
      </c>
    </row>
    <row r="68" spans="1:17" ht="20.100000000000001" customHeight="1" x14ac:dyDescent="0.25">
      <c r="A68" s="67">
        <v>67</v>
      </c>
      <c r="B68" s="67">
        <v>1</v>
      </c>
      <c r="C68" s="68" t="s">
        <v>2702</v>
      </c>
      <c r="D68" s="68" t="s">
        <v>2703</v>
      </c>
      <c r="E68" s="67">
        <v>80066</v>
      </c>
      <c r="F68" s="67">
        <v>1008000066</v>
      </c>
      <c r="G68" s="68" t="s">
        <v>3742</v>
      </c>
      <c r="H68" s="68" t="s">
        <v>2692</v>
      </c>
      <c r="I68" s="69">
        <v>44105</v>
      </c>
      <c r="J68" s="69">
        <v>45200</v>
      </c>
      <c r="K68" s="76">
        <v>45565</v>
      </c>
      <c r="L68" s="68" t="s">
        <v>4489</v>
      </c>
      <c r="M68" s="71" t="s">
        <v>4488</v>
      </c>
      <c r="N68" t="s">
        <v>629</v>
      </c>
      <c r="O68" t="s">
        <v>1118</v>
      </c>
    </row>
    <row r="69" spans="1:17" ht="20.100000000000001" customHeight="1" x14ac:dyDescent="0.25">
      <c r="A69" s="67">
        <v>68</v>
      </c>
      <c r="B69" s="67">
        <v>1</v>
      </c>
      <c r="C69" s="68" t="s">
        <v>2704</v>
      </c>
      <c r="D69" s="68" t="s">
        <v>2705</v>
      </c>
      <c r="E69" s="67">
        <v>80067</v>
      </c>
      <c r="F69" s="67">
        <v>1008000067</v>
      </c>
      <c r="G69" s="68" t="s">
        <v>3743</v>
      </c>
      <c r="H69" s="68" t="s">
        <v>2692</v>
      </c>
      <c r="I69" s="69">
        <v>44105</v>
      </c>
      <c r="J69" s="69">
        <v>45200</v>
      </c>
      <c r="K69" s="76">
        <v>45565</v>
      </c>
      <c r="L69" s="68" t="s">
        <v>4489</v>
      </c>
      <c r="M69" s="71" t="s">
        <v>4488</v>
      </c>
      <c r="N69" t="s">
        <v>629</v>
      </c>
      <c r="O69" t="s">
        <v>1118</v>
      </c>
    </row>
    <row r="70" spans="1:17" ht="20.100000000000001" customHeight="1" x14ac:dyDescent="0.25">
      <c r="A70" s="67">
        <v>69</v>
      </c>
      <c r="B70" s="67">
        <v>1</v>
      </c>
      <c r="C70" s="68" t="s">
        <v>2706</v>
      </c>
      <c r="D70" s="68" t="s">
        <v>2707</v>
      </c>
      <c r="E70" s="67">
        <v>80068</v>
      </c>
      <c r="F70" s="67">
        <v>1008000068</v>
      </c>
      <c r="G70" s="68" t="s">
        <v>3744</v>
      </c>
      <c r="H70" s="68">
        <v>1</v>
      </c>
      <c r="I70" s="69">
        <v>44105</v>
      </c>
      <c r="J70" s="69">
        <v>45200</v>
      </c>
      <c r="K70" s="76">
        <v>45565</v>
      </c>
      <c r="L70" s="68" t="s">
        <v>3674</v>
      </c>
      <c r="M70" s="71" t="s">
        <v>4488</v>
      </c>
      <c r="N70" t="s">
        <v>629</v>
      </c>
      <c r="O70" t="s">
        <v>1118</v>
      </c>
      <c r="P70" t="str">
        <f t="shared" ref="P70:P129" si="1">+_xlfn.CONCAT(PROPER(L70),"_23/24_",N70,"_",O71,"_",H70)</f>
        <v>Red_23/24_VS_IPOS_1</v>
      </c>
      <c r="Q70">
        <f>VLOOKUP(P70,ar_skupina!L$2:M$136,2,FALSE())</f>
        <v>3</v>
      </c>
    </row>
    <row r="71" spans="1:17" ht="20.100000000000001" customHeight="1" x14ac:dyDescent="0.25">
      <c r="A71" s="67">
        <v>70</v>
      </c>
      <c r="B71" s="67">
        <v>1</v>
      </c>
      <c r="C71" s="68" t="s">
        <v>55</v>
      </c>
      <c r="D71" s="68" t="s">
        <v>2708</v>
      </c>
      <c r="E71" s="67">
        <v>80069</v>
      </c>
      <c r="F71" s="67">
        <v>1008000069</v>
      </c>
      <c r="G71" s="68" t="s">
        <v>3745</v>
      </c>
      <c r="H71" s="68">
        <v>1</v>
      </c>
      <c r="I71" s="69">
        <v>44105</v>
      </c>
      <c r="J71" s="69">
        <v>45200</v>
      </c>
      <c r="K71" s="76">
        <v>45565</v>
      </c>
      <c r="L71" s="68" t="s">
        <v>3674</v>
      </c>
      <c r="M71" s="71" t="s">
        <v>4488</v>
      </c>
      <c r="N71" t="s">
        <v>629</v>
      </c>
      <c r="O71" t="s">
        <v>1118</v>
      </c>
      <c r="P71" t="str">
        <f t="shared" si="1"/>
        <v>Red_23/24_VS_IPOS_1</v>
      </c>
      <c r="Q71">
        <f>VLOOKUP(P71,ar_skupina!L$2:M$136,2,FALSE())</f>
        <v>3</v>
      </c>
    </row>
    <row r="72" spans="1:17" ht="20.100000000000001" customHeight="1" x14ac:dyDescent="0.25">
      <c r="A72" s="67">
        <v>71</v>
      </c>
      <c r="B72" s="67">
        <v>1</v>
      </c>
      <c r="C72" s="68" t="s">
        <v>2709</v>
      </c>
      <c r="D72" s="68" t="s">
        <v>2710</v>
      </c>
      <c r="E72" s="67">
        <v>80070</v>
      </c>
      <c r="F72" s="67">
        <v>1008000070</v>
      </c>
      <c r="G72" s="68" t="s">
        <v>3746</v>
      </c>
      <c r="H72" s="68">
        <v>1</v>
      </c>
      <c r="I72" s="69">
        <v>44105</v>
      </c>
      <c r="J72" s="69">
        <v>45200</v>
      </c>
      <c r="K72" s="76">
        <v>45565</v>
      </c>
      <c r="L72" s="68" t="s">
        <v>3674</v>
      </c>
      <c r="M72" s="71" t="s">
        <v>4488</v>
      </c>
      <c r="N72" t="s">
        <v>629</v>
      </c>
      <c r="O72" t="s">
        <v>1118</v>
      </c>
      <c r="P72" t="str">
        <f t="shared" si="1"/>
        <v>Red_23/24_VS_IPOS_1</v>
      </c>
      <c r="Q72">
        <f>VLOOKUP(P72,ar_skupina!L$2:M$136,2,FALSE())</f>
        <v>3</v>
      </c>
    </row>
    <row r="73" spans="1:17" ht="20.100000000000001" customHeight="1" x14ac:dyDescent="0.25">
      <c r="A73" s="67">
        <v>72</v>
      </c>
      <c r="B73" s="67">
        <v>1</v>
      </c>
      <c r="C73" s="68" t="s">
        <v>2711</v>
      </c>
      <c r="D73" s="68" t="s">
        <v>2712</v>
      </c>
      <c r="E73" s="67">
        <v>80071</v>
      </c>
      <c r="F73" s="67">
        <v>1008000071</v>
      </c>
      <c r="G73" s="68" t="s">
        <v>3747</v>
      </c>
      <c r="H73" s="68">
        <v>2</v>
      </c>
      <c r="I73" s="69">
        <v>44105</v>
      </c>
      <c r="J73" s="69">
        <v>45200</v>
      </c>
      <c r="K73" s="76">
        <v>45565</v>
      </c>
      <c r="L73" s="68" t="s">
        <v>3674</v>
      </c>
      <c r="M73" s="71" t="s">
        <v>4488</v>
      </c>
      <c r="N73" t="s">
        <v>629</v>
      </c>
      <c r="O73" t="s">
        <v>1118</v>
      </c>
      <c r="P73" t="str">
        <f t="shared" si="1"/>
        <v>Red_23/24_VS_IPOS_2</v>
      </c>
      <c r="Q73">
        <f>VLOOKUP(P73,ar_skupina!L$2:M$136,2,FALSE())</f>
        <v>19</v>
      </c>
    </row>
    <row r="74" spans="1:17" ht="20.100000000000001" customHeight="1" x14ac:dyDescent="0.25">
      <c r="A74" s="67">
        <v>73</v>
      </c>
      <c r="B74" s="67">
        <v>1</v>
      </c>
      <c r="C74" s="68" t="s">
        <v>2713</v>
      </c>
      <c r="D74" s="68" t="s">
        <v>2714</v>
      </c>
      <c r="E74" s="67">
        <v>80072</v>
      </c>
      <c r="F74" s="67">
        <v>1008000072</v>
      </c>
      <c r="G74" s="68" t="s">
        <v>3748</v>
      </c>
      <c r="H74" s="68">
        <v>2</v>
      </c>
      <c r="I74" s="69">
        <v>44105</v>
      </c>
      <c r="J74" s="69">
        <v>45200</v>
      </c>
      <c r="K74" s="76">
        <v>45565</v>
      </c>
      <c r="L74" s="68" t="s">
        <v>3674</v>
      </c>
      <c r="M74" s="71" t="s">
        <v>4491</v>
      </c>
      <c r="N74" t="s">
        <v>629</v>
      </c>
      <c r="O74" t="s">
        <v>1118</v>
      </c>
      <c r="P74" t="str">
        <f t="shared" si="1"/>
        <v>Red_23/24_VS_IPOS_2</v>
      </c>
      <c r="Q74">
        <f>VLOOKUP(P74,ar_skupina!L$2:M$136,2,FALSE())</f>
        <v>19</v>
      </c>
    </row>
    <row r="75" spans="1:17" ht="20.100000000000001" customHeight="1" x14ac:dyDescent="0.25">
      <c r="A75" s="67">
        <v>74</v>
      </c>
      <c r="B75" s="67">
        <v>1</v>
      </c>
      <c r="C75" s="68" t="s">
        <v>2715</v>
      </c>
      <c r="D75" s="68" t="s">
        <v>2716</v>
      </c>
      <c r="E75" s="67">
        <v>80073</v>
      </c>
      <c r="F75" s="67">
        <v>1008000073</v>
      </c>
      <c r="G75" s="68" t="s">
        <v>3749</v>
      </c>
      <c r="H75" s="68">
        <v>2</v>
      </c>
      <c r="I75" s="69">
        <v>44105</v>
      </c>
      <c r="J75" s="69">
        <v>45200</v>
      </c>
      <c r="K75" s="76">
        <v>45565</v>
      </c>
      <c r="L75" s="68" t="s">
        <v>3674</v>
      </c>
      <c r="M75" s="71" t="s">
        <v>4491</v>
      </c>
      <c r="N75" t="s">
        <v>629</v>
      </c>
      <c r="O75" t="s">
        <v>1118</v>
      </c>
      <c r="P75" t="str">
        <f t="shared" si="1"/>
        <v>Red_23/24_VS_IPOS_2</v>
      </c>
      <c r="Q75">
        <f>VLOOKUP(P75,ar_skupina!L$2:M$136,2,FALSE())</f>
        <v>19</v>
      </c>
    </row>
    <row r="76" spans="1:17" ht="20.100000000000001" customHeight="1" x14ac:dyDescent="0.25">
      <c r="A76" s="67">
        <v>75</v>
      </c>
      <c r="B76" s="67">
        <v>1</v>
      </c>
      <c r="C76" s="68" t="s">
        <v>2717</v>
      </c>
      <c r="D76" s="68" t="s">
        <v>2718</v>
      </c>
      <c r="E76" s="67">
        <v>80074</v>
      </c>
      <c r="F76" s="67">
        <v>1008000074</v>
      </c>
      <c r="G76" s="68" t="s">
        <v>3750</v>
      </c>
      <c r="H76" s="68">
        <v>2</v>
      </c>
      <c r="I76" s="69">
        <v>44105</v>
      </c>
      <c r="J76" s="69">
        <v>45200</v>
      </c>
      <c r="K76" s="76">
        <v>45565</v>
      </c>
      <c r="L76" s="68" t="s">
        <v>3674</v>
      </c>
      <c r="M76" s="71" t="s">
        <v>4491</v>
      </c>
      <c r="N76" t="s">
        <v>629</v>
      </c>
      <c r="O76" t="s">
        <v>1118</v>
      </c>
      <c r="P76" t="str">
        <f t="shared" si="1"/>
        <v>Red_23/24_VS_IPOS_2</v>
      </c>
      <c r="Q76">
        <f>VLOOKUP(P76,ar_skupina!L$2:M$136,2,FALSE())</f>
        <v>19</v>
      </c>
    </row>
    <row r="77" spans="1:17" ht="20.100000000000001" customHeight="1" x14ac:dyDescent="0.25">
      <c r="A77" s="67">
        <v>76</v>
      </c>
      <c r="B77" s="67">
        <v>1</v>
      </c>
      <c r="C77" s="68" t="s">
        <v>2719</v>
      </c>
      <c r="D77" s="68" t="s">
        <v>2720</v>
      </c>
      <c r="E77" s="67">
        <v>80075</v>
      </c>
      <c r="F77" s="67">
        <v>1008000075</v>
      </c>
      <c r="G77" s="68" t="s">
        <v>3751</v>
      </c>
      <c r="H77" s="68">
        <v>2</v>
      </c>
      <c r="I77" s="69">
        <v>44105</v>
      </c>
      <c r="J77" s="69">
        <v>45200</v>
      </c>
      <c r="K77" s="76">
        <v>45565</v>
      </c>
      <c r="L77" s="68" t="s">
        <v>3674</v>
      </c>
      <c r="M77" s="71" t="s">
        <v>4491</v>
      </c>
      <c r="N77" t="s">
        <v>629</v>
      </c>
      <c r="O77" t="s">
        <v>1118</v>
      </c>
      <c r="P77" t="str">
        <f t="shared" si="1"/>
        <v>Red_23/24_VS_IPOS_2</v>
      </c>
      <c r="Q77">
        <f>VLOOKUP(P77,ar_skupina!L$2:M$136,2,FALSE())</f>
        <v>19</v>
      </c>
    </row>
    <row r="78" spans="1:17" ht="20.100000000000001" customHeight="1" x14ac:dyDescent="0.25">
      <c r="A78" s="67">
        <v>77</v>
      </c>
      <c r="B78" s="67">
        <v>1</v>
      </c>
      <c r="C78" s="68" t="s">
        <v>2721</v>
      </c>
      <c r="D78" s="68" t="s">
        <v>2722</v>
      </c>
      <c r="E78" s="67">
        <v>80076</v>
      </c>
      <c r="F78" s="67">
        <v>1008000076</v>
      </c>
      <c r="G78" s="68" t="s">
        <v>3752</v>
      </c>
      <c r="H78" s="68">
        <v>2</v>
      </c>
      <c r="I78" s="69">
        <v>44105</v>
      </c>
      <c r="J78" s="69">
        <v>45200</v>
      </c>
      <c r="K78" s="76">
        <v>45565</v>
      </c>
      <c r="L78" s="68" t="s">
        <v>3674</v>
      </c>
      <c r="M78" s="71" t="s">
        <v>4491</v>
      </c>
      <c r="N78" t="s">
        <v>629</v>
      </c>
      <c r="O78" t="s">
        <v>1118</v>
      </c>
      <c r="P78" t="str">
        <f t="shared" si="1"/>
        <v>Red_23/24_VS_IPOS_2</v>
      </c>
      <c r="Q78">
        <f>VLOOKUP(P78,ar_skupina!L$2:M$136,2,FALSE())</f>
        <v>19</v>
      </c>
    </row>
    <row r="79" spans="1:17" ht="20.100000000000001" customHeight="1" x14ac:dyDescent="0.25">
      <c r="A79" s="67">
        <v>78</v>
      </c>
      <c r="B79" s="67">
        <v>1</v>
      </c>
      <c r="C79" s="68" t="s">
        <v>2723</v>
      </c>
      <c r="D79" s="68" t="s">
        <v>2724</v>
      </c>
      <c r="E79" s="67">
        <v>80077</v>
      </c>
      <c r="F79" s="67">
        <v>1008000077</v>
      </c>
      <c r="G79" s="68" t="s">
        <v>3753</v>
      </c>
      <c r="H79" s="68">
        <v>2</v>
      </c>
      <c r="I79" s="69">
        <v>44105</v>
      </c>
      <c r="J79" s="69">
        <v>45200</v>
      </c>
      <c r="K79" s="76">
        <v>45565</v>
      </c>
      <c r="L79" s="68" t="s">
        <v>3674</v>
      </c>
      <c r="M79" s="71" t="s">
        <v>4491</v>
      </c>
      <c r="N79" t="s">
        <v>629</v>
      </c>
      <c r="O79" t="s">
        <v>1118</v>
      </c>
      <c r="P79" t="str">
        <f t="shared" si="1"/>
        <v>Red_23/24_VS_IPOS_2</v>
      </c>
      <c r="Q79">
        <f>VLOOKUP(P79,ar_skupina!L$2:M$136,2,FALSE())</f>
        <v>19</v>
      </c>
    </row>
    <row r="80" spans="1:17" ht="20.100000000000001" customHeight="1" x14ac:dyDescent="0.25">
      <c r="A80" s="67">
        <v>79</v>
      </c>
      <c r="B80" s="67">
        <v>1</v>
      </c>
      <c r="C80" s="68" t="s">
        <v>2725</v>
      </c>
      <c r="D80" s="68" t="s">
        <v>2726</v>
      </c>
      <c r="E80" s="67">
        <v>80078</v>
      </c>
      <c r="F80" s="67">
        <v>1008000078</v>
      </c>
      <c r="G80" s="68" t="s">
        <v>3754</v>
      </c>
      <c r="H80" s="68">
        <v>2</v>
      </c>
      <c r="I80" s="69">
        <v>44105</v>
      </c>
      <c r="J80" s="69">
        <v>45200</v>
      </c>
      <c r="K80" s="76">
        <v>45565</v>
      </c>
      <c r="L80" s="68" t="s">
        <v>3674</v>
      </c>
      <c r="M80" s="71" t="s">
        <v>4491</v>
      </c>
      <c r="N80" t="s">
        <v>629</v>
      </c>
      <c r="O80" t="s">
        <v>1118</v>
      </c>
      <c r="P80" t="str">
        <f t="shared" si="1"/>
        <v>Red_23/24_VS_IPOS_2</v>
      </c>
      <c r="Q80">
        <f>VLOOKUP(P80,ar_skupina!L$2:M$136,2,FALSE())</f>
        <v>19</v>
      </c>
    </row>
    <row r="81" spans="1:17" ht="20.100000000000001" customHeight="1" x14ac:dyDescent="0.25">
      <c r="A81" s="67">
        <v>80</v>
      </c>
      <c r="B81" s="67">
        <v>1</v>
      </c>
      <c r="C81" s="68" t="s">
        <v>2727</v>
      </c>
      <c r="D81" s="68" t="s">
        <v>2728</v>
      </c>
      <c r="E81" s="67">
        <v>80079</v>
      </c>
      <c r="F81" s="67">
        <v>1008000079</v>
      </c>
      <c r="G81" s="68" t="s">
        <v>3755</v>
      </c>
      <c r="H81" s="68">
        <v>2</v>
      </c>
      <c r="I81" s="69">
        <v>44105</v>
      </c>
      <c r="J81" s="69">
        <v>45200</v>
      </c>
      <c r="K81" s="76">
        <v>45565</v>
      </c>
      <c r="L81" s="68" t="s">
        <v>4489</v>
      </c>
      <c r="M81" s="71" t="s">
        <v>4491</v>
      </c>
      <c r="N81" t="s">
        <v>629</v>
      </c>
      <c r="O81" t="s">
        <v>1118</v>
      </c>
      <c r="P81" t="str">
        <f t="shared" si="1"/>
        <v>Izr_23/24_VS_IPOS_2</v>
      </c>
      <c r="Q81">
        <f>VLOOKUP(P81,ar_skupina!L$2:M$136,2,FALSE())</f>
        <v>98</v>
      </c>
    </row>
    <row r="82" spans="1:17" ht="20.100000000000001" customHeight="1" x14ac:dyDescent="0.25">
      <c r="A82" s="67">
        <v>81</v>
      </c>
      <c r="B82" s="67">
        <v>1</v>
      </c>
      <c r="C82" s="68" t="s">
        <v>2729</v>
      </c>
      <c r="D82" s="68" t="s">
        <v>2730</v>
      </c>
      <c r="E82" s="67">
        <v>80080</v>
      </c>
      <c r="F82" s="67">
        <v>1008000080</v>
      </c>
      <c r="G82" s="68" t="s">
        <v>3756</v>
      </c>
      <c r="H82" s="68">
        <v>2</v>
      </c>
      <c r="I82" s="69">
        <v>44105</v>
      </c>
      <c r="J82" s="69">
        <v>45200</v>
      </c>
      <c r="K82" s="76">
        <v>45565</v>
      </c>
      <c r="L82" s="68" t="s">
        <v>4489</v>
      </c>
      <c r="M82" s="71" t="s">
        <v>4491</v>
      </c>
      <c r="N82" t="s">
        <v>629</v>
      </c>
      <c r="O82" t="s">
        <v>1118</v>
      </c>
      <c r="P82" t="str">
        <f t="shared" si="1"/>
        <v>Izr_23/24_VS_IPOS_2</v>
      </c>
      <c r="Q82">
        <f>VLOOKUP(P82,ar_skupina!L$2:M$136,2,FALSE())</f>
        <v>98</v>
      </c>
    </row>
    <row r="83" spans="1:17" ht="20.100000000000001" customHeight="1" x14ac:dyDescent="0.25">
      <c r="A83" s="67">
        <v>82</v>
      </c>
      <c r="B83" s="67">
        <v>1</v>
      </c>
      <c r="C83" s="68" t="s">
        <v>2731</v>
      </c>
      <c r="D83" s="68" t="s">
        <v>2732</v>
      </c>
      <c r="E83" s="67">
        <v>80081</v>
      </c>
      <c r="F83" s="67">
        <v>1008000081</v>
      </c>
      <c r="G83" s="68" t="s">
        <v>3757</v>
      </c>
      <c r="H83" s="68">
        <v>2</v>
      </c>
      <c r="I83" s="69">
        <v>44105</v>
      </c>
      <c r="J83" s="69">
        <v>45200</v>
      </c>
      <c r="K83" s="76">
        <v>45565</v>
      </c>
      <c r="L83" s="68" t="s">
        <v>4489</v>
      </c>
      <c r="M83" s="71" t="s">
        <v>4491</v>
      </c>
      <c r="N83" t="s">
        <v>629</v>
      </c>
      <c r="O83" t="s">
        <v>1118</v>
      </c>
      <c r="P83" t="str">
        <f t="shared" si="1"/>
        <v>Izr_23/24_VS_IPOS_2</v>
      </c>
      <c r="Q83">
        <f>VLOOKUP(P83,ar_skupina!L$2:M$136,2,FALSE())</f>
        <v>98</v>
      </c>
    </row>
    <row r="84" spans="1:17" ht="20.100000000000001" customHeight="1" x14ac:dyDescent="0.25">
      <c r="A84" s="67">
        <v>83</v>
      </c>
      <c r="B84" s="67">
        <v>1</v>
      </c>
      <c r="C84" s="68" t="s">
        <v>2733</v>
      </c>
      <c r="D84" s="68" t="s">
        <v>2734</v>
      </c>
      <c r="E84" s="67">
        <v>80082</v>
      </c>
      <c r="F84" s="67">
        <v>1008000082</v>
      </c>
      <c r="G84" s="68" t="s">
        <v>3758</v>
      </c>
      <c r="H84" s="68">
        <v>2</v>
      </c>
      <c r="I84" s="69">
        <v>44105</v>
      </c>
      <c r="J84" s="69">
        <v>45200</v>
      </c>
      <c r="K84" s="76">
        <v>45565</v>
      </c>
      <c r="L84" s="68" t="s">
        <v>4489</v>
      </c>
      <c r="M84" s="71" t="s">
        <v>4491</v>
      </c>
      <c r="N84" t="s">
        <v>629</v>
      </c>
      <c r="O84" t="s">
        <v>1118</v>
      </c>
      <c r="P84" t="str">
        <f t="shared" si="1"/>
        <v>Izr_23/24_VS_IPOS_2</v>
      </c>
      <c r="Q84">
        <f>VLOOKUP(P84,ar_skupina!L$2:M$136,2,FALSE())</f>
        <v>98</v>
      </c>
    </row>
    <row r="85" spans="1:17" ht="20.100000000000001" customHeight="1" x14ac:dyDescent="0.25">
      <c r="A85" s="67">
        <v>84</v>
      </c>
      <c r="B85" s="67">
        <v>1</v>
      </c>
      <c r="C85" s="68" t="s">
        <v>2649</v>
      </c>
      <c r="D85" s="68" t="s">
        <v>2735</v>
      </c>
      <c r="E85" s="67">
        <v>80083</v>
      </c>
      <c r="F85" s="67">
        <v>1008000083</v>
      </c>
      <c r="G85" s="68" t="s">
        <v>3759</v>
      </c>
      <c r="H85" s="68">
        <v>1</v>
      </c>
      <c r="I85" s="69">
        <v>44105</v>
      </c>
      <c r="J85" s="69">
        <v>45200</v>
      </c>
      <c r="K85" s="76">
        <v>45565</v>
      </c>
      <c r="L85" s="68" t="s">
        <v>4489</v>
      </c>
      <c r="M85" s="71" t="s">
        <v>4491</v>
      </c>
      <c r="N85" t="s">
        <v>629</v>
      </c>
      <c r="O85" t="s">
        <v>1118</v>
      </c>
      <c r="P85" t="str">
        <f t="shared" si="1"/>
        <v>Izr_23/24_VS_IPOS_1</v>
      </c>
      <c r="Q85">
        <f>VLOOKUP(P85,ar_skupina!L$2:M$136,2,FALSE())</f>
        <v>91</v>
      </c>
    </row>
    <row r="86" spans="1:17" ht="20.100000000000001" customHeight="1" x14ac:dyDescent="0.25">
      <c r="A86" s="67">
        <v>85</v>
      </c>
      <c r="B86" s="67">
        <v>1</v>
      </c>
      <c r="C86" s="68" t="s">
        <v>2736</v>
      </c>
      <c r="D86" s="68" t="s">
        <v>2737</v>
      </c>
      <c r="E86" s="67">
        <v>80084</v>
      </c>
      <c r="F86" s="67">
        <v>1008000084</v>
      </c>
      <c r="G86" s="68" t="s">
        <v>3760</v>
      </c>
      <c r="H86" s="68">
        <v>1</v>
      </c>
      <c r="I86" s="69">
        <v>44105</v>
      </c>
      <c r="J86" s="69">
        <v>45200</v>
      </c>
      <c r="K86" s="76">
        <v>45565</v>
      </c>
      <c r="L86" s="68" t="s">
        <v>4489</v>
      </c>
      <c r="M86" s="71" t="s">
        <v>4488</v>
      </c>
      <c r="N86" t="s">
        <v>629</v>
      </c>
      <c r="O86" t="s">
        <v>1118</v>
      </c>
      <c r="P86" t="str">
        <f t="shared" si="1"/>
        <v>Izr_23/24_VS_IPOS_1</v>
      </c>
      <c r="Q86">
        <f>VLOOKUP(P86,ar_skupina!L$2:M$136,2,FALSE())</f>
        <v>91</v>
      </c>
    </row>
    <row r="87" spans="1:17" ht="20.100000000000001" customHeight="1" x14ac:dyDescent="0.25">
      <c r="A87" s="67">
        <v>86</v>
      </c>
      <c r="B87" s="67">
        <v>1</v>
      </c>
      <c r="C87" s="68" t="s">
        <v>2738</v>
      </c>
      <c r="D87" s="68" t="s">
        <v>2739</v>
      </c>
      <c r="E87" s="67">
        <v>80085</v>
      </c>
      <c r="F87" s="67">
        <v>1008000085</v>
      </c>
      <c r="G87" s="68" t="s">
        <v>3761</v>
      </c>
      <c r="H87" s="68">
        <v>1</v>
      </c>
      <c r="I87" s="69">
        <v>44105</v>
      </c>
      <c r="J87" s="69">
        <v>45200</v>
      </c>
      <c r="K87" s="76">
        <v>45565</v>
      </c>
      <c r="L87" s="68" t="s">
        <v>4489</v>
      </c>
      <c r="M87" s="71" t="s">
        <v>4488</v>
      </c>
      <c r="N87" t="s">
        <v>629</v>
      </c>
      <c r="O87" t="s">
        <v>1118</v>
      </c>
      <c r="P87" t="str">
        <f t="shared" si="1"/>
        <v>Izr_23/24_VS_KAIS_1</v>
      </c>
      <c r="Q87">
        <f>VLOOKUP(P87,ar_skupina!L$2:M$136,2,FALSE())</f>
        <v>92</v>
      </c>
    </row>
    <row r="88" spans="1:17" ht="20.100000000000001" customHeight="1" x14ac:dyDescent="0.25">
      <c r="A88" s="67">
        <v>87</v>
      </c>
      <c r="B88" s="67">
        <v>18</v>
      </c>
      <c r="C88" s="68" t="s">
        <v>2740</v>
      </c>
      <c r="D88" s="68" t="s">
        <v>2741</v>
      </c>
      <c r="E88" s="67">
        <v>80086</v>
      </c>
      <c r="F88" s="67">
        <v>1008000086</v>
      </c>
      <c r="G88" s="68" t="s">
        <v>3762</v>
      </c>
      <c r="H88" s="68" t="s">
        <v>3673</v>
      </c>
      <c r="I88" s="69">
        <v>45200</v>
      </c>
      <c r="J88" s="69">
        <v>45200</v>
      </c>
      <c r="K88" s="76">
        <v>45565</v>
      </c>
      <c r="L88" s="68" t="s">
        <v>3674</v>
      </c>
      <c r="M88" s="71" t="s">
        <v>4488</v>
      </c>
      <c r="N88" t="s">
        <v>629</v>
      </c>
      <c r="O88" t="s">
        <v>1119</v>
      </c>
      <c r="P88" t="str">
        <f t="shared" si="1"/>
        <v>Red_23/24_VS_KAIS_1</v>
      </c>
      <c r="Q88">
        <f>VLOOKUP(P88,ar_skupina!L$2:M$136,2,FALSE())</f>
        <v>4</v>
      </c>
    </row>
    <row r="89" spans="1:17" ht="20.100000000000001" customHeight="1" x14ac:dyDescent="0.25">
      <c r="A89" s="67">
        <v>88</v>
      </c>
      <c r="B89" s="67">
        <v>18</v>
      </c>
      <c r="C89" s="68" t="s">
        <v>2742</v>
      </c>
      <c r="D89" s="68" t="s">
        <v>2743</v>
      </c>
      <c r="E89" s="67">
        <v>80087</v>
      </c>
      <c r="F89" s="67">
        <v>1008000087</v>
      </c>
      <c r="G89" s="68" t="s">
        <v>3763</v>
      </c>
      <c r="H89" s="68" t="s">
        <v>3673</v>
      </c>
      <c r="I89" s="69">
        <v>45200</v>
      </c>
      <c r="J89" s="69">
        <v>45200</v>
      </c>
      <c r="K89" s="76">
        <v>45565</v>
      </c>
      <c r="L89" s="68" t="s">
        <v>3674</v>
      </c>
      <c r="M89" s="71" t="s">
        <v>4488</v>
      </c>
      <c r="N89" t="s">
        <v>629</v>
      </c>
      <c r="O89" t="s">
        <v>1119</v>
      </c>
      <c r="P89" t="str">
        <f t="shared" si="1"/>
        <v>Red_23/24_VS_KAIS_1</v>
      </c>
      <c r="Q89">
        <f>VLOOKUP(P89,ar_skupina!L$2:M$136,2,FALSE())</f>
        <v>4</v>
      </c>
    </row>
    <row r="90" spans="1:17" ht="20.100000000000001" customHeight="1" x14ac:dyDescent="0.25">
      <c r="A90" s="67">
        <v>89</v>
      </c>
      <c r="B90" s="67">
        <v>18</v>
      </c>
      <c r="C90" s="68" t="s">
        <v>2744</v>
      </c>
      <c r="D90" s="68" t="s">
        <v>2745</v>
      </c>
      <c r="E90" s="67">
        <v>80088</v>
      </c>
      <c r="F90" s="67">
        <v>1008000088</v>
      </c>
      <c r="G90" s="68" t="s">
        <v>3764</v>
      </c>
      <c r="H90" s="68" t="s">
        <v>3673</v>
      </c>
      <c r="I90" s="69">
        <v>45200</v>
      </c>
      <c r="J90" s="69">
        <v>45200</v>
      </c>
      <c r="K90" s="76">
        <v>45565</v>
      </c>
      <c r="L90" s="68" t="s">
        <v>3674</v>
      </c>
      <c r="M90" s="71" t="s">
        <v>4488</v>
      </c>
      <c r="N90" t="s">
        <v>629</v>
      </c>
      <c r="O90" t="s">
        <v>1119</v>
      </c>
      <c r="P90" t="str">
        <f t="shared" si="1"/>
        <v>Red_23/24_VS_KAIS_1</v>
      </c>
      <c r="Q90">
        <f>VLOOKUP(P90,ar_skupina!L$2:M$136,2,FALSE())</f>
        <v>4</v>
      </c>
    </row>
    <row r="91" spans="1:17" ht="20.100000000000001" customHeight="1" x14ac:dyDescent="0.25">
      <c r="A91" s="67">
        <v>90</v>
      </c>
      <c r="B91" s="67">
        <v>18</v>
      </c>
      <c r="C91" s="68" t="s">
        <v>2746</v>
      </c>
      <c r="D91" s="68" t="s">
        <v>2747</v>
      </c>
      <c r="E91" s="67">
        <v>80089</v>
      </c>
      <c r="F91" s="67">
        <v>1008000089</v>
      </c>
      <c r="G91" s="68" t="s">
        <v>3765</v>
      </c>
      <c r="H91" s="68" t="s">
        <v>3673</v>
      </c>
      <c r="I91" s="69">
        <v>45200</v>
      </c>
      <c r="J91" s="69">
        <v>45200</v>
      </c>
      <c r="K91" s="76">
        <v>45565</v>
      </c>
      <c r="L91" s="68" t="s">
        <v>3674</v>
      </c>
      <c r="M91" s="71" t="s">
        <v>4488</v>
      </c>
      <c r="N91" t="s">
        <v>629</v>
      </c>
      <c r="O91" t="s">
        <v>1119</v>
      </c>
      <c r="P91" t="str">
        <f t="shared" si="1"/>
        <v>Red_23/24_VS_KAIS_1</v>
      </c>
      <c r="Q91">
        <f>VLOOKUP(P91,ar_skupina!L$2:M$136,2,FALSE())</f>
        <v>4</v>
      </c>
    </row>
    <row r="92" spans="1:17" ht="20.100000000000001" customHeight="1" x14ac:dyDescent="0.25">
      <c r="A92" s="67">
        <v>91</v>
      </c>
      <c r="B92" s="67">
        <v>18</v>
      </c>
      <c r="C92" s="68" t="s">
        <v>2625</v>
      </c>
      <c r="D92" s="68" t="s">
        <v>2748</v>
      </c>
      <c r="E92" s="67">
        <v>80090</v>
      </c>
      <c r="F92" s="67">
        <v>1008000090</v>
      </c>
      <c r="G92" s="68" t="s">
        <v>3766</v>
      </c>
      <c r="H92" s="68" t="s">
        <v>3673</v>
      </c>
      <c r="I92" s="69">
        <v>45200</v>
      </c>
      <c r="J92" s="69">
        <v>45200</v>
      </c>
      <c r="K92" s="76">
        <v>45565</v>
      </c>
      <c r="L92" s="68" t="s">
        <v>3674</v>
      </c>
      <c r="M92" s="71" t="s">
        <v>4488</v>
      </c>
      <c r="N92" t="s">
        <v>629</v>
      </c>
      <c r="O92" t="s">
        <v>1119</v>
      </c>
      <c r="P92" t="str">
        <f t="shared" si="1"/>
        <v>Red_23/24_VS_KAIS_1</v>
      </c>
      <c r="Q92">
        <f>VLOOKUP(P92,ar_skupina!L$2:M$136,2,FALSE())</f>
        <v>4</v>
      </c>
    </row>
    <row r="93" spans="1:17" ht="20.100000000000001" customHeight="1" x14ac:dyDescent="0.25">
      <c r="A93" s="67">
        <v>92</v>
      </c>
      <c r="B93" s="67">
        <v>18</v>
      </c>
      <c r="C93" s="68" t="s">
        <v>2647</v>
      </c>
      <c r="D93" s="68" t="s">
        <v>2749</v>
      </c>
      <c r="E93" s="67">
        <v>80091</v>
      </c>
      <c r="F93" s="67">
        <v>1008000091</v>
      </c>
      <c r="G93" s="68" t="s">
        <v>3767</v>
      </c>
      <c r="H93" s="68" t="s">
        <v>3673</v>
      </c>
      <c r="I93" s="69">
        <v>45200</v>
      </c>
      <c r="J93" s="69">
        <v>45200</v>
      </c>
      <c r="K93" s="76">
        <v>45565</v>
      </c>
      <c r="L93" s="68" t="s">
        <v>3674</v>
      </c>
      <c r="M93" s="71" t="s">
        <v>4488</v>
      </c>
      <c r="N93" t="s">
        <v>629</v>
      </c>
      <c r="O93" t="s">
        <v>1119</v>
      </c>
      <c r="P93" t="str">
        <f t="shared" si="1"/>
        <v>Red_23/24_VS_KAIS_1</v>
      </c>
      <c r="Q93">
        <f>VLOOKUP(P93,ar_skupina!L$2:M$136,2,FALSE())</f>
        <v>4</v>
      </c>
    </row>
    <row r="94" spans="1:17" ht="20.100000000000001" customHeight="1" x14ac:dyDescent="0.25">
      <c r="A94" s="67">
        <v>93</v>
      </c>
      <c r="B94" s="67">
        <v>18</v>
      </c>
      <c r="C94" s="68" t="s">
        <v>2619</v>
      </c>
      <c r="D94" s="68" t="s">
        <v>2750</v>
      </c>
      <c r="E94" s="67">
        <v>80092</v>
      </c>
      <c r="F94" s="67">
        <v>1008000092</v>
      </c>
      <c r="G94" s="68" t="s">
        <v>3768</v>
      </c>
      <c r="H94" s="68" t="s">
        <v>3673</v>
      </c>
      <c r="I94" s="69">
        <v>45200</v>
      </c>
      <c r="J94" s="69">
        <v>45200</v>
      </c>
      <c r="K94" s="76">
        <v>45565</v>
      </c>
      <c r="L94" s="68" t="s">
        <v>3674</v>
      </c>
      <c r="M94" s="71" t="s">
        <v>4491</v>
      </c>
      <c r="N94" t="s">
        <v>629</v>
      </c>
      <c r="O94" t="s">
        <v>1119</v>
      </c>
      <c r="P94" t="str">
        <f t="shared" si="1"/>
        <v>Red_23/24_VS_KAIS_1</v>
      </c>
      <c r="Q94">
        <f>VLOOKUP(P94,ar_skupina!L$2:M$136,2,FALSE())</f>
        <v>4</v>
      </c>
    </row>
    <row r="95" spans="1:17" ht="20.100000000000001" customHeight="1" x14ac:dyDescent="0.25">
      <c r="A95" s="67">
        <v>94</v>
      </c>
      <c r="B95" s="67">
        <v>18</v>
      </c>
      <c r="C95" s="68" t="s">
        <v>2742</v>
      </c>
      <c r="D95" s="68" t="s">
        <v>2751</v>
      </c>
      <c r="E95" s="67">
        <v>80093</v>
      </c>
      <c r="F95" s="67">
        <v>1008000093</v>
      </c>
      <c r="G95" s="68" t="s">
        <v>3769</v>
      </c>
      <c r="H95" s="68" t="s">
        <v>3673</v>
      </c>
      <c r="I95" s="69">
        <v>45200</v>
      </c>
      <c r="J95" s="69">
        <v>45200</v>
      </c>
      <c r="K95" s="76">
        <v>45565</v>
      </c>
      <c r="L95" s="68" t="s">
        <v>3674</v>
      </c>
      <c r="M95" s="71" t="s">
        <v>4488</v>
      </c>
      <c r="N95" t="s">
        <v>629</v>
      </c>
      <c r="O95" t="s">
        <v>1119</v>
      </c>
      <c r="P95" t="str">
        <f t="shared" si="1"/>
        <v>Red_23/24_VS_KAIS_1</v>
      </c>
      <c r="Q95">
        <f>VLOOKUP(P95,ar_skupina!L$2:M$136,2,FALSE())</f>
        <v>4</v>
      </c>
    </row>
    <row r="96" spans="1:17" ht="20.100000000000001" customHeight="1" x14ac:dyDescent="0.25">
      <c r="A96" s="67">
        <v>95</v>
      </c>
      <c r="B96" s="67">
        <v>18</v>
      </c>
      <c r="C96" s="68" t="s">
        <v>2752</v>
      </c>
      <c r="D96" s="68" t="s">
        <v>2753</v>
      </c>
      <c r="E96" s="67">
        <v>80094</v>
      </c>
      <c r="F96" s="67">
        <v>1008000094</v>
      </c>
      <c r="G96" s="68" t="s">
        <v>3770</v>
      </c>
      <c r="H96" s="68" t="s">
        <v>3673</v>
      </c>
      <c r="I96" s="69">
        <v>45200</v>
      </c>
      <c r="J96" s="69">
        <v>45200</v>
      </c>
      <c r="K96" s="76">
        <v>45565</v>
      </c>
      <c r="L96" s="68" t="s">
        <v>3674</v>
      </c>
      <c r="M96" s="71" t="s">
        <v>4491</v>
      </c>
      <c r="N96" t="s">
        <v>629</v>
      </c>
      <c r="O96" t="s">
        <v>1119</v>
      </c>
      <c r="P96" t="str">
        <f t="shared" si="1"/>
        <v>Red_23/24_VS_KAIS_1</v>
      </c>
      <c r="Q96">
        <f>VLOOKUP(P96,ar_skupina!L$2:M$136,2,FALSE())</f>
        <v>4</v>
      </c>
    </row>
    <row r="97" spans="1:17" ht="20.100000000000001" customHeight="1" x14ac:dyDescent="0.25">
      <c r="A97" s="67">
        <v>96</v>
      </c>
      <c r="B97" s="67">
        <v>18</v>
      </c>
      <c r="C97" s="68" t="s">
        <v>2754</v>
      </c>
      <c r="D97" s="68" t="s">
        <v>2755</v>
      </c>
      <c r="E97" s="67">
        <v>80095</v>
      </c>
      <c r="F97" s="67">
        <v>1008000095</v>
      </c>
      <c r="G97" s="68" t="s">
        <v>3771</v>
      </c>
      <c r="H97" s="68" t="s">
        <v>3673</v>
      </c>
      <c r="I97" s="69">
        <v>45200</v>
      </c>
      <c r="J97" s="69">
        <v>45200</v>
      </c>
      <c r="K97" s="76">
        <v>45565</v>
      </c>
      <c r="L97" s="68" t="s">
        <v>3674</v>
      </c>
      <c r="M97" s="71" t="s">
        <v>4491</v>
      </c>
      <c r="N97" t="s">
        <v>629</v>
      </c>
      <c r="O97" t="s">
        <v>1119</v>
      </c>
      <c r="P97" t="str">
        <f t="shared" si="1"/>
        <v>Red_23/24_VS_KAIS_1</v>
      </c>
      <c r="Q97">
        <f>VLOOKUP(P97,ar_skupina!L$2:M$136,2,FALSE())</f>
        <v>4</v>
      </c>
    </row>
    <row r="98" spans="1:17" ht="20.100000000000001" customHeight="1" x14ac:dyDescent="0.25">
      <c r="A98" s="67">
        <v>97</v>
      </c>
      <c r="B98" s="67">
        <v>18</v>
      </c>
      <c r="C98" s="68" t="s">
        <v>2756</v>
      </c>
      <c r="D98" s="68" t="s">
        <v>2757</v>
      </c>
      <c r="E98" s="67">
        <v>80096</v>
      </c>
      <c r="F98" s="67">
        <v>1008000096</v>
      </c>
      <c r="G98" s="68" t="s">
        <v>3772</v>
      </c>
      <c r="H98" s="68" t="s">
        <v>3673</v>
      </c>
      <c r="I98" s="69">
        <v>45200</v>
      </c>
      <c r="J98" s="69">
        <v>45200</v>
      </c>
      <c r="K98" s="76">
        <v>45565</v>
      </c>
      <c r="L98" s="68" t="s">
        <v>3674</v>
      </c>
      <c r="M98" s="71" t="s">
        <v>4491</v>
      </c>
      <c r="N98" t="s">
        <v>629</v>
      </c>
      <c r="O98" t="s">
        <v>1119</v>
      </c>
      <c r="P98" t="str">
        <f t="shared" si="1"/>
        <v>Red_23/24_VS_KAIS_1</v>
      </c>
      <c r="Q98">
        <f>VLOOKUP(P98,ar_skupina!L$2:M$136,2,FALSE())</f>
        <v>4</v>
      </c>
    </row>
    <row r="99" spans="1:17" ht="20.100000000000001" customHeight="1" x14ac:dyDescent="0.25">
      <c r="A99" s="67">
        <v>98</v>
      </c>
      <c r="B99" s="67">
        <v>18</v>
      </c>
      <c r="C99" s="68" t="s">
        <v>2758</v>
      </c>
      <c r="D99" s="68" t="s">
        <v>2759</v>
      </c>
      <c r="E99" s="67">
        <v>80097</v>
      </c>
      <c r="F99" s="67">
        <v>1008000097</v>
      </c>
      <c r="G99" s="68" t="s">
        <v>3773</v>
      </c>
      <c r="H99" s="68" t="s">
        <v>3673</v>
      </c>
      <c r="I99" s="69">
        <v>45200</v>
      </c>
      <c r="J99" s="69">
        <v>45200</v>
      </c>
      <c r="K99" s="76">
        <v>45565</v>
      </c>
      <c r="L99" s="68" t="s">
        <v>3674</v>
      </c>
      <c r="M99" s="71" t="s">
        <v>4491</v>
      </c>
      <c r="N99" t="s">
        <v>629</v>
      </c>
      <c r="O99" t="s">
        <v>1119</v>
      </c>
      <c r="P99" t="str">
        <f t="shared" si="1"/>
        <v>Red_23/24_VS_KAIS_1</v>
      </c>
      <c r="Q99">
        <f>VLOOKUP(P99,ar_skupina!L$2:M$136,2,FALSE())</f>
        <v>4</v>
      </c>
    </row>
    <row r="100" spans="1:17" ht="20.100000000000001" customHeight="1" x14ac:dyDescent="0.25">
      <c r="A100" s="67">
        <v>99</v>
      </c>
      <c r="B100" s="67">
        <v>18</v>
      </c>
      <c r="C100" s="68" t="s">
        <v>2760</v>
      </c>
      <c r="D100" s="68" t="s">
        <v>2761</v>
      </c>
      <c r="E100" s="67">
        <v>80098</v>
      </c>
      <c r="F100" s="67">
        <v>1008000098</v>
      </c>
      <c r="G100" s="68" t="s">
        <v>3774</v>
      </c>
      <c r="H100" s="68" t="s">
        <v>3673</v>
      </c>
      <c r="I100" s="69">
        <v>45200</v>
      </c>
      <c r="J100" s="69">
        <v>45200</v>
      </c>
      <c r="K100" s="76">
        <v>45565</v>
      </c>
      <c r="L100" s="68" t="s">
        <v>3674</v>
      </c>
      <c r="M100" s="71" t="s">
        <v>4491</v>
      </c>
      <c r="N100" t="s">
        <v>629</v>
      </c>
      <c r="O100" t="s">
        <v>1119</v>
      </c>
      <c r="P100" t="str">
        <f t="shared" si="1"/>
        <v>Red_23/24_VS_KAIS_1</v>
      </c>
      <c r="Q100">
        <f>VLOOKUP(P100,ar_skupina!L$2:M$136,2,FALSE())</f>
        <v>4</v>
      </c>
    </row>
    <row r="101" spans="1:17" ht="20.100000000000001" customHeight="1" x14ac:dyDescent="0.25">
      <c r="A101" s="67">
        <v>100</v>
      </c>
      <c r="B101" s="67">
        <v>18</v>
      </c>
      <c r="C101" s="68" t="s">
        <v>2762</v>
      </c>
      <c r="D101" s="68" t="s">
        <v>2763</v>
      </c>
      <c r="E101" s="67">
        <v>80099</v>
      </c>
      <c r="F101" s="67">
        <v>1008000099</v>
      </c>
      <c r="G101" s="68" t="s">
        <v>3775</v>
      </c>
      <c r="H101" s="68" t="s">
        <v>3673</v>
      </c>
      <c r="I101" s="69">
        <v>45200</v>
      </c>
      <c r="J101" s="69">
        <v>45200</v>
      </c>
      <c r="K101" s="76">
        <v>45565</v>
      </c>
      <c r="L101" s="68" t="s">
        <v>3674</v>
      </c>
      <c r="M101" s="71" t="s">
        <v>4488</v>
      </c>
      <c r="N101" t="s">
        <v>629</v>
      </c>
      <c r="O101" t="s">
        <v>1119</v>
      </c>
      <c r="P101" t="str">
        <f t="shared" si="1"/>
        <v>Red_23/24_VS_KAIS_1</v>
      </c>
      <c r="Q101">
        <f>VLOOKUP(P101,ar_skupina!L$2:M$136,2,FALSE())</f>
        <v>4</v>
      </c>
    </row>
    <row r="102" spans="1:17" ht="20.100000000000001" customHeight="1" x14ac:dyDescent="0.25">
      <c r="A102" s="67">
        <v>101</v>
      </c>
      <c r="B102" s="67">
        <v>18</v>
      </c>
      <c r="C102" s="68" t="s">
        <v>2764</v>
      </c>
      <c r="D102" s="68" t="s">
        <v>2765</v>
      </c>
      <c r="E102" s="67">
        <v>80100</v>
      </c>
      <c r="F102" s="67">
        <v>1008000100</v>
      </c>
      <c r="G102" s="68" t="s">
        <v>3776</v>
      </c>
      <c r="H102" s="68" t="s">
        <v>3673</v>
      </c>
      <c r="I102" s="69">
        <v>45200</v>
      </c>
      <c r="J102" s="69">
        <v>45200</v>
      </c>
      <c r="K102" s="76">
        <v>45565</v>
      </c>
      <c r="L102" s="68" t="s">
        <v>3674</v>
      </c>
      <c r="M102" s="71" t="s">
        <v>4488</v>
      </c>
      <c r="N102" t="s">
        <v>629</v>
      </c>
      <c r="O102" t="s">
        <v>1119</v>
      </c>
      <c r="P102" t="str">
        <f t="shared" si="1"/>
        <v>Red_23/24_VS_KAIS_1</v>
      </c>
      <c r="Q102">
        <f>VLOOKUP(P102,ar_skupina!L$2:M$136,2,FALSE())</f>
        <v>4</v>
      </c>
    </row>
    <row r="103" spans="1:17" ht="20.100000000000001" customHeight="1" x14ac:dyDescent="0.25">
      <c r="A103" s="67">
        <v>102</v>
      </c>
      <c r="B103" s="67">
        <v>18</v>
      </c>
      <c r="C103" s="68" t="s">
        <v>2766</v>
      </c>
      <c r="D103" s="68" t="s">
        <v>2705</v>
      </c>
      <c r="E103" s="67">
        <v>80101</v>
      </c>
      <c r="F103" s="67">
        <v>1008000101</v>
      </c>
      <c r="G103" s="68" t="s">
        <v>3777</v>
      </c>
      <c r="H103" s="68" t="s">
        <v>3673</v>
      </c>
      <c r="I103" s="69">
        <v>45200</v>
      </c>
      <c r="J103" s="69">
        <v>45200</v>
      </c>
      <c r="K103" s="76">
        <v>45565</v>
      </c>
      <c r="L103" s="68" t="s">
        <v>3674</v>
      </c>
      <c r="M103" s="71" t="s">
        <v>4488</v>
      </c>
      <c r="N103" t="s">
        <v>629</v>
      </c>
      <c r="O103" t="s">
        <v>1119</v>
      </c>
      <c r="P103" t="str">
        <f t="shared" si="1"/>
        <v>Red_23/24_VS_KAIS_1</v>
      </c>
      <c r="Q103">
        <f>VLOOKUP(P103,ar_skupina!L$2:M$136,2,FALSE())</f>
        <v>4</v>
      </c>
    </row>
    <row r="104" spans="1:17" ht="20.100000000000001" customHeight="1" x14ac:dyDescent="0.25">
      <c r="A104" s="67">
        <v>103</v>
      </c>
      <c r="B104" s="67">
        <v>18</v>
      </c>
      <c r="C104" s="68" t="s">
        <v>2767</v>
      </c>
      <c r="D104" s="68" t="s">
        <v>2768</v>
      </c>
      <c r="E104" s="67">
        <v>80102</v>
      </c>
      <c r="F104" s="67">
        <v>1008000102</v>
      </c>
      <c r="G104" s="68" t="s">
        <v>3778</v>
      </c>
      <c r="H104" s="68" t="s">
        <v>3673</v>
      </c>
      <c r="I104" s="69">
        <v>45200</v>
      </c>
      <c r="J104" s="69">
        <v>45200</v>
      </c>
      <c r="K104" s="76">
        <v>45565</v>
      </c>
      <c r="L104" s="68" t="s">
        <v>3674</v>
      </c>
      <c r="M104" s="71" t="s">
        <v>4488</v>
      </c>
      <c r="N104" t="s">
        <v>629</v>
      </c>
      <c r="O104" t="s">
        <v>1119</v>
      </c>
      <c r="P104" t="str">
        <f t="shared" si="1"/>
        <v>Red_23/24_VS_KAIS_1</v>
      </c>
      <c r="Q104">
        <f>VLOOKUP(P104,ar_skupina!L$2:M$136,2,FALSE())</f>
        <v>4</v>
      </c>
    </row>
    <row r="105" spans="1:17" ht="20.100000000000001" customHeight="1" x14ac:dyDescent="0.25">
      <c r="A105" s="67">
        <v>104</v>
      </c>
      <c r="B105" s="67">
        <v>18</v>
      </c>
      <c r="C105" s="68" t="s">
        <v>2769</v>
      </c>
      <c r="D105" s="68" t="s">
        <v>2770</v>
      </c>
      <c r="E105" s="67">
        <v>80103</v>
      </c>
      <c r="F105" s="67">
        <v>1008000103</v>
      </c>
      <c r="G105" s="68" t="s">
        <v>3779</v>
      </c>
      <c r="H105" s="68" t="s">
        <v>3673</v>
      </c>
      <c r="I105" s="69">
        <v>45200</v>
      </c>
      <c r="J105" s="69">
        <v>45200</v>
      </c>
      <c r="K105" s="76">
        <v>45565</v>
      </c>
      <c r="L105" s="68" t="s">
        <v>3674</v>
      </c>
      <c r="M105" s="71" t="s">
        <v>4488</v>
      </c>
      <c r="N105" t="s">
        <v>629</v>
      </c>
      <c r="O105" t="s">
        <v>1119</v>
      </c>
      <c r="P105" t="str">
        <f t="shared" si="1"/>
        <v>Red_23/24_VS_KAIS_1</v>
      </c>
      <c r="Q105">
        <f>VLOOKUP(P105,ar_skupina!L$2:M$136,2,FALSE())</f>
        <v>4</v>
      </c>
    </row>
    <row r="106" spans="1:17" ht="20.100000000000001" customHeight="1" x14ac:dyDescent="0.25">
      <c r="A106" s="67">
        <v>105</v>
      </c>
      <c r="B106" s="67">
        <v>18</v>
      </c>
      <c r="C106" s="68" t="s">
        <v>2771</v>
      </c>
      <c r="D106" s="68" t="s">
        <v>2772</v>
      </c>
      <c r="E106" s="67">
        <v>80104</v>
      </c>
      <c r="F106" s="67">
        <v>1008000104</v>
      </c>
      <c r="G106" s="68" t="s">
        <v>3780</v>
      </c>
      <c r="H106" s="68" t="s">
        <v>3673</v>
      </c>
      <c r="I106" s="69">
        <v>45200</v>
      </c>
      <c r="J106" s="69">
        <v>45200</v>
      </c>
      <c r="K106" s="76">
        <v>45565</v>
      </c>
      <c r="L106" s="68" t="s">
        <v>3674</v>
      </c>
      <c r="M106" s="71" t="s">
        <v>4488</v>
      </c>
      <c r="N106" t="s">
        <v>629</v>
      </c>
      <c r="O106" t="s">
        <v>1119</v>
      </c>
      <c r="P106" t="str">
        <f t="shared" si="1"/>
        <v>Red_23/24_VS_KAIS_1</v>
      </c>
      <c r="Q106">
        <f>VLOOKUP(P106,ar_skupina!L$2:M$136,2,FALSE())</f>
        <v>4</v>
      </c>
    </row>
    <row r="107" spans="1:17" ht="20.100000000000001" customHeight="1" x14ac:dyDescent="0.25">
      <c r="A107" s="67">
        <v>106</v>
      </c>
      <c r="B107" s="67">
        <v>18</v>
      </c>
      <c r="C107" s="68" t="s">
        <v>2773</v>
      </c>
      <c r="D107" s="68" t="s">
        <v>2774</v>
      </c>
      <c r="E107" s="67">
        <v>80105</v>
      </c>
      <c r="F107" s="67">
        <v>1008000105</v>
      </c>
      <c r="G107" s="68" t="s">
        <v>3781</v>
      </c>
      <c r="H107" s="68" t="s">
        <v>3673</v>
      </c>
      <c r="I107" s="69">
        <v>45200</v>
      </c>
      <c r="J107" s="69">
        <v>45200</v>
      </c>
      <c r="K107" s="76">
        <v>45565</v>
      </c>
      <c r="L107" s="68" t="s">
        <v>3674</v>
      </c>
      <c r="M107" s="71" t="s">
        <v>4488</v>
      </c>
      <c r="N107" t="s">
        <v>629</v>
      </c>
      <c r="O107" t="s">
        <v>1119</v>
      </c>
      <c r="P107" t="str">
        <f t="shared" si="1"/>
        <v>Red_23/24_VS_KAIS_1</v>
      </c>
      <c r="Q107">
        <f>VLOOKUP(P107,ar_skupina!L$2:M$136,2,FALSE())</f>
        <v>4</v>
      </c>
    </row>
    <row r="108" spans="1:17" ht="20.100000000000001" customHeight="1" x14ac:dyDescent="0.25">
      <c r="A108" s="67">
        <v>107</v>
      </c>
      <c r="B108" s="67">
        <v>18</v>
      </c>
      <c r="C108" s="68" t="s">
        <v>2775</v>
      </c>
      <c r="D108" s="68" t="s">
        <v>2776</v>
      </c>
      <c r="E108" s="67">
        <v>80106</v>
      </c>
      <c r="F108" s="67">
        <v>1008000106</v>
      </c>
      <c r="G108" s="68" t="s">
        <v>3782</v>
      </c>
      <c r="H108" s="68" t="s">
        <v>3673</v>
      </c>
      <c r="I108" s="69">
        <v>45200</v>
      </c>
      <c r="J108" s="69">
        <v>45200</v>
      </c>
      <c r="K108" s="76">
        <v>45565</v>
      </c>
      <c r="L108" s="68" t="s">
        <v>3674</v>
      </c>
      <c r="M108" s="71" t="s">
        <v>4488</v>
      </c>
      <c r="N108" t="s">
        <v>629</v>
      </c>
      <c r="O108" t="s">
        <v>1119</v>
      </c>
      <c r="P108" t="str">
        <f t="shared" si="1"/>
        <v>Red_23/24_VS_KAIS_1</v>
      </c>
      <c r="Q108">
        <f>VLOOKUP(P108,ar_skupina!L$2:M$136,2,FALSE())</f>
        <v>4</v>
      </c>
    </row>
    <row r="109" spans="1:17" ht="20.100000000000001" customHeight="1" x14ac:dyDescent="0.25">
      <c r="A109" s="67">
        <v>108</v>
      </c>
      <c r="B109" s="67">
        <v>18</v>
      </c>
      <c r="C109" s="68" t="s">
        <v>2777</v>
      </c>
      <c r="D109" s="68" t="s">
        <v>2778</v>
      </c>
      <c r="E109" s="67">
        <v>80107</v>
      </c>
      <c r="F109" s="67">
        <v>1008000107</v>
      </c>
      <c r="G109" s="68" t="s">
        <v>3783</v>
      </c>
      <c r="H109" s="68" t="s">
        <v>3673</v>
      </c>
      <c r="I109" s="69">
        <v>45200</v>
      </c>
      <c r="J109" s="69">
        <v>45200</v>
      </c>
      <c r="K109" s="76">
        <v>45565</v>
      </c>
      <c r="L109" s="68" t="s">
        <v>3674</v>
      </c>
      <c r="M109" s="71" t="s">
        <v>4488</v>
      </c>
      <c r="N109" t="s">
        <v>629</v>
      </c>
      <c r="O109" t="s">
        <v>1119</v>
      </c>
      <c r="P109" t="str">
        <f t="shared" si="1"/>
        <v>Red_23/24_VS_KAIS_1</v>
      </c>
      <c r="Q109">
        <f>VLOOKUP(P109,ar_skupina!L$2:M$136,2,FALSE())</f>
        <v>4</v>
      </c>
    </row>
    <row r="110" spans="1:17" ht="20.100000000000001" customHeight="1" x14ac:dyDescent="0.25">
      <c r="A110" s="67">
        <v>109</v>
      </c>
      <c r="B110" s="67">
        <v>18</v>
      </c>
      <c r="C110" s="68" t="s">
        <v>2779</v>
      </c>
      <c r="D110" s="68" t="s">
        <v>2780</v>
      </c>
      <c r="E110" s="67">
        <v>80108</v>
      </c>
      <c r="F110" s="67">
        <v>1008000108</v>
      </c>
      <c r="G110" s="68" t="s">
        <v>3784</v>
      </c>
      <c r="H110" s="68" t="s">
        <v>3673</v>
      </c>
      <c r="I110" s="69">
        <v>45200</v>
      </c>
      <c r="J110" s="69">
        <v>45200</v>
      </c>
      <c r="K110" s="76">
        <v>45565</v>
      </c>
      <c r="L110" s="68" t="s">
        <v>3674</v>
      </c>
      <c r="M110" s="71" t="s">
        <v>4488</v>
      </c>
      <c r="N110" t="s">
        <v>629</v>
      </c>
      <c r="O110" t="s">
        <v>1119</v>
      </c>
      <c r="P110" t="str">
        <f t="shared" si="1"/>
        <v>Red_23/24_VS_KAIS_1</v>
      </c>
      <c r="Q110">
        <f>VLOOKUP(P110,ar_skupina!L$2:M$136,2,FALSE())</f>
        <v>4</v>
      </c>
    </row>
    <row r="111" spans="1:17" ht="20.100000000000001" customHeight="1" x14ac:dyDescent="0.25">
      <c r="A111" s="67">
        <v>110</v>
      </c>
      <c r="B111" s="67">
        <v>18</v>
      </c>
      <c r="C111" s="68" t="s">
        <v>2781</v>
      </c>
      <c r="D111" s="68" t="s">
        <v>2782</v>
      </c>
      <c r="E111" s="67">
        <v>80109</v>
      </c>
      <c r="F111" s="67">
        <v>1008000109</v>
      </c>
      <c r="G111" s="68" t="s">
        <v>3785</v>
      </c>
      <c r="H111" s="68" t="s">
        <v>3673</v>
      </c>
      <c r="I111" s="69">
        <v>45200</v>
      </c>
      <c r="J111" s="69">
        <v>45200</v>
      </c>
      <c r="K111" s="76">
        <v>45565</v>
      </c>
      <c r="L111" s="68" t="s">
        <v>3674</v>
      </c>
      <c r="M111" s="71" t="s">
        <v>4488</v>
      </c>
      <c r="N111" t="s">
        <v>629</v>
      </c>
      <c r="O111" t="s">
        <v>1119</v>
      </c>
      <c r="P111" t="str">
        <f t="shared" si="1"/>
        <v>Red_23/24_VS_KAIS_1</v>
      </c>
      <c r="Q111">
        <f>VLOOKUP(P111,ar_skupina!L$2:M$136,2,FALSE())</f>
        <v>4</v>
      </c>
    </row>
    <row r="112" spans="1:17" ht="20.100000000000001" customHeight="1" x14ac:dyDescent="0.25">
      <c r="A112" s="67">
        <v>111</v>
      </c>
      <c r="B112" s="67">
        <v>18</v>
      </c>
      <c r="C112" s="68" t="s">
        <v>2783</v>
      </c>
      <c r="D112" s="68" t="s">
        <v>2784</v>
      </c>
      <c r="E112" s="67">
        <v>80110</v>
      </c>
      <c r="F112" s="67">
        <v>1008000110</v>
      </c>
      <c r="G112" s="68" t="s">
        <v>3786</v>
      </c>
      <c r="H112" s="68" t="s">
        <v>3673</v>
      </c>
      <c r="I112" s="69">
        <v>45200</v>
      </c>
      <c r="J112" s="69">
        <v>45200</v>
      </c>
      <c r="K112" s="76">
        <v>45565</v>
      </c>
      <c r="L112" s="68" t="s">
        <v>3674</v>
      </c>
      <c r="M112" s="71" t="s">
        <v>4488</v>
      </c>
      <c r="N112" t="s">
        <v>629</v>
      </c>
      <c r="O112" t="s">
        <v>1119</v>
      </c>
      <c r="P112" t="str">
        <f t="shared" si="1"/>
        <v>Red_23/24_VS_KAIS_1</v>
      </c>
      <c r="Q112">
        <f>VLOOKUP(P112,ar_skupina!L$2:M$136,2,FALSE())</f>
        <v>4</v>
      </c>
    </row>
    <row r="113" spans="1:17" ht="20.100000000000001" customHeight="1" x14ac:dyDescent="0.25">
      <c r="A113" s="67">
        <v>112</v>
      </c>
      <c r="B113" s="67">
        <v>18</v>
      </c>
      <c r="C113" s="68" t="s">
        <v>2785</v>
      </c>
      <c r="D113" s="68" t="s">
        <v>2786</v>
      </c>
      <c r="E113" s="67">
        <v>80111</v>
      </c>
      <c r="F113" s="67">
        <v>1008000111</v>
      </c>
      <c r="G113" s="68" t="s">
        <v>3787</v>
      </c>
      <c r="H113" s="68" t="s">
        <v>3673</v>
      </c>
      <c r="I113" s="69">
        <v>45200</v>
      </c>
      <c r="J113" s="69">
        <v>45200</v>
      </c>
      <c r="K113" s="76">
        <v>45565</v>
      </c>
      <c r="L113" s="68" t="s">
        <v>3674</v>
      </c>
      <c r="M113" s="71" t="s">
        <v>4488</v>
      </c>
      <c r="N113" t="s">
        <v>629</v>
      </c>
      <c r="O113" t="s">
        <v>1119</v>
      </c>
      <c r="P113" t="str">
        <f t="shared" si="1"/>
        <v>Red_23/24_VS_KAIS_1</v>
      </c>
      <c r="Q113">
        <f>VLOOKUP(P113,ar_skupina!L$2:M$136,2,FALSE())</f>
        <v>4</v>
      </c>
    </row>
    <row r="114" spans="1:17" ht="20.100000000000001" customHeight="1" x14ac:dyDescent="0.25">
      <c r="A114" s="67">
        <v>113</v>
      </c>
      <c r="B114" s="67">
        <v>18</v>
      </c>
      <c r="C114" s="68" t="s">
        <v>2787</v>
      </c>
      <c r="D114" s="68" t="s">
        <v>2788</v>
      </c>
      <c r="E114" s="67">
        <v>80112</v>
      </c>
      <c r="F114" s="67">
        <v>1008000112</v>
      </c>
      <c r="G114" s="68" t="s">
        <v>3788</v>
      </c>
      <c r="H114" s="68" t="s">
        <v>3673</v>
      </c>
      <c r="I114" s="69">
        <v>45200</v>
      </c>
      <c r="J114" s="69">
        <v>45200</v>
      </c>
      <c r="K114" s="76">
        <v>45565</v>
      </c>
      <c r="L114" s="68" t="s">
        <v>3674</v>
      </c>
      <c r="M114" s="71" t="s">
        <v>4488</v>
      </c>
      <c r="N114" t="s">
        <v>629</v>
      </c>
      <c r="O114" t="s">
        <v>1119</v>
      </c>
      <c r="P114" t="str">
        <f t="shared" si="1"/>
        <v>Red_23/24_VS_KAIS_1</v>
      </c>
      <c r="Q114">
        <f>VLOOKUP(P114,ar_skupina!L$2:M$136,2,FALSE())</f>
        <v>4</v>
      </c>
    </row>
    <row r="115" spans="1:17" ht="20.100000000000001" customHeight="1" x14ac:dyDescent="0.25">
      <c r="A115" s="67">
        <v>114</v>
      </c>
      <c r="B115" s="67">
        <v>18</v>
      </c>
      <c r="C115" s="68" t="s">
        <v>2789</v>
      </c>
      <c r="D115" s="68" t="s">
        <v>2790</v>
      </c>
      <c r="E115" s="67">
        <v>80113</v>
      </c>
      <c r="F115" s="67">
        <v>1008000113</v>
      </c>
      <c r="G115" s="68" t="s">
        <v>3789</v>
      </c>
      <c r="H115" s="68" t="s">
        <v>3673</v>
      </c>
      <c r="I115" s="69">
        <v>45200</v>
      </c>
      <c r="J115" s="69">
        <v>45200</v>
      </c>
      <c r="K115" s="76">
        <v>45565</v>
      </c>
      <c r="L115" s="68" t="s">
        <v>3674</v>
      </c>
      <c r="M115" s="71" t="s">
        <v>4488</v>
      </c>
      <c r="N115" t="s">
        <v>629</v>
      </c>
      <c r="O115" t="s">
        <v>1119</v>
      </c>
      <c r="P115" t="str">
        <f t="shared" si="1"/>
        <v>Red_23/24_VS_KAIS_1</v>
      </c>
      <c r="Q115">
        <f>VLOOKUP(P115,ar_skupina!L$2:M$136,2,FALSE())</f>
        <v>4</v>
      </c>
    </row>
    <row r="116" spans="1:17" ht="20.100000000000001" customHeight="1" x14ac:dyDescent="0.25">
      <c r="A116" s="67">
        <v>115</v>
      </c>
      <c r="B116" s="67">
        <v>18</v>
      </c>
      <c r="C116" s="68" t="s">
        <v>2791</v>
      </c>
      <c r="D116" s="68" t="s">
        <v>2747</v>
      </c>
      <c r="E116" s="67">
        <v>80114</v>
      </c>
      <c r="F116" s="67">
        <v>1008000114</v>
      </c>
      <c r="G116" s="68" t="s">
        <v>3790</v>
      </c>
      <c r="H116" s="68" t="s">
        <v>3673</v>
      </c>
      <c r="I116" s="69">
        <v>45200</v>
      </c>
      <c r="J116" s="69">
        <v>45200</v>
      </c>
      <c r="K116" s="76">
        <v>45565</v>
      </c>
      <c r="L116" s="68" t="s">
        <v>3674</v>
      </c>
      <c r="M116" s="71" t="s">
        <v>4488</v>
      </c>
      <c r="N116" t="s">
        <v>629</v>
      </c>
      <c r="O116" t="s">
        <v>1119</v>
      </c>
      <c r="P116" t="str">
        <f t="shared" si="1"/>
        <v>Red_23/24_VS_KAIS_1</v>
      </c>
      <c r="Q116">
        <f>VLOOKUP(P116,ar_skupina!L$2:M$136,2,FALSE())</f>
        <v>4</v>
      </c>
    </row>
    <row r="117" spans="1:17" ht="20.100000000000001" customHeight="1" x14ac:dyDescent="0.25">
      <c r="A117" s="67">
        <v>116</v>
      </c>
      <c r="B117" s="67">
        <v>18</v>
      </c>
      <c r="C117" s="68" t="s">
        <v>2792</v>
      </c>
      <c r="D117" s="68" t="s">
        <v>2793</v>
      </c>
      <c r="E117" s="67">
        <v>80115</v>
      </c>
      <c r="F117" s="67">
        <v>1008000115</v>
      </c>
      <c r="G117" s="68" t="s">
        <v>3791</v>
      </c>
      <c r="H117" s="68" t="s">
        <v>3673</v>
      </c>
      <c r="I117" s="69">
        <v>45200</v>
      </c>
      <c r="J117" s="69">
        <v>45200</v>
      </c>
      <c r="K117" s="76">
        <v>45565</v>
      </c>
      <c r="L117" s="68" t="s">
        <v>3674</v>
      </c>
      <c r="M117" s="71" t="s">
        <v>4488</v>
      </c>
      <c r="N117" t="s">
        <v>629</v>
      </c>
      <c r="O117" t="s">
        <v>1119</v>
      </c>
      <c r="P117" t="str">
        <f t="shared" si="1"/>
        <v>Red_23/24_VS_KAIS_1</v>
      </c>
      <c r="Q117">
        <f>VLOOKUP(P117,ar_skupina!L$2:M$136,2,FALSE())</f>
        <v>4</v>
      </c>
    </row>
    <row r="118" spans="1:17" ht="20.100000000000001" customHeight="1" x14ac:dyDescent="0.25">
      <c r="A118" s="67">
        <v>117</v>
      </c>
      <c r="B118" s="67">
        <v>18</v>
      </c>
      <c r="C118" s="68" t="s">
        <v>2794</v>
      </c>
      <c r="D118" s="68" t="s">
        <v>2795</v>
      </c>
      <c r="E118" s="67">
        <v>80116</v>
      </c>
      <c r="F118" s="67">
        <v>1008000116</v>
      </c>
      <c r="G118" s="68" t="s">
        <v>3792</v>
      </c>
      <c r="H118" s="68" t="s">
        <v>3673</v>
      </c>
      <c r="I118" s="69">
        <v>45200</v>
      </c>
      <c r="J118" s="69">
        <v>45200</v>
      </c>
      <c r="K118" s="76">
        <v>45565</v>
      </c>
      <c r="L118" s="68" t="s">
        <v>3674</v>
      </c>
      <c r="M118" s="71" t="s">
        <v>4488</v>
      </c>
      <c r="N118" t="s">
        <v>629</v>
      </c>
      <c r="O118" t="s">
        <v>1119</v>
      </c>
      <c r="P118" t="str">
        <f t="shared" si="1"/>
        <v>Red_23/24_VS_KAIS_1</v>
      </c>
      <c r="Q118">
        <f>VLOOKUP(P118,ar_skupina!L$2:M$136,2,FALSE())</f>
        <v>4</v>
      </c>
    </row>
    <row r="119" spans="1:17" ht="20.100000000000001" customHeight="1" x14ac:dyDescent="0.25">
      <c r="A119" s="67">
        <v>118</v>
      </c>
      <c r="B119" s="67">
        <v>18</v>
      </c>
      <c r="C119" s="68" t="s">
        <v>2796</v>
      </c>
      <c r="D119" s="68" t="s">
        <v>2797</v>
      </c>
      <c r="E119" s="67">
        <v>80117</v>
      </c>
      <c r="F119" s="67">
        <v>1008000117</v>
      </c>
      <c r="G119" s="68" t="s">
        <v>3793</v>
      </c>
      <c r="H119" s="68" t="s">
        <v>3673</v>
      </c>
      <c r="I119" s="69">
        <v>45200</v>
      </c>
      <c r="J119" s="69">
        <v>45200</v>
      </c>
      <c r="K119" s="76">
        <v>45565</v>
      </c>
      <c r="L119" s="68" t="s">
        <v>3674</v>
      </c>
      <c r="M119" s="71" t="s">
        <v>4488</v>
      </c>
      <c r="N119" t="s">
        <v>629</v>
      </c>
      <c r="O119" t="s">
        <v>1119</v>
      </c>
      <c r="P119" t="str">
        <f t="shared" si="1"/>
        <v>Red_23/24_VS_KAIS_1</v>
      </c>
      <c r="Q119">
        <f>VLOOKUP(P119,ar_skupina!L$2:M$136,2,FALSE())</f>
        <v>4</v>
      </c>
    </row>
    <row r="120" spans="1:17" ht="20.100000000000001" customHeight="1" x14ac:dyDescent="0.25">
      <c r="A120" s="67">
        <v>119</v>
      </c>
      <c r="B120" s="67">
        <v>18</v>
      </c>
      <c r="C120" s="68" t="s">
        <v>2798</v>
      </c>
      <c r="D120" s="68" t="s">
        <v>2799</v>
      </c>
      <c r="E120" s="67">
        <v>80118</v>
      </c>
      <c r="F120" s="67">
        <v>1008000118</v>
      </c>
      <c r="G120" s="68" t="s">
        <v>3794</v>
      </c>
      <c r="H120" s="68" t="s">
        <v>3673</v>
      </c>
      <c r="I120" s="69">
        <v>45200</v>
      </c>
      <c r="J120" s="69">
        <v>45200</v>
      </c>
      <c r="K120" s="76">
        <v>45565</v>
      </c>
      <c r="L120" s="68" t="s">
        <v>3674</v>
      </c>
      <c r="M120" s="71" t="s">
        <v>4488</v>
      </c>
      <c r="N120" t="s">
        <v>629</v>
      </c>
      <c r="O120" t="s">
        <v>1119</v>
      </c>
      <c r="P120" t="str">
        <f t="shared" si="1"/>
        <v>Red_23/24_VS_KAIS_1</v>
      </c>
      <c r="Q120">
        <f>VLOOKUP(P120,ar_skupina!L$2:M$136,2,FALSE())</f>
        <v>4</v>
      </c>
    </row>
    <row r="121" spans="1:17" ht="20.100000000000001" customHeight="1" x14ac:dyDescent="0.25">
      <c r="A121" s="67">
        <v>120</v>
      </c>
      <c r="B121" s="67">
        <v>18</v>
      </c>
      <c r="C121" s="68" t="s">
        <v>2800</v>
      </c>
      <c r="D121" s="68" t="s">
        <v>2801</v>
      </c>
      <c r="E121" s="67">
        <v>80119</v>
      </c>
      <c r="F121" s="67">
        <v>1008000119</v>
      </c>
      <c r="G121" s="68" t="s">
        <v>3795</v>
      </c>
      <c r="H121" s="68" t="s">
        <v>3673</v>
      </c>
      <c r="I121" s="69">
        <v>45200</v>
      </c>
      <c r="J121" s="69">
        <v>45200</v>
      </c>
      <c r="K121" s="76">
        <v>45565</v>
      </c>
      <c r="L121" s="68" t="s">
        <v>3674</v>
      </c>
      <c r="M121" s="71" t="s">
        <v>4488</v>
      </c>
      <c r="N121" t="s">
        <v>629</v>
      </c>
      <c r="O121" t="s">
        <v>1119</v>
      </c>
      <c r="P121" t="str">
        <f t="shared" si="1"/>
        <v>Red_23/24_VS_KAIS_1</v>
      </c>
      <c r="Q121">
        <f>VLOOKUP(P121,ar_skupina!L$2:M$136,2,FALSE())</f>
        <v>4</v>
      </c>
    </row>
    <row r="122" spans="1:17" ht="20.100000000000001" customHeight="1" x14ac:dyDescent="0.25">
      <c r="A122" s="67">
        <v>121</v>
      </c>
      <c r="B122" s="67">
        <v>18</v>
      </c>
      <c r="C122" s="68" t="s">
        <v>2623</v>
      </c>
      <c r="D122" s="68" t="s">
        <v>2802</v>
      </c>
      <c r="E122" s="67">
        <v>80120</v>
      </c>
      <c r="F122" s="67">
        <v>1008000120</v>
      </c>
      <c r="G122" s="68" t="s">
        <v>3796</v>
      </c>
      <c r="H122" s="68" t="s">
        <v>3673</v>
      </c>
      <c r="I122" s="69">
        <v>45200</v>
      </c>
      <c r="J122" s="69">
        <v>45200</v>
      </c>
      <c r="K122" s="76">
        <v>45565</v>
      </c>
      <c r="L122" s="68" t="s">
        <v>3674</v>
      </c>
      <c r="M122" s="71" t="s">
        <v>4488</v>
      </c>
      <c r="N122" t="s">
        <v>629</v>
      </c>
      <c r="O122" t="s">
        <v>1119</v>
      </c>
      <c r="P122" t="str">
        <f t="shared" si="1"/>
        <v>Red_23/24_VS_KAIS_1</v>
      </c>
      <c r="Q122">
        <f>VLOOKUP(P122,ar_skupina!L$2:M$136,2,FALSE())</f>
        <v>4</v>
      </c>
    </row>
    <row r="123" spans="1:17" ht="20.100000000000001" customHeight="1" x14ac:dyDescent="0.25">
      <c r="A123" s="67">
        <v>122</v>
      </c>
      <c r="B123" s="67">
        <v>18</v>
      </c>
      <c r="C123" s="68" t="s">
        <v>2803</v>
      </c>
      <c r="D123" s="68" t="s">
        <v>2804</v>
      </c>
      <c r="E123" s="67">
        <v>80121</v>
      </c>
      <c r="F123" s="67">
        <v>1008000121</v>
      </c>
      <c r="G123" s="68" t="s">
        <v>3797</v>
      </c>
      <c r="H123" s="68" t="s">
        <v>3673</v>
      </c>
      <c r="I123" s="69">
        <v>45200</v>
      </c>
      <c r="J123" s="69">
        <v>45200</v>
      </c>
      <c r="K123" s="76">
        <v>45565</v>
      </c>
      <c r="L123" s="68" t="s">
        <v>3674</v>
      </c>
      <c r="M123" s="71" t="s">
        <v>4488</v>
      </c>
      <c r="N123" t="s">
        <v>629</v>
      </c>
      <c r="O123" t="s">
        <v>1119</v>
      </c>
      <c r="P123" t="str">
        <f t="shared" si="1"/>
        <v>Red_23/24_VS_KAIS_1</v>
      </c>
      <c r="Q123">
        <f>VLOOKUP(P123,ar_skupina!L$2:M$136,2,FALSE())</f>
        <v>4</v>
      </c>
    </row>
    <row r="124" spans="1:17" ht="20.100000000000001" customHeight="1" x14ac:dyDescent="0.25">
      <c r="A124" s="67">
        <v>123</v>
      </c>
      <c r="B124" s="67">
        <v>18</v>
      </c>
      <c r="C124" s="68" t="s">
        <v>2805</v>
      </c>
      <c r="D124" s="68" t="s">
        <v>2806</v>
      </c>
      <c r="E124" s="67">
        <v>80122</v>
      </c>
      <c r="F124" s="67">
        <v>1008000122</v>
      </c>
      <c r="G124" s="68" t="s">
        <v>3798</v>
      </c>
      <c r="H124" s="68" t="s">
        <v>3673</v>
      </c>
      <c r="I124" s="69">
        <v>45200</v>
      </c>
      <c r="J124" s="69">
        <v>45200</v>
      </c>
      <c r="K124" s="76">
        <v>45565</v>
      </c>
      <c r="L124" s="68" t="s">
        <v>3674</v>
      </c>
      <c r="M124" s="71" t="s">
        <v>4488</v>
      </c>
      <c r="N124" t="s">
        <v>629</v>
      </c>
      <c r="O124" t="s">
        <v>1119</v>
      </c>
      <c r="P124" t="str">
        <f t="shared" si="1"/>
        <v>Red_23/24_VS_KAIS_1</v>
      </c>
      <c r="Q124">
        <f>VLOOKUP(P124,ar_skupina!L$2:M$136,2,FALSE())</f>
        <v>4</v>
      </c>
    </row>
    <row r="125" spans="1:17" ht="20.100000000000001" customHeight="1" x14ac:dyDescent="0.25">
      <c r="A125" s="67">
        <v>124</v>
      </c>
      <c r="B125" s="67">
        <v>18</v>
      </c>
      <c r="C125" s="68" t="s">
        <v>2713</v>
      </c>
      <c r="D125" s="68" t="s">
        <v>2807</v>
      </c>
      <c r="E125" s="67">
        <v>80123</v>
      </c>
      <c r="F125" s="67">
        <v>1008000123</v>
      </c>
      <c r="G125" s="68" t="s">
        <v>3799</v>
      </c>
      <c r="H125" s="68" t="s">
        <v>3673</v>
      </c>
      <c r="I125" s="69">
        <v>45200</v>
      </c>
      <c r="J125" s="69">
        <v>45200</v>
      </c>
      <c r="K125" s="76">
        <v>45565</v>
      </c>
      <c r="L125" s="68" t="s">
        <v>3674</v>
      </c>
      <c r="M125" s="71" t="s">
        <v>4488</v>
      </c>
      <c r="N125" t="s">
        <v>629</v>
      </c>
      <c r="O125" t="s">
        <v>1119</v>
      </c>
      <c r="P125" t="str">
        <f t="shared" si="1"/>
        <v>Red_23/24_VS_KAIS_1</v>
      </c>
      <c r="Q125">
        <f>VLOOKUP(P125,ar_skupina!L$2:M$136,2,FALSE())</f>
        <v>4</v>
      </c>
    </row>
    <row r="126" spans="1:17" ht="20.100000000000001" customHeight="1" x14ac:dyDescent="0.25">
      <c r="A126" s="67">
        <v>125</v>
      </c>
      <c r="B126" s="67">
        <v>18</v>
      </c>
      <c r="C126" s="68" t="s">
        <v>2704</v>
      </c>
      <c r="D126" s="68" t="s">
        <v>2808</v>
      </c>
      <c r="E126" s="67">
        <v>80124</v>
      </c>
      <c r="F126" s="67">
        <v>1008000124</v>
      </c>
      <c r="G126" s="68" t="s">
        <v>3800</v>
      </c>
      <c r="H126" s="68" t="s">
        <v>3673</v>
      </c>
      <c r="I126" s="69">
        <v>45200</v>
      </c>
      <c r="J126" s="69">
        <v>45200</v>
      </c>
      <c r="K126" s="76">
        <v>45565</v>
      </c>
      <c r="L126" s="68" t="s">
        <v>3674</v>
      </c>
      <c r="M126" s="71" t="s">
        <v>4488</v>
      </c>
      <c r="N126" t="s">
        <v>629</v>
      </c>
      <c r="O126" t="s">
        <v>1119</v>
      </c>
      <c r="P126" t="str">
        <f t="shared" si="1"/>
        <v>Red_23/24_VS_KAIS_1</v>
      </c>
      <c r="Q126">
        <f>VLOOKUP(P126,ar_skupina!L$2:M$136,2,FALSE())</f>
        <v>4</v>
      </c>
    </row>
    <row r="127" spans="1:17" ht="20.100000000000001" customHeight="1" x14ac:dyDescent="0.25">
      <c r="A127" s="67">
        <v>126</v>
      </c>
      <c r="B127" s="67">
        <v>18</v>
      </c>
      <c r="C127" s="68" t="s">
        <v>61</v>
      </c>
      <c r="D127" s="68" t="s">
        <v>2809</v>
      </c>
      <c r="E127" s="67">
        <v>80125</v>
      </c>
      <c r="F127" s="67">
        <v>1008000125</v>
      </c>
      <c r="G127" s="68" t="s">
        <v>3801</v>
      </c>
      <c r="H127" s="68" t="s">
        <v>3673</v>
      </c>
      <c r="I127" s="69">
        <v>45200</v>
      </c>
      <c r="J127" s="69">
        <v>45200</v>
      </c>
      <c r="K127" s="76">
        <v>45565</v>
      </c>
      <c r="L127" s="68" t="s">
        <v>3674</v>
      </c>
      <c r="M127" s="71" t="s">
        <v>4488</v>
      </c>
      <c r="N127" t="s">
        <v>629</v>
      </c>
      <c r="O127" t="s">
        <v>1119</v>
      </c>
      <c r="P127" t="str">
        <f t="shared" si="1"/>
        <v>Red_23/24_VS_KAIS_1</v>
      </c>
      <c r="Q127">
        <f>VLOOKUP(P127,ar_skupina!L$2:M$136,2,FALSE())</f>
        <v>4</v>
      </c>
    </row>
    <row r="128" spans="1:17" ht="20.100000000000001" customHeight="1" x14ac:dyDescent="0.25">
      <c r="A128" s="67">
        <v>127</v>
      </c>
      <c r="B128" s="67">
        <v>18</v>
      </c>
      <c r="C128" s="68" t="s">
        <v>2810</v>
      </c>
      <c r="D128" s="68" t="s">
        <v>2811</v>
      </c>
      <c r="E128" s="67">
        <v>80126</v>
      </c>
      <c r="F128" s="67">
        <v>1008000126</v>
      </c>
      <c r="G128" s="68" t="s">
        <v>3802</v>
      </c>
      <c r="H128" s="68" t="s">
        <v>3673</v>
      </c>
      <c r="I128" s="69">
        <v>45200</v>
      </c>
      <c r="J128" s="69">
        <v>45200</v>
      </c>
      <c r="K128" s="76">
        <v>45565</v>
      </c>
      <c r="L128" s="68" t="s">
        <v>3674</v>
      </c>
      <c r="M128" s="71" t="s">
        <v>4488</v>
      </c>
      <c r="N128" t="s">
        <v>629</v>
      </c>
      <c r="O128" t="s">
        <v>1119</v>
      </c>
      <c r="P128" t="str">
        <f t="shared" si="1"/>
        <v>Red_23/24_VS_KAIS_1</v>
      </c>
      <c r="Q128">
        <f>VLOOKUP(P128,ar_skupina!L$2:M$136,2,FALSE())</f>
        <v>4</v>
      </c>
    </row>
    <row r="129" spans="1:17" ht="20.100000000000001" customHeight="1" x14ac:dyDescent="0.25">
      <c r="A129" s="67">
        <v>128</v>
      </c>
      <c r="B129" s="67">
        <v>18</v>
      </c>
      <c r="C129" s="68" t="s">
        <v>2812</v>
      </c>
      <c r="D129" s="68" t="s">
        <v>2813</v>
      </c>
      <c r="E129" s="67">
        <v>80127</v>
      </c>
      <c r="F129" s="67">
        <v>1008000127</v>
      </c>
      <c r="G129" s="68" t="s">
        <v>3803</v>
      </c>
      <c r="H129" s="68" t="s">
        <v>3673</v>
      </c>
      <c r="I129" s="69">
        <v>45200</v>
      </c>
      <c r="J129" s="69">
        <v>45200</v>
      </c>
      <c r="K129" s="76">
        <v>45565</v>
      </c>
      <c r="L129" s="68" t="s">
        <v>3674</v>
      </c>
      <c r="M129" s="71" t="s">
        <v>4488</v>
      </c>
      <c r="N129" t="s">
        <v>629</v>
      </c>
      <c r="O129" t="s">
        <v>1119</v>
      </c>
      <c r="P129" t="str">
        <f t="shared" si="1"/>
        <v>Red_23/24_VS_KAIS_1</v>
      </c>
      <c r="Q129">
        <f>VLOOKUP(P129,ar_skupina!L$2:M$136,2,FALSE())</f>
        <v>4</v>
      </c>
    </row>
    <row r="130" spans="1:17" ht="20.100000000000001" customHeight="1" x14ac:dyDescent="0.25">
      <c r="A130" s="67">
        <v>129</v>
      </c>
      <c r="B130" s="67">
        <v>18</v>
      </c>
      <c r="C130" s="68" t="s">
        <v>2814</v>
      </c>
      <c r="D130" s="68" t="s">
        <v>2815</v>
      </c>
      <c r="E130" s="67">
        <v>80128</v>
      </c>
      <c r="F130" s="67">
        <v>1008000128</v>
      </c>
      <c r="G130" s="68" t="s">
        <v>3804</v>
      </c>
      <c r="H130" s="68" t="s">
        <v>3673</v>
      </c>
      <c r="I130" s="69">
        <v>45200</v>
      </c>
      <c r="J130" s="69">
        <v>45200</v>
      </c>
      <c r="K130" s="76">
        <v>45565</v>
      </c>
      <c r="L130" s="68" t="s">
        <v>3674</v>
      </c>
      <c r="M130" s="71" t="s">
        <v>4488</v>
      </c>
      <c r="N130" t="s">
        <v>629</v>
      </c>
      <c r="O130" t="s">
        <v>1119</v>
      </c>
      <c r="P130" t="str">
        <f t="shared" ref="P130:P193" si="2">+_xlfn.CONCAT(PROPER(L130),"_23/24_",N130,"_",O131,"_",H130)</f>
        <v>Red_23/24_VS_KAIS_1</v>
      </c>
      <c r="Q130">
        <f>VLOOKUP(P130,ar_skupina!L$2:M$136,2,FALSE())</f>
        <v>4</v>
      </c>
    </row>
    <row r="131" spans="1:17" ht="20.100000000000001" customHeight="1" x14ac:dyDescent="0.25">
      <c r="A131" s="67">
        <v>130</v>
      </c>
      <c r="B131" s="67">
        <v>18</v>
      </c>
      <c r="C131" s="68" t="s">
        <v>2816</v>
      </c>
      <c r="D131" s="68" t="s">
        <v>2817</v>
      </c>
      <c r="E131" s="67">
        <v>80129</v>
      </c>
      <c r="F131" s="67">
        <v>1008000129</v>
      </c>
      <c r="G131" s="68" t="s">
        <v>3805</v>
      </c>
      <c r="H131" s="68" t="s">
        <v>3673</v>
      </c>
      <c r="I131" s="69">
        <v>45200</v>
      </c>
      <c r="J131" s="69">
        <v>45200</v>
      </c>
      <c r="K131" s="76">
        <v>45565</v>
      </c>
      <c r="L131" s="68" t="s">
        <v>3674</v>
      </c>
      <c r="M131" s="71" t="s">
        <v>4488</v>
      </c>
      <c r="N131" t="s">
        <v>629</v>
      </c>
      <c r="O131" t="s">
        <v>1119</v>
      </c>
      <c r="P131" t="str">
        <f t="shared" si="2"/>
        <v>Red_23/24_VS_KAIS_1</v>
      </c>
      <c r="Q131">
        <f>VLOOKUP(P131,ar_skupina!L$2:M$136,2,FALSE())</f>
        <v>4</v>
      </c>
    </row>
    <row r="132" spans="1:17" ht="20.100000000000001" customHeight="1" x14ac:dyDescent="0.25">
      <c r="A132" s="67">
        <v>131</v>
      </c>
      <c r="B132" s="67">
        <v>18</v>
      </c>
      <c r="C132" s="68" t="s">
        <v>2818</v>
      </c>
      <c r="D132" s="68" t="s">
        <v>2819</v>
      </c>
      <c r="E132" s="67">
        <v>80130</v>
      </c>
      <c r="F132" s="67">
        <v>1008000130</v>
      </c>
      <c r="G132" s="68" t="s">
        <v>3806</v>
      </c>
      <c r="H132" s="68" t="s">
        <v>3673</v>
      </c>
      <c r="I132" s="69">
        <v>45200</v>
      </c>
      <c r="J132" s="69">
        <v>45200</v>
      </c>
      <c r="K132" s="76">
        <v>45565</v>
      </c>
      <c r="L132" s="68" t="s">
        <v>3674</v>
      </c>
      <c r="M132" s="71" t="s">
        <v>4488</v>
      </c>
      <c r="N132" t="s">
        <v>629</v>
      </c>
      <c r="O132" t="s">
        <v>1119</v>
      </c>
      <c r="P132" t="str">
        <f t="shared" si="2"/>
        <v>Red_23/24_VS_KAIS_1</v>
      </c>
      <c r="Q132">
        <f>VLOOKUP(P132,ar_skupina!L$2:M$136,2,FALSE())</f>
        <v>4</v>
      </c>
    </row>
    <row r="133" spans="1:17" ht="20.100000000000001" customHeight="1" x14ac:dyDescent="0.25">
      <c r="A133" s="67">
        <v>132</v>
      </c>
      <c r="B133" s="67">
        <v>18</v>
      </c>
      <c r="C133" s="68" t="s">
        <v>2820</v>
      </c>
      <c r="D133" s="68" t="s">
        <v>2821</v>
      </c>
      <c r="E133" s="67">
        <v>80131</v>
      </c>
      <c r="F133" s="67">
        <v>1008000131</v>
      </c>
      <c r="G133" s="68" t="s">
        <v>3807</v>
      </c>
      <c r="H133" s="68" t="s">
        <v>3673</v>
      </c>
      <c r="I133" s="69">
        <v>45200</v>
      </c>
      <c r="J133" s="69">
        <v>45200</v>
      </c>
      <c r="K133" s="76">
        <v>45565</v>
      </c>
      <c r="L133" s="68" t="s">
        <v>3674</v>
      </c>
      <c r="M133" s="71" t="s">
        <v>4488</v>
      </c>
      <c r="N133" t="s">
        <v>629</v>
      </c>
      <c r="O133" t="s">
        <v>1119</v>
      </c>
      <c r="P133" t="str">
        <f t="shared" si="2"/>
        <v>Red_23/24_VS_KAIS_1</v>
      </c>
      <c r="Q133">
        <f>VLOOKUP(P133,ar_skupina!L$2:M$136,2,FALSE())</f>
        <v>4</v>
      </c>
    </row>
    <row r="134" spans="1:17" ht="20.100000000000001" customHeight="1" x14ac:dyDescent="0.25">
      <c r="A134" s="67">
        <v>133</v>
      </c>
      <c r="B134" s="67">
        <v>18</v>
      </c>
      <c r="C134" s="68" t="s">
        <v>2822</v>
      </c>
      <c r="D134" s="68" t="s">
        <v>2823</v>
      </c>
      <c r="E134" s="67">
        <v>80132</v>
      </c>
      <c r="F134" s="67">
        <v>1008000132</v>
      </c>
      <c r="G134" s="68" t="s">
        <v>3808</v>
      </c>
      <c r="H134" s="68" t="s">
        <v>3673</v>
      </c>
      <c r="I134" s="69">
        <v>45200</v>
      </c>
      <c r="J134" s="69">
        <v>45200</v>
      </c>
      <c r="K134" s="76">
        <v>45565</v>
      </c>
      <c r="L134" s="68" t="s">
        <v>3674</v>
      </c>
      <c r="M134" s="71" t="s">
        <v>4488</v>
      </c>
      <c r="N134" t="s">
        <v>629</v>
      </c>
      <c r="O134" t="s">
        <v>1119</v>
      </c>
      <c r="P134" t="str">
        <f t="shared" si="2"/>
        <v>Red_23/24_VS_KAIS_1</v>
      </c>
      <c r="Q134">
        <f>VLOOKUP(P134,ar_skupina!L$2:M$136,2,FALSE())</f>
        <v>4</v>
      </c>
    </row>
    <row r="135" spans="1:17" ht="20.100000000000001" customHeight="1" x14ac:dyDescent="0.25">
      <c r="A135" s="67">
        <v>134</v>
      </c>
      <c r="B135" s="67">
        <v>18</v>
      </c>
      <c r="C135" s="68" t="s">
        <v>2824</v>
      </c>
      <c r="D135" s="68" t="s">
        <v>2825</v>
      </c>
      <c r="E135" s="67">
        <v>80133</v>
      </c>
      <c r="F135" s="67">
        <v>1008000133</v>
      </c>
      <c r="G135" s="68" t="s">
        <v>3809</v>
      </c>
      <c r="H135" s="68" t="s">
        <v>3673</v>
      </c>
      <c r="I135" s="69">
        <v>45200</v>
      </c>
      <c r="J135" s="69">
        <v>45200</v>
      </c>
      <c r="K135" s="76">
        <v>45565</v>
      </c>
      <c r="L135" s="68" t="s">
        <v>3674</v>
      </c>
      <c r="M135" s="71" t="s">
        <v>4488</v>
      </c>
      <c r="N135" t="s">
        <v>629</v>
      </c>
      <c r="O135" t="s">
        <v>1119</v>
      </c>
      <c r="P135" t="str">
        <f t="shared" si="2"/>
        <v>Red_23/24_VS_KAIS_1</v>
      </c>
      <c r="Q135">
        <f>VLOOKUP(P135,ar_skupina!L$2:M$136,2,FALSE())</f>
        <v>4</v>
      </c>
    </row>
    <row r="136" spans="1:17" ht="20.100000000000001" customHeight="1" x14ac:dyDescent="0.25">
      <c r="A136" s="67">
        <v>135</v>
      </c>
      <c r="B136" s="67">
        <v>18</v>
      </c>
      <c r="C136" s="68" t="s">
        <v>2594</v>
      </c>
      <c r="D136" s="68" t="s">
        <v>2826</v>
      </c>
      <c r="E136" s="67">
        <v>80134</v>
      </c>
      <c r="F136" s="67">
        <v>1008000134</v>
      </c>
      <c r="G136" s="68" t="s">
        <v>3810</v>
      </c>
      <c r="H136" s="68" t="s">
        <v>3673</v>
      </c>
      <c r="I136" s="69">
        <v>45200</v>
      </c>
      <c r="J136" s="69">
        <v>45200</v>
      </c>
      <c r="K136" s="76">
        <v>45565</v>
      </c>
      <c r="L136" s="68" t="s">
        <v>3674</v>
      </c>
      <c r="M136" s="71" t="s">
        <v>4488</v>
      </c>
      <c r="N136" t="s">
        <v>629</v>
      </c>
      <c r="O136" t="s">
        <v>1119</v>
      </c>
      <c r="P136" t="str">
        <f t="shared" si="2"/>
        <v>Red_23/24_VS_KAIS_1</v>
      </c>
      <c r="Q136">
        <f>VLOOKUP(P136,ar_skupina!L$2:M$136,2,FALSE())</f>
        <v>4</v>
      </c>
    </row>
    <row r="137" spans="1:17" ht="20.100000000000001" customHeight="1" x14ac:dyDescent="0.25">
      <c r="A137" s="67">
        <v>136</v>
      </c>
      <c r="B137" s="67">
        <v>18</v>
      </c>
      <c r="C137" s="68" t="s">
        <v>2827</v>
      </c>
      <c r="D137" s="68" t="s">
        <v>2828</v>
      </c>
      <c r="E137" s="67">
        <v>80135</v>
      </c>
      <c r="F137" s="67">
        <v>1008000135</v>
      </c>
      <c r="G137" s="68" t="s">
        <v>3811</v>
      </c>
      <c r="H137" s="68" t="s">
        <v>3673</v>
      </c>
      <c r="I137" s="69">
        <v>45200</v>
      </c>
      <c r="J137" s="69">
        <v>45200</v>
      </c>
      <c r="K137" s="76">
        <v>45565</v>
      </c>
      <c r="L137" s="68" t="s">
        <v>3674</v>
      </c>
      <c r="M137" s="71" t="s">
        <v>4488</v>
      </c>
      <c r="N137" t="s">
        <v>629</v>
      </c>
      <c r="O137" t="s">
        <v>1119</v>
      </c>
      <c r="P137" t="str">
        <f t="shared" si="2"/>
        <v>Red_23/24_VS_KAIS_1</v>
      </c>
      <c r="Q137">
        <f>VLOOKUP(P137,ar_skupina!L$2:M$136,2,FALSE())</f>
        <v>4</v>
      </c>
    </row>
    <row r="138" spans="1:17" ht="20.100000000000001" customHeight="1" x14ac:dyDescent="0.25">
      <c r="A138" s="67">
        <v>137</v>
      </c>
      <c r="B138" s="67">
        <v>18</v>
      </c>
      <c r="C138" s="68" t="s">
        <v>2829</v>
      </c>
      <c r="D138" s="68" t="s">
        <v>2830</v>
      </c>
      <c r="E138" s="67">
        <v>80136</v>
      </c>
      <c r="F138" s="67">
        <v>1008000136</v>
      </c>
      <c r="G138" s="68" t="s">
        <v>3812</v>
      </c>
      <c r="H138" s="68" t="s">
        <v>3673</v>
      </c>
      <c r="I138" s="69">
        <v>45200</v>
      </c>
      <c r="J138" s="69">
        <v>45200</v>
      </c>
      <c r="K138" s="76">
        <v>45565</v>
      </c>
      <c r="L138" s="68" t="s">
        <v>3674</v>
      </c>
      <c r="M138" s="71" t="s">
        <v>4488</v>
      </c>
      <c r="N138" t="s">
        <v>629</v>
      </c>
      <c r="O138" t="s">
        <v>1119</v>
      </c>
      <c r="P138" t="str">
        <f t="shared" si="2"/>
        <v>Red_23/24_VS_KAIS_1</v>
      </c>
      <c r="Q138">
        <f>VLOOKUP(P138,ar_skupina!L$2:M$136,2,FALSE())</f>
        <v>4</v>
      </c>
    </row>
    <row r="139" spans="1:17" ht="20.100000000000001" customHeight="1" x14ac:dyDescent="0.25">
      <c r="A139" s="67">
        <v>138</v>
      </c>
      <c r="B139" s="67">
        <v>18</v>
      </c>
      <c r="C139" s="68" t="s">
        <v>2831</v>
      </c>
      <c r="D139" s="68" t="s">
        <v>2832</v>
      </c>
      <c r="E139" s="67">
        <v>80137</v>
      </c>
      <c r="F139" s="67">
        <v>1008000137</v>
      </c>
      <c r="G139" s="68" t="s">
        <v>3813</v>
      </c>
      <c r="H139" s="68" t="s">
        <v>3673</v>
      </c>
      <c r="I139" s="69">
        <v>45200</v>
      </c>
      <c r="J139" s="69">
        <v>45200</v>
      </c>
      <c r="K139" s="76">
        <v>45565</v>
      </c>
      <c r="L139" s="68" t="s">
        <v>4489</v>
      </c>
      <c r="M139" s="71" t="s">
        <v>4488</v>
      </c>
      <c r="N139" t="s">
        <v>629</v>
      </c>
      <c r="O139" t="s">
        <v>1119</v>
      </c>
      <c r="P139" t="str">
        <f t="shared" si="2"/>
        <v>Izr_23/24_VS_KAIS_1</v>
      </c>
      <c r="Q139">
        <f>VLOOKUP(P139,ar_skupina!L$2:M$136,2,FALSE())</f>
        <v>92</v>
      </c>
    </row>
    <row r="140" spans="1:17" ht="20.100000000000001" customHeight="1" x14ac:dyDescent="0.25">
      <c r="A140" s="67">
        <v>139</v>
      </c>
      <c r="B140" s="67">
        <v>18</v>
      </c>
      <c r="C140" s="68" t="s">
        <v>2678</v>
      </c>
      <c r="D140" s="68" t="s">
        <v>2833</v>
      </c>
      <c r="E140" s="67">
        <v>80138</v>
      </c>
      <c r="F140" s="67">
        <v>1008000138</v>
      </c>
      <c r="G140" s="68" t="s">
        <v>3814</v>
      </c>
      <c r="H140" s="68" t="s">
        <v>3673</v>
      </c>
      <c r="I140" s="69">
        <v>45200</v>
      </c>
      <c r="J140" s="69">
        <v>45200</v>
      </c>
      <c r="K140" s="76">
        <v>45565</v>
      </c>
      <c r="L140" s="68" t="s">
        <v>4489</v>
      </c>
      <c r="M140" s="71" t="s">
        <v>4488</v>
      </c>
      <c r="N140" t="s">
        <v>629</v>
      </c>
      <c r="O140" t="s">
        <v>1119</v>
      </c>
      <c r="P140" t="str">
        <f t="shared" si="2"/>
        <v>Izr_23/24_VS_KAIS_1</v>
      </c>
      <c r="Q140">
        <f>VLOOKUP(P140,ar_skupina!L$2:M$136,2,FALSE())</f>
        <v>92</v>
      </c>
    </row>
    <row r="141" spans="1:17" ht="20.100000000000001" customHeight="1" x14ac:dyDescent="0.25">
      <c r="A141" s="67">
        <v>140</v>
      </c>
      <c r="B141" s="67">
        <v>18</v>
      </c>
      <c r="C141" s="68" t="s">
        <v>2834</v>
      </c>
      <c r="D141" s="68" t="s">
        <v>2835</v>
      </c>
      <c r="E141" s="67">
        <v>80139</v>
      </c>
      <c r="F141" s="67">
        <v>1008000139</v>
      </c>
      <c r="G141" s="68" t="s">
        <v>3815</v>
      </c>
      <c r="H141" s="68" t="s">
        <v>3673</v>
      </c>
      <c r="I141" s="69">
        <v>45200</v>
      </c>
      <c r="J141" s="69">
        <v>45200</v>
      </c>
      <c r="K141" s="76">
        <v>45565</v>
      </c>
      <c r="L141" s="68" t="s">
        <v>4489</v>
      </c>
      <c r="M141" s="71" t="s">
        <v>4488</v>
      </c>
      <c r="N141" t="s">
        <v>629</v>
      </c>
      <c r="O141" t="s">
        <v>1119</v>
      </c>
      <c r="P141" t="str">
        <f t="shared" si="2"/>
        <v>Izr_23/24_VS_KAIS_1</v>
      </c>
      <c r="Q141">
        <f>VLOOKUP(P141,ar_skupina!L$2:M$136,2,FALSE())</f>
        <v>92</v>
      </c>
    </row>
    <row r="142" spans="1:17" ht="20.100000000000001" customHeight="1" x14ac:dyDescent="0.25">
      <c r="A142" s="67">
        <v>141</v>
      </c>
      <c r="B142" s="67">
        <v>18</v>
      </c>
      <c r="C142" s="68" t="s">
        <v>2836</v>
      </c>
      <c r="D142" s="68" t="s">
        <v>2837</v>
      </c>
      <c r="E142" s="67">
        <v>80140</v>
      </c>
      <c r="F142" s="67">
        <v>1008000140</v>
      </c>
      <c r="G142" s="68" t="s">
        <v>3816</v>
      </c>
      <c r="H142" s="68" t="s">
        <v>3673</v>
      </c>
      <c r="I142" s="69">
        <v>45200</v>
      </c>
      <c r="J142" s="69">
        <v>45200</v>
      </c>
      <c r="K142" s="76">
        <v>45565</v>
      </c>
      <c r="L142" s="68" t="s">
        <v>4489</v>
      </c>
      <c r="M142" s="71" t="s">
        <v>4488</v>
      </c>
      <c r="N142" t="s">
        <v>629</v>
      </c>
      <c r="O142" t="s">
        <v>1119</v>
      </c>
      <c r="P142" t="str">
        <f t="shared" si="2"/>
        <v>Izr_23/24_VS_KAIS_1</v>
      </c>
      <c r="Q142">
        <f>VLOOKUP(P142,ar_skupina!L$2:M$136,2,FALSE())</f>
        <v>92</v>
      </c>
    </row>
    <row r="143" spans="1:17" ht="20.100000000000001" customHeight="1" x14ac:dyDescent="0.25">
      <c r="A143" s="67">
        <v>142</v>
      </c>
      <c r="B143" s="67">
        <v>18</v>
      </c>
      <c r="C143" s="68" t="s">
        <v>2838</v>
      </c>
      <c r="D143" s="68" t="s">
        <v>2839</v>
      </c>
      <c r="E143" s="67">
        <v>80141</v>
      </c>
      <c r="F143" s="67">
        <v>1008000141</v>
      </c>
      <c r="G143" s="68" t="s">
        <v>3817</v>
      </c>
      <c r="H143" s="68" t="s">
        <v>3673</v>
      </c>
      <c r="I143" s="69">
        <v>45200</v>
      </c>
      <c r="J143" s="69">
        <v>45200</v>
      </c>
      <c r="K143" s="76">
        <v>45565</v>
      </c>
      <c r="L143" s="68" t="s">
        <v>4489</v>
      </c>
      <c r="M143" s="71" t="s">
        <v>4488</v>
      </c>
      <c r="N143" t="s">
        <v>629</v>
      </c>
      <c r="O143" t="s">
        <v>1119</v>
      </c>
      <c r="P143" t="str">
        <f t="shared" si="2"/>
        <v>Izr_23/24_VS_KAIS_1</v>
      </c>
      <c r="Q143">
        <f>VLOOKUP(P143,ar_skupina!L$2:M$136,2,FALSE())</f>
        <v>92</v>
      </c>
    </row>
    <row r="144" spans="1:17" ht="20.100000000000001" customHeight="1" x14ac:dyDescent="0.25">
      <c r="A144" s="67">
        <v>143</v>
      </c>
      <c r="B144" s="67">
        <v>18</v>
      </c>
      <c r="C144" s="68" t="s">
        <v>2840</v>
      </c>
      <c r="D144" s="68" t="s">
        <v>2841</v>
      </c>
      <c r="E144" s="67">
        <v>80142</v>
      </c>
      <c r="F144" s="67">
        <v>1008000142</v>
      </c>
      <c r="G144" s="68" t="s">
        <v>3818</v>
      </c>
      <c r="H144" s="68" t="s">
        <v>3673</v>
      </c>
      <c r="I144" s="69">
        <v>45200</v>
      </c>
      <c r="J144" s="69">
        <v>45200</v>
      </c>
      <c r="K144" s="76">
        <v>45565</v>
      </c>
      <c r="L144" s="68" t="s">
        <v>4489</v>
      </c>
      <c r="M144" s="71" t="s">
        <v>4488</v>
      </c>
      <c r="N144" t="s">
        <v>629</v>
      </c>
      <c r="O144" t="s">
        <v>1119</v>
      </c>
      <c r="P144" t="str">
        <f t="shared" si="2"/>
        <v>Izr_23/24_VS_KAIS_1</v>
      </c>
      <c r="Q144">
        <f>VLOOKUP(P144,ar_skupina!L$2:M$136,2,FALSE())</f>
        <v>92</v>
      </c>
    </row>
    <row r="145" spans="1:17" ht="20.100000000000001" customHeight="1" x14ac:dyDescent="0.25">
      <c r="A145" s="67">
        <v>144</v>
      </c>
      <c r="B145" s="67">
        <v>18</v>
      </c>
      <c r="C145" s="68" t="s">
        <v>2842</v>
      </c>
      <c r="D145" s="68" t="s">
        <v>2843</v>
      </c>
      <c r="E145" s="67">
        <v>80143</v>
      </c>
      <c r="F145" s="67">
        <v>1008000143</v>
      </c>
      <c r="G145" s="68" t="s">
        <v>3819</v>
      </c>
      <c r="H145" s="68" t="s">
        <v>3673</v>
      </c>
      <c r="I145" s="69">
        <v>45200</v>
      </c>
      <c r="J145" s="69">
        <v>45200</v>
      </c>
      <c r="K145" s="76">
        <v>45565</v>
      </c>
      <c r="L145" s="68" t="s">
        <v>4489</v>
      </c>
      <c r="M145" s="71" t="s">
        <v>4488</v>
      </c>
      <c r="N145" t="s">
        <v>629</v>
      </c>
      <c r="O145" t="s">
        <v>1119</v>
      </c>
      <c r="P145" t="str">
        <f t="shared" si="2"/>
        <v>Izr_23/24_VS_KAIS_1</v>
      </c>
      <c r="Q145">
        <f>VLOOKUP(P145,ar_skupina!L$2:M$136,2,FALSE())</f>
        <v>92</v>
      </c>
    </row>
    <row r="146" spans="1:17" ht="20.100000000000001" customHeight="1" x14ac:dyDescent="0.25">
      <c r="A146" s="67">
        <v>145</v>
      </c>
      <c r="B146" s="67">
        <v>18</v>
      </c>
      <c r="C146" s="68" t="s">
        <v>2820</v>
      </c>
      <c r="D146" s="68" t="s">
        <v>2844</v>
      </c>
      <c r="E146" s="67">
        <v>80144</v>
      </c>
      <c r="F146" s="67">
        <v>1008000144</v>
      </c>
      <c r="G146" s="68" t="s">
        <v>3820</v>
      </c>
      <c r="H146" s="68" t="s">
        <v>3673</v>
      </c>
      <c r="I146" s="69">
        <v>45200</v>
      </c>
      <c r="J146" s="69">
        <v>45200</v>
      </c>
      <c r="K146" s="76">
        <v>45565</v>
      </c>
      <c r="L146" s="68" t="s">
        <v>4489</v>
      </c>
      <c r="M146" s="71" t="s">
        <v>4488</v>
      </c>
      <c r="N146" t="s">
        <v>629</v>
      </c>
      <c r="O146" t="s">
        <v>1119</v>
      </c>
      <c r="P146" t="str">
        <f t="shared" si="2"/>
        <v>Izr_23/24_VS_KAIS_1</v>
      </c>
      <c r="Q146">
        <f>VLOOKUP(P146,ar_skupina!L$2:M$136,2,FALSE())</f>
        <v>92</v>
      </c>
    </row>
    <row r="147" spans="1:17" ht="20.100000000000001" customHeight="1" x14ac:dyDescent="0.25">
      <c r="A147" s="67">
        <v>146</v>
      </c>
      <c r="B147" s="67">
        <v>18</v>
      </c>
      <c r="C147" s="68" t="s">
        <v>2845</v>
      </c>
      <c r="D147" s="68" t="s">
        <v>2846</v>
      </c>
      <c r="E147" s="67">
        <v>80145</v>
      </c>
      <c r="F147" s="67">
        <v>1008000145</v>
      </c>
      <c r="G147" s="68" t="s">
        <v>3821</v>
      </c>
      <c r="H147" s="68" t="s">
        <v>3673</v>
      </c>
      <c r="I147" s="69">
        <v>45200</v>
      </c>
      <c r="J147" s="69">
        <v>45200</v>
      </c>
      <c r="K147" s="76">
        <v>45565</v>
      </c>
      <c r="L147" s="68" t="s">
        <v>4489</v>
      </c>
      <c r="M147" s="71" t="s">
        <v>4488</v>
      </c>
      <c r="N147" t="s">
        <v>629</v>
      </c>
      <c r="O147" t="s">
        <v>1119</v>
      </c>
      <c r="P147" t="str">
        <f t="shared" si="2"/>
        <v>Izr_23/24_VS_KAIS_1</v>
      </c>
      <c r="Q147">
        <f>VLOOKUP(P147,ar_skupina!L$2:M$136,2,FALSE())</f>
        <v>92</v>
      </c>
    </row>
    <row r="148" spans="1:17" ht="20.100000000000001" customHeight="1" x14ac:dyDescent="0.25">
      <c r="A148" s="67">
        <v>147</v>
      </c>
      <c r="B148" s="67">
        <v>18</v>
      </c>
      <c r="C148" s="68" t="s">
        <v>2847</v>
      </c>
      <c r="D148" s="68" t="s">
        <v>2848</v>
      </c>
      <c r="E148" s="67">
        <v>80146</v>
      </c>
      <c r="F148" s="67">
        <v>1008000146</v>
      </c>
      <c r="G148" s="68" t="s">
        <v>3822</v>
      </c>
      <c r="H148" s="68" t="s">
        <v>3673</v>
      </c>
      <c r="I148" s="69">
        <v>45200</v>
      </c>
      <c r="J148" s="69">
        <v>45200</v>
      </c>
      <c r="K148" s="76">
        <v>45565</v>
      </c>
      <c r="L148" s="68" t="s">
        <v>4489</v>
      </c>
      <c r="M148" s="71" t="s">
        <v>4488</v>
      </c>
      <c r="N148" t="s">
        <v>629</v>
      </c>
      <c r="O148" t="s">
        <v>1119</v>
      </c>
      <c r="P148" t="str">
        <f t="shared" si="2"/>
        <v>Izr_23/24_VS_KAIS_1</v>
      </c>
      <c r="Q148">
        <f>VLOOKUP(P148,ar_skupina!L$2:M$136,2,FALSE())</f>
        <v>92</v>
      </c>
    </row>
    <row r="149" spans="1:17" ht="20.100000000000001" customHeight="1" x14ac:dyDescent="0.25">
      <c r="A149" s="67">
        <v>148</v>
      </c>
      <c r="B149" s="67">
        <v>3</v>
      </c>
      <c r="C149" s="68" t="s">
        <v>2849</v>
      </c>
      <c r="D149" s="68" t="s">
        <v>2850</v>
      </c>
      <c r="E149" s="67">
        <v>80147</v>
      </c>
      <c r="F149" s="67">
        <v>1008000147</v>
      </c>
      <c r="G149" s="68" t="s">
        <v>3823</v>
      </c>
      <c r="H149" s="68" t="s">
        <v>3708</v>
      </c>
      <c r="I149" s="69">
        <v>44835</v>
      </c>
      <c r="J149" s="69">
        <v>45200</v>
      </c>
      <c r="K149" s="76">
        <v>45565</v>
      </c>
      <c r="L149" s="68" t="s">
        <v>3674</v>
      </c>
      <c r="M149" s="71" t="s">
        <v>4488</v>
      </c>
      <c r="N149" t="s">
        <v>629</v>
      </c>
      <c r="O149" t="s">
        <v>1119</v>
      </c>
      <c r="P149" t="str">
        <f t="shared" si="2"/>
        <v>Red_23/24_VS_KAIS_2</v>
      </c>
      <c r="Q149">
        <f>VLOOKUP(P149,ar_skupina!L$2:M$136,2,FALSE())</f>
        <v>20</v>
      </c>
    </row>
    <row r="150" spans="1:17" ht="20.100000000000001" customHeight="1" x14ac:dyDescent="0.25">
      <c r="A150" s="67">
        <v>149</v>
      </c>
      <c r="B150" s="67">
        <v>3</v>
      </c>
      <c r="C150" s="68" t="s">
        <v>2851</v>
      </c>
      <c r="D150" s="68" t="s">
        <v>2852</v>
      </c>
      <c r="E150" s="67">
        <v>80148</v>
      </c>
      <c r="F150" s="67">
        <v>1008000148</v>
      </c>
      <c r="G150" s="68" t="s">
        <v>3824</v>
      </c>
      <c r="H150" s="68" t="s">
        <v>3708</v>
      </c>
      <c r="I150" s="69">
        <v>44835</v>
      </c>
      <c r="J150" s="69">
        <v>45200</v>
      </c>
      <c r="K150" s="76">
        <v>45565</v>
      </c>
      <c r="L150" s="68" t="s">
        <v>3674</v>
      </c>
      <c r="M150" s="71" t="s">
        <v>4488</v>
      </c>
      <c r="N150" t="s">
        <v>629</v>
      </c>
      <c r="O150" t="s">
        <v>1119</v>
      </c>
      <c r="P150" t="str">
        <f t="shared" si="2"/>
        <v>Red_23/24_VS_KAIS_2</v>
      </c>
      <c r="Q150">
        <f>VLOOKUP(P150,ar_skupina!L$2:M$136,2,FALSE())</f>
        <v>20</v>
      </c>
    </row>
    <row r="151" spans="1:17" ht="20.100000000000001" customHeight="1" x14ac:dyDescent="0.25">
      <c r="A151" s="67">
        <v>150</v>
      </c>
      <c r="B151" s="67">
        <v>3</v>
      </c>
      <c r="C151" s="68" t="s">
        <v>2853</v>
      </c>
      <c r="D151" s="68" t="s">
        <v>2854</v>
      </c>
      <c r="E151" s="67">
        <v>80149</v>
      </c>
      <c r="F151" s="67">
        <v>1008000149</v>
      </c>
      <c r="G151" s="68" t="s">
        <v>3825</v>
      </c>
      <c r="H151" s="68" t="s">
        <v>3708</v>
      </c>
      <c r="I151" s="69">
        <v>44835</v>
      </c>
      <c r="J151" s="69">
        <v>45200</v>
      </c>
      <c r="K151" s="76">
        <v>45565</v>
      </c>
      <c r="L151" s="68" t="s">
        <v>3674</v>
      </c>
      <c r="M151" s="71" t="s">
        <v>4488</v>
      </c>
      <c r="N151" t="s">
        <v>629</v>
      </c>
      <c r="O151" t="s">
        <v>1119</v>
      </c>
      <c r="P151" t="str">
        <f t="shared" si="2"/>
        <v>Red_23/24_VS_KAIS_2</v>
      </c>
      <c r="Q151">
        <f>VLOOKUP(P151,ar_skupina!L$2:M$136,2,FALSE())</f>
        <v>20</v>
      </c>
    </row>
    <row r="152" spans="1:17" ht="20.100000000000001" customHeight="1" x14ac:dyDescent="0.25">
      <c r="A152" s="67">
        <v>151</v>
      </c>
      <c r="B152" s="67">
        <v>3</v>
      </c>
      <c r="C152" s="68" t="s">
        <v>2682</v>
      </c>
      <c r="D152" s="68" t="s">
        <v>2855</v>
      </c>
      <c r="E152" s="67">
        <v>80150</v>
      </c>
      <c r="F152" s="67">
        <v>1008000150</v>
      </c>
      <c r="G152" s="68" t="s">
        <v>3826</v>
      </c>
      <c r="H152" s="68" t="s">
        <v>3708</v>
      </c>
      <c r="I152" s="69">
        <v>44835</v>
      </c>
      <c r="J152" s="69">
        <v>45200</v>
      </c>
      <c r="K152" s="76">
        <v>45565</v>
      </c>
      <c r="L152" s="68" t="s">
        <v>3674</v>
      </c>
      <c r="M152" s="71" t="s">
        <v>4488</v>
      </c>
      <c r="N152" t="s">
        <v>629</v>
      </c>
      <c r="O152" t="s">
        <v>1119</v>
      </c>
      <c r="P152" t="str">
        <f t="shared" si="2"/>
        <v>Red_23/24_VS_KAIS_2</v>
      </c>
      <c r="Q152">
        <f>VLOOKUP(P152,ar_skupina!L$2:M$136,2,FALSE())</f>
        <v>20</v>
      </c>
    </row>
    <row r="153" spans="1:17" ht="20.100000000000001" customHeight="1" x14ac:dyDescent="0.25">
      <c r="A153" s="67">
        <v>152</v>
      </c>
      <c r="B153" s="67">
        <v>3</v>
      </c>
      <c r="C153" s="68" t="s">
        <v>2856</v>
      </c>
      <c r="D153" s="68" t="s">
        <v>2857</v>
      </c>
      <c r="E153" s="67">
        <v>80151</v>
      </c>
      <c r="F153" s="67">
        <v>1008000151</v>
      </c>
      <c r="G153" s="68" t="s">
        <v>3827</v>
      </c>
      <c r="H153" s="68" t="s">
        <v>3708</v>
      </c>
      <c r="I153" s="69">
        <v>44835</v>
      </c>
      <c r="J153" s="69">
        <v>45200</v>
      </c>
      <c r="K153" s="76">
        <v>45565</v>
      </c>
      <c r="L153" s="68" t="s">
        <v>3674</v>
      </c>
      <c r="M153" s="71" t="s">
        <v>4488</v>
      </c>
      <c r="N153" t="s">
        <v>629</v>
      </c>
      <c r="O153" t="s">
        <v>1119</v>
      </c>
      <c r="P153" t="str">
        <f t="shared" si="2"/>
        <v>Red_23/24_VS_KAIS_2</v>
      </c>
      <c r="Q153">
        <f>VLOOKUP(P153,ar_skupina!L$2:M$136,2,FALSE())</f>
        <v>20</v>
      </c>
    </row>
    <row r="154" spans="1:17" ht="20.100000000000001" customHeight="1" x14ac:dyDescent="0.25">
      <c r="A154" s="67">
        <v>153</v>
      </c>
      <c r="B154" s="67">
        <v>3</v>
      </c>
      <c r="C154" s="68" t="s">
        <v>2858</v>
      </c>
      <c r="D154" s="68" t="s">
        <v>2859</v>
      </c>
      <c r="E154" s="67">
        <v>80152</v>
      </c>
      <c r="F154" s="67">
        <v>1008000152</v>
      </c>
      <c r="G154" s="68" t="s">
        <v>3828</v>
      </c>
      <c r="H154" s="68" t="s">
        <v>3708</v>
      </c>
      <c r="I154" s="69">
        <v>44835</v>
      </c>
      <c r="J154" s="69">
        <v>45200</v>
      </c>
      <c r="K154" s="76">
        <v>45565</v>
      </c>
      <c r="L154" s="68" t="s">
        <v>3674</v>
      </c>
      <c r="M154" s="71" t="s">
        <v>4491</v>
      </c>
      <c r="N154" t="s">
        <v>629</v>
      </c>
      <c r="O154" t="s">
        <v>1119</v>
      </c>
      <c r="P154" t="str">
        <f t="shared" si="2"/>
        <v>Red_23/24_VS_KAIS_2</v>
      </c>
      <c r="Q154">
        <f>VLOOKUP(P154,ar_skupina!L$2:M$136,2,FALSE())</f>
        <v>20</v>
      </c>
    </row>
    <row r="155" spans="1:17" ht="20.100000000000001" customHeight="1" x14ac:dyDescent="0.25">
      <c r="A155" s="67">
        <v>154</v>
      </c>
      <c r="B155" s="67">
        <v>3</v>
      </c>
      <c r="C155" s="68" t="s">
        <v>2711</v>
      </c>
      <c r="D155" s="68" t="s">
        <v>2776</v>
      </c>
      <c r="E155" s="67">
        <v>80153</v>
      </c>
      <c r="F155" s="67">
        <v>1008000153</v>
      </c>
      <c r="G155" s="68" t="s">
        <v>3829</v>
      </c>
      <c r="H155" s="68" t="s">
        <v>3708</v>
      </c>
      <c r="I155" s="69">
        <v>44835</v>
      </c>
      <c r="J155" s="69">
        <v>45200</v>
      </c>
      <c r="K155" s="76">
        <v>45565</v>
      </c>
      <c r="L155" s="68" t="s">
        <v>3674</v>
      </c>
      <c r="M155" s="71" t="s">
        <v>4491</v>
      </c>
      <c r="N155" t="s">
        <v>629</v>
      </c>
      <c r="O155" t="s">
        <v>1119</v>
      </c>
      <c r="P155" t="str">
        <f t="shared" si="2"/>
        <v>Red_23/24_VS_KAIS_2</v>
      </c>
      <c r="Q155">
        <f>VLOOKUP(P155,ar_skupina!L$2:M$136,2,FALSE())</f>
        <v>20</v>
      </c>
    </row>
    <row r="156" spans="1:17" ht="20.100000000000001" customHeight="1" x14ac:dyDescent="0.25">
      <c r="A156" s="67">
        <v>155</v>
      </c>
      <c r="B156" s="67">
        <v>3</v>
      </c>
      <c r="C156" s="68" t="s">
        <v>2860</v>
      </c>
      <c r="D156" s="68" t="s">
        <v>2861</v>
      </c>
      <c r="E156" s="67">
        <v>80154</v>
      </c>
      <c r="F156" s="67">
        <v>1008000154</v>
      </c>
      <c r="G156" s="68" t="s">
        <v>3830</v>
      </c>
      <c r="H156" s="68" t="s">
        <v>3708</v>
      </c>
      <c r="I156" s="69">
        <v>44835</v>
      </c>
      <c r="J156" s="69">
        <v>45200</v>
      </c>
      <c r="K156" s="76">
        <v>45565</v>
      </c>
      <c r="L156" s="68" t="s">
        <v>3674</v>
      </c>
      <c r="M156" s="71" t="s">
        <v>4491</v>
      </c>
      <c r="N156" t="s">
        <v>629</v>
      </c>
      <c r="O156" t="s">
        <v>1119</v>
      </c>
      <c r="P156" t="str">
        <f t="shared" si="2"/>
        <v>Red_23/24_VS_KAIS_2</v>
      </c>
      <c r="Q156">
        <f>VLOOKUP(P156,ar_skupina!L$2:M$136,2,FALSE())</f>
        <v>20</v>
      </c>
    </row>
    <row r="157" spans="1:17" ht="20.100000000000001" customHeight="1" x14ac:dyDescent="0.25">
      <c r="A157" s="67">
        <v>156</v>
      </c>
      <c r="B157" s="67">
        <v>3</v>
      </c>
      <c r="C157" s="68" t="s">
        <v>2826</v>
      </c>
      <c r="D157" s="68" t="s">
        <v>2741</v>
      </c>
      <c r="E157" s="67">
        <v>80155</v>
      </c>
      <c r="F157" s="67">
        <v>1008000155</v>
      </c>
      <c r="G157" s="68" t="s">
        <v>3831</v>
      </c>
      <c r="H157" s="68" t="s">
        <v>3708</v>
      </c>
      <c r="I157" s="69">
        <v>44835</v>
      </c>
      <c r="J157" s="69">
        <v>45200</v>
      </c>
      <c r="K157" s="76">
        <v>45565</v>
      </c>
      <c r="L157" s="68" t="s">
        <v>3674</v>
      </c>
      <c r="M157" s="71" t="s">
        <v>4491</v>
      </c>
      <c r="N157" t="s">
        <v>629</v>
      </c>
      <c r="O157" t="s">
        <v>1119</v>
      </c>
      <c r="P157" t="str">
        <f t="shared" si="2"/>
        <v>Red_23/24_VS_KAIS_2</v>
      </c>
      <c r="Q157">
        <f>VLOOKUP(P157,ar_skupina!L$2:M$136,2,FALSE())</f>
        <v>20</v>
      </c>
    </row>
    <row r="158" spans="1:17" ht="20.100000000000001" customHeight="1" x14ac:dyDescent="0.25">
      <c r="A158" s="67">
        <v>157</v>
      </c>
      <c r="B158" s="67">
        <v>3</v>
      </c>
      <c r="C158" s="68" t="s">
        <v>2611</v>
      </c>
      <c r="D158" s="68" t="s">
        <v>2862</v>
      </c>
      <c r="E158" s="67">
        <v>80156</v>
      </c>
      <c r="F158" s="67">
        <v>1008000156</v>
      </c>
      <c r="G158" s="68" t="s">
        <v>3832</v>
      </c>
      <c r="H158" s="68" t="s">
        <v>3708</v>
      </c>
      <c r="I158" s="69">
        <v>44835</v>
      </c>
      <c r="J158" s="69">
        <v>45200</v>
      </c>
      <c r="K158" s="76">
        <v>45565</v>
      </c>
      <c r="L158" s="68" t="s">
        <v>3674</v>
      </c>
      <c r="M158" s="71" t="s">
        <v>4488</v>
      </c>
      <c r="N158" t="s">
        <v>629</v>
      </c>
      <c r="O158" t="s">
        <v>1119</v>
      </c>
      <c r="P158" t="str">
        <f t="shared" si="2"/>
        <v>Red_23/24_VS_KAIS_2</v>
      </c>
      <c r="Q158">
        <f>VLOOKUP(P158,ar_skupina!L$2:M$136,2,FALSE())</f>
        <v>20</v>
      </c>
    </row>
    <row r="159" spans="1:17" ht="20.100000000000001" customHeight="1" x14ac:dyDescent="0.25">
      <c r="A159" s="67">
        <v>158</v>
      </c>
      <c r="B159" s="67">
        <v>3</v>
      </c>
      <c r="C159" s="68" t="s">
        <v>2863</v>
      </c>
      <c r="D159" s="68" t="s">
        <v>2864</v>
      </c>
      <c r="E159" s="67">
        <v>80157</v>
      </c>
      <c r="F159" s="67">
        <v>1008000157</v>
      </c>
      <c r="G159" s="68" t="s">
        <v>3833</v>
      </c>
      <c r="H159" s="68" t="s">
        <v>3708</v>
      </c>
      <c r="I159" s="69">
        <v>44835</v>
      </c>
      <c r="J159" s="69">
        <v>45200</v>
      </c>
      <c r="K159" s="76">
        <v>45565</v>
      </c>
      <c r="L159" s="68" t="s">
        <v>3674</v>
      </c>
      <c r="M159" s="71" t="s">
        <v>4488</v>
      </c>
      <c r="N159" t="s">
        <v>629</v>
      </c>
      <c r="O159" t="s">
        <v>1119</v>
      </c>
      <c r="P159" t="str">
        <f t="shared" si="2"/>
        <v>Red_23/24_VS_KAIS_2</v>
      </c>
      <c r="Q159">
        <f>VLOOKUP(P159,ar_skupina!L$2:M$136,2,FALSE())</f>
        <v>20</v>
      </c>
    </row>
    <row r="160" spans="1:17" ht="20.100000000000001" customHeight="1" x14ac:dyDescent="0.25">
      <c r="A160" s="67">
        <v>159</v>
      </c>
      <c r="B160" s="67">
        <v>3</v>
      </c>
      <c r="C160" s="68" t="s">
        <v>2727</v>
      </c>
      <c r="D160" s="68" t="s">
        <v>2865</v>
      </c>
      <c r="E160" s="67">
        <v>80158</v>
      </c>
      <c r="F160" s="67">
        <v>1008000158</v>
      </c>
      <c r="G160" s="68" t="s">
        <v>3834</v>
      </c>
      <c r="H160" s="68" t="s">
        <v>3708</v>
      </c>
      <c r="I160" s="69">
        <v>44835</v>
      </c>
      <c r="J160" s="69">
        <v>45200</v>
      </c>
      <c r="K160" s="76">
        <v>45565</v>
      </c>
      <c r="L160" s="68" t="s">
        <v>3674</v>
      </c>
      <c r="M160" s="71" t="s">
        <v>4488</v>
      </c>
      <c r="N160" t="s">
        <v>629</v>
      </c>
      <c r="O160" t="s">
        <v>1119</v>
      </c>
      <c r="P160" t="str">
        <f t="shared" si="2"/>
        <v>Red_23/24_VS_KAIS_2</v>
      </c>
      <c r="Q160">
        <f>VLOOKUP(P160,ar_skupina!L$2:M$136,2,FALSE())</f>
        <v>20</v>
      </c>
    </row>
    <row r="161" spans="1:17" ht="20.100000000000001" customHeight="1" x14ac:dyDescent="0.25">
      <c r="A161" s="67">
        <v>160</v>
      </c>
      <c r="B161" s="67">
        <v>3</v>
      </c>
      <c r="C161" s="68" t="s">
        <v>2866</v>
      </c>
      <c r="D161" s="68" t="s">
        <v>2867</v>
      </c>
      <c r="E161" s="67">
        <v>80159</v>
      </c>
      <c r="F161" s="67">
        <v>1008000159</v>
      </c>
      <c r="G161" s="68" t="s">
        <v>3835</v>
      </c>
      <c r="H161" s="68" t="s">
        <v>3708</v>
      </c>
      <c r="I161" s="69">
        <v>44835</v>
      </c>
      <c r="J161" s="69">
        <v>45200</v>
      </c>
      <c r="K161" s="76">
        <v>45565</v>
      </c>
      <c r="L161" s="68" t="s">
        <v>3674</v>
      </c>
      <c r="M161" s="71" t="s">
        <v>4488</v>
      </c>
      <c r="N161" t="s">
        <v>629</v>
      </c>
      <c r="O161" t="s">
        <v>1119</v>
      </c>
      <c r="P161" t="str">
        <f t="shared" si="2"/>
        <v>Red_23/24_VS_KAIS_2</v>
      </c>
      <c r="Q161">
        <f>VLOOKUP(P161,ar_skupina!L$2:M$136,2,FALSE())</f>
        <v>20</v>
      </c>
    </row>
    <row r="162" spans="1:17" ht="20.100000000000001" customHeight="1" x14ac:dyDescent="0.25">
      <c r="A162" s="67">
        <v>161</v>
      </c>
      <c r="B162" s="67">
        <v>3</v>
      </c>
      <c r="C162" s="68" t="s">
        <v>2868</v>
      </c>
      <c r="D162" s="68" t="s">
        <v>2869</v>
      </c>
      <c r="E162" s="67">
        <v>80160</v>
      </c>
      <c r="F162" s="67">
        <v>1008000160</v>
      </c>
      <c r="G162" s="68" t="s">
        <v>3836</v>
      </c>
      <c r="H162" s="68" t="s">
        <v>3708</v>
      </c>
      <c r="I162" s="69">
        <v>44835</v>
      </c>
      <c r="J162" s="69">
        <v>45200</v>
      </c>
      <c r="K162" s="76">
        <v>45565</v>
      </c>
      <c r="L162" s="68" t="s">
        <v>3674</v>
      </c>
      <c r="M162" s="71" t="s">
        <v>4488</v>
      </c>
      <c r="N162" t="s">
        <v>629</v>
      </c>
      <c r="O162" t="s">
        <v>1119</v>
      </c>
      <c r="P162" t="str">
        <f t="shared" si="2"/>
        <v>Red_23/24_VS_KAIS_2</v>
      </c>
      <c r="Q162">
        <f>VLOOKUP(P162,ar_skupina!L$2:M$136,2,FALSE())</f>
        <v>20</v>
      </c>
    </row>
    <row r="163" spans="1:17" ht="20.100000000000001" customHeight="1" x14ac:dyDescent="0.25">
      <c r="A163" s="67">
        <v>162</v>
      </c>
      <c r="B163" s="67">
        <v>3</v>
      </c>
      <c r="C163" s="68" t="s">
        <v>2870</v>
      </c>
      <c r="D163" s="68" t="s">
        <v>2871</v>
      </c>
      <c r="E163" s="67">
        <v>80161</v>
      </c>
      <c r="F163" s="67">
        <v>1008000161</v>
      </c>
      <c r="G163" s="68" t="s">
        <v>3837</v>
      </c>
      <c r="H163" s="68" t="s">
        <v>3708</v>
      </c>
      <c r="I163" s="69">
        <v>44835</v>
      </c>
      <c r="J163" s="69">
        <v>45200</v>
      </c>
      <c r="K163" s="76">
        <v>45565</v>
      </c>
      <c r="L163" s="68" t="s">
        <v>3674</v>
      </c>
      <c r="M163" s="71" t="s">
        <v>4488</v>
      </c>
      <c r="N163" t="s">
        <v>629</v>
      </c>
      <c r="O163" t="s">
        <v>1119</v>
      </c>
      <c r="P163" t="str">
        <f t="shared" si="2"/>
        <v>Red_23/24_VS_KAIS_2</v>
      </c>
      <c r="Q163">
        <f>VLOOKUP(P163,ar_skupina!L$2:M$136,2,FALSE())</f>
        <v>20</v>
      </c>
    </row>
    <row r="164" spans="1:17" ht="20.100000000000001" customHeight="1" x14ac:dyDescent="0.25">
      <c r="A164" s="67">
        <v>163</v>
      </c>
      <c r="B164" s="67">
        <v>3</v>
      </c>
      <c r="C164" s="68" t="s">
        <v>2725</v>
      </c>
      <c r="D164" s="68" t="s">
        <v>2872</v>
      </c>
      <c r="E164" s="67">
        <v>80162</v>
      </c>
      <c r="F164" s="67">
        <v>1008000162</v>
      </c>
      <c r="G164" s="68" t="s">
        <v>3838</v>
      </c>
      <c r="H164" s="68" t="s">
        <v>3708</v>
      </c>
      <c r="I164" s="69">
        <v>44835</v>
      </c>
      <c r="J164" s="69">
        <v>45200</v>
      </c>
      <c r="K164" s="76">
        <v>45565</v>
      </c>
      <c r="L164" s="68" t="s">
        <v>3674</v>
      </c>
      <c r="M164" s="71" t="s">
        <v>4488</v>
      </c>
      <c r="N164" t="s">
        <v>629</v>
      </c>
      <c r="O164" t="s">
        <v>1119</v>
      </c>
      <c r="P164" t="str">
        <f t="shared" si="2"/>
        <v>Red_23/24_VS_KAIS_2</v>
      </c>
      <c r="Q164">
        <f>VLOOKUP(P164,ar_skupina!L$2:M$136,2,FALSE())</f>
        <v>20</v>
      </c>
    </row>
    <row r="165" spans="1:17" ht="20.100000000000001" customHeight="1" x14ac:dyDescent="0.25">
      <c r="A165" s="67">
        <v>164</v>
      </c>
      <c r="B165" s="67">
        <v>3</v>
      </c>
      <c r="C165" s="68" t="s">
        <v>2873</v>
      </c>
      <c r="D165" s="68" t="s">
        <v>2874</v>
      </c>
      <c r="E165" s="67">
        <v>80163</v>
      </c>
      <c r="F165" s="67">
        <v>1008000163</v>
      </c>
      <c r="G165" s="68" t="s">
        <v>3839</v>
      </c>
      <c r="H165" s="68" t="s">
        <v>3708</v>
      </c>
      <c r="I165" s="69">
        <v>44835</v>
      </c>
      <c r="J165" s="69">
        <v>45200</v>
      </c>
      <c r="K165" s="76">
        <v>45565</v>
      </c>
      <c r="L165" s="68" t="s">
        <v>3674</v>
      </c>
      <c r="M165" s="71" t="s">
        <v>4488</v>
      </c>
      <c r="N165" t="s">
        <v>629</v>
      </c>
      <c r="O165" t="s">
        <v>1119</v>
      </c>
      <c r="P165" t="str">
        <f t="shared" si="2"/>
        <v>Red_23/24_VS_KAIS_2</v>
      </c>
      <c r="Q165">
        <f>VLOOKUP(P165,ar_skupina!L$2:M$136,2,FALSE())</f>
        <v>20</v>
      </c>
    </row>
    <row r="166" spans="1:17" ht="20.100000000000001" customHeight="1" x14ac:dyDescent="0.25">
      <c r="A166" s="67">
        <v>165</v>
      </c>
      <c r="B166" s="67">
        <v>3</v>
      </c>
      <c r="C166" s="68" t="s">
        <v>2875</v>
      </c>
      <c r="D166" s="68" t="s">
        <v>2876</v>
      </c>
      <c r="E166" s="67">
        <v>80164</v>
      </c>
      <c r="F166" s="67">
        <v>1008000164</v>
      </c>
      <c r="G166" s="68" t="s">
        <v>3840</v>
      </c>
      <c r="H166" s="68" t="s">
        <v>3708</v>
      </c>
      <c r="I166" s="69">
        <v>44835</v>
      </c>
      <c r="J166" s="69">
        <v>45200</v>
      </c>
      <c r="K166" s="76">
        <v>45565</v>
      </c>
      <c r="L166" s="68" t="s">
        <v>3674</v>
      </c>
      <c r="M166" s="71" t="s">
        <v>4488</v>
      </c>
      <c r="N166" t="s">
        <v>629</v>
      </c>
      <c r="O166" t="s">
        <v>1119</v>
      </c>
      <c r="P166" t="str">
        <f t="shared" si="2"/>
        <v>Red_23/24_VS_KAIS_2</v>
      </c>
      <c r="Q166">
        <f>VLOOKUP(P166,ar_skupina!L$2:M$136,2,FALSE())</f>
        <v>20</v>
      </c>
    </row>
    <row r="167" spans="1:17" ht="20.100000000000001" customHeight="1" x14ac:dyDescent="0.25">
      <c r="A167" s="67">
        <v>166</v>
      </c>
      <c r="B167" s="67">
        <v>3</v>
      </c>
      <c r="C167" s="68" t="s">
        <v>2877</v>
      </c>
      <c r="D167" s="68" t="s">
        <v>2878</v>
      </c>
      <c r="E167" s="67">
        <v>80165</v>
      </c>
      <c r="F167" s="67">
        <v>1008000165</v>
      </c>
      <c r="G167" s="68" t="s">
        <v>3841</v>
      </c>
      <c r="H167" s="68" t="s">
        <v>3708</v>
      </c>
      <c r="I167" s="69">
        <v>44835</v>
      </c>
      <c r="J167" s="69">
        <v>45200</v>
      </c>
      <c r="K167" s="76">
        <v>45565</v>
      </c>
      <c r="L167" s="68" t="s">
        <v>3674</v>
      </c>
      <c r="M167" s="71" t="s">
        <v>4488</v>
      </c>
      <c r="N167" t="s">
        <v>629</v>
      </c>
      <c r="O167" t="s">
        <v>1119</v>
      </c>
      <c r="P167" t="str">
        <f t="shared" si="2"/>
        <v>Red_23/24_VS_KAIS_2</v>
      </c>
      <c r="Q167">
        <f>VLOOKUP(P167,ar_skupina!L$2:M$136,2,FALSE())</f>
        <v>20</v>
      </c>
    </row>
    <row r="168" spans="1:17" ht="20.100000000000001" customHeight="1" x14ac:dyDescent="0.25">
      <c r="A168" s="67">
        <v>167</v>
      </c>
      <c r="B168" s="67">
        <v>3</v>
      </c>
      <c r="C168" s="68" t="s">
        <v>2879</v>
      </c>
      <c r="D168" s="68" t="s">
        <v>2880</v>
      </c>
      <c r="E168" s="67">
        <v>80166</v>
      </c>
      <c r="F168" s="67">
        <v>1008000166</v>
      </c>
      <c r="G168" s="68" t="s">
        <v>3842</v>
      </c>
      <c r="H168" s="68" t="s">
        <v>3708</v>
      </c>
      <c r="I168" s="69">
        <v>44835</v>
      </c>
      <c r="J168" s="69">
        <v>45200</v>
      </c>
      <c r="K168" s="76">
        <v>45565</v>
      </c>
      <c r="L168" s="68" t="s">
        <v>3674</v>
      </c>
      <c r="M168" s="71" t="s">
        <v>4488</v>
      </c>
      <c r="N168" t="s">
        <v>629</v>
      </c>
      <c r="O168" t="s">
        <v>1119</v>
      </c>
      <c r="P168" t="str">
        <f t="shared" si="2"/>
        <v>Red_23/24_VS_KAIS_2</v>
      </c>
      <c r="Q168">
        <f>VLOOKUP(P168,ar_skupina!L$2:M$136,2,FALSE())</f>
        <v>20</v>
      </c>
    </row>
    <row r="169" spans="1:17" ht="20.100000000000001" customHeight="1" x14ac:dyDescent="0.25">
      <c r="A169" s="67">
        <v>168</v>
      </c>
      <c r="B169" s="67">
        <v>3</v>
      </c>
      <c r="C169" s="68" t="s">
        <v>2881</v>
      </c>
      <c r="D169" s="68" t="s">
        <v>2707</v>
      </c>
      <c r="E169" s="67">
        <v>80167</v>
      </c>
      <c r="F169" s="67">
        <v>1008000167</v>
      </c>
      <c r="G169" s="68" t="s">
        <v>3843</v>
      </c>
      <c r="H169" s="68" t="s">
        <v>3708</v>
      </c>
      <c r="I169" s="69">
        <v>44835</v>
      </c>
      <c r="J169" s="69">
        <v>45200</v>
      </c>
      <c r="K169" s="76">
        <v>45565</v>
      </c>
      <c r="L169" s="68" t="s">
        <v>3674</v>
      </c>
      <c r="M169" s="71" t="s">
        <v>4488</v>
      </c>
      <c r="N169" t="s">
        <v>629</v>
      </c>
      <c r="O169" t="s">
        <v>1119</v>
      </c>
      <c r="P169" t="str">
        <f t="shared" si="2"/>
        <v>Red_23/24_VS_KAIS_2</v>
      </c>
      <c r="Q169">
        <f>VLOOKUP(P169,ar_skupina!L$2:M$136,2,FALSE())</f>
        <v>20</v>
      </c>
    </row>
    <row r="170" spans="1:17" ht="20.100000000000001" customHeight="1" x14ac:dyDescent="0.25">
      <c r="A170" s="67">
        <v>169</v>
      </c>
      <c r="B170" s="67">
        <v>3</v>
      </c>
      <c r="C170" s="68" t="s">
        <v>2882</v>
      </c>
      <c r="D170" s="68" t="s">
        <v>2883</v>
      </c>
      <c r="E170" s="67">
        <v>80168</v>
      </c>
      <c r="F170" s="67">
        <v>1008000168</v>
      </c>
      <c r="G170" s="68" t="s">
        <v>3844</v>
      </c>
      <c r="H170" s="68" t="s">
        <v>3708</v>
      </c>
      <c r="I170" s="69">
        <v>44835</v>
      </c>
      <c r="J170" s="69">
        <v>45200</v>
      </c>
      <c r="K170" s="76">
        <v>45565</v>
      </c>
      <c r="L170" s="68" t="s">
        <v>3674</v>
      </c>
      <c r="M170" s="71" t="s">
        <v>4488</v>
      </c>
      <c r="N170" t="s">
        <v>629</v>
      </c>
      <c r="O170" t="s">
        <v>1119</v>
      </c>
      <c r="P170" t="str">
        <f t="shared" si="2"/>
        <v>Red_23/24_VS_KAIS_2</v>
      </c>
      <c r="Q170">
        <f>VLOOKUP(P170,ar_skupina!L$2:M$136,2,FALSE())</f>
        <v>20</v>
      </c>
    </row>
    <row r="171" spans="1:17" ht="20.100000000000001" customHeight="1" x14ac:dyDescent="0.25">
      <c r="A171" s="67">
        <v>170</v>
      </c>
      <c r="B171" s="67">
        <v>3</v>
      </c>
      <c r="C171" s="68" t="s">
        <v>2617</v>
      </c>
      <c r="D171" s="68" t="s">
        <v>2884</v>
      </c>
      <c r="E171" s="67">
        <v>80169</v>
      </c>
      <c r="F171" s="67">
        <v>1008000169</v>
      </c>
      <c r="G171" s="68" t="s">
        <v>3845</v>
      </c>
      <c r="H171" s="68" t="s">
        <v>3708</v>
      </c>
      <c r="I171" s="69">
        <v>44835</v>
      </c>
      <c r="J171" s="69">
        <v>45200</v>
      </c>
      <c r="K171" s="76">
        <v>45565</v>
      </c>
      <c r="L171" s="68" t="s">
        <v>3674</v>
      </c>
      <c r="M171" s="71" t="s">
        <v>4488</v>
      </c>
      <c r="N171" t="s">
        <v>629</v>
      </c>
      <c r="O171" t="s">
        <v>1119</v>
      </c>
      <c r="P171" t="str">
        <f t="shared" si="2"/>
        <v>Red_23/24_VS_KAIS_2</v>
      </c>
      <c r="Q171">
        <f>VLOOKUP(P171,ar_skupina!L$2:M$136,2,FALSE())</f>
        <v>20</v>
      </c>
    </row>
    <row r="172" spans="1:17" ht="20.100000000000001" customHeight="1" x14ac:dyDescent="0.25">
      <c r="A172" s="67">
        <v>171</v>
      </c>
      <c r="B172" s="67">
        <v>3</v>
      </c>
      <c r="C172" s="68" t="s">
        <v>2885</v>
      </c>
      <c r="D172" s="68" t="s">
        <v>2886</v>
      </c>
      <c r="E172" s="67">
        <v>80170</v>
      </c>
      <c r="F172" s="67">
        <v>1008000170</v>
      </c>
      <c r="G172" s="68" t="s">
        <v>3846</v>
      </c>
      <c r="H172" s="68" t="s">
        <v>3708</v>
      </c>
      <c r="I172" s="69">
        <v>44835</v>
      </c>
      <c r="J172" s="69">
        <v>45200</v>
      </c>
      <c r="K172" s="76">
        <v>45565</v>
      </c>
      <c r="L172" s="68" t="s">
        <v>3674</v>
      </c>
      <c r="M172" s="71" t="s">
        <v>4488</v>
      </c>
      <c r="N172" t="s">
        <v>629</v>
      </c>
      <c r="O172" t="s">
        <v>1119</v>
      </c>
      <c r="P172" t="str">
        <f t="shared" si="2"/>
        <v>Red_23/24_VS_KAIS_2</v>
      </c>
      <c r="Q172">
        <f>VLOOKUP(P172,ar_skupina!L$2:M$136,2,FALSE())</f>
        <v>20</v>
      </c>
    </row>
    <row r="173" spans="1:17" ht="20.100000000000001" customHeight="1" x14ac:dyDescent="0.25">
      <c r="A173" s="67">
        <v>172</v>
      </c>
      <c r="B173" s="67">
        <v>3</v>
      </c>
      <c r="C173" s="68" t="s">
        <v>2887</v>
      </c>
      <c r="D173" s="68" t="s">
        <v>2888</v>
      </c>
      <c r="E173" s="67">
        <v>80171</v>
      </c>
      <c r="F173" s="67">
        <v>1008000171</v>
      </c>
      <c r="G173" s="68" t="s">
        <v>3847</v>
      </c>
      <c r="H173" s="68" t="s">
        <v>3708</v>
      </c>
      <c r="I173" s="69">
        <v>44835</v>
      </c>
      <c r="J173" s="69">
        <v>45200</v>
      </c>
      <c r="K173" s="76">
        <v>45565</v>
      </c>
      <c r="L173" s="68" t="s">
        <v>4489</v>
      </c>
      <c r="M173" s="71" t="s">
        <v>4488</v>
      </c>
      <c r="N173" t="s">
        <v>629</v>
      </c>
      <c r="O173" t="s">
        <v>1119</v>
      </c>
      <c r="P173" t="str">
        <f t="shared" si="2"/>
        <v>Izr_23/24_VS_KAIS_2</v>
      </c>
      <c r="Q173">
        <f>VLOOKUP(P173,ar_skupina!L$2:M$136,2,FALSE())</f>
        <v>99</v>
      </c>
    </row>
    <row r="174" spans="1:17" ht="20.100000000000001" customHeight="1" x14ac:dyDescent="0.25">
      <c r="A174" s="67">
        <v>173</v>
      </c>
      <c r="B174" s="67">
        <v>3</v>
      </c>
      <c r="C174" s="68" t="s">
        <v>2889</v>
      </c>
      <c r="D174" s="68" t="s">
        <v>2890</v>
      </c>
      <c r="E174" s="67">
        <v>80172</v>
      </c>
      <c r="F174" s="67">
        <v>1008000172</v>
      </c>
      <c r="G174" s="68" t="s">
        <v>3848</v>
      </c>
      <c r="H174" s="68" t="s">
        <v>3708</v>
      </c>
      <c r="I174" s="69">
        <v>44835</v>
      </c>
      <c r="J174" s="69">
        <v>45200</v>
      </c>
      <c r="K174" s="76">
        <v>45565</v>
      </c>
      <c r="L174" s="68" t="s">
        <v>4489</v>
      </c>
      <c r="M174" s="71" t="s">
        <v>4488</v>
      </c>
      <c r="N174" t="s">
        <v>629</v>
      </c>
      <c r="O174" t="s">
        <v>1119</v>
      </c>
      <c r="P174" t="str">
        <f t="shared" si="2"/>
        <v>Izr_23/24_VS_KAIS_2</v>
      </c>
      <c r="Q174">
        <f>VLOOKUP(P174,ar_skupina!L$2:M$136,2,FALSE())</f>
        <v>99</v>
      </c>
    </row>
    <row r="175" spans="1:17" ht="20.100000000000001" customHeight="1" x14ac:dyDescent="0.25">
      <c r="A175" s="67">
        <v>174</v>
      </c>
      <c r="B175" s="67">
        <v>3</v>
      </c>
      <c r="C175" s="68" t="s">
        <v>2609</v>
      </c>
      <c r="D175" s="68" t="s">
        <v>2891</v>
      </c>
      <c r="E175" s="67">
        <v>80173</v>
      </c>
      <c r="F175" s="67">
        <v>1008000173</v>
      </c>
      <c r="G175" s="68" t="s">
        <v>3849</v>
      </c>
      <c r="H175" s="68" t="s">
        <v>3708</v>
      </c>
      <c r="I175" s="69">
        <v>44835</v>
      </c>
      <c r="J175" s="69">
        <v>45200</v>
      </c>
      <c r="K175" s="76">
        <v>45565</v>
      </c>
      <c r="L175" s="68" t="s">
        <v>4489</v>
      </c>
      <c r="M175" s="71" t="s">
        <v>4488</v>
      </c>
      <c r="N175" t="s">
        <v>629</v>
      </c>
      <c r="O175" t="s">
        <v>1119</v>
      </c>
      <c r="P175" t="str">
        <f t="shared" si="2"/>
        <v>Izr_23/24_VS_KAIS_2</v>
      </c>
      <c r="Q175">
        <f>VLOOKUP(P175,ar_skupina!L$2:M$136,2,FALSE())</f>
        <v>99</v>
      </c>
    </row>
    <row r="176" spans="1:17" ht="20.100000000000001" customHeight="1" x14ac:dyDescent="0.25">
      <c r="A176" s="67">
        <v>175</v>
      </c>
      <c r="B176" s="67">
        <v>3</v>
      </c>
      <c r="C176" s="68" t="s">
        <v>2892</v>
      </c>
      <c r="D176" s="68" t="s">
        <v>2893</v>
      </c>
      <c r="E176" s="67">
        <v>80174</v>
      </c>
      <c r="F176" s="67">
        <v>1008000174</v>
      </c>
      <c r="G176" s="68" t="s">
        <v>3850</v>
      </c>
      <c r="H176" s="68" t="s">
        <v>3708</v>
      </c>
      <c r="I176" s="69">
        <v>44835</v>
      </c>
      <c r="J176" s="69">
        <v>45200</v>
      </c>
      <c r="K176" s="76">
        <v>45565</v>
      </c>
      <c r="L176" s="68" t="s">
        <v>4489</v>
      </c>
      <c r="M176" s="71" t="s">
        <v>4488</v>
      </c>
      <c r="N176" t="s">
        <v>629</v>
      </c>
      <c r="O176" t="s">
        <v>1119</v>
      </c>
      <c r="P176" t="str">
        <f t="shared" si="2"/>
        <v>Izr_23/24_VS_KAIS_2</v>
      </c>
      <c r="Q176">
        <f>VLOOKUP(P176,ar_skupina!L$2:M$136,2,FALSE())</f>
        <v>99</v>
      </c>
    </row>
    <row r="177" spans="1:17" ht="20.100000000000001" customHeight="1" x14ac:dyDescent="0.25">
      <c r="A177" s="67">
        <v>176</v>
      </c>
      <c r="B177" s="67">
        <v>3</v>
      </c>
      <c r="C177" s="68" t="s">
        <v>2894</v>
      </c>
      <c r="D177" s="68" t="s">
        <v>2895</v>
      </c>
      <c r="E177" s="67">
        <v>80175</v>
      </c>
      <c r="F177" s="67">
        <v>1008000175</v>
      </c>
      <c r="G177" s="68" t="s">
        <v>3851</v>
      </c>
      <c r="H177" s="68" t="s">
        <v>3708</v>
      </c>
      <c r="I177" s="69">
        <v>44835</v>
      </c>
      <c r="J177" s="69">
        <v>45200</v>
      </c>
      <c r="K177" s="76">
        <v>45565</v>
      </c>
      <c r="L177" s="68" t="s">
        <v>4489</v>
      </c>
      <c r="M177" s="71" t="s">
        <v>4488</v>
      </c>
      <c r="N177" t="s">
        <v>629</v>
      </c>
      <c r="O177" t="s">
        <v>1119</v>
      </c>
      <c r="P177" t="str">
        <f t="shared" si="2"/>
        <v>Izr_23/24_VS_KAIS_2</v>
      </c>
      <c r="Q177">
        <f>VLOOKUP(P177,ar_skupina!L$2:M$136,2,FALSE())</f>
        <v>99</v>
      </c>
    </row>
    <row r="178" spans="1:17" ht="20.100000000000001" customHeight="1" x14ac:dyDescent="0.25">
      <c r="A178" s="67">
        <v>177</v>
      </c>
      <c r="B178" s="67">
        <v>3</v>
      </c>
      <c r="C178" s="68" t="s">
        <v>2816</v>
      </c>
      <c r="D178" s="68" t="s">
        <v>2896</v>
      </c>
      <c r="E178" s="67">
        <v>80176</v>
      </c>
      <c r="F178" s="67">
        <v>1008000176</v>
      </c>
      <c r="G178" s="68" t="s">
        <v>3852</v>
      </c>
      <c r="H178" s="68" t="s">
        <v>3708</v>
      </c>
      <c r="I178" s="69">
        <v>44835</v>
      </c>
      <c r="J178" s="69">
        <v>45200</v>
      </c>
      <c r="K178" s="76">
        <v>45565</v>
      </c>
      <c r="L178" s="68" t="s">
        <v>4489</v>
      </c>
      <c r="M178" s="71" t="s">
        <v>4488</v>
      </c>
      <c r="N178" t="s">
        <v>629</v>
      </c>
      <c r="O178" t="s">
        <v>1119</v>
      </c>
      <c r="P178" t="str">
        <f t="shared" si="2"/>
        <v>Izr_23/24_VS_KAIS_2</v>
      </c>
      <c r="Q178">
        <f>VLOOKUP(P178,ar_skupina!L$2:M$136,2,FALSE())</f>
        <v>99</v>
      </c>
    </row>
    <row r="179" spans="1:17" ht="20.100000000000001" customHeight="1" x14ac:dyDescent="0.25">
      <c r="A179" s="67">
        <v>178</v>
      </c>
      <c r="B179" s="67">
        <v>3</v>
      </c>
      <c r="C179" s="68" t="s">
        <v>2897</v>
      </c>
      <c r="D179" s="68" t="s">
        <v>2898</v>
      </c>
      <c r="E179" s="67">
        <v>80177</v>
      </c>
      <c r="F179" s="67">
        <v>1008000177</v>
      </c>
      <c r="G179" s="68" t="s">
        <v>3853</v>
      </c>
      <c r="H179" s="68" t="s">
        <v>3708</v>
      </c>
      <c r="I179" s="69">
        <v>44835</v>
      </c>
      <c r="J179" s="69">
        <v>45200</v>
      </c>
      <c r="K179" s="76">
        <v>45565</v>
      </c>
      <c r="L179" s="68" t="s">
        <v>4489</v>
      </c>
      <c r="M179" s="71" t="s">
        <v>4488</v>
      </c>
      <c r="N179" t="s">
        <v>629</v>
      </c>
      <c r="O179" t="s">
        <v>1119</v>
      </c>
      <c r="P179" t="str">
        <f t="shared" si="2"/>
        <v>Izr_23/24_VS_KAIS_2</v>
      </c>
      <c r="Q179">
        <f>VLOOKUP(P179,ar_skupina!L$2:M$136,2,FALSE())</f>
        <v>99</v>
      </c>
    </row>
    <row r="180" spans="1:17" ht="20.100000000000001" customHeight="1" x14ac:dyDescent="0.25">
      <c r="A180" s="67">
        <v>179</v>
      </c>
      <c r="B180" s="67">
        <v>3</v>
      </c>
      <c r="C180" s="68" t="s">
        <v>2899</v>
      </c>
      <c r="D180" s="68" t="s">
        <v>2900</v>
      </c>
      <c r="E180" s="67">
        <v>80178</v>
      </c>
      <c r="F180" s="67">
        <v>1008000178</v>
      </c>
      <c r="G180" s="68" t="s">
        <v>3854</v>
      </c>
      <c r="H180" s="68" t="s">
        <v>3708</v>
      </c>
      <c r="I180" s="69">
        <v>44835</v>
      </c>
      <c r="J180" s="69">
        <v>45200</v>
      </c>
      <c r="K180" s="76">
        <v>45565</v>
      </c>
      <c r="L180" s="68" t="s">
        <v>4489</v>
      </c>
      <c r="M180" s="71" t="s">
        <v>4488</v>
      </c>
      <c r="N180" t="s">
        <v>629</v>
      </c>
      <c r="O180" t="s">
        <v>1119</v>
      </c>
      <c r="P180" t="str">
        <f t="shared" si="2"/>
        <v>Izr_23/24_VS_KAIS_2</v>
      </c>
      <c r="Q180">
        <f>VLOOKUP(P180,ar_skupina!L$2:M$136,2,FALSE())</f>
        <v>99</v>
      </c>
    </row>
    <row r="181" spans="1:17" ht="20.100000000000001" customHeight="1" x14ac:dyDescent="0.25">
      <c r="A181" s="67">
        <v>180</v>
      </c>
      <c r="B181" s="67">
        <v>3</v>
      </c>
      <c r="C181" s="68" t="s">
        <v>2651</v>
      </c>
      <c r="D181" s="68" t="s">
        <v>2901</v>
      </c>
      <c r="E181" s="67">
        <v>80179</v>
      </c>
      <c r="F181" s="67">
        <v>1008000179</v>
      </c>
      <c r="G181" s="68" t="s">
        <v>3855</v>
      </c>
      <c r="H181" s="68" t="s">
        <v>3708</v>
      </c>
      <c r="I181" s="69">
        <v>44835</v>
      </c>
      <c r="J181" s="69">
        <v>45200</v>
      </c>
      <c r="K181" s="76">
        <v>45565</v>
      </c>
      <c r="L181" s="68" t="s">
        <v>4489</v>
      </c>
      <c r="M181" s="71" t="s">
        <v>4488</v>
      </c>
      <c r="N181" t="s">
        <v>629</v>
      </c>
      <c r="O181" t="s">
        <v>1119</v>
      </c>
      <c r="P181" t="str">
        <f t="shared" si="2"/>
        <v>Izr_23/24_VS_KAIS_2</v>
      </c>
      <c r="Q181">
        <f>VLOOKUP(P181,ar_skupina!L$2:M$136,2,FALSE())</f>
        <v>99</v>
      </c>
    </row>
    <row r="182" spans="1:17" ht="20.100000000000001" customHeight="1" x14ac:dyDescent="0.25">
      <c r="A182" s="67">
        <v>181</v>
      </c>
      <c r="B182" s="67">
        <v>3</v>
      </c>
      <c r="C182" s="68" t="s">
        <v>2902</v>
      </c>
      <c r="D182" s="68" t="s">
        <v>2837</v>
      </c>
      <c r="E182" s="67">
        <v>80180</v>
      </c>
      <c r="F182" s="67">
        <v>1008000180</v>
      </c>
      <c r="G182" s="68" t="s">
        <v>3856</v>
      </c>
      <c r="H182" s="68" t="s">
        <v>3725</v>
      </c>
      <c r="I182" s="69">
        <v>44470</v>
      </c>
      <c r="J182" s="69">
        <v>45200</v>
      </c>
      <c r="K182" s="76">
        <v>45565</v>
      </c>
      <c r="L182" s="68" t="s">
        <v>3674</v>
      </c>
      <c r="M182" s="71" t="s">
        <v>4488</v>
      </c>
      <c r="N182" t="s">
        <v>629</v>
      </c>
      <c r="O182" t="s">
        <v>1119</v>
      </c>
      <c r="P182" t="str">
        <f t="shared" si="2"/>
        <v>Red_23/24_VS_KAIS_3</v>
      </c>
      <c r="Q182">
        <f>VLOOKUP(P182,ar_skupina!L$2:M$136,2,FALSE())</f>
        <v>41</v>
      </c>
    </row>
    <row r="183" spans="1:17" ht="20.100000000000001" customHeight="1" x14ac:dyDescent="0.25">
      <c r="A183" s="67">
        <v>182</v>
      </c>
      <c r="B183" s="67">
        <v>3</v>
      </c>
      <c r="C183" s="68" t="s">
        <v>2697</v>
      </c>
      <c r="D183" s="68" t="s">
        <v>2903</v>
      </c>
      <c r="E183" s="67">
        <v>80181</v>
      </c>
      <c r="F183" s="67">
        <v>1008000181</v>
      </c>
      <c r="G183" s="68" t="s">
        <v>3857</v>
      </c>
      <c r="H183" s="68" t="s">
        <v>3725</v>
      </c>
      <c r="I183" s="69">
        <v>44470</v>
      </c>
      <c r="J183" s="69">
        <v>45200</v>
      </c>
      <c r="K183" s="76">
        <v>45565</v>
      </c>
      <c r="L183" s="68" t="s">
        <v>3674</v>
      </c>
      <c r="M183" s="71" t="s">
        <v>4491</v>
      </c>
      <c r="N183" t="s">
        <v>629</v>
      </c>
      <c r="O183" t="s">
        <v>1119</v>
      </c>
      <c r="P183" t="str">
        <f t="shared" si="2"/>
        <v>Red_23/24_VS_KAIS_3</v>
      </c>
      <c r="Q183">
        <f>VLOOKUP(P183,ar_skupina!L$2:M$136,2,FALSE())</f>
        <v>41</v>
      </c>
    </row>
    <row r="184" spans="1:17" ht="20.100000000000001" customHeight="1" x14ac:dyDescent="0.25">
      <c r="A184" s="67">
        <v>183</v>
      </c>
      <c r="B184" s="67">
        <v>3</v>
      </c>
      <c r="C184" s="68" t="s">
        <v>2904</v>
      </c>
      <c r="D184" s="68" t="s">
        <v>2673</v>
      </c>
      <c r="E184" s="67">
        <v>80182</v>
      </c>
      <c r="F184" s="67">
        <v>1008000182</v>
      </c>
      <c r="G184" s="68" t="s">
        <v>3858</v>
      </c>
      <c r="H184" s="68" t="s">
        <v>3725</v>
      </c>
      <c r="I184" s="69">
        <v>44470</v>
      </c>
      <c r="J184" s="69">
        <v>45200</v>
      </c>
      <c r="K184" s="76">
        <v>45565</v>
      </c>
      <c r="L184" s="68" t="s">
        <v>3674</v>
      </c>
      <c r="M184" s="71" t="s">
        <v>4491</v>
      </c>
      <c r="N184" t="s">
        <v>629</v>
      </c>
      <c r="O184" t="s">
        <v>1119</v>
      </c>
      <c r="P184" t="str">
        <f t="shared" si="2"/>
        <v>Red_23/24_VS_KAIS_3</v>
      </c>
      <c r="Q184">
        <f>VLOOKUP(P184,ar_skupina!L$2:M$136,2,FALSE())</f>
        <v>41</v>
      </c>
    </row>
    <row r="185" spans="1:17" ht="20.100000000000001" customHeight="1" x14ac:dyDescent="0.25">
      <c r="A185" s="67">
        <v>184</v>
      </c>
      <c r="B185" s="67">
        <v>3</v>
      </c>
      <c r="C185" s="68" t="s">
        <v>2905</v>
      </c>
      <c r="D185" s="68" t="s">
        <v>2906</v>
      </c>
      <c r="E185" s="67">
        <v>80183</v>
      </c>
      <c r="F185" s="67">
        <v>1008000183</v>
      </c>
      <c r="G185" s="68" t="s">
        <v>3859</v>
      </c>
      <c r="H185" s="68" t="s">
        <v>3725</v>
      </c>
      <c r="I185" s="69">
        <v>44470</v>
      </c>
      <c r="J185" s="69">
        <v>45200</v>
      </c>
      <c r="K185" s="76">
        <v>45565</v>
      </c>
      <c r="L185" s="68" t="s">
        <v>3674</v>
      </c>
      <c r="M185" s="71" t="s">
        <v>4488</v>
      </c>
      <c r="N185" t="s">
        <v>629</v>
      </c>
      <c r="O185" t="s">
        <v>1119</v>
      </c>
      <c r="P185" t="str">
        <f t="shared" si="2"/>
        <v>Red_23/24_VS_KAIS_3</v>
      </c>
      <c r="Q185">
        <f>VLOOKUP(P185,ar_skupina!L$2:M$136,2,FALSE())</f>
        <v>41</v>
      </c>
    </row>
    <row r="186" spans="1:17" ht="20.100000000000001" customHeight="1" x14ac:dyDescent="0.25">
      <c r="A186" s="67">
        <v>185</v>
      </c>
      <c r="B186" s="67">
        <v>3</v>
      </c>
      <c r="C186" s="68" t="s">
        <v>2845</v>
      </c>
      <c r="D186" s="68" t="s">
        <v>2907</v>
      </c>
      <c r="E186" s="67">
        <v>80184</v>
      </c>
      <c r="F186" s="67">
        <v>1008000184</v>
      </c>
      <c r="G186" s="68" t="s">
        <v>3860</v>
      </c>
      <c r="H186" s="68" t="s">
        <v>3725</v>
      </c>
      <c r="I186" s="69">
        <v>44470</v>
      </c>
      <c r="J186" s="69">
        <v>45200</v>
      </c>
      <c r="K186" s="76">
        <v>45565</v>
      </c>
      <c r="L186" s="68" t="s">
        <v>3674</v>
      </c>
      <c r="M186" s="71" t="s">
        <v>4488</v>
      </c>
      <c r="N186" t="s">
        <v>629</v>
      </c>
      <c r="O186" t="s">
        <v>1119</v>
      </c>
      <c r="P186" t="str">
        <f t="shared" si="2"/>
        <v>Red_23/24_VS_KAIS_3</v>
      </c>
      <c r="Q186">
        <f>VLOOKUP(P186,ar_skupina!L$2:M$136,2,FALSE())</f>
        <v>41</v>
      </c>
    </row>
    <row r="187" spans="1:17" ht="20.100000000000001" customHeight="1" x14ac:dyDescent="0.25">
      <c r="A187" s="67">
        <v>186</v>
      </c>
      <c r="B187" s="67">
        <v>3</v>
      </c>
      <c r="C187" s="68" t="s">
        <v>2908</v>
      </c>
      <c r="D187" s="68" t="s">
        <v>2909</v>
      </c>
      <c r="E187" s="67">
        <v>80185</v>
      </c>
      <c r="F187" s="67">
        <v>1008000185</v>
      </c>
      <c r="G187" s="68" t="s">
        <v>3861</v>
      </c>
      <c r="H187" s="68" t="s">
        <v>3725</v>
      </c>
      <c r="I187" s="69">
        <v>44470</v>
      </c>
      <c r="J187" s="69">
        <v>45200</v>
      </c>
      <c r="K187" s="76">
        <v>45565</v>
      </c>
      <c r="L187" s="68" t="s">
        <v>3674</v>
      </c>
      <c r="M187" s="71" t="s">
        <v>4488</v>
      </c>
      <c r="N187" t="s">
        <v>629</v>
      </c>
      <c r="O187" t="s">
        <v>1119</v>
      </c>
      <c r="P187" t="str">
        <f t="shared" si="2"/>
        <v>Red_23/24_VS_KAIS_3</v>
      </c>
      <c r="Q187">
        <f>VLOOKUP(P187,ar_skupina!L$2:M$136,2,FALSE())</f>
        <v>41</v>
      </c>
    </row>
    <row r="188" spans="1:17" ht="20.100000000000001" customHeight="1" x14ac:dyDescent="0.25">
      <c r="A188" s="67">
        <v>187</v>
      </c>
      <c r="B188" s="67">
        <v>3</v>
      </c>
      <c r="C188" s="68" t="s">
        <v>2910</v>
      </c>
      <c r="D188" s="68" t="s">
        <v>2911</v>
      </c>
      <c r="E188" s="67">
        <v>80186</v>
      </c>
      <c r="F188" s="67">
        <v>1008000186</v>
      </c>
      <c r="G188" s="68" t="s">
        <v>3862</v>
      </c>
      <c r="H188" s="68" t="s">
        <v>3725</v>
      </c>
      <c r="I188" s="69">
        <v>44470</v>
      </c>
      <c r="J188" s="69">
        <v>45200</v>
      </c>
      <c r="K188" s="76">
        <v>45565</v>
      </c>
      <c r="L188" s="68" t="s">
        <v>3674</v>
      </c>
      <c r="M188" s="71" t="s">
        <v>4488</v>
      </c>
      <c r="N188" t="s">
        <v>629</v>
      </c>
      <c r="O188" t="s">
        <v>1119</v>
      </c>
      <c r="P188" t="str">
        <f t="shared" si="2"/>
        <v>Red_23/24_VS_KAIS_3</v>
      </c>
      <c r="Q188">
        <f>VLOOKUP(P188,ar_skupina!L$2:M$136,2,FALSE())</f>
        <v>41</v>
      </c>
    </row>
    <row r="189" spans="1:17" ht="20.100000000000001" customHeight="1" x14ac:dyDescent="0.25">
      <c r="A189" s="67">
        <v>188</v>
      </c>
      <c r="B189" s="67">
        <v>3</v>
      </c>
      <c r="C189" s="68" t="s">
        <v>2853</v>
      </c>
      <c r="D189" s="68" t="s">
        <v>2912</v>
      </c>
      <c r="E189" s="67">
        <v>80187</v>
      </c>
      <c r="F189" s="67">
        <v>1008000187</v>
      </c>
      <c r="G189" s="68" t="s">
        <v>3863</v>
      </c>
      <c r="H189" s="68" t="s">
        <v>3725</v>
      </c>
      <c r="I189" s="69">
        <v>44470</v>
      </c>
      <c r="J189" s="69">
        <v>45200</v>
      </c>
      <c r="K189" s="76">
        <v>45565</v>
      </c>
      <c r="L189" s="68" t="s">
        <v>3674</v>
      </c>
      <c r="M189" s="71" t="s">
        <v>4488</v>
      </c>
      <c r="N189" t="s">
        <v>629</v>
      </c>
      <c r="O189" t="s">
        <v>1119</v>
      </c>
      <c r="P189" t="str">
        <f t="shared" si="2"/>
        <v>Red_23/24_VS_KAIS_3</v>
      </c>
      <c r="Q189">
        <f>VLOOKUP(P189,ar_skupina!L$2:M$136,2,FALSE())</f>
        <v>41</v>
      </c>
    </row>
    <row r="190" spans="1:17" ht="20.100000000000001" customHeight="1" x14ac:dyDescent="0.25">
      <c r="A190" s="67">
        <v>189</v>
      </c>
      <c r="B190" s="67">
        <v>3</v>
      </c>
      <c r="C190" s="68" t="s">
        <v>2913</v>
      </c>
      <c r="D190" s="68" t="s">
        <v>2914</v>
      </c>
      <c r="E190" s="67">
        <v>80188</v>
      </c>
      <c r="F190" s="67">
        <v>1008000188</v>
      </c>
      <c r="G190" s="68" t="s">
        <v>3864</v>
      </c>
      <c r="H190" s="68" t="s">
        <v>3725</v>
      </c>
      <c r="I190" s="69">
        <v>44470</v>
      </c>
      <c r="J190" s="69">
        <v>45200</v>
      </c>
      <c r="K190" s="76">
        <v>45565</v>
      </c>
      <c r="L190" s="68" t="s">
        <v>3674</v>
      </c>
      <c r="M190" s="71" t="s">
        <v>4488</v>
      </c>
      <c r="N190" t="s">
        <v>629</v>
      </c>
      <c r="O190" t="s">
        <v>1119</v>
      </c>
      <c r="P190" t="str">
        <f t="shared" si="2"/>
        <v>Red_23/24_VS_KAIS_3</v>
      </c>
      <c r="Q190">
        <f>VLOOKUP(P190,ar_skupina!L$2:M$136,2,FALSE())</f>
        <v>41</v>
      </c>
    </row>
    <row r="191" spans="1:17" ht="20.100000000000001" customHeight="1" x14ac:dyDescent="0.25">
      <c r="A191" s="67">
        <v>190</v>
      </c>
      <c r="B191" s="67">
        <v>3</v>
      </c>
      <c r="C191" s="68" t="s">
        <v>2915</v>
      </c>
      <c r="D191" s="68" t="s">
        <v>2916</v>
      </c>
      <c r="E191" s="67">
        <v>80189</v>
      </c>
      <c r="F191" s="67">
        <v>1008000189</v>
      </c>
      <c r="G191" s="68" t="s">
        <v>3865</v>
      </c>
      <c r="H191" s="68" t="s">
        <v>3725</v>
      </c>
      <c r="I191" s="69">
        <v>44470</v>
      </c>
      <c r="J191" s="69">
        <v>45200</v>
      </c>
      <c r="K191" s="76">
        <v>45565</v>
      </c>
      <c r="L191" s="68" t="s">
        <v>3674</v>
      </c>
      <c r="M191" s="71" t="s">
        <v>4488</v>
      </c>
      <c r="N191" t="s">
        <v>629</v>
      </c>
      <c r="O191" t="s">
        <v>1119</v>
      </c>
      <c r="P191" t="str">
        <f t="shared" si="2"/>
        <v>Red_23/24_VS_KAIS_3</v>
      </c>
      <c r="Q191">
        <f>VLOOKUP(P191,ar_skupina!L$2:M$136,2,FALSE())</f>
        <v>41</v>
      </c>
    </row>
    <row r="192" spans="1:17" ht="20.100000000000001" customHeight="1" x14ac:dyDescent="0.25">
      <c r="A192" s="67">
        <v>191</v>
      </c>
      <c r="B192" s="67">
        <v>3</v>
      </c>
      <c r="C192" s="68" t="s">
        <v>2771</v>
      </c>
      <c r="D192" s="68" t="s">
        <v>2917</v>
      </c>
      <c r="E192" s="67">
        <v>80190</v>
      </c>
      <c r="F192" s="67">
        <v>1008000190</v>
      </c>
      <c r="G192" s="68" t="s">
        <v>3866</v>
      </c>
      <c r="H192" s="68" t="s">
        <v>3725</v>
      </c>
      <c r="I192" s="69">
        <v>44470</v>
      </c>
      <c r="J192" s="69">
        <v>45200</v>
      </c>
      <c r="K192" s="76">
        <v>45565</v>
      </c>
      <c r="L192" s="68" t="s">
        <v>3674</v>
      </c>
      <c r="M192" s="71" t="s">
        <v>4488</v>
      </c>
      <c r="N192" t="s">
        <v>629</v>
      </c>
      <c r="O192" t="s">
        <v>1119</v>
      </c>
      <c r="P192" t="str">
        <f t="shared" si="2"/>
        <v>Red_23/24_VS_KAIS_3</v>
      </c>
      <c r="Q192">
        <f>VLOOKUP(P192,ar_skupina!L$2:M$136,2,FALSE())</f>
        <v>41</v>
      </c>
    </row>
    <row r="193" spans="1:17" ht="20.100000000000001" customHeight="1" x14ac:dyDescent="0.25">
      <c r="A193" s="67">
        <v>192</v>
      </c>
      <c r="B193" s="67">
        <v>3</v>
      </c>
      <c r="C193" s="68" t="s">
        <v>2918</v>
      </c>
      <c r="D193" s="68" t="s">
        <v>2919</v>
      </c>
      <c r="E193" s="67">
        <v>80191</v>
      </c>
      <c r="F193" s="67">
        <v>1008000191</v>
      </c>
      <c r="G193" s="68" t="s">
        <v>3867</v>
      </c>
      <c r="H193" s="68" t="s">
        <v>3725</v>
      </c>
      <c r="I193" s="69">
        <v>44470</v>
      </c>
      <c r="J193" s="69">
        <v>45200</v>
      </c>
      <c r="K193" s="76">
        <v>45565</v>
      </c>
      <c r="L193" s="68" t="s">
        <v>3674</v>
      </c>
      <c r="M193" s="71" t="s">
        <v>4488</v>
      </c>
      <c r="N193" t="s">
        <v>629</v>
      </c>
      <c r="O193" t="s">
        <v>1119</v>
      </c>
      <c r="P193" t="str">
        <f t="shared" si="2"/>
        <v>Red_23/24_VS_KAIS_3</v>
      </c>
      <c r="Q193">
        <f>VLOOKUP(P193,ar_skupina!L$2:M$136,2,FALSE())</f>
        <v>41</v>
      </c>
    </row>
    <row r="194" spans="1:17" ht="20.100000000000001" customHeight="1" x14ac:dyDescent="0.25">
      <c r="A194" s="67">
        <v>193</v>
      </c>
      <c r="B194" s="67">
        <v>3</v>
      </c>
      <c r="C194" s="68" t="s">
        <v>2690</v>
      </c>
      <c r="D194" s="68" t="s">
        <v>2920</v>
      </c>
      <c r="E194" s="67">
        <v>80192</v>
      </c>
      <c r="F194" s="67">
        <v>1008000192</v>
      </c>
      <c r="G194" s="68" t="s">
        <v>3868</v>
      </c>
      <c r="H194" s="68" t="s">
        <v>3725</v>
      </c>
      <c r="I194" s="69">
        <v>44470</v>
      </c>
      <c r="J194" s="69">
        <v>45200</v>
      </c>
      <c r="K194" s="76">
        <v>45565</v>
      </c>
      <c r="L194" s="68" t="s">
        <v>3674</v>
      </c>
      <c r="M194" s="71" t="s">
        <v>4488</v>
      </c>
      <c r="N194" t="s">
        <v>629</v>
      </c>
      <c r="O194" t="s">
        <v>1119</v>
      </c>
      <c r="P194" t="str">
        <f t="shared" ref="P194:P257" si="3">+_xlfn.CONCAT(PROPER(L194),"_23/24_",N194,"_",O195,"_",H194)</f>
        <v>Red_23/24_VS_KAIS_3</v>
      </c>
      <c r="Q194">
        <f>VLOOKUP(P194,ar_skupina!L$2:M$136,2,FALSE())</f>
        <v>41</v>
      </c>
    </row>
    <row r="195" spans="1:17" ht="20.100000000000001" customHeight="1" x14ac:dyDescent="0.25">
      <c r="A195" s="67">
        <v>194</v>
      </c>
      <c r="B195" s="67">
        <v>3</v>
      </c>
      <c r="C195" s="68" t="s">
        <v>2921</v>
      </c>
      <c r="D195" s="68" t="s">
        <v>2922</v>
      </c>
      <c r="E195" s="67">
        <v>80193</v>
      </c>
      <c r="F195" s="67">
        <v>1008000193</v>
      </c>
      <c r="G195" s="68" t="s">
        <v>3869</v>
      </c>
      <c r="H195" s="68" t="s">
        <v>3725</v>
      </c>
      <c r="I195" s="69">
        <v>44470</v>
      </c>
      <c r="J195" s="69">
        <v>45200</v>
      </c>
      <c r="K195" s="76">
        <v>45565</v>
      </c>
      <c r="L195" s="68" t="s">
        <v>3674</v>
      </c>
      <c r="M195" s="71" t="s">
        <v>4488</v>
      </c>
      <c r="N195" t="s">
        <v>629</v>
      </c>
      <c r="O195" t="s">
        <v>1119</v>
      </c>
      <c r="P195" t="str">
        <f t="shared" si="3"/>
        <v>Red_23/24_VS_KAIS_3</v>
      </c>
      <c r="Q195">
        <f>VLOOKUP(P195,ar_skupina!L$2:M$136,2,FALSE())</f>
        <v>41</v>
      </c>
    </row>
    <row r="196" spans="1:17" ht="20.100000000000001" customHeight="1" x14ac:dyDescent="0.25">
      <c r="A196" s="67">
        <v>195</v>
      </c>
      <c r="B196" s="67">
        <v>3</v>
      </c>
      <c r="C196" s="68" t="s">
        <v>2923</v>
      </c>
      <c r="D196" s="68" t="s">
        <v>2924</v>
      </c>
      <c r="E196" s="67">
        <v>80194</v>
      </c>
      <c r="F196" s="67">
        <v>1008000194</v>
      </c>
      <c r="G196" s="68" t="s">
        <v>3870</v>
      </c>
      <c r="H196" s="68" t="s">
        <v>3725</v>
      </c>
      <c r="I196" s="69">
        <v>44470</v>
      </c>
      <c r="J196" s="69">
        <v>45200</v>
      </c>
      <c r="K196" s="76">
        <v>45565</v>
      </c>
      <c r="L196" s="68" t="s">
        <v>3674</v>
      </c>
      <c r="M196" s="71" t="s">
        <v>4488</v>
      </c>
      <c r="N196" t="s">
        <v>629</v>
      </c>
      <c r="O196" t="s">
        <v>1119</v>
      </c>
      <c r="P196" t="str">
        <f t="shared" si="3"/>
        <v>Red_23/24_VS_KAIS_3</v>
      </c>
      <c r="Q196">
        <f>VLOOKUP(P196,ar_skupina!L$2:M$136,2,FALSE())</f>
        <v>41</v>
      </c>
    </row>
    <row r="197" spans="1:17" ht="20.100000000000001" customHeight="1" x14ac:dyDescent="0.25">
      <c r="A197" s="67">
        <v>196</v>
      </c>
      <c r="B197" s="67">
        <v>3</v>
      </c>
      <c r="C197" s="68" t="s">
        <v>2635</v>
      </c>
      <c r="D197" s="68" t="s">
        <v>2925</v>
      </c>
      <c r="E197" s="67">
        <v>80195</v>
      </c>
      <c r="F197" s="67">
        <v>1008000195</v>
      </c>
      <c r="G197" s="68" t="s">
        <v>3871</v>
      </c>
      <c r="H197" s="68" t="s">
        <v>3725</v>
      </c>
      <c r="I197" s="69">
        <v>44470</v>
      </c>
      <c r="J197" s="69">
        <v>45200</v>
      </c>
      <c r="K197" s="76">
        <v>45565</v>
      </c>
      <c r="L197" s="68" t="s">
        <v>3674</v>
      </c>
      <c r="M197" s="71" t="s">
        <v>4488</v>
      </c>
      <c r="N197" t="s">
        <v>629</v>
      </c>
      <c r="O197" t="s">
        <v>1119</v>
      </c>
      <c r="P197" t="str">
        <f t="shared" si="3"/>
        <v>Red_23/24_VS_KAIS_3</v>
      </c>
      <c r="Q197">
        <f>VLOOKUP(P197,ar_skupina!L$2:M$136,2,FALSE())</f>
        <v>41</v>
      </c>
    </row>
    <row r="198" spans="1:17" ht="20.100000000000001" customHeight="1" x14ac:dyDescent="0.25">
      <c r="A198" s="67">
        <v>197</v>
      </c>
      <c r="B198" s="67">
        <v>3</v>
      </c>
      <c r="C198" s="68" t="s">
        <v>2738</v>
      </c>
      <c r="D198" s="68" t="s">
        <v>2926</v>
      </c>
      <c r="E198" s="67">
        <v>80196</v>
      </c>
      <c r="F198" s="67">
        <v>1008000196</v>
      </c>
      <c r="G198" s="68" t="s">
        <v>3872</v>
      </c>
      <c r="H198" s="68" t="s">
        <v>3725</v>
      </c>
      <c r="I198" s="69">
        <v>44470</v>
      </c>
      <c r="J198" s="69">
        <v>45200</v>
      </c>
      <c r="K198" s="76">
        <v>45565</v>
      </c>
      <c r="L198" s="68" t="s">
        <v>3674</v>
      </c>
      <c r="M198" s="71" t="s">
        <v>4488</v>
      </c>
      <c r="N198" t="s">
        <v>629</v>
      </c>
      <c r="O198" t="s">
        <v>1119</v>
      </c>
      <c r="P198" t="str">
        <f t="shared" si="3"/>
        <v>Red_23/24_VS_KAIS_3</v>
      </c>
      <c r="Q198">
        <f>VLOOKUP(P198,ar_skupina!L$2:M$136,2,FALSE())</f>
        <v>41</v>
      </c>
    </row>
    <row r="199" spans="1:17" ht="20.100000000000001" customHeight="1" x14ac:dyDescent="0.25">
      <c r="A199" s="67">
        <v>198</v>
      </c>
      <c r="B199" s="67">
        <v>3</v>
      </c>
      <c r="C199" s="68" t="s">
        <v>2927</v>
      </c>
      <c r="D199" s="68" t="s">
        <v>2928</v>
      </c>
      <c r="E199" s="67">
        <v>80197</v>
      </c>
      <c r="F199" s="67">
        <v>1008000197</v>
      </c>
      <c r="G199" s="68" t="s">
        <v>3873</v>
      </c>
      <c r="H199" s="68" t="s">
        <v>3725</v>
      </c>
      <c r="I199" s="69">
        <v>44470</v>
      </c>
      <c r="J199" s="69">
        <v>45200</v>
      </c>
      <c r="K199" s="76">
        <v>45565</v>
      </c>
      <c r="L199" s="68" t="s">
        <v>3674</v>
      </c>
      <c r="M199" s="71" t="s">
        <v>4488</v>
      </c>
      <c r="N199" t="s">
        <v>629</v>
      </c>
      <c r="O199" t="s">
        <v>1119</v>
      </c>
      <c r="P199" t="str">
        <f t="shared" si="3"/>
        <v>Red_23/24_VS_KAIS_3</v>
      </c>
      <c r="Q199">
        <f>VLOOKUP(P199,ar_skupina!L$2:M$136,2,FALSE())</f>
        <v>41</v>
      </c>
    </row>
    <row r="200" spans="1:17" ht="20.100000000000001" customHeight="1" x14ac:dyDescent="0.25">
      <c r="A200" s="67">
        <v>199</v>
      </c>
      <c r="B200" s="67">
        <v>3</v>
      </c>
      <c r="C200" s="68" t="s">
        <v>2860</v>
      </c>
      <c r="D200" s="68" t="s">
        <v>2929</v>
      </c>
      <c r="E200" s="67">
        <v>80198</v>
      </c>
      <c r="F200" s="67">
        <v>1008000198</v>
      </c>
      <c r="G200" s="68" t="s">
        <v>3874</v>
      </c>
      <c r="H200" s="68" t="s">
        <v>3725</v>
      </c>
      <c r="I200" s="69">
        <v>44470</v>
      </c>
      <c r="J200" s="69">
        <v>45200</v>
      </c>
      <c r="K200" s="76">
        <v>45565</v>
      </c>
      <c r="L200" s="68" t="s">
        <v>3674</v>
      </c>
      <c r="M200" s="71" t="s">
        <v>4488</v>
      </c>
      <c r="N200" t="s">
        <v>629</v>
      </c>
      <c r="O200" t="s">
        <v>1119</v>
      </c>
      <c r="P200" t="str">
        <f t="shared" si="3"/>
        <v>Red_23/24_VS_KAIS_3</v>
      </c>
      <c r="Q200">
        <f>VLOOKUP(P200,ar_skupina!L$2:M$136,2,FALSE())</f>
        <v>41</v>
      </c>
    </row>
    <row r="201" spans="1:17" ht="20.100000000000001" customHeight="1" x14ac:dyDescent="0.25">
      <c r="A201" s="67">
        <v>200</v>
      </c>
      <c r="B201" s="67">
        <v>3</v>
      </c>
      <c r="C201" s="68" t="s">
        <v>2930</v>
      </c>
      <c r="D201" s="68" t="s">
        <v>2931</v>
      </c>
      <c r="E201" s="67">
        <v>80199</v>
      </c>
      <c r="F201" s="67">
        <v>1008000199</v>
      </c>
      <c r="G201" s="68" t="s">
        <v>3875</v>
      </c>
      <c r="H201" s="68" t="s">
        <v>3725</v>
      </c>
      <c r="I201" s="69">
        <v>44470</v>
      </c>
      <c r="J201" s="69">
        <v>45200</v>
      </c>
      <c r="K201" s="76">
        <v>45565</v>
      </c>
      <c r="L201" s="68" t="s">
        <v>3674</v>
      </c>
      <c r="M201" s="71" t="s">
        <v>4488</v>
      </c>
      <c r="N201" t="s">
        <v>629</v>
      </c>
      <c r="O201" t="s">
        <v>1119</v>
      </c>
      <c r="P201" t="str">
        <f t="shared" si="3"/>
        <v>Red_23/24_VS_KAIS_3</v>
      </c>
      <c r="Q201">
        <f>VLOOKUP(P201,ar_skupina!L$2:M$136,2,FALSE())</f>
        <v>41</v>
      </c>
    </row>
    <row r="202" spans="1:17" ht="20.100000000000001" customHeight="1" x14ac:dyDescent="0.25">
      <c r="A202" s="67">
        <v>201</v>
      </c>
      <c r="B202" s="67">
        <v>3</v>
      </c>
      <c r="C202" s="68" t="s">
        <v>2932</v>
      </c>
      <c r="D202" s="68" t="s">
        <v>2933</v>
      </c>
      <c r="E202" s="67">
        <v>80200</v>
      </c>
      <c r="F202" s="67">
        <v>1008000200</v>
      </c>
      <c r="G202" s="68" t="s">
        <v>3876</v>
      </c>
      <c r="H202" s="68" t="s">
        <v>3725</v>
      </c>
      <c r="I202" s="69">
        <v>44470</v>
      </c>
      <c r="J202" s="69">
        <v>45200</v>
      </c>
      <c r="K202" s="76">
        <v>45565</v>
      </c>
      <c r="L202" s="68" t="s">
        <v>3674</v>
      </c>
      <c r="M202" s="71" t="s">
        <v>4488</v>
      </c>
      <c r="N202" t="s">
        <v>629</v>
      </c>
      <c r="O202" t="s">
        <v>1119</v>
      </c>
      <c r="P202" t="str">
        <f t="shared" si="3"/>
        <v>Red_23/24_VS_KAIS_3</v>
      </c>
      <c r="Q202">
        <f>VLOOKUP(P202,ar_skupina!L$2:M$136,2,FALSE())</f>
        <v>41</v>
      </c>
    </row>
    <row r="203" spans="1:17" ht="20.100000000000001" customHeight="1" x14ac:dyDescent="0.25">
      <c r="A203" s="67">
        <v>202</v>
      </c>
      <c r="B203" s="67">
        <v>3</v>
      </c>
      <c r="C203" s="68" t="s">
        <v>2817</v>
      </c>
      <c r="D203" s="68" t="s">
        <v>2934</v>
      </c>
      <c r="E203" s="67">
        <v>80201</v>
      </c>
      <c r="F203" s="67">
        <v>1008000201</v>
      </c>
      <c r="G203" s="68" t="s">
        <v>3877</v>
      </c>
      <c r="H203" s="68" t="s">
        <v>3725</v>
      </c>
      <c r="I203" s="69">
        <v>44470</v>
      </c>
      <c r="J203" s="69">
        <v>45200</v>
      </c>
      <c r="K203" s="76">
        <v>45565</v>
      </c>
      <c r="L203" s="68" t="s">
        <v>3674</v>
      </c>
      <c r="M203" s="71" t="s">
        <v>4488</v>
      </c>
      <c r="N203" t="s">
        <v>629</v>
      </c>
      <c r="O203" t="s">
        <v>1119</v>
      </c>
      <c r="P203" t="str">
        <f t="shared" si="3"/>
        <v>Red_23/24_VS_KAIS_3</v>
      </c>
      <c r="Q203">
        <f>VLOOKUP(P203,ar_skupina!L$2:M$136,2,FALSE())</f>
        <v>41</v>
      </c>
    </row>
    <row r="204" spans="1:17" ht="20.100000000000001" customHeight="1" x14ac:dyDescent="0.25">
      <c r="A204" s="67">
        <v>203</v>
      </c>
      <c r="B204" s="67">
        <v>3</v>
      </c>
      <c r="C204" s="68" t="s">
        <v>2935</v>
      </c>
      <c r="D204" s="68" t="s">
        <v>2936</v>
      </c>
      <c r="E204" s="67">
        <v>80202</v>
      </c>
      <c r="F204" s="67">
        <v>1008000202</v>
      </c>
      <c r="G204" s="68" t="s">
        <v>3878</v>
      </c>
      <c r="H204" s="68" t="s">
        <v>3725</v>
      </c>
      <c r="I204" s="69">
        <v>44470</v>
      </c>
      <c r="J204" s="69">
        <v>45200</v>
      </c>
      <c r="K204" s="76">
        <v>45565</v>
      </c>
      <c r="L204" s="68" t="s">
        <v>3674</v>
      </c>
      <c r="M204" s="71" t="s">
        <v>4488</v>
      </c>
      <c r="N204" t="s">
        <v>629</v>
      </c>
      <c r="O204" t="s">
        <v>1119</v>
      </c>
      <c r="P204" t="str">
        <f t="shared" si="3"/>
        <v>Red_23/24_VS_KAIS_3</v>
      </c>
      <c r="Q204">
        <f>VLOOKUP(P204,ar_skupina!L$2:M$136,2,FALSE())</f>
        <v>41</v>
      </c>
    </row>
    <row r="205" spans="1:17" ht="20.100000000000001" customHeight="1" x14ac:dyDescent="0.25">
      <c r="A205" s="67">
        <v>204</v>
      </c>
      <c r="B205" s="67">
        <v>3</v>
      </c>
      <c r="C205" s="68" t="s">
        <v>2937</v>
      </c>
      <c r="D205" s="68" t="s">
        <v>2938</v>
      </c>
      <c r="E205" s="67">
        <v>80203</v>
      </c>
      <c r="F205" s="67">
        <v>1008000203</v>
      </c>
      <c r="G205" s="68" t="s">
        <v>3879</v>
      </c>
      <c r="H205" s="68" t="s">
        <v>3725</v>
      </c>
      <c r="I205" s="69">
        <v>44470</v>
      </c>
      <c r="J205" s="69">
        <v>45200</v>
      </c>
      <c r="K205" s="76">
        <v>45565</v>
      </c>
      <c r="L205" s="68" t="s">
        <v>3674</v>
      </c>
      <c r="M205" s="71" t="s">
        <v>4488</v>
      </c>
      <c r="N205" t="s">
        <v>629</v>
      </c>
      <c r="O205" t="s">
        <v>1119</v>
      </c>
      <c r="P205" t="str">
        <f t="shared" si="3"/>
        <v>Red_23/24_VS_KAIS_3</v>
      </c>
      <c r="Q205">
        <f>VLOOKUP(P205,ar_skupina!L$2:M$136,2,FALSE())</f>
        <v>41</v>
      </c>
    </row>
    <row r="206" spans="1:17" ht="20.100000000000001" customHeight="1" x14ac:dyDescent="0.25">
      <c r="A206" s="67">
        <v>205</v>
      </c>
      <c r="B206" s="67">
        <v>3</v>
      </c>
      <c r="C206" s="68" t="s">
        <v>2758</v>
      </c>
      <c r="D206" s="68" t="s">
        <v>2939</v>
      </c>
      <c r="E206" s="67">
        <v>80204</v>
      </c>
      <c r="F206" s="67">
        <v>1008000204</v>
      </c>
      <c r="G206" s="68" t="s">
        <v>3880</v>
      </c>
      <c r="H206" s="68" t="s">
        <v>3725</v>
      </c>
      <c r="I206" s="69">
        <v>44470</v>
      </c>
      <c r="J206" s="69">
        <v>45200</v>
      </c>
      <c r="K206" s="76">
        <v>45565</v>
      </c>
      <c r="L206" s="68" t="s">
        <v>3674</v>
      </c>
      <c r="M206" s="71" t="s">
        <v>4488</v>
      </c>
      <c r="N206" t="s">
        <v>629</v>
      </c>
      <c r="O206" t="s">
        <v>1119</v>
      </c>
      <c r="P206" t="str">
        <f t="shared" si="3"/>
        <v>Red_23/24_VS_KAIS_3</v>
      </c>
      <c r="Q206">
        <f>VLOOKUP(P206,ar_skupina!L$2:M$136,2,FALSE())</f>
        <v>41</v>
      </c>
    </row>
    <row r="207" spans="1:17" ht="20.100000000000001" customHeight="1" x14ac:dyDescent="0.25">
      <c r="A207" s="67">
        <v>206</v>
      </c>
      <c r="B207" s="67">
        <v>3</v>
      </c>
      <c r="C207" s="68" t="s">
        <v>2940</v>
      </c>
      <c r="D207" s="68" t="s">
        <v>2941</v>
      </c>
      <c r="E207" s="67">
        <v>80205</v>
      </c>
      <c r="F207" s="67">
        <v>1008000205</v>
      </c>
      <c r="G207" s="68" t="s">
        <v>3881</v>
      </c>
      <c r="H207" s="68" t="s">
        <v>3725</v>
      </c>
      <c r="I207" s="69">
        <v>44470</v>
      </c>
      <c r="J207" s="69">
        <v>45200</v>
      </c>
      <c r="K207" s="76">
        <v>45565</v>
      </c>
      <c r="L207" s="68" t="s">
        <v>3674</v>
      </c>
      <c r="M207" s="71" t="s">
        <v>4488</v>
      </c>
      <c r="N207" t="s">
        <v>629</v>
      </c>
      <c r="O207" t="s">
        <v>1119</v>
      </c>
      <c r="P207" t="str">
        <f t="shared" si="3"/>
        <v>Red_23/24_VS_KAIS_3</v>
      </c>
      <c r="Q207">
        <f>VLOOKUP(P207,ar_skupina!L$2:M$136,2,FALSE())</f>
        <v>41</v>
      </c>
    </row>
    <row r="208" spans="1:17" ht="20.100000000000001" customHeight="1" x14ac:dyDescent="0.25">
      <c r="A208" s="67">
        <v>207</v>
      </c>
      <c r="B208" s="67">
        <v>3</v>
      </c>
      <c r="C208" s="68" t="s">
        <v>2870</v>
      </c>
      <c r="D208" s="68" t="s">
        <v>2942</v>
      </c>
      <c r="E208" s="67">
        <v>80206</v>
      </c>
      <c r="F208" s="67">
        <v>1008000206</v>
      </c>
      <c r="G208" s="68" t="s">
        <v>3882</v>
      </c>
      <c r="H208" s="68" t="s">
        <v>3725</v>
      </c>
      <c r="I208" s="69">
        <v>44470</v>
      </c>
      <c r="J208" s="69">
        <v>45200</v>
      </c>
      <c r="K208" s="76">
        <v>45565</v>
      </c>
      <c r="L208" s="68" t="s">
        <v>3674</v>
      </c>
      <c r="M208" s="71" t="s">
        <v>4488</v>
      </c>
      <c r="N208" t="s">
        <v>629</v>
      </c>
      <c r="O208" t="s">
        <v>1119</v>
      </c>
      <c r="P208" t="str">
        <f t="shared" si="3"/>
        <v>Red_23/24_VS_KAIS_3</v>
      </c>
      <c r="Q208">
        <f>VLOOKUP(P208,ar_skupina!L$2:M$136,2,FALSE())</f>
        <v>41</v>
      </c>
    </row>
    <row r="209" spans="1:17" ht="20.100000000000001" customHeight="1" x14ac:dyDescent="0.25">
      <c r="A209" s="67">
        <v>208</v>
      </c>
      <c r="B209" s="67">
        <v>3</v>
      </c>
      <c r="C209" s="68" t="s">
        <v>2943</v>
      </c>
      <c r="D209" s="68" t="s">
        <v>2944</v>
      </c>
      <c r="E209" s="67">
        <v>80207</v>
      </c>
      <c r="F209" s="67">
        <v>1008000207</v>
      </c>
      <c r="G209" s="68" t="s">
        <v>3883</v>
      </c>
      <c r="H209" s="68" t="s">
        <v>3725</v>
      </c>
      <c r="I209" s="69">
        <v>44470</v>
      </c>
      <c r="J209" s="69">
        <v>45200</v>
      </c>
      <c r="K209" s="76">
        <v>45565</v>
      </c>
      <c r="L209" s="68" t="s">
        <v>3674</v>
      </c>
      <c r="M209" s="71" t="s">
        <v>4488</v>
      </c>
      <c r="N209" t="s">
        <v>629</v>
      </c>
      <c r="O209" t="s">
        <v>1119</v>
      </c>
      <c r="P209" t="str">
        <f t="shared" si="3"/>
        <v>Red_23/24_VS_KAIS_3</v>
      </c>
      <c r="Q209">
        <f>VLOOKUP(P209,ar_skupina!L$2:M$136,2,FALSE())</f>
        <v>41</v>
      </c>
    </row>
    <row r="210" spans="1:17" ht="20.100000000000001" customHeight="1" x14ac:dyDescent="0.25">
      <c r="A210" s="67">
        <v>209</v>
      </c>
      <c r="B210" s="67">
        <v>3</v>
      </c>
      <c r="C210" s="68" t="s">
        <v>2945</v>
      </c>
      <c r="D210" s="68" t="s">
        <v>2946</v>
      </c>
      <c r="E210" s="67">
        <v>80208</v>
      </c>
      <c r="F210" s="67">
        <v>1008000208</v>
      </c>
      <c r="G210" s="68" t="s">
        <v>3884</v>
      </c>
      <c r="H210" s="68" t="s">
        <v>3725</v>
      </c>
      <c r="I210" s="69">
        <v>44470</v>
      </c>
      <c r="J210" s="69">
        <v>45200</v>
      </c>
      <c r="K210" s="76">
        <v>45565</v>
      </c>
      <c r="L210" s="68" t="s">
        <v>3674</v>
      </c>
      <c r="M210" s="71" t="s">
        <v>4488</v>
      </c>
      <c r="N210" t="s">
        <v>629</v>
      </c>
      <c r="O210" t="s">
        <v>1119</v>
      </c>
      <c r="P210" t="str">
        <f t="shared" si="3"/>
        <v>Red_23/24_VS_KAIS_3</v>
      </c>
      <c r="Q210">
        <f>VLOOKUP(P210,ar_skupina!L$2:M$136,2,FALSE())</f>
        <v>41</v>
      </c>
    </row>
    <row r="211" spans="1:17" ht="20.100000000000001" customHeight="1" x14ac:dyDescent="0.25">
      <c r="A211" s="67">
        <v>210</v>
      </c>
      <c r="B211" s="67">
        <v>3</v>
      </c>
      <c r="C211" s="68" t="s">
        <v>2760</v>
      </c>
      <c r="D211" s="68" t="s">
        <v>2947</v>
      </c>
      <c r="E211" s="67">
        <v>80209</v>
      </c>
      <c r="F211" s="67">
        <v>1008000209</v>
      </c>
      <c r="G211" s="68" t="s">
        <v>3885</v>
      </c>
      <c r="H211" s="68" t="s">
        <v>3725</v>
      </c>
      <c r="I211" s="69">
        <v>44470</v>
      </c>
      <c r="J211" s="69">
        <v>45200</v>
      </c>
      <c r="K211" s="76">
        <v>45565</v>
      </c>
      <c r="L211" s="68" t="s">
        <v>3674</v>
      </c>
      <c r="M211" s="71" t="s">
        <v>4488</v>
      </c>
      <c r="N211" t="s">
        <v>629</v>
      </c>
      <c r="O211" t="s">
        <v>1119</v>
      </c>
      <c r="P211" t="str">
        <f t="shared" si="3"/>
        <v>Red_23/24_VS_KAIS_3</v>
      </c>
      <c r="Q211">
        <f>VLOOKUP(P211,ar_skupina!L$2:M$136,2,FALSE())</f>
        <v>41</v>
      </c>
    </row>
    <row r="212" spans="1:17" ht="20.100000000000001" customHeight="1" x14ac:dyDescent="0.25">
      <c r="A212" s="67">
        <v>211</v>
      </c>
      <c r="B212" s="67">
        <v>3</v>
      </c>
      <c r="C212" s="68" t="s">
        <v>2686</v>
      </c>
      <c r="D212" s="68" t="s">
        <v>2948</v>
      </c>
      <c r="E212" s="67">
        <v>80210</v>
      </c>
      <c r="F212" s="67">
        <v>1008000210</v>
      </c>
      <c r="G212" s="68" t="s">
        <v>3886</v>
      </c>
      <c r="H212" s="68" t="s">
        <v>3725</v>
      </c>
      <c r="I212" s="69">
        <v>44470</v>
      </c>
      <c r="J212" s="69">
        <v>45200</v>
      </c>
      <c r="K212" s="76">
        <v>45565</v>
      </c>
      <c r="L212" s="68" t="s">
        <v>3674</v>
      </c>
      <c r="M212" s="71" t="s">
        <v>4488</v>
      </c>
      <c r="N212" t="s">
        <v>629</v>
      </c>
      <c r="O212" t="s">
        <v>1119</v>
      </c>
      <c r="P212" t="str">
        <f t="shared" si="3"/>
        <v>Red_23/24_VS_KAIS_3</v>
      </c>
      <c r="Q212">
        <f>VLOOKUP(P212,ar_skupina!L$2:M$136,2,FALSE())</f>
        <v>41</v>
      </c>
    </row>
    <row r="213" spans="1:17" ht="20.100000000000001" customHeight="1" x14ac:dyDescent="0.25">
      <c r="A213" s="67">
        <v>212</v>
      </c>
      <c r="B213" s="67">
        <v>3</v>
      </c>
      <c r="C213" s="68" t="s">
        <v>2949</v>
      </c>
      <c r="D213" s="68" t="s">
        <v>2950</v>
      </c>
      <c r="E213" s="67">
        <v>80211</v>
      </c>
      <c r="F213" s="67">
        <v>1008000211</v>
      </c>
      <c r="G213" s="68" t="s">
        <v>3887</v>
      </c>
      <c r="H213" s="68" t="s">
        <v>3725</v>
      </c>
      <c r="I213" s="69">
        <v>44470</v>
      </c>
      <c r="J213" s="69">
        <v>45200</v>
      </c>
      <c r="K213" s="76">
        <v>45565</v>
      </c>
      <c r="L213" s="68" t="s">
        <v>3674</v>
      </c>
      <c r="M213" s="71" t="s">
        <v>4488</v>
      </c>
      <c r="N213" t="s">
        <v>629</v>
      </c>
      <c r="O213" t="s">
        <v>1119</v>
      </c>
      <c r="P213" t="str">
        <f t="shared" si="3"/>
        <v>Red_23/24_VS_KAIS_3</v>
      </c>
      <c r="Q213">
        <f>VLOOKUP(P213,ar_skupina!L$2:M$136,2,FALSE())</f>
        <v>41</v>
      </c>
    </row>
    <row r="214" spans="1:17" ht="20.100000000000001" customHeight="1" x14ac:dyDescent="0.25">
      <c r="A214" s="67">
        <v>213</v>
      </c>
      <c r="B214" s="67">
        <v>3</v>
      </c>
      <c r="C214" s="68" t="s">
        <v>2951</v>
      </c>
      <c r="D214" s="68" t="s">
        <v>2823</v>
      </c>
      <c r="E214" s="67">
        <v>80212</v>
      </c>
      <c r="F214" s="67">
        <v>1008000212</v>
      </c>
      <c r="G214" s="68" t="s">
        <v>3888</v>
      </c>
      <c r="H214" s="68" t="s">
        <v>3725</v>
      </c>
      <c r="I214" s="69">
        <v>44470</v>
      </c>
      <c r="J214" s="69">
        <v>45200</v>
      </c>
      <c r="K214" s="76">
        <v>45565</v>
      </c>
      <c r="L214" s="68" t="s">
        <v>3674</v>
      </c>
      <c r="M214" s="71" t="s">
        <v>4488</v>
      </c>
      <c r="N214" t="s">
        <v>629</v>
      </c>
      <c r="O214" t="s">
        <v>1119</v>
      </c>
      <c r="P214" t="str">
        <f t="shared" si="3"/>
        <v>Red_23/24_VS_KAIS_3</v>
      </c>
      <c r="Q214">
        <f>VLOOKUP(P214,ar_skupina!L$2:M$136,2,FALSE())</f>
        <v>41</v>
      </c>
    </row>
    <row r="215" spans="1:17" ht="20.100000000000001" customHeight="1" x14ac:dyDescent="0.25">
      <c r="A215" s="67">
        <v>214</v>
      </c>
      <c r="B215" s="67">
        <v>3</v>
      </c>
      <c r="C215" s="68" t="s">
        <v>2952</v>
      </c>
      <c r="D215" s="68" t="s">
        <v>2953</v>
      </c>
      <c r="E215" s="67">
        <v>80213</v>
      </c>
      <c r="F215" s="67">
        <v>1008000213</v>
      </c>
      <c r="G215" s="68" t="s">
        <v>3889</v>
      </c>
      <c r="H215" s="68" t="s">
        <v>3725</v>
      </c>
      <c r="I215" s="69">
        <v>44470</v>
      </c>
      <c r="J215" s="69">
        <v>45200</v>
      </c>
      <c r="K215" s="76">
        <v>45565</v>
      </c>
      <c r="L215" s="68" t="s">
        <v>3674</v>
      </c>
      <c r="M215" s="71" t="s">
        <v>4488</v>
      </c>
      <c r="N215" t="s">
        <v>629</v>
      </c>
      <c r="O215" t="s">
        <v>1119</v>
      </c>
      <c r="P215" t="str">
        <f t="shared" si="3"/>
        <v>Red_23/24_VS_KAIS_3</v>
      </c>
      <c r="Q215">
        <f>VLOOKUP(P215,ar_skupina!L$2:M$136,2,FALSE())</f>
        <v>41</v>
      </c>
    </row>
    <row r="216" spans="1:17" ht="20.100000000000001" customHeight="1" x14ac:dyDescent="0.25">
      <c r="A216" s="67">
        <v>215</v>
      </c>
      <c r="B216" s="67">
        <v>3</v>
      </c>
      <c r="C216" s="68" t="s">
        <v>2617</v>
      </c>
      <c r="D216" s="68" t="s">
        <v>2954</v>
      </c>
      <c r="E216" s="67">
        <v>80214</v>
      </c>
      <c r="F216" s="67">
        <v>1008000214</v>
      </c>
      <c r="G216" s="68" t="s">
        <v>3890</v>
      </c>
      <c r="H216" s="68" t="s">
        <v>3725</v>
      </c>
      <c r="I216" s="69">
        <v>44470</v>
      </c>
      <c r="J216" s="69">
        <v>45200</v>
      </c>
      <c r="K216" s="76">
        <v>45565</v>
      </c>
      <c r="L216" s="68" t="s">
        <v>4489</v>
      </c>
      <c r="M216" s="71" t="s">
        <v>4488</v>
      </c>
      <c r="N216" t="s">
        <v>629</v>
      </c>
      <c r="O216" t="s">
        <v>1119</v>
      </c>
      <c r="P216" t="str">
        <f t="shared" si="3"/>
        <v>Izr_23/24_VS_KAIS_3</v>
      </c>
      <c r="Q216">
        <f>VLOOKUP(P216,ar_skupina!L$2:M$136,2,FALSE())</f>
        <v>107</v>
      </c>
    </row>
    <row r="217" spans="1:17" ht="20.100000000000001" customHeight="1" x14ac:dyDescent="0.25">
      <c r="A217" s="67">
        <v>216</v>
      </c>
      <c r="B217" s="67">
        <v>3</v>
      </c>
      <c r="C217" s="68" t="s">
        <v>2645</v>
      </c>
      <c r="D217" s="68" t="s">
        <v>2955</v>
      </c>
      <c r="E217" s="67">
        <v>80215</v>
      </c>
      <c r="F217" s="67">
        <v>1008000215</v>
      </c>
      <c r="G217" s="68" t="s">
        <v>3891</v>
      </c>
      <c r="H217" s="68" t="s">
        <v>3725</v>
      </c>
      <c r="I217" s="69">
        <v>44470</v>
      </c>
      <c r="J217" s="69">
        <v>45200</v>
      </c>
      <c r="K217" s="76">
        <v>45565</v>
      </c>
      <c r="L217" s="68" t="s">
        <v>4489</v>
      </c>
      <c r="M217" s="71" t="s">
        <v>4488</v>
      </c>
      <c r="N217" t="s">
        <v>629</v>
      </c>
      <c r="O217" t="s">
        <v>1119</v>
      </c>
      <c r="P217" t="str">
        <f t="shared" si="3"/>
        <v>Izr_23/24_VS_KAIS_3</v>
      </c>
      <c r="Q217">
        <f>VLOOKUP(P217,ar_skupina!L$2:M$136,2,FALSE())</f>
        <v>107</v>
      </c>
    </row>
    <row r="218" spans="1:17" ht="20.100000000000001" customHeight="1" x14ac:dyDescent="0.25">
      <c r="A218" s="67">
        <v>217</v>
      </c>
      <c r="B218" s="67">
        <v>3</v>
      </c>
      <c r="C218" s="68" t="s">
        <v>2956</v>
      </c>
      <c r="D218" s="68" t="s">
        <v>2957</v>
      </c>
      <c r="E218" s="67">
        <v>80216</v>
      </c>
      <c r="F218" s="67">
        <v>1008000216</v>
      </c>
      <c r="G218" s="68" t="s">
        <v>3892</v>
      </c>
      <c r="H218" s="68" t="s">
        <v>3725</v>
      </c>
      <c r="I218" s="69">
        <v>44470</v>
      </c>
      <c r="J218" s="69">
        <v>45200</v>
      </c>
      <c r="K218" s="76">
        <v>45565</v>
      </c>
      <c r="L218" s="68" t="s">
        <v>4489</v>
      </c>
      <c r="M218" s="71" t="s">
        <v>4488</v>
      </c>
      <c r="N218" t="s">
        <v>629</v>
      </c>
      <c r="O218" t="s">
        <v>1119</v>
      </c>
      <c r="P218" t="str">
        <f t="shared" si="3"/>
        <v>Izr_23/24_VS_KAIS_3</v>
      </c>
      <c r="Q218">
        <f>VLOOKUP(P218,ar_skupina!L$2:M$136,2,FALSE())</f>
        <v>107</v>
      </c>
    </row>
    <row r="219" spans="1:17" ht="20.100000000000001" customHeight="1" x14ac:dyDescent="0.25">
      <c r="A219" s="67">
        <v>218</v>
      </c>
      <c r="B219" s="67">
        <v>3</v>
      </c>
      <c r="C219" s="68" t="s">
        <v>2779</v>
      </c>
      <c r="D219" s="68" t="s">
        <v>2958</v>
      </c>
      <c r="E219" s="67">
        <v>80217</v>
      </c>
      <c r="F219" s="67">
        <v>1008000217</v>
      </c>
      <c r="G219" s="68" t="s">
        <v>3893</v>
      </c>
      <c r="H219" s="68" t="s">
        <v>3725</v>
      </c>
      <c r="I219" s="69">
        <v>44470</v>
      </c>
      <c r="J219" s="69">
        <v>45200</v>
      </c>
      <c r="K219" s="76">
        <v>45565</v>
      </c>
      <c r="L219" s="68" t="s">
        <v>4489</v>
      </c>
      <c r="M219" s="71" t="s">
        <v>4488</v>
      </c>
      <c r="N219" t="s">
        <v>629</v>
      </c>
      <c r="O219" t="s">
        <v>1119</v>
      </c>
      <c r="P219" t="str">
        <f t="shared" si="3"/>
        <v>Izr_23/24_VS_KAIS_3</v>
      </c>
      <c r="Q219">
        <f>VLOOKUP(P219,ar_skupina!L$2:M$136,2,FALSE())</f>
        <v>107</v>
      </c>
    </row>
    <row r="220" spans="1:17" ht="20.100000000000001" customHeight="1" x14ac:dyDescent="0.25">
      <c r="A220" s="67">
        <v>219</v>
      </c>
      <c r="B220" s="67">
        <v>3</v>
      </c>
      <c r="C220" s="68" t="s">
        <v>2952</v>
      </c>
      <c r="D220" s="68" t="s">
        <v>2959</v>
      </c>
      <c r="E220" s="67">
        <v>80218</v>
      </c>
      <c r="F220" s="67">
        <v>1008000218</v>
      </c>
      <c r="G220" s="68" t="s">
        <v>3894</v>
      </c>
      <c r="H220" s="68" t="s">
        <v>3725</v>
      </c>
      <c r="I220" s="69">
        <v>44470</v>
      </c>
      <c r="J220" s="69">
        <v>45200</v>
      </c>
      <c r="K220" s="76">
        <v>45565</v>
      </c>
      <c r="L220" s="68" t="s">
        <v>4489</v>
      </c>
      <c r="M220" s="71" t="s">
        <v>4488</v>
      </c>
      <c r="N220" t="s">
        <v>629</v>
      </c>
      <c r="O220" t="s">
        <v>1119</v>
      </c>
      <c r="P220" t="str">
        <f t="shared" si="3"/>
        <v>Izr_23/24_VS_KAIS_3</v>
      </c>
      <c r="Q220">
        <f>VLOOKUP(P220,ar_skupina!L$2:M$136,2,FALSE())</f>
        <v>107</v>
      </c>
    </row>
    <row r="221" spans="1:17" ht="20.100000000000001" customHeight="1" x14ac:dyDescent="0.25">
      <c r="A221" s="67">
        <v>220</v>
      </c>
      <c r="B221" s="67">
        <v>3</v>
      </c>
      <c r="C221" s="68" t="s">
        <v>2913</v>
      </c>
      <c r="D221" s="68" t="s">
        <v>2698</v>
      </c>
      <c r="E221" s="67">
        <v>80219</v>
      </c>
      <c r="F221" s="67">
        <v>1008000219</v>
      </c>
      <c r="G221" s="68" t="s">
        <v>3895</v>
      </c>
      <c r="H221" s="68" t="s">
        <v>3725</v>
      </c>
      <c r="I221" s="69">
        <v>44470</v>
      </c>
      <c r="J221" s="69">
        <v>45200</v>
      </c>
      <c r="K221" s="76">
        <v>45565</v>
      </c>
      <c r="L221" s="68" t="s">
        <v>4489</v>
      </c>
      <c r="M221" s="71" t="s">
        <v>4488</v>
      </c>
      <c r="N221" t="s">
        <v>629</v>
      </c>
      <c r="O221" t="s">
        <v>1119</v>
      </c>
      <c r="P221" t="str">
        <f t="shared" si="3"/>
        <v>Izr_23/24_VS_KAIS_3</v>
      </c>
      <c r="Q221">
        <f>VLOOKUP(P221,ar_skupina!L$2:M$136,2,FALSE())</f>
        <v>107</v>
      </c>
    </row>
    <row r="222" spans="1:17" ht="20.100000000000001" customHeight="1" x14ac:dyDescent="0.25">
      <c r="A222" s="67">
        <v>221</v>
      </c>
      <c r="B222" s="67">
        <v>3</v>
      </c>
      <c r="C222" s="68" t="s">
        <v>2960</v>
      </c>
      <c r="D222" s="68" t="s">
        <v>2770</v>
      </c>
      <c r="E222" s="67">
        <v>80220</v>
      </c>
      <c r="F222" s="67">
        <v>1008000220</v>
      </c>
      <c r="G222" s="68" t="s">
        <v>3896</v>
      </c>
      <c r="H222" s="68" t="s">
        <v>3725</v>
      </c>
      <c r="I222" s="69">
        <v>44470</v>
      </c>
      <c r="J222" s="69">
        <v>45200</v>
      </c>
      <c r="K222" s="76">
        <v>45565</v>
      </c>
      <c r="L222" s="68" t="s">
        <v>4489</v>
      </c>
      <c r="M222" s="71" t="s">
        <v>4488</v>
      </c>
      <c r="N222" t="s">
        <v>629</v>
      </c>
      <c r="O222" t="s">
        <v>1119</v>
      </c>
      <c r="P222" t="str">
        <f t="shared" si="3"/>
        <v>Izr_23/24_VS_KAIS_3</v>
      </c>
      <c r="Q222">
        <f>VLOOKUP(P222,ar_skupina!L$2:M$136,2,FALSE())</f>
        <v>107</v>
      </c>
    </row>
    <row r="223" spans="1:17" ht="20.100000000000001" customHeight="1" x14ac:dyDescent="0.25">
      <c r="A223" s="67">
        <v>222</v>
      </c>
      <c r="B223" s="67">
        <v>3</v>
      </c>
      <c r="C223" s="68" t="s">
        <v>2725</v>
      </c>
      <c r="D223" s="68" t="s">
        <v>2961</v>
      </c>
      <c r="E223" s="67">
        <v>80221</v>
      </c>
      <c r="F223" s="67">
        <v>1008000221</v>
      </c>
      <c r="G223" s="68" t="s">
        <v>3897</v>
      </c>
      <c r="H223" s="68" t="s">
        <v>3725</v>
      </c>
      <c r="I223" s="69">
        <v>44470</v>
      </c>
      <c r="J223" s="69">
        <v>45200</v>
      </c>
      <c r="K223" s="76">
        <v>45565</v>
      </c>
      <c r="L223" s="68" t="s">
        <v>4489</v>
      </c>
      <c r="M223" s="71" t="s">
        <v>4488</v>
      </c>
      <c r="N223" t="s">
        <v>629</v>
      </c>
      <c r="O223" t="s">
        <v>1119</v>
      </c>
      <c r="P223" t="str">
        <f t="shared" si="3"/>
        <v>Izr_23/24_VS_KAIS_3</v>
      </c>
      <c r="Q223">
        <f>VLOOKUP(P223,ar_skupina!L$2:M$136,2,FALSE())</f>
        <v>107</v>
      </c>
    </row>
    <row r="224" spans="1:17" ht="20.100000000000001" customHeight="1" x14ac:dyDescent="0.25">
      <c r="A224" s="67">
        <v>223</v>
      </c>
      <c r="B224" s="67">
        <v>3</v>
      </c>
      <c r="C224" s="68" t="s">
        <v>2962</v>
      </c>
      <c r="D224" s="68" t="s">
        <v>2963</v>
      </c>
      <c r="E224" s="67">
        <v>80222</v>
      </c>
      <c r="F224" s="67">
        <v>1008000222</v>
      </c>
      <c r="G224" s="68" t="s">
        <v>3898</v>
      </c>
      <c r="H224" s="68" t="s">
        <v>3725</v>
      </c>
      <c r="I224" s="69">
        <v>44470</v>
      </c>
      <c r="J224" s="69">
        <v>45200</v>
      </c>
      <c r="K224" s="76">
        <v>45565</v>
      </c>
      <c r="L224" s="68" t="s">
        <v>4489</v>
      </c>
      <c r="M224" s="71" t="s">
        <v>4488</v>
      </c>
      <c r="N224" t="s">
        <v>629</v>
      </c>
      <c r="O224" t="s">
        <v>1119</v>
      </c>
      <c r="P224" t="str">
        <f t="shared" si="3"/>
        <v>Izr_23/24_VS_KAIS_3</v>
      </c>
      <c r="Q224">
        <f>VLOOKUP(P224,ar_skupina!L$2:M$136,2,FALSE())</f>
        <v>107</v>
      </c>
    </row>
    <row r="225" spans="1:15" ht="20.100000000000001" customHeight="1" x14ac:dyDescent="0.25">
      <c r="A225" s="67">
        <v>224</v>
      </c>
      <c r="B225" s="67">
        <v>3</v>
      </c>
      <c r="C225" s="68" t="s">
        <v>2964</v>
      </c>
      <c r="D225" s="68" t="s">
        <v>2965</v>
      </c>
      <c r="E225" s="67">
        <v>80223</v>
      </c>
      <c r="F225" s="67">
        <v>1008000223</v>
      </c>
      <c r="G225" s="68" t="s">
        <v>3899</v>
      </c>
      <c r="H225" s="68" t="s">
        <v>2692</v>
      </c>
      <c r="I225" s="69">
        <v>44105</v>
      </c>
      <c r="J225" s="69">
        <v>45200</v>
      </c>
      <c r="K225" s="76">
        <v>45565</v>
      </c>
      <c r="L225" s="68" t="s">
        <v>4489</v>
      </c>
      <c r="M225" s="71" t="s">
        <v>4488</v>
      </c>
      <c r="N225" t="s">
        <v>629</v>
      </c>
      <c r="O225" t="s">
        <v>1119</v>
      </c>
    </row>
    <row r="226" spans="1:15" ht="20.100000000000001" customHeight="1" x14ac:dyDescent="0.25">
      <c r="A226" s="67">
        <v>225</v>
      </c>
      <c r="B226" s="67">
        <v>3</v>
      </c>
      <c r="C226" s="68" t="s">
        <v>2960</v>
      </c>
      <c r="D226" s="68" t="s">
        <v>2966</v>
      </c>
      <c r="E226" s="67">
        <v>80224</v>
      </c>
      <c r="F226" s="67">
        <v>1008000224</v>
      </c>
      <c r="G226" s="68" t="s">
        <v>3900</v>
      </c>
      <c r="H226" s="68" t="s">
        <v>2692</v>
      </c>
      <c r="I226" s="69">
        <v>44105</v>
      </c>
      <c r="J226" s="69">
        <v>45200</v>
      </c>
      <c r="K226" s="76">
        <v>45565</v>
      </c>
      <c r="L226" s="68" t="s">
        <v>3674</v>
      </c>
      <c r="M226" s="71" t="s">
        <v>4488</v>
      </c>
      <c r="N226" t="s">
        <v>629</v>
      </c>
      <c r="O226" t="s">
        <v>1119</v>
      </c>
    </row>
    <row r="227" spans="1:15" ht="20.100000000000001" customHeight="1" x14ac:dyDescent="0.25">
      <c r="A227" s="67">
        <v>226</v>
      </c>
      <c r="B227" s="67">
        <v>3</v>
      </c>
      <c r="C227" s="68" t="s">
        <v>2577</v>
      </c>
      <c r="D227" s="68" t="s">
        <v>2967</v>
      </c>
      <c r="E227" s="67">
        <v>80225</v>
      </c>
      <c r="F227" s="67">
        <v>1008000225</v>
      </c>
      <c r="G227" s="68" t="s">
        <v>3901</v>
      </c>
      <c r="H227" s="68" t="s">
        <v>2692</v>
      </c>
      <c r="I227" s="69">
        <v>44105</v>
      </c>
      <c r="J227" s="69">
        <v>45200</v>
      </c>
      <c r="K227" s="76">
        <v>45565</v>
      </c>
      <c r="L227" s="68" t="s">
        <v>3674</v>
      </c>
      <c r="M227" s="71" t="s">
        <v>4488</v>
      </c>
      <c r="N227" t="s">
        <v>629</v>
      </c>
      <c r="O227" t="s">
        <v>1119</v>
      </c>
    </row>
    <row r="228" spans="1:15" ht="20.100000000000001" customHeight="1" x14ac:dyDescent="0.25">
      <c r="A228" s="67">
        <v>227</v>
      </c>
      <c r="B228" s="67">
        <v>3</v>
      </c>
      <c r="C228" s="68" t="s">
        <v>2940</v>
      </c>
      <c r="D228" s="68" t="s">
        <v>2968</v>
      </c>
      <c r="E228" s="67">
        <v>80226</v>
      </c>
      <c r="F228" s="67">
        <v>1008000226</v>
      </c>
      <c r="G228" s="68" t="s">
        <v>3902</v>
      </c>
      <c r="H228" s="68" t="s">
        <v>2692</v>
      </c>
      <c r="I228" s="69">
        <v>44105</v>
      </c>
      <c r="J228" s="69">
        <v>45200</v>
      </c>
      <c r="K228" s="76">
        <v>45565</v>
      </c>
      <c r="L228" s="68" t="s">
        <v>3674</v>
      </c>
      <c r="M228" s="71" t="s">
        <v>4488</v>
      </c>
      <c r="N228" t="s">
        <v>629</v>
      </c>
      <c r="O228" t="s">
        <v>1119</v>
      </c>
    </row>
    <row r="229" spans="1:15" ht="20.100000000000001" customHeight="1" x14ac:dyDescent="0.25">
      <c r="A229" s="67">
        <v>228</v>
      </c>
      <c r="B229" s="67">
        <v>3</v>
      </c>
      <c r="C229" s="68" t="s">
        <v>2899</v>
      </c>
      <c r="D229" s="68" t="s">
        <v>2969</v>
      </c>
      <c r="E229" s="67">
        <v>80227</v>
      </c>
      <c r="F229" s="67">
        <v>1008000227</v>
      </c>
      <c r="G229" s="68" t="s">
        <v>3903</v>
      </c>
      <c r="H229" s="68" t="s">
        <v>2692</v>
      </c>
      <c r="I229" s="69">
        <v>44105</v>
      </c>
      <c r="J229" s="69">
        <v>45200</v>
      </c>
      <c r="K229" s="76">
        <v>45565</v>
      </c>
      <c r="L229" s="68" t="s">
        <v>4489</v>
      </c>
      <c r="M229" s="71" t="s">
        <v>4488</v>
      </c>
      <c r="N229" t="s">
        <v>629</v>
      </c>
      <c r="O229" t="s">
        <v>1119</v>
      </c>
    </row>
    <row r="230" spans="1:15" ht="20.100000000000001" customHeight="1" x14ac:dyDescent="0.25">
      <c r="A230" s="67">
        <v>229</v>
      </c>
      <c r="B230" s="67">
        <v>3</v>
      </c>
      <c r="C230" s="68" t="s">
        <v>2970</v>
      </c>
      <c r="D230" s="68" t="s">
        <v>2971</v>
      </c>
      <c r="E230" s="67">
        <v>80228</v>
      </c>
      <c r="F230" s="67">
        <v>1008000228</v>
      </c>
      <c r="G230" s="68" t="s">
        <v>3904</v>
      </c>
      <c r="H230" s="68" t="s">
        <v>2692</v>
      </c>
      <c r="I230" s="69">
        <v>44105</v>
      </c>
      <c r="J230" s="69">
        <v>45200</v>
      </c>
      <c r="K230" s="76">
        <v>45565</v>
      </c>
      <c r="L230" s="68" t="s">
        <v>3674</v>
      </c>
      <c r="M230" s="71" t="s">
        <v>4488</v>
      </c>
      <c r="N230" t="s">
        <v>629</v>
      </c>
      <c r="O230" t="s">
        <v>1119</v>
      </c>
    </row>
    <row r="231" spans="1:15" ht="20.100000000000001" customHeight="1" x14ac:dyDescent="0.25">
      <c r="A231" s="67">
        <v>230</v>
      </c>
      <c r="B231" s="67">
        <v>3</v>
      </c>
      <c r="C231" s="68" t="s">
        <v>2972</v>
      </c>
      <c r="D231" s="68" t="s">
        <v>2973</v>
      </c>
      <c r="E231" s="67">
        <v>80229</v>
      </c>
      <c r="F231" s="67">
        <v>1008000229</v>
      </c>
      <c r="G231" s="68" t="s">
        <v>3905</v>
      </c>
      <c r="H231" s="68" t="s">
        <v>2692</v>
      </c>
      <c r="I231" s="69">
        <v>44105</v>
      </c>
      <c r="J231" s="69">
        <v>45200</v>
      </c>
      <c r="K231" s="76">
        <v>45565</v>
      </c>
      <c r="L231" s="68" t="s">
        <v>3674</v>
      </c>
      <c r="M231" s="71" t="s">
        <v>4488</v>
      </c>
      <c r="N231" t="s">
        <v>629</v>
      </c>
      <c r="O231" t="s">
        <v>1119</v>
      </c>
    </row>
    <row r="232" spans="1:15" ht="20.100000000000001" customHeight="1" x14ac:dyDescent="0.25">
      <c r="A232" s="67">
        <v>231</v>
      </c>
      <c r="B232" s="67">
        <v>3</v>
      </c>
      <c r="C232" s="68" t="s">
        <v>2652</v>
      </c>
      <c r="D232" s="68" t="s">
        <v>2974</v>
      </c>
      <c r="E232" s="67">
        <v>80230</v>
      </c>
      <c r="F232" s="67">
        <v>1008000230</v>
      </c>
      <c r="G232" s="68" t="s">
        <v>3906</v>
      </c>
      <c r="H232" s="68" t="s">
        <v>2692</v>
      </c>
      <c r="I232" s="69">
        <v>44105</v>
      </c>
      <c r="J232" s="69">
        <v>45200</v>
      </c>
      <c r="K232" s="76">
        <v>45565</v>
      </c>
      <c r="L232" s="68" t="s">
        <v>4489</v>
      </c>
      <c r="M232" s="71" t="s">
        <v>4488</v>
      </c>
      <c r="N232" t="s">
        <v>629</v>
      </c>
      <c r="O232" t="s">
        <v>1119</v>
      </c>
    </row>
    <row r="233" spans="1:15" ht="20.100000000000001" customHeight="1" x14ac:dyDescent="0.25">
      <c r="A233" s="67">
        <v>232</v>
      </c>
      <c r="B233" s="67">
        <v>3</v>
      </c>
      <c r="C233" s="68" t="s">
        <v>2975</v>
      </c>
      <c r="D233" s="68" t="s">
        <v>2976</v>
      </c>
      <c r="E233" s="67">
        <v>80231</v>
      </c>
      <c r="F233" s="67">
        <v>1008000231</v>
      </c>
      <c r="G233" s="68" t="s">
        <v>3907</v>
      </c>
      <c r="H233" s="68" t="s">
        <v>2692</v>
      </c>
      <c r="I233" s="69">
        <v>44105</v>
      </c>
      <c r="J233" s="69">
        <v>45200</v>
      </c>
      <c r="K233" s="76">
        <v>45565</v>
      </c>
      <c r="L233" s="68" t="s">
        <v>3674</v>
      </c>
      <c r="M233" s="71" t="s">
        <v>4488</v>
      </c>
      <c r="N233" t="s">
        <v>629</v>
      </c>
      <c r="O233" t="s">
        <v>1119</v>
      </c>
    </row>
    <row r="234" spans="1:15" ht="20.100000000000001" customHeight="1" x14ac:dyDescent="0.25">
      <c r="A234" s="67">
        <v>233</v>
      </c>
      <c r="B234" s="67">
        <v>3</v>
      </c>
      <c r="C234" s="68" t="s">
        <v>2977</v>
      </c>
      <c r="D234" s="68" t="s">
        <v>2978</v>
      </c>
      <c r="E234" s="67">
        <v>80232</v>
      </c>
      <c r="F234" s="67">
        <v>1008000232</v>
      </c>
      <c r="G234" s="68" t="s">
        <v>3908</v>
      </c>
      <c r="H234" s="68" t="s">
        <v>2692</v>
      </c>
      <c r="I234" s="69">
        <v>44105</v>
      </c>
      <c r="J234" s="69">
        <v>45200</v>
      </c>
      <c r="K234" s="76">
        <v>45565</v>
      </c>
      <c r="L234" s="68" t="s">
        <v>3674</v>
      </c>
      <c r="M234" s="71" t="s">
        <v>4488</v>
      </c>
      <c r="N234" t="s">
        <v>629</v>
      </c>
      <c r="O234" t="s">
        <v>1119</v>
      </c>
    </row>
    <row r="235" spans="1:15" ht="20.100000000000001" customHeight="1" x14ac:dyDescent="0.25">
      <c r="A235" s="67">
        <v>234</v>
      </c>
      <c r="B235" s="67">
        <v>3</v>
      </c>
      <c r="C235" s="68" t="s">
        <v>2649</v>
      </c>
      <c r="D235" s="68" t="s">
        <v>2979</v>
      </c>
      <c r="E235" s="67">
        <v>80233</v>
      </c>
      <c r="F235" s="67">
        <v>1008000233</v>
      </c>
      <c r="G235" s="68" t="s">
        <v>3909</v>
      </c>
      <c r="H235" s="68" t="s">
        <v>2692</v>
      </c>
      <c r="I235" s="69">
        <v>44105</v>
      </c>
      <c r="J235" s="69">
        <v>45200</v>
      </c>
      <c r="K235" s="76">
        <v>45565</v>
      </c>
      <c r="L235" s="68" t="s">
        <v>4489</v>
      </c>
      <c r="M235" s="71" t="s">
        <v>4488</v>
      </c>
      <c r="N235" t="s">
        <v>629</v>
      </c>
      <c r="O235" t="s">
        <v>1119</v>
      </c>
    </row>
    <row r="236" spans="1:15" ht="20.100000000000001" customHeight="1" x14ac:dyDescent="0.25">
      <c r="A236" s="67">
        <v>235</v>
      </c>
      <c r="B236" s="67">
        <v>3</v>
      </c>
      <c r="C236" s="68" t="s">
        <v>2875</v>
      </c>
      <c r="D236" s="68" t="s">
        <v>2980</v>
      </c>
      <c r="E236" s="67">
        <v>80234</v>
      </c>
      <c r="F236" s="67">
        <v>1008000234</v>
      </c>
      <c r="G236" s="68" t="s">
        <v>3910</v>
      </c>
      <c r="H236" s="68" t="s">
        <v>2692</v>
      </c>
      <c r="I236" s="69">
        <v>44105</v>
      </c>
      <c r="J236" s="69">
        <v>45200</v>
      </c>
      <c r="K236" s="76">
        <v>45565</v>
      </c>
      <c r="L236" s="68" t="s">
        <v>3674</v>
      </c>
      <c r="M236" s="71" t="s">
        <v>4488</v>
      </c>
      <c r="N236" t="s">
        <v>629</v>
      </c>
      <c r="O236" t="s">
        <v>1119</v>
      </c>
    </row>
    <row r="237" spans="1:15" ht="20.100000000000001" customHeight="1" x14ac:dyDescent="0.25">
      <c r="A237" s="67">
        <v>236</v>
      </c>
      <c r="B237" s="67">
        <v>3</v>
      </c>
      <c r="C237" s="68" t="s">
        <v>2641</v>
      </c>
      <c r="D237" s="68" t="s">
        <v>2981</v>
      </c>
      <c r="E237" s="67">
        <v>80235</v>
      </c>
      <c r="F237" s="67">
        <v>1008000235</v>
      </c>
      <c r="G237" s="68" t="s">
        <v>3911</v>
      </c>
      <c r="H237" s="68" t="s">
        <v>2692</v>
      </c>
      <c r="I237" s="69">
        <v>44105</v>
      </c>
      <c r="J237" s="69">
        <v>45200</v>
      </c>
      <c r="K237" s="76">
        <v>45565</v>
      </c>
      <c r="L237" s="68" t="s">
        <v>3674</v>
      </c>
      <c r="M237" s="71" t="s">
        <v>4488</v>
      </c>
      <c r="N237" t="s">
        <v>629</v>
      </c>
      <c r="O237" t="s">
        <v>1119</v>
      </c>
    </row>
    <row r="238" spans="1:15" ht="20.100000000000001" customHeight="1" x14ac:dyDescent="0.25">
      <c r="A238" s="67">
        <v>237</v>
      </c>
      <c r="B238" s="67">
        <v>3</v>
      </c>
      <c r="C238" s="68" t="s">
        <v>2982</v>
      </c>
      <c r="D238" s="68" t="s">
        <v>2983</v>
      </c>
      <c r="E238" s="67">
        <v>80236</v>
      </c>
      <c r="F238" s="67">
        <v>1008000236</v>
      </c>
      <c r="G238" s="68" t="s">
        <v>3912</v>
      </c>
      <c r="H238" s="68" t="s">
        <v>2692</v>
      </c>
      <c r="I238" s="69">
        <v>44105</v>
      </c>
      <c r="J238" s="69">
        <v>45200</v>
      </c>
      <c r="K238" s="76">
        <v>45565</v>
      </c>
      <c r="L238" s="68" t="s">
        <v>4489</v>
      </c>
      <c r="M238" s="71" t="s">
        <v>4488</v>
      </c>
      <c r="N238" t="s">
        <v>629</v>
      </c>
      <c r="O238" t="s">
        <v>1119</v>
      </c>
    </row>
    <row r="239" spans="1:15" ht="20.100000000000001" customHeight="1" x14ac:dyDescent="0.25">
      <c r="A239" s="67">
        <v>238</v>
      </c>
      <c r="B239" s="67">
        <v>3</v>
      </c>
      <c r="C239" s="68" t="s">
        <v>2816</v>
      </c>
      <c r="D239" s="68" t="s">
        <v>2984</v>
      </c>
      <c r="E239" s="67">
        <v>80237</v>
      </c>
      <c r="F239" s="67">
        <v>1008000237</v>
      </c>
      <c r="G239" s="68" t="s">
        <v>3913</v>
      </c>
      <c r="H239" s="68" t="s">
        <v>2692</v>
      </c>
      <c r="I239" s="69">
        <v>44105</v>
      </c>
      <c r="J239" s="69">
        <v>45200</v>
      </c>
      <c r="K239" s="76">
        <v>45565</v>
      </c>
      <c r="L239" s="68" t="s">
        <v>3674</v>
      </c>
      <c r="M239" s="71" t="s">
        <v>4488</v>
      </c>
      <c r="N239" t="s">
        <v>629</v>
      </c>
      <c r="O239" t="s">
        <v>1119</v>
      </c>
    </row>
    <row r="240" spans="1:15" ht="20.100000000000001" customHeight="1" x14ac:dyDescent="0.25">
      <c r="A240" s="67">
        <v>239</v>
      </c>
      <c r="B240" s="67">
        <v>3</v>
      </c>
      <c r="C240" s="68" t="s">
        <v>2985</v>
      </c>
      <c r="D240" s="68" t="s">
        <v>2986</v>
      </c>
      <c r="E240" s="67">
        <v>80238</v>
      </c>
      <c r="F240" s="67">
        <v>1008000238</v>
      </c>
      <c r="G240" s="68" t="s">
        <v>3914</v>
      </c>
      <c r="H240" s="68" t="s">
        <v>2692</v>
      </c>
      <c r="I240" s="69">
        <v>44105</v>
      </c>
      <c r="J240" s="69">
        <v>45200</v>
      </c>
      <c r="K240" s="76">
        <v>45565</v>
      </c>
      <c r="L240" s="68" t="s">
        <v>4489</v>
      </c>
      <c r="M240" s="71" t="s">
        <v>4488</v>
      </c>
      <c r="N240" t="s">
        <v>629</v>
      </c>
      <c r="O240" t="s">
        <v>1119</v>
      </c>
    </row>
    <row r="241" spans="1:17" ht="20.100000000000001" customHeight="1" x14ac:dyDescent="0.25">
      <c r="A241" s="67">
        <v>240</v>
      </c>
      <c r="B241" s="67">
        <v>3</v>
      </c>
      <c r="C241" s="68" t="s">
        <v>2678</v>
      </c>
      <c r="D241" s="68" t="s">
        <v>2987</v>
      </c>
      <c r="E241" s="67">
        <v>80239</v>
      </c>
      <c r="F241" s="67">
        <v>1008000239</v>
      </c>
      <c r="G241" s="68" t="s">
        <v>3915</v>
      </c>
      <c r="H241" s="68" t="s">
        <v>2692</v>
      </c>
      <c r="I241" s="69">
        <v>44105</v>
      </c>
      <c r="J241" s="69">
        <v>45200</v>
      </c>
      <c r="K241" s="76">
        <v>45565</v>
      </c>
      <c r="L241" s="68" t="s">
        <v>3674</v>
      </c>
      <c r="M241" s="71" t="s">
        <v>4488</v>
      </c>
      <c r="N241" t="s">
        <v>629</v>
      </c>
      <c r="O241" t="s">
        <v>1119</v>
      </c>
    </row>
    <row r="242" spans="1:17" ht="20.100000000000001" customHeight="1" x14ac:dyDescent="0.25">
      <c r="A242" s="67">
        <v>241</v>
      </c>
      <c r="B242" s="67">
        <v>3</v>
      </c>
      <c r="C242" s="68" t="s">
        <v>2988</v>
      </c>
      <c r="D242" s="68" t="s">
        <v>2989</v>
      </c>
      <c r="E242" s="67">
        <v>80240</v>
      </c>
      <c r="F242" s="67">
        <v>1008000240</v>
      </c>
      <c r="G242" s="68" t="s">
        <v>3916</v>
      </c>
      <c r="H242" s="68" t="s">
        <v>2692</v>
      </c>
      <c r="I242" s="69">
        <v>44105</v>
      </c>
      <c r="J242" s="69">
        <v>45200</v>
      </c>
      <c r="K242" s="76">
        <v>45565</v>
      </c>
      <c r="L242" s="68" t="s">
        <v>3674</v>
      </c>
      <c r="M242" s="71" t="s">
        <v>4488</v>
      </c>
      <c r="N242" t="s">
        <v>629</v>
      </c>
      <c r="O242" t="s">
        <v>1119</v>
      </c>
    </row>
    <row r="243" spans="1:17" ht="20.100000000000001" customHeight="1" x14ac:dyDescent="0.25">
      <c r="A243" s="67">
        <v>242</v>
      </c>
      <c r="B243" s="67">
        <v>3</v>
      </c>
      <c r="C243" s="68" t="s">
        <v>2899</v>
      </c>
      <c r="D243" s="68" t="s">
        <v>2990</v>
      </c>
      <c r="E243" s="67">
        <v>80241</v>
      </c>
      <c r="F243" s="67">
        <v>1008000241</v>
      </c>
      <c r="G243" s="68" t="s">
        <v>3917</v>
      </c>
      <c r="H243" s="68" t="s">
        <v>2692</v>
      </c>
      <c r="I243" s="69">
        <v>44105</v>
      </c>
      <c r="J243" s="69">
        <v>45200</v>
      </c>
      <c r="K243" s="76">
        <v>45565</v>
      </c>
      <c r="L243" s="68" t="s">
        <v>4489</v>
      </c>
      <c r="M243" s="71" t="s">
        <v>4488</v>
      </c>
      <c r="N243" t="s">
        <v>629</v>
      </c>
      <c r="O243" t="s">
        <v>1119</v>
      </c>
    </row>
    <row r="244" spans="1:17" ht="20.100000000000001" customHeight="1" x14ac:dyDescent="0.25">
      <c r="A244" s="67">
        <v>243</v>
      </c>
      <c r="B244" s="67">
        <v>3</v>
      </c>
      <c r="C244" s="68" t="s">
        <v>2991</v>
      </c>
      <c r="D244" s="68" t="s">
        <v>2900</v>
      </c>
      <c r="E244" s="67">
        <v>80242</v>
      </c>
      <c r="F244" s="67">
        <v>1008000242</v>
      </c>
      <c r="G244" s="68" t="s">
        <v>3918</v>
      </c>
      <c r="H244" s="68" t="s">
        <v>2692</v>
      </c>
      <c r="I244" s="69">
        <v>44105</v>
      </c>
      <c r="J244" s="69">
        <v>45200</v>
      </c>
      <c r="K244" s="76">
        <v>45565</v>
      </c>
      <c r="L244" s="68" t="s">
        <v>3674</v>
      </c>
      <c r="M244" s="71" t="s">
        <v>4488</v>
      </c>
      <c r="N244" t="s">
        <v>629</v>
      </c>
      <c r="O244" t="s">
        <v>1119</v>
      </c>
    </row>
    <row r="245" spans="1:17" ht="20.100000000000001" customHeight="1" x14ac:dyDescent="0.25">
      <c r="A245" s="67">
        <v>244</v>
      </c>
      <c r="B245" s="67">
        <v>3</v>
      </c>
      <c r="C245" s="68" t="s">
        <v>2992</v>
      </c>
      <c r="D245" s="68" t="s">
        <v>2993</v>
      </c>
      <c r="E245" s="67">
        <v>80243</v>
      </c>
      <c r="F245" s="67">
        <v>1008000243</v>
      </c>
      <c r="G245" s="68" t="s">
        <v>3919</v>
      </c>
      <c r="H245" s="68" t="s">
        <v>2692</v>
      </c>
      <c r="I245" s="69">
        <v>44105</v>
      </c>
      <c r="J245" s="69">
        <v>45200</v>
      </c>
      <c r="K245" s="76">
        <v>45565</v>
      </c>
      <c r="L245" s="68" t="s">
        <v>3674</v>
      </c>
      <c r="M245" s="71" t="s">
        <v>4488</v>
      </c>
      <c r="N245" t="s">
        <v>629</v>
      </c>
      <c r="O245" t="s">
        <v>1119</v>
      </c>
    </row>
    <row r="246" spans="1:17" ht="20.100000000000001" customHeight="1" x14ac:dyDescent="0.25">
      <c r="A246" s="67">
        <v>245</v>
      </c>
      <c r="B246" s="67">
        <v>3</v>
      </c>
      <c r="C246" s="68" t="s">
        <v>2945</v>
      </c>
      <c r="D246" s="68" t="s">
        <v>2994</v>
      </c>
      <c r="E246" s="67">
        <v>80244</v>
      </c>
      <c r="F246" s="67">
        <v>1008000244</v>
      </c>
      <c r="G246" s="68" t="s">
        <v>3920</v>
      </c>
      <c r="H246" s="68" t="s">
        <v>2692</v>
      </c>
      <c r="I246" s="69">
        <v>44105</v>
      </c>
      <c r="J246" s="69">
        <v>45200</v>
      </c>
      <c r="K246" s="76">
        <v>45565</v>
      </c>
      <c r="L246" s="68" t="s">
        <v>4489</v>
      </c>
      <c r="M246" s="71" t="s">
        <v>4488</v>
      </c>
      <c r="N246" t="s">
        <v>629</v>
      </c>
      <c r="O246" t="s">
        <v>1119</v>
      </c>
    </row>
    <row r="247" spans="1:17" ht="20.100000000000001" customHeight="1" x14ac:dyDescent="0.25">
      <c r="A247" s="67">
        <v>246</v>
      </c>
      <c r="B247" s="67">
        <v>3</v>
      </c>
      <c r="C247" s="68" t="s">
        <v>2995</v>
      </c>
      <c r="D247" s="68" t="s">
        <v>2996</v>
      </c>
      <c r="E247" s="67">
        <v>80245</v>
      </c>
      <c r="F247" s="67">
        <v>1008000245</v>
      </c>
      <c r="G247" s="68" t="s">
        <v>3921</v>
      </c>
      <c r="H247" s="68" t="s">
        <v>2692</v>
      </c>
      <c r="I247" s="69">
        <v>44105</v>
      </c>
      <c r="J247" s="69">
        <v>45200</v>
      </c>
      <c r="K247" s="76">
        <v>45565</v>
      </c>
      <c r="L247" s="68" t="s">
        <v>3674</v>
      </c>
      <c r="M247" s="71" t="s">
        <v>4488</v>
      </c>
      <c r="N247" t="s">
        <v>629</v>
      </c>
      <c r="O247" t="s">
        <v>1119</v>
      </c>
    </row>
    <row r="248" spans="1:17" ht="20.100000000000001" customHeight="1" x14ac:dyDescent="0.25">
      <c r="A248" s="67">
        <v>247</v>
      </c>
      <c r="B248" s="67">
        <v>3</v>
      </c>
      <c r="C248" s="68" t="s">
        <v>2997</v>
      </c>
      <c r="D248" s="68" t="s">
        <v>2998</v>
      </c>
      <c r="E248" s="67">
        <v>80246</v>
      </c>
      <c r="F248" s="67">
        <v>1008000246</v>
      </c>
      <c r="G248" s="68" t="s">
        <v>3922</v>
      </c>
      <c r="H248" s="68" t="s">
        <v>2692</v>
      </c>
      <c r="I248" s="69">
        <v>44105</v>
      </c>
      <c r="J248" s="69">
        <v>45200</v>
      </c>
      <c r="K248" s="76">
        <v>45565</v>
      </c>
      <c r="L248" s="68" t="s">
        <v>3674</v>
      </c>
      <c r="M248" s="71" t="s">
        <v>4488</v>
      </c>
      <c r="N248" t="s">
        <v>629</v>
      </c>
      <c r="O248" t="s">
        <v>1119</v>
      </c>
    </row>
    <row r="249" spans="1:17" ht="20.100000000000001" customHeight="1" x14ac:dyDescent="0.25">
      <c r="A249" s="67">
        <v>248</v>
      </c>
      <c r="B249" s="67">
        <v>3</v>
      </c>
      <c r="C249" s="68" t="s">
        <v>2785</v>
      </c>
      <c r="D249" s="68" t="s">
        <v>2999</v>
      </c>
      <c r="E249" s="67">
        <v>80247</v>
      </c>
      <c r="F249" s="67">
        <v>1008000247</v>
      </c>
      <c r="G249" s="68" t="s">
        <v>3923</v>
      </c>
      <c r="H249" s="68" t="s">
        <v>2692</v>
      </c>
      <c r="I249" s="69">
        <v>44105</v>
      </c>
      <c r="J249" s="69">
        <v>45200</v>
      </c>
      <c r="K249" s="76">
        <v>45565</v>
      </c>
      <c r="L249" s="68" t="s">
        <v>4489</v>
      </c>
      <c r="M249" s="71" t="s">
        <v>4488</v>
      </c>
      <c r="N249" t="s">
        <v>629</v>
      </c>
      <c r="O249" t="s">
        <v>1119</v>
      </c>
    </row>
    <row r="250" spans="1:17" ht="20.100000000000001" customHeight="1" x14ac:dyDescent="0.25">
      <c r="A250" s="67">
        <v>249</v>
      </c>
      <c r="B250" s="67">
        <v>3</v>
      </c>
      <c r="C250" s="68" t="s">
        <v>3000</v>
      </c>
      <c r="D250" s="68" t="s">
        <v>3001</v>
      </c>
      <c r="E250" s="67">
        <v>80248</v>
      </c>
      <c r="F250" s="67">
        <v>1008000248</v>
      </c>
      <c r="G250" s="68" t="s">
        <v>3924</v>
      </c>
      <c r="H250" s="68" t="s">
        <v>2692</v>
      </c>
      <c r="I250" s="69">
        <v>44105</v>
      </c>
      <c r="J250" s="69">
        <v>45200</v>
      </c>
      <c r="K250" s="76">
        <v>45565</v>
      </c>
      <c r="L250" s="68" t="s">
        <v>3674</v>
      </c>
      <c r="M250" s="71" t="s">
        <v>4488</v>
      </c>
      <c r="N250" t="s">
        <v>629</v>
      </c>
      <c r="O250" t="s">
        <v>1119</v>
      </c>
    </row>
    <row r="251" spans="1:17" ht="20.100000000000001" customHeight="1" x14ac:dyDescent="0.25">
      <c r="A251" s="67">
        <v>250</v>
      </c>
      <c r="B251" s="67">
        <v>3</v>
      </c>
      <c r="C251" s="68" t="s">
        <v>3002</v>
      </c>
      <c r="D251" s="68" t="s">
        <v>3003</v>
      </c>
      <c r="E251" s="67">
        <v>80249</v>
      </c>
      <c r="F251" s="67">
        <v>1008000249</v>
      </c>
      <c r="G251" s="68" t="s">
        <v>3925</v>
      </c>
      <c r="H251" s="68" t="s">
        <v>2692</v>
      </c>
      <c r="I251" s="69">
        <v>44105</v>
      </c>
      <c r="J251" s="69">
        <v>45200</v>
      </c>
      <c r="K251" s="76">
        <v>45565</v>
      </c>
      <c r="L251" s="68" t="s">
        <v>4489</v>
      </c>
      <c r="M251" s="71" t="s">
        <v>4488</v>
      </c>
      <c r="N251" t="s">
        <v>629</v>
      </c>
      <c r="O251" t="s">
        <v>1119</v>
      </c>
    </row>
    <row r="252" spans="1:17" ht="20.100000000000001" customHeight="1" x14ac:dyDescent="0.25">
      <c r="A252" s="67">
        <v>251</v>
      </c>
      <c r="B252" s="67">
        <v>3</v>
      </c>
      <c r="C252" s="68" t="s">
        <v>2611</v>
      </c>
      <c r="D252" s="68" t="s">
        <v>3004</v>
      </c>
      <c r="E252" s="67">
        <v>80250</v>
      </c>
      <c r="F252" s="67">
        <v>1008000250</v>
      </c>
      <c r="G252" s="68" t="s">
        <v>3926</v>
      </c>
      <c r="H252" s="68">
        <v>1</v>
      </c>
      <c r="I252" s="69">
        <v>44105</v>
      </c>
      <c r="J252" s="69">
        <v>45200</v>
      </c>
      <c r="K252" s="76">
        <v>45565</v>
      </c>
      <c r="L252" s="68" t="s">
        <v>3674</v>
      </c>
      <c r="M252" s="71" t="s">
        <v>4491</v>
      </c>
      <c r="N252" t="s">
        <v>629</v>
      </c>
      <c r="O252" t="s">
        <v>1119</v>
      </c>
      <c r="P252" t="str">
        <f t="shared" si="3"/>
        <v>Red_23/24_VS_KAIS_1</v>
      </c>
      <c r="Q252">
        <f>VLOOKUP(P252,ar_skupina!L$2:M$136,2,FALSE())</f>
        <v>4</v>
      </c>
    </row>
    <row r="253" spans="1:17" ht="20.100000000000001" customHeight="1" x14ac:dyDescent="0.25">
      <c r="A253" s="67">
        <v>252</v>
      </c>
      <c r="B253" s="67">
        <v>3</v>
      </c>
      <c r="C253" s="68" t="s">
        <v>3005</v>
      </c>
      <c r="D253" s="68" t="s">
        <v>3006</v>
      </c>
      <c r="E253" s="67">
        <v>80251</v>
      </c>
      <c r="F253" s="67">
        <v>1008000251</v>
      </c>
      <c r="G253" s="68" t="s">
        <v>3927</v>
      </c>
      <c r="H253" s="68">
        <v>1</v>
      </c>
      <c r="I253" s="69">
        <v>44105</v>
      </c>
      <c r="J253" s="69">
        <v>45200</v>
      </c>
      <c r="K253" s="76">
        <v>45565</v>
      </c>
      <c r="L253" s="68" t="s">
        <v>4489</v>
      </c>
      <c r="M253" s="71" t="s">
        <v>4491</v>
      </c>
      <c r="N253" t="s">
        <v>629</v>
      </c>
      <c r="O253" t="s">
        <v>1119</v>
      </c>
      <c r="P253" t="str">
        <f t="shared" si="3"/>
        <v>Izr_23/24_VS_KAIS_1</v>
      </c>
      <c r="Q253">
        <f>VLOOKUP(P253,ar_skupina!L$2:M$136,2,FALSE())</f>
        <v>92</v>
      </c>
    </row>
    <row r="254" spans="1:17" ht="20.100000000000001" customHeight="1" x14ac:dyDescent="0.25">
      <c r="A254" s="67">
        <v>253</v>
      </c>
      <c r="B254" s="67">
        <v>3</v>
      </c>
      <c r="C254" s="68" t="s">
        <v>3007</v>
      </c>
      <c r="D254" s="68" t="s">
        <v>3008</v>
      </c>
      <c r="E254" s="67">
        <v>80252</v>
      </c>
      <c r="F254" s="67">
        <v>1008000252</v>
      </c>
      <c r="G254" s="68" t="s">
        <v>3928</v>
      </c>
      <c r="H254" s="68">
        <v>1</v>
      </c>
      <c r="I254" s="69">
        <v>44105</v>
      </c>
      <c r="J254" s="69">
        <v>45200</v>
      </c>
      <c r="K254" s="76">
        <v>45565</v>
      </c>
      <c r="L254" s="68" t="s">
        <v>3674</v>
      </c>
      <c r="M254" s="71" t="s">
        <v>4491</v>
      </c>
      <c r="N254" t="s">
        <v>629</v>
      </c>
      <c r="O254" t="s">
        <v>1119</v>
      </c>
      <c r="P254" t="str">
        <f t="shared" si="3"/>
        <v>Red_23/24_VS_KAIS_1</v>
      </c>
      <c r="Q254">
        <f>VLOOKUP(P254,ar_skupina!L$2:M$136,2,FALSE())</f>
        <v>4</v>
      </c>
    </row>
    <row r="255" spans="1:17" ht="20.100000000000001" customHeight="1" x14ac:dyDescent="0.25">
      <c r="A255" s="67">
        <v>254</v>
      </c>
      <c r="B255" s="67">
        <v>3</v>
      </c>
      <c r="C255" s="68" t="s">
        <v>3009</v>
      </c>
      <c r="D255" s="68" t="s">
        <v>2584</v>
      </c>
      <c r="E255" s="67">
        <v>80253</v>
      </c>
      <c r="F255" s="67">
        <v>1008000253</v>
      </c>
      <c r="G255" s="68" t="s">
        <v>3929</v>
      </c>
      <c r="H255" s="68">
        <v>1</v>
      </c>
      <c r="I255" s="69">
        <v>44105</v>
      </c>
      <c r="J255" s="69">
        <v>45200</v>
      </c>
      <c r="K255" s="76">
        <v>45565</v>
      </c>
      <c r="L255" s="68" t="s">
        <v>4489</v>
      </c>
      <c r="M255" s="71" t="s">
        <v>4491</v>
      </c>
      <c r="N255" t="s">
        <v>629</v>
      </c>
      <c r="O255" t="s">
        <v>1119</v>
      </c>
      <c r="P255" t="str">
        <f t="shared" si="3"/>
        <v>Izr_23/24_VS_KAIS_1</v>
      </c>
      <c r="Q255">
        <f>VLOOKUP(P255,ar_skupina!L$2:M$136,2,FALSE())</f>
        <v>92</v>
      </c>
    </row>
    <row r="256" spans="1:17" ht="20.100000000000001" customHeight="1" x14ac:dyDescent="0.25">
      <c r="A256" s="67">
        <v>255</v>
      </c>
      <c r="B256" s="67">
        <v>3</v>
      </c>
      <c r="C256" s="68" t="s">
        <v>2663</v>
      </c>
      <c r="D256" s="68" t="s">
        <v>3010</v>
      </c>
      <c r="E256" s="67">
        <v>80254</v>
      </c>
      <c r="F256" s="67">
        <v>1008000254</v>
      </c>
      <c r="G256" s="68" t="s">
        <v>3930</v>
      </c>
      <c r="H256" s="68">
        <v>1</v>
      </c>
      <c r="I256" s="69">
        <v>44105</v>
      </c>
      <c r="J256" s="69">
        <v>45200</v>
      </c>
      <c r="K256" s="76">
        <v>45565</v>
      </c>
      <c r="L256" s="68" t="s">
        <v>3674</v>
      </c>
      <c r="M256" s="71" t="s">
        <v>4491</v>
      </c>
      <c r="N256" t="s">
        <v>629</v>
      </c>
      <c r="O256" t="s">
        <v>1119</v>
      </c>
      <c r="P256" t="str">
        <f t="shared" si="3"/>
        <v>Red_23/24_VS_KAIS_1</v>
      </c>
      <c r="Q256">
        <f>VLOOKUP(P256,ar_skupina!L$2:M$136,2,FALSE())</f>
        <v>4</v>
      </c>
    </row>
    <row r="257" spans="1:17" ht="20.100000000000001" customHeight="1" x14ac:dyDescent="0.25">
      <c r="A257" s="67">
        <v>256</v>
      </c>
      <c r="B257" s="67">
        <v>3</v>
      </c>
      <c r="C257" s="68" t="s">
        <v>2615</v>
      </c>
      <c r="D257" s="68" t="s">
        <v>3011</v>
      </c>
      <c r="E257" s="67">
        <v>80255</v>
      </c>
      <c r="F257" s="67">
        <v>1008000255</v>
      </c>
      <c r="G257" s="68" t="s">
        <v>3931</v>
      </c>
      <c r="H257" s="68">
        <v>1</v>
      </c>
      <c r="I257" s="69">
        <v>44105</v>
      </c>
      <c r="J257" s="69">
        <v>45200</v>
      </c>
      <c r="K257" s="76">
        <v>45565</v>
      </c>
      <c r="L257" s="68" t="s">
        <v>4489</v>
      </c>
      <c r="M257" s="71" t="s">
        <v>4491</v>
      </c>
      <c r="N257" t="s">
        <v>629</v>
      </c>
      <c r="O257" t="s">
        <v>1119</v>
      </c>
      <c r="P257" t="str">
        <f t="shared" si="3"/>
        <v>Izr_23/24_VS_KAIS_1</v>
      </c>
      <c r="Q257">
        <f>VLOOKUP(P257,ar_skupina!L$2:M$136,2,FALSE())</f>
        <v>92</v>
      </c>
    </row>
    <row r="258" spans="1:17" ht="20.100000000000001" customHeight="1" x14ac:dyDescent="0.25">
      <c r="A258" s="67">
        <v>257</v>
      </c>
      <c r="B258" s="67">
        <v>3</v>
      </c>
      <c r="C258" s="68" t="s">
        <v>3012</v>
      </c>
      <c r="D258" s="68" t="s">
        <v>3013</v>
      </c>
      <c r="E258" s="67">
        <v>80256</v>
      </c>
      <c r="F258" s="67">
        <v>1008000256</v>
      </c>
      <c r="G258" s="68" t="s">
        <v>3932</v>
      </c>
      <c r="H258" s="68">
        <v>1</v>
      </c>
      <c r="I258" s="69">
        <v>44105</v>
      </c>
      <c r="J258" s="69">
        <v>45200</v>
      </c>
      <c r="K258" s="76">
        <v>45565</v>
      </c>
      <c r="L258" s="68" t="s">
        <v>3674</v>
      </c>
      <c r="M258" s="71" t="s">
        <v>4491</v>
      </c>
      <c r="N258" t="s">
        <v>629</v>
      </c>
      <c r="O258" t="s">
        <v>1119</v>
      </c>
      <c r="P258" t="str">
        <f t="shared" ref="P258:P321" si="4">+_xlfn.CONCAT(PROPER(L258),"_23/24_",N258,"_",O259,"_",H258)</f>
        <v>Red_23/24_VS_KAIS_1</v>
      </c>
      <c r="Q258">
        <f>VLOOKUP(P258,ar_skupina!L$2:M$136,2,FALSE())</f>
        <v>4</v>
      </c>
    </row>
    <row r="259" spans="1:17" ht="20.100000000000001" customHeight="1" x14ac:dyDescent="0.25">
      <c r="A259" s="67">
        <v>258</v>
      </c>
      <c r="B259" s="67">
        <v>3</v>
      </c>
      <c r="C259" s="68" t="s">
        <v>3014</v>
      </c>
      <c r="D259" s="68" t="s">
        <v>3015</v>
      </c>
      <c r="E259" s="67">
        <v>80257</v>
      </c>
      <c r="F259" s="67">
        <v>1008000257</v>
      </c>
      <c r="G259" s="68" t="s">
        <v>3933</v>
      </c>
      <c r="H259" s="68">
        <v>1</v>
      </c>
      <c r="I259" s="69">
        <v>44105</v>
      </c>
      <c r="J259" s="69">
        <v>45200</v>
      </c>
      <c r="K259" s="76">
        <v>45565</v>
      </c>
      <c r="L259" s="68" t="s">
        <v>4489</v>
      </c>
      <c r="M259" s="71" t="s">
        <v>4491</v>
      </c>
      <c r="N259" t="s">
        <v>629</v>
      </c>
      <c r="O259" t="s">
        <v>1119</v>
      </c>
      <c r="P259" t="str">
        <f t="shared" si="4"/>
        <v>Izr_23/24_VS_KAIS_1</v>
      </c>
      <c r="Q259">
        <f>VLOOKUP(P259,ar_skupina!L$2:M$136,2,FALSE())</f>
        <v>92</v>
      </c>
    </row>
    <row r="260" spans="1:17" ht="20.100000000000001" customHeight="1" x14ac:dyDescent="0.25">
      <c r="A260" s="67">
        <v>259</v>
      </c>
      <c r="B260" s="67">
        <v>3</v>
      </c>
      <c r="C260" s="68" t="s">
        <v>3016</v>
      </c>
      <c r="D260" s="68" t="s">
        <v>3017</v>
      </c>
      <c r="E260" s="67">
        <v>80258</v>
      </c>
      <c r="F260" s="67">
        <v>1008000258</v>
      </c>
      <c r="G260" s="68" t="s">
        <v>3934</v>
      </c>
      <c r="H260" s="68">
        <v>2</v>
      </c>
      <c r="I260" s="69">
        <v>44105</v>
      </c>
      <c r="J260" s="69">
        <v>45200</v>
      </c>
      <c r="K260" s="76">
        <v>45565</v>
      </c>
      <c r="L260" s="68" t="s">
        <v>3674</v>
      </c>
      <c r="M260" s="71" t="s">
        <v>4491</v>
      </c>
      <c r="N260" t="s">
        <v>629</v>
      </c>
      <c r="O260" t="s">
        <v>1119</v>
      </c>
      <c r="P260" t="str">
        <f t="shared" si="4"/>
        <v>Red_23/24_VS_KAIS_2</v>
      </c>
      <c r="Q260">
        <f>VLOOKUP(P260,ar_skupina!L$2:M$136,2,FALSE())</f>
        <v>20</v>
      </c>
    </row>
    <row r="261" spans="1:17" ht="20.100000000000001" customHeight="1" x14ac:dyDescent="0.25">
      <c r="A261" s="67">
        <v>260</v>
      </c>
      <c r="B261" s="67">
        <v>3</v>
      </c>
      <c r="C261" s="68" t="s">
        <v>3018</v>
      </c>
      <c r="D261" s="68" t="s">
        <v>2787</v>
      </c>
      <c r="E261" s="67">
        <v>80259</v>
      </c>
      <c r="F261" s="67">
        <v>1008000259</v>
      </c>
      <c r="G261" s="68" t="s">
        <v>3935</v>
      </c>
      <c r="H261" s="68">
        <v>2</v>
      </c>
      <c r="I261" s="69">
        <v>44105</v>
      </c>
      <c r="J261" s="69">
        <v>45200</v>
      </c>
      <c r="K261" s="76">
        <v>45565</v>
      </c>
      <c r="L261" s="68" t="s">
        <v>4489</v>
      </c>
      <c r="M261" s="71" t="s">
        <v>4491</v>
      </c>
      <c r="N261" t="s">
        <v>629</v>
      </c>
      <c r="O261" t="s">
        <v>1119</v>
      </c>
      <c r="P261" t="str">
        <f t="shared" si="4"/>
        <v>Izr_23/24_VS_KAIS_2</v>
      </c>
      <c r="Q261">
        <f>VLOOKUP(P261,ar_skupina!L$2:M$136,2,FALSE())</f>
        <v>99</v>
      </c>
    </row>
    <row r="262" spans="1:17" ht="20.100000000000001" customHeight="1" x14ac:dyDescent="0.25">
      <c r="A262" s="67">
        <v>261</v>
      </c>
      <c r="B262" s="67">
        <v>3</v>
      </c>
      <c r="C262" s="68" t="s">
        <v>2904</v>
      </c>
      <c r="D262" s="68" t="s">
        <v>3019</v>
      </c>
      <c r="E262" s="67">
        <v>80260</v>
      </c>
      <c r="F262" s="67">
        <v>1008000260</v>
      </c>
      <c r="G262" s="68" t="s">
        <v>3936</v>
      </c>
      <c r="H262" s="68">
        <v>2</v>
      </c>
      <c r="I262" s="69">
        <v>44105</v>
      </c>
      <c r="J262" s="69">
        <v>45200</v>
      </c>
      <c r="K262" s="76">
        <v>45565</v>
      </c>
      <c r="L262" s="68" t="s">
        <v>3674</v>
      </c>
      <c r="M262" s="71" t="s">
        <v>4491</v>
      </c>
      <c r="N262" t="s">
        <v>629</v>
      </c>
      <c r="O262" t="s">
        <v>1119</v>
      </c>
      <c r="P262" t="str">
        <f t="shared" si="4"/>
        <v>Red_23/24_VS_KAIS_2</v>
      </c>
      <c r="Q262">
        <f>VLOOKUP(P262,ar_skupina!L$2:M$136,2,FALSE())</f>
        <v>20</v>
      </c>
    </row>
    <row r="263" spans="1:17" ht="20.100000000000001" customHeight="1" x14ac:dyDescent="0.25">
      <c r="A263" s="67">
        <v>262</v>
      </c>
      <c r="B263" s="67">
        <v>3</v>
      </c>
      <c r="C263" s="68" t="s">
        <v>3020</v>
      </c>
      <c r="D263" s="68" t="s">
        <v>3021</v>
      </c>
      <c r="E263" s="67">
        <v>80261</v>
      </c>
      <c r="F263" s="67">
        <v>1008000261</v>
      </c>
      <c r="G263" s="68" t="s">
        <v>3937</v>
      </c>
      <c r="H263" s="68">
        <v>2</v>
      </c>
      <c r="I263" s="69">
        <v>44105</v>
      </c>
      <c r="J263" s="69">
        <v>45200</v>
      </c>
      <c r="K263" s="76">
        <v>45565</v>
      </c>
      <c r="L263" s="68" t="s">
        <v>4489</v>
      </c>
      <c r="M263" s="71" t="s">
        <v>4491</v>
      </c>
      <c r="N263" t="s">
        <v>629</v>
      </c>
      <c r="O263" t="s">
        <v>1119</v>
      </c>
      <c r="P263" t="str">
        <f t="shared" si="4"/>
        <v>Izr_23/24_VS_KAIS_2</v>
      </c>
      <c r="Q263">
        <f>VLOOKUP(P263,ar_skupina!L$2:M$136,2,FALSE())</f>
        <v>99</v>
      </c>
    </row>
    <row r="264" spans="1:17" ht="20.100000000000001" customHeight="1" x14ac:dyDescent="0.25">
      <c r="A264" s="67">
        <v>263</v>
      </c>
      <c r="B264" s="67">
        <v>3</v>
      </c>
      <c r="C264" s="68" t="s">
        <v>2970</v>
      </c>
      <c r="D264" s="68" t="s">
        <v>3022</v>
      </c>
      <c r="E264" s="67">
        <v>80262</v>
      </c>
      <c r="F264" s="67">
        <v>1008000262</v>
      </c>
      <c r="G264" s="68" t="s">
        <v>3938</v>
      </c>
      <c r="H264" s="68">
        <v>2</v>
      </c>
      <c r="I264" s="69">
        <v>44105</v>
      </c>
      <c r="J264" s="69">
        <v>45200</v>
      </c>
      <c r="K264" s="76">
        <v>45565</v>
      </c>
      <c r="L264" s="68" t="s">
        <v>3674</v>
      </c>
      <c r="M264" s="71" t="s">
        <v>4491</v>
      </c>
      <c r="N264" t="s">
        <v>629</v>
      </c>
      <c r="O264" t="s">
        <v>1119</v>
      </c>
      <c r="P264" t="str">
        <f t="shared" si="4"/>
        <v>Red_23/24_VS_KAIS_2</v>
      </c>
      <c r="Q264">
        <f>VLOOKUP(P264,ar_skupina!L$2:M$136,2,FALSE())</f>
        <v>20</v>
      </c>
    </row>
    <row r="265" spans="1:17" ht="20.100000000000001" customHeight="1" x14ac:dyDescent="0.25">
      <c r="A265" s="67">
        <v>264</v>
      </c>
      <c r="B265" s="67">
        <v>3</v>
      </c>
      <c r="C265" s="68" t="s">
        <v>3023</v>
      </c>
      <c r="D265" s="68" t="s">
        <v>3024</v>
      </c>
      <c r="E265" s="67">
        <v>80263</v>
      </c>
      <c r="F265" s="67">
        <v>1008000263</v>
      </c>
      <c r="G265" s="68" t="s">
        <v>3939</v>
      </c>
      <c r="H265" s="68">
        <v>2</v>
      </c>
      <c r="I265" s="69">
        <v>44105</v>
      </c>
      <c r="J265" s="69">
        <v>45200</v>
      </c>
      <c r="K265" s="76">
        <v>45565</v>
      </c>
      <c r="L265" s="68" t="s">
        <v>4489</v>
      </c>
      <c r="M265" s="71" t="s">
        <v>4491</v>
      </c>
      <c r="N265" t="s">
        <v>629</v>
      </c>
      <c r="O265" t="s">
        <v>1119</v>
      </c>
      <c r="P265" t="str">
        <f t="shared" si="4"/>
        <v>Izr_23/24_VS_KAIS_2</v>
      </c>
      <c r="Q265">
        <f>VLOOKUP(P265,ar_skupina!L$2:M$136,2,FALSE())</f>
        <v>99</v>
      </c>
    </row>
    <row r="266" spans="1:17" ht="20.100000000000001" customHeight="1" x14ac:dyDescent="0.25">
      <c r="A266" s="67">
        <v>265</v>
      </c>
      <c r="B266" s="67">
        <v>3</v>
      </c>
      <c r="C266" s="68" t="s">
        <v>3025</v>
      </c>
      <c r="D266" s="68" t="s">
        <v>3026</v>
      </c>
      <c r="E266" s="67">
        <v>80264</v>
      </c>
      <c r="F266" s="67">
        <v>1008000264</v>
      </c>
      <c r="G266" s="68" t="s">
        <v>3940</v>
      </c>
      <c r="H266" s="68">
        <v>2</v>
      </c>
      <c r="I266" s="69">
        <v>44105</v>
      </c>
      <c r="J266" s="69">
        <v>45200</v>
      </c>
      <c r="K266" s="76">
        <v>45565</v>
      </c>
      <c r="L266" s="68" t="s">
        <v>3674</v>
      </c>
      <c r="M266" s="71" t="s">
        <v>4491</v>
      </c>
      <c r="N266" t="s">
        <v>629</v>
      </c>
      <c r="O266" t="s">
        <v>1119</v>
      </c>
      <c r="P266" t="str">
        <f t="shared" si="4"/>
        <v>Red_23/24_VS_KAIS_2</v>
      </c>
      <c r="Q266">
        <f>VLOOKUP(P266,ar_skupina!L$2:M$136,2,FALSE())</f>
        <v>20</v>
      </c>
    </row>
    <row r="267" spans="1:17" ht="20.100000000000001" customHeight="1" x14ac:dyDescent="0.25">
      <c r="A267" s="67">
        <v>266</v>
      </c>
      <c r="B267" s="67">
        <v>3</v>
      </c>
      <c r="C267" s="68" t="s">
        <v>3027</v>
      </c>
      <c r="D267" s="68" t="s">
        <v>3028</v>
      </c>
      <c r="E267" s="67">
        <v>80265</v>
      </c>
      <c r="F267" s="67">
        <v>1008000265</v>
      </c>
      <c r="G267" s="68" t="s">
        <v>3941</v>
      </c>
      <c r="H267" s="68">
        <v>2</v>
      </c>
      <c r="I267" s="69">
        <v>44105</v>
      </c>
      <c r="J267" s="69">
        <v>45200</v>
      </c>
      <c r="K267" s="76">
        <v>45565</v>
      </c>
      <c r="L267" s="68" t="s">
        <v>4489</v>
      </c>
      <c r="M267" s="71" t="s">
        <v>4491</v>
      </c>
      <c r="N267" t="s">
        <v>629</v>
      </c>
      <c r="O267" t="s">
        <v>1119</v>
      </c>
      <c r="P267" t="str">
        <f t="shared" si="4"/>
        <v>Izr_23/24_VS_INFS_2</v>
      </c>
      <c r="Q267">
        <f>VLOOKUP(P267,ar_skupina!L$2:M$136,2,FALSE())</f>
        <v>97</v>
      </c>
    </row>
    <row r="268" spans="1:17" ht="20.100000000000001" customHeight="1" x14ac:dyDescent="0.25">
      <c r="A268" s="67">
        <v>267</v>
      </c>
      <c r="B268" s="67">
        <v>20</v>
      </c>
      <c r="C268" s="68" t="s">
        <v>3029</v>
      </c>
      <c r="D268" s="68" t="s">
        <v>3030</v>
      </c>
      <c r="E268" s="67">
        <v>80266</v>
      </c>
      <c r="F268" s="67">
        <v>1008000266</v>
      </c>
      <c r="G268" s="68" t="s">
        <v>3942</v>
      </c>
      <c r="H268" s="68" t="s">
        <v>3673</v>
      </c>
      <c r="I268" s="69">
        <v>45200</v>
      </c>
      <c r="J268" s="69">
        <v>45200</v>
      </c>
      <c r="K268" s="76">
        <v>45565</v>
      </c>
      <c r="L268" s="68" t="s">
        <v>3674</v>
      </c>
      <c r="M268" s="71" t="s">
        <v>4488</v>
      </c>
      <c r="N268" t="s">
        <v>629</v>
      </c>
      <c r="O268" t="s">
        <v>1120</v>
      </c>
      <c r="P268" t="str">
        <f t="shared" si="4"/>
        <v>Red_23/24_VS_INFS_1</v>
      </c>
      <c r="Q268">
        <f>VLOOKUP(P268,ar_skupina!L$2:M$136,2,FALSE())</f>
        <v>2</v>
      </c>
    </row>
    <row r="269" spans="1:17" ht="20.100000000000001" customHeight="1" x14ac:dyDescent="0.25">
      <c r="A269" s="67">
        <v>268</v>
      </c>
      <c r="B269" s="67">
        <v>20</v>
      </c>
      <c r="C269" s="68" t="s">
        <v>3031</v>
      </c>
      <c r="D269" s="68" t="s">
        <v>3032</v>
      </c>
      <c r="E269" s="67">
        <v>80267</v>
      </c>
      <c r="F269" s="67">
        <v>1008000267</v>
      </c>
      <c r="G269" s="68" t="s">
        <v>3943</v>
      </c>
      <c r="H269" s="68" t="s">
        <v>3673</v>
      </c>
      <c r="I269" s="69">
        <v>45200</v>
      </c>
      <c r="J269" s="69">
        <v>45200</v>
      </c>
      <c r="K269" s="76">
        <v>45565</v>
      </c>
      <c r="L269" s="68" t="s">
        <v>3674</v>
      </c>
      <c r="M269" s="71" t="s">
        <v>4488</v>
      </c>
      <c r="N269" t="s">
        <v>629</v>
      </c>
      <c r="O269" t="s">
        <v>1120</v>
      </c>
      <c r="P269" t="str">
        <f t="shared" si="4"/>
        <v>Red_23/24_VS_INFS_1</v>
      </c>
      <c r="Q269">
        <f>VLOOKUP(P269,ar_skupina!L$2:M$136,2,FALSE())</f>
        <v>2</v>
      </c>
    </row>
    <row r="270" spans="1:17" ht="20.100000000000001" customHeight="1" x14ac:dyDescent="0.25">
      <c r="A270" s="67">
        <v>269</v>
      </c>
      <c r="B270" s="67">
        <v>20</v>
      </c>
      <c r="C270" s="68" t="s">
        <v>2787</v>
      </c>
      <c r="D270" s="68" t="s">
        <v>3033</v>
      </c>
      <c r="E270" s="67">
        <v>80268</v>
      </c>
      <c r="F270" s="67">
        <v>1008000268</v>
      </c>
      <c r="G270" s="68" t="s">
        <v>3944</v>
      </c>
      <c r="H270" s="68" t="s">
        <v>3673</v>
      </c>
      <c r="I270" s="69">
        <v>45200</v>
      </c>
      <c r="J270" s="69">
        <v>45200</v>
      </c>
      <c r="K270" s="76">
        <v>45565</v>
      </c>
      <c r="L270" s="68" t="s">
        <v>3674</v>
      </c>
      <c r="M270" s="71" t="s">
        <v>4488</v>
      </c>
      <c r="N270" t="s">
        <v>629</v>
      </c>
      <c r="O270" t="s">
        <v>1120</v>
      </c>
      <c r="P270" t="str">
        <f t="shared" si="4"/>
        <v>Red_23/24_VS_INFS_1</v>
      </c>
      <c r="Q270">
        <f>VLOOKUP(P270,ar_skupina!L$2:M$136,2,FALSE())</f>
        <v>2</v>
      </c>
    </row>
    <row r="271" spans="1:17" ht="20.100000000000001" customHeight="1" x14ac:dyDescent="0.25">
      <c r="A271" s="67">
        <v>270</v>
      </c>
      <c r="B271" s="67">
        <v>20</v>
      </c>
      <c r="C271" s="68" t="s">
        <v>3034</v>
      </c>
      <c r="D271" s="68" t="s">
        <v>3035</v>
      </c>
      <c r="E271" s="67">
        <v>80269</v>
      </c>
      <c r="F271" s="67">
        <v>1008000269</v>
      </c>
      <c r="G271" s="68" t="s">
        <v>3945</v>
      </c>
      <c r="H271" s="68" t="s">
        <v>3673</v>
      </c>
      <c r="I271" s="69">
        <v>45200</v>
      </c>
      <c r="J271" s="69">
        <v>45200</v>
      </c>
      <c r="K271" s="76">
        <v>45565</v>
      </c>
      <c r="L271" s="68" t="s">
        <v>3674</v>
      </c>
      <c r="M271" s="71" t="s">
        <v>4488</v>
      </c>
      <c r="N271" t="s">
        <v>629</v>
      </c>
      <c r="O271" t="s">
        <v>1120</v>
      </c>
      <c r="P271" t="str">
        <f t="shared" si="4"/>
        <v>Red_23/24_VS_INFS_1</v>
      </c>
      <c r="Q271">
        <f>VLOOKUP(P271,ar_skupina!L$2:M$136,2,FALSE())</f>
        <v>2</v>
      </c>
    </row>
    <row r="272" spans="1:17" ht="20.100000000000001" customHeight="1" x14ac:dyDescent="0.25">
      <c r="A272" s="67">
        <v>271</v>
      </c>
      <c r="B272" s="67">
        <v>20</v>
      </c>
      <c r="C272" s="68" t="s">
        <v>2691</v>
      </c>
      <c r="D272" s="68" t="s">
        <v>3036</v>
      </c>
      <c r="E272" s="67">
        <v>80270</v>
      </c>
      <c r="F272" s="67">
        <v>1008000270</v>
      </c>
      <c r="G272" s="68" t="s">
        <v>3946</v>
      </c>
      <c r="H272" s="68" t="s">
        <v>3673</v>
      </c>
      <c r="I272" s="69">
        <v>45200</v>
      </c>
      <c r="J272" s="69">
        <v>45200</v>
      </c>
      <c r="K272" s="76">
        <v>45565</v>
      </c>
      <c r="L272" s="68" t="s">
        <v>3674</v>
      </c>
      <c r="M272" s="71" t="s">
        <v>4488</v>
      </c>
      <c r="N272" t="s">
        <v>629</v>
      </c>
      <c r="O272" t="s">
        <v>1120</v>
      </c>
      <c r="P272" t="str">
        <f t="shared" si="4"/>
        <v>Red_23/24_VS_INFS_1</v>
      </c>
      <c r="Q272">
        <f>VLOOKUP(P272,ar_skupina!L$2:M$136,2,FALSE())</f>
        <v>2</v>
      </c>
    </row>
    <row r="273" spans="1:17" ht="20.100000000000001" customHeight="1" x14ac:dyDescent="0.25">
      <c r="A273" s="67">
        <v>272</v>
      </c>
      <c r="B273" s="67">
        <v>20</v>
      </c>
      <c r="C273" s="68" t="s">
        <v>2617</v>
      </c>
      <c r="D273" s="68" t="s">
        <v>3037</v>
      </c>
      <c r="E273" s="67">
        <v>80271</v>
      </c>
      <c r="F273" s="67">
        <v>1008000271</v>
      </c>
      <c r="G273" s="68" t="s">
        <v>3947</v>
      </c>
      <c r="H273" s="68" t="s">
        <v>3673</v>
      </c>
      <c r="I273" s="69">
        <v>45200</v>
      </c>
      <c r="J273" s="69">
        <v>45200</v>
      </c>
      <c r="K273" s="76">
        <v>45565</v>
      </c>
      <c r="L273" s="68" t="s">
        <v>3674</v>
      </c>
      <c r="M273" s="71" t="s">
        <v>4488</v>
      </c>
      <c r="N273" t="s">
        <v>629</v>
      </c>
      <c r="O273" t="s">
        <v>1120</v>
      </c>
      <c r="P273" t="str">
        <f t="shared" si="4"/>
        <v>Red_23/24_VS_INFS_1</v>
      </c>
      <c r="Q273">
        <f>VLOOKUP(P273,ar_skupina!L$2:M$136,2,FALSE())</f>
        <v>2</v>
      </c>
    </row>
    <row r="274" spans="1:17" ht="20.100000000000001" customHeight="1" x14ac:dyDescent="0.25">
      <c r="A274" s="67">
        <v>273</v>
      </c>
      <c r="B274" s="67">
        <v>20</v>
      </c>
      <c r="C274" s="68" t="s">
        <v>2796</v>
      </c>
      <c r="D274" s="68" t="s">
        <v>3038</v>
      </c>
      <c r="E274" s="67">
        <v>80272</v>
      </c>
      <c r="F274" s="67">
        <v>1008000272</v>
      </c>
      <c r="G274" s="68" t="s">
        <v>3948</v>
      </c>
      <c r="H274" s="68" t="s">
        <v>3673</v>
      </c>
      <c r="I274" s="69">
        <v>45200</v>
      </c>
      <c r="J274" s="69">
        <v>45200</v>
      </c>
      <c r="K274" s="76">
        <v>45565</v>
      </c>
      <c r="L274" s="68" t="s">
        <v>3674</v>
      </c>
      <c r="M274" s="71" t="s">
        <v>4488</v>
      </c>
      <c r="N274" t="s">
        <v>629</v>
      </c>
      <c r="O274" t="s">
        <v>1120</v>
      </c>
      <c r="P274" t="str">
        <f t="shared" si="4"/>
        <v>Red_23/24_VS_INFS_1</v>
      </c>
      <c r="Q274">
        <f>VLOOKUP(P274,ar_skupina!L$2:M$136,2,FALSE())</f>
        <v>2</v>
      </c>
    </row>
    <row r="275" spans="1:17" ht="20.100000000000001" customHeight="1" x14ac:dyDescent="0.25">
      <c r="A275" s="67">
        <v>274</v>
      </c>
      <c r="B275" s="67">
        <v>20</v>
      </c>
      <c r="C275" s="68" t="s">
        <v>2818</v>
      </c>
      <c r="D275" s="68" t="s">
        <v>3039</v>
      </c>
      <c r="E275" s="67">
        <v>80273</v>
      </c>
      <c r="F275" s="67">
        <v>1008000273</v>
      </c>
      <c r="G275" s="68" t="s">
        <v>3949</v>
      </c>
      <c r="H275" s="68" t="s">
        <v>3673</v>
      </c>
      <c r="I275" s="69">
        <v>45200</v>
      </c>
      <c r="J275" s="69">
        <v>45200</v>
      </c>
      <c r="K275" s="76">
        <v>45565</v>
      </c>
      <c r="L275" s="68" t="s">
        <v>3674</v>
      </c>
      <c r="M275" s="71" t="s">
        <v>4488</v>
      </c>
      <c r="N275" t="s">
        <v>629</v>
      </c>
      <c r="O275" t="s">
        <v>1120</v>
      </c>
      <c r="P275" t="str">
        <f t="shared" si="4"/>
        <v>Red_23/24_VS_INFS_1</v>
      </c>
      <c r="Q275">
        <f>VLOOKUP(P275,ar_skupina!L$2:M$136,2,FALSE())</f>
        <v>2</v>
      </c>
    </row>
    <row r="276" spans="1:17" ht="20.100000000000001" customHeight="1" x14ac:dyDescent="0.25">
      <c r="A276" s="67">
        <v>275</v>
      </c>
      <c r="B276" s="67">
        <v>20</v>
      </c>
      <c r="C276" s="68" t="s">
        <v>3040</v>
      </c>
      <c r="D276" s="68" t="s">
        <v>2600</v>
      </c>
      <c r="E276" s="67">
        <v>80274</v>
      </c>
      <c r="F276" s="67">
        <v>1008000274</v>
      </c>
      <c r="G276" s="68" t="s">
        <v>3950</v>
      </c>
      <c r="H276" s="68" t="s">
        <v>3673</v>
      </c>
      <c r="I276" s="69">
        <v>45200</v>
      </c>
      <c r="J276" s="69">
        <v>45200</v>
      </c>
      <c r="K276" s="76">
        <v>45565</v>
      </c>
      <c r="L276" s="68" t="s">
        <v>3674</v>
      </c>
      <c r="M276" s="71" t="s">
        <v>4488</v>
      </c>
      <c r="N276" t="s">
        <v>629</v>
      </c>
      <c r="O276" t="s">
        <v>1120</v>
      </c>
      <c r="P276" t="str">
        <f t="shared" si="4"/>
        <v>Red_23/24_VS_INFS_1</v>
      </c>
      <c r="Q276">
        <f>VLOOKUP(P276,ar_skupina!L$2:M$136,2,FALSE())</f>
        <v>2</v>
      </c>
    </row>
    <row r="277" spans="1:17" ht="20.100000000000001" customHeight="1" x14ac:dyDescent="0.25">
      <c r="A277" s="67">
        <v>276</v>
      </c>
      <c r="B277" s="67">
        <v>20</v>
      </c>
      <c r="C277" s="68" t="s">
        <v>3041</v>
      </c>
      <c r="D277" s="68" t="s">
        <v>3042</v>
      </c>
      <c r="E277" s="67">
        <v>80275</v>
      </c>
      <c r="F277" s="67">
        <v>1008000275</v>
      </c>
      <c r="G277" s="68" t="s">
        <v>3951</v>
      </c>
      <c r="H277" s="68" t="s">
        <v>3673</v>
      </c>
      <c r="I277" s="69">
        <v>45200</v>
      </c>
      <c r="J277" s="69">
        <v>45200</v>
      </c>
      <c r="K277" s="76">
        <v>45565</v>
      </c>
      <c r="L277" s="68" t="s">
        <v>3674</v>
      </c>
      <c r="M277" s="71" t="s">
        <v>4488</v>
      </c>
      <c r="N277" t="s">
        <v>629</v>
      </c>
      <c r="O277" t="s">
        <v>1120</v>
      </c>
      <c r="P277" t="str">
        <f t="shared" si="4"/>
        <v>Red_23/24_VS_INFS_1</v>
      </c>
      <c r="Q277">
        <f>VLOOKUP(P277,ar_skupina!L$2:M$136,2,FALSE())</f>
        <v>2</v>
      </c>
    </row>
    <row r="278" spans="1:17" ht="20.100000000000001" customHeight="1" x14ac:dyDescent="0.25">
      <c r="A278" s="67">
        <v>277</v>
      </c>
      <c r="B278" s="67">
        <v>20</v>
      </c>
      <c r="C278" s="68" t="s">
        <v>2686</v>
      </c>
      <c r="D278" s="68" t="s">
        <v>3043</v>
      </c>
      <c r="E278" s="67">
        <v>80276</v>
      </c>
      <c r="F278" s="67">
        <v>1008000276</v>
      </c>
      <c r="G278" s="68" t="s">
        <v>3952</v>
      </c>
      <c r="H278" s="68" t="s">
        <v>3673</v>
      </c>
      <c r="I278" s="69">
        <v>45200</v>
      </c>
      <c r="J278" s="69">
        <v>45200</v>
      </c>
      <c r="K278" s="76">
        <v>45565</v>
      </c>
      <c r="L278" s="68" t="s">
        <v>3674</v>
      </c>
      <c r="M278" s="71" t="s">
        <v>4488</v>
      </c>
      <c r="N278" t="s">
        <v>629</v>
      </c>
      <c r="O278" t="s">
        <v>1120</v>
      </c>
      <c r="P278" t="str">
        <f t="shared" si="4"/>
        <v>Red_23/24_VS_INFS_1</v>
      </c>
      <c r="Q278">
        <f>VLOOKUP(P278,ar_skupina!L$2:M$136,2,FALSE())</f>
        <v>2</v>
      </c>
    </row>
    <row r="279" spans="1:17" ht="20.100000000000001" customHeight="1" x14ac:dyDescent="0.25">
      <c r="A279" s="67">
        <v>278</v>
      </c>
      <c r="B279" s="67">
        <v>20</v>
      </c>
      <c r="C279" s="68" t="s">
        <v>3044</v>
      </c>
      <c r="D279" s="68" t="s">
        <v>3045</v>
      </c>
      <c r="E279" s="67">
        <v>80277</v>
      </c>
      <c r="F279" s="67">
        <v>1008000277</v>
      </c>
      <c r="G279" s="68" t="s">
        <v>3953</v>
      </c>
      <c r="H279" s="68" t="s">
        <v>3673</v>
      </c>
      <c r="I279" s="69">
        <v>45200</v>
      </c>
      <c r="J279" s="69">
        <v>45200</v>
      </c>
      <c r="K279" s="76">
        <v>45565</v>
      </c>
      <c r="L279" s="68" t="s">
        <v>3674</v>
      </c>
      <c r="M279" s="71" t="s">
        <v>4488</v>
      </c>
      <c r="N279" t="s">
        <v>629</v>
      </c>
      <c r="O279" t="s">
        <v>1120</v>
      </c>
      <c r="P279" t="str">
        <f t="shared" si="4"/>
        <v>Red_23/24_VS_INFS_1</v>
      </c>
      <c r="Q279">
        <f>VLOOKUP(P279,ar_skupina!L$2:M$136,2,FALSE())</f>
        <v>2</v>
      </c>
    </row>
    <row r="280" spans="1:17" ht="20.100000000000001" customHeight="1" x14ac:dyDescent="0.25">
      <c r="A280" s="67">
        <v>279</v>
      </c>
      <c r="B280" s="67">
        <v>20</v>
      </c>
      <c r="C280" s="68" t="s">
        <v>2826</v>
      </c>
      <c r="D280" s="68" t="s">
        <v>2663</v>
      </c>
      <c r="E280" s="67">
        <v>80278</v>
      </c>
      <c r="F280" s="67">
        <v>1008000278</v>
      </c>
      <c r="G280" s="68" t="s">
        <v>3954</v>
      </c>
      <c r="H280" s="68" t="s">
        <v>3673</v>
      </c>
      <c r="I280" s="69">
        <v>45200</v>
      </c>
      <c r="J280" s="69">
        <v>45200</v>
      </c>
      <c r="K280" s="76">
        <v>45565</v>
      </c>
      <c r="L280" s="68" t="s">
        <v>3674</v>
      </c>
      <c r="M280" s="71" t="s">
        <v>4488</v>
      </c>
      <c r="N280" t="s">
        <v>629</v>
      </c>
      <c r="O280" t="s">
        <v>1120</v>
      </c>
      <c r="P280" t="str">
        <f t="shared" si="4"/>
        <v>Red_23/24_VS_INFS_1</v>
      </c>
      <c r="Q280">
        <f>VLOOKUP(P280,ar_skupina!L$2:M$136,2,FALSE())</f>
        <v>2</v>
      </c>
    </row>
    <row r="281" spans="1:17" ht="20.100000000000001" customHeight="1" x14ac:dyDescent="0.25">
      <c r="A281" s="67">
        <v>280</v>
      </c>
      <c r="B281" s="67">
        <v>20</v>
      </c>
      <c r="C281" s="68" t="s">
        <v>3046</v>
      </c>
      <c r="D281" s="68" t="s">
        <v>3047</v>
      </c>
      <c r="E281" s="67">
        <v>80279</v>
      </c>
      <c r="F281" s="67">
        <v>1008000279</v>
      </c>
      <c r="G281" s="68" t="s">
        <v>3955</v>
      </c>
      <c r="H281" s="68" t="s">
        <v>3673</v>
      </c>
      <c r="I281" s="69">
        <v>45200</v>
      </c>
      <c r="J281" s="69">
        <v>45200</v>
      </c>
      <c r="K281" s="76">
        <v>45565</v>
      </c>
      <c r="L281" s="68" t="s">
        <v>3674</v>
      </c>
      <c r="M281" s="71" t="s">
        <v>4488</v>
      </c>
      <c r="N281" t="s">
        <v>629</v>
      </c>
      <c r="O281" t="s">
        <v>1120</v>
      </c>
      <c r="P281" t="str">
        <f t="shared" si="4"/>
        <v>Red_23/24_VS_INFS_1</v>
      </c>
      <c r="Q281">
        <f>VLOOKUP(P281,ar_skupina!L$2:M$136,2,FALSE())</f>
        <v>2</v>
      </c>
    </row>
    <row r="282" spans="1:17" ht="20.100000000000001" customHeight="1" x14ac:dyDescent="0.25">
      <c r="A282" s="67">
        <v>281</v>
      </c>
      <c r="B282" s="67">
        <v>20</v>
      </c>
      <c r="C282" s="68" t="s">
        <v>3048</v>
      </c>
      <c r="D282" s="68" t="s">
        <v>3049</v>
      </c>
      <c r="E282" s="67">
        <v>80280</v>
      </c>
      <c r="F282" s="67">
        <v>1008000280</v>
      </c>
      <c r="G282" s="68" t="s">
        <v>3956</v>
      </c>
      <c r="H282" s="68" t="s">
        <v>3673</v>
      </c>
      <c r="I282" s="69">
        <v>45200</v>
      </c>
      <c r="J282" s="69">
        <v>45200</v>
      </c>
      <c r="K282" s="76">
        <v>45565</v>
      </c>
      <c r="L282" s="68" t="s">
        <v>3674</v>
      </c>
      <c r="M282" s="71" t="s">
        <v>4488</v>
      </c>
      <c r="N282" t="s">
        <v>629</v>
      </c>
      <c r="O282" t="s">
        <v>1120</v>
      </c>
      <c r="P282" t="str">
        <f t="shared" si="4"/>
        <v>Red_23/24_VS_INFS_1</v>
      </c>
      <c r="Q282">
        <f>VLOOKUP(P282,ar_skupina!L$2:M$136,2,FALSE())</f>
        <v>2</v>
      </c>
    </row>
    <row r="283" spans="1:17" ht="20.100000000000001" customHeight="1" x14ac:dyDescent="0.25">
      <c r="A283" s="67">
        <v>282</v>
      </c>
      <c r="B283" s="67">
        <v>20</v>
      </c>
      <c r="C283" s="68" t="s">
        <v>3029</v>
      </c>
      <c r="D283" s="68" t="s">
        <v>3050</v>
      </c>
      <c r="E283" s="67">
        <v>80281</v>
      </c>
      <c r="F283" s="67">
        <v>1008000281</v>
      </c>
      <c r="G283" s="68" t="s">
        <v>3957</v>
      </c>
      <c r="H283" s="68" t="s">
        <v>3673</v>
      </c>
      <c r="I283" s="69">
        <v>45200</v>
      </c>
      <c r="J283" s="69">
        <v>45200</v>
      </c>
      <c r="K283" s="76">
        <v>45565</v>
      </c>
      <c r="L283" s="68" t="s">
        <v>3674</v>
      </c>
      <c r="M283" s="71" t="s">
        <v>4488</v>
      </c>
      <c r="N283" t="s">
        <v>629</v>
      </c>
      <c r="O283" t="s">
        <v>1120</v>
      </c>
      <c r="P283" t="str">
        <f t="shared" si="4"/>
        <v>Red_23/24_VS_INFS_1</v>
      </c>
      <c r="Q283">
        <f>VLOOKUP(P283,ar_skupina!L$2:M$136,2,FALSE())</f>
        <v>2</v>
      </c>
    </row>
    <row r="284" spans="1:17" ht="20.100000000000001" customHeight="1" x14ac:dyDescent="0.25">
      <c r="A284" s="67">
        <v>283</v>
      </c>
      <c r="B284" s="67">
        <v>20</v>
      </c>
      <c r="C284" s="68" t="s">
        <v>2597</v>
      </c>
      <c r="D284" s="68" t="s">
        <v>3051</v>
      </c>
      <c r="E284" s="67">
        <v>80282</v>
      </c>
      <c r="F284" s="67">
        <v>1008000282</v>
      </c>
      <c r="G284" s="68" t="s">
        <v>3958</v>
      </c>
      <c r="H284" s="68" t="s">
        <v>3673</v>
      </c>
      <c r="I284" s="69">
        <v>45200</v>
      </c>
      <c r="J284" s="69">
        <v>45200</v>
      </c>
      <c r="K284" s="76">
        <v>45565</v>
      </c>
      <c r="L284" s="68" t="s">
        <v>3674</v>
      </c>
      <c r="M284" s="71" t="s">
        <v>4488</v>
      </c>
      <c r="N284" t="s">
        <v>629</v>
      </c>
      <c r="O284" t="s">
        <v>1120</v>
      </c>
      <c r="P284" t="str">
        <f t="shared" si="4"/>
        <v>Red_23/24_VS_INFS_1</v>
      </c>
      <c r="Q284">
        <f>VLOOKUP(P284,ar_skupina!L$2:M$136,2,FALSE())</f>
        <v>2</v>
      </c>
    </row>
    <row r="285" spans="1:17" ht="20.100000000000001" customHeight="1" x14ac:dyDescent="0.25">
      <c r="A285" s="67">
        <v>284</v>
      </c>
      <c r="B285" s="67">
        <v>20</v>
      </c>
      <c r="C285" s="68" t="s">
        <v>3052</v>
      </c>
      <c r="D285" s="68" t="s">
        <v>3053</v>
      </c>
      <c r="E285" s="67">
        <v>80283</v>
      </c>
      <c r="F285" s="67">
        <v>1008000283</v>
      </c>
      <c r="G285" s="68" t="s">
        <v>3959</v>
      </c>
      <c r="H285" s="68" t="s">
        <v>3673</v>
      </c>
      <c r="I285" s="69">
        <v>45200</v>
      </c>
      <c r="J285" s="69">
        <v>45200</v>
      </c>
      <c r="K285" s="76">
        <v>45565</v>
      </c>
      <c r="L285" s="68" t="s">
        <v>3674</v>
      </c>
      <c r="M285" s="71" t="s">
        <v>4488</v>
      </c>
      <c r="N285" t="s">
        <v>629</v>
      </c>
      <c r="O285" t="s">
        <v>1120</v>
      </c>
      <c r="P285" t="str">
        <f t="shared" si="4"/>
        <v>Red_23/24_VS_INFS_1</v>
      </c>
      <c r="Q285">
        <f>VLOOKUP(P285,ar_skupina!L$2:M$136,2,FALSE())</f>
        <v>2</v>
      </c>
    </row>
    <row r="286" spans="1:17" ht="20.100000000000001" customHeight="1" x14ac:dyDescent="0.25">
      <c r="A286" s="67">
        <v>285</v>
      </c>
      <c r="B286" s="67">
        <v>20</v>
      </c>
      <c r="C286" s="68" t="s">
        <v>3054</v>
      </c>
      <c r="D286" s="68" t="s">
        <v>3055</v>
      </c>
      <c r="E286" s="67">
        <v>80284</v>
      </c>
      <c r="F286" s="67">
        <v>1008000284</v>
      </c>
      <c r="G286" s="68" t="s">
        <v>3960</v>
      </c>
      <c r="H286" s="68" t="s">
        <v>3673</v>
      </c>
      <c r="I286" s="69">
        <v>45200</v>
      </c>
      <c r="J286" s="69">
        <v>45200</v>
      </c>
      <c r="K286" s="76">
        <v>45565</v>
      </c>
      <c r="L286" s="68" t="s">
        <v>3674</v>
      </c>
      <c r="M286" s="71" t="s">
        <v>4488</v>
      </c>
      <c r="N286" t="s">
        <v>629</v>
      </c>
      <c r="O286" t="s">
        <v>1120</v>
      </c>
      <c r="P286" t="str">
        <f t="shared" si="4"/>
        <v>Red_23/24_VS_INFS_1</v>
      </c>
      <c r="Q286">
        <f>VLOOKUP(P286,ar_skupina!L$2:M$136,2,FALSE())</f>
        <v>2</v>
      </c>
    </row>
    <row r="287" spans="1:17" ht="20.100000000000001" customHeight="1" x14ac:dyDescent="0.25">
      <c r="A287" s="67">
        <v>286</v>
      </c>
      <c r="B287" s="67">
        <v>20</v>
      </c>
      <c r="C287" s="68" t="s">
        <v>3056</v>
      </c>
      <c r="D287" s="68" t="s">
        <v>3057</v>
      </c>
      <c r="E287" s="67">
        <v>80285</v>
      </c>
      <c r="F287" s="67">
        <v>1008000285</v>
      </c>
      <c r="G287" s="68" t="s">
        <v>3961</v>
      </c>
      <c r="H287" s="68" t="s">
        <v>3673</v>
      </c>
      <c r="I287" s="69">
        <v>45200</v>
      </c>
      <c r="J287" s="69">
        <v>45200</v>
      </c>
      <c r="K287" s="76">
        <v>45565</v>
      </c>
      <c r="L287" s="68" t="s">
        <v>3674</v>
      </c>
      <c r="M287" s="71" t="s">
        <v>4488</v>
      </c>
      <c r="N287" t="s">
        <v>629</v>
      </c>
      <c r="O287" t="s">
        <v>1120</v>
      </c>
      <c r="P287" t="str">
        <f t="shared" si="4"/>
        <v>Red_23/24_VS_INFS_1</v>
      </c>
      <c r="Q287">
        <f>VLOOKUP(P287,ar_skupina!L$2:M$136,2,FALSE())</f>
        <v>2</v>
      </c>
    </row>
    <row r="288" spans="1:17" ht="20.100000000000001" customHeight="1" x14ac:dyDescent="0.25">
      <c r="A288" s="67">
        <v>287</v>
      </c>
      <c r="B288" s="67">
        <v>20</v>
      </c>
      <c r="C288" s="68" t="s">
        <v>3044</v>
      </c>
      <c r="D288" s="68" t="s">
        <v>3058</v>
      </c>
      <c r="E288" s="67">
        <v>80286</v>
      </c>
      <c r="F288" s="67">
        <v>1008000286</v>
      </c>
      <c r="G288" s="68" t="s">
        <v>3962</v>
      </c>
      <c r="H288" s="68" t="s">
        <v>3673</v>
      </c>
      <c r="I288" s="69">
        <v>45200</v>
      </c>
      <c r="J288" s="69">
        <v>45200</v>
      </c>
      <c r="K288" s="76">
        <v>45565</v>
      </c>
      <c r="L288" s="68" t="s">
        <v>3674</v>
      </c>
      <c r="M288" s="71" t="s">
        <v>4488</v>
      </c>
      <c r="N288" t="s">
        <v>629</v>
      </c>
      <c r="O288" t="s">
        <v>1120</v>
      </c>
      <c r="P288" t="str">
        <f t="shared" si="4"/>
        <v>Red_23/24_VS_INFS_1</v>
      </c>
      <c r="Q288">
        <f>VLOOKUP(P288,ar_skupina!L$2:M$136,2,FALSE())</f>
        <v>2</v>
      </c>
    </row>
    <row r="289" spans="1:17" ht="20.100000000000001" customHeight="1" x14ac:dyDescent="0.25">
      <c r="A289" s="67">
        <v>288</v>
      </c>
      <c r="B289" s="67">
        <v>20</v>
      </c>
      <c r="C289" s="68" t="s">
        <v>2702</v>
      </c>
      <c r="D289" s="68" t="s">
        <v>3059</v>
      </c>
      <c r="E289" s="67">
        <v>80287</v>
      </c>
      <c r="F289" s="67">
        <v>1008000287</v>
      </c>
      <c r="G289" s="68" t="s">
        <v>3963</v>
      </c>
      <c r="H289" s="68" t="s">
        <v>3673</v>
      </c>
      <c r="I289" s="69">
        <v>45200</v>
      </c>
      <c r="J289" s="69">
        <v>45200</v>
      </c>
      <c r="K289" s="76">
        <v>45565</v>
      </c>
      <c r="L289" s="68" t="s">
        <v>3674</v>
      </c>
      <c r="M289" s="71" t="s">
        <v>4488</v>
      </c>
      <c r="N289" t="s">
        <v>629</v>
      </c>
      <c r="O289" t="s">
        <v>1120</v>
      </c>
      <c r="P289" t="str">
        <f t="shared" si="4"/>
        <v>Red_23/24_VS_INFS_1</v>
      </c>
      <c r="Q289">
        <f>VLOOKUP(P289,ar_skupina!L$2:M$136,2,FALSE())</f>
        <v>2</v>
      </c>
    </row>
    <row r="290" spans="1:17" ht="20.100000000000001" customHeight="1" x14ac:dyDescent="0.25">
      <c r="A290" s="67">
        <v>289</v>
      </c>
      <c r="B290" s="67">
        <v>20</v>
      </c>
      <c r="C290" s="68" t="s">
        <v>3060</v>
      </c>
      <c r="D290" s="68" t="s">
        <v>3061</v>
      </c>
      <c r="E290" s="67">
        <v>80288</v>
      </c>
      <c r="F290" s="67">
        <v>1008000288</v>
      </c>
      <c r="G290" s="68" t="s">
        <v>3964</v>
      </c>
      <c r="H290" s="68" t="s">
        <v>3673</v>
      </c>
      <c r="I290" s="69">
        <v>45200</v>
      </c>
      <c r="J290" s="69">
        <v>45200</v>
      </c>
      <c r="K290" s="76">
        <v>45565</v>
      </c>
      <c r="L290" s="68" t="s">
        <v>3674</v>
      </c>
      <c r="M290" s="71" t="s">
        <v>4488</v>
      </c>
      <c r="N290" t="s">
        <v>629</v>
      </c>
      <c r="O290" t="s">
        <v>1120</v>
      </c>
      <c r="P290" t="str">
        <f t="shared" si="4"/>
        <v>Red_23/24_VS_INFS_1</v>
      </c>
      <c r="Q290">
        <f>VLOOKUP(P290,ar_skupina!L$2:M$136,2,FALSE())</f>
        <v>2</v>
      </c>
    </row>
    <row r="291" spans="1:17" ht="20.100000000000001" customHeight="1" x14ac:dyDescent="0.25">
      <c r="A291" s="67">
        <v>290</v>
      </c>
      <c r="B291" s="67">
        <v>20</v>
      </c>
      <c r="C291" s="68" t="s">
        <v>130</v>
      </c>
      <c r="D291" s="68" t="s">
        <v>3062</v>
      </c>
      <c r="E291" s="67">
        <v>80289</v>
      </c>
      <c r="F291" s="67">
        <v>1008000289</v>
      </c>
      <c r="G291" s="68" t="s">
        <v>3965</v>
      </c>
      <c r="H291" s="68" t="s">
        <v>3673</v>
      </c>
      <c r="I291" s="69">
        <v>45200</v>
      </c>
      <c r="J291" s="69">
        <v>45200</v>
      </c>
      <c r="K291" s="76">
        <v>45565</v>
      </c>
      <c r="L291" s="68" t="s">
        <v>3674</v>
      </c>
      <c r="M291" s="71" t="s">
        <v>4488</v>
      </c>
      <c r="N291" t="s">
        <v>629</v>
      </c>
      <c r="O291" t="s">
        <v>1120</v>
      </c>
      <c r="P291" t="str">
        <f t="shared" si="4"/>
        <v>Red_23/24_VS_INFS_1</v>
      </c>
      <c r="Q291">
        <f>VLOOKUP(P291,ar_skupina!L$2:M$136,2,FALSE())</f>
        <v>2</v>
      </c>
    </row>
    <row r="292" spans="1:17" ht="20.100000000000001" customHeight="1" x14ac:dyDescent="0.25">
      <c r="A292" s="67">
        <v>291</v>
      </c>
      <c r="B292" s="67">
        <v>20</v>
      </c>
      <c r="C292" s="68" t="s">
        <v>3063</v>
      </c>
      <c r="D292" s="68" t="s">
        <v>3064</v>
      </c>
      <c r="E292" s="67">
        <v>80290</v>
      </c>
      <c r="F292" s="67">
        <v>1008000290</v>
      </c>
      <c r="G292" s="68" t="s">
        <v>3966</v>
      </c>
      <c r="H292" s="68" t="s">
        <v>3673</v>
      </c>
      <c r="I292" s="69">
        <v>45200</v>
      </c>
      <c r="J292" s="69">
        <v>45200</v>
      </c>
      <c r="K292" s="76">
        <v>45565</v>
      </c>
      <c r="L292" s="68" t="s">
        <v>3674</v>
      </c>
      <c r="M292" s="71" t="s">
        <v>4488</v>
      </c>
      <c r="N292" t="s">
        <v>629</v>
      </c>
      <c r="O292" t="s">
        <v>1120</v>
      </c>
      <c r="P292" t="str">
        <f t="shared" si="4"/>
        <v>Red_23/24_VS_INFS_1</v>
      </c>
      <c r="Q292">
        <f>VLOOKUP(P292,ar_skupina!L$2:M$136,2,FALSE())</f>
        <v>2</v>
      </c>
    </row>
    <row r="293" spans="1:17" ht="20.100000000000001" customHeight="1" x14ac:dyDescent="0.25">
      <c r="A293" s="67">
        <v>292</v>
      </c>
      <c r="B293" s="67">
        <v>20</v>
      </c>
      <c r="C293" s="68" t="s">
        <v>3065</v>
      </c>
      <c r="D293" s="68" t="s">
        <v>3010</v>
      </c>
      <c r="E293" s="67">
        <v>80291</v>
      </c>
      <c r="F293" s="67">
        <v>1008000291</v>
      </c>
      <c r="G293" s="68" t="s">
        <v>3967</v>
      </c>
      <c r="H293" s="68" t="s">
        <v>3673</v>
      </c>
      <c r="I293" s="69">
        <v>45200</v>
      </c>
      <c r="J293" s="69">
        <v>45200</v>
      </c>
      <c r="K293" s="76">
        <v>45565</v>
      </c>
      <c r="L293" s="68" t="s">
        <v>3674</v>
      </c>
      <c r="M293" s="71" t="s">
        <v>4488</v>
      </c>
      <c r="N293" t="s">
        <v>629</v>
      </c>
      <c r="O293" t="s">
        <v>1120</v>
      </c>
      <c r="P293" t="str">
        <f t="shared" si="4"/>
        <v>Red_23/24_VS_INFS_1</v>
      </c>
      <c r="Q293">
        <f>VLOOKUP(P293,ar_skupina!L$2:M$136,2,FALSE())</f>
        <v>2</v>
      </c>
    </row>
    <row r="294" spans="1:17" ht="20.100000000000001" customHeight="1" x14ac:dyDescent="0.25">
      <c r="A294" s="67">
        <v>293</v>
      </c>
      <c r="B294" s="67">
        <v>20</v>
      </c>
      <c r="C294" s="68" t="s">
        <v>3066</v>
      </c>
      <c r="D294" s="68" t="s">
        <v>3067</v>
      </c>
      <c r="E294" s="67">
        <v>80292</v>
      </c>
      <c r="F294" s="67">
        <v>1008000292</v>
      </c>
      <c r="G294" s="68" t="s">
        <v>3968</v>
      </c>
      <c r="H294" s="68" t="s">
        <v>3673</v>
      </c>
      <c r="I294" s="69">
        <v>45200</v>
      </c>
      <c r="J294" s="69">
        <v>45200</v>
      </c>
      <c r="K294" s="76">
        <v>45565</v>
      </c>
      <c r="L294" s="68" t="s">
        <v>3674</v>
      </c>
      <c r="M294" s="71" t="s">
        <v>4488</v>
      </c>
      <c r="N294" t="s">
        <v>629</v>
      </c>
      <c r="O294" t="s">
        <v>1120</v>
      </c>
      <c r="P294" t="str">
        <f t="shared" si="4"/>
        <v>Red_23/24_VS_INFS_1</v>
      </c>
      <c r="Q294">
        <f>VLOOKUP(P294,ar_skupina!L$2:M$136,2,FALSE())</f>
        <v>2</v>
      </c>
    </row>
    <row r="295" spans="1:17" ht="20.100000000000001" customHeight="1" x14ac:dyDescent="0.25">
      <c r="A295" s="67">
        <v>294</v>
      </c>
      <c r="B295" s="67">
        <v>20</v>
      </c>
      <c r="C295" s="68" t="s">
        <v>2796</v>
      </c>
      <c r="D295" s="68" t="s">
        <v>3068</v>
      </c>
      <c r="E295" s="67">
        <v>80293</v>
      </c>
      <c r="F295" s="67">
        <v>1008000293</v>
      </c>
      <c r="G295" s="68" t="s">
        <v>3969</v>
      </c>
      <c r="H295" s="68" t="s">
        <v>3673</v>
      </c>
      <c r="I295" s="69">
        <v>45200</v>
      </c>
      <c r="J295" s="69">
        <v>45200</v>
      </c>
      <c r="K295" s="76">
        <v>45565</v>
      </c>
      <c r="L295" s="68" t="s">
        <v>3674</v>
      </c>
      <c r="M295" s="71" t="s">
        <v>4488</v>
      </c>
      <c r="N295" t="s">
        <v>629</v>
      </c>
      <c r="O295" t="s">
        <v>1120</v>
      </c>
      <c r="P295" t="str">
        <f t="shared" si="4"/>
        <v>Red_23/24_VS_INFS_1</v>
      </c>
      <c r="Q295">
        <f>VLOOKUP(P295,ar_skupina!L$2:M$136,2,FALSE())</f>
        <v>2</v>
      </c>
    </row>
    <row r="296" spans="1:17" ht="20.100000000000001" customHeight="1" x14ac:dyDescent="0.25">
      <c r="A296" s="67">
        <v>295</v>
      </c>
      <c r="B296" s="67">
        <v>20</v>
      </c>
      <c r="C296" s="68" t="s">
        <v>3069</v>
      </c>
      <c r="D296" s="68" t="s">
        <v>3070</v>
      </c>
      <c r="E296" s="67">
        <v>80294</v>
      </c>
      <c r="F296" s="67">
        <v>1008000294</v>
      </c>
      <c r="G296" s="68" t="s">
        <v>3970</v>
      </c>
      <c r="H296" s="68" t="s">
        <v>3673</v>
      </c>
      <c r="I296" s="69">
        <v>45200</v>
      </c>
      <c r="J296" s="69">
        <v>45200</v>
      </c>
      <c r="K296" s="76">
        <v>45565</v>
      </c>
      <c r="L296" s="68" t="s">
        <v>3674</v>
      </c>
      <c r="M296" s="71" t="s">
        <v>4488</v>
      </c>
      <c r="N296" t="s">
        <v>629</v>
      </c>
      <c r="O296" t="s">
        <v>1120</v>
      </c>
      <c r="P296" t="str">
        <f t="shared" si="4"/>
        <v>Red_23/24_VS_INFS_1</v>
      </c>
      <c r="Q296">
        <f>VLOOKUP(P296,ar_skupina!L$2:M$136,2,FALSE())</f>
        <v>2</v>
      </c>
    </row>
    <row r="297" spans="1:17" ht="20.100000000000001" customHeight="1" x14ac:dyDescent="0.25">
      <c r="A297" s="67">
        <v>296</v>
      </c>
      <c r="B297" s="67">
        <v>20</v>
      </c>
      <c r="C297" s="68" t="s">
        <v>2840</v>
      </c>
      <c r="D297" s="68" t="s">
        <v>3071</v>
      </c>
      <c r="E297" s="67">
        <v>80295</v>
      </c>
      <c r="F297" s="67">
        <v>1008000295</v>
      </c>
      <c r="G297" s="68" t="s">
        <v>3971</v>
      </c>
      <c r="H297" s="68" t="s">
        <v>3673</v>
      </c>
      <c r="I297" s="69">
        <v>45200</v>
      </c>
      <c r="J297" s="69">
        <v>45200</v>
      </c>
      <c r="K297" s="76">
        <v>45565</v>
      </c>
      <c r="L297" s="68" t="s">
        <v>3674</v>
      </c>
      <c r="M297" s="71" t="s">
        <v>4488</v>
      </c>
      <c r="N297" t="s">
        <v>629</v>
      </c>
      <c r="O297" t="s">
        <v>1120</v>
      </c>
      <c r="P297" t="str">
        <f t="shared" si="4"/>
        <v>Red_23/24_VS_INFS_1</v>
      </c>
      <c r="Q297">
        <f>VLOOKUP(P297,ar_skupina!L$2:M$136,2,FALSE())</f>
        <v>2</v>
      </c>
    </row>
    <row r="298" spans="1:17" ht="20.100000000000001" customHeight="1" x14ac:dyDescent="0.25">
      <c r="A298" s="67">
        <v>297</v>
      </c>
      <c r="B298" s="67">
        <v>20</v>
      </c>
      <c r="C298" s="68" t="s">
        <v>2740</v>
      </c>
      <c r="D298" s="68" t="s">
        <v>2841</v>
      </c>
      <c r="E298" s="67">
        <v>80296</v>
      </c>
      <c r="F298" s="67">
        <v>1008000296</v>
      </c>
      <c r="G298" s="68" t="s">
        <v>3972</v>
      </c>
      <c r="H298" s="68" t="s">
        <v>3673</v>
      </c>
      <c r="I298" s="69">
        <v>45200</v>
      </c>
      <c r="J298" s="69">
        <v>45200</v>
      </c>
      <c r="K298" s="76">
        <v>45565</v>
      </c>
      <c r="L298" s="68" t="s">
        <v>3674</v>
      </c>
      <c r="M298" s="71" t="s">
        <v>4488</v>
      </c>
      <c r="N298" t="s">
        <v>629</v>
      </c>
      <c r="O298" t="s">
        <v>1120</v>
      </c>
      <c r="P298" t="str">
        <f t="shared" si="4"/>
        <v>Red_23/24_VS_INFS_1</v>
      </c>
      <c r="Q298">
        <f>VLOOKUP(P298,ar_skupina!L$2:M$136,2,FALSE())</f>
        <v>2</v>
      </c>
    </row>
    <row r="299" spans="1:17" ht="20.100000000000001" customHeight="1" x14ac:dyDescent="0.25">
      <c r="A299" s="67">
        <v>298</v>
      </c>
      <c r="B299" s="67">
        <v>20</v>
      </c>
      <c r="C299" s="68" t="s">
        <v>3072</v>
      </c>
      <c r="D299" s="68" t="s">
        <v>3073</v>
      </c>
      <c r="E299" s="67">
        <v>80297</v>
      </c>
      <c r="F299" s="67">
        <v>1008000297</v>
      </c>
      <c r="G299" s="68" t="s">
        <v>3973</v>
      </c>
      <c r="H299" s="68" t="s">
        <v>3673</v>
      </c>
      <c r="I299" s="69">
        <v>45200</v>
      </c>
      <c r="J299" s="69">
        <v>45200</v>
      </c>
      <c r="K299" s="76">
        <v>45565</v>
      </c>
      <c r="L299" s="68" t="s">
        <v>3674</v>
      </c>
      <c r="M299" s="71" t="s">
        <v>4488</v>
      </c>
      <c r="N299" t="s">
        <v>629</v>
      </c>
      <c r="O299" t="s">
        <v>1120</v>
      </c>
      <c r="P299" t="str">
        <f t="shared" si="4"/>
        <v>Red_23/24_VS_INFS_1</v>
      </c>
      <c r="Q299">
        <f>VLOOKUP(P299,ar_skupina!L$2:M$136,2,FALSE())</f>
        <v>2</v>
      </c>
    </row>
    <row r="300" spans="1:17" ht="20.100000000000001" customHeight="1" x14ac:dyDescent="0.25">
      <c r="A300" s="67">
        <v>299</v>
      </c>
      <c r="B300" s="67">
        <v>20</v>
      </c>
      <c r="C300" s="68" t="s">
        <v>3074</v>
      </c>
      <c r="D300" s="68" t="s">
        <v>3075</v>
      </c>
      <c r="E300" s="67">
        <v>80298</v>
      </c>
      <c r="F300" s="67">
        <v>1008000298</v>
      </c>
      <c r="G300" s="68" t="s">
        <v>3974</v>
      </c>
      <c r="H300" s="68" t="s">
        <v>3673</v>
      </c>
      <c r="I300" s="69">
        <v>45200</v>
      </c>
      <c r="J300" s="69">
        <v>45200</v>
      </c>
      <c r="K300" s="76">
        <v>45565</v>
      </c>
      <c r="L300" s="68" t="s">
        <v>3674</v>
      </c>
      <c r="M300" s="71" t="s">
        <v>4488</v>
      </c>
      <c r="N300" t="s">
        <v>629</v>
      </c>
      <c r="O300" t="s">
        <v>1120</v>
      </c>
      <c r="P300" t="str">
        <f t="shared" si="4"/>
        <v>Red_23/24_VS_INFS_1</v>
      </c>
      <c r="Q300">
        <f>VLOOKUP(P300,ar_skupina!L$2:M$136,2,FALSE())</f>
        <v>2</v>
      </c>
    </row>
    <row r="301" spans="1:17" ht="20.100000000000001" customHeight="1" x14ac:dyDescent="0.25">
      <c r="A301" s="67">
        <v>300</v>
      </c>
      <c r="B301" s="67">
        <v>20</v>
      </c>
      <c r="C301" s="68" t="s">
        <v>2645</v>
      </c>
      <c r="D301" s="68" t="s">
        <v>3076</v>
      </c>
      <c r="E301" s="67">
        <v>80299</v>
      </c>
      <c r="F301" s="67">
        <v>1008000299</v>
      </c>
      <c r="G301" s="68" t="s">
        <v>3975</v>
      </c>
      <c r="H301" s="68" t="s">
        <v>3673</v>
      </c>
      <c r="I301" s="69">
        <v>45200</v>
      </c>
      <c r="J301" s="69">
        <v>45200</v>
      </c>
      <c r="K301" s="76">
        <v>45565</v>
      </c>
      <c r="L301" s="68" t="s">
        <v>3674</v>
      </c>
      <c r="M301" s="71" t="s">
        <v>4488</v>
      </c>
      <c r="N301" t="s">
        <v>629</v>
      </c>
      <c r="O301" t="s">
        <v>1120</v>
      </c>
      <c r="P301" t="str">
        <f t="shared" si="4"/>
        <v>Red_23/24_VS_INFS_1</v>
      </c>
      <c r="Q301">
        <f>VLOOKUP(P301,ar_skupina!L$2:M$136,2,FALSE())</f>
        <v>2</v>
      </c>
    </row>
    <row r="302" spans="1:17" ht="20.100000000000001" customHeight="1" x14ac:dyDescent="0.25">
      <c r="A302" s="67">
        <v>301</v>
      </c>
      <c r="B302" s="67">
        <v>20</v>
      </c>
      <c r="C302" s="68" t="s">
        <v>3077</v>
      </c>
      <c r="D302" s="68" t="s">
        <v>3078</v>
      </c>
      <c r="E302" s="67">
        <v>80300</v>
      </c>
      <c r="F302" s="67">
        <v>1008000300</v>
      </c>
      <c r="G302" s="68" t="s">
        <v>3976</v>
      </c>
      <c r="H302" s="68" t="s">
        <v>3673</v>
      </c>
      <c r="I302" s="69">
        <v>45200</v>
      </c>
      <c r="J302" s="69">
        <v>45200</v>
      </c>
      <c r="K302" s="76">
        <v>45565</v>
      </c>
      <c r="L302" s="68" t="s">
        <v>3674</v>
      </c>
      <c r="M302" s="71" t="s">
        <v>4488</v>
      </c>
      <c r="N302" t="s">
        <v>629</v>
      </c>
      <c r="O302" t="s">
        <v>1120</v>
      </c>
      <c r="P302" t="str">
        <f t="shared" si="4"/>
        <v>Red_23/24_VS_INFS_1</v>
      </c>
      <c r="Q302">
        <f>VLOOKUP(P302,ar_skupina!L$2:M$136,2,FALSE())</f>
        <v>2</v>
      </c>
    </row>
    <row r="303" spans="1:17" ht="20.100000000000001" customHeight="1" x14ac:dyDescent="0.25">
      <c r="A303" s="67">
        <v>302</v>
      </c>
      <c r="B303" s="67">
        <v>20</v>
      </c>
      <c r="C303" s="68" t="s">
        <v>3079</v>
      </c>
      <c r="D303" s="68" t="s">
        <v>3080</v>
      </c>
      <c r="E303" s="67">
        <v>80301</v>
      </c>
      <c r="F303" s="67">
        <v>1008000301</v>
      </c>
      <c r="G303" s="68" t="s">
        <v>3977</v>
      </c>
      <c r="H303" s="68" t="s">
        <v>3673</v>
      </c>
      <c r="I303" s="69">
        <v>45200</v>
      </c>
      <c r="J303" s="69">
        <v>45200</v>
      </c>
      <c r="K303" s="76">
        <v>45565</v>
      </c>
      <c r="L303" s="68" t="s">
        <v>3674</v>
      </c>
      <c r="M303" s="71" t="s">
        <v>4488</v>
      </c>
      <c r="N303" t="s">
        <v>629</v>
      </c>
      <c r="O303" t="s">
        <v>1120</v>
      </c>
      <c r="P303" t="str">
        <f t="shared" si="4"/>
        <v>Red_23/24_VS_INFS_1</v>
      </c>
      <c r="Q303">
        <f>VLOOKUP(P303,ar_skupina!L$2:M$136,2,FALSE())</f>
        <v>2</v>
      </c>
    </row>
    <row r="304" spans="1:17" ht="20.100000000000001" customHeight="1" x14ac:dyDescent="0.25">
      <c r="A304" s="67">
        <v>303</v>
      </c>
      <c r="B304" s="67">
        <v>20</v>
      </c>
      <c r="C304" s="68" t="s">
        <v>3081</v>
      </c>
      <c r="D304" s="68" t="s">
        <v>3082</v>
      </c>
      <c r="E304" s="67">
        <v>80302</v>
      </c>
      <c r="F304" s="67">
        <v>1008000302</v>
      </c>
      <c r="G304" s="68" t="s">
        <v>3978</v>
      </c>
      <c r="H304" s="68" t="s">
        <v>3673</v>
      </c>
      <c r="I304" s="69">
        <v>45200</v>
      </c>
      <c r="J304" s="69">
        <v>45200</v>
      </c>
      <c r="K304" s="76">
        <v>45565</v>
      </c>
      <c r="L304" s="68" t="s">
        <v>3674</v>
      </c>
      <c r="M304" s="71" t="s">
        <v>4488</v>
      </c>
      <c r="N304" t="s">
        <v>629</v>
      </c>
      <c r="O304" t="s">
        <v>1120</v>
      </c>
      <c r="P304" t="str">
        <f t="shared" si="4"/>
        <v>Red_23/24_VS_INFS_1</v>
      </c>
      <c r="Q304">
        <f>VLOOKUP(P304,ar_skupina!L$2:M$136,2,FALSE())</f>
        <v>2</v>
      </c>
    </row>
    <row r="305" spans="1:17" ht="20.100000000000001" customHeight="1" x14ac:dyDescent="0.25">
      <c r="A305" s="67">
        <v>304</v>
      </c>
      <c r="B305" s="67">
        <v>20</v>
      </c>
      <c r="C305" s="68" t="s">
        <v>3083</v>
      </c>
      <c r="D305" s="68" t="s">
        <v>3084</v>
      </c>
      <c r="E305" s="67">
        <v>80303</v>
      </c>
      <c r="F305" s="67">
        <v>1008000303</v>
      </c>
      <c r="G305" s="68" t="s">
        <v>3979</v>
      </c>
      <c r="H305" s="68" t="s">
        <v>3673</v>
      </c>
      <c r="I305" s="69">
        <v>45200</v>
      </c>
      <c r="J305" s="69">
        <v>45200</v>
      </c>
      <c r="K305" s="76">
        <v>45565</v>
      </c>
      <c r="L305" s="68" t="s">
        <v>3674</v>
      </c>
      <c r="M305" s="71" t="s">
        <v>4488</v>
      </c>
      <c r="N305" t="s">
        <v>629</v>
      </c>
      <c r="O305" t="s">
        <v>1120</v>
      </c>
      <c r="P305" t="str">
        <f t="shared" si="4"/>
        <v>Red_23/24_VS_INFS_1</v>
      </c>
      <c r="Q305">
        <f>VLOOKUP(P305,ar_skupina!L$2:M$136,2,FALSE())</f>
        <v>2</v>
      </c>
    </row>
    <row r="306" spans="1:17" ht="20.100000000000001" customHeight="1" x14ac:dyDescent="0.25">
      <c r="A306" s="67">
        <v>305</v>
      </c>
      <c r="B306" s="67">
        <v>20</v>
      </c>
      <c r="C306" s="68" t="s">
        <v>3085</v>
      </c>
      <c r="D306" s="68" t="s">
        <v>3086</v>
      </c>
      <c r="E306" s="67">
        <v>80304</v>
      </c>
      <c r="F306" s="67">
        <v>1008000304</v>
      </c>
      <c r="G306" s="68" t="s">
        <v>3980</v>
      </c>
      <c r="H306" s="68" t="s">
        <v>3673</v>
      </c>
      <c r="I306" s="69">
        <v>45200</v>
      </c>
      <c r="J306" s="69">
        <v>45200</v>
      </c>
      <c r="K306" s="76">
        <v>45565</v>
      </c>
      <c r="L306" s="68" t="s">
        <v>3674</v>
      </c>
      <c r="M306" s="71" t="s">
        <v>4488</v>
      </c>
      <c r="N306" t="s">
        <v>629</v>
      </c>
      <c r="O306" t="s">
        <v>1120</v>
      </c>
      <c r="P306" t="str">
        <f t="shared" si="4"/>
        <v>Red_23/24_VS_INFS_1</v>
      </c>
      <c r="Q306">
        <f>VLOOKUP(P306,ar_skupina!L$2:M$136,2,FALSE())</f>
        <v>2</v>
      </c>
    </row>
    <row r="307" spans="1:17" ht="20.100000000000001" customHeight="1" x14ac:dyDescent="0.25">
      <c r="A307" s="67">
        <v>306</v>
      </c>
      <c r="B307" s="67">
        <v>20</v>
      </c>
      <c r="C307" s="68" t="s">
        <v>3087</v>
      </c>
      <c r="D307" s="68" t="s">
        <v>3088</v>
      </c>
      <c r="E307" s="67">
        <v>80305</v>
      </c>
      <c r="F307" s="67">
        <v>1008000305</v>
      </c>
      <c r="G307" s="68" t="s">
        <v>3981</v>
      </c>
      <c r="H307" s="68" t="s">
        <v>3673</v>
      </c>
      <c r="I307" s="69">
        <v>45200</v>
      </c>
      <c r="J307" s="69">
        <v>45200</v>
      </c>
      <c r="K307" s="76">
        <v>45565</v>
      </c>
      <c r="L307" s="68" t="s">
        <v>3674</v>
      </c>
      <c r="M307" s="71" t="s">
        <v>4488</v>
      </c>
      <c r="N307" t="s">
        <v>629</v>
      </c>
      <c r="O307" t="s">
        <v>1120</v>
      </c>
      <c r="P307" t="str">
        <f t="shared" si="4"/>
        <v>Red_23/24_VS_INFS_1</v>
      </c>
      <c r="Q307">
        <f>VLOOKUP(P307,ar_skupina!L$2:M$136,2,FALSE())</f>
        <v>2</v>
      </c>
    </row>
    <row r="308" spans="1:17" ht="20.100000000000001" customHeight="1" x14ac:dyDescent="0.25">
      <c r="A308" s="67">
        <v>307</v>
      </c>
      <c r="B308" s="67">
        <v>20</v>
      </c>
      <c r="C308" s="68" t="s">
        <v>3089</v>
      </c>
      <c r="D308" s="68" t="s">
        <v>3090</v>
      </c>
      <c r="E308" s="67">
        <v>80306</v>
      </c>
      <c r="F308" s="67">
        <v>1008000306</v>
      </c>
      <c r="G308" s="68" t="s">
        <v>3982</v>
      </c>
      <c r="H308" s="68" t="s">
        <v>3673</v>
      </c>
      <c r="I308" s="69">
        <v>45200</v>
      </c>
      <c r="J308" s="69">
        <v>45200</v>
      </c>
      <c r="K308" s="76">
        <v>45565</v>
      </c>
      <c r="L308" s="68" t="s">
        <v>3674</v>
      </c>
      <c r="M308" s="71" t="s">
        <v>4488</v>
      </c>
      <c r="N308" t="s">
        <v>629</v>
      </c>
      <c r="O308" t="s">
        <v>1120</v>
      </c>
      <c r="P308" t="str">
        <f t="shared" si="4"/>
        <v>Red_23/24_VS_INFS_1</v>
      </c>
      <c r="Q308">
        <f>VLOOKUP(P308,ar_skupina!L$2:M$136,2,FALSE())</f>
        <v>2</v>
      </c>
    </row>
    <row r="309" spans="1:17" ht="20.100000000000001" customHeight="1" x14ac:dyDescent="0.25">
      <c r="A309" s="67">
        <v>308</v>
      </c>
      <c r="B309" s="67">
        <v>20</v>
      </c>
      <c r="C309" s="68" t="s">
        <v>2977</v>
      </c>
      <c r="D309" s="68" t="s">
        <v>3091</v>
      </c>
      <c r="E309" s="67">
        <v>80307</v>
      </c>
      <c r="F309" s="67">
        <v>1008000307</v>
      </c>
      <c r="G309" s="68" t="s">
        <v>3983</v>
      </c>
      <c r="H309" s="68" t="s">
        <v>3673</v>
      </c>
      <c r="I309" s="69">
        <v>45200</v>
      </c>
      <c r="J309" s="69">
        <v>45200</v>
      </c>
      <c r="K309" s="76">
        <v>45565</v>
      </c>
      <c r="L309" s="68" t="s">
        <v>3674</v>
      </c>
      <c r="M309" s="71" t="s">
        <v>4488</v>
      </c>
      <c r="N309" t="s">
        <v>629</v>
      </c>
      <c r="O309" t="s">
        <v>1120</v>
      </c>
      <c r="P309" t="str">
        <f t="shared" si="4"/>
        <v>Red_23/24_VS_INFS_1</v>
      </c>
      <c r="Q309">
        <f>VLOOKUP(P309,ar_skupina!L$2:M$136,2,FALSE())</f>
        <v>2</v>
      </c>
    </row>
    <row r="310" spans="1:17" ht="20.100000000000001" customHeight="1" x14ac:dyDescent="0.25">
      <c r="A310" s="67">
        <v>309</v>
      </c>
      <c r="B310" s="67">
        <v>20</v>
      </c>
      <c r="C310" s="68" t="s">
        <v>3092</v>
      </c>
      <c r="D310" s="68" t="s">
        <v>3093</v>
      </c>
      <c r="E310" s="67">
        <v>80308</v>
      </c>
      <c r="F310" s="67">
        <v>1008000308</v>
      </c>
      <c r="G310" s="68" t="s">
        <v>3984</v>
      </c>
      <c r="H310" s="68" t="s">
        <v>3673</v>
      </c>
      <c r="I310" s="69">
        <v>45200</v>
      </c>
      <c r="J310" s="69">
        <v>45200</v>
      </c>
      <c r="K310" s="76">
        <v>45565</v>
      </c>
      <c r="L310" s="68" t="s">
        <v>3674</v>
      </c>
      <c r="M310" s="71" t="s">
        <v>4488</v>
      </c>
      <c r="N310" t="s">
        <v>629</v>
      </c>
      <c r="O310" t="s">
        <v>1120</v>
      </c>
      <c r="P310" t="str">
        <f t="shared" si="4"/>
        <v>Red_23/24_VS_INFS_1</v>
      </c>
      <c r="Q310">
        <f>VLOOKUP(P310,ar_skupina!L$2:M$136,2,FALSE())</f>
        <v>2</v>
      </c>
    </row>
    <row r="311" spans="1:17" ht="20.100000000000001" customHeight="1" x14ac:dyDescent="0.25">
      <c r="A311" s="67">
        <v>310</v>
      </c>
      <c r="B311" s="67">
        <v>20</v>
      </c>
      <c r="C311" s="68" t="s">
        <v>3094</v>
      </c>
      <c r="D311" s="68" t="s">
        <v>3095</v>
      </c>
      <c r="E311" s="67">
        <v>80309</v>
      </c>
      <c r="F311" s="67">
        <v>1008000309</v>
      </c>
      <c r="G311" s="68" t="s">
        <v>3985</v>
      </c>
      <c r="H311" s="68" t="s">
        <v>3673</v>
      </c>
      <c r="I311" s="69">
        <v>45200</v>
      </c>
      <c r="J311" s="69">
        <v>45200</v>
      </c>
      <c r="K311" s="76">
        <v>45565</v>
      </c>
      <c r="L311" s="68" t="s">
        <v>3674</v>
      </c>
      <c r="M311" s="71" t="s">
        <v>4488</v>
      </c>
      <c r="N311" t="s">
        <v>629</v>
      </c>
      <c r="O311" t="s">
        <v>1120</v>
      </c>
      <c r="P311" t="str">
        <f t="shared" si="4"/>
        <v>Red_23/24_VS_INFS_1</v>
      </c>
      <c r="Q311">
        <f>VLOOKUP(P311,ar_skupina!L$2:M$136,2,FALSE())</f>
        <v>2</v>
      </c>
    </row>
    <row r="312" spans="1:17" ht="20.100000000000001" customHeight="1" x14ac:dyDescent="0.25">
      <c r="A312" s="67">
        <v>311</v>
      </c>
      <c r="B312" s="67">
        <v>20</v>
      </c>
      <c r="C312" s="68" t="s">
        <v>2758</v>
      </c>
      <c r="D312" s="68" t="s">
        <v>2770</v>
      </c>
      <c r="E312" s="67">
        <v>80310</v>
      </c>
      <c r="F312" s="67">
        <v>1008000310</v>
      </c>
      <c r="G312" s="68" t="s">
        <v>3986</v>
      </c>
      <c r="H312" s="68" t="s">
        <v>3673</v>
      </c>
      <c r="I312" s="69">
        <v>45200</v>
      </c>
      <c r="J312" s="69">
        <v>45200</v>
      </c>
      <c r="K312" s="76">
        <v>45565</v>
      </c>
      <c r="L312" s="68" t="s">
        <v>3674</v>
      </c>
      <c r="M312" s="71" t="s">
        <v>4488</v>
      </c>
      <c r="N312" t="s">
        <v>629</v>
      </c>
      <c r="O312" t="s">
        <v>1120</v>
      </c>
      <c r="P312" t="str">
        <f t="shared" si="4"/>
        <v>Red_23/24_VS_INFS_1</v>
      </c>
      <c r="Q312">
        <f>VLOOKUP(P312,ar_skupina!L$2:M$136,2,FALSE())</f>
        <v>2</v>
      </c>
    </row>
    <row r="313" spans="1:17" ht="20.100000000000001" customHeight="1" x14ac:dyDescent="0.25">
      <c r="A313" s="67">
        <v>312</v>
      </c>
      <c r="B313" s="67">
        <v>20</v>
      </c>
      <c r="C313" s="68" t="s">
        <v>2800</v>
      </c>
      <c r="D313" s="68" t="s">
        <v>3096</v>
      </c>
      <c r="E313" s="67">
        <v>80311</v>
      </c>
      <c r="F313" s="67">
        <v>1008000311</v>
      </c>
      <c r="G313" s="68" t="s">
        <v>3987</v>
      </c>
      <c r="H313" s="68" t="s">
        <v>3673</v>
      </c>
      <c r="I313" s="69">
        <v>45200</v>
      </c>
      <c r="J313" s="69">
        <v>45200</v>
      </c>
      <c r="K313" s="76">
        <v>45565</v>
      </c>
      <c r="L313" s="68" t="s">
        <v>3674</v>
      </c>
      <c r="M313" s="71" t="s">
        <v>4488</v>
      </c>
      <c r="N313" t="s">
        <v>629</v>
      </c>
      <c r="O313" t="s">
        <v>1120</v>
      </c>
      <c r="P313" t="str">
        <f t="shared" si="4"/>
        <v>Red_23/24_VS_INFS_1</v>
      </c>
      <c r="Q313">
        <f>VLOOKUP(P313,ar_skupina!L$2:M$136,2,FALSE())</f>
        <v>2</v>
      </c>
    </row>
    <row r="314" spans="1:17" ht="20.100000000000001" customHeight="1" x14ac:dyDescent="0.25">
      <c r="A314" s="67">
        <v>313</v>
      </c>
      <c r="B314" s="67">
        <v>20</v>
      </c>
      <c r="C314" s="68" t="s">
        <v>3097</v>
      </c>
      <c r="D314" s="68" t="s">
        <v>3098</v>
      </c>
      <c r="E314" s="67">
        <v>80312</v>
      </c>
      <c r="F314" s="67">
        <v>1008000312</v>
      </c>
      <c r="G314" s="68" t="s">
        <v>3988</v>
      </c>
      <c r="H314" s="68" t="s">
        <v>3673</v>
      </c>
      <c r="I314" s="69">
        <v>45200</v>
      </c>
      <c r="J314" s="69">
        <v>45200</v>
      </c>
      <c r="K314" s="76">
        <v>45565</v>
      </c>
      <c r="L314" s="68" t="s">
        <v>3674</v>
      </c>
      <c r="M314" s="71" t="s">
        <v>4488</v>
      </c>
      <c r="N314" t="s">
        <v>629</v>
      </c>
      <c r="O314" t="s">
        <v>1120</v>
      </c>
      <c r="P314" t="str">
        <f t="shared" si="4"/>
        <v>Red_23/24_VS_INFS_1</v>
      </c>
      <c r="Q314">
        <f>VLOOKUP(P314,ar_skupina!L$2:M$136,2,FALSE())</f>
        <v>2</v>
      </c>
    </row>
    <row r="315" spans="1:17" ht="20.100000000000001" customHeight="1" x14ac:dyDescent="0.25">
      <c r="A315" s="67">
        <v>314</v>
      </c>
      <c r="B315" s="67">
        <v>20</v>
      </c>
      <c r="C315" s="68" t="s">
        <v>3099</v>
      </c>
      <c r="D315" s="68" t="s">
        <v>3100</v>
      </c>
      <c r="E315" s="67">
        <v>80313</v>
      </c>
      <c r="F315" s="67">
        <v>1008000313</v>
      </c>
      <c r="G315" s="68" t="s">
        <v>3989</v>
      </c>
      <c r="H315" s="68" t="s">
        <v>3673</v>
      </c>
      <c r="I315" s="69">
        <v>45200</v>
      </c>
      <c r="J315" s="69">
        <v>45200</v>
      </c>
      <c r="K315" s="76">
        <v>45565</v>
      </c>
      <c r="L315" s="68" t="s">
        <v>3674</v>
      </c>
      <c r="M315" s="71" t="s">
        <v>4488</v>
      </c>
      <c r="N315" t="s">
        <v>629</v>
      </c>
      <c r="O315" t="s">
        <v>1120</v>
      </c>
      <c r="P315" t="str">
        <f t="shared" si="4"/>
        <v>Red_23/24_VS_INFS_1</v>
      </c>
      <c r="Q315">
        <f>VLOOKUP(P315,ar_skupina!L$2:M$136,2,FALSE())</f>
        <v>2</v>
      </c>
    </row>
    <row r="316" spans="1:17" ht="20.100000000000001" customHeight="1" x14ac:dyDescent="0.25">
      <c r="A316" s="67">
        <v>315</v>
      </c>
      <c r="B316" s="67">
        <v>20</v>
      </c>
      <c r="C316" s="68" t="s">
        <v>2717</v>
      </c>
      <c r="D316" s="68" t="s">
        <v>3101</v>
      </c>
      <c r="E316" s="67">
        <v>80314</v>
      </c>
      <c r="F316" s="67">
        <v>1008000314</v>
      </c>
      <c r="G316" s="68" t="s">
        <v>3990</v>
      </c>
      <c r="H316" s="68" t="s">
        <v>3673</v>
      </c>
      <c r="I316" s="69">
        <v>45200</v>
      </c>
      <c r="J316" s="69">
        <v>45200</v>
      </c>
      <c r="K316" s="76">
        <v>45565</v>
      </c>
      <c r="L316" s="68" t="s">
        <v>3674</v>
      </c>
      <c r="M316" s="71" t="s">
        <v>4488</v>
      </c>
      <c r="N316" t="s">
        <v>629</v>
      </c>
      <c r="O316" t="s">
        <v>1120</v>
      </c>
      <c r="P316" t="str">
        <f t="shared" si="4"/>
        <v>Red_23/24_VS_INFS_1</v>
      </c>
      <c r="Q316">
        <f>VLOOKUP(P316,ar_skupina!L$2:M$136,2,FALSE())</f>
        <v>2</v>
      </c>
    </row>
    <row r="317" spans="1:17" ht="20.100000000000001" customHeight="1" x14ac:dyDescent="0.25">
      <c r="A317" s="67">
        <v>316</v>
      </c>
      <c r="B317" s="67">
        <v>20</v>
      </c>
      <c r="C317" s="68" t="s">
        <v>3102</v>
      </c>
      <c r="D317" s="68" t="s">
        <v>3103</v>
      </c>
      <c r="E317" s="67">
        <v>80315</v>
      </c>
      <c r="F317" s="67">
        <v>1008000315</v>
      </c>
      <c r="G317" s="68" t="s">
        <v>3991</v>
      </c>
      <c r="H317" s="68" t="s">
        <v>3673</v>
      </c>
      <c r="I317" s="69">
        <v>45200</v>
      </c>
      <c r="J317" s="69">
        <v>45200</v>
      </c>
      <c r="K317" s="76">
        <v>45565</v>
      </c>
      <c r="L317" s="68" t="s">
        <v>3674</v>
      </c>
      <c r="M317" s="71" t="s">
        <v>4491</v>
      </c>
      <c r="N317" t="s">
        <v>629</v>
      </c>
      <c r="O317" t="s">
        <v>1120</v>
      </c>
      <c r="P317" t="str">
        <f t="shared" si="4"/>
        <v>Red_23/24_VS_INFS_1</v>
      </c>
      <c r="Q317">
        <f>VLOOKUP(P317,ar_skupina!L$2:M$136,2,FALSE())</f>
        <v>2</v>
      </c>
    </row>
    <row r="318" spans="1:17" ht="20.100000000000001" customHeight="1" x14ac:dyDescent="0.25">
      <c r="A318" s="67">
        <v>317</v>
      </c>
      <c r="B318" s="67">
        <v>20</v>
      </c>
      <c r="C318" s="68" t="s">
        <v>2798</v>
      </c>
      <c r="D318" s="68" t="s">
        <v>3104</v>
      </c>
      <c r="E318" s="67">
        <v>80316</v>
      </c>
      <c r="F318" s="67">
        <v>1008000316</v>
      </c>
      <c r="G318" s="68" t="s">
        <v>3992</v>
      </c>
      <c r="H318" s="68" t="s">
        <v>3673</v>
      </c>
      <c r="I318" s="69">
        <v>45200</v>
      </c>
      <c r="J318" s="69">
        <v>45200</v>
      </c>
      <c r="K318" s="76">
        <v>45565</v>
      </c>
      <c r="L318" s="68" t="s">
        <v>3674</v>
      </c>
      <c r="M318" s="71" t="s">
        <v>4491</v>
      </c>
      <c r="N318" t="s">
        <v>629</v>
      </c>
      <c r="O318" t="s">
        <v>1120</v>
      </c>
      <c r="P318" t="str">
        <f t="shared" si="4"/>
        <v>Red_23/24_VS_INFS_1</v>
      </c>
      <c r="Q318">
        <f>VLOOKUP(P318,ar_skupina!L$2:M$136,2,FALSE())</f>
        <v>2</v>
      </c>
    </row>
    <row r="319" spans="1:17" ht="20.100000000000001" customHeight="1" x14ac:dyDescent="0.25">
      <c r="A319" s="67">
        <v>318</v>
      </c>
      <c r="B319" s="67">
        <v>20</v>
      </c>
      <c r="C319" s="68" t="s">
        <v>3105</v>
      </c>
      <c r="D319" s="68" t="s">
        <v>3106</v>
      </c>
      <c r="E319" s="67">
        <v>80317</v>
      </c>
      <c r="F319" s="67">
        <v>1008000317</v>
      </c>
      <c r="G319" s="68" t="s">
        <v>3993</v>
      </c>
      <c r="H319" s="68" t="s">
        <v>3673</v>
      </c>
      <c r="I319" s="69">
        <v>45200</v>
      </c>
      <c r="J319" s="69">
        <v>45200</v>
      </c>
      <c r="K319" s="76">
        <v>45565</v>
      </c>
      <c r="L319" s="68" t="s">
        <v>3674</v>
      </c>
      <c r="M319" s="71" t="s">
        <v>4491</v>
      </c>
      <c r="N319" t="s">
        <v>629</v>
      </c>
      <c r="O319" t="s">
        <v>1120</v>
      </c>
      <c r="P319" t="str">
        <f t="shared" si="4"/>
        <v>Red_23/24_VS_INFS_1</v>
      </c>
      <c r="Q319">
        <f>VLOOKUP(P319,ar_skupina!L$2:M$136,2,FALSE())</f>
        <v>2</v>
      </c>
    </row>
    <row r="320" spans="1:17" ht="20.100000000000001" customHeight="1" x14ac:dyDescent="0.25">
      <c r="A320" s="67">
        <v>319</v>
      </c>
      <c r="B320" s="67">
        <v>20</v>
      </c>
      <c r="C320" s="68" t="s">
        <v>2800</v>
      </c>
      <c r="D320" s="68" t="s">
        <v>3107</v>
      </c>
      <c r="E320" s="67">
        <v>80318</v>
      </c>
      <c r="F320" s="67">
        <v>1008000318</v>
      </c>
      <c r="G320" s="68" t="s">
        <v>3994</v>
      </c>
      <c r="H320" s="68" t="s">
        <v>3673</v>
      </c>
      <c r="I320" s="69">
        <v>45200</v>
      </c>
      <c r="J320" s="69">
        <v>45200</v>
      </c>
      <c r="K320" s="76">
        <v>45565</v>
      </c>
      <c r="L320" s="68" t="s">
        <v>3674</v>
      </c>
      <c r="M320" s="71" t="s">
        <v>4491</v>
      </c>
      <c r="N320" t="s">
        <v>629</v>
      </c>
      <c r="O320" t="s">
        <v>1120</v>
      </c>
      <c r="P320" t="str">
        <f t="shared" si="4"/>
        <v>Red_23/24_VS_INFS_1</v>
      </c>
      <c r="Q320">
        <f>VLOOKUP(P320,ar_skupina!L$2:M$136,2,FALSE())</f>
        <v>2</v>
      </c>
    </row>
    <row r="321" spans="1:17" ht="20.100000000000001" customHeight="1" x14ac:dyDescent="0.25">
      <c r="A321" s="67">
        <v>320</v>
      </c>
      <c r="B321" s="67">
        <v>20</v>
      </c>
      <c r="C321" s="68" t="s">
        <v>3108</v>
      </c>
      <c r="D321" s="68" t="s">
        <v>3109</v>
      </c>
      <c r="E321" s="67">
        <v>80319</v>
      </c>
      <c r="F321" s="67">
        <v>1008000319</v>
      </c>
      <c r="G321" s="68" t="s">
        <v>3995</v>
      </c>
      <c r="H321" s="68" t="s">
        <v>3673</v>
      </c>
      <c r="I321" s="69">
        <v>45200</v>
      </c>
      <c r="J321" s="69">
        <v>45200</v>
      </c>
      <c r="K321" s="76">
        <v>45565</v>
      </c>
      <c r="L321" s="68" t="s">
        <v>3674</v>
      </c>
      <c r="M321" s="71" t="s">
        <v>4491</v>
      </c>
      <c r="N321" t="s">
        <v>629</v>
      </c>
      <c r="O321" t="s">
        <v>1120</v>
      </c>
      <c r="P321" t="str">
        <f t="shared" si="4"/>
        <v>Red_23/24_VS_INFS_1</v>
      </c>
      <c r="Q321">
        <f>VLOOKUP(P321,ar_skupina!L$2:M$136,2,FALSE())</f>
        <v>2</v>
      </c>
    </row>
    <row r="322" spans="1:17" ht="20.100000000000001" customHeight="1" x14ac:dyDescent="0.25">
      <c r="A322" s="67">
        <v>321</v>
      </c>
      <c r="B322" s="67">
        <v>20</v>
      </c>
      <c r="C322" s="68" t="s">
        <v>3110</v>
      </c>
      <c r="D322" s="68" t="s">
        <v>3111</v>
      </c>
      <c r="E322" s="67">
        <v>80320</v>
      </c>
      <c r="F322" s="67">
        <v>1008000320</v>
      </c>
      <c r="G322" s="68" t="s">
        <v>3996</v>
      </c>
      <c r="H322" s="68" t="s">
        <v>3673</v>
      </c>
      <c r="I322" s="69">
        <v>45200</v>
      </c>
      <c r="J322" s="69">
        <v>45200</v>
      </c>
      <c r="K322" s="76">
        <v>45565</v>
      </c>
      <c r="L322" s="68" t="s">
        <v>3674</v>
      </c>
      <c r="M322" s="71" t="s">
        <v>4488</v>
      </c>
      <c r="N322" t="s">
        <v>629</v>
      </c>
      <c r="O322" t="s">
        <v>1120</v>
      </c>
      <c r="P322" t="str">
        <f t="shared" ref="P322:P385" si="5">+_xlfn.CONCAT(PROPER(L322),"_23/24_",N322,"_",O323,"_",H322)</f>
        <v>Red_23/24_VS_INFS_1</v>
      </c>
      <c r="Q322">
        <f>VLOOKUP(P322,ar_skupina!L$2:M$136,2,FALSE())</f>
        <v>2</v>
      </c>
    </row>
    <row r="323" spans="1:17" ht="20.100000000000001" customHeight="1" x14ac:dyDescent="0.25">
      <c r="A323" s="67">
        <v>322</v>
      </c>
      <c r="B323" s="67">
        <v>20</v>
      </c>
      <c r="C323" s="68" t="s">
        <v>3112</v>
      </c>
      <c r="D323" s="68" t="s">
        <v>2653</v>
      </c>
      <c r="E323" s="67">
        <v>80321</v>
      </c>
      <c r="F323" s="67">
        <v>1008000321</v>
      </c>
      <c r="G323" s="68" t="s">
        <v>3997</v>
      </c>
      <c r="H323" s="68" t="s">
        <v>3673</v>
      </c>
      <c r="I323" s="69">
        <v>45200</v>
      </c>
      <c r="J323" s="69">
        <v>45200</v>
      </c>
      <c r="K323" s="76">
        <v>45565</v>
      </c>
      <c r="L323" s="68" t="s">
        <v>3674</v>
      </c>
      <c r="M323" s="71" t="s">
        <v>4488</v>
      </c>
      <c r="N323" t="s">
        <v>629</v>
      </c>
      <c r="O323" t="s">
        <v>1120</v>
      </c>
      <c r="P323" t="str">
        <f t="shared" si="5"/>
        <v>Red_23/24_VS_INFS_1</v>
      </c>
      <c r="Q323">
        <f>VLOOKUP(P323,ar_skupina!L$2:M$136,2,FALSE())</f>
        <v>2</v>
      </c>
    </row>
    <row r="324" spans="1:17" ht="20.100000000000001" customHeight="1" x14ac:dyDescent="0.25">
      <c r="A324" s="67">
        <v>323</v>
      </c>
      <c r="B324" s="67">
        <v>20</v>
      </c>
      <c r="C324" s="68" t="s">
        <v>2810</v>
      </c>
      <c r="D324" s="68" t="s">
        <v>3113</v>
      </c>
      <c r="E324" s="67">
        <v>80322</v>
      </c>
      <c r="F324" s="67">
        <v>1008000322</v>
      </c>
      <c r="G324" s="68" t="s">
        <v>3998</v>
      </c>
      <c r="H324" s="68" t="s">
        <v>3673</v>
      </c>
      <c r="I324" s="69">
        <v>45200</v>
      </c>
      <c r="J324" s="69">
        <v>45200</v>
      </c>
      <c r="K324" s="76">
        <v>45565</v>
      </c>
      <c r="L324" s="68" t="s">
        <v>3674</v>
      </c>
      <c r="M324" s="71" t="s">
        <v>4488</v>
      </c>
      <c r="N324" t="s">
        <v>629</v>
      </c>
      <c r="O324" t="s">
        <v>1120</v>
      </c>
      <c r="P324" t="str">
        <f t="shared" si="5"/>
        <v>Red_23/24_VS_INFS_1</v>
      </c>
      <c r="Q324">
        <f>VLOOKUP(P324,ar_skupina!L$2:M$136,2,FALSE())</f>
        <v>2</v>
      </c>
    </row>
    <row r="325" spans="1:17" ht="20.100000000000001" customHeight="1" x14ac:dyDescent="0.25">
      <c r="A325" s="67">
        <v>324</v>
      </c>
      <c r="B325" s="67">
        <v>20</v>
      </c>
      <c r="C325" s="68" t="s">
        <v>3114</v>
      </c>
      <c r="D325" s="68" t="s">
        <v>3115</v>
      </c>
      <c r="E325" s="67">
        <v>80323</v>
      </c>
      <c r="F325" s="67">
        <v>1008000323</v>
      </c>
      <c r="G325" s="68" t="s">
        <v>3999</v>
      </c>
      <c r="H325" s="68" t="s">
        <v>3673</v>
      </c>
      <c r="I325" s="69">
        <v>45200</v>
      </c>
      <c r="J325" s="69">
        <v>45200</v>
      </c>
      <c r="K325" s="76">
        <v>45565</v>
      </c>
      <c r="L325" s="68" t="s">
        <v>3674</v>
      </c>
      <c r="M325" s="71" t="s">
        <v>4488</v>
      </c>
      <c r="N325" t="s">
        <v>629</v>
      </c>
      <c r="O325" t="s">
        <v>1120</v>
      </c>
      <c r="P325" t="str">
        <f t="shared" si="5"/>
        <v>Red_23/24_VS_INFS_1</v>
      </c>
      <c r="Q325">
        <f>VLOOKUP(P325,ar_skupina!L$2:M$136,2,FALSE())</f>
        <v>2</v>
      </c>
    </row>
    <row r="326" spans="1:17" ht="20.100000000000001" customHeight="1" x14ac:dyDescent="0.25">
      <c r="A326" s="67">
        <v>325</v>
      </c>
      <c r="B326" s="67">
        <v>20</v>
      </c>
      <c r="C326" s="68" t="s">
        <v>2814</v>
      </c>
      <c r="D326" s="68" t="s">
        <v>3116</v>
      </c>
      <c r="E326" s="67">
        <v>80324</v>
      </c>
      <c r="F326" s="67">
        <v>1008000324</v>
      </c>
      <c r="G326" s="68" t="s">
        <v>4000</v>
      </c>
      <c r="H326" s="68" t="s">
        <v>3673</v>
      </c>
      <c r="I326" s="69">
        <v>45200</v>
      </c>
      <c r="J326" s="69">
        <v>45200</v>
      </c>
      <c r="K326" s="76">
        <v>45565</v>
      </c>
      <c r="L326" s="68" t="s">
        <v>3674</v>
      </c>
      <c r="M326" s="71" t="s">
        <v>4488</v>
      </c>
      <c r="N326" t="s">
        <v>629</v>
      </c>
      <c r="O326" t="s">
        <v>1120</v>
      </c>
      <c r="P326" t="str">
        <f t="shared" si="5"/>
        <v>Red_23/24_VS_INFS_1</v>
      </c>
      <c r="Q326">
        <f>VLOOKUP(P326,ar_skupina!L$2:M$136,2,FALSE())</f>
        <v>2</v>
      </c>
    </row>
    <row r="327" spans="1:17" ht="20.100000000000001" customHeight="1" x14ac:dyDescent="0.25">
      <c r="A327" s="67">
        <v>326</v>
      </c>
      <c r="B327" s="67">
        <v>20</v>
      </c>
      <c r="C327" s="68" t="s">
        <v>3117</v>
      </c>
      <c r="D327" s="68" t="s">
        <v>3118</v>
      </c>
      <c r="E327" s="67">
        <v>80325</v>
      </c>
      <c r="F327" s="67">
        <v>1008000325</v>
      </c>
      <c r="G327" s="68" t="s">
        <v>4001</v>
      </c>
      <c r="H327" s="68" t="s">
        <v>3673</v>
      </c>
      <c r="I327" s="69">
        <v>45200</v>
      </c>
      <c r="J327" s="69">
        <v>45200</v>
      </c>
      <c r="K327" s="76">
        <v>45565</v>
      </c>
      <c r="L327" s="68" t="s">
        <v>3674</v>
      </c>
      <c r="M327" s="71" t="s">
        <v>4488</v>
      </c>
      <c r="N327" t="s">
        <v>629</v>
      </c>
      <c r="O327" t="s">
        <v>1120</v>
      </c>
      <c r="P327" t="str">
        <f t="shared" si="5"/>
        <v>Red_23/24_VS_INFS_1</v>
      </c>
      <c r="Q327">
        <f>VLOOKUP(P327,ar_skupina!L$2:M$136,2,FALSE())</f>
        <v>2</v>
      </c>
    </row>
    <row r="328" spans="1:17" ht="20.100000000000001" customHeight="1" x14ac:dyDescent="0.25">
      <c r="A328" s="67">
        <v>327</v>
      </c>
      <c r="B328" s="67">
        <v>5</v>
      </c>
      <c r="C328" s="68" t="s">
        <v>3077</v>
      </c>
      <c r="D328" s="68" t="s">
        <v>3119</v>
      </c>
      <c r="E328" s="67">
        <v>80326</v>
      </c>
      <c r="F328" s="67">
        <v>1008000326</v>
      </c>
      <c r="G328" s="68" t="s">
        <v>4002</v>
      </c>
      <c r="H328" s="68" t="s">
        <v>3708</v>
      </c>
      <c r="I328" s="69">
        <v>44835</v>
      </c>
      <c r="J328" s="69">
        <v>45200</v>
      </c>
      <c r="K328" s="76">
        <v>45565</v>
      </c>
      <c r="L328" s="68" t="s">
        <v>3674</v>
      </c>
      <c r="M328" s="71" t="s">
        <v>4488</v>
      </c>
      <c r="N328" t="s">
        <v>629</v>
      </c>
      <c r="O328" t="s">
        <v>1120</v>
      </c>
      <c r="P328" t="str">
        <f t="shared" si="5"/>
        <v>Red_23/24_VS_INFS_2</v>
      </c>
      <c r="Q328">
        <f>VLOOKUP(P328,ar_skupina!L$2:M$136,2,FALSE())</f>
        <v>18</v>
      </c>
    </row>
    <row r="329" spans="1:17" ht="20.100000000000001" customHeight="1" x14ac:dyDescent="0.25">
      <c r="A329" s="67">
        <v>328</v>
      </c>
      <c r="B329" s="67">
        <v>5</v>
      </c>
      <c r="C329" s="68" t="s">
        <v>3120</v>
      </c>
      <c r="D329" s="68" t="s">
        <v>3121</v>
      </c>
      <c r="E329" s="67">
        <v>80327</v>
      </c>
      <c r="F329" s="67">
        <v>1008000327</v>
      </c>
      <c r="G329" s="68" t="s">
        <v>4003</v>
      </c>
      <c r="H329" s="68" t="s">
        <v>3708</v>
      </c>
      <c r="I329" s="69">
        <v>44835</v>
      </c>
      <c r="J329" s="69">
        <v>45200</v>
      </c>
      <c r="K329" s="76">
        <v>45565</v>
      </c>
      <c r="L329" s="68" t="s">
        <v>3674</v>
      </c>
      <c r="M329" s="71" t="s">
        <v>4488</v>
      </c>
      <c r="N329" t="s">
        <v>629</v>
      </c>
      <c r="O329" t="s">
        <v>1120</v>
      </c>
      <c r="P329" t="str">
        <f t="shared" si="5"/>
        <v>Red_23/24_VS_INFS_2</v>
      </c>
      <c r="Q329">
        <f>VLOOKUP(P329,ar_skupina!L$2:M$136,2,FALSE())</f>
        <v>18</v>
      </c>
    </row>
    <row r="330" spans="1:17" ht="20.100000000000001" customHeight="1" x14ac:dyDescent="0.25">
      <c r="A330" s="67">
        <v>329</v>
      </c>
      <c r="B330" s="67">
        <v>5</v>
      </c>
      <c r="C330" s="68" t="s">
        <v>3122</v>
      </c>
      <c r="D330" s="68" t="s">
        <v>3123</v>
      </c>
      <c r="E330" s="67">
        <v>80328</v>
      </c>
      <c r="F330" s="67">
        <v>1008000328</v>
      </c>
      <c r="G330" s="68" t="s">
        <v>4004</v>
      </c>
      <c r="H330" s="68" t="s">
        <v>3708</v>
      </c>
      <c r="I330" s="69">
        <v>44835</v>
      </c>
      <c r="J330" s="69">
        <v>45200</v>
      </c>
      <c r="K330" s="76">
        <v>45565</v>
      </c>
      <c r="L330" s="68" t="s">
        <v>3674</v>
      </c>
      <c r="M330" s="71" t="s">
        <v>4488</v>
      </c>
      <c r="N330" t="s">
        <v>629</v>
      </c>
      <c r="O330" t="s">
        <v>1120</v>
      </c>
      <c r="P330" t="str">
        <f t="shared" si="5"/>
        <v>Red_23/24_VS_INFS_2</v>
      </c>
      <c r="Q330">
        <f>VLOOKUP(P330,ar_skupina!L$2:M$136,2,FALSE())</f>
        <v>18</v>
      </c>
    </row>
    <row r="331" spans="1:17" ht="20.100000000000001" customHeight="1" x14ac:dyDescent="0.25">
      <c r="A331" s="67">
        <v>330</v>
      </c>
      <c r="B331" s="67">
        <v>5</v>
      </c>
      <c r="C331" s="68" t="s">
        <v>2654</v>
      </c>
      <c r="D331" s="68" t="s">
        <v>3124</v>
      </c>
      <c r="E331" s="67">
        <v>80329</v>
      </c>
      <c r="F331" s="67">
        <v>1008000329</v>
      </c>
      <c r="G331" s="68" t="s">
        <v>4005</v>
      </c>
      <c r="H331" s="68" t="s">
        <v>3708</v>
      </c>
      <c r="I331" s="69">
        <v>44835</v>
      </c>
      <c r="J331" s="69">
        <v>45200</v>
      </c>
      <c r="K331" s="76">
        <v>45565</v>
      </c>
      <c r="L331" s="68" t="s">
        <v>3674</v>
      </c>
      <c r="M331" s="71" t="s">
        <v>4488</v>
      </c>
      <c r="N331" t="s">
        <v>629</v>
      </c>
      <c r="O331" t="s">
        <v>1120</v>
      </c>
      <c r="P331" t="str">
        <f t="shared" si="5"/>
        <v>Red_23/24_VS_INFS_2</v>
      </c>
      <c r="Q331">
        <f>VLOOKUP(P331,ar_skupina!L$2:M$136,2,FALSE())</f>
        <v>18</v>
      </c>
    </row>
    <row r="332" spans="1:17" ht="20.100000000000001" customHeight="1" x14ac:dyDescent="0.25">
      <c r="A332" s="67">
        <v>331</v>
      </c>
      <c r="B332" s="67">
        <v>5</v>
      </c>
      <c r="C332" s="68" t="s">
        <v>2840</v>
      </c>
      <c r="D332" s="68" t="s">
        <v>2979</v>
      </c>
      <c r="E332" s="67">
        <v>80330</v>
      </c>
      <c r="F332" s="67">
        <v>1008000330</v>
      </c>
      <c r="G332" s="68" t="s">
        <v>4006</v>
      </c>
      <c r="H332" s="68" t="s">
        <v>3708</v>
      </c>
      <c r="I332" s="69">
        <v>44835</v>
      </c>
      <c r="J332" s="69">
        <v>45200</v>
      </c>
      <c r="K332" s="76">
        <v>45565</v>
      </c>
      <c r="L332" s="68" t="s">
        <v>3674</v>
      </c>
      <c r="M332" s="71" t="s">
        <v>4488</v>
      </c>
      <c r="N332" t="s">
        <v>629</v>
      </c>
      <c r="O332" t="s">
        <v>1120</v>
      </c>
      <c r="P332" t="str">
        <f t="shared" si="5"/>
        <v>Red_23/24_VS_INFS_2</v>
      </c>
      <c r="Q332">
        <f>VLOOKUP(P332,ar_skupina!L$2:M$136,2,FALSE())</f>
        <v>18</v>
      </c>
    </row>
    <row r="333" spans="1:17" ht="20.100000000000001" customHeight="1" x14ac:dyDescent="0.25">
      <c r="A333" s="67">
        <v>332</v>
      </c>
      <c r="B333" s="67">
        <v>5</v>
      </c>
      <c r="C333" s="68" t="s">
        <v>3077</v>
      </c>
      <c r="D333" s="68" t="s">
        <v>3125</v>
      </c>
      <c r="E333" s="67">
        <v>80331</v>
      </c>
      <c r="F333" s="67">
        <v>1008000331</v>
      </c>
      <c r="G333" s="68" t="s">
        <v>4007</v>
      </c>
      <c r="H333" s="68" t="s">
        <v>3708</v>
      </c>
      <c r="I333" s="69">
        <v>44835</v>
      </c>
      <c r="J333" s="69">
        <v>45200</v>
      </c>
      <c r="K333" s="76">
        <v>45565</v>
      </c>
      <c r="L333" s="68" t="s">
        <v>3674</v>
      </c>
      <c r="M333" s="71" t="s">
        <v>4488</v>
      </c>
      <c r="N333" t="s">
        <v>629</v>
      </c>
      <c r="O333" t="s">
        <v>1120</v>
      </c>
      <c r="P333" t="str">
        <f t="shared" si="5"/>
        <v>Red_23/24_VS_INFS_2</v>
      </c>
      <c r="Q333">
        <f>VLOOKUP(P333,ar_skupina!L$2:M$136,2,FALSE())</f>
        <v>18</v>
      </c>
    </row>
    <row r="334" spans="1:17" ht="20.100000000000001" customHeight="1" x14ac:dyDescent="0.25">
      <c r="A334" s="67">
        <v>333</v>
      </c>
      <c r="B334" s="67">
        <v>5</v>
      </c>
      <c r="C334" s="68" t="s">
        <v>3126</v>
      </c>
      <c r="D334" s="68" t="s">
        <v>3127</v>
      </c>
      <c r="E334" s="67">
        <v>80332</v>
      </c>
      <c r="F334" s="67">
        <v>1008000332</v>
      </c>
      <c r="G334" s="68" t="s">
        <v>4008</v>
      </c>
      <c r="H334" s="68" t="s">
        <v>3708</v>
      </c>
      <c r="I334" s="69">
        <v>44835</v>
      </c>
      <c r="J334" s="69">
        <v>45200</v>
      </c>
      <c r="K334" s="76">
        <v>45565</v>
      </c>
      <c r="L334" s="68" t="s">
        <v>3674</v>
      </c>
      <c r="M334" s="71" t="s">
        <v>4488</v>
      </c>
      <c r="N334" t="s">
        <v>629</v>
      </c>
      <c r="O334" t="s">
        <v>1120</v>
      </c>
      <c r="P334" t="str">
        <f t="shared" si="5"/>
        <v>Red_23/24_VS_INFS_2</v>
      </c>
      <c r="Q334">
        <f>VLOOKUP(P334,ar_skupina!L$2:M$136,2,FALSE())</f>
        <v>18</v>
      </c>
    </row>
    <row r="335" spans="1:17" ht="20.100000000000001" customHeight="1" x14ac:dyDescent="0.25">
      <c r="A335" s="67">
        <v>334</v>
      </c>
      <c r="B335" s="67">
        <v>5</v>
      </c>
      <c r="C335" s="68" t="s">
        <v>3128</v>
      </c>
      <c r="D335" s="68" t="s">
        <v>3129</v>
      </c>
      <c r="E335" s="67">
        <v>80333</v>
      </c>
      <c r="F335" s="67">
        <v>1008000333</v>
      </c>
      <c r="G335" s="68" t="s">
        <v>4009</v>
      </c>
      <c r="H335" s="68" t="s">
        <v>3708</v>
      </c>
      <c r="I335" s="69">
        <v>44835</v>
      </c>
      <c r="J335" s="69">
        <v>45200</v>
      </c>
      <c r="K335" s="76">
        <v>45565</v>
      </c>
      <c r="L335" s="68" t="s">
        <v>3674</v>
      </c>
      <c r="M335" s="71" t="s">
        <v>4488</v>
      </c>
      <c r="N335" t="s">
        <v>629</v>
      </c>
      <c r="O335" t="s">
        <v>1120</v>
      </c>
      <c r="P335" t="str">
        <f t="shared" si="5"/>
        <v>Red_23/24_VS_INFS_2</v>
      </c>
      <c r="Q335">
        <f>VLOOKUP(P335,ar_skupina!L$2:M$136,2,FALSE())</f>
        <v>18</v>
      </c>
    </row>
    <row r="336" spans="1:17" ht="20.100000000000001" customHeight="1" x14ac:dyDescent="0.25">
      <c r="A336" s="67">
        <v>335</v>
      </c>
      <c r="B336" s="67">
        <v>5</v>
      </c>
      <c r="C336" s="68" t="s">
        <v>3130</v>
      </c>
      <c r="D336" s="68" t="s">
        <v>3131</v>
      </c>
      <c r="E336" s="67">
        <v>80334</v>
      </c>
      <c r="F336" s="67">
        <v>1008000334</v>
      </c>
      <c r="G336" s="68" t="s">
        <v>4010</v>
      </c>
      <c r="H336" s="68" t="s">
        <v>3708</v>
      </c>
      <c r="I336" s="69">
        <v>44835</v>
      </c>
      <c r="J336" s="69">
        <v>45200</v>
      </c>
      <c r="K336" s="76">
        <v>45565</v>
      </c>
      <c r="L336" s="68" t="s">
        <v>3674</v>
      </c>
      <c r="M336" s="71" t="s">
        <v>4488</v>
      </c>
      <c r="N336" t="s">
        <v>629</v>
      </c>
      <c r="O336" t="s">
        <v>1120</v>
      </c>
      <c r="P336" t="str">
        <f t="shared" si="5"/>
        <v>Red_23/24_VS_INFS_2</v>
      </c>
      <c r="Q336">
        <f>VLOOKUP(P336,ar_skupina!L$2:M$136,2,FALSE())</f>
        <v>18</v>
      </c>
    </row>
    <row r="337" spans="1:17" ht="20.100000000000001" customHeight="1" x14ac:dyDescent="0.25">
      <c r="A337" s="67">
        <v>336</v>
      </c>
      <c r="B337" s="67">
        <v>5</v>
      </c>
      <c r="C337" s="68" t="s">
        <v>2887</v>
      </c>
      <c r="D337" s="68" t="s">
        <v>3132</v>
      </c>
      <c r="E337" s="67">
        <v>80335</v>
      </c>
      <c r="F337" s="67">
        <v>1008000335</v>
      </c>
      <c r="G337" s="68" t="s">
        <v>4011</v>
      </c>
      <c r="H337" s="68" t="s">
        <v>3708</v>
      </c>
      <c r="I337" s="69">
        <v>44835</v>
      </c>
      <c r="J337" s="69">
        <v>45200</v>
      </c>
      <c r="K337" s="76">
        <v>45565</v>
      </c>
      <c r="L337" s="68" t="s">
        <v>3674</v>
      </c>
      <c r="M337" s="71" t="s">
        <v>4488</v>
      </c>
      <c r="N337" t="s">
        <v>629</v>
      </c>
      <c r="O337" t="s">
        <v>1120</v>
      </c>
      <c r="P337" t="str">
        <f t="shared" si="5"/>
        <v>Red_23/24_VS_INFS_2</v>
      </c>
      <c r="Q337">
        <f>VLOOKUP(P337,ar_skupina!L$2:M$136,2,FALSE())</f>
        <v>18</v>
      </c>
    </row>
    <row r="338" spans="1:17" ht="20.100000000000001" customHeight="1" x14ac:dyDescent="0.25">
      <c r="A338" s="67">
        <v>337</v>
      </c>
      <c r="B338" s="67">
        <v>5</v>
      </c>
      <c r="C338" s="68" t="s">
        <v>3133</v>
      </c>
      <c r="D338" s="68" t="s">
        <v>3134</v>
      </c>
      <c r="E338" s="67">
        <v>80336</v>
      </c>
      <c r="F338" s="67">
        <v>1008000336</v>
      </c>
      <c r="G338" s="68" t="s">
        <v>4012</v>
      </c>
      <c r="H338" s="68" t="s">
        <v>3708</v>
      </c>
      <c r="I338" s="69">
        <v>44835</v>
      </c>
      <c r="J338" s="69">
        <v>45200</v>
      </c>
      <c r="K338" s="76">
        <v>45565</v>
      </c>
      <c r="L338" s="68" t="s">
        <v>3674</v>
      </c>
      <c r="M338" s="71" t="s">
        <v>4488</v>
      </c>
      <c r="N338" t="s">
        <v>629</v>
      </c>
      <c r="O338" t="s">
        <v>1120</v>
      </c>
      <c r="P338" t="str">
        <f t="shared" si="5"/>
        <v>Red_23/24_VS_INFS_2</v>
      </c>
      <c r="Q338">
        <f>VLOOKUP(P338,ar_skupina!L$2:M$136,2,FALSE())</f>
        <v>18</v>
      </c>
    </row>
    <row r="339" spans="1:17" ht="20.100000000000001" customHeight="1" x14ac:dyDescent="0.25">
      <c r="A339" s="67">
        <v>338</v>
      </c>
      <c r="B339" s="67">
        <v>5</v>
      </c>
      <c r="C339" s="68" t="s">
        <v>3135</v>
      </c>
      <c r="D339" s="68" t="s">
        <v>3136</v>
      </c>
      <c r="E339" s="67">
        <v>80337</v>
      </c>
      <c r="F339" s="67">
        <v>1008000337</v>
      </c>
      <c r="G339" s="68" t="s">
        <v>4013</v>
      </c>
      <c r="H339" s="68" t="s">
        <v>3708</v>
      </c>
      <c r="I339" s="69">
        <v>44835</v>
      </c>
      <c r="J339" s="69">
        <v>45200</v>
      </c>
      <c r="K339" s="76">
        <v>45565</v>
      </c>
      <c r="L339" s="68" t="s">
        <v>3674</v>
      </c>
      <c r="M339" s="71" t="s">
        <v>4488</v>
      </c>
      <c r="N339" t="s">
        <v>629</v>
      </c>
      <c r="O339" t="s">
        <v>1120</v>
      </c>
      <c r="P339" t="str">
        <f t="shared" si="5"/>
        <v>Red_23/24_VS_INFS_2</v>
      </c>
      <c r="Q339">
        <f>VLOOKUP(P339,ar_skupina!L$2:M$136,2,FALSE())</f>
        <v>18</v>
      </c>
    </row>
    <row r="340" spans="1:17" ht="20.100000000000001" customHeight="1" x14ac:dyDescent="0.25">
      <c r="A340" s="67">
        <v>339</v>
      </c>
      <c r="B340" s="67">
        <v>5</v>
      </c>
      <c r="C340" s="68" t="s">
        <v>3137</v>
      </c>
      <c r="D340" s="68" t="s">
        <v>3138</v>
      </c>
      <c r="E340" s="67">
        <v>80338</v>
      </c>
      <c r="F340" s="67">
        <v>1008000338</v>
      </c>
      <c r="G340" s="68" t="s">
        <v>4014</v>
      </c>
      <c r="H340" s="68" t="s">
        <v>3708</v>
      </c>
      <c r="I340" s="69">
        <v>44835</v>
      </c>
      <c r="J340" s="69">
        <v>45200</v>
      </c>
      <c r="K340" s="76">
        <v>45565</v>
      </c>
      <c r="L340" s="68" t="s">
        <v>3674</v>
      </c>
      <c r="M340" s="71" t="s">
        <v>4488</v>
      </c>
      <c r="N340" t="s">
        <v>629</v>
      </c>
      <c r="O340" t="s">
        <v>1120</v>
      </c>
      <c r="P340" t="str">
        <f t="shared" si="5"/>
        <v>Red_23/24_VS_INFS_2</v>
      </c>
      <c r="Q340">
        <f>VLOOKUP(P340,ar_skupina!L$2:M$136,2,FALSE())</f>
        <v>18</v>
      </c>
    </row>
    <row r="341" spans="1:17" ht="20.100000000000001" customHeight="1" x14ac:dyDescent="0.25">
      <c r="A341" s="67">
        <v>340</v>
      </c>
      <c r="B341" s="67">
        <v>5</v>
      </c>
      <c r="C341" s="68" t="s">
        <v>2621</v>
      </c>
      <c r="D341" s="68" t="s">
        <v>3139</v>
      </c>
      <c r="E341" s="67">
        <v>80339</v>
      </c>
      <c r="F341" s="67">
        <v>1008000339</v>
      </c>
      <c r="G341" s="68" t="s">
        <v>4015</v>
      </c>
      <c r="H341" s="68" t="s">
        <v>3708</v>
      </c>
      <c r="I341" s="69">
        <v>44835</v>
      </c>
      <c r="J341" s="69">
        <v>45200</v>
      </c>
      <c r="K341" s="76">
        <v>45565</v>
      </c>
      <c r="L341" s="68" t="s">
        <v>3674</v>
      </c>
      <c r="M341" s="71" t="s">
        <v>4488</v>
      </c>
      <c r="N341" t="s">
        <v>629</v>
      </c>
      <c r="O341" t="s">
        <v>1120</v>
      </c>
      <c r="P341" t="str">
        <f t="shared" si="5"/>
        <v>Red_23/24_VS_INFS_2</v>
      </c>
      <c r="Q341">
        <f>VLOOKUP(P341,ar_skupina!L$2:M$136,2,FALSE())</f>
        <v>18</v>
      </c>
    </row>
    <row r="342" spans="1:17" ht="20.100000000000001" customHeight="1" x14ac:dyDescent="0.25">
      <c r="A342" s="67">
        <v>341</v>
      </c>
      <c r="B342" s="67">
        <v>5</v>
      </c>
      <c r="C342" s="68" t="s">
        <v>3140</v>
      </c>
      <c r="D342" s="68" t="s">
        <v>3141</v>
      </c>
      <c r="E342" s="67">
        <v>80340</v>
      </c>
      <c r="F342" s="67">
        <v>1008000340</v>
      </c>
      <c r="G342" s="68" t="s">
        <v>4016</v>
      </c>
      <c r="H342" s="68" t="s">
        <v>3708</v>
      </c>
      <c r="I342" s="69">
        <v>44835</v>
      </c>
      <c r="J342" s="69">
        <v>45200</v>
      </c>
      <c r="K342" s="76">
        <v>45565</v>
      </c>
      <c r="L342" s="68" t="s">
        <v>3674</v>
      </c>
      <c r="M342" s="71" t="s">
        <v>4488</v>
      </c>
      <c r="N342" t="s">
        <v>629</v>
      </c>
      <c r="O342" t="s">
        <v>1120</v>
      </c>
      <c r="P342" t="str">
        <f t="shared" si="5"/>
        <v>Red_23/24_VS_INFS_2</v>
      </c>
      <c r="Q342">
        <f>VLOOKUP(P342,ar_skupina!L$2:M$136,2,FALSE())</f>
        <v>18</v>
      </c>
    </row>
    <row r="343" spans="1:17" ht="20.100000000000001" customHeight="1" x14ac:dyDescent="0.25">
      <c r="A343" s="67">
        <v>342</v>
      </c>
      <c r="B343" s="67">
        <v>5</v>
      </c>
      <c r="C343" s="68" t="s">
        <v>2637</v>
      </c>
      <c r="D343" s="68" t="s">
        <v>3142</v>
      </c>
      <c r="E343" s="67">
        <v>80341</v>
      </c>
      <c r="F343" s="67">
        <v>1008000341</v>
      </c>
      <c r="G343" s="68" t="s">
        <v>4017</v>
      </c>
      <c r="H343" s="68" t="s">
        <v>3708</v>
      </c>
      <c r="I343" s="69">
        <v>44835</v>
      </c>
      <c r="J343" s="69">
        <v>45200</v>
      </c>
      <c r="K343" s="76">
        <v>45565</v>
      </c>
      <c r="L343" s="68" t="s">
        <v>3674</v>
      </c>
      <c r="M343" s="71" t="s">
        <v>4488</v>
      </c>
      <c r="N343" t="s">
        <v>629</v>
      </c>
      <c r="O343" t="s">
        <v>1120</v>
      </c>
      <c r="P343" t="str">
        <f t="shared" si="5"/>
        <v>Red_23/24_VS_INFS_2</v>
      </c>
      <c r="Q343">
        <f>VLOOKUP(P343,ar_skupina!L$2:M$136,2,FALSE())</f>
        <v>18</v>
      </c>
    </row>
    <row r="344" spans="1:17" ht="20.100000000000001" customHeight="1" x14ac:dyDescent="0.25">
      <c r="A344" s="67">
        <v>343</v>
      </c>
      <c r="B344" s="67">
        <v>5</v>
      </c>
      <c r="C344" s="68" t="s">
        <v>2702</v>
      </c>
      <c r="D344" s="68" t="s">
        <v>3143</v>
      </c>
      <c r="E344" s="67">
        <v>80342</v>
      </c>
      <c r="F344" s="67">
        <v>1008000342</v>
      </c>
      <c r="G344" s="68" t="s">
        <v>4018</v>
      </c>
      <c r="H344" s="68" t="s">
        <v>3708</v>
      </c>
      <c r="I344" s="69">
        <v>44835</v>
      </c>
      <c r="J344" s="69">
        <v>45200</v>
      </c>
      <c r="K344" s="76">
        <v>45565</v>
      </c>
      <c r="L344" s="68" t="s">
        <v>3674</v>
      </c>
      <c r="M344" s="71" t="s">
        <v>4488</v>
      </c>
      <c r="N344" t="s">
        <v>629</v>
      </c>
      <c r="O344" t="s">
        <v>1120</v>
      </c>
      <c r="P344" t="str">
        <f t="shared" si="5"/>
        <v>Red_23/24_VS_INFS_2</v>
      </c>
      <c r="Q344">
        <f>VLOOKUP(P344,ar_skupina!L$2:M$136,2,FALSE())</f>
        <v>18</v>
      </c>
    </row>
    <row r="345" spans="1:17" ht="20.100000000000001" customHeight="1" x14ac:dyDescent="0.25">
      <c r="A345" s="67">
        <v>344</v>
      </c>
      <c r="B345" s="67">
        <v>5</v>
      </c>
      <c r="C345" s="68" t="s">
        <v>3144</v>
      </c>
      <c r="D345" s="68" t="s">
        <v>3145</v>
      </c>
      <c r="E345" s="67">
        <v>80343</v>
      </c>
      <c r="F345" s="67">
        <v>1008000343</v>
      </c>
      <c r="G345" s="68" t="s">
        <v>4019</v>
      </c>
      <c r="H345" s="68" t="s">
        <v>3708</v>
      </c>
      <c r="I345" s="69">
        <v>44835</v>
      </c>
      <c r="J345" s="69">
        <v>45200</v>
      </c>
      <c r="K345" s="76">
        <v>45565</v>
      </c>
      <c r="L345" s="68" t="s">
        <v>3674</v>
      </c>
      <c r="M345" s="71" t="s">
        <v>4488</v>
      </c>
      <c r="N345" t="s">
        <v>629</v>
      </c>
      <c r="O345" t="s">
        <v>1120</v>
      </c>
      <c r="P345" t="str">
        <f t="shared" si="5"/>
        <v>Red_23/24_VS_INFS_2</v>
      </c>
      <c r="Q345">
        <f>VLOOKUP(P345,ar_skupina!L$2:M$136,2,FALSE())</f>
        <v>18</v>
      </c>
    </row>
    <row r="346" spans="1:17" ht="20.100000000000001" customHeight="1" x14ac:dyDescent="0.25">
      <c r="A346" s="67">
        <v>345</v>
      </c>
      <c r="B346" s="67">
        <v>5</v>
      </c>
      <c r="C346" s="68" t="s">
        <v>2870</v>
      </c>
      <c r="D346" s="68" t="s">
        <v>3146</v>
      </c>
      <c r="E346" s="67">
        <v>80344</v>
      </c>
      <c r="F346" s="67">
        <v>1008000344</v>
      </c>
      <c r="G346" s="68" t="s">
        <v>4020</v>
      </c>
      <c r="H346" s="68" t="s">
        <v>3708</v>
      </c>
      <c r="I346" s="69">
        <v>44835</v>
      </c>
      <c r="J346" s="69">
        <v>45200</v>
      </c>
      <c r="K346" s="76">
        <v>45565</v>
      </c>
      <c r="L346" s="68" t="s">
        <v>3674</v>
      </c>
      <c r="M346" s="71" t="s">
        <v>4488</v>
      </c>
      <c r="N346" t="s">
        <v>629</v>
      </c>
      <c r="O346" t="s">
        <v>1120</v>
      </c>
      <c r="P346" t="str">
        <f t="shared" si="5"/>
        <v>Red_23/24_VS_INFS_2</v>
      </c>
      <c r="Q346">
        <f>VLOOKUP(P346,ar_skupina!L$2:M$136,2,FALSE())</f>
        <v>18</v>
      </c>
    </row>
    <row r="347" spans="1:17" ht="20.100000000000001" customHeight="1" x14ac:dyDescent="0.25">
      <c r="A347" s="67">
        <v>346</v>
      </c>
      <c r="B347" s="67">
        <v>5</v>
      </c>
      <c r="C347" s="68" t="s">
        <v>3147</v>
      </c>
      <c r="D347" s="68" t="s">
        <v>3148</v>
      </c>
      <c r="E347" s="67">
        <v>80345</v>
      </c>
      <c r="F347" s="67">
        <v>1008000345</v>
      </c>
      <c r="G347" s="68" t="s">
        <v>4021</v>
      </c>
      <c r="H347" s="68" t="s">
        <v>3708</v>
      </c>
      <c r="I347" s="69">
        <v>44835</v>
      </c>
      <c r="J347" s="69">
        <v>45200</v>
      </c>
      <c r="K347" s="76">
        <v>45565</v>
      </c>
      <c r="L347" s="68" t="s">
        <v>3674</v>
      </c>
      <c r="M347" s="71" t="s">
        <v>4488</v>
      </c>
      <c r="N347" t="s">
        <v>629</v>
      </c>
      <c r="O347" t="s">
        <v>1120</v>
      </c>
      <c r="P347" t="str">
        <f t="shared" si="5"/>
        <v>Red_23/24_VS_INFS_2</v>
      </c>
      <c r="Q347">
        <f>VLOOKUP(P347,ar_skupina!L$2:M$136,2,FALSE())</f>
        <v>18</v>
      </c>
    </row>
    <row r="348" spans="1:17" ht="20.100000000000001" customHeight="1" x14ac:dyDescent="0.25">
      <c r="A348" s="67">
        <v>347</v>
      </c>
      <c r="B348" s="67">
        <v>5</v>
      </c>
      <c r="C348" s="68" t="s">
        <v>2711</v>
      </c>
      <c r="D348" s="68" t="s">
        <v>2935</v>
      </c>
      <c r="E348" s="67">
        <v>80346</v>
      </c>
      <c r="F348" s="67">
        <v>1008000346</v>
      </c>
      <c r="G348" s="68" t="s">
        <v>4022</v>
      </c>
      <c r="H348" s="68" t="s">
        <v>3708</v>
      </c>
      <c r="I348" s="69">
        <v>44835</v>
      </c>
      <c r="J348" s="69">
        <v>45200</v>
      </c>
      <c r="K348" s="76">
        <v>45565</v>
      </c>
      <c r="L348" s="68" t="s">
        <v>3674</v>
      </c>
      <c r="M348" s="71" t="s">
        <v>4488</v>
      </c>
      <c r="N348" t="s">
        <v>629</v>
      </c>
      <c r="O348" t="s">
        <v>1120</v>
      </c>
      <c r="P348" t="str">
        <f t="shared" si="5"/>
        <v>Red_23/24_VS_INFS_2</v>
      </c>
      <c r="Q348">
        <f>VLOOKUP(P348,ar_skupina!L$2:M$136,2,FALSE())</f>
        <v>18</v>
      </c>
    </row>
    <row r="349" spans="1:17" ht="20.100000000000001" customHeight="1" x14ac:dyDescent="0.25">
      <c r="A349" s="67">
        <v>348</v>
      </c>
      <c r="B349" s="67">
        <v>5</v>
      </c>
      <c r="C349" s="68" t="s">
        <v>3149</v>
      </c>
      <c r="D349" s="68" t="s">
        <v>3150</v>
      </c>
      <c r="E349" s="67">
        <v>80347</v>
      </c>
      <c r="F349" s="67">
        <v>1008000347</v>
      </c>
      <c r="G349" s="68" t="s">
        <v>4023</v>
      </c>
      <c r="H349" s="68" t="s">
        <v>3708</v>
      </c>
      <c r="I349" s="69">
        <v>44835</v>
      </c>
      <c r="J349" s="69">
        <v>45200</v>
      </c>
      <c r="K349" s="76">
        <v>45565</v>
      </c>
      <c r="L349" s="68" t="s">
        <v>3674</v>
      </c>
      <c r="M349" s="71" t="s">
        <v>4488</v>
      </c>
      <c r="N349" t="s">
        <v>629</v>
      </c>
      <c r="O349" t="s">
        <v>1120</v>
      </c>
      <c r="P349" t="str">
        <f t="shared" si="5"/>
        <v>Red_23/24_VS_INFS_2</v>
      </c>
      <c r="Q349">
        <f>VLOOKUP(P349,ar_skupina!L$2:M$136,2,FALSE())</f>
        <v>18</v>
      </c>
    </row>
    <row r="350" spans="1:17" ht="20.100000000000001" customHeight="1" x14ac:dyDescent="0.25">
      <c r="A350" s="67">
        <v>349</v>
      </c>
      <c r="B350" s="67">
        <v>5</v>
      </c>
      <c r="C350" s="68" t="s">
        <v>2995</v>
      </c>
      <c r="D350" s="68" t="s">
        <v>3151</v>
      </c>
      <c r="E350" s="67">
        <v>80348</v>
      </c>
      <c r="F350" s="67">
        <v>1008000348</v>
      </c>
      <c r="G350" s="68" t="s">
        <v>4024</v>
      </c>
      <c r="H350" s="68" t="s">
        <v>3708</v>
      </c>
      <c r="I350" s="69">
        <v>44835</v>
      </c>
      <c r="J350" s="69">
        <v>45200</v>
      </c>
      <c r="K350" s="76">
        <v>45565</v>
      </c>
      <c r="L350" s="68" t="s">
        <v>3674</v>
      </c>
      <c r="M350" s="71" t="s">
        <v>4488</v>
      </c>
      <c r="N350" t="s">
        <v>629</v>
      </c>
      <c r="O350" t="s">
        <v>1120</v>
      </c>
      <c r="P350" t="str">
        <f t="shared" si="5"/>
        <v>Red_23/24_VS_INFS_2</v>
      </c>
      <c r="Q350">
        <f>VLOOKUP(P350,ar_skupina!L$2:M$136,2,FALSE())</f>
        <v>18</v>
      </c>
    </row>
    <row r="351" spans="1:17" ht="20.100000000000001" customHeight="1" x14ac:dyDescent="0.25">
      <c r="A351" s="67">
        <v>350</v>
      </c>
      <c r="B351" s="67">
        <v>5</v>
      </c>
      <c r="C351" s="68" t="s">
        <v>2742</v>
      </c>
      <c r="D351" s="68" t="s">
        <v>3152</v>
      </c>
      <c r="E351" s="67">
        <v>80349</v>
      </c>
      <c r="F351" s="67">
        <v>1008000349</v>
      </c>
      <c r="G351" s="68" t="s">
        <v>4025</v>
      </c>
      <c r="H351" s="68" t="s">
        <v>3708</v>
      </c>
      <c r="I351" s="69">
        <v>44835</v>
      </c>
      <c r="J351" s="69">
        <v>45200</v>
      </c>
      <c r="K351" s="76">
        <v>45565</v>
      </c>
      <c r="L351" s="68" t="s">
        <v>3674</v>
      </c>
      <c r="M351" s="71" t="s">
        <v>4488</v>
      </c>
      <c r="N351" t="s">
        <v>629</v>
      </c>
      <c r="O351" t="s">
        <v>1120</v>
      </c>
      <c r="P351" t="str">
        <f t="shared" si="5"/>
        <v>Red_23/24_VS_INFS_2</v>
      </c>
      <c r="Q351">
        <f>VLOOKUP(P351,ar_skupina!L$2:M$136,2,FALSE())</f>
        <v>18</v>
      </c>
    </row>
    <row r="352" spans="1:17" ht="20.100000000000001" customHeight="1" x14ac:dyDescent="0.25">
      <c r="A352" s="67">
        <v>351</v>
      </c>
      <c r="B352" s="67">
        <v>5</v>
      </c>
      <c r="C352" s="68" t="s">
        <v>2775</v>
      </c>
      <c r="D352" s="68" t="s">
        <v>3153</v>
      </c>
      <c r="E352" s="67">
        <v>80350</v>
      </c>
      <c r="F352" s="67">
        <v>1008000350</v>
      </c>
      <c r="G352" s="68" t="s">
        <v>4026</v>
      </c>
      <c r="H352" s="68" t="s">
        <v>3708</v>
      </c>
      <c r="I352" s="69">
        <v>44835</v>
      </c>
      <c r="J352" s="69">
        <v>45200</v>
      </c>
      <c r="K352" s="76">
        <v>45565</v>
      </c>
      <c r="L352" s="68" t="s">
        <v>3674</v>
      </c>
      <c r="M352" s="71" t="s">
        <v>4488</v>
      </c>
      <c r="N352" t="s">
        <v>629</v>
      </c>
      <c r="O352" t="s">
        <v>1120</v>
      </c>
      <c r="P352" t="str">
        <f t="shared" si="5"/>
        <v>Red_23/24_VS_INFS_2</v>
      </c>
      <c r="Q352">
        <f>VLOOKUP(P352,ar_skupina!L$2:M$136,2,FALSE())</f>
        <v>18</v>
      </c>
    </row>
    <row r="353" spans="1:17" ht="20.100000000000001" customHeight="1" x14ac:dyDescent="0.25">
      <c r="A353" s="67">
        <v>352</v>
      </c>
      <c r="B353" s="67">
        <v>5</v>
      </c>
      <c r="C353" s="68" t="s">
        <v>2894</v>
      </c>
      <c r="D353" s="68" t="s">
        <v>3154</v>
      </c>
      <c r="E353" s="67">
        <v>80351</v>
      </c>
      <c r="F353" s="67">
        <v>1008000351</v>
      </c>
      <c r="G353" s="68" t="s">
        <v>4027</v>
      </c>
      <c r="H353" s="68" t="s">
        <v>3708</v>
      </c>
      <c r="I353" s="69">
        <v>44835</v>
      </c>
      <c r="J353" s="69">
        <v>45200</v>
      </c>
      <c r="K353" s="76">
        <v>45565</v>
      </c>
      <c r="L353" s="68" t="s">
        <v>3674</v>
      </c>
      <c r="M353" s="71" t="s">
        <v>4488</v>
      </c>
      <c r="N353" t="s">
        <v>629</v>
      </c>
      <c r="O353" t="s">
        <v>1120</v>
      </c>
      <c r="P353" t="str">
        <f t="shared" si="5"/>
        <v>Red_23/24_VS_INFS_2</v>
      </c>
      <c r="Q353">
        <f>VLOOKUP(P353,ar_skupina!L$2:M$136,2,FALSE())</f>
        <v>18</v>
      </c>
    </row>
    <row r="354" spans="1:17" ht="20.100000000000001" customHeight="1" x14ac:dyDescent="0.25">
      <c r="A354" s="67">
        <v>353</v>
      </c>
      <c r="B354" s="67">
        <v>5</v>
      </c>
      <c r="C354" s="68" t="s">
        <v>3155</v>
      </c>
      <c r="D354" s="68" t="s">
        <v>3156</v>
      </c>
      <c r="E354" s="67">
        <v>80352</v>
      </c>
      <c r="F354" s="67">
        <v>1008000352</v>
      </c>
      <c r="G354" s="68" t="s">
        <v>4028</v>
      </c>
      <c r="H354" s="68" t="s">
        <v>3708</v>
      </c>
      <c r="I354" s="69">
        <v>44835</v>
      </c>
      <c r="J354" s="69">
        <v>45200</v>
      </c>
      <c r="K354" s="76">
        <v>45565</v>
      </c>
      <c r="L354" s="68" t="s">
        <v>3674</v>
      </c>
      <c r="M354" s="71" t="s">
        <v>4488</v>
      </c>
      <c r="N354" t="s">
        <v>629</v>
      </c>
      <c r="O354" t="s">
        <v>1120</v>
      </c>
      <c r="P354" t="str">
        <f t="shared" si="5"/>
        <v>Red_23/24_VS_INFS_2</v>
      </c>
      <c r="Q354">
        <f>VLOOKUP(P354,ar_skupina!L$2:M$136,2,FALSE())</f>
        <v>18</v>
      </c>
    </row>
    <row r="355" spans="1:17" ht="20.100000000000001" customHeight="1" x14ac:dyDescent="0.25">
      <c r="A355" s="67">
        <v>354</v>
      </c>
      <c r="B355" s="67">
        <v>5</v>
      </c>
      <c r="C355" s="68" t="s">
        <v>2927</v>
      </c>
      <c r="D355" s="68" t="s">
        <v>3157</v>
      </c>
      <c r="E355" s="67">
        <v>80353</v>
      </c>
      <c r="F355" s="67">
        <v>1008000353</v>
      </c>
      <c r="G355" s="68" t="s">
        <v>4029</v>
      </c>
      <c r="H355" s="68" t="s">
        <v>3708</v>
      </c>
      <c r="I355" s="69">
        <v>44835</v>
      </c>
      <c r="J355" s="69">
        <v>45200</v>
      </c>
      <c r="K355" s="76">
        <v>45565</v>
      </c>
      <c r="L355" s="68" t="s">
        <v>3674</v>
      </c>
      <c r="M355" s="71" t="s">
        <v>4488</v>
      </c>
      <c r="N355" t="s">
        <v>629</v>
      </c>
      <c r="O355" t="s">
        <v>1120</v>
      </c>
      <c r="P355" t="str">
        <f t="shared" si="5"/>
        <v>Red_23/24_VS_INFS_2</v>
      </c>
      <c r="Q355">
        <f>VLOOKUP(P355,ar_skupina!L$2:M$136,2,FALSE())</f>
        <v>18</v>
      </c>
    </row>
    <row r="356" spans="1:17" ht="20.100000000000001" customHeight="1" x14ac:dyDescent="0.25">
      <c r="A356" s="67">
        <v>355</v>
      </c>
      <c r="B356" s="67">
        <v>5</v>
      </c>
      <c r="C356" s="68" t="s">
        <v>3158</v>
      </c>
      <c r="D356" s="68" t="s">
        <v>3159</v>
      </c>
      <c r="E356" s="67">
        <v>80354</v>
      </c>
      <c r="F356" s="67">
        <v>1008000354</v>
      </c>
      <c r="G356" s="68" t="s">
        <v>4030</v>
      </c>
      <c r="H356" s="68" t="s">
        <v>3708</v>
      </c>
      <c r="I356" s="69">
        <v>44835</v>
      </c>
      <c r="J356" s="69">
        <v>45200</v>
      </c>
      <c r="K356" s="76">
        <v>45565</v>
      </c>
      <c r="L356" s="68" t="s">
        <v>3674</v>
      </c>
      <c r="M356" s="71" t="s">
        <v>4488</v>
      </c>
      <c r="N356" t="s">
        <v>629</v>
      </c>
      <c r="O356" t="s">
        <v>1120</v>
      </c>
      <c r="P356" t="str">
        <f t="shared" si="5"/>
        <v>Red_23/24_VS_INFS_2</v>
      </c>
      <c r="Q356">
        <f>VLOOKUP(P356,ar_skupina!L$2:M$136,2,FALSE())</f>
        <v>18</v>
      </c>
    </row>
    <row r="357" spans="1:17" ht="20.100000000000001" customHeight="1" x14ac:dyDescent="0.25">
      <c r="A357" s="67">
        <v>356</v>
      </c>
      <c r="B357" s="67">
        <v>5</v>
      </c>
      <c r="C357" s="68" t="s">
        <v>3160</v>
      </c>
      <c r="D357" s="68" t="s">
        <v>3161</v>
      </c>
      <c r="E357" s="67">
        <v>80355</v>
      </c>
      <c r="F357" s="67">
        <v>1008000355</v>
      </c>
      <c r="G357" s="68" t="s">
        <v>4031</v>
      </c>
      <c r="H357" s="68" t="s">
        <v>3708</v>
      </c>
      <c r="I357" s="69">
        <v>44835</v>
      </c>
      <c r="J357" s="69">
        <v>45200</v>
      </c>
      <c r="K357" s="76">
        <v>45565</v>
      </c>
      <c r="L357" s="68" t="s">
        <v>3674</v>
      </c>
      <c r="M357" s="71" t="s">
        <v>4488</v>
      </c>
      <c r="N357" t="s">
        <v>629</v>
      </c>
      <c r="O357" t="s">
        <v>1120</v>
      </c>
      <c r="P357" t="str">
        <f t="shared" si="5"/>
        <v>Red_23/24_VS_INFS_2</v>
      </c>
      <c r="Q357">
        <f>VLOOKUP(P357,ar_skupina!L$2:M$136,2,FALSE())</f>
        <v>18</v>
      </c>
    </row>
    <row r="358" spans="1:17" ht="20.100000000000001" customHeight="1" x14ac:dyDescent="0.25">
      <c r="A358" s="67">
        <v>357</v>
      </c>
      <c r="B358" s="67">
        <v>5</v>
      </c>
      <c r="C358" s="68" t="s">
        <v>2949</v>
      </c>
      <c r="D358" s="68" t="s">
        <v>3162</v>
      </c>
      <c r="E358" s="67">
        <v>80356</v>
      </c>
      <c r="F358" s="67">
        <v>1008000356</v>
      </c>
      <c r="G358" s="68" t="s">
        <v>4032</v>
      </c>
      <c r="H358" s="68" t="s">
        <v>3708</v>
      </c>
      <c r="I358" s="69">
        <v>44835</v>
      </c>
      <c r="J358" s="69">
        <v>45200</v>
      </c>
      <c r="K358" s="76">
        <v>45565</v>
      </c>
      <c r="L358" s="68" t="s">
        <v>3674</v>
      </c>
      <c r="M358" s="71" t="s">
        <v>4488</v>
      </c>
      <c r="N358" t="s">
        <v>629</v>
      </c>
      <c r="O358" t="s">
        <v>1120</v>
      </c>
      <c r="P358" t="str">
        <f t="shared" si="5"/>
        <v>Red_23/24_VS_INFS_2</v>
      </c>
      <c r="Q358">
        <f>VLOOKUP(P358,ar_skupina!L$2:M$136,2,FALSE())</f>
        <v>18</v>
      </c>
    </row>
    <row r="359" spans="1:17" ht="20.100000000000001" customHeight="1" x14ac:dyDescent="0.25">
      <c r="A359" s="67">
        <v>358</v>
      </c>
      <c r="B359" s="67">
        <v>5</v>
      </c>
      <c r="C359" s="68" t="s">
        <v>3163</v>
      </c>
      <c r="D359" s="68" t="s">
        <v>3164</v>
      </c>
      <c r="E359" s="67">
        <v>80357</v>
      </c>
      <c r="F359" s="67">
        <v>1008000357</v>
      </c>
      <c r="G359" s="68" t="s">
        <v>4033</v>
      </c>
      <c r="H359" s="68" t="s">
        <v>3708</v>
      </c>
      <c r="I359" s="69">
        <v>44835</v>
      </c>
      <c r="J359" s="69">
        <v>45200</v>
      </c>
      <c r="K359" s="76">
        <v>45565</v>
      </c>
      <c r="L359" s="68" t="s">
        <v>3674</v>
      </c>
      <c r="M359" s="71" t="s">
        <v>4488</v>
      </c>
      <c r="N359" t="s">
        <v>629</v>
      </c>
      <c r="O359" t="s">
        <v>1120</v>
      </c>
      <c r="P359" t="str">
        <f t="shared" si="5"/>
        <v>Red_23/24_VS_INFS_2</v>
      </c>
      <c r="Q359">
        <f>VLOOKUP(P359,ar_skupina!L$2:M$136,2,FALSE())</f>
        <v>18</v>
      </c>
    </row>
    <row r="360" spans="1:17" ht="20.100000000000001" customHeight="1" x14ac:dyDescent="0.25">
      <c r="A360" s="67">
        <v>359</v>
      </c>
      <c r="B360" s="67">
        <v>5</v>
      </c>
      <c r="C360" s="68" t="s">
        <v>3165</v>
      </c>
      <c r="D360" s="68" t="s">
        <v>3166</v>
      </c>
      <c r="E360" s="67">
        <v>80358</v>
      </c>
      <c r="F360" s="67">
        <v>1008000358</v>
      </c>
      <c r="G360" s="68" t="s">
        <v>4034</v>
      </c>
      <c r="H360" s="68" t="s">
        <v>3708</v>
      </c>
      <c r="I360" s="69">
        <v>44835</v>
      </c>
      <c r="J360" s="69">
        <v>45200</v>
      </c>
      <c r="K360" s="76">
        <v>45565</v>
      </c>
      <c r="L360" s="68" t="s">
        <v>3674</v>
      </c>
      <c r="M360" s="71" t="s">
        <v>4488</v>
      </c>
      <c r="N360" t="s">
        <v>629</v>
      </c>
      <c r="O360" t="s">
        <v>1120</v>
      </c>
      <c r="P360" t="str">
        <f t="shared" si="5"/>
        <v>Red_23/24_VS_INFS_2</v>
      </c>
      <c r="Q360">
        <f>VLOOKUP(P360,ar_skupina!L$2:M$136,2,FALSE())</f>
        <v>18</v>
      </c>
    </row>
    <row r="361" spans="1:17" ht="20.100000000000001" customHeight="1" x14ac:dyDescent="0.25">
      <c r="A361" s="67">
        <v>360</v>
      </c>
      <c r="B361" s="67">
        <v>5</v>
      </c>
      <c r="C361" s="68" t="s">
        <v>3167</v>
      </c>
      <c r="D361" s="68" t="s">
        <v>3168</v>
      </c>
      <c r="E361" s="67">
        <v>80359</v>
      </c>
      <c r="F361" s="67">
        <v>1008000359</v>
      </c>
      <c r="G361" s="68" t="s">
        <v>4035</v>
      </c>
      <c r="H361" s="68" t="s">
        <v>3708</v>
      </c>
      <c r="I361" s="69">
        <v>44835</v>
      </c>
      <c r="J361" s="69">
        <v>45200</v>
      </c>
      <c r="K361" s="76">
        <v>45565</v>
      </c>
      <c r="L361" s="68" t="s">
        <v>3674</v>
      </c>
      <c r="M361" s="71" t="s">
        <v>4488</v>
      </c>
      <c r="N361" t="s">
        <v>629</v>
      </c>
      <c r="O361" t="s">
        <v>1120</v>
      </c>
      <c r="P361" t="str">
        <f t="shared" si="5"/>
        <v>Red_23/24_VS_INFS_2</v>
      </c>
      <c r="Q361">
        <f>VLOOKUP(P361,ar_skupina!L$2:M$136,2,FALSE())</f>
        <v>18</v>
      </c>
    </row>
    <row r="362" spans="1:17" ht="20.100000000000001" customHeight="1" x14ac:dyDescent="0.25">
      <c r="A362" s="67">
        <v>361</v>
      </c>
      <c r="B362" s="67">
        <v>5</v>
      </c>
      <c r="C362" s="68" t="s">
        <v>3169</v>
      </c>
      <c r="D362" s="68" t="s">
        <v>3170</v>
      </c>
      <c r="E362" s="67">
        <v>80360</v>
      </c>
      <c r="F362" s="67">
        <v>1008000360</v>
      </c>
      <c r="G362" s="68" t="s">
        <v>4036</v>
      </c>
      <c r="H362" s="68" t="s">
        <v>3708</v>
      </c>
      <c r="I362" s="69">
        <v>44835</v>
      </c>
      <c r="J362" s="69">
        <v>45200</v>
      </c>
      <c r="K362" s="76">
        <v>45565</v>
      </c>
      <c r="L362" s="68" t="s">
        <v>3674</v>
      </c>
      <c r="M362" s="71" t="s">
        <v>4488</v>
      </c>
      <c r="N362" t="s">
        <v>629</v>
      </c>
      <c r="O362" t="s">
        <v>1120</v>
      </c>
      <c r="P362" t="str">
        <f t="shared" si="5"/>
        <v>Red_23/24_VS_INFS_2</v>
      </c>
      <c r="Q362">
        <f>VLOOKUP(P362,ar_skupina!L$2:M$136,2,FALSE())</f>
        <v>18</v>
      </c>
    </row>
    <row r="363" spans="1:17" ht="20.100000000000001" customHeight="1" x14ac:dyDescent="0.25">
      <c r="A363" s="67">
        <v>362</v>
      </c>
      <c r="B363" s="67">
        <v>5</v>
      </c>
      <c r="C363" s="68" t="s">
        <v>3171</v>
      </c>
      <c r="D363" s="68" t="s">
        <v>3172</v>
      </c>
      <c r="E363" s="67">
        <v>80361</v>
      </c>
      <c r="F363" s="67">
        <v>1008000361</v>
      </c>
      <c r="G363" s="68" t="s">
        <v>4037</v>
      </c>
      <c r="H363" s="68" t="s">
        <v>3708</v>
      </c>
      <c r="I363" s="69">
        <v>44835</v>
      </c>
      <c r="J363" s="69">
        <v>45200</v>
      </c>
      <c r="K363" s="76">
        <v>45565</v>
      </c>
      <c r="L363" s="68" t="s">
        <v>3674</v>
      </c>
      <c r="M363" s="71" t="s">
        <v>4488</v>
      </c>
      <c r="N363" t="s">
        <v>629</v>
      </c>
      <c r="O363" t="s">
        <v>1120</v>
      </c>
      <c r="P363" t="str">
        <f t="shared" si="5"/>
        <v>Red_23/24_VS_INFS_2</v>
      </c>
      <c r="Q363">
        <f>VLOOKUP(P363,ar_skupina!L$2:M$136,2,FALSE())</f>
        <v>18</v>
      </c>
    </row>
    <row r="364" spans="1:17" ht="20.100000000000001" customHeight="1" x14ac:dyDescent="0.25">
      <c r="A364" s="67">
        <v>363</v>
      </c>
      <c r="B364" s="67">
        <v>5</v>
      </c>
      <c r="C364" s="68" t="s">
        <v>3173</v>
      </c>
      <c r="D364" s="68" t="s">
        <v>3174</v>
      </c>
      <c r="E364" s="67">
        <v>80362</v>
      </c>
      <c r="F364" s="67">
        <v>1008000362</v>
      </c>
      <c r="G364" s="68" t="s">
        <v>4038</v>
      </c>
      <c r="H364" s="68" t="s">
        <v>3708</v>
      </c>
      <c r="I364" s="69">
        <v>44835</v>
      </c>
      <c r="J364" s="69">
        <v>45200</v>
      </c>
      <c r="K364" s="76">
        <v>45565</v>
      </c>
      <c r="L364" s="68" t="s">
        <v>3674</v>
      </c>
      <c r="M364" s="71" t="s">
        <v>4488</v>
      </c>
      <c r="N364" t="s">
        <v>629</v>
      </c>
      <c r="O364" t="s">
        <v>1120</v>
      </c>
      <c r="P364" t="str">
        <f t="shared" si="5"/>
        <v>Red_23/24_VS_INFS_2</v>
      </c>
      <c r="Q364">
        <f>VLOOKUP(P364,ar_skupina!L$2:M$136,2,FALSE())</f>
        <v>18</v>
      </c>
    </row>
    <row r="365" spans="1:17" ht="20.100000000000001" customHeight="1" x14ac:dyDescent="0.25">
      <c r="A365" s="67">
        <v>364</v>
      </c>
      <c r="B365" s="67">
        <v>5</v>
      </c>
      <c r="C365" s="68" t="s">
        <v>3175</v>
      </c>
      <c r="D365" s="68" t="s">
        <v>2681</v>
      </c>
      <c r="E365" s="67">
        <v>80363</v>
      </c>
      <c r="F365" s="67">
        <v>1008000363</v>
      </c>
      <c r="G365" s="68" t="s">
        <v>4039</v>
      </c>
      <c r="H365" s="68" t="s">
        <v>3708</v>
      </c>
      <c r="I365" s="69">
        <v>44835</v>
      </c>
      <c r="J365" s="69">
        <v>45200</v>
      </c>
      <c r="K365" s="76">
        <v>45565</v>
      </c>
      <c r="L365" s="68" t="s">
        <v>3674</v>
      </c>
      <c r="M365" s="71" t="s">
        <v>4491</v>
      </c>
      <c r="N365" t="s">
        <v>629</v>
      </c>
      <c r="O365" t="s">
        <v>1120</v>
      </c>
      <c r="P365" t="str">
        <f t="shared" si="5"/>
        <v>Red_23/24_VS_INFS_2</v>
      </c>
      <c r="Q365">
        <f>VLOOKUP(P365,ar_skupina!L$2:M$136,2,FALSE())</f>
        <v>18</v>
      </c>
    </row>
    <row r="366" spans="1:17" ht="20.100000000000001" customHeight="1" x14ac:dyDescent="0.25">
      <c r="A366" s="67">
        <v>365</v>
      </c>
      <c r="B366" s="67">
        <v>5</v>
      </c>
      <c r="C366" s="68" t="s">
        <v>2860</v>
      </c>
      <c r="D366" s="68" t="s">
        <v>3176</v>
      </c>
      <c r="E366" s="67">
        <v>80364</v>
      </c>
      <c r="F366" s="67">
        <v>1008000364</v>
      </c>
      <c r="G366" s="68" t="s">
        <v>4040</v>
      </c>
      <c r="H366" s="68" t="s">
        <v>3708</v>
      </c>
      <c r="I366" s="69">
        <v>44835</v>
      </c>
      <c r="J366" s="69">
        <v>45200</v>
      </c>
      <c r="K366" s="76">
        <v>45565</v>
      </c>
      <c r="L366" s="68" t="s">
        <v>3674</v>
      </c>
      <c r="M366" s="71" t="s">
        <v>4491</v>
      </c>
      <c r="N366" t="s">
        <v>629</v>
      </c>
      <c r="O366" t="s">
        <v>1120</v>
      </c>
      <c r="P366" t="str">
        <f t="shared" si="5"/>
        <v>Red_23/24_VS_INFS_2</v>
      </c>
      <c r="Q366">
        <f>VLOOKUP(P366,ar_skupina!L$2:M$136,2,FALSE())</f>
        <v>18</v>
      </c>
    </row>
    <row r="367" spans="1:17" ht="20.100000000000001" customHeight="1" x14ac:dyDescent="0.25">
      <c r="A367" s="67">
        <v>366</v>
      </c>
      <c r="B367" s="67">
        <v>5</v>
      </c>
      <c r="C367" s="68" t="s">
        <v>2660</v>
      </c>
      <c r="D367" s="68" t="s">
        <v>3177</v>
      </c>
      <c r="E367" s="67">
        <v>80365</v>
      </c>
      <c r="F367" s="67">
        <v>1008000365</v>
      </c>
      <c r="G367" s="68" t="s">
        <v>4041</v>
      </c>
      <c r="H367" s="68" t="s">
        <v>3708</v>
      </c>
      <c r="I367" s="69">
        <v>44835</v>
      </c>
      <c r="J367" s="69">
        <v>45200</v>
      </c>
      <c r="K367" s="76">
        <v>45565</v>
      </c>
      <c r="L367" s="68" t="s">
        <v>3674</v>
      </c>
      <c r="M367" s="71" t="s">
        <v>4491</v>
      </c>
      <c r="N367" t="s">
        <v>629</v>
      </c>
      <c r="O367" t="s">
        <v>1120</v>
      </c>
      <c r="P367" t="str">
        <f t="shared" si="5"/>
        <v>Red_23/24_VS_INFS_2</v>
      </c>
      <c r="Q367">
        <f>VLOOKUP(P367,ar_skupina!L$2:M$136,2,FALSE())</f>
        <v>18</v>
      </c>
    </row>
    <row r="368" spans="1:17" ht="20.100000000000001" customHeight="1" x14ac:dyDescent="0.25">
      <c r="A368" s="67">
        <v>367</v>
      </c>
      <c r="B368" s="67">
        <v>5</v>
      </c>
      <c r="C368" s="68" t="s">
        <v>3020</v>
      </c>
      <c r="D368" s="68" t="s">
        <v>3015</v>
      </c>
      <c r="E368" s="67">
        <v>80366</v>
      </c>
      <c r="F368" s="67">
        <v>1008000366</v>
      </c>
      <c r="G368" s="68" t="s">
        <v>4042</v>
      </c>
      <c r="H368" s="68" t="s">
        <v>3708</v>
      </c>
      <c r="I368" s="69">
        <v>44835</v>
      </c>
      <c r="J368" s="69">
        <v>45200</v>
      </c>
      <c r="K368" s="76">
        <v>45565</v>
      </c>
      <c r="L368" s="68" t="s">
        <v>3674</v>
      </c>
      <c r="M368" s="71" t="s">
        <v>4491</v>
      </c>
      <c r="N368" t="s">
        <v>629</v>
      </c>
      <c r="O368" t="s">
        <v>1120</v>
      </c>
      <c r="P368" t="str">
        <f t="shared" si="5"/>
        <v>Red_23/24_VS_INFS_2</v>
      </c>
      <c r="Q368">
        <f>VLOOKUP(P368,ar_skupina!L$2:M$136,2,FALSE())</f>
        <v>18</v>
      </c>
    </row>
    <row r="369" spans="1:17" ht="20.100000000000001" customHeight="1" x14ac:dyDescent="0.25">
      <c r="A369" s="67">
        <v>368</v>
      </c>
      <c r="B369" s="67">
        <v>5</v>
      </c>
      <c r="C369" s="68" t="s">
        <v>3178</v>
      </c>
      <c r="D369" s="68" t="s">
        <v>3179</v>
      </c>
      <c r="E369" s="67">
        <v>80367</v>
      </c>
      <c r="F369" s="67">
        <v>1008000367</v>
      </c>
      <c r="G369" s="68" t="s">
        <v>4043</v>
      </c>
      <c r="H369" s="68" t="s">
        <v>3708</v>
      </c>
      <c r="I369" s="69">
        <v>44835</v>
      </c>
      <c r="J369" s="69">
        <v>45200</v>
      </c>
      <c r="K369" s="76">
        <v>45565</v>
      </c>
      <c r="L369" s="68" t="s">
        <v>3674</v>
      </c>
      <c r="M369" s="71" t="s">
        <v>4488</v>
      </c>
      <c r="N369" t="s">
        <v>629</v>
      </c>
      <c r="O369" t="s">
        <v>1120</v>
      </c>
      <c r="P369" t="str">
        <f t="shared" si="5"/>
        <v>Red_23/24_VS_INFS_2</v>
      </c>
      <c r="Q369">
        <f>VLOOKUP(P369,ar_skupina!L$2:M$136,2,FALSE())</f>
        <v>18</v>
      </c>
    </row>
    <row r="370" spans="1:17" ht="20.100000000000001" customHeight="1" x14ac:dyDescent="0.25">
      <c r="A370" s="67">
        <v>369</v>
      </c>
      <c r="B370" s="67">
        <v>5</v>
      </c>
      <c r="C370" s="68" t="s">
        <v>2868</v>
      </c>
      <c r="D370" s="68" t="s">
        <v>3180</v>
      </c>
      <c r="E370" s="67">
        <v>80368</v>
      </c>
      <c r="F370" s="67">
        <v>1008000368</v>
      </c>
      <c r="G370" s="68" t="s">
        <v>4044</v>
      </c>
      <c r="H370" s="68" t="s">
        <v>3708</v>
      </c>
      <c r="I370" s="69">
        <v>44835</v>
      </c>
      <c r="J370" s="69">
        <v>45200</v>
      </c>
      <c r="K370" s="76">
        <v>45565</v>
      </c>
      <c r="L370" s="68" t="s">
        <v>3674</v>
      </c>
      <c r="M370" s="71" t="s">
        <v>4488</v>
      </c>
      <c r="N370" t="s">
        <v>629</v>
      </c>
      <c r="O370" t="s">
        <v>1120</v>
      </c>
      <c r="P370" t="str">
        <f t="shared" si="5"/>
        <v>Red_23/24_VS_INFS_2</v>
      </c>
      <c r="Q370">
        <f>VLOOKUP(P370,ar_skupina!L$2:M$136,2,FALSE())</f>
        <v>18</v>
      </c>
    </row>
    <row r="371" spans="1:17" ht="20.100000000000001" customHeight="1" x14ac:dyDescent="0.25">
      <c r="A371" s="67">
        <v>370</v>
      </c>
      <c r="B371" s="67">
        <v>5</v>
      </c>
      <c r="C371" s="68" t="s">
        <v>3181</v>
      </c>
      <c r="D371" s="68" t="s">
        <v>3182</v>
      </c>
      <c r="E371" s="67">
        <v>80369</v>
      </c>
      <c r="F371" s="67">
        <v>1008000369</v>
      </c>
      <c r="G371" s="68" t="s">
        <v>4045</v>
      </c>
      <c r="H371" s="68" t="s">
        <v>3708</v>
      </c>
      <c r="I371" s="69">
        <v>44835</v>
      </c>
      <c r="J371" s="69">
        <v>45200</v>
      </c>
      <c r="K371" s="76">
        <v>45565</v>
      </c>
      <c r="L371" s="68" t="s">
        <v>3674</v>
      </c>
      <c r="M371" s="71" t="s">
        <v>4488</v>
      </c>
      <c r="N371" t="s">
        <v>629</v>
      </c>
      <c r="O371" t="s">
        <v>1120</v>
      </c>
      <c r="P371" t="str">
        <f t="shared" si="5"/>
        <v>Red_23/24_VS_INFS_2</v>
      </c>
      <c r="Q371">
        <f>VLOOKUP(P371,ar_skupina!L$2:M$136,2,FALSE())</f>
        <v>18</v>
      </c>
    </row>
    <row r="372" spans="1:17" ht="20.100000000000001" customHeight="1" x14ac:dyDescent="0.25">
      <c r="A372" s="67">
        <v>371</v>
      </c>
      <c r="B372" s="67">
        <v>5</v>
      </c>
      <c r="C372" s="68" t="s">
        <v>3183</v>
      </c>
      <c r="D372" s="68" t="s">
        <v>3184</v>
      </c>
      <c r="E372" s="67">
        <v>80370</v>
      </c>
      <c r="F372" s="67">
        <v>1008000370</v>
      </c>
      <c r="G372" s="68" t="s">
        <v>4046</v>
      </c>
      <c r="H372" s="68" t="s">
        <v>3708</v>
      </c>
      <c r="I372" s="69">
        <v>44835</v>
      </c>
      <c r="J372" s="69">
        <v>45200</v>
      </c>
      <c r="K372" s="76">
        <v>45565</v>
      </c>
      <c r="L372" s="68" t="s">
        <v>4489</v>
      </c>
      <c r="M372" s="71" t="s">
        <v>4488</v>
      </c>
      <c r="N372" t="s">
        <v>629</v>
      </c>
      <c r="O372" t="s">
        <v>1120</v>
      </c>
      <c r="P372" t="str">
        <f t="shared" si="5"/>
        <v>Izr_23/24_VS_INFS_2</v>
      </c>
      <c r="Q372">
        <f>VLOOKUP(P372,ar_skupina!L$2:M$136,2,FALSE())</f>
        <v>97</v>
      </c>
    </row>
    <row r="373" spans="1:17" ht="20.100000000000001" customHeight="1" x14ac:dyDescent="0.25">
      <c r="A373" s="67">
        <v>372</v>
      </c>
      <c r="B373" s="67">
        <v>5</v>
      </c>
      <c r="C373" s="68" t="s">
        <v>3185</v>
      </c>
      <c r="D373" s="68" t="s">
        <v>3186</v>
      </c>
      <c r="E373" s="67">
        <v>80371</v>
      </c>
      <c r="F373" s="67">
        <v>1008000371</v>
      </c>
      <c r="G373" s="68" t="s">
        <v>4047</v>
      </c>
      <c r="H373" s="68" t="s">
        <v>3708</v>
      </c>
      <c r="I373" s="69">
        <v>44835</v>
      </c>
      <c r="J373" s="69">
        <v>45200</v>
      </c>
      <c r="K373" s="76">
        <v>45565</v>
      </c>
      <c r="L373" s="68" t="s">
        <v>4489</v>
      </c>
      <c r="M373" s="71" t="s">
        <v>4488</v>
      </c>
      <c r="N373" t="s">
        <v>629</v>
      </c>
      <c r="O373" t="s">
        <v>1120</v>
      </c>
      <c r="P373" t="str">
        <f t="shared" si="5"/>
        <v>Izr_23/24_VS_INFS_2</v>
      </c>
      <c r="Q373">
        <f>VLOOKUP(P373,ar_skupina!L$2:M$136,2,FALSE())</f>
        <v>97</v>
      </c>
    </row>
    <row r="374" spans="1:17" ht="20.100000000000001" customHeight="1" x14ac:dyDescent="0.25">
      <c r="A374" s="67">
        <v>373</v>
      </c>
      <c r="B374" s="67">
        <v>5</v>
      </c>
      <c r="C374" s="68" t="s">
        <v>2674</v>
      </c>
      <c r="D374" s="68" t="s">
        <v>3187</v>
      </c>
      <c r="E374" s="67">
        <v>80372</v>
      </c>
      <c r="F374" s="67">
        <v>1008000372</v>
      </c>
      <c r="G374" s="68" t="s">
        <v>4048</v>
      </c>
      <c r="H374" s="68" t="s">
        <v>3708</v>
      </c>
      <c r="I374" s="69">
        <v>44835</v>
      </c>
      <c r="J374" s="69">
        <v>45200</v>
      </c>
      <c r="K374" s="76">
        <v>45565</v>
      </c>
      <c r="L374" s="68" t="s">
        <v>4489</v>
      </c>
      <c r="M374" s="71" t="s">
        <v>4488</v>
      </c>
      <c r="N374" t="s">
        <v>629</v>
      </c>
      <c r="O374" t="s">
        <v>1120</v>
      </c>
      <c r="P374" t="str">
        <f t="shared" si="5"/>
        <v>Izr_23/24_VS_INFS_2</v>
      </c>
      <c r="Q374">
        <f>VLOOKUP(P374,ar_skupina!L$2:M$136,2,FALSE())</f>
        <v>97</v>
      </c>
    </row>
    <row r="375" spans="1:17" ht="20.100000000000001" customHeight="1" x14ac:dyDescent="0.25">
      <c r="A375" s="67">
        <v>374</v>
      </c>
      <c r="B375" s="67">
        <v>5</v>
      </c>
      <c r="C375" s="68" t="s">
        <v>2845</v>
      </c>
      <c r="D375" s="68" t="s">
        <v>3188</v>
      </c>
      <c r="E375" s="67">
        <v>80373</v>
      </c>
      <c r="F375" s="67">
        <v>1008000373</v>
      </c>
      <c r="G375" s="68" t="s">
        <v>4049</v>
      </c>
      <c r="H375" s="68" t="s">
        <v>3708</v>
      </c>
      <c r="I375" s="69">
        <v>44835</v>
      </c>
      <c r="J375" s="69">
        <v>45200</v>
      </c>
      <c r="K375" s="76">
        <v>45565</v>
      </c>
      <c r="L375" s="68" t="s">
        <v>4489</v>
      </c>
      <c r="M375" s="71" t="s">
        <v>4488</v>
      </c>
      <c r="N375" t="s">
        <v>629</v>
      </c>
      <c r="O375" t="s">
        <v>1120</v>
      </c>
      <c r="P375" t="str">
        <f t="shared" si="5"/>
        <v>Izr_23/24_VS_INFS_2</v>
      </c>
      <c r="Q375">
        <f>VLOOKUP(P375,ar_skupina!L$2:M$136,2,FALSE())</f>
        <v>97</v>
      </c>
    </row>
    <row r="376" spans="1:17" ht="20.100000000000001" customHeight="1" x14ac:dyDescent="0.25">
      <c r="A376" s="67">
        <v>375</v>
      </c>
      <c r="B376" s="67">
        <v>5</v>
      </c>
      <c r="C376" s="68" t="s">
        <v>2792</v>
      </c>
      <c r="D376" s="68" t="s">
        <v>3189</v>
      </c>
      <c r="E376" s="67">
        <v>80374</v>
      </c>
      <c r="F376" s="67">
        <v>1008000374</v>
      </c>
      <c r="G376" s="68" t="s">
        <v>4050</v>
      </c>
      <c r="H376" s="68" t="s">
        <v>3708</v>
      </c>
      <c r="I376" s="69">
        <v>44835</v>
      </c>
      <c r="J376" s="69">
        <v>45200</v>
      </c>
      <c r="K376" s="76">
        <v>45565</v>
      </c>
      <c r="L376" s="68" t="s">
        <v>4489</v>
      </c>
      <c r="M376" s="71" t="s">
        <v>4488</v>
      </c>
      <c r="N376" t="s">
        <v>629</v>
      </c>
      <c r="O376" t="s">
        <v>1120</v>
      </c>
      <c r="P376" t="str">
        <f t="shared" si="5"/>
        <v>Izr_23/24_VS_INFS_2</v>
      </c>
      <c r="Q376">
        <f>VLOOKUP(P376,ar_skupina!L$2:M$136,2,FALSE())</f>
        <v>97</v>
      </c>
    </row>
    <row r="377" spans="1:17" ht="20.100000000000001" customHeight="1" x14ac:dyDescent="0.25">
      <c r="A377" s="67">
        <v>376</v>
      </c>
      <c r="B377" s="67">
        <v>5</v>
      </c>
      <c r="C377" s="68" t="s">
        <v>3077</v>
      </c>
      <c r="D377" s="68" t="s">
        <v>3190</v>
      </c>
      <c r="E377" s="67">
        <v>80375</v>
      </c>
      <c r="F377" s="67">
        <v>1008000375</v>
      </c>
      <c r="G377" s="68" t="s">
        <v>4051</v>
      </c>
      <c r="H377" s="68" t="s">
        <v>3708</v>
      </c>
      <c r="I377" s="69">
        <v>44835</v>
      </c>
      <c r="J377" s="69">
        <v>45200</v>
      </c>
      <c r="K377" s="76">
        <v>45565</v>
      </c>
      <c r="L377" s="68" t="s">
        <v>4489</v>
      </c>
      <c r="M377" s="71" t="s">
        <v>4488</v>
      </c>
      <c r="N377" t="s">
        <v>629</v>
      </c>
      <c r="O377" t="s">
        <v>1120</v>
      </c>
      <c r="P377" t="str">
        <f t="shared" si="5"/>
        <v>Izr_23/24_VS_INFS_2</v>
      </c>
      <c r="Q377">
        <f>VLOOKUP(P377,ar_skupina!L$2:M$136,2,FALSE())</f>
        <v>97</v>
      </c>
    </row>
    <row r="378" spans="1:17" ht="20.100000000000001" customHeight="1" x14ac:dyDescent="0.25">
      <c r="A378" s="67">
        <v>377</v>
      </c>
      <c r="B378" s="67">
        <v>5</v>
      </c>
      <c r="C378" s="68" t="s">
        <v>2897</v>
      </c>
      <c r="D378" s="68" t="s">
        <v>2714</v>
      </c>
      <c r="E378" s="67">
        <v>80376</v>
      </c>
      <c r="F378" s="67">
        <v>1008000376</v>
      </c>
      <c r="G378" s="68" t="s">
        <v>4052</v>
      </c>
      <c r="H378" s="68" t="s">
        <v>3725</v>
      </c>
      <c r="I378" s="69">
        <v>44470</v>
      </c>
      <c r="J378" s="69">
        <v>45200</v>
      </c>
      <c r="K378" s="76">
        <v>45565</v>
      </c>
      <c r="L378" s="68" t="s">
        <v>3674</v>
      </c>
      <c r="M378" s="71" t="s">
        <v>4488</v>
      </c>
      <c r="N378" t="s">
        <v>629</v>
      </c>
      <c r="O378" t="s">
        <v>1120</v>
      </c>
      <c r="P378" t="str">
        <f t="shared" si="5"/>
        <v>Red_23/24_VS_INFS_3</v>
      </c>
      <c r="Q378">
        <f>VLOOKUP(P378,ar_skupina!L$2:M$136,2,FALSE())</f>
        <v>39</v>
      </c>
    </row>
    <row r="379" spans="1:17" ht="20.100000000000001" customHeight="1" x14ac:dyDescent="0.25">
      <c r="A379" s="67">
        <v>378</v>
      </c>
      <c r="B379" s="67">
        <v>5</v>
      </c>
      <c r="C379" s="68" t="s">
        <v>2875</v>
      </c>
      <c r="D379" s="68" t="s">
        <v>2642</v>
      </c>
      <c r="E379" s="67">
        <v>80377</v>
      </c>
      <c r="F379" s="67">
        <v>1008000377</v>
      </c>
      <c r="G379" s="68" t="s">
        <v>4053</v>
      </c>
      <c r="H379" s="68" t="s">
        <v>3725</v>
      </c>
      <c r="I379" s="69">
        <v>44470</v>
      </c>
      <c r="J379" s="69">
        <v>45200</v>
      </c>
      <c r="K379" s="76">
        <v>45565</v>
      </c>
      <c r="L379" s="68" t="s">
        <v>3674</v>
      </c>
      <c r="M379" s="71" t="s">
        <v>4488</v>
      </c>
      <c r="N379" t="s">
        <v>629</v>
      </c>
      <c r="O379" t="s">
        <v>1120</v>
      </c>
      <c r="P379" t="str">
        <f t="shared" si="5"/>
        <v>Red_23/24_VS_INFS_3</v>
      </c>
      <c r="Q379">
        <f>VLOOKUP(P379,ar_skupina!L$2:M$136,2,FALSE())</f>
        <v>39</v>
      </c>
    </row>
    <row r="380" spans="1:17" ht="20.100000000000001" customHeight="1" x14ac:dyDescent="0.25">
      <c r="A380" s="67">
        <v>379</v>
      </c>
      <c r="B380" s="67">
        <v>5</v>
      </c>
      <c r="C380" s="68" t="s">
        <v>2860</v>
      </c>
      <c r="D380" s="68" t="s">
        <v>3191</v>
      </c>
      <c r="E380" s="67">
        <v>80378</v>
      </c>
      <c r="F380" s="67">
        <v>1008000378</v>
      </c>
      <c r="G380" s="68" t="s">
        <v>4054</v>
      </c>
      <c r="H380" s="68" t="s">
        <v>3725</v>
      </c>
      <c r="I380" s="69">
        <v>44470</v>
      </c>
      <c r="J380" s="69">
        <v>45200</v>
      </c>
      <c r="K380" s="76">
        <v>45565</v>
      </c>
      <c r="L380" s="68" t="s">
        <v>3674</v>
      </c>
      <c r="M380" s="71" t="s">
        <v>4488</v>
      </c>
      <c r="N380" t="s">
        <v>629</v>
      </c>
      <c r="O380" t="s">
        <v>1120</v>
      </c>
      <c r="P380" t="str">
        <f t="shared" si="5"/>
        <v>Red_23/24_VS_INFS_3</v>
      </c>
      <c r="Q380">
        <f>VLOOKUP(P380,ar_skupina!L$2:M$136,2,FALSE())</f>
        <v>39</v>
      </c>
    </row>
    <row r="381" spans="1:17" ht="20.100000000000001" customHeight="1" x14ac:dyDescent="0.25">
      <c r="A381" s="67">
        <v>380</v>
      </c>
      <c r="B381" s="67">
        <v>5</v>
      </c>
      <c r="C381" s="68" t="s">
        <v>3192</v>
      </c>
      <c r="D381" s="68" t="s">
        <v>2901</v>
      </c>
      <c r="E381" s="67">
        <v>80379</v>
      </c>
      <c r="F381" s="67">
        <v>1008000379</v>
      </c>
      <c r="G381" s="68" t="s">
        <v>4055</v>
      </c>
      <c r="H381" s="68" t="s">
        <v>3725</v>
      </c>
      <c r="I381" s="69">
        <v>44470</v>
      </c>
      <c r="J381" s="69">
        <v>45200</v>
      </c>
      <c r="K381" s="76">
        <v>45565</v>
      </c>
      <c r="L381" s="68" t="s">
        <v>3674</v>
      </c>
      <c r="M381" s="71" t="s">
        <v>4488</v>
      </c>
      <c r="N381" t="s">
        <v>629</v>
      </c>
      <c r="O381" t="s">
        <v>1120</v>
      </c>
      <c r="P381" t="str">
        <f t="shared" si="5"/>
        <v>Red_23/24_VS_INFS_3</v>
      </c>
      <c r="Q381">
        <f>VLOOKUP(P381,ar_skupina!L$2:M$136,2,FALSE())</f>
        <v>39</v>
      </c>
    </row>
    <row r="382" spans="1:17" ht="20.100000000000001" customHeight="1" x14ac:dyDescent="0.25">
      <c r="A382" s="67">
        <v>381</v>
      </c>
      <c r="B382" s="67">
        <v>5</v>
      </c>
      <c r="C382" s="68" t="s">
        <v>3160</v>
      </c>
      <c r="D382" s="68" t="s">
        <v>3193</v>
      </c>
      <c r="E382" s="67">
        <v>80380</v>
      </c>
      <c r="F382" s="67">
        <v>1008000380</v>
      </c>
      <c r="G382" s="68" t="s">
        <v>4056</v>
      </c>
      <c r="H382" s="68" t="s">
        <v>3725</v>
      </c>
      <c r="I382" s="69">
        <v>44470</v>
      </c>
      <c r="J382" s="69">
        <v>45200</v>
      </c>
      <c r="K382" s="76">
        <v>45565</v>
      </c>
      <c r="L382" s="68" t="s">
        <v>3674</v>
      </c>
      <c r="M382" s="71" t="s">
        <v>4488</v>
      </c>
      <c r="N382" t="s">
        <v>629</v>
      </c>
      <c r="O382" t="s">
        <v>1120</v>
      </c>
      <c r="P382" t="str">
        <f t="shared" si="5"/>
        <v>Red_23/24_VS_INFS_3</v>
      </c>
      <c r="Q382">
        <f>VLOOKUP(P382,ar_skupina!L$2:M$136,2,FALSE())</f>
        <v>39</v>
      </c>
    </row>
    <row r="383" spans="1:17" ht="20.100000000000001" customHeight="1" x14ac:dyDescent="0.25">
      <c r="A383" s="67">
        <v>382</v>
      </c>
      <c r="B383" s="67">
        <v>5</v>
      </c>
      <c r="C383" s="68" t="s">
        <v>3056</v>
      </c>
      <c r="D383" s="68" t="s">
        <v>3194</v>
      </c>
      <c r="E383" s="67">
        <v>80381</v>
      </c>
      <c r="F383" s="67">
        <v>1008000381</v>
      </c>
      <c r="G383" s="68" t="s">
        <v>4057</v>
      </c>
      <c r="H383" s="68" t="s">
        <v>3725</v>
      </c>
      <c r="I383" s="69">
        <v>44470</v>
      </c>
      <c r="J383" s="69">
        <v>45200</v>
      </c>
      <c r="K383" s="76">
        <v>45565</v>
      </c>
      <c r="L383" s="68" t="s">
        <v>3674</v>
      </c>
      <c r="M383" s="71" t="s">
        <v>4488</v>
      </c>
      <c r="N383" t="s">
        <v>629</v>
      </c>
      <c r="O383" t="s">
        <v>1120</v>
      </c>
      <c r="P383" t="str">
        <f t="shared" si="5"/>
        <v>Red_23/24_VS_INFS_3</v>
      </c>
      <c r="Q383">
        <f>VLOOKUP(P383,ar_skupina!L$2:M$136,2,FALSE())</f>
        <v>39</v>
      </c>
    </row>
    <row r="384" spans="1:17" ht="20.100000000000001" customHeight="1" x14ac:dyDescent="0.25">
      <c r="A384" s="67">
        <v>383</v>
      </c>
      <c r="B384" s="67">
        <v>5</v>
      </c>
      <c r="C384" s="68" t="s">
        <v>3195</v>
      </c>
      <c r="D384" s="68" t="s">
        <v>2949</v>
      </c>
      <c r="E384" s="67">
        <v>80382</v>
      </c>
      <c r="F384" s="67">
        <v>1008000382</v>
      </c>
      <c r="G384" s="68" t="s">
        <v>4058</v>
      </c>
      <c r="H384" s="68" t="s">
        <v>3725</v>
      </c>
      <c r="I384" s="69">
        <v>44470</v>
      </c>
      <c r="J384" s="69">
        <v>45200</v>
      </c>
      <c r="K384" s="76">
        <v>45565</v>
      </c>
      <c r="L384" s="68" t="s">
        <v>3674</v>
      </c>
      <c r="M384" s="71" t="s">
        <v>4488</v>
      </c>
      <c r="N384" t="s">
        <v>629</v>
      </c>
      <c r="O384" t="s">
        <v>1120</v>
      </c>
      <c r="P384" t="str">
        <f t="shared" si="5"/>
        <v>Red_23/24_VS_INFS_3</v>
      </c>
      <c r="Q384">
        <f>VLOOKUP(P384,ar_skupina!L$2:M$136,2,FALSE())</f>
        <v>39</v>
      </c>
    </row>
    <row r="385" spans="1:17" ht="20.100000000000001" customHeight="1" x14ac:dyDescent="0.25">
      <c r="A385" s="67">
        <v>384</v>
      </c>
      <c r="B385" s="67">
        <v>5</v>
      </c>
      <c r="C385" s="68" t="s">
        <v>3196</v>
      </c>
      <c r="D385" s="68" t="s">
        <v>3197</v>
      </c>
      <c r="E385" s="67">
        <v>80383</v>
      </c>
      <c r="F385" s="67">
        <v>1008000383</v>
      </c>
      <c r="G385" s="68" t="s">
        <v>4059</v>
      </c>
      <c r="H385" s="68" t="s">
        <v>3725</v>
      </c>
      <c r="I385" s="69">
        <v>44470</v>
      </c>
      <c r="J385" s="69">
        <v>45200</v>
      </c>
      <c r="K385" s="76">
        <v>45565</v>
      </c>
      <c r="L385" s="68" t="s">
        <v>3674</v>
      </c>
      <c r="M385" s="71" t="s">
        <v>4488</v>
      </c>
      <c r="N385" t="s">
        <v>629</v>
      </c>
      <c r="O385" t="s">
        <v>1120</v>
      </c>
      <c r="P385" t="str">
        <f t="shared" si="5"/>
        <v>Red_23/24_VS_INFS_3</v>
      </c>
      <c r="Q385">
        <f>VLOOKUP(P385,ar_skupina!L$2:M$136,2,FALSE())</f>
        <v>39</v>
      </c>
    </row>
    <row r="386" spans="1:17" ht="20.100000000000001" customHeight="1" x14ac:dyDescent="0.25">
      <c r="A386" s="67">
        <v>385</v>
      </c>
      <c r="B386" s="67">
        <v>5</v>
      </c>
      <c r="C386" s="68" t="s">
        <v>2617</v>
      </c>
      <c r="D386" s="68" t="s">
        <v>3198</v>
      </c>
      <c r="E386" s="67">
        <v>80384</v>
      </c>
      <c r="F386" s="67">
        <v>1008000384</v>
      </c>
      <c r="G386" s="68" t="s">
        <v>4060</v>
      </c>
      <c r="H386" s="68" t="s">
        <v>3725</v>
      </c>
      <c r="I386" s="69">
        <v>44470</v>
      </c>
      <c r="J386" s="69">
        <v>45200</v>
      </c>
      <c r="K386" s="76">
        <v>45565</v>
      </c>
      <c r="L386" s="68" t="s">
        <v>3674</v>
      </c>
      <c r="M386" s="71" t="s">
        <v>4488</v>
      </c>
      <c r="N386" t="s">
        <v>629</v>
      </c>
      <c r="O386" t="s">
        <v>1120</v>
      </c>
      <c r="P386" t="str">
        <f t="shared" ref="P386:P449" si="6">+_xlfn.CONCAT(PROPER(L386),"_23/24_",N386,"_",O387,"_",H386)</f>
        <v>Red_23/24_VS_INFS_3</v>
      </c>
      <c r="Q386">
        <f>VLOOKUP(P386,ar_skupina!L$2:M$136,2,FALSE())</f>
        <v>39</v>
      </c>
    </row>
    <row r="387" spans="1:17" ht="20.100000000000001" customHeight="1" x14ac:dyDescent="0.25">
      <c r="A387" s="67">
        <v>386</v>
      </c>
      <c r="B387" s="67">
        <v>5</v>
      </c>
      <c r="C387" s="68" t="s">
        <v>2873</v>
      </c>
      <c r="D387" s="68" t="s">
        <v>3199</v>
      </c>
      <c r="E387" s="67">
        <v>80385</v>
      </c>
      <c r="F387" s="67">
        <v>1008000385</v>
      </c>
      <c r="G387" s="68" t="s">
        <v>4061</v>
      </c>
      <c r="H387" s="68" t="s">
        <v>3725</v>
      </c>
      <c r="I387" s="69">
        <v>44470</v>
      </c>
      <c r="J387" s="69">
        <v>45200</v>
      </c>
      <c r="K387" s="76">
        <v>45565</v>
      </c>
      <c r="L387" s="68" t="s">
        <v>3674</v>
      </c>
      <c r="M387" s="71" t="s">
        <v>4488</v>
      </c>
      <c r="N387" t="s">
        <v>629</v>
      </c>
      <c r="O387" t="s">
        <v>1120</v>
      </c>
      <c r="P387" t="str">
        <f t="shared" si="6"/>
        <v>Red_23/24_VS_INFS_3</v>
      </c>
      <c r="Q387">
        <f>VLOOKUP(P387,ar_skupina!L$2:M$136,2,FALSE())</f>
        <v>39</v>
      </c>
    </row>
    <row r="388" spans="1:17" ht="20.100000000000001" customHeight="1" x14ac:dyDescent="0.25">
      <c r="A388" s="67">
        <v>387</v>
      </c>
      <c r="B388" s="67">
        <v>5</v>
      </c>
      <c r="C388" s="68" t="s">
        <v>2709</v>
      </c>
      <c r="D388" s="68" t="s">
        <v>3200</v>
      </c>
      <c r="E388" s="67">
        <v>80386</v>
      </c>
      <c r="F388" s="67">
        <v>1008000386</v>
      </c>
      <c r="G388" s="68" t="s">
        <v>4062</v>
      </c>
      <c r="H388" s="68" t="s">
        <v>3725</v>
      </c>
      <c r="I388" s="69">
        <v>44470</v>
      </c>
      <c r="J388" s="69">
        <v>45200</v>
      </c>
      <c r="K388" s="76">
        <v>45565</v>
      </c>
      <c r="L388" s="68" t="s">
        <v>3674</v>
      </c>
      <c r="M388" s="71" t="s">
        <v>4488</v>
      </c>
      <c r="N388" t="s">
        <v>629</v>
      </c>
      <c r="O388" t="s">
        <v>1120</v>
      </c>
      <c r="P388" t="str">
        <f t="shared" si="6"/>
        <v>Red_23/24_VS_INFS_3</v>
      </c>
      <c r="Q388">
        <f>VLOOKUP(P388,ar_skupina!L$2:M$136,2,FALSE())</f>
        <v>39</v>
      </c>
    </row>
    <row r="389" spans="1:17" ht="20.100000000000001" customHeight="1" x14ac:dyDescent="0.25">
      <c r="A389" s="67">
        <v>388</v>
      </c>
      <c r="B389" s="67">
        <v>5</v>
      </c>
      <c r="C389" s="68" t="s">
        <v>2711</v>
      </c>
      <c r="D389" s="68" t="s">
        <v>2979</v>
      </c>
      <c r="E389" s="67">
        <v>80387</v>
      </c>
      <c r="F389" s="67">
        <v>1008000387</v>
      </c>
      <c r="G389" s="68" t="s">
        <v>4063</v>
      </c>
      <c r="H389" s="68" t="s">
        <v>3725</v>
      </c>
      <c r="I389" s="69">
        <v>44470</v>
      </c>
      <c r="J389" s="69">
        <v>45200</v>
      </c>
      <c r="K389" s="76">
        <v>45565</v>
      </c>
      <c r="L389" s="68" t="s">
        <v>3674</v>
      </c>
      <c r="M389" s="71" t="s">
        <v>4488</v>
      </c>
      <c r="N389" t="s">
        <v>629</v>
      </c>
      <c r="O389" t="s">
        <v>1120</v>
      </c>
      <c r="P389" t="str">
        <f t="shared" si="6"/>
        <v>Red_23/24_VS_INFS_3</v>
      </c>
      <c r="Q389">
        <f>VLOOKUP(P389,ar_skupina!L$2:M$136,2,FALSE())</f>
        <v>39</v>
      </c>
    </row>
    <row r="390" spans="1:17" ht="20.100000000000001" customHeight="1" x14ac:dyDescent="0.25">
      <c r="A390" s="67">
        <v>389</v>
      </c>
      <c r="B390" s="67">
        <v>5</v>
      </c>
      <c r="C390" s="68" t="s">
        <v>2760</v>
      </c>
      <c r="D390" s="68" t="s">
        <v>2772</v>
      </c>
      <c r="E390" s="67">
        <v>80388</v>
      </c>
      <c r="F390" s="67">
        <v>1008000388</v>
      </c>
      <c r="G390" s="68" t="s">
        <v>4064</v>
      </c>
      <c r="H390" s="68" t="s">
        <v>3725</v>
      </c>
      <c r="I390" s="69">
        <v>44470</v>
      </c>
      <c r="J390" s="69">
        <v>45200</v>
      </c>
      <c r="K390" s="76">
        <v>45565</v>
      </c>
      <c r="L390" s="68" t="s">
        <v>3674</v>
      </c>
      <c r="M390" s="71" t="s">
        <v>4488</v>
      </c>
      <c r="N390" t="s">
        <v>629</v>
      </c>
      <c r="O390" t="s">
        <v>1120</v>
      </c>
      <c r="P390" t="str">
        <f t="shared" si="6"/>
        <v>Red_23/24_VS_INFS_3</v>
      </c>
      <c r="Q390">
        <f>VLOOKUP(P390,ar_skupina!L$2:M$136,2,FALSE())</f>
        <v>39</v>
      </c>
    </row>
    <row r="391" spans="1:17" ht="20.100000000000001" customHeight="1" x14ac:dyDescent="0.25">
      <c r="A391" s="67">
        <v>390</v>
      </c>
      <c r="B391" s="67">
        <v>5</v>
      </c>
      <c r="C391" s="68" t="s">
        <v>2678</v>
      </c>
      <c r="D391" s="68" t="s">
        <v>3201</v>
      </c>
      <c r="E391" s="67">
        <v>80389</v>
      </c>
      <c r="F391" s="67">
        <v>1008000389</v>
      </c>
      <c r="G391" s="68" t="s">
        <v>4065</v>
      </c>
      <c r="H391" s="68" t="s">
        <v>3725</v>
      </c>
      <c r="I391" s="69">
        <v>44470</v>
      </c>
      <c r="J391" s="69">
        <v>45200</v>
      </c>
      <c r="K391" s="76">
        <v>45565</v>
      </c>
      <c r="L391" s="68" t="s">
        <v>3674</v>
      </c>
      <c r="M391" s="71" t="s">
        <v>4488</v>
      </c>
      <c r="N391" t="s">
        <v>629</v>
      </c>
      <c r="O391" t="s">
        <v>1120</v>
      </c>
      <c r="P391" t="str">
        <f t="shared" si="6"/>
        <v>Red_23/24_VS_INFS_3</v>
      </c>
      <c r="Q391">
        <f>VLOOKUP(P391,ar_skupina!L$2:M$136,2,FALSE())</f>
        <v>39</v>
      </c>
    </row>
    <row r="392" spans="1:17" ht="20.100000000000001" customHeight="1" x14ac:dyDescent="0.25">
      <c r="A392" s="67">
        <v>391</v>
      </c>
      <c r="B392" s="67">
        <v>5</v>
      </c>
      <c r="C392" s="68" t="s">
        <v>2760</v>
      </c>
      <c r="D392" s="68" t="s">
        <v>3202</v>
      </c>
      <c r="E392" s="67">
        <v>80390</v>
      </c>
      <c r="F392" s="67">
        <v>1008000390</v>
      </c>
      <c r="G392" s="68" t="s">
        <v>4066</v>
      </c>
      <c r="H392" s="68" t="s">
        <v>3725</v>
      </c>
      <c r="I392" s="69">
        <v>44470</v>
      </c>
      <c r="J392" s="69">
        <v>45200</v>
      </c>
      <c r="K392" s="76">
        <v>45565</v>
      </c>
      <c r="L392" s="68" t="s">
        <v>3674</v>
      </c>
      <c r="M392" s="71" t="s">
        <v>4488</v>
      </c>
      <c r="N392" t="s">
        <v>629</v>
      </c>
      <c r="O392" t="s">
        <v>1120</v>
      </c>
      <c r="P392" t="str">
        <f t="shared" si="6"/>
        <v>Red_23/24_VS_INFS_3</v>
      </c>
      <c r="Q392">
        <f>VLOOKUP(P392,ar_skupina!L$2:M$136,2,FALSE())</f>
        <v>39</v>
      </c>
    </row>
    <row r="393" spans="1:17" ht="20.100000000000001" customHeight="1" x14ac:dyDescent="0.25">
      <c r="A393" s="67">
        <v>392</v>
      </c>
      <c r="B393" s="67">
        <v>5</v>
      </c>
      <c r="C393" s="68" t="s">
        <v>3203</v>
      </c>
      <c r="D393" s="68" t="s">
        <v>3204</v>
      </c>
      <c r="E393" s="67">
        <v>80391</v>
      </c>
      <c r="F393" s="67">
        <v>1008000391</v>
      </c>
      <c r="G393" s="68" t="s">
        <v>4067</v>
      </c>
      <c r="H393" s="68" t="s">
        <v>3725</v>
      </c>
      <c r="I393" s="69">
        <v>44470</v>
      </c>
      <c r="J393" s="69">
        <v>45200</v>
      </c>
      <c r="K393" s="76">
        <v>45565</v>
      </c>
      <c r="L393" s="68" t="s">
        <v>3674</v>
      </c>
      <c r="M393" s="71" t="s">
        <v>4488</v>
      </c>
      <c r="N393" t="s">
        <v>629</v>
      </c>
      <c r="O393" t="s">
        <v>1120</v>
      </c>
      <c r="P393" t="str">
        <f t="shared" si="6"/>
        <v>Red_23/24_VS_INFS_3</v>
      </c>
      <c r="Q393">
        <f>VLOOKUP(P393,ar_skupina!L$2:M$136,2,FALSE())</f>
        <v>39</v>
      </c>
    </row>
    <row r="394" spans="1:17" ht="20.100000000000001" customHeight="1" x14ac:dyDescent="0.25">
      <c r="A394" s="67">
        <v>393</v>
      </c>
      <c r="B394" s="67">
        <v>5</v>
      </c>
      <c r="C394" s="68" t="s">
        <v>2992</v>
      </c>
      <c r="D394" s="68" t="s">
        <v>3205</v>
      </c>
      <c r="E394" s="67">
        <v>80392</v>
      </c>
      <c r="F394" s="67">
        <v>1008000392</v>
      </c>
      <c r="G394" s="68" t="s">
        <v>4068</v>
      </c>
      <c r="H394" s="68" t="s">
        <v>3725</v>
      </c>
      <c r="I394" s="69">
        <v>44470</v>
      </c>
      <c r="J394" s="69">
        <v>45200</v>
      </c>
      <c r="K394" s="76">
        <v>45565</v>
      </c>
      <c r="L394" s="68" t="s">
        <v>3674</v>
      </c>
      <c r="M394" s="71" t="s">
        <v>4488</v>
      </c>
      <c r="N394" t="s">
        <v>629</v>
      </c>
      <c r="O394" t="s">
        <v>1120</v>
      </c>
      <c r="P394" t="str">
        <f t="shared" si="6"/>
        <v>Red_23/24_VS_INFS_3</v>
      </c>
      <c r="Q394">
        <f>VLOOKUP(P394,ar_skupina!L$2:M$136,2,FALSE())</f>
        <v>39</v>
      </c>
    </row>
    <row r="395" spans="1:17" ht="20.100000000000001" customHeight="1" x14ac:dyDescent="0.25">
      <c r="A395" s="67">
        <v>394</v>
      </c>
      <c r="B395" s="67">
        <v>5</v>
      </c>
      <c r="C395" s="68" t="s">
        <v>3206</v>
      </c>
      <c r="D395" s="68" t="s">
        <v>3207</v>
      </c>
      <c r="E395" s="67">
        <v>80393</v>
      </c>
      <c r="F395" s="67">
        <v>1008000393</v>
      </c>
      <c r="G395" s="68" t="s">
        <v>4069</v>
      </c>
      <c r="H395" s="68" t="s">
        <v>3725</v>
      </c>
      <c r="I395" s="69">
        <v>44470</v>
      </c>
      <c r="J395" s="69">
        <v>45200</v>
      </c>
      <c r="K395" s="76">
        <v>45565</v>
      </c>
      <c r="L395" s="68" t="s">
        <v>3674</v>
      </c>
      <c r="M395" s="71" t="s">
        <v>4488</v>
      </c>
      <c r="N395" t="s">
        <v>629</v>
      </c>
      <c r="O395" t="s">
        <v>1120</v>
      </c>
      <c r="P395" t="str">
        <f t="shared" si="6"/>
        <v>Red_23/24_VS_INFS_3</v>
      </c>
      <c r="Q395">
        <f>VLOOKUP(P395,ar_skupina!L$2:M$136,2,FALSE())</f>
        <v>39</v>
      </c>
    </row>
    <row r="396" spans="1:17" ht="20.100000000000001" customHeight="1" x14ac:dyDescent="0.25">
      <c r="A396" s="67">
        <v>395</v>
      </c>
      <c r="B396" s="67">
        <v>5</v>
      </c>
      <c r="C396" s="68" t="s">
        <v>3031</v>
      </c>
      <c r="D396" s="68" t="s">
        <v>3208</v>
      </c>
      <c r="E396" s="67">
        <v>80394</v>
      </c>
      <c r="F396" s="67">
        <v>1008000394</v>
      </c>
      <c r="G396" s="68" t="s">
        <v>4070</v>
      </c>
      <c r="H396" s="68" t="s">
        <v>3725</v>
      </c>
      <c r="I396" s="69">
        <v>44470</v>
      </c>
      <c r="J396" s="69">
        <v>45200</v>
      </c>
      <c r="K396" s="76">
        <v>45565</v>
      </c>
      <c r="L396" s="68" t="s">
        <v>3674</v>
      </c>
      <c r="M396" s="71" t="s">
        <v>4488</v>
      </c>
      <c r="N396" t="s">
        <v>629</v>
      </c>
      <c r="O396" t="s">
        <v>1120</v>
      </c>
      <c r="P396" t="str">
        <f t="shared" si="6"/>
        <v>Red_23/24_VS_INFS_3</v>
      </c>
      <c r="Q396">
        <f>VLOOKUP(P396,ar_skupina!L$2:M$136,2,FALSE())</f>
        <v>39</v>
      </c>
    </row>
    <row r="397" spans="1:17" ht="20.100000000000001" customHeight="1" x14ac:dyDescent="0.25">
      <c r="A397" s="67">
        <v>396</v>
      </c>
      <c r="B397" s="67">
        <v>5</v>
      </c>
      <c r="C397" s="68" t="s">
        <v>3209</v>
      </c>
      <c r="D397" s="68" t="s">
        <v>2968</v>
      </c>
      <c r="E397" s="67">
        <v>80395</v>
      </c>
      <c r="F397" s="67">
        <v>1008000395</v>
      </c>
      <c r="G397" s="68" t="s">
        <v>4071</v>
      </c>
      <c r="H397" s="68" t="s">
        <v>3725</v>
      </c>
      <c r="I397" s="69">
        <v>44470</v>
      </c>
      <c r="J397" s="69">
        <v>45200</v>
      </c>
      <c r="K397" s="76">
        <v>45565</v>
      </c>
      <c r="L397" s="68" t="s">
        <v>3674</v>
      </c>
      <c r="M397" s="71" t="s">
        <v>4488</v>
      </c>
      <c r="N397" t="s">
        <v>629</v>
      </c>
      <c r="O397" t="s">
        <v>1120</v>
      </c>
      <c r="P397" t="str">
        <f t="shared" si="6"/>
        <v>Red_23/24_VS_INFS_3</v>
      </c>
      <c r="Q397">
        <f>VLOOKUP(P397,ar_skupina!L$2:M$136,2,FALSE())</f>
        <v>39</v>
      </c>
    </row>
    <row r="398" spans="1:17" ht="20.100000000000001" customHeight="1" x14ac:dyDescent="0.25">
      <c r="A398" s="67">
        <v>397</v>
      </c>
      <c r="B398" s="67">
        <v>5</v>
      </c>
      <c r="C398" s="68" t="s">
        <v>2849</v>
      </c>
      <c r="D398" s="68" t="s">
        <v>3210</v>
      </c>
      <c r="E398" s="67">
        <v>80396</v>
      </c>
      <c r="F398" s="67">
        <v>1008000396</v>
      </c>
      <c r="G398" s="68" t="s">
        <v>4072</v>
      </c>
      <c r="H398" s="68" t="s">
        <v>3725</v>
      </c>
      <c r="I398" s="69">
        <v>44470</v>
      </c>
      <c r="J398" s="69">
        <v>45200</v>
      </c>
      <c r="K398" s="76">
        <v>45565</v>
      </c>
      <c r="L398" s="68" t="s">
        <v>3674</v>
      </c>
      <c r="M398" s="71" t="s">
        <v>4488</v>
      </c>
      <c r="N398" t="s">
        <v>629</v>
      </c>
      <c r="O398" t="s">
        <v>1120</v>
      </c>
      <c r="P398" t="str">
        <f t="shared" si="6"/>
        <v>Red_23/24_VS_INFS_3</v>
      </c>
      <c r="Q398">
        <f>VLOOKUP(P398,ar_skupina!L$2:M$136,2,FALSE())</f>
        <v>39</v>
      </c>
    </row>
    <row r="399" spans="1:17" ht="20.100000000000001" customHeight="1" x14ac:dyDescent="0.25">
      <c r="A399" s="67">
        <v>398</v>
      </c>
      <c r="B399" s="67">
        <v>5</v>
      </c>
      <c r="C399" s="68" t="s">
        <v>3211</v>
      </c>
      <c r="D399" s="68" t="s">
        <v>3212</v>
      </c>
      <c r="E399" s="67">
        <v>80397</v>
      </c>
      <c r="F399" s="67">
        <v>1008000397</v>
      </c>
      <c r="G399" s="68" t="s">
        <v>4073</v>
      </c>
      <c r="H399" s="68" t="s">
        <v>3725</v>
      </c>
      <c r="I399" s="69">
        <v>44470</v>
      </c>
      <c r="J399" s="69">
        <v>45200</v>
      </c>
      <c r="K399" s="76">
        <v>45565</v>
      </c>
      <c r="L399" s="68" t="s">
        <v>3674</v>
      </c>
      <c r="M399" s="71" t="s">
        <v>4488</v>
      </c>
      <c r="N399" t="s">
        <v>629</v>
      </c>
      <c r="O399" t="s">
        <v>1120</v>
      </c>
      <c r="P399" t="str">
        <f t="shared" si="6"/>
        <v>Red_23/24_VS_INFS_3</v>
      </c>
      <c r="Q399">
        <f>VLOOKUP(P399,ar_skupina!L$2:M$136,2,FALSE())</f>
        <v>39</v>
      </c>
    </row>
    <row r="400" spans="1:17" ht="20.100000000000001" customHeight="1" x14ac:dyDescent="0.25">
      <c r="A400" s="67">
        <v>399</v>
      </c>
      <c r="B400" s="67">
        <v>5</v>
      </c>
      <c r="C400" s="68" t="s">
        <v>2816</v>
      </c>
      <c r="D400" s="68" t="s">
        <v>3213</v>
      </c>
      <c r="E400" s="67">
        <v>80398</v>
      </c>
      <c r="F400" s="67">
        <v>1008000398</v>
      </c>
      <c r="G400" s="68" t="s">
        <v>4074</v>
      </c>
      <c r="H400" s="68" t="s">
        <v>3725</v>
      </c>
      <c r="I400" s="69">
        <v>44470</v>
      </c>
      <c r="J400" s="69">
        <v>45200</v>
      </c>
      <c r="K400" s="76">
        <v>45565</v>
      </c>
      <c r="L400" s="68" t="s">
        <v>4489</v>
      </c>
      <c r="M400" s="71" t="s">
        <v>4488</v>
      </c>
      <c r="N400" t="s">
        <v>629</v>
      </c>
      <c r="O400" t="s">
        <v>1120</v>
      </c>
      <c r="P400" t="str">
        <f t="shared" si="6"/>
        <v>Izr_23/24_VS_INFS_3</v>
      </c>
      <c r="Q400">
        <f>VLOOKUP(P400,ar_skupina!L$2:M$136,2,FALSE())</f>
        <v>105</v>
      </c>
    </row>
    <row r="401" spans="1:17" ht="20.100000000000001" customHeight="1" x14ac:dyDescent="0.25">
      <c r="A401" s="67">
        <v>400</v>
      </c>
      <c r="B401" s="67">
        <v>5</v>
      </c>
      <c r="C401" s="68" t="s">
        <v>2905</v>
      </c>
      <c r="D401" s="68" t="s">
        <v>3214</v>
      </c>
      <c r="E401" s="67">
        <v>80399</v>
      </c>
      <c r="F401" s="67">
        <v>1008000399</v>
      </c>
      <c r="G401" s="68" t="s">
        <v>4075</v>
      </c>
      <c r="H401" s="68" t="s">
        <v>3725</v>
      </c>
      <c r="I401" s="69">
        <v>44470</v>
      </c>
      <c r="J401" s="69">
        <v>45200</v>
      </c>
      <c r="K401" s="76">
        <v>45565</v>
      </c>
      <c r="L401" s="68" t="s">
        <v>4489</v>
      </c>
      <c r="M401" s="71" t="s">
        <v>4488</v>
      </c>
      <c r="N401" t="s">
        <v>629</v>
      </c>
      <c r="O401" t="s">
        <v>1120</v>
      </c>
      <c r="P401" t="str">
        <f t="shared" si="6"/>
        <v>Izr_23/24_VS_INFS_3</v>
      </c>
      <c r="Q401">
        <f>VLOOKUP(P401,ar_skupina!L$2:M$136,2,FALSE())</f>
        <v>105</v>
      </c>
    </row>
    <row r="402" spans="1:17" ht="20.100000000000001" customHeight="1" x14ac:dyDescent="0.25">
      <c r="A402" s="67">
        <v>401</v>
      </c>
      <c r="B402" s="67">
        <v>5</v>
      </c>
      <c r="C402" s="68" t="s">
        <v>2927</v>
      </c>
      <c r="D402" s="68" t="s">
        <v>3215</v>
      </c>
      <c r="E402" s="67">
        <v>80400</v>
      </c>
      <c r="F402" s="67">
        <v>1008000400</v>
      </c>
      <c r="G402" s="68" t="s">
        <v>4076</v>
      </c>
      <c r="H402" s="68" t="s">
        <v>3725</v>
      </c>
      <c r="I402" s="69">
        <v>44470</v>
      </c>
      <c r="J402" s="69">
        <v>45200</v>
      </c>
      <c r="K402" s="76">
        <v>45565</v>
      </c>
      <c r="L402" s="68" t="s">
        <v>4489</v>
      </c>
      <c r="M402" s="71" t="s">
        <v>4488</v>
      </c>
      <c r="N402" t="s">
        <v>629</v>
      </c>
      <c r="O402" t="s">
        <v>1120</v>
      </c>
      <c r="P402" t="str">
        <f t="shared" si="6"/>
        <v>Izr_23/24_VS_INFS_3</v>
      </c>
      <c r="Q402">
        <f>VLOOKUP(P402,ar_skupina!L$2:M$136,2,FALSE())</f>
        <v>105</v>
      </c>
    </row>
    <row r="403" spans="1:17" ht="20.100000000000001" customHeight="1" x14ac:dyDescent="0.25">
      <c r="A403" s="67">
        <v>402</v>
      </c>
      <c r="B403" s="67">
        <v>5</v>
      </c>
      <c r="C403" s="68" t="s">
        <v>2902</v>
      </c>
      <c r="D403" s="68" t="s">
        <v>3216</v>
      </c>
      <c r="E403" s="67">
        <v>80401</v>
      </c>
      <c r="F403" s="67">
        <v>1008000401</v>
      </c>
      <c r="G403" s="68" t="s">
        <v>4077</v>
      </c>
      <c r="H403" s="68" t="s">
        <v>3725</v>
      </c>
      <c r="I403" s="69">
        <v>44470</v>
      </c>
      <c r="J403" s="69">
        <v>45200</v>
      </c>
      <c r="K403" s="76">
        <v>45565</v>
      </c>
      <c r="L403" s="68" t="s">
        <v>4489</v>
      </c>
      <c r="M403" s="71" t="s">
        <v>4488</v>
      </c>
      <c r="N403" t="s">
        <v>629</v>
      </c>
      <c r="O403" t="s">
        <v>1120</v>
      </c>
      <c r="P403" t="str">
        <f t="shared" si="6"/>
        <v>Izr_23/24_VS_INFS_3</v>
      </c>
      <c r="Q403">
        <f>VLOOKUP(P403,ar_skupina!L$2:M$136,2,FALSE())</f>
        <v>105</v>
      </c>
    </row>
    <row r="404" spans="1:17" ht="20.100000000000001" customHeight="1" x14ac:dyDescent="0.25">
      <c r="A404" s="67">
        <v>403</v>
      </c>
      <c r="B404" s="67">
        <v>5</v>
      </c>
      <c r="C404" s="68" t="s">
        <v>3217</v>
      </c>
      <c r="D404" s="68" t="s">
        <v>3218</v>
      </c>
      <c r="E404" s="67">
        <v>80402</v>
      </c>
      <c r="F404" s="67">
        <v>1008000402</v>
      </c>
      <c r="G404" s="68" t="s">
        <v>4078</v>
      </c>
      <c r="H404" s="68" t="s">
        <v>3725</v>
      </c>
      <c r="I404" s="69">
        <v>44470</v>
      </c>
      <c r="J404" s="69">
        <v>45200</v>
      </c>
      <c r="K404" s="76">
        <v>45565</v>
      </c>
      <c r="L404" s="68" t="s">
        <v>4489</v>
      </c>
      <c r="M404" s="71" t="s">
        <v>4488</v>
      </c>
      <c r="N404" t="s">
        <v>629</v>
      </c>
      <c r="O404" t="s">
        <v>1120</v>
      </c>
      <c r="P404" t="str">
        <f t="shared" si="6"/>
        <v>Izr_23/24_VS_INFS_3</v>
      </c>
      <c r="Q404">
        <f>VLOOKUP(P404,ar_skupina!L$2:M$136,2,FALSE())</f>
        <v>105</v>
      </c>
    </row>
    <row r="405" spans="1:17" ht="20.100000000000001" customHeight="1" x14ac:dyDescent="0.25">
      <c r="A405" s="67">
        <v>404</v>
      </c>
      <c r="B405" s="67">
        <v>5</v>
      </c>
      <c r="C405" s="68" t="s">
        <v>3219</v>
      </c>
      <c r="D405" s="68" t="s">
        <v>3220</v>
      </c>
      <c r="E405" s="67">
        <v>80403</v>
      </c>
      <c r="F405" s="67">
        <v>1008000403</v>
      </c>
      <c r="G405" s="68" t="s">
        <v>4079</v>
      </c>
      <c r="H405" s="68" t="s">
        <v>3725</v>
      </c>
      <c r="I405" s="69">
        <v>44470</v>
      </c>
      <c r="J405" s="69">
        <v>45200</v>
      </c>
      <c r="K405" s="76">
        <v>45565</v>
      </c>
      <c r="L405" s="68" t="s">
        <v>4489</v>
      </c>
      <c r="M405" s="71" t="s">
        <v>4488</v>
      </c>
      <c r="N405" t="s">
        <v>629</v>
      </c>
      <c r="O405" t="s">
        <v>1120</v>
      </c>
      <c r="P405" t="str">
        <f t="shared" si="6"/>
        <v>Izr_23/24_VS_INFS_3</v>
      </c>
      <c r="Q405">
        <f>VLOOKUP(P405,ar_skupina!L$2:M$136,2,FALSE())</f>
        <v>105</v>
      </c>
    </row>
    <row r="406" spans="1:17" ht="20.100000000000001" customHeight="1" x14ac:dyDescent="0.25">
      <c r="A406" s="67">
        <v>405</v>
      </c>
      <c r="B406" s="67">
        <v>5</v>
      </c>
      <c r="C406" s="68" t="s">
        <v>3221</v>
      </c>
      <c r="D406" s="68" t="s">
        <v>2924</v>
      </c>
      <c r="E406" s="67">
        <v>80404</v>
      </c>
      <c r="F406" s="67">
        <v>1008000404</v>
      </c>
      <c r="G406" s="68" t="s">
        <v>4080</v>
      </c>
      <c r="H406" s="68" t="s">
        <v>3725</v>
      </c>
      <c r="I406" s="69">
        <v>44470</v>
      </c>
      <c r="J406" s="69">
        <v>45200</v>
      </c>
      <c r="K406" s="76">
        <v>45565</v>
      </c>
      <c r="L406" s="68" t="s">
        <v>4489</v>
      </c>
      <c r="M406" s="71" t="s">
        <v>4488</v>
      </c>
      <c r="N406" t="s">
        <v>629</v>
      </c>
      <c r="O406" t="s">
        <v>1120</v>
      </c>
      <c r="P406" t="str">
        <f t="shared" si="6"/>
        <v>Izr_23/24_VS_INFS_3</v>
      </c>
      <c r="Q406">
        <f>VLOOKUP(P406,ar_skupina!L$2:M$136,2,FALSE())</f>
        <v>105</v>
      </c>
    </row>
    <row r="407" spans="1:17" ht="20.100000000000001" customHeight="1" x14ac:dyDescent="0.25">
      <c r="A407" s="67">
        <v>406</v>
      </c>
      <c r="B407" s="67">
        <v>5</v>
      </c>
      <c r="C407" s="68" t="s">
        <v>3222</v>
      </c>
      <c r="D407" s="68" t="s">
        <v>2724</v>
      </c>
      <c r="E407" s="67">
        <v>80405</v>
      </c>
      <c r="F407" s="67">
        <v>1008000405</v>
      </c>
      <c r="G407" s="68" t="s">
        <v>4081</v>
      </c>
      <c r="H407" s="68" t="s">
        <v>3725</v>
      </c>
      <c r="I407" s="69">
        <v>44470</v>
      </c>
      <c r="J407" s="69">
        <v>45200</v>
      </c>
      <c r="K407" s="76">
        <v>45565</v>
      </c>
      <c r="L407" s="68" t="s">
        <v>4489</v>
      </c>
      <c r="M407" s="71" t="s">
        <v>4488</v>
      </c>
      <c r="N407" t="s">
        <v>629</v>
      </c>
      <c r="O407" t="s">
        <v>1120</v>
      </c>
      <c r="P407" t="str">
        <f t="shared" si="6"/>
        <v>Izr_23/24_VS_IPOS_3</v>
      </c>
      <c r="Q407">
        <f>VLOOKUP(P407,ar_skupina!L$2:M$136,2,FALSE())</f>
        <v>106</v>
      </c>
    </row>
    <row r="408" spans="1:17" ht="20.100000000000001" customHeight="1" x14ac:dyDescent="0.25">
      <c r="A408" s="67">
        <v>407</v>
      </c>
      <c r="B408" s="67">
        <v>17</v>
      </c>
      <c r="C408" s="68" t="s">
        <v>3074</v>
      </c>
      <c r="D408" s="68" t="s">
        <v>3223</v>
      </c>
      <c r="E408" s="67">
        <v>80406</v>
      </c>
      <c r="F408" s="67">
        <v>1008000406</v>
      </c>
      <c r="G408" s="68" t="s">
        <v>4082</v>
      </c>
      <c r="H408" s="68" t="s">
        <v>3673</v>
      </c>
      <c r="I408" s="69">
        <v>45200</v>
      </c>
      <c r="J408" s="69">
        <v>45200</v>
      </c>
      <c r="K408" s="76">
        <v>45565</v>
      </c>
      <c r="L408" s="68" t="s">
        <v>3674</v>
      </c>
      <c r="M408" s="71" t="s">
        <v>4488</v>
      </c>
      <c r="N408" t="s">
        <v>635</v>
      </c>
      <c r="O408" t="s">
        <v>1118</v>
      </c>
      <c r="P408" t="str">
        <f t="shared" si="6"/>
        <v>Red_23/24_UN_IPOS_1</v>
      </c>
      <c r="Q408">
        <f>VLOOKUP(P408,ar_skupina!L$2:M$136,2,FALSE())</f>
        <v>52</v>
      </c>
    </row>
    <row r="409" spans="1:17" ht="20.100000000000001" customHeight="1" x14ac:dyDescent="0.25">
      <c r="A409" s="67">
        <v>408</v>
      </c>
      <c r="B409" s="67">
        <v>17</v>
      </c>
      <c r="C409" s="68" t="s">
        <v>2884</v>
      </c>
      <c r="D409" s="68" t="s">
        <v>3224</v>
      </c>
      <c r="E409" s="67">
        <v>80407</v>
      </c>
      <c r="F409" s="67">
        <v>1008000407</v>
      </c>
      <c r="G409" s="68" t="s">
        <v>4083</v>
      </c>
      <c r="H409" s="68" t="s">
        <v>3673</v>
      </c>
      <c r="I409" s="69">
        <v>45200</v>
      </c>
      <c r="J409" s="69">
        <v>45200</v>
      </c>
      <c r="K409" s="76">
        <v>45565</v>
      </c>
      <c r="L409" s="68" t="s">
        <v>3674</v>
      </c>
      <c r="M409" s="71" t="s">
        <v>4488</v>
      </c>
      <c r="N409" t="s">
        <v>635</v>
      </c>
      <c r="O409" t="s">
        <v>1118</v>
      </c>
      <c r="P409" t="str">
        <f t="shared" si="6"/>
        <v>Red_23/24_UN_IPOS_1</v>
      </c>
      <c r="Q409">
        <f>VLOOKUP(P409,ar_skupina!L$2:M$136,2,FALSE())</f>
        <v>52</v>
      </c>
    </row>
    <row r="410" spans="1:17" ht="20.100000000000001" customHeight="1" x14ac:dyDescent="0.25">
      <c r="A410" s="67">
        <v>409</v>
      </c>
      <c r="B410" s="67">
        <v>17</v>
      </c>
      <c r="C410" s="68" t="s">
        <v>3225</v>
      </c>
      <c r="D410" s="68" t="s">
        <v>3226</v>
      </c>
      <c r="E410" s="67">
        <v>80408</v>
      </c>
      <c r="F410" s="67">
        <v>1008000408</v>
      </c>
      <c r="G410" s="68" t="s">
        <v>4084</v>
      </c>
      <c r="H410" s="68" t="s">
        <v>3673</v>
      </c>
      <c r="I410" s="69">
        <v>45200</v>
      </c>
      <c r="J410" s="69">
        <v>45200</v>
      </c>
      <c r="K410" s="76">
        <v>45565</v>
      </c>
      <c r="L410" s="68" t="s">
        <v>3674</v>
      </c>
      <c r="M410" s="71" t="s">
        <v>4488</v>
      </c>
      <c r="N410" t="s">
        <v>635</v>
      </c>
      <c r="O410" t="s">
        <v>1118</v>
      </c>
      <c r="P410" t="str">
        <f t="shared" si="6"/>
        <v>Red_23/24_UN_IPOS_1</v>
      </c>
      <c r="Q410">
        <f>VLOOKUP(P410,ar_skupina!L$2:M$136,2,FALSE())</f>
        <v>52</v>
      </c>
    </row>
    <row r="411" spans="1:17" ht="20.100000000000001" customHeight="1" x14ac:dyDescent="0.25">
      <c r="A411" s="67">
        <v>410</v>
      </c>
      <c r="B411" s="67">
        <v>17</v>
      </c>
      <c r="C411" s="68" t="s">
        <v>3227</v>
      </c>
      <c r="D411" s="68" t="s">
        <v>3228</v>
      </c>
      <c r="E411" s="67">
        <v>80409</v>
      </c>
      <c r="F411" s="67">
        <v>1008000409</v>
      </c>
      <c r="G411" s="68" t="s">
        <v>4085</v>
      </c>
      <c r="H411" s="68" t="s">
        <v>3673</v>
      </c>
      <c r="I411" s="69">
        <v>45200</v>
      </c>
      <c r="J411" s="69">
        <v>45200</v>
      </c>
      <c r="K411" s="76">
        <v>45565</v>
      </c>
      <c r="L411" s="68" t="s">
        <v>3674</v>
      </c>
      <c r="M411" s="71" t="s">
        <v>4488</v>
      </c>
      <c r="N411" t="s">
        <v>635</v>
      </c>
      <c r="O411" t="s">
        <v>1118</v>
      </c>
      <c r="P411" t="str">
        <f t="shared" si="6"/>
        <v>Red_23/24_UN_IPOS_1</v>
      </c>
      <c r="Q411">
        <f>VLOOKUP(P411,ar_skupina!L$2:M$136,2,FALSE())</f>
        <v>52</v>
      </c>
    </row>
    <row r="412" spans="1:17" ht="20.100000000000001" customHeight="1" x14ac:dyDescent="0.25">
      <c r="A412" s="67">
        <v>411</v>
      </c>
      <c r="B412" s="67">
        <v>17</v>
      </c>
      <c r="C412" s="68" t="s">
        <v>3229</v>
      </c>
      <c r="D412" s="68" t="s">
        <v>3230</v>
      </c>
      <c r="E412" s="67">
        <v>80410</v>
      </c>
      <c r="F412" s="67">
        <v>1008000410</v>
      </c>
      <c r="G412" s="68" t="s">
        <v>4086</v>
      </c>
      <c r="H412" s="68" t="s">
        <v>3673</v>
      </c>
      <c r="I412" s="69">
        <v>45200</v>
      </c>
      <c r="J412" s="69">
        <v>45200</v>
      </c>
      <c r="K412" s="76">
        <v>45565</v>
      </c>
      <c r="L412" s="68" t="s">
        <v>3674</v>
      </c>
      <c r="M412" s="71" t="s">
        <v>4488</v>
      </c>
      <c r="N412" t="s">
        <v>635</v>
      </c>
      <c r="O412" t="s">
        <v>1118</v>
      </c>
      <c r="P412" t="str">
        <f t="shared" si="6"/>
        <v>Red_23/24_UN_IPOS_1</v>
      </c>
      <c r="Q412">
        <f>VLOOKUP(P412,ar_skupina!L$2:M$136,2,FALSE())</f>
        <v>52</v>
      </c>
    </row>
    <row r="413" spans="1:17" ht="20.100000000000001" customHeight="1" x14ac:dyDescent="0.25">
      <c r="A413" s="67">
        <v>412</v>
      </c>
      <c r="B413" s="67">
        <v>17</v>
      </c>
      <c r="C413" s="68" t="s">
        <v>2686</v>
      </c>
      <c r="D413" s="68" t="s">
        <v>2782</v>
      </c>
      <c r="E413" s="67">
        <v>80411</v>
      </c>
      <c r="F413" s="67">
        <v>1008000411</v>
      </c>
      <c r="G413" s="68" t="s">
        <v>4087</v>
      </c>
      <c r="H413" s="68" t="s">
        <v>3673</v>
      </c>
      <c r="I413" s="69">
        <v>45200</v>
      </c>
      <c r="J413" s="69">
        <v>45200</v>
      </c>
      <c r="K413" s="76">
        <v>45565</v>
      </c>
      <c r="L413" s="68" t="s">
        <v>3674</v>
      </c>
      <c r="M413" s="71" t="s">
        <v>4488</v>
      </c>
      <c r="N413" t="s">
        <v>635</v>
      </c>
      <c r="O413" t="s">
        <v>1118</v>
      </c>
      <c r="P413" t="str">
        <f t="shared" si="6"/>
        <v>Red_23/24_UN_IPOS_1</v>
      </c>
      <c r="Q413">
        <f>VLOOKUP(P413,ar_skupina!L$2:M$136,2,FALSE())</f>
        <v>52</v>
      </c>
    </row>
    <row r="414" spans="1:17" ht="20.100000000000001" customHeight="1" x14ac:dyDescent="0.25">
      <c r="A414" s="67">
        <v>413</v>
      </c>
      <c r="B414" s="67">
        <v>17</v>
      </c>
      <c r="C414" s="68" t="s">
        <v>3173</v>
      </c>
      <c r="D414" s="68" t="s">
        <v>3231</v>
      </c>
      <c r="E414" s="67">
        <v>80412</v>
      </c>
      <c r="F414" s="67">
        <v>1008000412</v>
      </c>
      <c r="G414" s="68" t="s">
        <v>4088</v>
      </c>
      <c r="H414" s="68" t="s">
        <v>3673</v>
      </c>
      <c r="I414" s="69">
        <v>45200</v>
      </c>
      <c r="J414" s="69">
        <v>45200</v>
      </c>
      <c r="K414" s="76">
        <v>45565</v>
      </c>
      <c r="L414" s="68" t="s">
        <v>3674</v>
      </c>
      <c r="M414" s="71" t="s">
        <v>4488</v>
      </c>
      <c r="N414" t="s">
        <v>635</v>
      </c>
      <c r="O414" t="s">
        <v>1118</v>
      </c>
      <c r="P414" t="str">
        <f t="shared" si="6"/>
        <v>Red_23/24_UN_IPOS_1</v>
      </c>
      <c r="Q414">
        <f>VLOOKUP(P414,ar_skupina!L$2:M$136,2,FALSE())</f>
        <v>52</v>
      </c>
    </row>
    <row r="415" spans="1:17" ht="20.100000000000001" customHeight="1" x14ac:dyDescent="0.25">
      <c r="A415" s="67">
        <v>414</v>
      </c>
      <c r="B415" s="67">
        <v>2</v>
      </c>
      <c r="C415" s="68" t="s">
        <v>2777</v>
      </c>
      <c r="D415" s="68" t="s">
        <v>3117</v>
      </c>
      <c r="E415" s="67">
        <v>80413</v>
      </c>
      <c r="F415" s="67">
        <v>1008000413</v>
      </c>
      <c r="G415" s="68" t="s">
        <v>4089</v>
      </c>
      <c r="H415" s="68" t="s">
        <v>3708</v>
      </c>
      <c r="I415" s="69">
        <v>44835</v>
      </c>
      <c r="J415" s="69">
        <v>45200</v>
      </c>
      <c r="K415" s="76">
        <v>45565</v>
      </c>
      <c r="L415" s="68" t="s">
        <v>3674</v>
      </c>
      <c r="M415" s="71" t="s">
        <v>4488</v>
      </c>
      <c r="N415" t="s">
        <v>635</v>
      </c>
      <c r="O415" t="s">
        <v>1118</v>
      </c>
      <c r="P415" t="str">
        <f t="shared" si="6"/>
        <v>Red_23/24_UN_IPOS_2</v>
      </c>
      <c r="Q415">
        <f>VLOOKUP(P415,ar_skupina!L$2:M$136,2,FALSE())</f>
        <v>65</v>
      </c>
    </row>
    <row r="416" spans="1:17" ht="20.100000000000001" customHeight="1" x14ac:dyDescent="0.25">
      <c r="A416" s="67">
        <v>415</v>
      </c>
      <c r="B416" s="67">
        <v>2</v>
      </c>
      <c r="C416" s="68" t="s">
        <v>3232</v>
      </c>
      <c r="D416" s="68" t="s">
        <v>2825</v>
      </c>
      <c r="E416" s="67">
        <v>80414</v>
      </c>
      <c r="F416" s="67">
        <v>1008000414</v>
      </c>
      <c r="G416" s="68" t="s">
        <v>4090</v>
      </c>
      <c r="H416" s="68" t="s">
        <v>3708</v>
      </c>
      <c r="I416" s="69">
        <v>44835</v>
      </c>
      <c r="J416" s="69">
        <v>45200</v>
      </c>
      <c r="K416" s="76">
        <v>45565</v>
      </c>
      <c r="L416" s="68" t="s">
        <v>3674</v>
      </c>
      <c r="M416" s="71" t="s">
        <v>4488</v>
      </c>
      <c r="N416" t="s">
        <v>635</v>
      </c>
      <c r="O416" t="s">
        <v>1118</v>
      </c>
      <c r="P416" t="str">
        <f t="shared" si="6"/>
        <v>Red_23/24_UN_IPOS_2</v>
      </c>
      <c r="Q416">
        <f>VLOOKUP(P416,ar_skupina!L$2:M$136,2,FALSE())</f>
        <v>65</v>
      </c>
    </row>
    <row r="417" spans="1:17" ht="20.100000000000001" customHeight="1" x14ac:dyDescent="0.25">
      <c r="A417" s="67">
        <v>416</v>
      </c>
      <c r="B417" s="67">
        <v>2</v>
      </c>
      <c r="C417" s="68" t="s">
        <v>3233</v>
      </c>
      <c r="D417" s="68" t="s">
        <v>3234</v>
      </c>
      <c r="E417" s="67">
        <v>80415</v>
      </c>
      <c r="F417" s="67">
        <v>1008000415</v>
      </c>
      <c r="G417" s="68" t="s">
        <v>4091</v>
      </c>
      <c r="H417" s="68" t="s">
        <v>3708</v>
      </c>
      <c r="I417" s="69">
        <v>44835</v>
      </c>
      <c r="J417" s="69">
        <v>45200</v>
      </c>
      <c r="K417" s="76">
        <v>45565</v>
      </c>
      <c r="L417" s="68" t="s">
        <v>3674</v>
      </c>
      <c r="M417" s="71" t="s">
        <v>4488</v>
      </c>
      <c r="N417" t="s">
        <v>635</v>
      </c>
      <c r="O417" t="s">
        <v>1118</v>
      </c>
      <c r="P417" t="str">
        <f t="shared" si="6"/>
        <v>Red_23/24_UN_IPOS_2</v>
      </c>
      <c r="Q417">
        <f>VLOOKUP(P417,ar_skupina!L$2:M$136,2,FALSE())</f>
        <v>65</v>
      </c>
    </row>
    <row r="418" spans="1:17" ht="20.100000000000001" customHeight="1" x14ac:dyDescent="0.25">
      <c r="A418" s="67">
        <v>417</v>
      </c>
      <c r="B418" s="67">
        <v>2</v>
      </c>
      <c r="C418" s="68" t="s">
        <v>3235</v>
      </c>
      <c r="D418" s="68" t="s">
        <v>2739</v>
      </c>
      <c r="E418" s="67">
        <v>80416</v>
      </c>
      <c r="F418" s="67">
        <v>1008000416</v>
      </c>
      <c r="G418" s="68" t="s">
        <v>4092</v>
      </c>
      <c r="H418" s="68" t="s">
        <v>3708</v>
      </c>
      <c r="I418" s="69">
        <v>44835</v>
      </c>
      <c r="J418" s="69">
        <v>45200</v>
      </c>
      <c r="K418" s="76">
        <v>45565</v>
      </c>
      <c r="L418" s="68" t="s">
        <v>3674</v>
      </c>
      <c r="M418" s="71" t="s">
        <v>4488</v>
      </c>
      <c r="N418" t="s">
        <v>635</v>
      </c>
      <c r="O418" t="s">
        <v>1118</v>
      </c>
      <c r="P418" t="str">
        <f t="shared" si="6"/>
        <v>Red_23/24_UN_IPOS_2</v>
      </c>
      <c r="Q418">
        <f>VLOOKUP(P418,ar_skupina!L$2:M$136,2,FALSE())</f>
        <v>65</v>
      </c>
    </row>
    <row r="419" spans="1:17" ht="20.100000000000001" customHeight="1" x14ac:dyDescent="0.25">
      <c r="A419" s="67">
        <v>418</v>
      </c>
      <c r="B419" s="67">
        <v>2</v>
      </c>
      <c r="C419" s="68" t="s">
        <v>3083</v>
      </c>
      <c r="D419" s="68" t="s">
        <v>3236</v>
      </c>
      <c r="E419" s="67">
        <v>80417</v>
      </c>
      <c r="F419" s="67">
        <v>1008000417</v>
      </c>
      <c r="G419" s="68" t="s">
        <v>4093</v>
      </c>
      <c r="H419" s="68" t="s">
        <v>3725</v>
      </c>
      <c r="I419" s="69">
        <v>44470</v>
      </c>
      <c r="J419" s="69">
        <v>45200</v>
      </c>
      <c r="K419" s="76">
        <v>45565</v>
      </c>
      <c r="L419" s="68" t="s">
        <v>3674</v>
      </c>
      <c r="M419" s="71" t="s">
        <v>4488</v>
      </c>
      <c r="N419" t="s">
        <v>635</v>
      </c>
      <c r="O419" t="s">
        <v>1118</v>
      </c>
      <c r="P419" t="str">
        <f t="shared" si="6"/>
        <v>Red_23/24_UN_IPOS_3</v>
      </c>
      <c r="Q419">
        <f>VLOOKUP(P419,ar_skupina!L$2:M$136,2,FALSE())</f>
        <v>72</v>
      </c>
    </row>
    <row r="420" spans="1:17" ht="20.100000000000001" customHeight="1" x14ac:dyDescent="0.25">
      <c r="A420" s="67">
        <v>419</v>
      </c>
      <c r="B420" s="67">
        <v>2</v>
      </c>
      <c r="C420" s="68" t="s">
        <v>3237</v>
      </c>
      <c r="D420" s="68" t="s">
        <v>3238</v>
      </c>
      <c r="E420" s="67">
        <v>80418</v>
      </c>
      <c r="F420" s="67">
        <v>1008000418</v>
      </c>
      <c r="G420" s="68" t="s">
        <v>4094</v>
      </c>
      <c r="H420" s="68" t="s">
        <v>3725</v>
      </c>
      <c r="I420" s="69">
        <v>44470</v>
      </c>
      <c r="J420" s="69">
        <v>45200</v>
      </c>
      <c r="K420" s="76">
        <v>45565</v>
      </c>
      <c r="L420" s="68" t="s">
        <v>3674</v>
      </c>
      <c r="M420" s="71" t="s">
        <v>4488</v>
      </c>
      <c r="N420" t="s">
        <v>635</v>
      </c>
      <c r="O420" t="s">
        <v>1118</v>
      </c>
      <c r="P420" t="str">
        <f t="shared" si="6"/>
        <v>Red_23/24_UN_IPOS_3</v>
      </c>
      <c r="Q420">
        <f>VLOOKUP(P420,ar_skupina!L$2:M$136,2,FALSE())</f>
        <v>72</v>
      </c>
    </row>
    <row r="421" spans="1:17" ht="20.100000000000001" customHeight="1" x14ac:dyDescent="0.25">
      <c r="A421" s="67">
        <v>420</v>
      </c>
      <c r="B421" s="67">
        <v>2</v>
      </c>
      <c r="C421" s="68" t="s">
        <v>3239</v>
      </c>
      <c r="D421" s="68" t="s">
        <v>3240</v>
      </c>
      <c r="E421" s="67">
        <v>80419</v>
      </c>
      <c r="F421" s="67">
        <v>1008000419</v>
      </c>
      <c r="G421" s="68" t="s">
        <v>4095</v>
      </c>
      <c r="H421" s="68" t="s">
        <v>3725</v>
      </c>
      <c r="I421" s="69">
        <v>44470</v>
      </c>
      <c r="J421" s="69">
        <v>45200</v>
      </c>
      <c r="K421" s="76">
        <v>45565</v>
      </c>
      <c r="L421" s="68" t="s">
        <v>3674</v>
      </c>
      <c r="M421" s="71" t="s">
        <v>4488</v>
      </c>
      <c r="N421" t="s">
        <v>635</v>
      </c>
      <c r="O421" t="s">
        <v>1118</v>
      </c>
      <c r="P421" t="str">
        <f t="shared" si="6"/>
        <v>Red_23/24_UN_IPOS_3</v>
      </c>
      <c r="Q421">
        <f>VLOOKUP(P421,ar_skupina!L$2:M$136,2,FALSE())</f>
        <v>72</v>
      </c>
    </row>
    <row r="422" spans="1:17" ht="20.100000000000001" customHeight="1" x14ac:dyDescent="0.25">
      <c r="A422" s="67">
        <v>421</v>
      </c>
      <c r="B422" s="67">
        <v>2</v>
      </c>
      <c r="C422" s="68" t="s">
        <v>3241</v>
      </c>
      <c r="D422" s="68" t="s">
        <v>3242</v>
      </c>
      <c r="E422" s="67">
        <v>80420</v>
      </c>
      <c r="F422" s="67">
        <v>1008000420</v>
      </c>
      <c r="G422" s="68" t="s">
        <v>4096</v>
      </c>
      <c r="H422" s="68" t="s">
        <v>3725</v>
      </c>
      <c r="I422" s="69">
        <v>44470</v>
      </c>
      <c r="J422" s="69">
        <v>45200</v>
      </c>
      <c r="K422" s="76">
        <v>45565</v>
      </c>
      <c r="L422" s="68" t="s">
        <v>3674</v>
      </c>
      <c r="M422" s="71" t="s">
        <v>4488</v>
      </c>
      <c r="N422" t="s">
        <v>635</v>
      </c>
      <c r="O422" t="s">
        <v>1118</v>
      </c>
      <c r="P422" t="str">
        <f t="shared" si="6"/>
        <v>Red_23/24_UN_IPOS_3</v>
      </c>
      <c r="Q422">
        <f>VLOOKUP(P422,ar_skupina!L$2:M$136,2,FALSE())</f>
        <v>72</v>
      </c>
    </row>
    <row r="423" spans="1:17" ht="20.100000000000001" customHeight="1" x14ac:dyDescent="0.25">
      <c r="A423" s="67">
        <v>422</v>
      </c>
      <c r="B423" s="67">
        <v>2</v>
      </c>
      <c r="C423" s="68" t="s">
        <v>3243</v>
      </c>
      <c r="D423" s="68" t="s">
        <v>3244</v>
      </c>
      <c r="E423" s="67">
        <v>80421</v>
      </c>
      <c r="F423" s="67">
        <v>1008000421</v>
      </c>
      <c r="G423" s="68" t="s">
        <v>4097</v>
      </c>
      <c r="H423" s="68" t="s">
        <v>3725</v>
      </c>
      <c r="I423" s="69">
        <v>44470</v>
      </c>
      <c r="J423" s="69">
        <v>45200</v>
      </c>
      <c r="K423" s="76">
        <v>45565</v>
      </c>
      <c r="L423" s="68" t="s">
        <v>3674</v>
      </c>
      <c r="M423" s="71" t="s">
        <v>4488</v>
      </c>
      <c r="N423" t="s">
        <v>635</v>
      </c>
      <c r="O423" t="s">
        <v>1118</v>
      </c>
      <c r="P423" t="str">
        <f t="shared" si="6"/>
        <v>Red_23/24_UN_IPOS_3</v>
      </c>
      <c r="Q423">
        <f>VLOOKUP(P423,ar_skupina!L$2:M$136,2,FALSE())</f>
        <v>72</v>
      </c>
    </row>
    <row r="424" spans="1:17" ht="20.100000000000001" customHeight="1" x14ac:dyDescent="0.25">
      <c r="A424" s="67">
        <v>423</v>
      </c>
      <c r="B424" s="67">
        <v>2</v>
      </c>
      <c r="C424" s="68" t="s">
        <v>3237</v>
      </c>
      <c r="D424" s="68" t="s">
        <v>3230</v>
      </c>
      <c r="E424" s="67">
        <v>80422</v>
      </c>
      <c r="F424" s="67">
        <v>1008000422</v>
      </c>
      <c r="G424" s="68" t="s">
        <v>4098</v>
      </c>
      <c r="H424" s="68" t="s">
        <v>3725</v>
      </c>
      <c r="I424" s="69">
        <v>44470</v>
      </c>
      <c r="J424" s="69">
        <v>45200</v>
      </c>
      <c r="K424" s="76">
        <v>45565</v>
      </c>
      <c r="L424" s="68" t="s">
        <v>3674</v>
      </c>
      <c r="M424" s="71" t="s">
        <v>4488</v>
      </c>
      <c r="N424" t="s">
        <v>635</v>
      </c>
      <c r="O424" t="s">
        <v>1118</v>
      </c>
      <c r="P424" t="str">
        <f t="shared" si="6"/>
        <v>Red_23/24_UN_IPOS_3</v>
      </c>
      <c r="Q424">
        <f>VLOOKUP(P424,ar_skupina!L$2:M$136,2,FALSE())</f>
        <v>72</v>
      </c>
    </row>
    <row r="425" spans="1:17" ht="20.100000000000001" customHeight="1" x14ac:dyDescent="0.25">
      <c r="A425" s="67">
        <v>424</v>
      </c>
      <c r="B425" s="67">
        <v>2</v>
      </c>
      <c r="C425" s="68" t="s">
        <v>3089</v>
      </c>
      <c r="D425" s="68" t="s">
        <v>3245</v>
      </c>
      <c r="E425" s="67">
        <v>80423</v>
      </c>
      <c r="F425" s="67">
        <v>1008000423</v>
      </c>
      <c r="G425" s="68" t="s">
        <v>4099</v>
      </c>
      <c r="H425" s="68" t="s">
        <v>3725</v>
      </c>
      <c r="I425" s="69">
        <v>44470</v>
      </c>
      <c r="J425" s="69">
        <v>45200</v>
      </c>
      <c r="K425" s="76">
        <v>45565</v>
      </c>
      <c r="L425" s="68" t="s">
        <v>3674</v>
      </c>
      <c r="M425" s="71" t="s">
        <v>4488</v>
      </c>
      <c r="N425" t="s">
        <v>635</v>
      </c>
      <c r="O425" t="s">
        <v>1118</v>
      </c>
      <c r="P425" t="str">
        <f t="shared" si="6"/>
        <v>Red_23/24_UN_IPOS_3</v>
      </c>
      <c r="Q425">
        <f>VLOOKUP(P425,ar_skupina!L$2:M$136,2,FALSE())</f>
        <v>72</v>
      </c>
    </row>
    <row r="426" spans="1:17" ht="20.100000000000001" customHeight="1" x14ac:dyDescent="0.25">
      <c r="A426" s="67">
        <v>425</v>
      </c>
      <c r="B426" s="67">
        <v>2</v>
      </c>
      <c r="C426" s="68" t="s">
        <v>3144</v>
      </c>
      <c r="D426" s="68" t="s">
        <v>3246</v>
      </c>
      <c r="E426" s="67">
        <v>80424</v>
      </c>
      <c r="F426" s="67">
        <v>1008000424</v>
      </c>
      <c r="G426" s="68" t="s">
        <v>4100</v>
      </c>
      <c r="H426" s="68" t="s">
        <v>2692</v>
      </c>
      <c r="I426" s="69">
        <v>44105</v>
      </c>
      <c r="J426" s="69">
        <v>45200</v>
      </c>
      <c r="K426" s="76">
        <v>45565</v>
      </c>
      <c r="L426" s="68" t="s">
        <v>3674</v>
      </c>
      <c r="M426" s="71" t="s">
        <v>4488</v>
      </c>
      <c r="N426" t="s">
        <v>635</v>
      </c>
      <c r="O426" t="s">
        <v>1118</v>
      </c>
    </row>
    <row r="427" spans="1:17" ht="20.100000000000001" customHeight="1" x14ac:dyDescent="0.25">
      <c r="A427" s="67">
        <v>426</v>
      </c>
      <c r="B427" s="67">
        <v>2</v>
      </c>
      <c r="C427" s="68" t="s">
        <v>2970</v>
      </c>
      <c r="D427" s="68" t="s">
        <v>3247</v>
      </c>
      <c r="E427" s="67">
        <v>80425</v>
      </c>
      <c r="F427" s="67">
        <v>1008000425</v>
      </c>
      <c r="G427" s="68" t="s">
        <v>4101</v>
      </c>
      <c r="H427" s="68" t="s">
        <v>2692</v>
      </c>
      <c r="I427" s="69">
        <v>44105</v>
      </c>
      <c r="J427" s="69">
        <v>45200</v>
      </c>
      <c r="K427" s="76">
        <v>45565</v>
      </c>
      <c r="L427" s="68" t="s">
        <v>3674</v>
      </c>
      <c r="M427" s="71" t="s">
        <v>4488</v>
      </c>
      <c r="N427" t="s">
        <v>635</v>
      </c>
      <c r="O427" t="s">
        <v>1118</v>
      </c>
    </row>
    <row r="428" spans="1:17" ht="20.100000000000001" customHeight="1" x14ac:dyDescent="0.25">
      <c r="A428" s="67">
        <v>427</v>
      </c>
      <c r="B428" s="67">
        <v>2</v>
      </c>
      <c r="C428" s="68" t="s">
        <v>2997</v>
      </c>
      <c r="D428" s="68" t="s">
        <v>3248</v>
      </c>
      <c r="E428" s="67">
        <v>80426</v>
      </c>
      <c r="F428" s="67">
        <v>1008000426</v>
      </c>
      <c r="G428" s="68" t="s">
        <v>4102</v>
      </c>
      <c r="H428" s="68" t="s">
        <v>2692</v>
      </c>
      <c r="I428" s="69">
        <v>44105</v>
      </c>
      <c r="J428" s="69">
        <v>45200</v>
      </c>
      <c r="K428" s="76">
        <v>45565</v>
      </c>
      <c r="L428" s="68" t="s">
        <v>3674</v>
      </c>
      <c r="M428" s="71" t="s">
        <v>4488</v>
      </c>
      <c r="N428" t="s">
        <v>635</v>
      </c>
      <c r="O428" t="s">
        <v>1118</v>
      </c>
    </row>
    <row r="429" spans="1:17" ht="20.100000000000001" customHeight="1" x14ac:dyDescent="0.25">
      <c r="A429" s="67">
        <v>428</v>
      </c>
      <c r="B429" s="67">
        <v>2</v>
      </c>
      <c r="C429" s="68" t="s">
        <v>3249</v>
      </c>
      <c r="D429" s="68" t="s">
        <v>3250</v>
      </c>
      <c r="E429" s="67">
        <v>80427</v>
      </c>
      <c r="F429" s="67">
        <v>1008000427</v>
      </c>
      <c r="G429" s="68" t="s">
        <v>4103</v>
      </c>
      <c r="H429" s="68" t="s">
        <v>2692</v>
      </c>
      <c r="I429" s="69">
        <v>44105</v>
      </c>
      <c r="J429" s="69">
        <v>45200</v>
      </c>
      <c r="K429" s="76">
        <v>45565</v>
      </c>
      <c r="L429" s="68" t="s">
        <v>3674</v>
      </c>
      <c r="M429" s="71" t="s">
        <v>4488</v>
      </c>
      <c r="N429" t="s">
        <v>635</v>
      </c>
      <c r="O429" t="s">
        <v>1118</v>
      </c>
    </row>
    <row r="430" spans="1:17" ht="20.100000000000001" customHeight="1" x14ac:dyDescent="0.25">
      <c r="A430" s="67">
        <v>429</v>
      </c>
      <c r="B430" s="67">
        <v>2</v>
      </c>
      <c r="C430" s="68" t="s">
        <v>3087</v>
      </c>
      <c r="D430" s="68" t="s">
        <v>3251</v>
      </c>
      <c r="E430" s="67">
        <v>80428</v>
      </c>
      <c r="F430" s="67">
        <v>1008000428</v>
      </c>
      <c r="G430" s="68" t="s">
        <v>4104</v>
      </c>
      <c r="H430" s="68" t="s">
        <v>2692</v>
      </c>
      <c r="I430" s="69">
        <v>44105</v>
      </c>
      <c r="J430" s="69">
        <v>45200</v>
      </c>
      <c r="K430" s="76">
        <v>45565</v>
      </c>
      <c r="L430" s="68" t="s">
        <v>3674</v>
      </c>
      <c r="M430" s="71" t="s">
        <v>4488</v>
      </c>
      <c r="N430" t="s">
        <v>635</v>
      </c>
      <c r="O430" t="s">
        <v>1118</v>
      </c>
    </row>
    <row r="431" spans="1:17" ht="20.100000000000001" customHeight="1" x14ac:dyDescent="0.25">
      <c r="A431" s="67">
        <v>430</v>
      </c>
      <c r="B431" s="67">
        <v>2</v>
      </c>
      <c r="C431" s="68" t="s">
        <v>3031</v>
      </c>
      <c r="D431" s="68" t="s">
        <v>3252</v>
      </c>
      <c r="E431" s="67">
        <v>80429</v>
      </c>
      <c r="F431" s="67">
        <v>1008000429</v>
      </c>
      <c r="G431" s="68" t="s">
        <v>4105</v>
      </c>
      <c r="H431" s="68" t="s">
        <v>2692</v>
      </c>
      <c r="I431" s="69">
        <v>44105</v>
      </c>
      <c r="J431" s="69">
        <v>45200</v>
      </c>
      <c r="K431" s="76">
        <v>45565</v>
      </c>
      <c r="L431" s="68" t="s">
        <v>3674</v>
      </c>
      <c r="M431" s="71" t="s">
        <v>4488</v>
      </c>
      <c r="N431" t="s">
        <v>635</v>
      </c>
      <c r="O431" t="s">
        <v>1118</v>
      </c>
    </row>
    <row r="432" spans="1:17" ht="20.100000000000001" customHeight="1" x14ac:dyDescent="0.25">
      <c r="A432" s="67">
        <v>431</v>
      </c>
      <c r="B432" s="67">
        <v>2</v>
      </c>
      <c r="C432" s="68" t="s">
        <v>3253</v>
      </c>
      <c r="D432" s="68" t="s">
        <v>3254</v>
      </c>
      <c r="E432" s="67">
        <v>80430</v>
      </c>
      <c r="F432" s="67">
        <v>1008000430</v>
      </c>
      <c r="G432" s="68" t="s">
        <v>4106</v>
      </c>
      <c r="H432" s="68">
        <v>1</v>
      </c>
      <c r="I432" s="69">
        <v>44105</v>
      </c>
      <c r="J432" s="69">
        <v>45200</v>
      </c>
      <c r="K432" s="76">
        <v>45565</v>
      </c>
      <c r="L432" s="68" t="s">
        <v>3674</v>
      </c>
      <c r="M432" s="71" t="s">
        <v>4491</v>
      </c>
      <c r="N432" t="s">
        <v>635</v>
      </c>
      <c r="O432" t="s">
        <v>1118</v>
      </c>
    </row>
    <row r="433" spans="1:17" ht="20.100000000000001" customHeight="1" x14ac:dyDescent="0.25">
      <c r="A433" s="67">
        <v>432</v>
      </c>
      <c r="B433" s="67">
        <v>2</v>
      </c>
      <c r="C433" s="68" t="s">
        <v>2722</v>
      </c>
      <c r="D433" s="68" t="s">
        <v>3255</v>
      </c>
      <c r="E433" s="67">
        <v>80431</v>
      </c>
      <c r="F433" s="67">
        <v>1008000431</v>
      </c>
      <c r="G433" s="68" t="s">
        <v>4107</v>
      </c>
      <c r="H433" s="68">
        <v>1</v>
      </c>
      <c r="I433" s="69">
        <v>44105</v>
      </c>
      <c r="J433" s="69">
        <v>45200</v>
      </c>
      <c r="K433" s="76">
        <v>45565</v>
      </c>
      <c r="L433" s="68" t="s">
        <v>3674</v>
      </c>
      <c r="M433" s="71" t="s">
        <v>4491</v>
      </c>
      <c r="N433" t="s">
        <v>635</v>
      </c>
      <c r="O433" t="s">
        <v>1118</v>
      </c>
      <c r="P433" t="str">
        <f t="shared" si="6"/>
        <v>Red_23/24_UN_IPOS_1</v>
      </c>
      <c r="Q433">
        <f>VLOOKUP(P433,ar_skupina!L$2:M$136,2,FALSE())</f>
        <v>52</v>
      </c>
    </row>
    <row r="434" spans="1:17" ht="20.100000000000001" customHeight="1" x14ac:dyDescent="0.25">
      <c r="A434" s="67">
        <v>433</v>
      </c>
      <c r="B434" s="67">
        <v>2</v>
      </c>
      <c r="C434" s="68" t="s">
        <v>2706</v>
      </c>
      <c r="D434" s="68" t="s">
        <v>3256</v>
      </c>
      <c r="E434" s="67">
        <v>80432</v>
      </c>
      <c r="F434" s="67">
        <v>1008000432</v>
      </c>
      <c r="G434" s="68" t="s">
        <v>4108</v>
      </c>
      <c r="H434" s="68">
        <v>1</v>
      </c>
      <c r="I434" s="69">
        <v>44105</v>
      </c>
      <c r="J434" s="69">
        <v>45200</v>
      </c>
      <c r="K434" s="76">
        <v>45565</v>
      </c>
      <c r="L434" s="68" t="s">
        <v>3674</v>
      </c>
      <c r="M434" s="71" t="s">
        <v>4491</v>
      </c>
      <c r="N434" t="s">
        <v>635</v>
      </c>
      <c r="O434" t="s">
        <v>1118</v>
      </c>
      <c r="P434" t="str">
        <f t="shared" si="6"/>
        <v>Red_23/24_UN_IPOS_1</v>
      </c>
      <c r="Q434">
        <f>VLOOKUP(P434,ar_skupina!L$2:M$136,2,FALSE())</f>
        <v>52</v>
      </c>
    </row>
    <row r="435" spans="1:17" ht="20.100000000000001" customHeight="1" x14ac:dyDescent="0.25">
      <c r="A435" s="67">
        <v>434</v>
      </c>
      <c r="B435" s="67">
        <v>2</v>
      </c>
      <c r="C435" s="68" t="s">
        <v>2662</v>
      </c>
      <c r="D435" s="68" t="s">
        <v>2742</v>
      </c>
      <c r="E435" s="67">
        <v>80433</v>
      </c>
      <c r="F435" s="67">
        <v>1008000433</v>
      </c>
      <c r="G435" s="68" t="s">
        <v>4109</v>
      </c>
      <c r="H435" s="68">
        <v>1</v>
      </c>
      <c r="I435" s="69">
        <v>44105</v>
      </c>
      <c r="J435" s="69">
        <v>45200</v>
      </c>
      <c r="K435" s="76">
        <v>45565</v>
      </c>
      <c r="L435" s="68" t="s">
        <v>3674</v>
      </c>
      <c r="M435" s="71" t="s">
        <v>4491</v>
      </c>
      <c r="N435" t="s">
        <v>635</v>
      </c>
      <c r="O435" t="s">
        <v>1118</v>
      </c>
      <c r="P435" t="str">
        <f t="shared" si="6"/>
        <v>Red_23/24_UN_IPOS_1</v>
      </c>
      <c r="Q435">
        <f>VLOOKUP(P435,ar_skupina!L$2:M$136,2,FALSE())</f>
        <v>52</v>
      </c>
    </row>
    <row r="436" spans="1:17" ht="20.100000000000001" customHeight="1" x14ac:dyDescent="0.25">
      <c r="A436" s="67">
        <v>435</v>
      </c>
      <c r="B436" s="67">
        <v>2</v>
      </c>
      <c r="C436" s="68" t="s">
        <v>2585</v>
      </c>
      <c r="D436" s="68" t="s">
        <v>3257</v>
      </c>
      <c r="E436" s="67">
        <v>80434</v>
      </c>
      <c r="F436" s="67">
        <v>1008000434</v>
      </c>
      <c r="G436" s="68" t="s">
        <v>4110</v>
      </c>
      <c r="H436" s="68">
        <v>1</v>
      </c>
      <c r="I436" s="69">
        <v>44105</v>
      </c>
      <c r="J436" s="69">
        <v>45200</v>
      </c>
      <c r="K436" s="76">
        <v>45565</v>
      </c>
      <c r="L436" s="68" t="s">
        <v>3674</v>
      </c>
      <c r="M436" s="71" t="s">
        <v>4491</v>
      </c>
      <c r="N436" t="s">
        <v>635</v>
      </c>
      <c r="O436" t="s">
        <v>1118</v>
      </c>
      <c r="P436" t="str">
        <f t="shared" si="6"/>
        <v>Red_23/24_UN_IPOS_1</v>
      </c>
      <c r="Q436">
        <f>VLOOKUP(P436,ar_skupina!L$2:M$136,2,FALSE())</f>
        <v>52</v>
      </c>
    </row>
    <row r="437" spans="1:17" ht="20.100000000000001" customHeight="1" x14ac:dyDescent="0.25">
      <c r="A437" s="67">
        <v>436</v>
      </c>
      <c r="B437" s="67">
        <v>2</v>
      </c>
      <c r="C437" s="68" t="s">
        <v>3258</v>
      </c>
      <c r="D437" s="68" t="s">
        <v>3001</v>
      </c>
      <c r="E437" s="67">
        <v>80435</v>
      </c>
      <c r="F437" s="67">
        <v>1008000435</v>
      </c>
      <c r="G437" s="68" t="s">
        <v>4111</v>
      </c>
      <c r="H437" s="68">
        <v>1</v>
      </c>
      <c r="I437" s="69">
        <v>44105</v>
      </c>
      <c r="J437" s="69">
        <v>45200</v>
      </c>
      <c r="K437" s="76">
        <v>45565</v>
      </c>
      <c r="L437" s="68" t="s">
        <v>3674</v>
      </c>
      <c r="M437" s="71" t="s">
        <v>4491</v>
      </c>
      <c r="N437" t="s">
        <v>635</v>
      </c>
      <c r="O437" t="s">
        <v>1118</v>
      </c>
      <c r="P437" t="str">
        <f t="shared" si="6"/>
        <v>Red_23/24_UN_IPOS_1</v>
      </c>
      <c r="Q437">
        <f>VLOOKUP(P437,ar_skupina!L$2:M$136,2,FALSE())</f>
        <v>52</v>
      </c>
    </row>
    <row r="438" spans="1:17" ht="20.100000000000001" customHeight="1" x14ac:dyDescent="0.25">
      <c r="A438" s="67">
        <v>437</v>
      </c>
      <c r="B438" s="67">
        <v>2</v>
      </c>
      <c r="C438" s="68" t="s">
        <v>2851</v>
      </c>
      <c r="D438" s="68" t="s">
        <v>3259</v>
      </c>
      <c r="E438" s="67">
        <v>80436</v>
      </c>
      <c r="F438" s="67">
        <v>1008000436</v>
      </c>
      <c r="G438" s="68" t="s">
        <v>4112</v>
      </c>
      <c r="H438" s="68">
        <v>1</v>
      </c>
      <c r="I438" s="69">
        <v>44105</v>
      </c>
      <c r="J438" s="69">
        <v>45200</v>
      </c>
      <c r="K438" s="76">
        <v>45565</v>
      </c>
      <c r="L438" s="68" t="s">
        <v>3674</v>
      </c>
      <c r="M438" s="71" t="s">
        <v>4491</v>
      </c>
      <c r="N438" t="s">
        <v>635</v>
      </c>
      <c r="O438" t="s">
        <v>1118</v>
      </c>
      <c r="P438" t="str">
        <f t="shared" si="6"/>
        <v>Red_23/24_UN_IPOS_1</v>
      </c>
      <c r="Q438">
        <f>VLOOKUP(P438,ar_skupina!L$2:M$136,2,FALSE())</f>
        <v>52</v>
      </c>
    </row>
    <row r="439" spans="1:17" ht="20.100000000000001" customHeight="1" x14ac:dyDescent="0.25">
      <c r="A439" s="67">
        <v>438</v>
      </c>
      <c r="B439" s="67">
        <v>2</v>
      </c>
      <c r="C439" s="68" t="s">
        <v>3260</v>
      </c>
      <c r="D439" s="68" t="s">
        <v>3261</v>
      </c>
      <c r="E439" s="67">
        <v>80437</v>
      </c>
      <c r="F439" s="67">
        <v>1008000437</v>
      </c>
      <c r="G439" s="68" t="s">
        <v>4113</v>
      </c>
      <c r="H439" s="68">
        <v>2</v>
      </c>
      <c r="I439" s="69">
        <v>44105</v>
      </c>
      <c r="J439" s="69">
        <v>45200</v>
      </c>
      <c r="K439" s="76">
        <v>45565</v>
      </c>
      <c r="L439" s="68" t="s">
        <v>3674</v>
      </c>
      <c r="M439" s="71" t="s">
        <v>4491</v>
      </c>
      <c r="N439" t="s">
        <v>635</v>
      </c>
      <c r="O439" t="s">
        <v>1118</v>
      </c>
      <c r="P439" t="str">
        <f t="shared" si="6"/>
        <v>Red_23/24_UN_IPOS_2</v>
      </c>
      <c r="Q439">
        <f>VLOOKUP(P439,ar_skupina!L$2:M$136,2,FALSE())</f>
        <v>65</v>
      </c>
    </row>
    <row r="440" spans="1:17" ht="20.100000000000001" customHeight="1" x14ac:dyDescent="0.25">
      <c r="A440" s="67">
        <v>439</v>
      </c>
      <c r="B440" s="67">
        <v>2</v>
      </c>
      <c r="C440" s="68" t="s">
        <v>3016</v>
      </c>
      <c r="D440" s="68" t="s">
        <v>3262</v>
      </c>
      <c r="E440" s="67">
        <v>80438</v>
      </c>
      <c r="F440" s="67">
        <v>1008000438</v>
      </c>
      <c r="G440" s="68" t="s">
        <v>4114</v>
      </c>
      <c r="H440" s="68">
        <v>2</v>
      </c>
      <c r="I440" s="69">
        <v>44105</v>
      </c>
      <c r="J440" s="69">
        <v>45200</v>
      </c>
      <c r="K440" s="76">
        <v>45565</v>
      </c>
      <c r="L440" s="68" t="s">
        <v>3674</v>
      </c>
      <c r="M440" s="71" t="s">
        <v>4491</v>
      </c>
      <c r="N440" t="s">
        <v>635</v>
      </c>
      <c r="O440" t="s">
        <v>1118</v>
      </c>
      <c r="P440" t="str">
        <f t="shared" si="6"/>
        <v>Red_23/24_UN_IPOS_2</v>
      </c>
      <c r="Q440">
        <f>VLOOKUP(P440,ar_skupina!L$2:M$136,2,FALSE())</f>
        <v>65</v>
      </c>
    </row>
    <row r="441" spans="1:17" ht="20.100000000000001" customHeight="1" x14ac:dyDescent="0.25">
      <c r="A441" s="67">
        <v>440</v>
      </c>
      <c r="B441" s="67">
        <v>2</v>
      </c>
      <c r="C441" s="68" t="s">
        <v>2731</v>
      </c>
      <c r="D441" s="68" t="s">
        <v>3263</v>
      </c>
      <c r="E441" s="67">
        <v>80439</v>
      </c>
      <c r="F441" s="67">
        <v>1008000439</v>
      </c>
      <c r="G441" s="68" t="s">
        <v>4115</v>
      </c>
      <c r="H441" s="68">
        <v>2</v>
      </c>
      <c r="I441" s="69">
        <v>44105</v>
      </c>
      <c r="J441" s="69">
        <v>45200</v>
      </c>
      <c r="K441" s="76">
        <v>45565</v>
      </c>
      <c r="L441" s="68" t="s">
        <v>3674</v>
      </c>
      <c r="M441" s="71" t="s">
        <v>4491</v>
      </c>
      <c r="N441" t="s">
        <v>635</v>
      </c>
      <c r="O441" t="s">
        <v>1118</v>
      </c>
      <c r="P441" t="str">
        <f t="shared" si="6"/>
        <v>Red_23/24_UN_IPOS_2</v>
      </c>
      <c r="Q441">
        <f>VLOOKUP(P441,ar_skupina!L$2:M$136,2,FALSE())</f>
        <v>65</v>
      </c>
    </row>
    <row r="442" spans="1:17" ht="20.100000000000001" customHeight="1" x14ac:dyDescent="0.25">
      <c r="A442" s="67">
        <v>441</v>
      </c>
      <c r="B442" s="67">
        <v>2</v>
      </c>
      <c r="C442" s="68" t="s">
        <v>3264</v>
      </c>
      <c r="D442" s="68" t="s">
        <v>3265</v>
      </c>
      <c r="E442" s="67">
        <v>80440</v>
      </c>
      <c r="F442" s="67">
        <v>1008000440</v>
      </c>
      <c r="G442" s="68" t="s">
        <v>4116</v>
      </c>
      <c r="H442" s="68">
        <v>2</v>
      </c>
      <c r="I442" s="69">
        <v>44105</v>
      </c>
      <c r="J442" s="69">
        <v>45200</v>
      </c>
      <c r="K442" s="76">
        <v>45565</v>
      </c>
      <c r="L442" s="68" t="s">
        <v>3674</v>
      </c>
      <c r="M442" s="71" t="s">
        <v>4491</v>
      </c>
      <c r="N442" t="s">
        <v>635</v>
      </c>
      <c r="O442" t="s">
        <v>1118</v>
      </c>
      <c r="P442" t="str">
        <f t="shared" si="6"/>
        <v>Red_23/24_UN_IPOS_2</v>
      </c>
      <c r="Q442">
        <f>VLOOKUP(P442,ar_skupina!L$2:M$136,2,FALSE())</f>
        <v>65</v>
      </c>
    </row>
    <row r="443" spans="1:17" ht="20.100000000000001" customHeight="1" x14ac:dyDescent="0.25">
      <c r="A443" s="67">
        <v>442</v>
      </c>
      <c r="B443" s="67">
        <v>2</v>
      </c>
      <c r="C443" s="68" t="s">
        <v>3266</v>
      </c>
      <c r="D443" s="68" t="s">
        <v>3252</v>
      </c>
      <c r="E443" s="67">
        <v>80441</v>
      </c>
      <c r="F443" s="67">
        <v>1008000441</v>
      </c>
      <c r="G443" s="68" t="s">
        <v>4117</v>
      </c>
      <c r="H443" s="68">
        <v>2</v>
      </c>
      <c r="I443" s="69">
        <v>44105</v>
      </c>
      <c r="J443" s="69">
        <v>45200</v>
      </c>
      <c r="K443" s="76">
        <v>45565</v>
      </c>
      <c r="L443" s="68" t="s">
        <v>3674</v>
      </c>
      <c r="M443" s="71" t="s">
        <v>4491</v>
      </c>
      <c r="N443" t="s">
        <v>635</v>
      </c>
      <c r="O443" t="s">
        <v>1118</v>
      </c>
      <c r="P443" t="str">
        <f t="shared" si="6"/>
        <v>Red_23/24_UN_IPOS_2</v>
      </c>
      <c r="Q443">
        <f>VLOOKUP(P443,ar_skupina!L$2:M$136,2,FALSE())</f>
        <v>65</v>
      </c>
    </row>
    <row r="444" spans="1:17" ht="20.100000000000001" customHeight="1" x14ac:dyDescent="0.25">
      <c r="A444" s="67">
        <v>443</v>
      </c>
      <c r="B444" s="67">
        <v>2</v>
      </c>
      <c r="C444" s="68" t="s">
        <v>3031</v>
      </c>
      <c r="D444" s="68" t="s">
        <v>3267</v>
      </c>
      <c r="E444" s="67">
        <v>80442</v>
      </c>
      <c r="F444" s="67">
        <v>1008000442</v>
      </c>
      <c r="G444" s="68" t="s">
        <v>4118</v>
      </c>
      <c r="H444" s="68">
        <v>2</v>
      </c>
      <c r="I444" s="69">
        <v>44105</v>
      </c>
      <c r="J444" s="69">
        <v>45200</v>
      </c>
      <c r="K444" s="76">
        <v>45565</v>
      </c>
      <c r="L444" s="68" t="s">
        <v>3674</v>
      </c>
      <c r="M444" s="71" t="s">
        <v>4491</v>
      </c>
      <c r="N444" t="s">
        <v>635</v>
      </c>
      <c r="O444" t="s">
        <v>1118</v>
      </c>
      <c r="P444" t="str">
        <f t="shared" si="6"/>
        <v>Red_23/24_UN_KAIS_2</v>
      </c>
      <c r="Q444">
        <f>VLOOKUP(P444,ar_skupina!L$2:M$136,2,FALSE())</f>
        <v>66</v>
      </c>
    </row>
    <row r="445" spans="1:17" ht="20.100000000000001" customHeight="1" x14ac:dyDescent="0.25">
      <c r="A445" s="67">
        <v>444</v>
      </c>
      <c r="B445" s="67">
        <v>19</v>
      </c>
      <c r="C445" s="68" t="s">
        <v>2899</v>
      </c>
      <c r="D445" s="68" t="s">
        <v>3268</v>
      </c>
      <c r="E445" s="67">
        <v>80443</v>
      </c>
      <c r="F445" s="67">
        <v>1008000443</v>
      </c>
      <c r="G445" s="68" t="s">
        <v>4119</v>
      </c>
      <c r="H445" s="68" t="s">
        <v>3673</v>
      </c>
      <c r="I445" s="69">
        <v>45200</v>
      </c>
      <c r="J445" s="69">
        <v>45200</v>
      </c>
      <c r="K445" s="76">
        <v>45565</v>
      </c>
      <c r="L445" s="68" t="s">
        <v>3674</v>
      </c>
      <c r="M445" s="71" t="s">
        <v>4488</v>
      </c>
      <c r="N445" t="s">
        <v>635</v>
      </c>
      <c r="O445" t="s">
        <v>1119</v>
      </c>
      <c r="P445" t="str">
        <f t="shared" si="6"/>
        <v>Red_23/24_UN_KAIS_1</v>
      </c>
      <c r="Q445">
        <f>VLOOKUP(P445,ar_skupina!L$2:M$136,2,FALSE())</f>
        <v>53</v>
      </c>
    </row>
    <row r="446" spans="1:17" ht="20.100000000000001" customHeight="1" x14ac:dyDescent="0.25">
      <c r="A446" s="67">
        <v>445</v>
      </c>
      <c r="B446" s="67">
        <v>19</v>
      </c>
      <c r="C446" s="68" t="s">
        <v>3056</v>
      </c>
      <c r="D446" s="68" t="s">
        <v>3269</v>
      </c>
      <c r="E446" s="67">
        <v>80444</v>
      </c>
      <c r="F446" s="67">
        <v>1008000444</v>
      </c>
      <c r="G446" s="68" t="s">
        <v>4120</v>
      </c>
      <c r="H446" s="68" t="s">
        <v>3673</v>
      </c>
      <c r="I446" s="69">
        <v>45200</v>
      </c>
      <c r="J446" s="69">
        <v>45200</v>
      </c>
      <c r="K446" s="76">
        <v>45565</v>
      </c>
      <c r="L446" s="68" t="s">
        <v>3674</v>
      </c>
      <c r="M446" s="71" t="s">
        <v>4488</v>
      </c>
      <c r="N446" t="s">
        <v>635</v>
      </c>
      <c r="O446" t="s">
        <v>1119</v>
      </c>
      <c r="P446" t="str">
        <f t="shared" si="6"/>
        <v>Red_23/24_UN_KAIS_1</v>
      </c>
      <c r="Q446">
        <f>VLOOKUP(P446,ar_skupina!L$2:M$136,2,FALSE())</f>
        <v>53</v>
      </c>
    </row>
    <row r="447" spans="1:17" ht="20.100000000000001" customHeight="1" x14ac:dyDescent="0.25">
      <c r="A447" s="67">
        <v>446</v>
      </c>
      <c r="B447" s="67">
        <v>19</v>
      </c>
      <c r="C447" s="68" t="s">
        <v>2845</v>
      </c>
      <c r="D447" s="68" t="s">
        <v>2922</v>
      </c>
      <c r="E447" s="67">
        <v>80445</v>
      </c>
      <c r="F447" s="67">
        <v>1008000445</v>
      </c>
      <c r="G447" s="68" t="s">
        <v>4121</v>
      </c>
      <c r="H447" s="68" t="s">
        <v>3673</v>
      </c>
      <c r="I447" s="69">
        <v>45200</v>
      </c>
      <c r="J447" s="69">
        <v>45200</v>
      </c>
      <c r="K447" s="76">
        <v>45565</v>
      </c>
      <c r="L447" s="68" t="s">
        <v>3674</v>
      </c>
      <c r="M447" s="71" t="s">
        <v>4488</v>
      </c>
      <c r="N447" t="s">
        <v>635</v>
      </c>
      <c r="O447" t="s">
        <v>1119</v>
      </c>
      <c r="P447" t="str">
        <f t="shared" si="6"/>
        <v>Red_23/24_UN_KAIS_1</v>
      </c>
      <c r="Q447">
        <f>VLOOKUP(P447,ar_skupina!L$2:M$136,2,FALSE())</f>
        <v>53</v>
      </c>
    </row>
    <row r="448" spans="1:17" ht="20.100000000000001" customHeight="1" x14ac:dyDescent="0.25">
      <c r="A448" s="67">
        <v>447</v>
      </c>
      <c r="B448" s="67">
        <v>19</v>
      </c>
      <c r="C448" s="68" t="s">
        <v>2699</v>
      </c>
      <c r="D448" s="68" t="s">
        <v>2604</v>
      </c>
      <c r="E448" s="67">
        <v>80446</v>
      </c>
      <c r="F448" s="67">
        <v>1008000446</v>
      </c>
      <c r="G448" s="68" t="s">
        <v>4122</v>
      </c>
      <c r="H448" s="68" t="s">
        <v>3673</v>
      </c>
      <c r="I448" s="69">
        <v>45200</v>
      </c>
      <c r="J448" s="69">
        <v>45200</v>
      </c>
      <c r="K448" s="76">
        <v>45565</v>
      </c>
      <c r="L448" s="68" t="s">
        <v>3674</v>
      </c>
      <c r="M448" s="71" t="s">
        <v>4488</v>
      </c>
      <c r="N448" t="s">
        <v>635</v>
      </c>
      <c r="O448" t="s">
        <v>1119</v>
      </c>
      <c r="P448" t="str">
        <f t="shared" si="6"/>
        <v>Red_23/24_UN_KAIS_1</v>
      </c>
      <c r="Q448">
        <f>VLOOKUP(P448,ar_skupina!L$2:M$136,2,FALSE())</f>
        <v>53</v>
      </c>
    </row>
    <row r="449" spans="1:17" ht="20.100000000000001" customHeight="1" x14ac:dyDescent="0.25">
      <c r="A449" s="67">
        <v>448</v>
      </c>
      <c r="B449" s="67">
        <v>19</v>
      </c>
      <c r="C449" s="68" t="s">
        <v>3270</v>
      </c>
      <c r="D449" s="68" t="s">
        <v>3271</v>
      </c>
      <c r="E449" s="67">
        <v>80447</v>
      </c>
      <c r="F449" s="67">
        <v>1008000447</v>
      </c>
      <c r="G449" s="68" t="s">
        <v>4123</v>
      </c>
      <c r="H449" s="68" t="s">
        <v>3673</v>
      </c>
      <c r="I449" s="69">
        <v>45200</v>
      </c>
      <c r="J449" s="69">
        <v>45200</v>
      </c>
      <c r="K449" s="76">
        <v>45565</v>
      </c>
      <c r="L449" s="68" t="s">
        <v>3674</v>
      </c>
      <c r="M449" s="71" t="s">
        <v>4488</v>
      </c>
      <c r="N449" t="s">
        <v>635</v>
      </c>
      <c r="O449" t="s">
        <v>1119</v>
      </c>
      <c r="P449" t="str">
        <f t="shared" si="6"/>
        <v>Red_23/24_UN_KAIS_1</v>
      </c>
      <c r="Q449">
        <f>VLOOKUP(P449,ar_skupina!L$2:M$136,2,FALSE())</f>
        <v>53</v>
      </c>
    </row>
    <row r="450" spans="1:17" ht="20.100000000000001" customHeight="1" x14ac:dyDescent="0.25">
      <c r="A450" s="67">
        <v>449</v>
      </c>
      <c r="B450" s="67">
        <v>19</v>
      </c>
      <c r="C450" s="68" t="s">
        <v>3195</v>
      </c>
      <c r="D450" s="68" t="s">
        <v>3272</v>
      </c>
      <c r="E450" s="67">
        <v>80448</v>
      </c>
      <c r="F450" s="67">
        <v>1008000448</v>
      </c>
      <c r="G450" s="68" t="s">
        <v>4124</v>
      </c>
      <c r="H450" s="68" t="s">
        <v>3673</v>
      </c>
      <c r="I450" s="69">
        <v>45200</v>
      </c>
      <c r="J450" s="69">
        <v>45200</v>
      </c>
      <c r="K450" s="76">
        <v>45565</v>
      </c>
      <c r="L450" s="68" t="s">
        <v>3674</v>
      </c>
      <c r="M450" s="71" t="s">
        <v>4488</v>
      </c>
      <c r="N450" t="s">
        <v>635</v>
      </c>
      <c r="O450" t="s">
        <v>1119</v>
      </c>
      <c r="P450" t="str">
        <f t="shared" ref="P450:P513" si="7">+_xlfn.CONCAT(PROPER(L450),"_23/24_",N450,"_",O451,"_",H450)</f>
        <v>Red_23/24_UN_KAIS_1</v>
      </c>
      <c r="Q450">
        <f>VLOOKUP(P450,ar_skupina!L$2:M$136,2,FALSE())</f>
        <v>53</v>
      </c>
    </row>
    <row r="451" spans="1:17" ht="20.100000000000001" customHeight="1" x14ac:dyDescent="0.25">
      <c r="A451" s="67">
        <v>450</v>
      </c>
      <c r="B451" s="67">
        <v>19</v>
      </c>
      <c r="C451" s="68" t="s">
        <v>3273</v>
      </c>
      <c r="D451" s="68" t="s">
        <v>3274</v>
      </c>
      <c r="E451" s="67">
        <v>80449</v>
      </c>
      <c r="F451" s="67">
        <v>1008000449</v>
      </c>
      <c r="G451" s="68" t="s">
        <v>4125</v>
      </c>
      <c r="H451" s="68" t="s">
        <v>3673</v>
      </c>
      <c r="I451" s="69">
        <v>45200</v>
      </c>
      <c r="J451" s="69">
        <v>45200</v>
      </c>
      <c r="K451" s="76">
        <v>45565</v>
      </c>
      <c r="L451" s="68" t="s">
        <v>3674</v>
      </c>
      <c r="M451" s="71" t="s">
        <v>4488</v>
      </c>
      <c r="N451" t="s">
        <v>635</v>
      </c>
      <c r="O451" t="s">
        <v>1119</v>
      </c>
      <c r="P451" t="str">
        <f t="shared" si="7"/>
        <v>Red_23/24_UN_KAIS_1</v>
      </c>
      <c r="Q451">
        <f>VLOOKUP(P451,ar_skupina!L$2:M$136,2,FALSE())</f>
        <v>53</v>
      </c>
    </row>
    <row r="452" spans="1:17" ht="20.100000000000001" customHeight="1" x14ac:dyDescent="0.25">
      <c r="A452" s="67">
        <v>451</v>
      </c>
      <c r="B452" s="67">
        <v>19</v>
      </c>
      <c r="C452" s="68" t="s">
        <v>3275</v>
      </c>
      <c r="D452" s="68" t="s">
        <v>3276</v>
      </c>
      <c r="E452" s="67">
        <v>80450</v>
      </c>
      <c r="F452" s="67">
        <v>1008000450</v>
      </c>
      <c r="G452" s="68" t="s">
        <v>4126</v>
      </c>
      <c r="H452" s="68" t="s">
        <v>3673</v>
      </c>
      <c r="I452" s="69">
        <v>45200</v>
      </c>
      <c r="J452" s="69">
        <v>45200</v>
      </c>
      <c r="K452" s="76">
        <v>45565</v>
      </c>
      <c r="L452" s="68" t="s">
        <v>3674</v>
      </c>
      <c r="M452" s="71" t="s">
        <v>4488</v>
      </c>
      <c r="N452" t="s">
        <v>635</v>
      </c>
      <c r="O452" t="s">
        <v>1119</v>
      </c>
      <c r="P452" t="str">
        <f t="shared" si="7"/>
        <v>Red_23/24_UN_KAIS_1</v>
      </c>
      <c r="Q452">
        <f>VLOOKUP(P452,ar_skupina!L$2:M$136,2,FALSE())</f>
        <v>53</v>
      </c>
    </row>
    <row r="453" spans="1:17" ht="20.100000000000001" customHeight="1" x14ac:dyDescent="0.25">
      <c r="A453" s="67">
        <v>452</v>
      </c>
      <c r="B453" s="67">
        <v>19</v>
      </c>
      <c r="C453" s="68" t="s">
        <v>2668</v>
      </c>
      <c r="D453" s="68" t="s">
        <v>3277</v>
      </c>
      <c r="E453" s="67">
        <v>80451</v>
      </c>
      <c r="F453" s="67">
        <v>1008000451</v>
      </c>
      <c r="G453" s="68" t="s">
        <v>4127</v>
      </c>
      <c r="H453" s="68" t="s">
        <v>3673</v>
      </c>
      <c r="I453" s="69">
        <v>45200</v>
      </c>
      <c r="J453" s="69">
        <v>45200</v>
      </c>
      <c r="K453" s="76">
        <v>45565</v>
      </c>
      <c r="L453" s="68" t="s">
        <v>3674</v>
      </c>
      <c r="M453" s="71" t="s">
        <v>4488</v>
      </c>
      <c r="N453" t="s">
        <v>635</v>
      </c>
      <c r="O453" t="s">
        <v>1119</v>
      </c>
      <c r="P453" t="str">
        <f t="shared" si="7"/>
        <v>Red_23/24_UN_KAIS_1</v>
      </c>
      <c r="Q453">
        <f>VLOOKUP(P453,ar_skupina!L$2:M$136,2,FALSE())</f>
        <v>53</v>
      </c>
    </row>
    <row r="454" spans="1:17" ht="20.100000000000001" customHeight="1" x14ac:dyDescent="0.25">
      <c r="A454" s="67">
        <v>453</v>
      </c>
      <c r="B454" s="67">
        <v>19</v>
      </c>
      <c r="C454" s="68" t="s">
        <v>2897</v>
      </c>
      <c r="D454" s="68" t="s">
        <v>3278</v>
      </c>
      <c r="E454" s="67">
        <v>80452</v>
      </c>
      <c r="F454" s="67">
        <v>1008000452</v>
      </c>
      <c r="G454" s="68" t="s">
        <v>4128</v>
      </c>
      <c r="H454" s="68" t="s">
        <v>3673</v>
      </c>
      <c r="I454" s="69">
        <v>45200</v>
      </c>
      <c r="J454" s="69">
        <v>45200</v>
      </c>
      <c r="K454" s="76">
        <v>45565</v>
      </c>
      <c r="L454" s="68" t="s">
        <v>3674</v>
      </c>
      <c r="M454" s="71" t="s">
        <v>4488</v>
      </c>
      <c r="N454" t="s">
        <v>635</v>
      </c>
      <c r="O454" t="s">
        <v>1119</v>
      </c>
      <c r="P454" t="str">
        <f t="shared" si="7"/>
        <v>Red_23/24_UN_KAIS_1</v>
      </c>
      <c r="Q454">
        <f>VLOOKUP(P454,ar_skupina!L$2:M$136,2,FALSE())</f>
        <v>53</v>
      </c>
    </row>
    <row r="455" spans="1:17" ht="20.100000000000001" customHeight="1" x14ac:dyDescent="0.25">
      <c r="A455" s="67">
        <v>454</v>
      </c>
      <c r="B455" s="67">
        <v>19</v>
      </c>
      <c r="C455" s="68" t="s">
        <v>3279</v>
      </c>
      <c r="D455" s="68" t="s">
        <v>3280</v>
      </c>
      <c r="E455" s="67">
        <v>80453</v>
      </c>
      <c r="F455" s="67">
        <v>1008000453</v>
      </c>
      <c r="G455" s="68" t="s">
        <v>4129</v>
      </c>
      <c r="H455" s="68" t="s">
        <v>3673</v>
      </c>
      <c r="I455" s="69">
        <v>45200</v>
      </c>
      <c r="J455" s="69">
        <v>45200</v>
      </c>
      <c r="K455" s="76">
        <v>45565</v>
      </c>
      <c r="L455" s="68" t="s">
        <v>3674</v>
      </c>
      <c r="M455" s="71" t="s">
        <v>4488</v>
      </c>
      <c r="N455" t="s">
        <v>635</v>
      </c>
      <c r="O455" t="s">
        <v>1119</v>
      </c>
      <c r="P455" t="str">
        <f t="shared" si="7"/>
        <v>Red_23/24_UN_KAIS_1</v>
      </c>
      <c r="Q455">
        <f>VLOOKUP(P455,ar_skupina!L$2:M$136,2,FALSE())</f>
        <v>53</v>
      </c>
    </row>
    <row r="456" spans="1:17" ht="20.100000000000001" customHeight="1" x14ac:dyDescent="0.25">
      <c r="A456" s="67">
        <v>455</v>
      </c>
      <c r="B456" s="67">
        <v>19</v>
      </c>
      <c r="C456" s="68" t="s">
        <v>2988</v>
      </c>
      <c r="D456" s="68" t="s">
        <v>3039</v>
      </c>
      <c r="E456" s="67">
        <v>80454</v>
      </c>
      <c r="F456" s="67">
        <v>1008000454</v>
      </c>
      <c r="G456" s="68" t="s">
        <v>4130</v>
      </c>
      <c r="H456" s="68" t="s">
        <v>3673</v>
      </c>
      <c r="I456" s="69">
        <v>45200</v>
      </c>
      <c r="J456" s="69">
        <v>45200</v>
      </c>
      <c r="K456" s="76">
        <v>45565</v>
      </c>
      <c r="L456" s="68" t="s">
        <v>3674</v>
      </c>
      <c r="M456" s="71" t="s">
        <v>4488</v>
      </c>
      <c r="N456" t="s">
        <v>635</v>
      </c>
      <c r="O456" t="s">
        <v>1119</v>
      </c>
      <c r="P456" t="str">
        <f t="shared" si="7"/>
        <v>Red_23/24_UN_KAIS_1</v>
      </c>
      <c r="Q456">
        <f>VLOOKUP(P456,ar_skupina!L$2:M$136,2,FALSE())</f>
        <v>53</v>
      </c>
    </row>
    <row r="457" spans="1:17" ht="20.100000000000001" customHeight="1" x14ac:dyDescent="0.25">
      <c r="A457" s="67">
        <v>456</v>
      </c>
      <c r="B457" s="67">
        <v>19</v>
      </c>
      <c r="C457" s="68" t="s">
        <v>3281</v>
      </c>
      <c r="D457" s="68" t="s">
        <v>2819</v>
      </c>
      <c r="E457" s="67">
        <v>80455</v>
      </c>
      <c r="F457" s="67">
        <v>1008000455</v>
      </c>
      <c r="G457" s="68" t="s">
        <v>4131</v>
      </c>
      <c r="H457" s="68" t="s">
        <v>3673</v>
      </c>
      <c r="I457" s="69">
        <v>45200</v>
      </c>
      <c r="J457" s="69">
        <v>45200</v>
      </c>
      <c r="K457" s="76">
        <v>45565</v>
      </c>
      <c r="L457" s="68" t="s">
        <v>3674</v>
      </c>
      <c r="M457" s="71" t="s">
        <v>4488</v>
      </c>
      <c r="N457" t="s">
        <v>635</v>
      </c>
      <c r="O457" t="s">
        <v>1119</v>
      </c>
      <c r="P457" t="str">
        <f t="shared" si="7"/>
        <v>Red_23/24_UN_KAIS_1</v>
      </c>
      <c r="Q457">
        <f>VLOOKUP(P457,ar_skupina!L$2:M$136,2,FALSE())</f>
        <v>53</v>
      </c>
    </row>
    <row r="458" spans="1:17" ht="20.100000000000001" customHeight="1" x14ac:dyDescent="0.25">
      <c r="A458" s="67">
        <v>457</v>
      </c>
      <c r="B458" s="67">
        <v>19</v>
      </c>
      <c r="C458" s="68" t="s">
        <v>3185</v>
      </c>
      <c r="D458" s="68" t="s">
        <v>3282</v>
      </c>
      <c r="E458" s="67">
        <v>80456</v>
      </c>
      <c r="F458" s="67">
        <v>1008000456</v>
      </c>
      <c r="G458" s="68" t="s">
        <v>4132</v>
      </c>
      <c r="H458" s="68" t="s">
        <v>3673</v>
      </c>
      <c r="I458" s="69">
        <v>45200</v>
      </c>
      <c r="J458" s="69">
        <v>45200</v>
      </c>
      <c r="K458" s="76">
        <v>45565</v>
      </c>
      <c r="L458" s="68" t="s">
        <v>3674</v>
      </c>
      <c r="M458" s="71" t="s">
        <v>4488</v>
      </c>
      <c r="N458" t="s">
        <v>635</v>
      </c>
      <c r="O458" t="s">
        <v>1119</v>
      </c>
      <c r="P458" t="str">
        <f t="shared" si="7"/>
        <v>Red_23/24_UN_KAIS_1</v>
      </c>
      <c r="Q458">
        <f>VLOOKUP(P458,ar_skupina!L$2:M$136,2,FALSE())</f>
        <v>53</v>
      </c>
    </row>
    <row r="459" spans="1:17" ht="20.100000000000001" customHeight="1" x14ac:dyDescent="0.25">
      <c r="A459" s="67">
        <v>458</v>
      </c>
      <c r="B459" s="67">
        <v>19</v>
      </c>
      <c r="C459" s="68" t="s">
        <v>3079</v>
      </c>
      <c r="D459" s="68" t="s">
        <v>3283</v>
      </c>
      <c r="E459" s="67">
        <v>80457</v>
      </c>
      <c r="F459" s="67">
        <v>1008000457</v>
      </c>
      <c r="G459" s="68" t="s">
        <v>4133</v>
      </c>
      <c r="H459" s="68" t="s">
        <v>3673</v>
      </c>
      <c r="I459" s="69">
        <v>45200</v>
      </c>
      <c r="J459" s="69">
        <v>45200</v>
      </c>
      <c r="K459" s="76">
        <v>45565</v>
      </c>
      <c r="L459" s="68" t="s">
        <v>3674</v>
      </c>
      <c r="M459" s="71" t="s">
        <v>4488</v>
      </c>
      <c r="N459" t="s">
        <v>635</v>
      </c>
      <c r="O459" t="s">
        <v>1119</v>
      </c>
      <c r="P459" t="str">
        <f t="shared" si="7"/>
        <v>Red_23/24_UN_KAIS_1</v>
      </c>
      <c r="Q459">
        <f>VLOOKUP(P459,ar_skupina!L$2:M$136,2,FALSE())</f>
        <v>53</v>
      </c>
    </row>
    <row r="460" spans="1:17" ht="20.100000000000001" customHeight="1" x14ac:dyDescent="0.25">
      <c r="A460" s="67">
        <v>459</v>
      </c>
      <c r="B460" s="67">
        <v>19</v>
      </c>
      <c r="C460" s="68" t="s">
        <v>2840</v>
      </c>
      <c r="D460" s="68" t="s">
        <v>3198</v>
      </c>
      <c r="E460" s="67">
        <v>80458</v>
      </c>
      <c r="F460" s="67">
        <v>1008000458</v>
      </c>
      <c r="G460" s="68" t="s">
        <v>4134</v>
      </c>
      <c r="H460" s="68" t="s">
        <v>3673</v>
      </c>
      <c r="I460" s="69">
        <v>45200</v>
      </c>
      <c r="J460" s="69">
        <v>45200</v>
      </c>
      <c r="K460" s="76">
        <v>45565</v>
      </c>
      <c r="L460" s="68" t="s">
        <v>3674</v>
      </c>
      <c r="M460" s="71" t="s">
        <v>4488</v>
      </c>
      <c r="N460" t="s">
        <v>635</v>
      </c>
      <c r="O460" t="s">
        <v>1119</v>
      </c>
      <c r="P460" t="str">
        <f t="shared" si="7"/>
        <v>Red_23/24_UN_KAIS_1</v>
      </c>
      <c r="Q460">
        <f>VLOOKUP(P460,ar_skupina!L$2:M$136,2,FALSE())</f>
        <v>53</v>
      </c>
    </row>
    <row r="461" spans="1:17" ht="20.100000000000001" customHeight="1" x14ac:dyDescent="0.25">
      <c r="A461" s="67">
        <v>460</v>
      </c>
      <c r="B461" s="67">
        <v>19</v>
      </c>
      <c r="C461" s="68" t="s">
        <v>3181</v>
      </c>
      <c r="D461" s="68" t="s">
        <v>3284</v>
      </c>
      <c r="E461" s="67">
        <v>80459</v>
      </c>
      <c r="F461" s="67">
        <v>1008000459</v>
      </c>
      <c r="G461" s="68" t="s">
        <v>4135</v>
      </c>
      <c r="H461" s="68" t="s">
        <v>3673</v>
      </c>
      <c r="I461" s="69">
        <v>45200</v>
      </c>
      <c r="J461" s="69">
        <v>45200</v>
      </c>
      <c r="K461" s="76">
        <v>45565</v>
      </c>
      <c r="L461" s="68" t="s">
        <v>3674</v>
      </c>
      <c r="M461" s="71" t="s">
        <v>4488</v>
      </c>
      <c r="N461" t="s">
        <v>635</v>
      </c>
      <c r="O461" t="s">
        <v>1119</v>
      </c>
      <c r="P461" t="str">
        <f t="shared" si="7"/>
        <v>Red_23/24_UN_KAIS_1</v>
      </c>
      <c r="Q461">
        <f>VLOOKUP(P461,ar_skupina!L$2:M$136,2,FALSE())</f>
        <v>53</v>
      </c>
    </row>
    <row r="462" spans="1:17" ht="20.100000000000001" customHeight="1" x14ac:dyDescent="0.25">
      <c r="A462" s="67">
        <v>461</v>
      </c>
      <c r="B462" s="67">
        <v>19</v>
      </c>
      <c r="C462" s="68" t="s">
        <v>3285</v>
      </c>
      <c r="D462" s="68" t="s">
        <v>3286</v>
      </c>
      <c r="E462" s="67">
        <v>80460</v>
      </c>
      <c r="F462" s="67">
        <v>1008000460</v>
      </c>
      <c r="G462" s="68" t="s">
        <v>4136</v>
      </c>
      <c r="H462" s="68" t="s">
        <v>3673</v>
      </c>
      <c r="I462" s="69">
        <v>45200</v>
      </c>
      <c r="J462" s="69">
        <v>45200</v>
      </c>
      <c r="K462" s="76">
        <v>45565</v>
      </c>
      <c r="L462" s="68" t="s">
        <v>3674</v>
      </c>
      <c r="M462" s="71" t="s">
        <v>4488</v>
      </c>
      <c r="N462" t="s">
        <v>635</v>
      </c>
      <c r="O462" t="s">
        <v>1119</v>
      </c>
      <c r="P462" t="str">
        <f t="shared" si="7"/>
        <v>Red_23/24_UN_KAIS_1</v>
      </c>
      <c r="Q462">
        <f>VLOOKUP(P462,ar_skupina!L$2:M$136,2,FALSE())</f>
        <v>53</v>
      </c>
    </row>
    <row r="463" spans="1:17" ht="20.100000000000001" customHeight="1" x14ac:dyDescent="0.25">
      <c r="A463" s="67">
        <v>462</v>
      </c>
      <c r="B463" s="67">
        <v>19</v>
      </c>
      <c r="C463" s="68" t="s">
        <v>2641</v>
      </c>
      <c r="D463" s="68" t="s">
        <v>3287</v>
      </c>
      <c r="E463" s="67">
        <v>80461</v>
      </c>
      <c r="F463" s="67">
        <v>1008000461</v>
      </c>
      <c r="G463" s="68" t="s">
        <v>4137</v>
      </c>
      <c r="H463" s="68" t="s">
        <v>3673</v>
      </c>
      <c r="I463" s="69">
        <v>45200</v>
      </c>
      <c r="J463" s="69">
        <v>45200</v>
      </c>
      <c r="K463" s="76">
        <v>45565</v>
      </c>
      <c r="L463" s="68" t="s">
        <v>3674</v>
      </c>
      <c r="M463" s="71" t="s">
        <v>4488</v>
      </c>
      <c r="N463" t="s">
        <v>635</v>
      </c>
      <c r="O463" t="s">
        <v>1119</v>
      </c>
      <c r="P463" t="str">
        <f t="shared" si="7"/>
        <v>Red_23/24_UN_KAIS_1</v>
      </c>
      <c r="Q463">
        <f>VLOOKUP(P463,ar_skupina!L$2:M$136,2,FALSE())</f>
        <v>53</v>
      </c>
    </row>
    <row r="464" spans="1:17" ht="20.100000000000001" customHeight="1" x14ac:dyDescent="0.25">
      <c r="A464" s="67">
        <v>463</v>
      </c>
      <c r="B464" s="67">
        <v>19</v>
      </c>
      <c r="C464" s="68" t="s">
        <v>2762</v>
      </c>
      <c r="D464" s="68" t="s">
        <v>3288</v>
      </c>
      <c r="E464" s="67">
        <v>80462</v>
      </c>
      <c r="F464" s="67">
        <v>1008000462</v>
      </c>
      <c r="G464" s="68" t="s">
        <v>4138</v>
      </c>
      <c r="H464" s="68" t="s">
        <v>3673</v>
      </c>
      <c r="I464" s="69">
        <v>45200</v>
      </c>
      <c r="J464" s="69">
        <v>45200</v>
      </c>
      <c r="K464" s="76">
        <v>45565</v>
      </c>
      <c r="L464" s="68" t="s">
        <v>3674</v>
      </c>
      <c r="M464" s="71" t="s">
        <v>4488</v>
      </c>
      <c r="N464" t="s">
        <v>635</v>
      </c>
      <c r="O464" t="s">
        <v>1119</v>
      </c>
      <c r="P464" t="str">
        <f t="shared" si="7"/>
        <v>Red_23/24_UN_KAIS_1</v>
      </c>
      <c r="Q464">
        <f>VLOOKUP(P464,ar_skupina!L$2:M$136,2,FALSE())</f>
        <v>53</v>
      </c>
    </row>
    <row r="465" spans="1:17" ht="20.100000000000001" customHeight="1" x14ac:dyDescent="0.25">
      <c r="A465" s="67">
        <v>464</v>
      </c>
      <c r="B465" s="67">
        <v>19</v>
      </c>
      <c r="C465" s="68" t="s">
        <v>2684</v>
      </c>
      <c r="D465" s="68" t="s">
        <v>3116</v>
      </c>
      <c r="E465" s="67">
        <v>80463</v>
      </c>
      <c r="F465" s="67">
        <v>1008000463</v>
      </c>
      <c r="G465" s="68" t="s">
        <v>4139</v>
      </c>
      <c r="H465" s="68" t="s">
        <v>3673</v>
      </c>
      <c r="I465" s="69">
        <v>45200</v>
      </c>
      <c r="J465" s="69">
        <v>45200</v>
      </c>
      <c r="K465" s="76">
        <v>45565</v>
      </c>
      <c r="L465" s="68" t="s">
        <v>3674</v>
      </c>
      <c r="M465" s="71" t="s">
        <v>4488</v>
      </c>
      <c r="N465" t="s">
        <v>635</v>
      </c>
      <c r="O465" t="s">
        <v>1119</v>
      </c>
      <c r="P465" t="str">
        <f t="shared" si="7"/>
        <v>Red_23/24_UN_KAIS_1</v>
      </c>
      <c r="Q465">
        <f>VLOOKUP(P465,ar_skupina!L$2:M$136,2,FALSE())</f>
        <v>53</v>
      </c>
    </row>
    <row r="466" spans="1:17" ht="20.100000000000001" customHeight="1" x14ac:dyDescent="0.25">
      <c r="A466" s="67">
        <v>465</v>
      </c>
      <c r="B466" s="67">
        <v>19</v>
      </c>
      <c r="C466" s="68" t="s">
        <v>2905</v>
      </c>
      <c r="D466" s="68" t="s">
        <v>2895</v>
      </c>
      <c r="E466" s="67">
        <v>80464</v>
      </c>
      <c r="F466" s="67">
        <v>1008000464</v>
      </c>
      <c r="G466" s="68" t="s">
        <v>4140</v>
      </c>
      <c r="H466" s="68" t="s">
        <v>3673</v>
      </c>
      <c r="I466" s="69">
        <v>45200</v>
      </c>
      <c r="J466" s="69">
        <v>45200</v>
      </c>
      <c r="K466" s="76">
        <v>45565</v>
      </c>
      <c r="L466" s="68" t="s">
        <v>3674</v>
      </c>
      <c r="M466" s="71" t="s">
        <v>4488</v>
      </c>
      <c r="N466" t="s">
        <v>635</v>
      </c>
      <c r="O466" t="s">
        <v>1119</v>
      </c>
      <c r="P466" t="str">
        <f t="shared" si="7"/>
        <v>Red_23/24_UN_KAIS_1</v>
      </c>
      <c r="Q466">
        <f>VLOOKUP(P466,ar_skupina!L$2:M$136,2,FALSE())</f>
        <v>53</v>
      </c>
    </row>
    <row r="467" spans="1:17" ht="20.100000000000001" customHeight="1" x14ac:dyDescent="0.25">
      <c r="A467" s="67">
        <v>466</v>
      </c>
      <c r="B467" s="67">
        <v>19</v>
      </c>
      <c r="C467" s="68" t="s">
        <v>2781</v>
      </c>
      <c r="D467" s="68" t="s">
        <v>3289</v>
      </c>
      <c r="E467" s="67">
        <v>80465</v>
      </c>
      <c r="F467" s="67">
        <v>1008000465</v>
      </c>
      <c r="G467" s="68" t="s">
        <v>4141</v>
      </c>
      <c r="H467" s="68" t="s">
        <v>3673</v>
      </c>
      <c r="I467" s="69">
        <v>45200</v>
      </c>
      <c r="J467" s="69">
        <v>45200</v>
      </c>
      <c r="K467" s="76">
        <v>45565</v>
      </c>
      <c r="L467" s="68" t="s">
        <v>3674</v>
      </c>
      <c r="M467" s="71" t="s">
        <v>4488</v>
      </c>
      <c r="N467" t="s">
        <v>635</v>
      </c>
      <c r="O467" t="s">
        <v>1119</v>
      </c>
      <c r="P467" t="str">
        <f t="shared" si="7"/>
        <v>Red_23/24_UN_KAIS_1</v>
      </c>
      <c r="Q467">
        <f>VLOOKUP(P467,ar_skupina!L$2:M$136,2,FALSE())</f>
        <v>53</v>
      </c>
    </row>
    <row r="468" spans="1:17" ht="20.100000000000001" customHeight="1" x14ac:dyDescent="0.25">
      <c r="A468" s="67">
        <v>467</v>
      </c>
      <c r="B468" s="67">
        <v>4</v>
      </c>
      <c r="C468" s="68" t="s">
        <v>3290</v>
      </c>
      <c r="D468" s="68" t="s">
        <v>3004</v>
      </c>
      <c r="E468" s="67">
        <v>80466</v>
      </c>
      <c r="F468" s="67">
        <v>1008000466</v>
      </c>
      <c r="G468" s="68" t="s">
        <v>4142</v>
      </c>
      <c r="H468" s="68" t="s">
        <v>3708</v>
      </c>
      <c r="I468" s="69">
        <v>44835</v>
      </c>
      <c r="J468" s="69">
        <v>45200</v>
      </c>
      <c r="K468" s="76">
        <v>45565</v>
      </c>
      <c r="L468" s="68" t="s">
        <v>3674</v>
      </c>
      <c r="M468" s="71" t="s">
        <v>4488</v>
      </c>
      <c r="N468" t="s">
        <v>635</v>
      </c>
      <c r="O468" t="s">
        <v>1119</v>
      </c>
      <c r="P468" t="str">
        <f t="shared" si="7"/>
        <v>Red_23/24_UN_KAIS_2</v>
      </c>
      <c r="Q468">
        <f>VLOOKUP(P468,ar_skupina!L$2:M$136,2,FALSE())</f>
        <v>66</v>
      </c>
    </row>
    <row r="469" spans="1:17" ht="20.100000000000001" customHeight="1" x14ac:dyDescent="0.25">
      <c r="A469" s="67">
        <v>468</v>
      </c>
      <c r="B469" s="67">
        <v>4</v>
      </c>
      <c r="C469" s="68" t="s">
        <v>2997</v>
      </c>
      <c r="D469" s="68" t="s">
        <v>3291</v>
      </c>
      <c r="E469" s="67">
        <v>80467</v>
      </c>
      <c r="F469" s="67">
        <v>1008000467</v>
      </c>
      <c r="G469" s="68" t="s">
        <v>4143</v>
      </c>
      <c r="H469" s="68" t="s">
        <v>3708</v>
      </c>
      <c r="I469" s="69">
        <v>44835</v>
      </c>
      <c r="J469" s="69">
        <v>45200</v>
      </c>
      <c r="K469" s="76">
        <v>45565</v>
      </c>
      <c r="L469" s="68" t="s">
        <v>3674</v>
      </c>
      <c r="M469" s="71" t="s">
        <v>4488</v>
      </c>
      <c r="N469" t="s">
        <v>635</v>
      </c>
      <c r="O469" t="s">
        <v>1119</v>
      </c>
      <c r="P469" t="str">
        <f t="shared" si="7"/>
        <v>Red_23/24_UN_KAIS_2</v>
      </c>
      <c r="Q469">
        <f>VLOOKUP(P469,ar_skupina!L$2:M$136,2,FALSE())</f>
        <v>66</v>
      </c>
    </row>
    <row r="470" spans="1:17" ht="20.100000000000001" customHeight="1" x14ac:dyDescent="0.25">
      <c r="A470" s="67">
        <v>469</v>
      </c>
      <c r="B470" s="67">
        <v>4</v>
      </c>
      <c r="C470" s="68" t="s">
        <v>3249</v>
      </c>
      <c r="D470" s="68" t="s">
        <v>3292</v>
      </c>
      <c r="E470" s="67">
        <v>80468</v>
      </c>
      <c r="F470" s="67">
        <v>1008000468</v>
      </c>
      <c r="G470" s="68" t="s">
        <v>4144</v>
      </c>
      <c r="H470" s="68" t="s">
        <v>3708</v>
      </c>
      <c r="I470" s="69">
        <v>44835</v>
      </c>
      <c r="J470" s="69">
        <v>45200</v>
      </c>
      <c r="K470" s="76">
        <v>45565</v>
      </c>
      <c r="L470" s="68" t="s">
        <v>3674</v>
      </c>
      <c r="M470" s="71" t="s">
        <v>4488</v>
      </c>
      <c r="N470" t="s">
        <v>635</v>
      </c>
      <c r="O470" t="s">
        <v>1119</v>
      </c>
      <c r="P470" t="str">
        <f t="shared" si="7"/>
        <v>Red_23/24_UN_KAIS_2</v>
      </c>
      <c r="Q470">
        <f>VLOOKUP(P470,ar_skupina!L$2:M$136,2,FALSE())</f>
        <v>66</v>
      </c>
    </row>
    <row r="471" spans="1:17" ht="20.100000000000001" customHeight="1" x14ac:dyDescent="0.25">
      <c r="A471" s="67">
        <v>470</v>
      </c>
      <c r="B471" s="67">
        <v>4</v>
      </c>
      <c r="C471" s="68" t="s">
        <v>3203</v>
      </c>
      <c r="D471" s="68" t="s">
        <v>3293</v>
      </c>
      <c r="E471" s="67">
        <v>80469</v>
      </c>
      <c r="F471" s="67">
        <v>1008000469</v>
      </c>
      <c r="G471" s="68" t="s">
        <v>4145</v>
      </c>
      <c r="H471" s="68" t="s">
        <v>3708</v>
      </c>
      <c r="I471" s="69">
        <v>44835</v>
      </c>
      <c r="J471" s="69">
        <v>45200</v>
      </c>
      <c r="K471" s="76">
        <v>45565</v>
      </c>
      <c r="L471" s="68" t="s">
        <v>3674</v>
      </c>
      <c r="M471" s="71" t="s">
        <v>4488</v>
      </c>
      <c r="N471" t="s">
        <v>635</v>
      </c>
      <c r="O471" t="s">
        <v>1119</v>
      </c>
      <c r="P471" t="str">
        <f t="shared" si="7"/>
        <v>Red_23/24_UN_KAIS_2</v>
      </c>
      <c r="Q471">
        <f>VLOOKUP(P471,ar_skupina!L$2:M$136,2,FALSE())</f>
        <v>66</v>
      </c>
    </row>
    <row r="472" spans="1:17" ht="20.100000000000001" customHeight="1" x14ac:dyDescent="0.25">
      <c r="A472" s="67">
        <v>471</v>
      </c>
      <c r="B472" s="67">
        <v>4</v>
      </c>
      <c r="C472" s="68" t="s">
        <v>2611</v>
      </c>
      <c r="D472" s="68" t="s">
        <v>3294</v>
      </c>
      <c r="E472" s="67">
        <v>80470</v>
      </c>
      <c r="F472" s="67">
        <v>1008000470</v>
      </c>
      <c r="G472" s="68" t="s">
        <v>4146</v>
      </c>
      <c r="H472" s="68" t="s">
        <v>3708</v>
      </c>
      <c r="I472" s="69">
        <v>44835</v>
      </c>
      <c r="J472" s="69">
        <v>45200</v>
      </c>
      <c r="K472" s="76">
        <v>45565</v>
      </c>
      <c r="L472" s="68" t="s">
        <v>3674</v>
      </c>
      <c r="M472" s="71" t="s">
        <v>4488</v>
      </c>
      <c r="N472" t="s">
        <v>635</v>
      </c>
      <c r="O472" t="s">
        <v>1119</v>
      </c>
      <c r="P472" t="str">
        <f t="shared" si="7"/>
        <v>Red_23/24_UN_KAIS_2</v>
      </c>
      <c r="Q472">
        <f>VLOOKUP(P472,ar_skupina!L$2:M$136,2,FALSE())</f>
        <v>66</v>
      </c>
    </row>
    <row r="473" spans="1:17" ht="20.100000000000001" customHeight="1" x14ac:dyDescent="0.25">
      <c r="A473" s="67">
        <v>472</v>
      </c>
      <c r="B473" s="67">
        <v>4</v>
      </c>
      <c r="C473" s="68" t="s">
        <v>2991</v>
      </c>
      <c r="D473" s="68" t="s">
        <v>3295</v>
      </c>
      <c r="E473" s="67">
        <v>80471</v>
      </c>
      <c r="F473" s="67">
        <v>1008000471</v>
      </c>
      <c r="G473" s="68" t="s">
        <v>4147</v>
      </c>
      <c r="H473" s="68" t="s">
        <v>3708</v>
      </c>
      <c r="I473" s="69">
        <v>44835</v>
      </c>
      <c r="J473" s="69">
        <v>45200</v>
      </c>
      <c r="K473" s="76">
        <v>45565</v>
      </c>
      <c r="L473" s="68" t="s">
        <v>3674</v>
      </c>
      <c r="M473" s="71" t="s">
        <v>4488</v>
      </c>
      <c r="N473" t="s">
        <v>635</v>
      </c>
      <c r="O473" t="s">
        <v>1119</v>
      </c>
      <c r="P473" t="str">
        <f t="shared" si="7"/>
        <v>Red_23/24_UN_KAIS_2</v>
      </c>
      <c r="Q473">
        <f>VLOOKUP(P473,ar_skupina!L$2:M$136,2,FALSE())</f>
        <v>66</v>
      </c>
    </row>
    <row r="474" spans="1:17" ht="20.100000000000001" customHeight="1" x14ac:dyDescent="0.25">
      <c r="A474" s="67">
        <v>473</v>
      </c>
      <c r="B474" s="67">
        <v>4</v>
      </c>
      <c r="C474" s="68" t="s">
        <v>2982</v>
      </c>
      <c r="D474" s="68" t="s">
        <v>3296</v>
      </c>
      <c r="E474" s="67">
        <v>80472</v>
      </c>
      <c r="F474" s="67">
        <v>1008000472</v>
      </c>
      <c r="G474" s="68" t="s">
        <v>4148</v>
      </c>
      <c r="H474" s="68" t="s">
        <v>3708</v>
      </c>
      <c r="I474" s="69">
        <v>44835</v>
      </c>
      <c r="J474" s="69">
        <v>45200</v>
      </c>
      <c r="K474" s="76">
        <v>45565</v>
      </c>
      <c r="L474" s="68" t="s">
        <v>3674</v>
      </c>
      <c r="M474" s="71" t="s">
        <v>4488</v>
      </c>
      <c r="N474" t="s">
        <v>635</v>
      </c>
      <c r="O474" t="s">
        <v>1119</v>
      </c>
      <c r="P474" t="str">
        <f t="shared" si="7"/>
        <v>Red_23/24_UN_KAIS_2</v>
      </c>
      <c r="Q474">
        <f>VLOOKUP(P474,ar_skupina!L$2:M$136,2,FALSE())</f>
        <v>66</v>
      </c>
    </row>
    <row r="475" spans="1:17" ht="20.100000000000001" customHeight="1" x14ac:dyDescent="0.25">
      <c r="A475" s="67">
        <v>474</v>
      </c>
      <c r="B475" s="67">
        <v>4</v>
      </c>
      <c r="C475" s="68" t="s">
        <v>3297</v>
      </c>
      <c r="D475" s="68" t="s">
        <v>3298</v>
      </c>
      <c r="E475" s="67">
        <v>80473</v>
      </c>
      <c r="F475" s="67">
        <v>1008000473</v>
      </c>
      <c r="G475" s="68" t="s">
        <v>4149</v>
      </c>
      <c r="H475" s="68" t="s">
        <v>3708</v>
      </c>
      <c r="I475" s="69">
        <v>44835</v>
      </c>
      <c r="J475" s="69">
        <v>45200</v>
      </c>
      <c r="K475" s="76">
        <v>45565</v>
      </c>
      <c r="L475" s="68" t="s">
        <v>3674</v>
      </c>
      <c r="M475" s="71" t="s">
        <v>4488</v>
      </c>
      <c r="N475" t="s">
        <v>635</v>
      </c>
      <c r="O475" t="s">
        <v>1119</v>
      </c>
      <c r="P475" t="str">
        <f t="shared" si="7"/>
        <v>Red_23/24_UN_KAIS_2</v>
      </c>
      <c r="Q475">
        <f>VLOOKUP(P475,ar_skupina!L$2:M$136,2,FALSE())</f>
        <v>66</v>
      </c>
    </row>
    <row r="476" spans="1:17" ht="20.100000000000001" customHeight="1" x14ac:dyDescent="0.25">
      <c r="A476" s="67">
        <v>475</v>
      </c>
      <c r="B476" s="67">
        <v>4</v>
      </c>
      <c r="C476" s="68" t="s">
        <v>3299</v>
      </c>
      <c r="D476" s="68" t="s">
        <v>3300</v>
      </c>
      <c r="E476" s="67">
        <v>80474</v>
      </c>
      <c r="F476" s="67">
        <v>1008000474</v>
      </c>
      <c r="G476" s="68" t="s">
        <v>4150</v>
      </c>
      <c r="H476" s="68" t="s">
        <v>3708</v>
      </c>
      <c r="I476" s="69">
        <v>44835</v>
      </c>
      <c r="J476" s="69">
        <v>45200</v>
      </c>
      <c r="K476" s="76">
        <v>45565</v>
      </c>
      <c r="L476" s="68" t="s">
        <v>3674</v>
      </c>
      <c r="M476" s="71" t="s">
        <v>4488</v>
      </c>
      <c r="N476" t="s">
        <v>635</v>
      </c>
      <c r="O476" t="s">
        <v>1119</v>
      </c>
      <c r="P476" t="str">
        <f t="shared" si="7"/>
        <v>Red_23/24_UN_KAIS_2</v>
      </c>
      <c r="Q476">
        <f>VLOOKUP(P476,ar_skupina!L$2:M$136,2,FALSE())</f>
        <v>66</v>
      </c>
    </row>
    <row r="477" spans="1:17" ht="20.100000000000001" customHeight="1" x14ac:dyDescent="0.25">
      <c r="A477" s="67">
        <v>476</v>
      </c>
      <c r="B477" s="67">
        <v>4</v>
      </c>
      <c r="C477" s="68" t="s">
        <v>2583</v>
      </c>
      <c r="D477" s="68" t="s">
        <v>3301</v>
      </c>
      <c r="E477" s="67">
        <v>80475</v>
      </c>
      <c r="F477" s="67">
        <v>1008000475</v>
      </c>
      <c r="G477" s="68" t="s">
        <v>4151</v>
      </c>
      <c r="H477" s="68" t="s">
        <v>3708</v>
      </c>
      <c r="I477" s="69">
        <v>44835</v>
      </c>
      <c r="J477" s="69">
        <v>45200</v>
      </c>
      <c r="K477" s="76">
        <v>45565</v>
      </c>
      <c r="L477" s="68" t="s">
        <v>3674</v>
      </c>
      <c r="M477" s="71" t="s">
        <v>4488</v>
      </c>
      <c r="N477" t="s">
        <v>635</v>
      </c>
      <c r="O477" t="s">
        <v>1119</v>
      </c>
      <c r="P477" t="str">
        <f t="shared" si="7"/>
        <v>Red_23/24_UN_KAIS_2</v>
      </c>
      <c r="Q477">
        <f>VLOOKUP(P477,ar_skupina!L$2:M$136,2,FALSE())</f>
        <v>66</v>
      </c>
    </row>
    <row r="478" spans="1:17" ht="20.100000000000001" customHeight="1" x14ac:dyDescent="0.25">
      <c r="A478" s="67">
        <v>477</v>
      </c>
      <c r="B478" s="67">
        <v>4</v>
      </c>
      <c r="C478" s="68" t="s">
        <v>3302</v>
      </c>
      <c r="D478" s="68" t="s">
        <v>3303</v>
      </c>
      <c r="E478" s="67">
        <v>80476</v>
      </c>
      <c r="F478" s="67">
        <v>1008000476</v>
      </c>
      <c r="G478" s="68" t="s">
        <v>4152</v>
      </c>
      <c r="H478" s="68" t="s">
        <v>3708</v>
      </c>
      <c r="I478" s="69">
        <v>44835</v>
      </c>
      <c r="J478" s="69">
        <v>45200</v>
      </c>
      <c r="K478" s="76">
        <v>45565</v>
      </c>
      <c r="L478" s="68" t="s">
        <v>3674</v>
      </c>
      <c r="M478" s="71" t="s">
        <v>4488</v>
      </c>
      <c r="N478" t="s">
        <v>635</v>
      </c>
      <c r="O478" t="s">
        <v>1119</v>
      </c>
      <c r="P478" t="str">
        <f t="shared" si="7"/>
        <v>Red_23/24_UN_KAIS_2</v>
      </c>
      <c r="Q478">
        <f>VLOOKUP(P478,ar_skupina!L$2:M$136,2,FALSE())</f>
        <v>66</v>
      </c>
    </row>
    <row r="479" spans="1:17" ht="20.100000000000001" customHeight="1" x14ac:dyDescent="0.25">
      <c r="A479" s="67">
        <v>478</v>
      </c>
      <c r="B479" s="67">
        <v>4</v>
      </c>
      <c r="C479" s="68" t="s">
        <v>2656</v>
      </c>
      <c r="D479" s="68" t="s">
        <v>3304</v>
      </c>
      <c r="E479" s="67">
        <v>80477</v>
      </c>
      <c r="F479" s="67">
        <v>1008000477</v>
      </c>
      <c r="G479" s="68" t="s">
        <v>4153</v>
      </c>
      <c r="H479" s="68" t="s">
        <v>3708</v>
      </c>
      <c r="I479" s="69">
        <v>44835</v>
      </c>
      <c r="J479" s="69">
        <v>45200</v>
      </c>
      <c r="K479" s="76">
        <v>45565</v>
      </c>
      <c r="L479" s="68" t="s">
        <v>3674</v>
      </c>
      <c r="M479" s="71" t="s">
        <v>4488</v>
      </c>
      <c r="N479" t="s">
        <v>635</v>
      </c>
      <c r="O479" t="s">
        <v>1119</v>
      </c>
      <c r="P479" t="str">
        <f t="shared" si="7"/>
        <v>Red_23/24_UN_KAIS_2</v>
      </c>
      <c r="Q479">
        <f>VLOOKUP(P479,ar_skupina!L$2:M$136,2,FALSE())</f>
        <v>66</v>
      </c>
    </row>
    <row r="480" spans="1:17" ht="20.100000000000001" customHeight="1" x14ac:dyDescent="0.25">
      <c r="A480" s="67">
        <v>479</v>
      </c>
      <c r="B480" s="67">
        <v>4</v>
      </c>
      <c r="C480" s="68" t="s">
        <v>2621</v>
      </c>
      <c r="D480" s="68" t="s">
        <v>2685</v>
      </c>
      <c r="E480" s="67">
        <v>80478</v>
      </c>
      <c r="F480" s="67">
        <v>1008000478</v>
      </c>
      <c r="G480" s="68" t="s">
        <v>4154</v>
      </c>
      <c r="H480" s="68" t="s">
        <v>3708</v>
      </c>
      <c r="I480" s="69">
        <v>44835</v>
      </c>
      <c r="J480" s="69">
        <v>45200</v>
      </c>
      <c r="K480" s="76">
        <v>45565</v>
      </c>
      <c r="L480" s="68" t="s">
        <v>3674</v>
      </c>
      <c r="M480" s="71" t="s">
        <v>4488</v>
      </c>
      <c r="N480" t="s">
        <v>635</v>
      </c>
      <c r="O480" t="s">
        <v>1119</v>
      </c>
      <c r="P480" t="str">
        <f t="shared" si="7"/>
        <v>Red_23/24_UN_KAIS_2</v>
      </c>
      <c r="Q480">
        <f>VLOOKUP(P480,ar_skupina!L$2:M$136,2,FALSE())</f>
        <v>66</v>
      </c>
    </row>
    <row r="481" spans="1:17" ht="20.100000000000001" customHeight="1" x14ac:dyDescent="0.25">
      <c r="A481" s="67">
        <v>480</v>
      </c>
      <c r="B481" s="67">
        <v>4</v>
      </c>
      <c r="C481" s="68" t="s">
        <v>2970</v>
      </c>
      <c r="D481" s="68" t="s">
        <v>3305</v>
      </c>
      <c r="E481" s="67">
        <v>80479</v>
      </c>
      <c r="F481" s="67">
        <v>1008000479</v>
      </c>
      <c r="G481" s="68" t="s">
        <v>4155</v>
      </c>
      <c r="H481" s="68" t="s">
        <v>3708</v>
      </c>
      <c r="I481" s="69">
        <v>44835</v>
      </c>
      <c r="J481" s="69">
        <v>45200</v>
      </c>
      <c r="K481" s="76">
        <v>45565</v>
      </c>
      <c r="L481" s="68" t="s">
        <v>3674</v>
      </c>
      <c r="M481" s="71" t="s">
        <v>4488</v>
      </c>
      <c r="N481" t="s">
        <v>635</v>
      </c>
      <c r="O481" t="s">
        <v>1119</v>
      </c>
      <c r="P481" t="str">
        <f t="shared" si="7"/>
        <v>Red_23/24_UN_KAIS_2</v>
      </c>
      <c r="Q481">
        <f>VLOOKUP(P481,ar_skupina!L$2:M$136,2,FALSE())</f>
        <v>66</v>
      </c>
    </row>
    <row r="482" spans="1:17" ht="20.100000000000001" customHeight="1" x14ac:dyDescent="0.25">
      <c r="A482" s="67">
        <v>481</v>
      </c>
      <c r="B482" s="67">
        <v>4</v>
      </c>
      <c r="C482" s="68" t="s">
        <v>3306</v>
      </c>
      <c r="D482" s="68" t="s">
        <v>3307</v>
      </c>
      <c r="E482" s="67">
        <v>80480</v>
      </c>
      <c r="F482" s="67">
        <v>1008000480</v>
      </c>
      <c r="G482" s="68" t="s">
        <v>4156</v>
      </c>
      <c r="H482" s="68" t="s">
        <v>3708</v>
      </c>
      <c r="I482" s="69">
        <v>44835</v>
      </c>
      <c r="J482" s="69">
        <v>45200</v>
      </c>
      <c r="K482" s="76">
        <v>45565</v>
      </c>
      <c r="L482" s="68" t="s">
        <v>3674</v>
      </c>
      <c r="M482" s="71" t="s">
        <v>4488</v>
      </c>
      <c r="N482" t="s">
        <v>635</v>
      </c>
      <c r="O482" t="s">
        <v>1119</v>
      </c>
      <c r="P482" t="str">
        <f t="shared" si="7"/>
        <v>Red_23/24_UN_KAIS_2</v>
      </c>
      <c r="Q482">
        <f>VLOOKUP(P482,ar_skupina!L$2:M$136,2,FALSE())</f>
        <v>66</v>
      </c>
    </row>
    <row r="483" spans="1:17" ht="20.100000000000001" customHeight="1" x14ac:dyDescent="0.25">
      <c r="A483" s="67">
        <v>482</v>
      </c>
      <c r="B483" s="67">
        <v>4</v>
      </c>
      <c r="C483" s="68" t="s">
        <v>2860</v>
      </c>
      <c r="D483" s="68" t="s">
        <v>2947</v>
      </c>
      <c r="E483" s="67">
        <v>80481</v>
      </c>
      <c r="F483" s="67">
        <v>1008000481</v>
      </c>
      <c r="G483" s="68" t="s">
        <v>4157</v>
      </c>
      <c r="H483" s="68" t="s">
        <v>3708</v>
      </c>
      <c r="I483" s="69">
        <v>44835</v>
      </c>
      <c r="J483" s="69">
        <v>45200</v>
      </c>
      <c r="K483" s="76">
        <v>45565</v>
      </c>
      <c r="L483" s="68" t="s">
        <v>3674</v>
      </c>
      <c r="M483" s="71" t="s">
        <v>4488</v>
      </c>
      <c r="N483" t="s">
        <v>635</v>
      </c>
      <c r="O483" t="s">
        <v>1119</v>
      </c>
      <c r="P483" t="str">
        <f t="shared" si="7"/>
        <v>Red_23/24_UN_KAIS_2</v>
      </c>
      <c r="Q483">
        <f>VLOOKUP(P483,ar_skupina!L$2:M$136,2,FALSE())</f>
        <v>66</v>
      </c>
    </row>
    <row r="484" spans="1:17" ht="20.100000000000001" customHeight="1" x14ac:dyDescent="0.25">
      <c r="A484" s="67">
        <v>483</v>
      </c>
      <c r="B484" s="67">
        <v>4</v>
      </c>
      <c r="C484" s="68" t="s">
        <v>3308</v>
      </c>
      <c r="D484" s="68" t="s">
        <v>3309</v>
      </c>
      <c r="E484" s="67">
        <v>80482</v>
      </c>
      <c r="F484" s="67">
        <v>1008000482</v>
      </c>
      <c r="G484" s="68" t="s">
        <v>4158</v>
      </c>
      <c r="H484" s="68" t="s">
        <v>3708</v>
      </c>
      <c r="I484" s="69">
        <v>44835</v>
      </c>
      <c r="J484" s="69">
        <v>45200</v>
      </c>
      <c r="K484" s="76">
        <v>45565</v>
      </c>
      <c r="L484" s="68" t="s">
        <v>3674</v>
      </c>
      <c r="M484" s="71" t="s">
        <v>4488</v>
      </c>
      <c r="N484" t="s">
        <v>635</v>
      </c>
      <c r="O484" t="s">
        <v>1119</v>
      </c>
      <c r="P484" t="str">
        <f t="shared" si="7"/>
        <v>Red_23/24_UN_KAIS_2</v>
      </c>
      <c r="Q484">
        <f>VLOOKUP(P484,ar_skupina!L$2:M$136,2,FALSE())</f>
        <v>66</v>
      </c>
    </row>
    <row r="485" spans="1:17" ht="20.100000000000001" customHeight="1" x14ac:dyDescent="0.25">
      <c r="A485" s="67">
        <v>484</v>
      </c>
      <c r="B485" s="67">
        <v>4</v>
      </c>
      <c r="C485" s="68" t="s">
        <v>2589</v>
      </c>
      <c r="D485" s="68" t="s">
        <v>3310</v>
      </c>
      <c r="E485" s="67">
        <v>80483</v>
      </c>
      <c r="F485" s="67">
        <v>1008000483</v>
      </c>
      <c r="G485" s="68" t="s">
        <v>4159</v>
      </c>
      <c r="H485" s="68" t="s">
        <v>3708</v>
      </c>
      <c r="I485" s="69">
        <v>44835</v>
      </c>
      <c r="J485" s="69">
        <v>45200</v>
      </c>
      <c r="K485" s="76">
        <v>45565</v>
      </c>
      <c r="L485" s="68" t="s">
        <v>3674</v>
      </c>
      <c r="M485" s="71" t="s">
        <v>4488</v>
      </c>
      <c r="N485" t="s">
        <v>635</v>
      </c>
      <c r="O485" t="s">
        <v>1119</v>
      </c>
      <c r="P485" t="str">
        <f t="shared" si="7"/>
        <v>Red_23/24_UN_KAIS_2</v>
      </c>
      <c r="Q485">
        <f>VLOOKUP(P485,ar_skupina!L$2:M$136,2,FALSE())</f>
        <v>66</v>
      </c>
    </row>
    <row r="486" spans="1:17" ht="20.100000000000001" customHeight="1" x14ac:dyDescent="0.25">
      <c r="A486" s="67">
        <v>485</v>
      </c>
      <c r="B486" s="67">
        <v>4</v>
      </c>
      <c r="C486" s="68" t="s">
        <v>3311</v>
      </c>
      <c r="D486" s="68" t="s">
        <v>3312</v>
      </c>
      <c r="E486" s="67">
        <v>80484</v>
      </c>
      <c r="F486" s="67">
        <v>1008000484</v>
      </c>
      <c r="G486" s="68" t="s">
        <v>4160</v>
      </c>
      <c r="H486" s="68" t="s">
        <v>3708</v>
      </c>
      <c r="I486" s="69">
        <v>44835</v>
      </c>
      <c r="J486" s="69">
        <v>45200</v>
      </c>
      <c r="K486" s="76">
        <v>45565</v>
      </c>
      <c r="L486" s="68" t="s">
        <v>3674</v>
      </c>
      <c r="M486" s="71" t="s">
        <v>4488</v>
      </c>
      <c r="N486" t="s">
        <v>635</v>
      </c>
      <c r="O486" t="s">
        <v>1119</v>
      </c>
      <c r="P486" t="str">
        <f t="shared" si="7"/>
        <v>Red_23/24_UN_KAIS_2</v>
      </c>
      <c r="Q486">
        <f>VLOOKUP(P486,ar_skupina!L$2:M$136,2,FALSE())</f>
        <v>66</v>
      </c>
    </row>
    <row r="487" spans="1:17" ht="20.100000000000001" customHeight="1" x14ac:dyDescent="0.25">
      <c r="A487" s="67">
        <v>486</v>
      </c>
      <c r="B487" s="67">
        <v>4</v>
      </c>
      <c r="C487" s="68" t="s">
        <v>2792</v>
      </c>
      <c r="D487" s="68" t="s">
        <v>3028</v>
      </c>
      <c r="E487" s="67">
        <v>80485</v>
      </c>
      <c r="F487" s="67">
        <v>1008000485</v>
      </c>
      <c r="G487" s="68" t="s">
        <v>4161</v>
      </c>
      <c r="H487" s="68" t="s">
        <v>3708</v>
      </c>
      <c r="I487" s="69">
        <v>44835</v>
      </c>
      <c r="J487" s="69">
        <v>45200</v>
      </c>
      <c r="K487" s="76">
        <v>45565</v>
      </c>
      <c r="L487" s="68" t="s">
        <v>3674</v>
      </c>
      <c r="M487" s="71" t="s">
        <v>4488</v>
      </c>
      <c r="N487" t="s">
        <v>635</v>
      </c>
      <c r="O487" t="s">
        <v>1119</v>
      </c>
      <c r="P487" t="str">
        <f t="shared" si="7"/>
        <v>Red_23/24_UN_KAIS_2</v>
      </c>
      <c r="Q487">
        <f>VLOOKUP(P487,ar_skupina!L$2:M$136,2,FALSE())</f>
        <v>66</v>
      </c>
    </row>
    <row r="488" spans="1:17" ht="20.100000000000001" customHeight="1" x14ac:dyDescent="0.25">
      <c r="A488" s="67">
        <v>487</v>
      </c>
      <c r="B488" s="67">
        <v>4</v>
      </c>
      <c r="C488" s="68" t="s">
        <v>3007</v>
      </c>
      <c r="D488" s="68" t="s">
        <v>3313</v>
      </c>
      <c r="E488" s="67">
        <v>80486</v>
      </c>
      <c r="F488" s="67">
        <v>1008000486</v>
      </c>
      <c r="G488" s="68" t="s">
        <v>4162</v>
      </c>
      <c r="H488" s="68" t="s">
        <v>3708</v>
      </c>
      <c r="I488" s="69">
        <v>44835</v>
      </c>
      <c r="J488" s="69">
        <v>45200</v>
      </c>
      <c r="K488" s="76">
        <v>45565</v>
      </c>
      <c r="L488" s="68" t="s">
        <v>3674</v>
      </c>
      <c r="M488" s="71" t="s">
        <v>4488</v>
      </c>
      <c r="N488" t="s">
        <v>635</v>
      </c>
      <c r="O488" t="s">
        <v>1119</v>
      </c>
      <c r="P488" t="str">
        <f t="shared" si="7"/>
        <v>Red_23/24_UN_KAIS_2</v>
      </c>
      <c r="Q488">
        <f>VLOOKUP(P488,ar_skupina!L$2:M$136,2,FALSE())</f>
        <v>66</v>
      </c>
    </row>
    <row r="489" spans="1:17" ht="20.100000000000001" customHeight="1" x14ac:dyDescent="0.25">
      <c r="A489" s="67">
        <v>488</v>
      </c>
      <c r="B489" s="67">
        <v>4</v>
      </c>
      <c r="C489" s="68" t="s">
        <v>2662</v>
      </c>
      <c r="D489" s="68" t="s">
        <v>3314</v>
      </c>
      <c r="E489" s="67">
        <v>80487</v>
      </c>
      <c r="F489" s="67">
        <v>1008000487</v>
      </c>
      <c r="G489" s="68" t="s">
        <v>4163</v>
      </c>
      <c r="H489" s="68" t="s">
        <v>3725</v>
      </c>
      <c r="I489" s="69">
        <v>44470</v>
      </c>
      <c r="J489" s="69">
        <v>45200</v>
      </c>
      <c r="K489" s="76">
        <v>45565</v>
      </c>
      <c r="L489" s="68" t="s">
        <v>3674</v>
      </c>
      <c r="M489" s="71" t="s">
        <v>4488</v>
      </c>
      <c r="N489" t="s">
        <v>635</v>
      </c>
      <c r="O489" t="s">
        <v>1119</v>
      </c>
      <c r="P489" t="str">
        <f t="shared" si="7"/>
        <v>Red_23/24_UN_KAIS_3</v>
      </c>
      <c r="Q489">
        <f>VLOOKUP(P489,ar_skupina!L$2:M$136,2,FALSE())</f>
        <v>73</v>
      </c>
    </row>
    <row r="490" spans="1:17" ht="20.100000000000001" customHeight="1" x14ac:dyDescent="0.25">
      <c r="A490" s="67">
        <v>489</v>
      </c>
      <c r="B490" s="67">
        <v>4</v>
      </c>
      <c r="C490" s="68" t="s">
        <v>3155</v>
      </c>
      <c r="D490" s="68" t="s">
        <v>3315</v>
      </c>
      <c r="E490" s="67">
        <v>80488</v>
      </c>
      <c r="F490" s="67">
        <v>1008000488</v>
      </c>
      <c r="G490" s="68" t="s">
        <v>4164</v>
      </c>
      <c r="H490" s="68" t="s">
        <v>3725</v>
      </c>
      <c r="I490" s="69">
        <v>44470</v>
      </c>
      <c r="J490" s="69">
        <v>45200</v>
      </c>
      <c r="K490" s="76">
        <v>45565</v>
      </c>
      <c r="L490" s="68" t="s">
        <v>3674</v>
      </c>
      <c r="M490" s="71" t="s">
        <v>4488</v>
      </c>
      <c r="N490" t="s">
        <v>635</v>
      </c>
      <c r="O490" t="s">
        <v>1119</v>
      </c>
      <c r="P490" t="str">
        <f t="shared" si="7"/>
        <v>Red_23/24_UN_KAIS_3</v>
      </c>
      <c r="Q490">
        <f>VLOOKUP(P490,ar_skupina!L$2:M$136,2,FALSE())</f>
        <v>73</v>
      </c>
    </row>
    <row r="491" spans="1:17" ht="20.100000000000001" customHeight="1" x14ac:dyDescent="0.25">
      <c r="A491" s="67">
        <v>490</v>
      </c>
      <c r="B491" s="67">
        <v>4</v>
      </c>
      <c r="C491" s="68" t="s">
        <v>3316</v>
      </c>
      <c r="D491" s="68" t="s">
        <v>3317</v>
      </c>
      <c r="E491" s="67">
        <v>80489</v>
      </c>
      <c r="F491" s="67">
        <v>1008000489</v>
      </c>
      <c r="G491" s="68" t="s">
        <v>4165</v>
      </c>
      <c r="H491" s="68" t="s">
        <v>3725</v>
      </c>
      <c r="I491" s="69">
        <v>44470</v>
      </c>
      <c r="J491" s="69">
        <v>45200</v>
      </c>
      <c r="K491" s="76">
        <v>45565</v>
      </c>
      <c r="L491" s="68" t="s">
        <v>3674</v>
      </c>
      <c r="M491" s="71" t="s">
        <v>4488</v>
      </c>
      <c r="N491" t="s">
        <v>635</v>
      </c>
      <c r="O491" t="s">
        <v>1119</v>
      </c>
      <c r="P491" t="str">
        <f t="shared" si="7"/>
        <v>Red_23/24_UN_KAIS_3</v>
      </c>
      <c r="Q491">
        <f>VLOOKUP(P491,ar_skupina!L$2:M$136,2,FALSE())</f>
        <v>73</v>
      </c>
    </row>
    <row r="492" spans="1:17" ht="20.100000000000001" customHeight="1" x14ac:dyDescent="0.25">
      <c r="A492" s="67">
        <v>491</v>
      </c>
      <c r="B492" s="67">
        <v>4</v>
      </c>
      <c r="C492" s="68" t="s">
        <v>3092</v>
      </c>
      <c r="D492" s="68" t="s">
        <v>3318</v>
      </c>
      <c r="E492" s="67">
        <v>80490</v>
      </c>
      <c r="F492" s="67">
        <v>1008000490</v>
      </c>
      <c r="G492" s="68" t="s">
        <v>4166</v>
      </c>
      <c r="H492" s="68" t="s">
        <v>3725</v>
      </c>
      <c r="I492" s="69">
        <v>44470</v>
      </c>
      <c r="J492" s="69">
        <v>45200</v>
      </c>
      <c r="K492" s="76">
        <v>45565</v>
      </c>
      <c r="L492" s="68" t="s">
        <v>3674</v>
      </c>
      <c r="M492" s="71" t="s">
        <v>4488</v>
      </c>
      <c r="N492" t="s">
        <v>635</v>
      </c>
      <c r="O492" t="s">
        <v>1119</v>
      </c>
      <c r="P492" t="str">
        <f t="shared" si="7"/>
        <v>Red_23/24_UN_KAIS_3</v>
      </c>
      <c r="Q492">
        <f>VLOOKUP(P492,ar_skupina!L$2:M$136,2,FALSE())</f>
        <v>73</v>
      </c>
    </row>
    <row r="493" spans="1:17" ht="20.100000000000001" customHeight="1" x14ac:dyDescent="0.25">
      <c r="A493" s="67">
        <v>492</v>
      </c>
      <c r="B493" s="67">
        <v>4</v>
      </c>
      <c r="C493" s="68" t="s">
        <v>2951</v>
      </c>
      <c r="D493" s="68" t="s">
        <v>3134</v>
      </c>
      <c r="E493" s="67">
        <v>80491</v>
      </c>
      <c r="F493" s="67">
        <v>1008000491</v>
      </c>
      <c r="G493" s="68" t="s">
        <v>4167</v>
      </c>
      <c r="H493" s="68" t="s">
        <v>3725</v>
      </c>
      <c r="I493" s="69">
        <v>44470</v>
      </c>
      <c r="J493" s="69">
        <v>45200</v>
      </c>
      <c r="K493" s="76">
        <v>45565</v>
      </c>
      <c r="L493" s="68" t="s">
        <v>3674</v>
      </c>
      <c r="M493" s="71" t="s">
        <v>4488</v>
      </c>
      <c r="N493" t="s">
        <v>635</v>
      </c>
      <c r="O493" t="s">
        <v>1119</v>
      </c>
      <c r="P493" t="str">
        <f t="shared" si="7"/>
        <v>Red_23/24_UN_KAIS_3</v>
      </c>
      <c r="Q493">
        <f>VLOOKUP(P493,ar_skupina!L$2:M$136,2,FALSE())</f>
        <v>73</v>
      </c>
    </row>
    <row r="494" spans="1:17" ht="20.100000000000001" customHeight="1" x14ac:dyDescent="0.25">
      <c r="A494" s="67">
        <v>493</v>
      </c>
      <c r="B494" s="67">
        <v>4</v>
      </c>
      <c r="C494" s="68" t="s">
        <v>2740</v>
      </c>
      <c r="D494" s="68" t="s">
        <v>3319</v>
      </c>
      <c r="E494" s="67">
        <v>80492</v>
      </c>
      <c r="F494" s="67">
        <v>1008000492</v>
      </c>
      <c r="G494" s="68" t="s">
        <v>4168</v>
      </c>
      <c r="H494" s="68" t="s">
        <v>3725</v>
      </c>
      <c r="I494" s="69">
        <v>44470</v>
      </c>
      <c r="J494" s="69">
        <v>45200</v>
      </c>
      <c r="K494" s="76">
        <v>45565</v>
      </c>
      <c r="L494" s="68" t="s">
        <v>3674</v>
      </c>
      <c r="M494" s="71" t="s">
        <v>4488</v>
      </c>
      <c r="N494" t="s">
        <v>635</v>
      </c>
      <c r="O494" t="s">
        <v>1119</v>
      </c>
      <c r="P494" t="str">
        <f t="shared" si="7"/>
        <v>Red_23/24_UN_KAIS_3</v>
      </c>
      <c r="Q494">
        <f>VLOOKUP(P494,ar_skupina!L$2:M$136,2,FALSE())</f>
        <v>73</v>
      </c>
    </row>
    <row r="495" spans="1:17" ht="20.100000000000001" customHeight="1" x14ac:dyDescent="0.25">
      <c r="A495" s="67">
        <v>494</v>
      </c>
      <c r="B495" s="67">
        <v>4</v>
      </c>
      <c r="C495" s="68" t="s">
        <v>3203</v>
      </c>
      <c r="D495" s="68" t="s">
        <v>3320</v>
      </c>
      <c r="E495" s="67">
        <v>80493</v>
      </c>
      <c r="F495" s="67">
        <v>1008000493</v>
      </c>
      <c r="G495" s="68" t="s">
        <v>4169</v>
      </c>
      <c r="H495" s="68" t="s">
        <v>3725</v>
      </c>
      <c r="I495" s="69">
        <v>44470</v>
      </c>
      <c r="J495" s="69">
        <v>45200</v>
      </c>
      <c r="K495" s="76">
        <v>45565</v>
      </c>
      <c r="L495" s="68" t="s">
        <v>3674</v>
      </c>
      <c r="M495" s="71" t="s">
        <v>4488</v>
      </c>
      <c r="N495" t="s">
        <v>635</v>
      </c>
      <c r="O495" t="s">
        <v>1119</v>
      </c>
      <c r="P495" t="str">
        <f t="shared" si="7"/>
        <v>Red_23/24_UN_KAIS_3</v>
      </c>
      <c r="Q495">
        <f>VLOOKUP(P495,ar_skupina!L$2:M$136,2,FALSE())</f>
        <v>73</v>
      </c>
    </row>
    <row r="496" spans="1:17" ht="20.100000000000001" customHeight="1" x14ac:dyDescent="0.25">
      <c r="A496" s="67">
        <v>495</v>
      </c>
      <c r="B496" s="67">
        <v>4</v>
      </c>
      <c r="C496" s="68" t="s">
        <v>3321</v>
      </c>
      <c r="D496" s="68" t="s">
        <v>3322</v>
      </c>
      <c r="E496" s="67">
        <v>80494</v>
      </c>
      <c r="F496" s="67">
        <v>1008000494</v>
      </c>
      <c r="G496" s="68" t="s">
        <v>4170</v>
      </c>
      <c r="H496" s="68" t="s">
        <v>3725</v>
      </c>
      <c r="I496" s="69">
        <v>44470</v>
      </c>
      <c r="J496" s="69">
        <v>45200</v>
      </c>
      <c r="K496" s="76">
        <v>45565</v>
      </c>
      <c r="L496" s="68" t="s">
        <v>3674</v>
      </c>
      <c r="M496" s="71" t="s">
        <v>4488</v>
      </c>
      <c r="N496" t="s">
        <v>635</v>
      </c>
      <c r="O496" t="s">
        <v>1119</v>
      </c>
      <c r="P496" t="str">
        <f t="shared" si="7"/>
        <v>Red_23/24_UN_KAIS_3</v>
      </c>
      <c r="Q496">
        <f>VLOOKUP(P496,ar_skupina!L$2:M$136,2,FALSE())</f>
        <v>73</v>
      </c>
    </row>
    <row r="497" spans="1:17" ht="20.100000000000001" customHeight="1" x14ac:dyDescent="0.25">
      <c r="A497" s="67">
        <v>496</v>
      </c>
      <c r="B497" s="67">
        <v>4</v>
      </c>
      <c r="C497" s="68" t="s">
        <v>3323</v>
      </c>
      <c r="D497" s="68" t="s">
        <v>3324</v>
      </c>
      <c r="E497" s="67">
        <v>80495</v>
      </c>
      <c r="F497" s="67">
        <v>1008000495</v>
      </c>
      <c r="G497" s="68" t="s">
        <v>4171</v>
      </c>
      <c r="H497" s="68" t="s">
        <v>3725</v>
      </c>
      <c r="I497" s="69">
        <v>44470</v>
      </c>
      <c r="J497" s="69">
        <v>45200</v>
      </c>
      <c r="K497" s="76">
        <v>45565</v>
      </c>
      <c r="L497" s="68" t="s">
        <v>3674</v>
      </c>
      <c r="M497" s="71" t="s">
        <v>4488</v>
      </c>
      <c r="N497" t="s">
        <v>635</v>
      </c>
      <c r="O497" t="s">
        <v>1119</v>
      </c>
      <c r="P497" t="str">
        <f t="shared" si="7"/>
        <v>Red_23/24_UN_KAIS_3</v>
      </c>
      <c r="Q497">
        <f>VLOOKUP(P497,ar_skupina!L$2:M$136,2,FALSE())</f>
        <v>73</v>
      </c>
    </row>
    <row r="498" spans="1:17" ht="20.100000000000001" customHeight="1" x14ac:dyDescent="0.25">
      <c r="A498" s="67">
        <v>497</v>
      </c>
      <c r="B498" s="67">
        <v>4</v>
      </c>
      <c r="C498" s="68" t="s">
        <v>3325</v>
      </c>
      <c r="D498" s="68" t="s">
        <v>2745</v>
      </c>
      <c r="E498" s="67">
        <v>80496</v>
      </c>
      <c r="F498" s="67">
        <v>1008000496</v>
      </c>
      <c r="G498" s="68" t="s">
        <v>4172</v>
      </c>
      <c r="H498" s="68" t="s">
        <v>3725</v>
      </c>
      <c r="I498" s="69">
        <v>44470</v>
      </c>
      <c r="J498" s="69">
        <v>45200</v>
      </c>
      <c r="K498" s="76">
        <v>45565</v>
      </c>
      <c r="L498" s="68" t="s">
        <v>3674</v>
      </c>
      <c r="M498" s="71" t="s">
        <v>4488</v>
      </c>
      <c r="N498" t="s">
        <v>635</v>
      </c>
      <c r="O498" t="s">
        <v>1119</v>
      </c>
      <c r="P498" t="str">
        <f t="shared" si="7"/>
        <v>Red_23/24_UN_KAIS_3</v>
      </c>
      <c r="Q498">
        <f>VLOOKUP(P498,ar_skupina!L$2:M$136,2,FALSE())</f>
        <v>73</v>
      </c>
    </row>
    <row r="499" spans="1:17" ht="20.100000000000001" customHeight="1" x14ac:dyDescent="0.25">
      <c r="A499" s="67">
        <v>498</v>
      </c>
      <c r="B499" s="67">
        <v>4</v>
      </c>
      <c r="C499" s="68" t="s">
        <v>3326</v>
      </c>
      <c r="D499" s="68" t="s">
        <v>3327</v>
      </c>
      <c r="E499" s="67">
        <v>80497</v>
      </c>
      <c r="F499" s="67">
        <v>1008000497</v>
      </c>
      <c r="G499" s="68" t="s">
        <v>4173</v>
      </c>
      <c r="H499" s="68" t="s">
        <v>3725</v>
      </c>
      <c r="I499" s="69">
        <v>44470</v>
      </c>
      <c r="J499" s="69">
        <v>45200</v>
      </c>
      <c r="K499" s="76">
        <v>45565</v>
      </c>
      <c r="L499" s="68" t="s">
        <v>3674</v>
      </c>
      <c r="M499" s="71" t="s">
        <v>4488</v>
      </c>
      <c r="N499" t="s">
        <v>635</v>
      </c>
      <c r="O499" t="s">
        <v>1119</v>
      </c>
      <c r="P499" t="str">
        <f t="shared" si="7"/>
        <v>Red_23/24_UN_KAIS_3</v>
      </c>
      <c r="Q499">
        <f>VLOOKUP(P499,ar_skupina!L$2:M$136,2,FALSE())</f>
        <v>73</v>
      </c>
    </row>
    <row r="500" spans="1:17" ht="20.100000000000001" customHeight="1" x14ac:dyDescent="0.25">
      <c r="A500" s="67">
        <v>499</v>
      </c>
      <c r="B500" s="67">
        <v>4</v>
      </c>
      <c r="C500" s="68" t="s">
        <v>3328</v>
      </c>
      <c r="D500" s="68" t="s">
        <v>3329</v>
      </c>
      <c r="E500" s="67">
        <v>80498</v>
      </c>
      <c r="F500" s="67">
        <v>1008000498</v>
      </c>
      <c r="G500" s="68" t="s">
        <v>4174</v>
      </c>
      <c r="H500" s="68" t="s">
        <v>3725</v>
      </c>
      <c r="I500" s="69">
        <v>44470</v>
      </c>
      <c r="J500" s="69">
        <v>45200</v>
      </c>
      <c r="K500" s="76">
        <v>45565</v>
      </c>
      <c r="L500" s="68" t="s">
        <v>3674</v>
      </c>
      <c r="M500" s="71" t="s">
        <v>4488</v>
      </c>
      <c r="N500" t="s">
        <v>635</v>
      </c>
      <c r="O500" t="s">
        <v>1119</v>
      </c>
      <c r="P500" t="str">
        <f t="shared" si="7"/>
        <v>Red_23/24_UN_KAIS_3</v>
      </c>
      <c r="Q500">
        <f>VLOOKUP(P500,ar_skupina!L$2:M$136,2,FALSE())</f>
        <v>73</v>
      </c>
    </row>
    <row r="501" spans="1:17" ht="20.100000000000001" customHeight="1" x14ac:dyDescent="0.25">
      <c r="A501" s="67">
        <v>500</v>
      </c>
      <c r="B501" s="67">
        <v>4</v>
      </c>
      <c r="C501" s="68" t="s">
        <v>2627</v>
      </c>
      <c r="D501" s="68" t="s">
        <v>3330</v>
      </c>
      <c r="E501" s="67">
        <v>80499</v>
      </c>
      <c r="F501" s="67">
        <v>1008000499</v>
      </c>
      <c r="G501" s="68" t="s">
        <v>4175</v>
      </c>
      <c r="H501" s="68" t="s">
        <v>3725</v>
      </c>
      <c r="I501" s="69">
        <v>44470</v>
      </c>
      <c r="J501" s="69">
        <v>45200</v>
      </c>
      <c r="K501" s="76">
        <v>45565</v>
      </c>
      <c r="L501" s="68" t="s">
        <v>3674</v>
      </c>
      <c r="M501" s="71" t="s">
        <v>4488</v>
      </c>
      <c r="N501" t="s">
        <v>635</v>
      </c>
      <c r="O501" t="s">
        <v>1119</v>
      </c>
      <c r="P501" t="str">
        <f t="shared" si="7"/>
        <v>Red_23/24_UN_KAIS_3</v>
      </c>
      <c r="Q501">
        <f>VLOOKUP(P501,ar_skupina!L$2:M$136,2,FALSE())</f>
        <v>73</v>
      </c>
    </row>
    <row r="502" spans="1:17" ht="20.100000000000001" customHeight="1" x14ac:dyDescent="0.25">
      <c r="A502" s="67">
        <v>501</v>
      </c>
      <c r="B502" s="67">
        <v>4</v>
      </c>
      <c r="C502" s="68" t="s">
        <v>3331</v>
      </c>
      <c r="D502" s="68" t="s">
        <v>3332</v>
      </c>
      <c r="E502" s="67">
        <v>80500</v>
      </c>
      <c r="F502" s="67">
        <v>1008000500</v>
      </c>
      <c r="G502" s="68" t="s">
        <v>4176</v>
      </c>
      <c r="H502" s="68" t="s">
        <v>3725</v>
      </c>
      <c r="I502" s="69">
        <v>44470</v>
      </c>
      <c r="J502" s="69">
        <v>45200</v>
      </c>
      <c r="K502" s="76">
        <v>45565</v>
      </c>
      <c r="L502" s="68" t="s">
        <v>3674</v>
      </c>
      <c r="M502" s="71" t="s">
        <v>4488</v>
      </c>
      <c r="N502" t="s">
        <v>635</v>
      </c>
      <c r="O502" t="s">
        <v>1119</v>
      </c>
      <c r="P502" t="str">
        <f t="shared" si="7"/>
        <v>Red_23/24_UN_KAIS_3</v>
      </c>
      <c r="Q502">
        <f>VLOOKUP(P502,ar_skupina!L$2:M$136,2,FALSE())</f>
        <v>73</v>
      </c>
    </row>
    <row r="503" spans="1:17" ht="20.100000000000001" customHeight="1" x14ac:dyDescent="0.25">
      <c r="A503" s="67">
        <v>502</v>
      </c>
      <c r="B503" s="67">
        <v>4</v>
      </c>
      <c r="C503" s="68" t="s">
        <v>3333</v>
      </c>
      <c r="D503" s="68" t="s">
        <v>3334</v>
      </c>
      <c r="E503" s="67">
        <v>80501</v>
      </c>
      <c r="F503" s="67">
        <v>1008000501</v>
      </c>
      <c r="G503" s="68" t="s">
        <v>4177</v>
      </c>
      <c r="H503" s="68" t="s">
        <v>3725</v>
      </c>
      <c r="I503" s="69">
        <v>44470</v>
      </c>
      <c r="J503" s="69">
        <v>45200</v>
      </c>
      <c r="K503" s="76">
        <v>45565</v>
      </c>
      <c r="L503" s="68" t="s">
        <v>3674</v>
      </c>
      <c r="M503" s="71" t="s">
        <v>4488</v>
      </c>
      <c r="N503" t="s">
        <v>635</v>
      </c>
      <c r="O503" t="s">
        <v>1119</v>
      </c>
      <c r="P503" t="str">
        <f t="shared" si="7"/>
        <v>Red_23/24_UN_KAIS_3</v>
      </c>
      <c r="Q503">
        <f>VLOOKUP(P503,ar_skupina!L$2:M$136,2,FALSE())</f>
        <v>73</v>
      </c>
    </row>
    <row r="504" spans="1:17" ht="20.100000000000001" customHeight="1" x14ac:dyDescent="0.25">
      <c r="A504" s="67">
        <v>503</v>
      </c>
      <c r="B504" s="67">
        <v>4</v>
      </c>
      <c r="C504" s="68" t="s">
        <v>3335</v>
      </c>
      <c r="D504" s="68" t="s">
        <v>3336</v>
      </c>
      <c r="E504" s="67">
        <v>80502</v>
      </c>
      <c r="F504" s="67">
        <v>1008000502</v>
      </c>
      <c r="G504" s="68" t="s">
        <v>4178</v>
      </c>
      <c r="H504" s="68" t="s">
        <v>3725</v>
      </c>
      <c r="I504" s="69">
        <v>44470</v>
      </c>
      <c r="J504" s="69">
        <v>45200</v>
      </c>
      <c r="K504" s="76">
        <v>45565</v>
      </c>
      <c r="L504" s="68" t="s">
        <v>3674</v>
      </c>
      <c r="M504" s="71" t="s">
        <v>4488</v>
      </c>
      <c r="N504" t="s">
        <v>635</v>
      </c>
      <c r="O504" t="s">
        <v>1119</v>
      </c>
      <c r="P504" t="str">
        <f t="shared" si="7"/>
        <v>Red_23/24_UN_KAIS_3</v>
      </c>
      <c r="Q504">
        <f>VLOOKUP(P504,ar_skupina!L$2:M$136,2,FALSE())</f>
        <v>73</v>
      </c>
    </row>
    <row r="505" spans="1:17" ht="20.100000000000001" customHeight="1" x14ac:dyDescent="0.25">
      <c r="A505" s="67">
        <v>504</v>
      </c>
      <c r="B505" s="67">
        <v>4</v>
      </c>
      <c r="C505" s="68" t="s">
        <v>3183</v>
      </c>
      <c r="D505" s="68" t="s">
        <v>3337</v>
      </c>
      <c r="E505" s="67">
        <v>80503</v>
      </c>
      <c r="F505" s="67">
        <v>1008000503</v>
      </c>
      <c r="G505" s="68" t="s">
        <v>4179</v>
      </c>
      <c r="H505" s="68" t="s">
        <v>3725</v>
      </c>
      <c r="I505" s="69">
        <v>44470</v>
      </c>
      <c r="J505" s="69">
        <v>45200</v>
      </c>
      <c r="K505" s="76">
        <v>45565</v>
      </c>
      <c r="L505" s="68" t="s">
        <v>3674</v>
      </c>
      <c r="M505" s="71" t="s">
        <v>4488</v>
      </c>
      <c r="N505" t="s">
        <v>635</v>
      </c>
      <c r="O505" t="s">
        <v>1119</v>
      </c>
      <c r="P505" t="str">
        <f t="shared" si="7"/>
        <v>Red_23/24_UN_KAIS_3</v>
      </c>
      <c r="Q505">
        <f>VLOOKUP(P505,ar_skupina!L$2:M$136,2,FALSE())</f>
        <v>73</v>
      </c>
    </row>
    <row r="506" spans="1:17" ht="20.100000000000001" customHeight="1" x14ac:dyDescent="0.25">
      <c r="A506" s="67">
        <v>505</v>
      </c>
      <c r="B506" s="67">
        <v>4</v>
      </c>
      <c r="C506" s="68" t="s">
        <v>3338</v>
      </c>
      <c r="D506" s="68" t="s">
        <v>3339</v>
      </c>
      <c r="E506" s="67">
        <v>80504</v>
      </c>
      <c r="F506" s="67">
        <v>1008000504</v>
      </c>
      <c r="G506" s="68" t="s">
        <v>4180</v>
      </c>
      <c r="H506" s="68" t="s">
        <v>2692</v>
      </c>
      <c r="I506" s="69">
        <v>44105</v>
      </c>
      <c r="J506" s="69">
        <v>45200</v>
      </c>
      <c r="K506" s="76">
        <v>45565</v>
      </c>
      <c r="L506" s="68" t="s">
        <v>3674</v>
      </c>
      <c r="M506" s="71" t="s">
        <v>4488</v>
      </c>
      <c r="N506" t="s">
        <v>635</v>
      </c>
      <c r="O506" t="s">
        <v>1119</v>
      </c>
    </row>
    <row r="507" spans="1:17" ht="20.100000000000001" customHeight="1" x14ac:dyDescent="0.25">
      <c r="A507" s="67">
        <v>506</v>
      </c>
      <c r="B507" s="67">
        <v>4</v>
      </c>
      <c r="C507" s="68" t="s">
        <v>2894</v>
      </c>
      <c r="D507" s="68" t="s">
        <v>3340</v>
      </c>
      <c r="E507" s="67">
        <v>80505</v>
      </c>
      <c r="F507" s="67">
        <v>1008000505</v>
      </c>
      <c r="G507" s="68" t="s">
        <v>4181</v>
      </c>
      <c r="H507" s="68" t="s">
        <v>2692</v>
      </c>
      <c r="I507" s="69">
        <v>44105</v>
      </c>
      <c r="J507" s="69">
        <v>45200</v>
      </c>
      <c r="K507" s="76">
        <v>45565</v>
      </c>
      <c r="L507" s="68" t="s">
        <v>3674</v>
      </c>
      <c r="M507" s="71" t="s">
        <v>4488</v>
      </c>
      <c r="N507" t="s">
        <v>635</v>
      </c>
      <c r="O507" t="s">
        <v>1119</v>
      </c>
    </row>
    <row r="508" spans="1:17" ht="20.100000000000001" customHeight="1" x14ac:dyDescent="0.25">
      <c r="A508" s="67">
        <v>507</v>
      </c>
      <c r="B508" s="67">
        <v>4</v>
      </c>
      <c r="C508" s="68" t="s">
        <v>3110</v>
      </c>
      <c r="D508" s="68" t="s">
        <v>3341</v>
      </c>
      <c r="E508" s="67">
        <v>80506</v>
      </c>
      <c r="F508" s="67">
        <v>1008000506</v>
      </c>
      <c r="G508" s="68" t="s">
        <v>4182</v>
      </c>
      <c r="H508" s="68" t="s">
        <v>2692</v>
      </c>
      <c r="I508" s="69">
        <v>44105</v>
      </c>
      <c r="J508" s="69">
        <v>45200</v>
      </c>
      <c r="K508" s="76">
        <v>45565</v>
      </c>
      <c r="L508" s="68" t="s">
        <v>3674</v>
      </c>
      <c r="M508" s="71" t="s">
        <v>4488</v>
      </c>
      <c r="N508" t="s">
        <v>635</v>
      </c>
      <c r="O508" t="s">
        <v>1119</v>
      </c>
    </row>
    <row r="509" spans="1:17" ht="20.100000000000001" customHeight="1" x14ac:dyDescent="0.25">
      <c r="A509" s="67">
        <v>508</v>
      </c>
      <c r="B509" s="67">
        <v>4</v>
      </c>
      <c r="C509" s="68" t="s">
        <v>2803</v>
      </c>
      <c r="D509" s="68" t="s">
        <v>3342</v>
      </c>
      <c r="E509" s="67">
        <v>80507</v>
      </c>
      <c r="F509" s="67">
        <v>1008000507</v>
      </c>
      <c r="G509" s="68" t="s">
        <v>4183</v>
      </c>
      <c r="H509" s="68" t="s">
        <v>2692</v>
      </c>
      <c r="I509" s="69">
        <v>44105</v>
      </c>
      <c r="J509" s="69">
        <v>45200</v>
      </c>
      <c r="K509" s="76">
        <v>45565</v>
      </c>
      <c r="L509" s="68" t="s">
        <v>3674</v>
      </c>
      <c r="M509" s="71" t="s">
        <v>4488</v>
      </c>
      <c r="N509" t="s">
        <v>635</v>
      </c>
      <c r="O509" t="s">
        <v>1119</v>
      </c>
    </row>
    <row r="510" spans="1:17" ht="20.100000000000001" customHeight="1" x14ac:dyDescent="0.25">
      <c r="A510" s="67">
        <v>509</v>
      </c>
      <c r="B510" s="67">
        <v>4</v>
      </c>
      <c r="C510" s="68" t="s">
        <v>3175</v>
      </c>
      <c r="D510" s="68" t="s">
        <v>3138</v>
      </c>
      <c r="E510" s="67">
        <v>80508</v>
      </c>
      <c r="F510" s="67">
        <v>1008000508</v>
      </c>
      <c r="G510" s="68" t="s">
        <v>4184</v>
      </c>
      <c r="H510" s="68">
        <v>1</v>
      </c>
      <c r="I510" s="69">
        <v>44105</v>
      </c>
      <c r="J510" s="69">
        <v>45200</v>
      </c>
      <c r="K510" s="76">
        <v>45565</v>
      </c>
      <c r="L510" s="68" t="s">
        <v>3674</v>
      </c>
      <c r="M510" s="71" t="s">
        <v>4491</v>
      </c>
      <c r="N510" t="s">
        <v>635</v>
      </c>
      <c r="O510" t="s">
        <v>1119</v>
      </c>
      <c r="P510" t="str">
        <f t="shared" si="7"/>
        <v>Red_23/24_UN_KAIS_1</v>
      </c>
      <c r="Q510">
        <f>VLOOKUP(P510,ar_skupina!L$2:M$136,2,FALSE())</f>
        <v>53</v>
      </c>
    </row>
    <row r="511" spans="1:17" ht="20.100000000000001" customHeight="1" x14ac:dyDescent="0.25">
      <c r="A511" s="67">
        <v>510</v>
      </c>
      <c r="B511" s="67">
        <v>4</v>
      </c>
      <c r="C511" s="68" t="s">
        <v>3065</v>
      </c>
      <c r="D511" s="68" t="s">
        <v>3343</v>
      </c>
      <c r="E511" s="67">
        <v>80509</v>
      </c>
      <c r="F511" s="67">
        <v>1008000509</v>
      </c>
      <c r="G511" s="68" t="s">
        <v>4185</v>
      </c>
      <c r="H511" s="68">
        <v>1</v>
      </c>
      <c r="I511" s="69">
        <v>44105</v>
      </c>
      <c r="J511" s="69">
        <v>45200</v>
      </c>
      <c r="K511" s="76">
        <v>45565</v>
      </c>
      <c r="L511" s="68" t="s">
        <v>3674</v>
      </c>
      <c r="M511" s="71" t="s">
        <v>4491</v>
      </c>
      <c r="N511" t="s">
        <v>635</v>
      </c>
      <c r="O511" t="s">
        <v>1119</v>
      </c>
      <c r="P511" t="str">
        <f t="shared" si="7"/>
        <v>Red_23/24_UN_KAIS_1</v>
      </c>
      <c r="Q511">
        <f>VLOOKUP(P511,ar_skupina!L$2:M$136,2,FALSE())</f>
        <v>53</v>
      </c>
    </row>
    <row r="512" spans="1:17" ht="20.100000000000001" customHeight="1" x14ac:dyDescent="0.25">
      <c r="A512" s="67">
        <v>511</v>
      </c>
      <c r="B512" s="67">
        <v>4</v>
      </c>
      <c r="C512" s="68" t="s">
        <v>2674</v>
      </c>
      <c r="D512" s="68" t="s">
        <v>3344</v>
      </c>
      <c r="E512" s="67">
        <v>80510</v>
      </c>
      <c r="F512" s="67">
        <v>1008000510</v>
      </c>
      <c r="G512" s="68" t="s">
        <v>4186</v>
      </c>
      <c r="H512" s="68">
        <v>2</v>
      </c>
      <c r="I512" s="69">
        <v>44105</v>
      </c>
      <c r="J512" s="69">
        <v>45200</v>
      </c>
      <c r="K512" s="76">
        <v>45565</v>
      </c>
      <c r="L512" s="68" t="s">
        <v>3674</v>
      </c>
      <c r="M512" s="71" t="s">
        <v>4491</v>
      </c>
      <c r="N512" t="s">
        <v>635</v>
      </c>
      <c r="O512" t="s">
        <v>1119</v>
      </c>
      <c r="P512" t="str">
        <f t="shared" si="7"/>
        <v>Red_23/24_UN_KAIS_2</v>
      </c>
      <c r="Q512">
        <f>VLOOKUP(P512,ar_skupina!L$2:M$136,2,FALSE())</f>
        <v>66</v>
      </c>
    </row>
    <row r="513" spans="1:17" ht="20.100000000000001" customHeight="1" x14ac:dyDescent="0.25">
      <c r="A513" s="67">
        <v>512</v>
      </c>
      <c r="B513" s="67">
        <v>4</v>
      </c>
      <c r="C513" s="68" t="s">
        <v>3149</v>
      </c>
      <c r="D513" s="68" t="s">
        <v>3345</v>
      </c>
      <c r="E513" s="67">
        <v>80511</v>
      </c>
      <c r="F513" s="67">
        <v>1008000511</v>
      </c>
      <c r="G513" s="68" t="s">
        <v>4187</v>
      </c>
      <c r="H513" s="68">
        <v>2</v>
      </c>
      <c r="I513" s="69">
        <v>44105</v>
      </c>
      <c r="J513" s="69">
        <v>45200</v>
      </c>
      <c r="K513" s="76">
        <v>45565</v>
      </c>
      <c r="L513" s="68" t="s">
        <v>3674</v>
      </c>
      <c r="M513" s="71" t="s">
        <v>4491</v>
      </c>
      <c r="N513" t="s">
        <v>635</v>
      </c>
      <c r="O513" t="s">
        <v>1119</v>
      </c>
      <c r="P513" t="str">
        <f t="shared" si="7"/>
        <v>Red_23/24_UN_KRIM_2</v>
      </c>
    </row>
    <row r="514" spans="1:17" ht="20.100000000000001" customHeight="1" x14ac:dyDescent="0.25">
      <c r="A514" s="67">
        <v>513</v>
      </c>
      <c r="B514" s="67">
        <v>21</v>
      </c>
      <c r="C514" s="68" t="s">
        <v>3048</v>
      </c>
      <c r="D514" s="68" t="s">
        <v>3346</v>
      </c>
      <c r="E514" s="67">
        <v>80512</v>
      </c>
      <c r="F514" s="67">
        <v>1008000512</v>
      </c>
      <c r="G514" s="68" t="s">
        <v>4188</v>
      </c>
      <c r="H514" s="68" t="s">
        <v>3673</v>
      </c>
      <c r="I514" s="69">
        <v>45200</v>
      </c>
      <c r="J514" s="69">
        <v>45200</v>
      </c>
      <c r="K514" s="76">
        <v>45565</v>
      </c>
      <c r="L514" s="68" t="s">
        <v>4489</v>
      </c>
      <c r="M514" s="71" t="s">
        <v>4488</v>
      </c>
      <c r="N514" t="s">
        <v>629</v>
      </c>
      <c r="O514" t="s">
        <v>1117</v>
      </c>
      <c r="P514" t="str">
        <f t="shared" ref="P514:P577" si="8">+_xlfn.CONCAT(PROPER(L514),"_23/24_",N514,"_",O515,"_",H514)</f>
        <v>Izr_23/24_VS_KRIM_1</v>
      </c>
      <c r="Q514">
        <f>VLOOKUP(P514,ar_skupina!L$2:M$136,2,FALSE())</f>
        <v>94</v>
      </c>
    </row>
    <row r="515" spans="1:17" ht="20.100000000000001" customHeight="1" x14ac:dyDescent="0.25">
      <c r="A515" s="67">
        <v>514</v>
      </c>
      <c r="B515" s="67">
        <v>21</v>
      </c>
      <c r="C515" s="68" t="s">
        <v>3260</v>
      </c>
      <c r="D515" s="68" t="s">
        <v>3347</v>
      </c>
      <c r="E515" s="67">
        <v>80513</v>
      </c>
      <c r="F515" s="67">
        <v>1008000513</v>
      </c>
      <c r="G515" s="68" t="s">
        <v>4189</v>
      </c>
      <c r="H515" s="68" t="s">
        <v>3673</v>
      </c>
      <c r="I515" s="69">
        <v>45200</v>
      </c>
      <c r="J515" s="69">
        <v>45200</v>
      </c>
      <c r="K515" s="76">
        <v>45565</v>
      </c>
      <c r="L515" s="68" t="s">
        <v>4489</v>
      </c>
      <c r="M515" s="71" t="s">
        <v>4488</v>
      </c>
      <c r="N515" t="s">
        <v>629</v>
      </c>
      <c r="O515" t="s">
        <v>1117</v>
      </c>
      <c r="P515" t="str">
        <f t="shared" si="8"/>
        <v>Izr_23/24_VS_KRIM_1</v>
      </c>
      <c r="Q515">
        <f>VLOOKUP(P515,ar_skupina!L$2:M$136,2,FALSE())</f>
        <v>94</v>
      </c>
    </row>
    <row r="516" spans="1:17" ht="20.100000000000001" customHeight="1" x14ac:dyDescent="0.25">
      <c r="A516" s="67">
        <v>515</v>
      </c>
      <c r="B516" s="67">
        <v>21</v>
      </c>
      <c r="C516" s="68" t="s">
        <v>2722</v>
      </c>
      <c r="D516" s="68" t="s">
        <v>3348</v>
      </c>
      <c r="E516" s="67">
        <v>80514</v>
      </c>
      <c r="F516" s="67">
        <v>1008000514</v>
      </c>
      <c r="G516" s="68" t="s">
        <v>4190</v>
      </c>
      <c r="H516" s="68" t="s">
        <v>3673</v>
      </c>
      <c r="I516" s="69">
        <v>45200</v>
      </c>
      <c r="J516" s="69">
        <v>45200</v>
      </c>
      <c r="K516" s="76">
        <v>45565</v>
      </c>
      <c r="L516" s="68" t="s">
        <v>4489</v>
      </c>
      <c r="M516" s="71" t="s">
        <v>4488</v>
      </c>
      <c r="N516" t="s">
        <v>629</v>
      </c>
      <c r="O516" t="s">
        <v>1117</v>
      </c>
      <c r="P516" t="str">
        <f t="shared" si="8"/>
        <v>Izr_23/24_VS_KRIM_1</v>
      </c>
      <c r="Q516">
        <f>VLOOKUP(P516,ar_skupina!L$2:M$136,2,FALSE())</f>
        <v>94</v>
      </c>
    </row>
    <row r="517" spans="1:17" ht="20.100000000000001" customHeight="1" x14ac:dyDescent="0.25">
      <c r="A517" s="67">
        <v>516</v>
      </c>
      <c r="B517" s="67">
        <v>21</v>
      </c>
      <c r="C517" s="68" t="s">
        <v>2881</v>
      </c>
      <c r="D517" s="68" t="s">
        <v>3349</v>
      </c>
      <c r="E517" s="67">
        <v>80515</v>
      </c>
      <c r="F517" s="67">
        <v>1008000515</v>
      </c>
      <c r="G517" s="68" t="s">
        <v>4191</v>
      </c>
      <c r="H517" s="68" t="s">
        <v>3673</v>
      </c>
      <c r="I517" s="69">
        <v>45200</v>
      </c>
      <c r="J517" s="69">
        <v>45200</v>
      </c>
      <c r="K517" s="76">
        <v>45565</v>
      </c>
      <c r="L517" s="68" t="s">
        <v>4489</v>
      </c>
      <c r="M517" s="71" t="s">
        <v>4488</v>
      </c>
      <c r="N517" t="s">
        <v>629</v>
      </c>
      <c r="O517" t="s">
        <v>1117</v>
      </c>
      <c r="P517" t="str">
        <f t="shared" si="8"/>
        <v>Izr_23/24_VS_KRIM_1</v>
      </c>
      <c r="Q517">
        <f>VLOOKUP(P517,ar_skupina!L$2:M$136,2,FALSE())</f>
        <v>94</v>
      </c>
    </row>
    <row r="518" spans="1:17" ht="20.100000000000001" customHeight="1" x14ac:dyDescent="0.25">
      <c r="A518" s="67">
        <v>517</v>
      </c>
      <c r="B518" s="67">
        <v>21</v>
      </c>
      <c r="C518" s="68" t="s">
        <v>3350</v>
      </c>
      <c r="D518" s="68" t="s">
        <v>3351</v>
      </c>
      <c r="E518" s="67">
        <v>80516</v>
      </c>
      <c r="F518" s="67">
        <v>1008000516</v>
      </c>
      <c r="G518" s="68" t="s">
        <v>4192</v>
      </c>
      <c r="H518" s="68" t="s">
        <v>3673</v>
      </c>
      <c r="I518" s="69">
        <v>45200</v>
      </c>
      <c r="J518" s="69">
        <v>45200</v>
      </c>
      <c r="K518" s="76">
        <v>45565</v>
      </c>
      <c r="L518" s="68" t="s">
        <v>4489</v>
      </c>
      <c r="M518" s="71" t="s">
        <v>4488</v>
      </c>
      <c r="N518" t="s">
        <v>629</v>
      </c>
      <c r="O518" t="s">
        <v>1117</v>
      </c>
      <c r="P518" t="str">
        <f t="shared" si="8"/>
        <v>Izr_23/24_VS_KRIM_1</v>
      </c>
      <c r="Q518">
        <f>VLOOKUP(P518,ar_skupina!L$2:M$136,2,FALSE())</f>
        <v>94</v>
      </c>
    </row>
    <row r="519" spans="1:17" ht="20.100000000000001" customHeight="1" x14ac:dyDescent="0.25">
      <c r="A519" s="67">
        <v>518</v>
      </c>
      <c r="B519" s="67">
        <v>6</v>
      </c>
      <c r="C519" s="68" t="s">
        <v>2826</v>
      </c>
      <c r="D519" s="68" t="s">
        <v>3352</v>
      </c>
      <c r="E519" s="67">
        <v>80517</v>
      </c>
      <c r="F519" s="67">
        <v>1008000517</v>
      </c>
      <c r="G519" s="68" t="s">
        <v>4193</v>
      </c>
      <c r="H519" s="68" t="s">
        <v>3708</v>
      </c>
      <c r="I519" s="69">
        <v>44835</v>
      </c>
      <c r="J519" s="69">
        <v>45200</v>
      </c>
      <c r="K519" s="76">
        <v>45565</v>
      </c>
      <c r="L519" s="68" t="s">
        <v>4489</v>
      </c>
      <c r="M519" s="71" t="s">
        <v>4488</v>
      </c>
      <c r="N519" t="s">
        <v>629</v>
      </c>
      <c r="O519" t="s">
        <v>1117</v>
      </c>
      <c r="P519" t="str">
        <f t="shared" si="8"/>
        <v>Izr_23/24_VS_KRIM_2</v>
      </c>
      <c r="Q519">
        <f>VLOOKUP(P519,ar_skupina!L$2:M$136,2,FALSE())</f>
        <v>101</v>
      </c>
    </row>
    <row r="520" spans="1:17" ht="20.100000000000001" customHeight="1" x14ac:dyDescent="0.25">
      <c r="A520" s="67">
        <v>519</v>
      </c>
      <c r="B520" s="67">
        <v>6</v>
      </c>
      <c r="C520" s="68" t="s">
        <v>2856</v>
      </c>
      <c r="D520" s="68" t="s">
        <v>3353</v>
      </c>
      <c r="E520" s="67">
        <v>80518</v>
      </c>
      <c r="F520" s="67">
        <v>1008000518</v>
      </c>
      <c r="G520" s="68" t="s">
        <v>4194</v>
      </c>
      <c r="H520" s="68" t="s">
        <v>3708</v>
      </c>
      <c r="I520" s="69">
        <v>44835</v>
      </c>
      <c r="J520" s="69">
        <v>45200</v>
      </c>
      <c r="K520" s="76">
        <v>45565</v>
      </c>
      <c r="L520" s="68" t="s">
        <v>4489</v>
      </c>
      <c r="M520" s="71" t="s">
        <v>4488</v>
      </c>
      <c r="N520" t="s">
        <v>629</v>
      </c>
      <c r="O520" t="s">
        <v>1117</v>
      </c>
      <c r="P520" t="str">
        <f t="shared" si="8"/>
        <v>Izr_23/24_VS_KRIM_2</v>
      </c>
      <c r="Q520">
        <f>VLOOKUP(P520,ar_skupina!L$2:M$136,2,FALSE())</f>
        <v>101</v>
      </c>
    </row>
    <row r="521" spans="1:17" ht="20.100000000000001" customHeight="1" x14ac:dyDescent="0.25">
      <c r="A521" s="67">
        <v>520</v>
      </c>
      <c r="B521" s="67">
        <v>6</v>
      </c>
      <c r="C521" s="68" t="s">
        <v>3354</v>
      </c>
      <c r="D521" s="68" t="s">
        <v>3355</v>
      </c>
      <c r="E521" s="67">
        <v>80519</v>
      </c>
      <c r="F521" s="67">
        <v>1008000519</v>
      </c>
      <c r="G521" s="68" t="s">
        <v>4195</v>
      </c>
      <c r="H521" s="68" t="s">
        <v>3725</v>
      </c>
      <c r="I521" s="69">
        <v>44470</v>
      </c>
      <c r="J521" s="69">
        <v>45200</v>
      </c>
      <c r="K521" s="76">
        <v>45565</v>
      </c>
      <c r="L521" s="68" t="s">
        <v>4489</v>
      </c>
      <c r="M521" s="71" t="s">
        <v>4488</v>
      </c>
      <c r="N521" t="s">
        <v>629</v>
      </c>
      <c r="O521" t="s">
        <v>1117</v>
      </c>
      <c r="P521" t="str">
        <f t="shared" si="8"/>
        <v>Izr_23/24_VS_KRIM_3</v>
      </c>
      <c r="Q521">
        <f>VLOOKUP(P521,ar_skupina!L$2:M$136,2,FALSE())</f>
        <v>109</v>
      </c>
    </row>
    <row r="522" spans="1:17" ht="20.100000000000001" customHeight="1" x14ac:dyDescent="0.25">
      <c r="A522" s="67">
        <v>521</v>
      </c>
      <c r="B522" s="67">
        <v>6</v>
      </c>
      <c r="C522" s="68" t="s">
        <v>2605</v>
      </c>
      <c r="D522" s="68" t="s">
        <v>2954</v>
      </c>
      <c r="E522" s="67">
        <v>80520</v>
      </c>
      <c r="F522" s="67">
        <v>1008000520</v>
      </c>
      <c r="G522" s="68" t="s">
        <v>4196</v>
      </c>
      <c r="H522" s="68" t="s">
        <v>3725</v>
      </c>
      <c r="I522" s="69">
        <v>44470</v>
      </c>
      <c r="J522" s="69">
        <v>45200</v>
      </c>
      <c r="K522" s="76">
        <v>45565</v>
      </c>
      <c r="L522" s="68" t="s">
        <v>4489</v>
      </c>
      <c r="M522" s="71" t="s">
        <v>4488</v>
      </c>
      <c r="N522" t="s">
        <v>629</v>
      </c>
      <c r="O522" t="s">
        <v>1117</v>
      </c>
      <c r="P522" t="str">
        <f t="shared" si="8"/>
        <v>Izr_23/24_VS_KRIM_3</v>
      </c>
      <c r="Q522">
        <f>VLOOKUP(P522,ar_skupina!L$2:M$136,2,FALSE())</f>
        <v>109</v>
      </c>
    </row>
    <row r="523" spans="1:17" ht="20.100000000000001" customHeight="1" x14ac:dyDescent="0.25">
      <c r="A523" s="67">
        <v>522</v>
      </c>
      <c r="B523" s="67">
        <v>6</v>
      </c>
      <c r="C523" s="68" t="s">
        <v>2932</v>
      </c>
      <c r="D523" s="68" t="s">
        <v>3356</v>
      </c>
      <c r="E523" s="67">
        <v>80521</v>
      </c>
      <c r="F523" s="67">
        <v>1008000521</v>
      </c>
      <c r="G523" s="68" t="s">
        <v>4197</v>
      </c>
      <c r="H523" s="68" t="s">
        <v>2692</v>
      </c>
      <c r="I523" s="69">
        <v>44105</v>
      </c>
      <c r="J523" s="69">
        <v>45200</v>
      </c>
      <c r="K523" s="76">
        <v>45565</v>
      </c>
      <c r="L523" s="68" t="s">
        <v>4489</v>
      </c>
      <c r="M523" s="71" t="s">
        <v>4488</v>
      </c>
      <c r="N523" t="s">
        <v>629</v>
      </c>
      <c r="O523" t="s">
        <v>1117</v>
      </c>
    </row>
    <row r="524" spans="1:17" ht="20.100000000000001" customHeight="1" x14ac:dyDescent="0.25">
      <c r="A524" s="67">
        <v>523</v>
      </c>
      <c r="B524" s="67">
        <v>6</v>
      </c>
      <c r="C524" s="68" t="s">
        <v>2637</v>
      </c>
      <c r="D524" s="68" t="s">
        <v>3357</v>
      </c>
      <c r="E524" s="67">
        <v>80522</v>
      </c>
      <c r="F524" s="67">
        <v>1008000522</v>
      </c>
      <c r="G524" s="68" t="s">
        <v>4198</v>
      </c>
      <c r="H524" s="68" t="s">
        <v>2692</v>
      </c>
      <c r="I524" s="69">
        <v>44105</v>
      </c>
      <c r="J524" s="69">
        <v>45200</v>
      </c>
      <c r="K524" s="76">
        <v>45565</v>
      </c>
      <c r="L524" s="68" t="s">
        <v>4489</v>
      </c>
      <c r="M524" s="71" t="s">
        <v>4488</v>
      </c>
      <c r="N524" t="s">
        <v>629</v>
      </c>
      <c r="O524" t="s">
        <v>1117</v>
      </c>
    </row>
    <row r="525" spans="1:17" ht="20.100000000000001" customHeight="1" x14ac:dyDescent="0.25">
      <c r="A525" s="67">
        <v>524</v>
      </c>
      <c r="B525" s="67">
        <v>22</v>
      </c>
      <c r="C525" s="68" t="s">
        <v>2706</v>
      </c>
      <c r="D525" s="68" t="s">
        <v>3358</v>
      </c>
      <c r="E525" s="67">
        <v>80523</v>
      </c>
      <c r="F525" s="67">
        <v>1008000523</v>
      </c>
      <c r="G525" s="68" t="s">
        <v>4199</v>
      </c>
      <c r="H525" s="68" t="s">
        <v>3673</v>
      </c>
      <c r="I525" s="69">
        <v>45200</v>
      </c>
      <c r="J525" s="69">
        <v>45200</v>
      </c>
      <c r="K525" s="76">
        <v>45565</v>
      </c>
      <c r="L525" s="68" t="s">
        <v>4489</v>
      </c>
      <c r="M525" s="71" t="s">
        <v>4488</v>
      </c>
      <c r="N525" t="s">
        <v>629</v>
      </c>
      <c r="O525" t="s">
        <v>1115</v>
      </c>
      <c r="P525" t="str">
        <f t="shared" si="8"/>
        <v>Izr_23/24_VS_MSPO_1</v>
      </c>
      <c r="Q525">
        <f>VLOOKUP(P525,ar_skupina!L$2:M$136,2,FALSE())</f>
        <v>93</v>
      </c>
    </row>
    <row r="526" spans="1:17" ht="20.100000000000001" customHeight="1" x14ac:dyDescent="0.25">
      <c r="A526" s="67">
        <v>525</v>
      </c>
      <c r="B526" s="67">
        <v>22</v>
      </c>
      <c r="C526" s="68" t="s">
        <v>3114</v>
      </c>
      <c r="D526" s="68" t="s">
        <v>3359</v>
      </c>
      <c r="E526" s="67">
        <v>80524</v>
      </c>
      <c r="F526" s="67">
        <v>1008000524</v>
      </c>
      <c r="G526" s="68" t="s">
        <v>4200</v>
      </c>
      <c r="H526" s="68" t="s">
        <v>3673</v>
      </c>
      <c r="I526" s="69">
        <v>45200</v>
      </c>
      <c r="J526" s="69">
        <v>45200</v>
      </c>
      <c r="K526" s="76">
        <v>45565</v>
      </c>
      <c r="L526" s="68" t="s">
        <v>4489</v>
      </c>
      <c r="M526" s="71" t="s">
        <v>4488</v>
      </c>
      <c r="N526" t="s">
        <v>629</v>
      </c>
      <c r="O526" t="s">
        <v>1115</v>
      </c>
      <c r="P526" t="str">
        <f t="shared" si="8"/>
        <v>Izr_23/24_VS_MSPO_1</v>
      </c>
      <c r="Q526">
        <f>VLOOKUP(P526,ar_skupina!L$2:M$136,2,FALSE())</f>
        <v>93</v>
      </c>
    </row>
    <row r="527" spans="1:17" ht="20.100000000000001" customHeight="1" x14ac:dyDescent="0.25">
      <c r="A527" s="67">
        <v>526</v>
      </c>
      <c r="B527" s="67">
        <v>22</v>
      </c>
      <c r="C527" s="68" t="s">
        <v>3360</v>
      </c>
      <c r="D527" s="68" t="s">
        <v>3361</v>
      </c>
      <c r="E527" s="67">
        <v>80525</v>
      </c>
      <c r="F527" s="67">
        <v>1008000525</v>
      </c>
      <c r="G527" s="68" t="s">
        <v>4201</v>
      </c>
      <c r="H527" s="68" t="s">
        <v>3673</v>
      </c>
      <c r="I527" s="69">
        <v>45200</v>
      </c>
      <c r="J527" s="69">
        <v>45200</v>
      </c>
      <c r="K527" s="76">
        <v>45565</v>
      </c>
      <c r="L527" s="68" t="s">
        <v>4489</v>
      </c>
      <c r="M527" s="71" t="s">
        <v>4488</v>
      </c>
      <c r="N527" t="s">
        <v>629</v>
      </c>
      <c r="O527" t="s">
        <v>1115</v>
      </c>
      <c r="P527" t="str">
        <f t="shared" si="8"/>
        <v>Izr_23/24_VS_MSPO_1</v>
      </c>
      <c r="Q527">
        <f>VLOOKUP(P527,ar_skupina!L$2:M$136,2,FALSE())</f>
        <v>93</v>
      </c>
    </row>
    <row r="528" spans="1:17" ht="20.100000000000001" customHeight="1" x14ac:dyDescent="0.25">
      <c r="A528" s="67">
        <v>527</v>
      </c>
      <c r="B528" s="67">
        <v>22</v>
      </c>
      <c r="C528" s="68" t="s">
        <v>3328</v>
      </c>
      <c r="D528" s="68" t="s">
        <v>3362</v>
      </c>
      <c r="E528" s="67">
        <v>80526</v>
      </c>
      <c r="F528" s="67">
        <v>1008000526</v>
      </c>
      <c r="G528" s="68" t="s">
        <v>4202</v>
      </c>
      <c r="H528" s="68" t="s">
        <v>3673</v>
      </c>
      <c r="I528" s="69">
        <v>45200</v>
      </c>
      <c r="J528" s="69">
        <v>45200</v>
      </c>
      <c r="K528" s="76">
        <v>45565</v>
      </c>
      <c r="L528" s="68" t="s">
        <v>4489</v>
      </c>
      <c r="M528" s="71" t="s">
        <v>4488</v>
      </c>
      <c r="N528" t="s">
        <v>629</v>
      </c>
      <c r="O528" t="s">
        <v>1115</v>
      </c>
      <c r="P528" t="str">
        <f t="shared" si="8"/>
        <v>Izr_23/24_VS_MSPO_1</v>
      </c>
      <c r="Q528">
        <f>VLOOKUP(P528,ar_skupina!L$2:M$136,2,FALSE())</f>
        <v>93</v>
      </c>
    </row>
    <row r="529" spans="1:17" ht="20.100000000000001" customHeight="1" x14ac:dyDescent="0.25">
      <c r="A529" s="67">
        <v>528</v>
      </c>
      <c r="B529" s="67">
        <v>22</v>
      </c>
      <c r="C529" s="68" t="s">
        <v>2736</v>
      </c>
      <c r="D529" s="68" t="s">
        <v>3363</v>
      </c>
      <c r="E529" s="67">
        <v>80527</v>
      </c>
      <c r="F529" s="67">
        <v>1008000527</v>
      </c>
      <c r="G529" s="68" t="s">
        <v>4203</v>
      </c>
      <c r="H529" s="68" t="s">
        <v>3673</v>
      </c>
      <c r="I529" s="69">
        <v>45200</v>
      </c>
      <c r="J529" s="69">
        <v>45200</v>
      </c>
      <c r="K529" s="76">
        <v>45565</v>
      </c>
      <c r="L529" s="68" t="s">
        <v>4489</v>
      </c>
      <c r="M529" s="71" t="s">
        <v>4488</v>
      </c>
      <c r="N529" t="s">
        <v>629</v>
      </c>
      <c r="O529" t="s">
        <v>1115</v>
      </c>
      <c r="P529" t="str">
        <f t="shared" si="8"/>
        <v>Izr_23/24_VS_MSPO_1</v>
      </c>
      <c r="Q529">
        <f>VLOOKUP(P529,ar_skupina!L$2:M$136,2,FALSE())</f>
        <v>93</v>
      </c>
    </row>
    <row r="530" spans="1:17" ht="20.100000000000001" customHeight="1" x14ac:dyDescent="0.25">
      <c r="A530" s="67">
        <v>529</v>
      </c>
      <c r="B530" s="67">
        <v>22</v>
      </c>
      <c r="C530" s="68" t="s">
        <v>3285</v>
      </c>
      <c r="D530" s="68" t="s">
        <v>3364</v>
      </c>
      <c r="E530" s="67">
        <v>80528</v>
      </c>
      <c r="F530" s="67">
        <v>1008000528</v>
      </c>
      <c r="G530" s="68" t="s">
        <v>4204</v>
      </c>
      <c r="H530" s="68" t="s">
        <v>3673</v>
      </c>
      <c r="I530" s="69">
        <v>45200</v>
      </c>
      <c r="J530" s="69">
        <v>45200</v>
      </c>
      <c r="K530" s="76">
        <v>45565</v>
      </c>
      <c r="L530" s="68" t="s">
        <v>4489</v>
      </c>
      <c r="M530" s="71" t="s">
        <v>4488</v>
      </c>
      <c r="N530" t="s">
        <v>629</v>
      </c>
      <c r="O530" t="s">
        <v>1115</v>
      </c>
      <c r="P530" t="str">
        <f t="shared" si="8"/>
        <v>Izr_23/24_VS_MSPO_1</v>
      </c>
      <c r="Q530">
        <f>VLOOKUP(P530,ar_skupina!L$2:M$136,2,FALSE())</f>
        <v>93</v>
      </c>
    </row>
    <row r="531" spans="1:17" ht="20.100000000000001" customHeight="1" x14ac:dyDescent="0.25">
      <c r="A531" s="67">
        <v>530</v>
      </c>
      <c r="B531" s="67">
        <v>22</v>
      </c>
      <c r="C531" s="68" t="s">
        <v>3020</v>
      </c>
      <c r="D531" s="68" t="s">
        <v>2946</v>
      </c>
      <c r="E531" s="67">
        <v>80529</v>
      </c>
      <c r="F531" s="67">
        <v>1008000529</v>
      </c>
      <c r="G531" s="68" t="s">
        <v>4205</v>
      </c>
      <c r="H531" s="68" t="s">
        <v>3673</v>
      </c>
      <c r="I531" s="69">
        <v>45200</v>
      </c>
      <c r="J531" s="69">
        <v>45200</v>
      </c>
      <c r="K531" s="76">
        <v>45565</v>
      </c>
      <c r="L531" s="68" t="s">
        <v>4489</v>
      </c>
      <c r="M531" s="71" t="s">
        <v>4488</v>
      </c>
      <c r="N531" t="s">
        <v>629</v>
      </c>
      <c r="O531" t="s">
        <v>1115</v>
      </c>
      <c r="P531" t="str">
        <f t="shared" si="8"/>
        <v>Izr_23/24_VS_MSPO_1</v>
      </c>
      <c r="Q531">
        <f>VLOOKUP(P531,ar_skupina!L$2:M$136,2,FALSE())</f>
        <v>93</v>
      </c>
    </row>
    <row r="532" spans="1:17" ht="20.100000000000001" customHeight="1" x14ac:dyDescent="0.25">
      <c r="A532" s="67">
        <v>531</v>
      </c>
      <c r="B532" s="67">
        <v>22</v>
      </c>
      <c r="C532" s="68" t="s">
        <v>3365</v>
      </c>
      <c r="D532" s="68" t="s">
        <v>3366</v>
      </c>
      <c r="E532" s="67">
        <v>80530</v>
      </c>
      <c r="F532" s="67">
        <v>1008000530</v>
      </c>
      <c r="G532" s="68" t="s">
        <v>4206</v>
      </c>
      <c r="H532" s="68" t="s">
        <v>3673</v>
      </c>
      <c r="I532" s="69">
        <v>45200</v>
      </c>
      <c r="J532" s="69">
        <v>45200</v>
      </c>
      <c r="K532" s="76">
        <v>45565</v>
      </c>
      <c r="L532" s="68" t="s">
        <v>4489</v>
      </c>
      <c r="M532" s="71" t="s">
        <v>4488</v>
      </c>
      <c r="N532" t="s">
        <v>629</v>
      </c>
      <c r="O532" t="s">
        <v>1115</v>
      </c>
      <c r="P532" t="str">
        <f t="shared" si="8"/>
        <v>Izr_23/24_VS_MSPO_1</v>
      </c>
      <c r="Q532">
        <f>VLOOKUP(P532,ar_skupina!L$2:M$136,2,FALSE())</f>
        <v>93</v>
      </c>
    </row>
    <row r="533" spans="1:17" ht="20.100000000000001" customHeight="1" x14ac:dyDescent="0.25">
      <c r="A533" s="67">
        <v>532</v>
      </c>
      <c r="B533" s="67">
        <v>22</v>
      </c>
      <c r="C533" s="68" t="s">
        <v>3297</v>
      </c>
      <c r="D533" s="68" t="s">
        <v>3367</v>
      </c>
      <c r="E533" s="67">
        <v>80531</v>
      </c>
      <c r="F533" s="67">
        <v>1008000531</v>
      </c>
      <c r="G533" s="68" t="s">
        <v>4207</v>
      </c>
      <c r="H533" s="68" t="s">
        <v>3673</v>
      </c>
      <c r="I533" s="69">
        <v>45200</v>
      </c>
      <c r="J533" s="69">
        <v>45200</v>
      </c>
      <c r="K533" s="76">
        <v>45565</v>
      </c>
      <c r="L533" s="68" t="s">
        <v>4489</v>
      </c>
      <c r="M533" s="71" t="s">
        <v>4488</v>
      </c>
      <c r="N533" t="s">
        <v>629</v>
      </c>
      <c r="O533" t="s">
        <v>1115</v>
      </c>
      <c r="P533" t="str">
        <f t="shared" si="8"/>
        <v>Izr_23/24_VS_MSPO_1</v>
      </c>
      <c r="Q533">
        <f>VLOOKUP(P533,ar_skupina!L$2:M$136,2,FALSE())</f>
        <v>93</v>
      </c>
    </row>
    <row r="534" spans="1:17" ht="20.100000000000001" customHeight="1" x14ac:dyDescent="0.25">
      <c r="A534" s="67">
        <v>533</v>
      </c>
      <c r="B534" s="67">
        <v>22</v>
      </c>
      <c r="C534" s="68" t="s">
        <v>3368</v>
      </c>
      <c r="D534" s="68" t="s">
        <v>3369</v>
      </c>
      <c r="E534" s="67">
        <v>80532</v>
      </c>
      <c r="F534" s="67">
        <v>1008000532</v>
      </c>
      <c r="G534" s="68" t="s">
        <v>4208</v>
      </c>
      <c r="H534" s="68" t="s">
        <v>3673</v>
      </c>
      <c r="I534" s="69">
        <v>45200</v>
      </c>
      <c r="J534" s="69">
        <v>45200</v>
      </c>
      <c r="K534" s="76">
        <v>45565</v>
      </c>
      <c r="L534" s="68" t="s">
        <v>4489</v>
      </c>
      <c r="M534" s="71" t="s">
        <v>4488</v>
      </c>
      <c r="N534" t="s">
        <v>629</v>
      </c>
      <c r="O534" t="s">
        <v>1115</v>
      </c>
      <c r="P534" t="str">
        <f t="shared" si="8"/>
        <v>Izr_23/24_VS_MSPO_1</v>
      </c>
      <c r="Q534">
        <f>VLOOKUP(P534,ar_skupina!L$2:M$136,2,FALSE())</f>
        <v>93</v>
      </c>
    </row>
    <row r="535" spans="1:17" ht="20.100000000000001" customHeight="1" x14ac:dyDescent="0.25">
      <c r="A535" s="67">
        <v>534</v>
      </c>
      <c r="B535" s="67">
        <v>22</v>
      </c>
      <c r="C535" s="68" t="s">
        <v>3370</v>
      </c>
      <c r="D535" s="68" t="s">
        <v>3371</v>
      </c>
      <c r="E535" s="67">
        <v>80533</v>
      </c>
      <c r="F535" s="67">
        <v>1008000533</v>
      </c>
      <c r="G535" s="68" t="s">
        <v>4209</v>
      </c>
      <c r="H535" s="68" t="s">
        <v>3673</v>
      </c>
      <c r="I535" s="69">
        <v>45200</v>
      </c>
      <c r="J535" s="69">
        <v>45200</v>
      </c>
      <c r="K535" s="76">
        <v>45565</v>
      </c>
      <c r="L535" s="68" t="s">
        <v>4489</v>
      </c>
      <c r="M535" s="71" t="s">
        <v>4488</v>
      </c>
      <c r="N535" t="s">
        <v>629</v>
      </c>
      <c r="O535" t="s">
        <v>1115</v>
      </c>
      <c r="P535" t="str">
        <f t="shared" si="8"/>
        <v>Izr_23/24_VS_MSPO_1</v>
      </c>
      <c r="Q535">
        <f>VLOOKUP(P535,ar_skupina!L$2:M$136,2,FALSE())</f>
        <v>93</v>
      </c>
    </row>
    <row r="536" spans="1:17" ht="20.100000000000001" customHeight="1" x14ac:dyDescent="0.25">
      <c r="A536" s="67">
        <v>535</v>
      </c>
      <c r="B536" s="67">
        <v>22</v>
      </c>
      <c r="C536" s="68" t="s">
        <v>3372</v>
      </c>
      <c r="D536" s="68" t="s">
        <v>3373</v>
      </c>
      <c r="E536" s="67">
        <v>80534</v>
      </c>
      <c r="F536" s="67">
        <v>1008000534</v>
      </c>
      <c r="G536" s="68" t="s">
        <v>4210</v>
      </c>
      <c r="H536" s="68" t="s">
        <v>3673</v>
      </c>
      <c r="I536" s="69">
        <v>45200</v>
      </c>
      <c r="J536" s="69">
        <v>45200</v>
      </c>
      <c r="K536" s="76">
        <v>45565</v>
      </c>
      <c r="L536" s="68" t="s">
        <v>4489</v>
      </c>
      <c r="M536" s="71" t="s">
        <v>4488</v>
      </c>
      <c r="N536" t="s">
        <v>629</v>
      </c>
      <c r="O536" t="s">
        <v>1115</v>
      </c>
      <c r="P536" t="str">
        <f t="shared" si="8"/>
        <v>Izr_23/24_VS_MSPO_1</v>
      </c>
      <c r="Q536">
        <f>VLOOKUP(P536,ar_skupina!L$2:M$136,2,FALSE())</f>
        <v>93</v>
      </c>
    </row>
    <row r="537" spans="1:17" ht="20.100000000000001" customHeight="1" x14ac:dyDescent="0.25">
      <c r="A537" s="67">
        <v>536</v>
      </c>
      <c r="B537" s="67">
        <v>22</v>
      </c>
      <c r="C537" s="68" t="s">
        <v>3374</v>
      </c>
      <c r="D537" s="68" t="s">
        <v>3264</v>
      </c>
      <c r="E537" s="67">
        <v>80535</v>
      </c>
      <c r="F537" s="67">
        <v>1008000535</v>
      </c>
      <c r="G537" s="68" t="s">
        <v>4211</v>
      </c>
      <c r="H537" s="68" t="s">
        <v>3673</v>
      </c>
      <c r="I537" s="69">
        <v>45200</v>
      </c>
      <c r="J537" s="69">
        <v>45200</v>
      </c>
      <c r="K537" s="76">
        <v>45565</v>
      </c>
      <c r="L537" s="68" t="s">
        <v>4489</v>
      </c>
      <c r="M537" s="71" t="s">
        <v>4488</v>
      </c>
      <c r="N537" t="s">
        <v>629</v>
      </c>
      <c r="O537" t="s">
        <v>1115</v>
      </c>
      <c r="P537" t="str">
        <f t="shared" si="8"/>
        <v>Izr_23/24_VS_MSPO_1</v>
      </c>
      <c r="Q537">
        <f>VLOOKUP(P537,ar_skupina!L$2:M$136,2,FALSE())</f>
        <v>93</v>
      </c>
    </row>
    <row r="538" spans="1:17" ht="20.100000000000001" customHeight="1" x14ac:dyDescent="0.25">
      <c r="A538" s="67">
        <v>537</v>
      </c>
      <c r="B538" s="67">
        <v>22</v>
      </c>
      <c r="C538" s="68" t="s">
        <v>3181</v>
      </c>
      <c r="D538" s="68" t="s">
        <v>3375</v>
      </c>
      <c r="E538" s="67">
        <v>80536</v>
      </c>
      <c r="F538" s="67">
        <v>1008000536</v>
      </c>
      <c r="G538" s="68" t="s">
        <v>4212</v>
      </c>
      <c r="H538" s="68" t="s">
        <v>3673</v>
      </c>
      <c r="I538" s="69">
        <v>45200</v>
      </c>
      <c r="J538" s="69">
        <v>45200</v>
      </c>
      <c r="K538" s="76">
        <v>45565</v>
      </c>
      <c r="L538" s="68" t="s">
        <v>4489</v>
      </c>
      <c r="M538" s="71" t="s">
        <v>4488</v>
      </c>
      <c r="N538" t="s">
        <v>629</v>
      </c>
      <c r="O538" t="s">
        <v>1115</v>
      </c>
      <c r="P538" t="str">
        <f t="shared" si="8"/>
        <v>Izr_23/24_VS_MSPO_1</v>
      </c>
      <c r="Q538">
        <f>VLOOKUP(P538,ar_skupina!L$2:M$136,2,FALSE())</f>
        <v>93</v>
      </c>
    </row>
    <row r="539" spans="1:17" ht="20.100000000000001" customHeight="1" x14ac:dyDescent="0.25">
      <c r="A539" s="67">
        <v>538</v>
      </c>
      <c r="B539" s="67">
        <v>22</v>
      </c>
      <c r="C539" s="68" t="s">
        <v>3171</v>
      </c>
      <c r="D539" s="68" t="s">
        <v>3376</v>
      </c>
      <c r="E539" s="67">
        <v>80537</v>
      </c>
      <c r="F539" s="67">
        <v>1008000537</v>
      </c>
      <c r="G539" s="68" t="s">
        <v>4213</v>
      </c>
      <c r="H539" s="68" t="s">
        <v>3673</v>
      </c>
      <c r="I539" s="69">
        <v>45200</v>
      </c>
      <c r="J539" s="69">
        <v>45200</v>
      </c>
      <c r="K539" s="76">
        <v>45565</v>
      </c>
      <c r="L539" s="68" t="s">
        <v>4489</v>
      </c>
      <c r="M539" s="71" t="s">
        <v>4488</v>
      </c>
      <c r="N539" t="s">
        <v>629</v>
      </c>
      <c r="O539" t="s">
        <v>1115</v>
      </c>
      <c r="P539" t="str">
        <f t="shared" si="8"/>
        <v>Izr_23/24_VS_MSPO_1</v>
      </c>
      <c r="Q539">
        <f>VLOOKUP(P539,ar_skupina!L$2:M$136,2,FALSE())</f>
        <v>93</v>
      </c>
    </row>
    <row r="540" spans="1:17" ht="20.100000000000001" customHeight="1" x14ac:dyDescent="0.25">
      <c r="A540" s="67">
        <v>539</v>
      </c>
      <c r="B540" s="67">
        <v>22</v>
      </c>
      <c r="C540" s="68" t="s">
        <v>3377</v>
      </c>
      <c r="D540" s="68" t="s">
        <v>3378</v>
      </c>
      <c r="E540" s="67">
        <v>80538</v>
      </c>
      <c r="F540" s="67">
        <v>1008000538</v>
      </c>
      <c r="G540" s="68" t="s">
        <v>4214</v>
      </c>
      <c r="H540" s="68" t="s">
        <v>3673</v>
      </c>
      <c r="I540" s="69">
        <v>45200</v>
      </c>
      <c r="J540" s="69">
        <v>45200</v>
      </c>
      <c r="K540" s="76">
        <v>45565</v>
      </c>
      <c r="L540" s="68" t="s">
        <v>4489</v>
      </c>
      <c r="M540" s="71" t="s">
        <v>4488</v>
      </c>
      <c r="N540" t="s">
        <v>629</v>
      </c>
      <c r="O540" t="s">
        <v>1115</v>
      </c>
      <c r="P540" t="str">
        <f t="shared" si="8"/>
        <v>Izr_23/24_VS_MSPO_1</v>
      </c>
      <c r="Q540">
        <f>VLOOKUP(P540,ar_skupina!L$2:M$136,2,FALSE())</f>
        <v>93</v>
      </c>
    </row>
    <row r="541" spans="1:17" ht="20.100000000000001" customHeight="1" x14ac:dyDescent="0.25">
      <c r="A541" s="67">
        <v>540</v>
      </c>
      <c r="B541" s="67">
        <v>22</v>
      </c>
      <c r="C541" s="68" t="s">
        <v>3379</v>
      </c>
      <c r="D541" s="68" t="s">
        <v>3380</v>
      </c>
      <c r="E541" s="67">
        <v>80539</v>
      </c>
      <c r="F541" s="67">
        <v>1008000539</v>
      </c>
      <c r="G541" s="68" t="s">
        <v>4215</v>
      </c>
      <c r="H541" s="68" t="s">
        <v>3673</v>
      </c>
      <c r="I541" s="69">
        <v>45200</v>
      </c>
      <c r="J541" s="69">
        <v>45200</v>
      </c>
      <c r="K541" s="76">
        <v>45565</v>
      </c>
      <c r="L541" s="68" t="s">
        <v>4489</v>
      </c>
      <c r="M541" s="71" t="s">
        <v>4488</v>
      </c>
      <c r="N541" t="s">
        <v>629</v>
      </c>
      <c r="O541" t="s">
        <v>1115</v>
      </c>
      <c r="P541" t="str">
        <f t="shared" si="8"/>
        <v>Izr_23/24_VS_MSPO_1</v>
      </c>
      <c r="Q541">
        <f>VLOOKUP(P541,ar_skupina!L$2:M$136,2,FALSE())</f>
        <v>93</v>
      </c>
    </row>
    <row r="542" spans="1:17" ht="20.100000000000001" customHeight="1" x14ac:dyDescent="0.25">
      <c r="A542" s="67">
        <v>541</v>
      </c>
      <c r="B542" s="67">
        <v>22</v>
      </c>
      <c r="C542" s="68" t="s">
        <v>2988</v>
      </c>
      <c r="D542" s="68" t="s">
        <v>3381</v>
      </c>
      <c r="E542" s="67">
        <v>80540</v>
      </c>
      <c r="F542" s="67">
        <v>1008000540</v>
      </c>
      <c r="G542" s="68" t="s">
        <v>4216</v>
      </c>
      <c r="H542" s="68" t="s">
        <v>3673</v>
      </c>
      <c r="I542" s="69">
        <v>45200</v>
      </c>
      <c r="J542" s="69">
        <v>45200</v>
      </c>
      <c r="K542" s="76">
        <v>45565</v>
      </c>
      <c r="L542" s="68" t="s">
        <v>4489</v>
      </c>
      <c r="M542" s="71" t="s">
        <v>4488</v>
      </c>
      <c r="N542" t="s">
        <v>629</v>
      </c>
      <c r="O542" t="s">
        <v>1115</v>
      </c>
      <c r="P542" t="str">
        <f t="shared" si="8"/>
        <v>Izr_23/24_VS_MSPO_1</v>
      </c>
      <c r="Q542">
        <f>VLOOKUP(P542,ar_skupina!L$2:M$136,2,FALSE())</f>
        <v>93</v>
      </c>
    </row>
    <row r="543" spans="1:17" ht="20.100000000000001" customHeight="1" x14ac:dyDescent="0.25">
      <c r="A543" s="67">
        <v>542</v>
      </c>
      <c r="B543" s="67">
        <v>22</v>
      </c>
      <c r="C543" s="68" t="s">
        <v>3382</v>
      </c>
      <c r="D543" s="68" t="s">
        <v>3383</v>
      </c>
      <c r="E543" s="67">
        <v>80541</v>
      </c>
      <c r="F543" s="67">
        <v>1008000541</v>
      </c>
      <c r="G543" s="68" t="s">
        <v>4217</v>
      </c>
      <c r="H543" s="68" t="s">
        <v>3673</v>
      </c>
      <c r="I543" s="69">
        <v>45200</v>
      </c>
      <c r="J543" s="69">
        <v>45200</v>
      </c>
      <c r="K543" s="76">
        <v>45565</v>
      </c>
      <c r="L543" s="68" t="s">
        <v>4489</v>
      </c>
      <c r="M543" s="71" t="s">
        <v>4488</v>
      </c>
      <c r="N543" t="s">
        <v>629</v>
      </c>
      <c r="O543" t="s">
        <v>1115</v>
      </c>
      <c r="P543" t="str">
        <f t="shared" si="8"/>
        <v>Izr_23/24_VS_MSPO_1</v>
      </c>
      <c r="Q543">
        <f>VLOOKUP(P543,ar_skupina!L$2:M$136,2,FALSE())</f>
        <v>93</v>
      </c>
    </row>
    <row r="544" spans="1:17" ht="20.100000000000001" customHeight="1" x14ac:dyDescent="0.25">
      <c r="A544" s="67">
        <v>543</v>
      </c>
      <c r="B544" s="67">
        <v>7</v>
      </c>
      <c r="C544" s="68" t="s">
        <v>2866</v>
      </c>
      <c r="D544" s="68" t="s">
        <v>3384</v>
      </c>
      <c r="E544" s="67">
        <v>80542</v>
      </c>
      <c r="F544" s="67">
        <v>1008000542</v>
      </c>
      <c r="G544" s="68" t="s">
        <v>4218</v>
      </c>
      <c r="H544" s="68" t="s">
        <v>3708</v>
      </c>
      <c r="I544" s="69">
        <v>44835</v>
      </c>
      <c r="J544" s="69">
        <v>45200</v>
      </c>
      <c r="K544" s="76">
        <v>45565</v>
      </c>
      <c r="L544" s="68" t="s">
        <v>4489</v>
      </c>
      <c r="M544" s="71" t="s">
        <v>4488</v>
      </c>
      <c r="N544" t="s">
        <v>629</v>
      </c>
      <c r="O544" t="s">
        <v>1115</v>
      </c>
      <c r="P544" t="str">
        <f t="shared" si="8"/>
        <v>Izr_23/24_VS_MSPO_2</v>
      </c>
      <c r="Q544">
        <f>VLOOKUP(P544,ar_skupina!L$2:M$136,2,FALSE())</f>
        <v>100</v>
      </c>
    </row>
    <row r="545" spans="1:17" ht="20.100000000000001" customHeight="1" x14ac:dyDescent="0.25">
      <c r="A545" s="67">
        <v>544</v>
      </c>
      <c r="B545" s="67">
        <v>7</v>
      </c>
      <c r="C545" s="68" t="s">
        <v>2733</v>
      </c>
      <c r="D545" s="68" t="s">
        <v>3367</v>
      </c>
      <c r="E545" s="67">
        <v>80543</v>
      </c>
      <c r="F545" s="67">
        <v>1008000543</v>
      </c>
      <c r="G545" s="68" t="s">
        <v>4219</v>
      </c>
      <c r="H545" s="68" t="s">
        <v>3708</v>
      </c>
      <c r="I545" s="69">
        <v>44835</v>
      </c>
      <c r="J545" s="69">
        <v>45200</v>
      </c>
      <c r="K545" s="76">
        <v>45565</v>
      </c>
      <c r="L545" s="68" t="s">
        <v>4489</v>
      </c>
      <c r="M545" s="71" t="s">
        <v>4488</v>
      </c>
      <c r="N545" t="s">
        <v>629</v>
      </c>
      <c r="O545" t="s">
        <v>1115</v>
      </c>
      <c r="P545" t="str">
        <f t="shared" si="8"/>
        <v>Izr_23/24_VS_MSPO_2</v>
      </c>
      <c r="Q545">
        <f>VLOOKUP(P545,ar_skupina!L$2:M$136,2,FALSE())</f>
        <v>100</v>
      </c>
    </row>
    <row r="546" spans="1:17" ht="20.100000000000001" customHeight="1" x14ac:dyDescent="0.25">
      <c r="A546" s="67">
        <v>545</v>
      </c>
      <c r="B546" s="67">
        <v>7</v>
      </c>
      <c r="C546" s="68" t="s">
        <v>2985</v>
      </c>
      <c r="D546" s="68" t="s">
        <v>3385</v>
      </c>
      <c r="E546" s="67">
        <v>80544</v>
      </c>
      <c r="F546" s="67">
        <v>1008000544</v>
      </c>
      <c r="G546" s="68" t="s">
        <v>4220</v>
      </c>
      <c r="H546" s="68" t="s">
        <v>3708</v>
      </c>
      <c r="I546" s="69">
        <v>44835</v>
      </c>
      <c r="J546" s="69">
        <v>45200</v>
      </c>
      <c r="K546" s="76">
        <v>45565</v>
      </c>
      <c r="L546" s="68" t="s">
        <v>4489</v>
      </c>
      <c r="M546" s="71" t="s">
        <v>4488</v>
      </c>
      <c r="N546" t="s">
        <v>629</v>
      </c>
      <c r="O546" t="s">
        <v>1115</v>
      </c>
      <c r="P546" t="str">
        <f t="shared" si="8"/>
        <v>Izr_23/24_VS_MSPO_2</v>
      </c>
      <c r="Q546">
        <f>VLOOKUP(P546,ar_skupina!L$2:M$136,2,FALSE())</f>
        <v>100</v>
      </c>
    </row>
    <row r="547" spans="1:17" ht="20.100000000000001" customHeight="1" x14ac:dyDescent="0.25">
      <c r="A547" s="67">
        <v>546</v>
      </c>
      <c r="B547" s="67">
        <v>7</v>
      </c>
      <c r="C547" s="68" t="s">
        <v>2579</v>
      </c>
      <c r="D547" s="68" t="s">
        <v>3154</v>
      </c>
      <c r="E547" s="67">
        <v>80545</v>
      </c>
      <c r="F547" s="67">
        <v>1008000545</v>
      </c>
      <c r="G547" s="68" t="s">
        <v>4221</v>
      </c>
      <c r="H547" s="68" t="s">
        <v>3708</v>
      </c>
      <c r="I547" s="69">
        <v>44835</v>
      </c>
      <c r="J547" s="69">
        <v>45200</v>
      </c>
      <c r="K547" s="76">
        <v>45565</v>
      </c>
      <c r="L547" s="68" t="s">
        <v>4489</v>
      </c>
      <c r="M547" s="71" t="s">
        <v>4488</v>
      </c>
      <c r="N547" t="s">
        <v>629</v>
      </c>
      <c r="O547" t="s">
        <v>1115</v>
      </c>
      <c r="P547" t="str">
        <f t="shared" si="8"/>
        <v>Izr_23/24_VS_MSPO_2</v>
      </c>
      <c r="Q547">
        <f>VLOOKUP(P547,ar_skupina!L$2:M$136,2,FALSE())</f>
        <v>100</v>
      </c>
    </row>
    <row r="548" spans="1:17" ht="20.100000000000001" customHeight="1" x14ac:dyDescent="0.25">
      <c r="A548" s="67">
        <v>547</v>
      </c>
      <c r="B548" s="67">
        <v>7</v>
      </c>
      <c r="C548" s="68" t="s">
        <v>2742</v>
      </c>
      <c r="D548" s="68" t="s">
        <v>2616</v>
      </c>
      <c r="E548" s="67">
        <v>80546</v>
      </c>
      <c r="F548" s="67">
        <v>1008000546</v>
      </c>
      <c r="G548" s="68" t="s">
        <v>4222</v>
      </c>
      <c r="H548" s="68" t="s">
        <v>3708</v>
      </c>
      <c r="I548" s="69">
        <v>44835</v>
      </c>
      <c r="J548" s="69">
        <v>45200</v>
      </c>
      <c r="K548" s="76">
        <v>45565</v>
      </c>
      <c r="L548" s="68" t="s">
        <v>4489</v>
      </c>
      <c r="M548" s="71" t="s">
        <v>4488</v>
      </c>
      <c r="N548" t="s">
        <v>629</v>
      </c>
      <c r="O548" t="s">
        <v>1115</v>
      </c>
      <c r="P548" t="str">
        <f t="shared" si="8"/>
        <v>Izr_23/24_VS_MSPO_2</v>
      </c>
      <c r="Q548">
        <f>VLOOKUP(P548,ar_skupina!L$2:M$136,2,FALSE())</f>
        <v>100</v>
      </c>
    </row>
    <row r="549" spans="1:17" ht="20.100000000000001" customHeight="1" x14ac:dyDescent="0.25">
      <c r="A549" s="67">
        <v>548</v>
      </c>
      <c r="B549" s="67">
        <v>7</v>
      </c>
      <c r="C549" s="68" t="s">
        <v>3386</v>
      </c>
      <c r="D549" s="68" t="s">
        <v>3387</v>
      </c>
      <c r="E549" s="67">
        <v>80547</v>
      </c>
      <c r="F549" s="67">
        <v>1008000547</v>
      </c>
      <c r="G549" s="68" t="s">
        <v>4223</v>
      </c>
      <c r="H549" s="68" t="s">
        <v>3708</v>
      </c>
      <c r="I549" s="69">
        <v>44835</v>
      </c>
      <c r="J549" s="69">
        <v>45200</v>
      </c>
      <c r="K549" s="76">
        <v>45565</v>
      </c>
      <c r="L549" s="68" t="s">
        <v>4489</v>
      </c>
      <c r="M549" s="71" t="s">
        <v>4488</v>
      </c>
      <c r="N549" t="s">
        <v>629</v>
      </c>
      <c r="O549" t="s">
        <v>1115</v>
      </c>
      <c r="P549" t="str">
        <f t="shared" si="8"/>
        <v>Izr_23/24_VS_MSPO_2</v>
      </c>
      <c r="Q549">
        <f>VLOOKUP(P549,ar_skupina!L$2:M$136,2,FALSE())</f>
        <v>100</v>
      </c>
    </row>
    <row r="550" spans="1:17" ht="20.100000000000001" customHeight="1" x14ac:dyDescent="0.25">
      <c r="A550" s="67">
        <v>549</v>
      </c>
      <c r="B550" s="67">
        <v>7</v>
      </c>
      <c r="C550" s="68" t="s">
        <v>3203</v>
      </c>
      <c r="D550" s="68" t="s">
        <v>3388</v>
      </c>
      <c r="E550" s="67">
        <v>80548</v>
      </c>
      <c r="F550" s="67">
        <v>1008000548</v>
      </c>
      <c r="G550" s="68" t="s">
        <v>4224</v>
      </c>
      <c r="H550" s="68" t="s">
        <v>3708</v>
      </c>
      <c r="I550" s="69">
        <v>44835</v>
      </c>
      <c r="J550" s="69">
        <v>45200</v>
      </c>
      <c r="K550" s="76">
        <v>45565</v>
      </c>
      <c r="L550" s="68" t="s">
        <v>4489</v>
      </c>
      <c r="M550" s="71" t="s">
        <v>4488</v>
      </c>
      <c r="N550" t="s">
        <v>629</v>
      </c>
      <c r="O550" t="s">
        <v>1115</v>
      </c>
      <c r="P550" t="str">
        <f t="shared" si="8"/>
        <v>Izr_23/24_VS_MSPO_2</v>
      </c>
      <c r="Q550">
        <f>VLOOKUP(P550,ar_skupina!L$2:M$136,2,FALSE())</f>
        <v>100</v>
      </c>
    </row>
    <row r="551" spans="1:17" ht="20.100000000000001" customHeight="1" x14ac:dyDescent="0.25">
      <c r="A551" s="67">
        <v>550</v>
      </c>
      <c r="B551" s="67">
        <v>7</v>
      </c>
      <c r="C551" s="68" t="s">
        <v>3389</v>
      </c>
      <c r="D551" s="68" t="s">
        <v>3390</v>
      </c>
      <c r="E551" s="67">
        <v>80549</v>
      </c>
      <c r="F551" s="67">
        <v>1008000549</v>
      </c>
      <c r="G551" s="68" t="s">
        <v>4225</v>
      </c>
      <c r="H551" s="68" t="s">
        <v>3708</v>
      </c>
      <c r="I551" s="69">
        <v>44835</v>
      </c>
      <c r="J551" s="69">
        <v>45200</v>
      </c>
      <c r="K551" s="76">
        <v>45565</v>
      </c>
      <c r="L551" s="68" t="s">
        <v>4489</v>
      </c>
      <c r="M551" s="71" t="s">
        <v>4488</v>
      </c>
      <c r="N551" t="s">
        <v>629</v>
      </c>
      <c r="O551" t="s">
        <v>1115</v>
      </c>
      <c r="P551" t="str">
        <f t="shared" si="8"/>
        <v>Izr_23/24_VS_MSPO_2</v>
      </c>
      <c r="Q551">
        <f>VLOOKUP(P551,ar_skupina!L$2:M$136,2,FALSE())</f>
        <v>100</v>
      </c>
    </row>
    <row r="552" spans="1:17" ht="20.100000000000001" customHeight="1" x14ac:dyDescent="0.25">
      <c r="A552" s="67">
        <v>551</v>
      </c>
      <c r="B552" s="67">
        <v>7</v>
      </c>
      <c r="C552" s="68" t="s">
        <v>2820</v>
      </c>
      <c r="D552" s="68" t="s">
        <v>3391</v>
      </c>
      <c r="E552" s="67">
        <v>80550</v>
      </c>
      <c r="F552" s="67">
        <v>1008000550</v>
      </c>
      <c r="G552" s="68" t="s">
        <v>4226</v>
      </c>
      <c r="H552" s="68" t="s">
        <v>3725</v>
      </c>
      <c r="I552" s="69">
        <v>44470</v>
      </c>
      <c r="J552" s="69">
        <v>45200</v>
      </c>
      <c r="K552" s="76">
        <v>45565</v>
      </c>
      <c r="L552" s="68" t="s">
        <v>4489</v>
      </c>
      <c r="M552" s="71" t="s">
        <v>4488</v>
      </c>
      <c r="N552" t="s">
        <v>629</v>
      </c>
      <c r="O552" t="s">
        <v>1115</v>
      </c>
      <c r="P552" t="str">
        <f t="shared" si="8"/>
        <v>Izr_23/24_VS_MSPO_3</v>
      </c>
      <c r="Q552">
        <f>VLOOKUP(P552,ar_skupina!L$2:M$136,2,FALSE())</f>
        <v>108</v>
      </c>
    </row>
    <row r="553" spans="1:17" ht="20.100000000000001" customHeight="1" x14ac:dyDescent="0.25">
      <c r="A553" s="67">
        <v>552</v>
      </c>
      <c r="B553" s="67">
        <v>7</v>
      </c>
      <c r="C553" s="68" t="s">
        <v>2805</v>
      </c>
      <c r="D553" s="68" t="s">
        <v>3392</v>
      </c>
      <c r="E553" s="67">
        <v>80551</v>
      </c>
      <c r="F553" s="67">
        <v>1008000551</v>
      </c>
      <c r="G553" s="68" t="s">
        <v>4227</v>
      </c>
      <c r="H553" s="68" t="s">
        <v>3725</v>
      </c>
      <c r="I553" s="69">
        <v>44470</v>
      </c>
      <c r="J553" s="69">
        <v>45200</v>
      </c>
      <c r="K553" s="76">
        <v>45565</v>
      </c>
      <c r="L553" s="68" t="s">
        <v>4489</v>
      </c>
      <c r="M553" s="71" t="s">
        <v>4488</v>
      </c>
      <c r="N553" t="s">
        <v>629</v>
      </c>
      <c r="O553" t="s">
        <v>1115</v>
      </c>
      <c r="P553" t="str">
        <f t="shared" si="8"/>
        <v>Izr_23/24_VS_MSPO_3</v>
      </c>
      <c r="Q553">
        <f>VLOOKUP(P553,ar_skupina!L$2:M$136,2,FALSE())</f>
        <v>108</v>
      </c>
    </row>
    <row r="554" spans="1:17" ht="20.100000000000001" customHeight="1" x14ac:dyDescent="0.25">
      <c r="A554" s="67">
        <v>553</v>
      </c>
      <c r="B554" s="67">
        <v>7</v>
      </c>
      <c r="C554" s="68" t="s">
        <v>3393</v>
      </c>
      <c r="D554" s="68" t="s">
        <v>3394</v>
      </c>
      <c r="E554" s="67">
        <v>80552</v>
      </c>
      <c r="F554" s="67">
        <v>1008000552</v>
      </c>
      <c r="G554" s="68" t="s">
        <v>4228</v>
      </c>
      <c r="H554" s="68" t="s">
        <v>3725</v>
      </c>
      <c r="I554" s="69">
        <v>44470</v>
      </c>
      <c r="J554" s="69">
        <v>45200</v>
      </c>
      <c r="K554" s="76">
        <v>45565</v>
      </c>
      <c r="L554" s="68" t="s">
        <v>4489</v>
      </c>
      <c r="M554" s="71" t="s">
        <v>4488</v>
      </c>
      <c r="N554" t="s">
        <v>629</v>
      </c>
      <c r="O554" t="s">
        <v>1115</v>
      </c>
      <c r="P554" t="str">
        <f t="shared" si="8"/>
        <v>Izr_23/24_VS_MSPO_3</v>
      </c>
      <c r="Q554">
        <f>VLOOKUP(P554,ar_skupina!L$2:M$136,2,FALSE())</f>
        <v>108</v>
      </c>
    </row>
    <row r="555" spans="1:17" ht="20.100000000000001" customHeight="1" x14ac:dyDescent="0.25">
      <c r="A555" s="67">
        <v>554</v>
      </c>
      <c r="B555" s="67">
        <v>7</v>
      </c>
      <c r="C555" s="68" t="s">
        <v>3395</v>
      </c>
      <c r="D555" s="68" t="s">
        <v>3396</v>
      </c>
      <c r="E555" s="67">
        <v>80553</v>
      </c>
      <c r="F555" s="67">
        <v>1008000553</v>
      </c>
      <c r="G555" s="68" t="s">
        <v>4229</v>
      </c>
      <c r="H555" s="68" t="s">
        <v>3725</v>
      </c>
      <c r="I555" s="69">
        <v>44470</v>
      </c>
      <c r="J555" s="69">
        <v>45200</v>
      </c>
      <c r="K555" s="76">
        <v>45565</v>
      </c>
      <c r="L555" s="68" t="s">
        <v>4489</v>
      </c>
      <c r="M555" s="71" t="s">
        <v>4488</v>
      </c>
      <c r="N555" t="s">
        <v>629</v>
      </c>
      <c r="O555" t="s">
        <v>1115</v>
      </c>
      <c r="P555" t="str">
        <f t="shared" si="8"/>
        <v>Izr_23/24_VS_MSPO_3</v>
      </c>
      <c r="Q555">
        <f>VLOOKUP(P555,ar_skupina!L$2:M$136,2,FALSE())</f>
        <v>108</v>
      </c>
    </row>
    <row r="556" spans="1:17" ht="20.100000000000001" customHeight="1" x14ac:dyDescent="0.25">
      <c r="A556" s="67">
        <v>555</v>
      </c>
      <c r="B556" s="67">
        <v>7</v>
      </c>
      <c r="C556" s="68" t="s">
        <v>3397</v>
      </c>
      <c r="D556" s="68" t="s">
        <v>3398</v>
      </c>
      <c r="E556" s="67">
        <v>80554</v>
      </c>
      <c r="F556" s="67">
        <v>1008000554</v>
      </c>
      <c r="G556" s="68" t="s">
        <v>4230</v>
      </c>
      <c r="H556" s="68" t="s">
        <v>2692</v>
      </c>
      <c r="I556" s="69">
        <v>44105</v>
      </c>
      <c r="J556" s="69">
        <v>45200</v>
      </c>
      <c r="K556" s="76">
        <v>45565</v>
      </c>
      <c r="L556" s="68" t="s">
        <v>4489</v>
      </c>
      <c r="M556" s="71" t="s">
        <v>4488</v>
      </c>
      <c r="N556" t="s">
        <v>629</v>
      </c>
      <c r="O556" t="s">
        <v>1115</v>
      </c>
    </row>
    <row r="557" spans="1:17" ht="20.100000000000001" customHeight="1" x14ac:dyDescent="0.25">
      <c r="A557" s="67">
        <v>556</v>
      </c>
      <c r="B557" s="67">
        <v>7</v>
      </c>
      <c r="C557" s="68" t="s">
        <v>3399</v>
      </c>
      <c r="D557" s="68" t="s">
        <v>2687</v>
      </c>
      <c r="E557" s="67">
        <v>80555</v>
      </c>
      <c r="F557" s="67">
        <v>1008000555</v>
      </c>
      <c r="G557" s="68" t="s">
        <v>4231</v>
      </c>
      <c r="H557" s="68" t="s">
        <v>2692</v>
      </c>
      <c r="I557" s="69">
        <v>44105</v>
      </c>
      <c r="J557" s="69">
        <v>45200</v>
      </c>
      <c r="K557" s="76">
        <v>45565</v>
      </c>
      <c r="L557" s="68" t="s">
        <v>4489</v>
      </c>
      <c r="M557" s="71" t="s">
        <v>4488</v>
      </c>
      <c r="N557" t="s">
        <v>629</v>
      </c>
      <c r="O557" t="s">
        <v>1115</v>
      </c>
    </row>
    <row r="558" spans="1:17" ht="20.100000000000001" customHeight="1" x14ac:dyDescent="0.25">
      <c r="A558" s="67">
        <v>557</v>
      </c>
      <c r="B558" s="67">
        <v>7</v>
      </c>
      <c r="C558" s="68" t="s">
        <v>2982</v>
      </c>
      <c r="D558" s="68" t="s">
        <v>3400</v>
      </c>
      <c r="E558" s="67">
        <v>80556</v>
      </c>
      <c r="F558" s="67">
        <v>1008000556</v>
      </c>
      <c r="G558" s="68" t="s">
        <v>4232</v>
      </c>
      <c r="H558" s="68">
        <v>2</v>
      </c>
      <c r="I558" s="69">
        <v>44105</v>
      </c>
      <c r="J558" s="69">
        <v>45200</v>
      </c>
      <c r="K558" s="76">
        <v>45565</v>
      </c>
      <c r="L558" s="68" t="s">
        <v>4489</v>
      </c>
      <c r="M558" s="71" t="s">
        <v>4491</v>
      </c>
      <c r="N558" t="s">
        <v>629</v>
      </c>
      <c r="O558" t="s">
        <v>1115</v>
      </c>
      <c r="P558" t="str">
        <f t="shared" si="8"/>
        <v>Izr_23/24_VS_INFS_2</v>
      </c>
      <c r="Q558">
        <f>VLOOKUP(P558,ar_skupina!L$2:M$136,2,FALSE())</f>
        <v>97</v>
      </c>
    </row>
    <row r="559" spans="1:17" ht="20.100000000000001" customHeight="1" x14ac:dyDescent="0.25">
      <c r="A559" s="67">
        <v>558</v>
      </c>
      <c r="B559" s="67">
        <v>21</v>
      </c>
      <c r="C559" s="68" t="s">
        <v>3264</v>
      </c>
      <c r="D559" s="68" t="s">
        <v>3401</v>
      </c>
      <c r="E559" s="67">
        <v>80557</v>
      </c>
      <c r="F559" s="67">
        <v>1008000557</v>
      </c>
      <c r="G559" s="68" t="s">
        <v>4233</v>
      </c>
      <c r="H559" s="68" t="s">
        <v>3673</v>
      </c>
      <c r="I559" s="69">
        <v>45200</v>
      </c>
      <c r="J559" s="69">
        <v>45200</v>
      </c>
      <c r="K559" s="76">
        <v>45565</v>
      </c>
      <c r="L559" s="68" t="s">
        <v>3674</v>
      </c>
      <c r="M559" s="71" t="s">
        <v>4488</v>
      </c>
      <c r="N559" t="s">
        <v>635</v>
      </c>
      <c r="O559" t="s">
        <v>1120</v>
      </c>
      <c r="P559" t="str">
        <f t="shared" si="8"/>
        <v>Red_23/24_UN_INFS_1</v>
      </c>
      <c r="Q559">
        <f>VLOOKUP(P559,ar_skupina!L$2:M$136,2,FALSE())</f>
        <v>51</v>
      </c>
    </row>
    <row r="560" spans="1:17" ht="20.100000000000001" customHeight="1" x14ac:dyDescent="0.25">
      <c r="A560" s="67">
        <v>559</v>
      </c>
      <c r="B560" s="67">
        <v>21</v>
      </c>
      <c r="C560" s="68" t="s">
        <v>2746</v>
      </c>
      <c r="D560" s="68" t="s">
        <v>3402</v>
      </c>
      <c r="E560" s="67">
        <v>80558</v>
      </c>
      <c r="F560" s="67">
        <v>1008000558</v>
      </c>
      <c r="G560" s="68" t="s">
        <v>4234</v>
      </c>
      <c r="H560" s="68" t="s">
        <v>3673</v>
      </c>
      <c r="I560" s="69">
        <v>45200</v>
      </c>
      <c r="J560" s="69">
        <v>45200</v>
      </c>
      <c r="K560" s="76">
        <v>45565</v>
      </c>
      <c r="L560" s="68" t="s">
        <v>3674</v>
      </c>
      <c r="M560" s="71" t="s">
        <v>4488</v>
      </c>
      <c r="N560" t="s">
        <v>635</v>
      </c>
      <c r="O560" t="s">
        <v>1120</v>
      </c>
      <c r="P560" t="str">
        <f t="shared" si="8"/>
        <v>Red_23/24_UN_INFS_1</v>
      </c>
      <c r="Q560">
        <f>VLOOKUP(P560,ar_skupina!L$2:M$136,2,FALSE())</f>
        <v>51</v>
      </c>
    </row>
    <row r="561" spans="1:17" ht="20.100000000000001" customHeight="1" x14ac:dyDescent="0.25">
      <c r="A561" s="67">
        <v>560</v>
      </c>
      <c r="B561" s="67">
        <v>21</v>
      </c>
      <c r="C561" s="68" t="s">
        <v>2723</v>
      </c>
      <c r="D561" s="68" t="s">
        <v>2799</v>
      </c>
      <c r="E561" s="67">
        <v>80559</v>
      </c>
      <c r="F561" s="67">
        <v>1008000559</v>
      </c>
      <c r="G561" s="68" t="s">
        <v>4235</v>
      </c>
      <c r="H561" s="68" t="s">
        <v>3673</v>
      </c>
      <c r="I561" s="69">
        <v>45200</v>
      </c>
      <c r="J561" s="69">
        <v>45200</v>
      </c>
      <c r="K561" s="76">
        <v>45565</v>
      </c>
      <c r="L561" s="68" t="s">
        <v>3674</v>
      </c>
      <c r="M561" s="71" t="s">
        <v>4488</v>
      </c>
      <c r="N561" t="s">
        <v>635</v>
      </c>
      <c r="O561" t="s">
        <v>1120</v>
      </c>
      <c r="P561" t="str">
        <f t="shared" si="8"/>
        <v>Red_23/24_UN_INFS_1</v>
      </c>
      <c r="Q561">
        <f>VLOOKUP(P561,ar_skupina!L$2:M$136,2,FALSE())</f>
        <v>51</v>
      </c>
    </row>
    <row r="562" spans="1:17" ht="20.100000000000001" customHeight="1" x14ac:dyDescent="0.25">
      <c r="A562" s="67">
        <v>561</v>
      </c>
      <c r="B562" s="67">
        <v>21</v>
      </c>
      <c r="C562" s="68" t="s">
        <v>3016</v>
      </c>
      <c r="D562" s="68" t="s">
        <v>2650</v>
      </c>
      <c r="E562" s="67">
        <v>80560</v>
      </c>
      <c r="F562" s="67">
        <v>1008000560</v>
      </c>
      <c r="G562" s="68" t="s">
        <v>4236</v>
      </c>
      <c r="H562" s="68" t="s">
        <v>3673</v>
      </c>
      <c r="I562" s="69">
        <v>45200</v>
      </c>
      <c r="J562" s="69">
        <v>45200</v>
      </c>
      <c r="K562" s="76">
        <v>45565</v>
      </c>
      <c r="L562" s="68" t="s">
        <v>3674</v>
      </c>
      <c r="M562" s="71" t="s">
        <v>4488</v>
      </c>
      <c r="N562" t="s">
        <v>635</v>
      </c>
      <c r="O562" t="s">
        <v>1120</v>
      </c>
      <c r="P562" t="str">
        <f t="shared" si="8"/>
        <v>Red_23/24_UN_INFS_1</v>
      </c>
      <c r="Q562">
        <f>VLOOKUP(P562,ar_skupina!L$2:M$136,2,FALSE())</f>
        <v>51</v>
      </c>
    </row>
    <row r="563" spans="1:17" ht="20.100000000000001" customHeight="1" x14ac:dyDescent="0.25">
      <c r="A563" s="67">
        <v>562</v>
      </c>
      <c r="B563" s="67">
        <v>21</v>
      </c>
      <c r="C563" s="68" t="s">
        <v>3403</v>
      </c>
      <c r="D563" s="68" t="s">
        <v>3404</v>
      </c>
      <c r="E563" s="67">
        <v>80561</v>
      </c>
      <c r="F563" s="67">
        <v>1008000561</v>
      </c>
      <c r="G563" s="68" t="s">
        <v>4237</v>
      </c>
      <c r="H563" s="68" t="s">
        <v>3673</v>
      </c>
      <c r="I563" s="69">
        <v>45200</v>
      </c>
      <c r="J563" s="69">
        <v>45200</v>
      </c>
      <c r="K563" s="76">
        <v>45565</v>
      </c>
      <c r="L563" s="68" t="s">
        <v>3674</v>
      </c>
      <c r="M563" s="71" t="s">
        <v>4488</v>
      </c>
      <c r="N563" t="s">
        <v>635</v>
      </c>
      <c r="O563" t="s">
        <v>1120</v>
      </c>
      <c r="P563" t="str">
        <f t="shared" si="8"/>
        <v>Red_23/24_UN_INFS_1</v>
      </c>
      <c r="Q563">
        <f>VLOOKUP(P563,ar_skupina!L$2:M$136,2,FALSE())</f>
        <v>51</v>
      </c>
    </row>
    <row r="564" spans="1:17" ht="20.100000000000001" customHeight="1" x14ac:dyDescent="0.25">
      <c r="A564" s="67">
        <v>563</v>
      </c>
      <c r="B564" s="67">
        <v>21</v>
      </c>
      <c r="C564" s="68" t="s">
        <v>3279</v>
      </c>
      <c r="D564" s="68" t="s">
        <v>3405</v>
      </c>
      <c r="E564" s="67">
        <v>80562</v>
      </c>
      <c r="F564" s="67">
        <v>1008000562</v>
      </c>
      <c r="G564" s="68" t="s">
        <v>4238</v>
      </c>
      <c r="H564" s="68" t="s">
        <v>3673</v>
      </c>
      <c r="I564" s="69">
        <v>45200</v>
      </c>
      <c r="J564" s="69">
        <v>45200</v>
      </c>
      <c r="K564" s="76">
        <v>45565</v>
      </c>
      <c r="L564" s="68" t="s">
        <v>3674</v>
      </c>
      <c r="M564" s="71" t="s">
        <v>4488</v>
      </c>
      <c r="N564" t="s">
        <v>635</v>
      </c>
      <c r="O564" t="s">
        <v>1120</v>
      </c>
      <c r="P564" t="str">
        <f t="shared" si="8"/>
        <v>Red_23/24_UN_INFS_1</v>
      </c>
      <c r="Q564">
        <f>VLOOKUP(P564,ar_skupina!L$2:M$136,2,FALSE())</f>
        <v>51</v>
      </c>
    </row>
    <row r="565" spans="1:17" ht="20.100000000000001" customHeight="1" x14ac:dyDescent="0.25">
      <c r="A565" s="67">
        <v>564</v>
      </c>
      <c r="B565" s="67">
        <v>21</v>
      </c>
      <c r="C565" s="68" t="s">
        <v>3092</v>
      </c>
      <c r="D565" s="68" t="s">
        <v>3406</v>
      </c>
      <c r="E565" s="67">
        <v>80563</v>
      </c>
      <c r="F565" s="67">
        <v>1008000563</v>
      </c>
      <c r="G565" s="68" t="s">
        <v>4239</v>
      </c>
      <c r="H565" s="68" t="s">
        <v>3673</v>
      </c>
      <c r="I565" s="69">
        <v>45200</v>
      </c>
      <c r="J565" s="69">
        <v>45200</v>
      </c>
      <c r="K565" s="76">
        <v>45565</v>
      </c>
      <c r="L565" s="68" t="s">
        <v>3674</v>
      </c>
      <c r="M565" s="71" t="s">
        <v>4488</v>
      </c>
      <c r="N565" t="s">
        <v>635</v>
      </c>
      <c r="O565" t="s">
        <v>1120</v>
      </c>
      <c r="P565" t="str">
        <f t="shared" si="8"/>
        <v>Red_23/24_UN_INFS_1</v>
      </c>
      <c r="Q565">
        <f>VLOOKUP(P565,ar_skupina!L$2:M$136,2,FALSE())</f>
        <v>51</v>
      </c>
    </row>
    <row r="566" spans="1:17" ht="20.100000000000001" customHeight="1" x14ac:dyDescent="0.25">
      <c r="A566" s="67">
        <v>565</v>
      </c>
      <c r="B566" s="67">
        <v>21</v>
      </c>
      <c r="C566" s="68" t="s">
        <v>2915</v>
      </c>
      <c r="D566" s="68" t="s">
        <v>2994</v>
      </c>
      <c r="E566" s="67">
        <v>80564</v>
      </c>
      <c r="F566" s="67">
        <v>1008000564</v>
      </c>
      <c r="G566" s="68" t="s">
        <v>4240</v>
      </c>
      <c r="H566" s="68" t="s">
        <v>3673</v>
      </c>
      <c r="I566" s="69">
        <v>45200</v>
      </c>
      <c r="J566" s="69">
        <v>45200</v>
      </c>
      <c r="K566" s="76">
        <v>45565</v>
      </c>
      <c r="L566" s="68" t="s">
        <v>3674</v>
      </c>
      <c r="M566" s="71" t="s">
        <v>4488</v>
      </c>
      <c r="N566" t="s">
        <v>635</v>
      </c>
      <c r="O566" t="s">
        <v>1120</v>
      </c>
      <c r="P566" t="str">
        <f t="shared" si="8"/>
        <v>Red_23/24_UN_INFS_1</v>
      </c>
      <c r="Q566">
        <f>VLOOKUP(P566,ar_skupina!L$2:M$136,2,FALSE())</f>
        <v>51</v>
      </c>
    </row>
    <row r="567" spans="1:17" ht="20.100000000000001" customHeight="1" x14ac:dyDescent="0.25">
      <c r="A567" s="67">
        <v>566</v>
      </c>
      <c r="B567" s="67">
        <v>21</v>
      </c>
      <c r="C567" s="68" t="s">
        <v>3407</v>
      </c>
      <c r="D567" s="68" t="s">
        <v>3408</v>
      </c>
      <c r="E567" s="67">
        <v>80565</v>
      </c>
      <c r="F567" s="67">
        <v>1008000565</v>
      </c>
      <c r="G567" s="68" t="s">
        <v>4241</v>
      </c>
      <c r="H567" s="68" t="s">
        <v>3673</v>
      </c>
      <c r="I567" s="69">
        <v>45200</v>
      </c>
      <c r="J567" s="69">
        <v>45200</v>
      </c>
      <c r="K567" s="76">
        <v>45565</v>
      </c>
      <c r="L567" s="68" t="s">
        <v>3674</v>
      </c>
      <c r="M567" s="71" t="s">
        <v>4488</v>
      </c>
      <c r="N567" t="s">
        <v>635</v>
      </c>
      <c r="O567" t="s">
        <v>1120</v>
      </c>
      <c r="P567" t="str">
        <f t="shared" si="8"/>
        <v>Red_23/24_UN_INFS_1</v>
      </c>
      <c r="Q567">
        <f>VLOOKUP(P567,ar_skupina!L$2:M$136,2,FALSE())</f>
        <v>51</v>
      </c>
    </row>
    <row r="568" spans="1:17" ht="20.100000000000001" customHeight="1" x14ac:dyDescent="0.25">
      <c r="A568" s="67">
        <v>567</v>
      </c>
      <c r="B568" s="67">
        <v>21</v>
      </c>
      <c r="C568" s="68" t="s">
        <v>2829</v>
      </c>
      <c r="D568" s="68" t="s">
        <v>3409</v>
      </c>
      <c r="E568" s="67">
        <v>80566</v>
      </c>
      <c r="F568" s="67">
        <v>1008000566</v>
      </c>
      <c r="G568" s="68" t="s">
        <v>4242</v>
      </c>
      <c r="H568" s="68" t="s">
        <v>3673</v>
      </c>
      <c r="I568" s="69">
        <v>45200</v>
      </c>
      <c r="J568" s="69">
        <v>45200</v>
      </c>
      <c r="K568" s="76">
        <v>45565</v>
      </c>
      <c r="L568" s="68" t="s">
        <v>3674</v>
      </c>
      <c r="M568" s="71" t="s">
        <v>4488</v>
      </c>
      <c r="N568" t="s">
        <v>635</v>
      </c>
      <c r="O568" t="s">
        <v>1120</v>
      </c>
      <c r="P568" t="str">
        <f t="shared" si="8"/>
        <v>Red_23/24_UN_INFS_1</v>
      </c>
      <c r="Q568">
        <f>VLOOKUP(P568,ar_skupina!L$2:M$136,2,FALSE())</f>
        <v>51</v>
      </c>
    </row>
    <row r="569" spans="1:17" ht="20.100000000000001" customHeight="1" x14ac:dyDescent="0.25">
      <c r="A569" s="67">
        <v>568</v>
      </c>
      <c r="B569" s="67">
        <v>21</v>
      </c>
      <c r="C569" s="68" t="s">
        <v>2725</v>
      </c>
      <c r="D569" s="68" t="s">
        <v>2850</v>
      </c>
      <c r="E569" s="67">
        <v>80567</v>
      </c>
      <c r="F569" s="67">
        <v>1008000567</v>
      </c>
      <c r="G569" s="68" t="s">
        <v>4243</v>
      </c>
      <c r="H569" s="68" t="s">
        <v>3673</v>
      </c>
      <c r="I569" s="69">
        <v>45200</v>
      </c>
      <c r="J569" s="69">
        <v>45200</v>
      </c>
      <c r="K569" s="76">
        <v>45565</v>
      </c>
      <c r="L569" s="68" t="s">
        <v>3674</v>
      </c>
      <c r="M569" s="71" t="s">
        <v>4488</v>
      </c>
      <c r="N569" t="s">
        <v>635</v>
      </c>
      <c r="O569" t="s">
        <v>1120</v>
      </c>
      <c r="P569" t="str">
        <f t="shared" si="8"/>
        <v>Red_23/24_UN_INFS_1</v>
      </c>
      <c r="Q569">
        <f>VLOOKUP(P569,ar_skupina!L$2:M$136,2,FALSE())</f>
        <v>51</v>
      </c>
    </row>
    <row r="570" spans="1:17" ht="20.100000000000001" customHeight="1" x14ac:dyDescent="0.25">
      <c r="A570" s="67">
        <v>569</v>
      </c>
      <c r="B570" s="67">
        <v>21</v>
      </c>
      <c r="C570" s="68" t="s">
        <v>3014</v>
      </c>
      <c r="D570" s="68" t="s">
        <v>3410</v>
      </c>
      <c r="E570" s="67">
        <v>80568</v>
      </c>
      <c r="F570" s="67">
        <v>1008000568</v>
      </c>
      <c r="G570" s="68" t="s">
        <v>4244</v>
      </c>
      <c r="H570" s="68" t="s">
        <v>3673</v>
      </c>
      <c r="I570" s="69">
        <v>45200</v>
      </c>
      <c r="J570" s="69">
        <v>45200</v>
      </c>
      <c r="K570" s="76">
        <v>45565</v>
      </c>
      <c r="L570" s="68" t="s">
        <v>3674</v>
      </c>
      <c r="M570" s="71" t="s">
        <v>4488</v>
      </c>
      <c r="N570" t="s">
        <v>635</v>
      </c>
      <c r="O570" t="s">
        <v>1120</v>
      </c>
      <c r="P570" t="str">
        <f t="shared" si="8"/>
        <v>Red_23/24_UN_INFS_1</v>
      </c>
      <c r="Q570">
        <f>VLOOKUP(P570,ar_skupina!L$2:M$136,2,FALSE())</f>
        <v>51</v>
      </c>
    </row>
    <row r="571" spans="1:17" ht="20.100000000000001" customHeight="1" x14ac:dyDescent="0.25">
      <c r="A571" s="67">
        <v>570</v>
      </c>
      <c r="B571" s="67">
        <v>21</v>
      </c>
      <c r="C571" s="68" t="s">
        <v>3411</v>
      </c>
      <c r="D571" s="68" t="s">
        <v>3412</v>
      </c>
      <c r="E571" s="67">
        <v>80569</v>
      </c>
      <c r="F571" s="67">
        <v>1008000569</v>
      </c>
      <c r="G571" s="68" t="s">
        <v>4245</v>
      </c>
      <c r="H571" s="68" t="s">
        <v>3673</v>
      </c>
      <c r="I571" s="69">
        <v>45200</v>
      </c>
      <c r="J571" s="69">
        <v>45200</v>
      </c>
      <c r="K571" s="76">
        <v>45565</v>
      </c>
      <c r="L571" s="68" t="s">
        <v>3674</v>
      </c>
      <c r="M571" s="71" t="s">
        <v>4488</v>
      </c>
      <c r="N571" t="s">
        <v>635</v>
      </c>
      <c r="O571" t="s">
        <v>1120</v>
      </c>
      <c r="P571" t="str">
        <f t="shared" si="8"/>
        <v>Red_23/24_UN_INFS_1</v>
      </c>
      <c r="Q571">
        <f>VLOOKUP(P571,ar_skupina!L$2:M$136,2,FALSE())</f>
        <v>51</v>
      </c>
    </row>
    <row r="572" spans="1:17" ht="20.100000000000001" customHeight="1" x14ac:dyDescent="0.25">
      <c r="A572" s="67">
        <v>571</v>
      </c>
      <c r="B572" s="67">
        <v>21</v>
      </c>
      <c r="C572" s="68" t="s">
        <v>3165</v>
      </c>
      <c r="D572" s="68" t="s">
        <v>3118</v>
      </c>
      <c r="E572" s="67">
        <v>80570</v>
      </c>
      <c r="F572" s="67">
        <v>1008000570</v>
      </c>
      <c r="G572" s="68" t="s">
        <v>4246</v>
      </c>
      <c r="H572" s="68" t="s">
        <v>3673</v>
      </c>
      <c r="I572" s="69">
        <v>45200</v>
      </c>
      <c r="J572" s="69">
        <v>45200</v>
      </c>
      <c r="K572" s="76">
        <v>45565</v>
      </c>
      <c r="L572" s="68" t="s">
        <v>3674</v>
      </c>
      <c r="M572" s="71" t="s">
        <v>4488</v>
      </c>
      <c r="N572" t="s">
        <v>635</v>
      </c>
      <c r="O572" t="s">
        <v>1120</v>
      </c>
      <c r="P572" t="str">
        <f t="shared" si="8"/>
        <v>Red_23/24_UN_INFS_1</v>
      </c>
      <c r="Q572">
        <f>VLOOKUP(P572,ar_skupina!L$2:M$136,2,FALSE())</f>
        <v>51</v>
      </c>
    </row>
    <row r="573" spans="1:17" ht="20.100000000000001" customHeight="1" x14ac:dyDescent="0.25">
      <c r="A573" s="67">
        <v>572</v>
      </c>
      <c r="B573" s="67">
        <v>21</v>
      </c>
      <c r="C573" s="68" t="s">
        <v>2990</v>
      </c>
      <c r="D573" s="68" t="s">
        <v>3413</v>
      </c>
      <c r="E573" s="67">
        <v>80571</v>
      </c>
      <c r="F573" s="67">
        <v>1008000571</v>
      </c>
      <c r="G573" s="68" t="s">
        <v>4247</v>
      </c>
      <c r="H573" s="68" t="s">
        <v>3673</v>
      </c>
      <c r="I573" s="69">
        <v>45200</v>
      </c>
      <c r="J573" s="69">
        <v>45200</v>
      </c>
      <c r="K573" s="76">
        <v>45565</v>
      </c>
      <c r="L573" s="68" t="s">
        <v>3674</v>
      </c>
      <c r="M573" s="71" t="s">
        <v>4488</v>
      </c>
      <c r="N573" t="s">
        <v>635</v>
      </c>
      <c r="O573" t="s">
        <v>1120</v>
      </c>
      <c r="P573" t="str">
        <f t="shared" si="8"/>
        <v>Red_23/24_UN_INFS_1</v>
      </c>
      <c r="Q573">
        <f>VLOOKUP(P573,ar_skupina!L$2:M$136,2,FALSE())</f>
        <v>51</v>
      </c>
    </row>
    <row r="574" spans="1:17" ht="20.100000000000001" customHeight="1" x14ac:dyDescent="0.25">
      <c r="A574" s="67">
        <v>573</v>
      </c>
      <c r="B574" s="67">
        <v>21</v>
      </c>
      <c r="C574" s="68" t="s">
        <v>2834</v>
      </c>
      <c r="D574" s="68" t="s">
        <v>3414</v>
      </c>
      <c r="E574" s="67">
        <v>80572</v>
      </c>
      <c r="F574" s="67">
        <v>1008000572</v>
      </c>
      <c r="G574" s="68" t="s">
        <v>4248</v>
      </c>
      <c r="H574" s="68" t="s">
        <v>3673</v>
      </c>
      <c r="I574" s="69">
        <v>45200</v>
      </c>
      <c r="J574" s="69">
        <v>45200</v>
      </c>
      <c r="K574" s="76">
        <v>45565</v>
      </c>
      <c r="L574" s="68" t="s">
        <v>3674</v>
      </c>
      <c r="M574" s="71" t="s">
        <v>4488</v>
      </c>
      <c r="N574" t="s">
        <v>635</v>
      </c>
      <c r="O574" t="s">
        <v>1120</v>
      </c>
      <c r="P574" t="str">
        <f t="shared" si="8"/>
        <v>Red_23/24_UN_INFS_1</v>
      </c>
      <c r="Q574">
        <f>VLOOKUP(P574,ar_skupina!L$2:M$136,2,FALSE())</f>
        <v>51</v>
      </c>
    </row>
    <row r="575" spans="1:17" ht="20.100000000000001" customHeight="1" x14ac:dyDescent="0.25">
      <c r="A575" s="67">
        <v>574</v>
      </c>
      <c r="B575" s="67">
        <v>21</v>
      </c>
      <c r="C575" s="68" t="s">
        <v>3065</v>
      </c>
      <c r="D575" s="68" t="s">
        <v>3415</v>
      </c>
      <c r="E575" s="67">
        <v>80573</v>
      </c>
      <c r="F575" s="67">
        <v>1008000573</v>
      </c>
      <c r="G575" s="68" t="s">
        <v>4249</v>
      </c>
      <c r="H575" s="68" t="s">
        <v>3673</v>
      </c>
      <c r="I575" s="69">
        <v>45200</v>
      </c>
      <c r="J575" s="69">
        <v>45200</v>
      </c>
      <c r="K575" s="76">
        <v>45565</v>
      </c>
      <c r="L575" s="68" t="s">
        <v>3674</v>
      </c>
      <c r="M575" s="71" t="s">
        <v>4488</v>
      </c>
      <c r="N575" t="s">
        <v>635</v>
      </c>
      <c r="O575" t="s">
        <v>1120</v>
      </c>
      <c r="P575" t="str">
        <f t="shared" si="8"/>
        <v>Red_23/24_UN_INFS_1</v>
      </c>
      <c r="Q575">
        <f>VLOOKUP(P575,ar_skupina!L$2:M$136,2,FALSE())</f>
        <v>51</v>
      </c>
    </row>
    <row r="576" spans="1:17" ht="20.100000000000001" customHeight="1" x14ac:dyDescent="0.25">
      <c r="A576" s="67">
        <v>575</v>
      </c>
      <c r="B576" s="67">
        <v>21</v>
      </c>
      <c r="C576" s="68" t="s">
        <v>2585</v>
      </c>
      <c r="D576" s="68" t="s">
        <v>3416</v>
      </c>
      <c r="E576" s="67">
        <v>80574</v>
      </c>
      <c r="F576" s="67">
        <v>1008000574</v>
      </c>
      <c r="G576" s="68" t="s">
        <v>4250</v>
      </c>
      <c r="H576" s="68" t="s">
        <v>3673</v>
      </c>
      <c r="I576" s="69">
        <v>45200</v>
      </c>
      <c r="J576" s="69">
        <v>45200</v>
      </c>
      <c r="K576" s="76">
        <v>45565</v>
      </c>
      <c r="L576" s="68" t="s">
        <v>3674</v>
      </c>
      <c r="M576" s="71" t="s">
        <v>4488</v>
      </c>
      <c r="N576" t="s">
        <v>635</v>
      </c>
      <c r="O576" t="s">
        <v>1120</v>
      </c>
      <c r="P576" t="str">
        <f t="shared" si="8"/>
        <v>Red_23/24_UN_INFS_1</v>
      </c>
      <c r="Q576">
        <f>VLOOKUP(P576,ar_skupina!L$2:M$136,2,FALSE())</f>
        <v>51</v>
      </c>
    </row>
    <row r="577" spans="1:17" ht="20.100000000000001" customHeight="1" x14ac:dyDescent="0.25">
      <c r="A577" s="67">
        <v>576</v>
      </c>
      <c r="B577" s="67">
        <v>21</v>
      </c>
      <c r="C577" s="68" t="s">
        <v>2866</v>
      </c>
      <c r="D577" s="68" t="s">
        <v>2878</v>
      </c>
      <c r="E577" s="67">
        <v>80575</v>
      </c>
      <c r="F577" s="67">
        <v>1008000575</v>
      </c>
      <c r="G577" s="68" t="s">
        <v>4251</v>
      </c>
      <c r="H577" s="68" t="s">
        <v>3673</v>
      </c>
      <c r="I577" s="69">
        <v>45200</v>
      </c>
      <c r="J577" s="69">
        <v>45200</v>
      </c>
      <c r="K577" s="76">
        <v>45565</v>
      </c>
      <c r="L577" s="68" t="s">
        <v>3674</v>
      </c>
      <c r="M577" s="71" t="s">
        <v>4488</v>
      </c>
      <c r="N577" t="s">
        <v>635</v>
      </c>
      <c r="O577" t="s">
        <v>1120</v>
      </c>
      <c r="P577" t="str">
        <f t="shared" si="8"/>
        <v>Red_23/24_UN_INFS_1</v>
      </c>
      <c r="Q577">
        <f>VLOOKUP(P577,ar_skupina!L$2:M$136,2,FALSE())</f>
        <v>51</v>
      </c>
    </row>
    <row r="578" spans="1:17" ht="20.100000000000001" customHeight="1" x14ac:dyDescent="0.25">
      <c r="A578" s="67">
        <v>577</v>
      </c>
      <c r="B578" s="67">
        <v>21</v>
      </c>
      <c r="C578" s="68" t="s">
        <v>2595</v>
      </c>
      <c r="D578" s="68" t="s">
        <v>3417</v>
      </c>
      <c r="E578" s="67">
        <v>80576</v>
      </c>
      <c r="F578" s="67">
        <v>1008000576</v>
      </c>
      <c r="G578" s="68" t="s">
        <v>4252</v>
      </c>
      <c r="H578" s="68" t="s">
        <v>3673</v>
      </c>
      <c r="I578" s="69">
        <v>45200</v>
      </c>
      <c r="J578" s="69">
        <v>45200</v>
      </c>
      <c r="K578" s="76">
        <v>45565</v>
      </c>
      <c r="L578" s="68" t="s">
        <v>3674</v>
      </c>
      <c r="M578" s="71" t="s">
        <v>4488</v>
      </c>
      <c r="N578" t="s">
        <v>635</v>
      </c>
      <c r="O578" t="s">
        <v>1120</v>
      </c>
      <c r="P578" t="str">
        <f t="shared" ref="P578:P641" si="9">+_xlfn.CONCAT(PROPER(L578),"_23/24_",N578,"_",O579,"_",H578)</f>
        <v>Red_23/24_UN_INFS_1</v>
      </c>
      <c r="Q578">
        <f>VLOOKUP(P578,ar_skupina!L$2:M$136,2,FALSE())</f>
        <v>51</v>
      </c>
    </row>
    <row r="579" spans="1:17" ht="20.100000000000001" customHeight="1" x14ac:dyDescent="0.25">
      <c r="A579" s="67">
        <v>578</v>
      </c>
      <c r="B579" s="67">
        <v>21</v>
      </c>
      <c r="C579" s="68" t="s">
        <v>2991</v>
      </c>
      <c r="D579" s="68" t="s">
        <v>3418</v>
      </c>
      <c r="E579" s="67">
        <v>80577</v>
      </c>
      <c r="F579" s="67">
        <v>1008000577</v>
      </c>
      <c r="G579" s="68" t="s">
        <v>4253</v>
      </c>
      <c r="H579" s="68" t="s">
        <v>3673</v>
      </c>
      <c r="I579" s="69">
        <v>45200</v>
      </c>
      <c r="J579" s="69">
        <v>45200</v>
      </c>
      <c r="K579" s="76">
        <v>45565</v>
      </c>
      <c r="L579" s="68" t="s">
        <v>3674</v>
      </c>
      <c r="M579" s="71" t="s">
        <v>4488</v>
      </c>
      <c r="N579" t="s">
        <v>635</v>
      </c>
      <c r="O579" t="s">
        <v>1120</v>
      </c>
      <c r="P579" t="str">
        <f t="shared" si="9"/>
        <v>Red_23/24_UN_INFS_1</v>
      </c>
      <c r="Q579">
        <f>VLOOKUP(P579,ar_skupina!L$2:M$136,2,FALSE())</f>
        <v>51</v>
      </c>
    </row>
    <row r="580" spans="1:17" ht="20.100000000000001" customHeight="1" x14ac:dyDescent="0.25">
      <c r="A580" s="67">
        <v>579</v>
      </c>
      <c r="B580" s="67">
        <v>21</v>
      </c>
      <c r="C580" s="68" t="s">
        <v>2731</v>
      </c>
      <c r="D580" s="68" t="s">
        <v>3419</v>
      </c>
      <c r="E580" s="67">
        <v>80578</v>
      </c>
      <c r="F580" s="67">
        <v>1008000578</v>
      </c>
      <c r="G580" s="68" t="s">
        <v>4254</v>
      </c>
      <c r="H580" s="68" t="s">
        <v>3673</v>
      </c>
      <c r="I580" s="69">
        <v>45200</v>
      </c>
      <c r="J580" s="69">
        <v>45200</v>
      </c>
      <c r="K580" s="76">
        <v>45565</v>
      </c>
      <c r="L580" s="68" t="s">
        <v>3674</v>
      </c>
      <c r="M580" s="71" t="s">
        <v>4488</v>
      </c>
      <c r="N580" t="s">
        <v>635</v>
      </c>
      <c r="O580" t="s">
        <v>1120</v>
      </c>
      <c r="P580" t="str">
        <f t="shared" si="9"/>
        <v>Red_23/24_UN_INFS_1</v>
      </c>
      <c r="Q580">
        <f>VLOOKUP(P580,ar_skupina!L$2:M$136,2,FALSE())</f>
        <v>51</v>
      </c>
    </row>
    <row r="581" spans="1:17" ht="20.100000000000001" customHeight="1" x14ac:dyDescent="0.25">
      <c r="A581" s="67">
        <v>580</v>
      </c>
      <c r="B581" s="67">
        <v>21</v>
      </c>
      <c r="C581" s="68" t="s">
        <v>3041</v>
      </c>
      <c r="D581" s="68" t="s">
        <v>3264</v>
      </c>
      <c r="E581" s="67">
        <v>80579</v>
      </c>
      <c r="F581" s="67">
        <v>1008000579</v>
      </c>
      <c r="G581" s="68" t="s">
        <v>4255</v>
      </c>
      <c r="H581" s="68" t="s">
        <v>3673</v>
      </c>
      <c r="I581" s="69">
        <v>45200</v>
      </c>
      <c r="J581" s="69">
        <v>45200</v>
      </c>
      <c r="K581" s="76">
        <v>45565</v>
      </c>
      <c r="L581" s="68" t="s">
        <v>3674</v>
      </c>
      <c r="M581" s="71" t="s">
        <v>4488</v>
      </c>
      <c r="N581" t="s">
        <v>635</v>
      </c>
      <c r="O581" t="s">
        <v>1120</v>
      </c>
      <c r="P581" t="str">
        <f t="shared" si="9"/>
        <v>Red_23/24_UN_INFS_1</v>
      </c>
      <c r="Q581">
        <f>VLOOKUP(P581,ar_skupina!L$2:M$136,2,FALSE())</f>
        <v>51</v>
      </c>
    </row>
    <row r="582" spans="1:17" ht="20.100000000000001" customHeight="1" x14ac:dyDescent="0.25">
      <c r="A582" s="67">
        <v>581</v>
      </c>
      <c r="B582" s="67">
        <v>21</v>
      </c>
      <c r="C582" s="68" t="s">
        <v>2845</v>
      </c>
      <c r="D582" s="68" t="s">
        <v>3420</v>
      </c>
      <c r="E582" s="67">
        <v>80580</v>
      </c>
      <c r="F582" s="67">
        <v>1008000580</v>
      </c>
      <c r="G582" s="68" t="s">
        <v>4256</v>
      </c>
      <c r="H582" s="68" t="s">
        <v>3673</v>
      </c>
      <c r="I582" s="69">
        <v>45200</v>
      </c>
      <c r="J582" s="69">
        <v>45200</v>
      </c>
      <c r="K582" s="76">
        <v>45565</v>
      </c>
      <c r="L582" s="68" t="s">
        <v>3674</v>
      </c>
      <c r="M582" s="71" t="s">
        <v>4488</v>
      </c>
      <c r="N582" t="s">
        <v>635</v>
      </c>
      <c r="O582" t="s">
        <v>1120</v>
      </c>
      <c r="P582" t="str">
        <f t="shared" si="9"/>
        <v>Red_23/24_UN_INFS_1</v>
      </c>
      <c r="Q582">
        <f>VLOOKUP(P582,ar_skupina!L$2:M$136,2,FALSE())</f>
        <v>51</v>
      </c>
    </row>
    <row r="583" spans="1:17" ht="20.100000000000001" customHeight="1" x14ac:dyDescent="0.25">
      <c r="A583" s="67">
        <v>582</v>
      </c>
      <c r="B583" s="67">
        <v>21</v>
      </c>
      <c r="C583" s="68" t="s">
        <v>3421</v>
      </c>
      <c r="D583" s="68" t="s">
        <v>3422</v>
      </c>
      <c r="E583" s="67">
        <v>80581</v>
      </c>
      <c r="F583" s="67">
        <v>1008000581</v>
      </c>
      <c r="G583" s="68" t="s">
        <v>4257</v>
      </c>
      <c r="H583" s="68" t="s">
        <v>3673</v>
      </c>
      <c r="I583" s="69">
        <v>45200</v>
      </c>
      <c r="J583" s="69">
        <v>45200</v>
      </c>
      <c r="K583" s="76">
        <v>45565</v>
      </c>
      <c r="L583" s="68" t="s">
        <v>3674</v>
      </c>
      <c r="M583" s="71" t="s">
        <v>4488</v>
      </c>
      <c r="N583" t="s">
        <v>635</v>
      </c>
      <c r="O583" t="s">
        <v>1120</v>
      </c>
      <c r="P583" t="str">
        <f t="shared" si="9"/>
        <v>Red_23/24_UN_INFS_1</v>
      </c>
      <c r="Q583">
        <f>VLOOKUP(P583,ar_skupina!L$2:M$136,2,FALSE())</f>
        <v>51</v>
      </c>
    </row>
    <row r="584" spans="1:17" ht="20.100000000000001" customHeight="1" x14ac:dyDescent="0.25">
      <c r="A584" s="67">
        <v>583</v>
      </c>
      <c r="B584" s="67">
        <v>21</v>
      </c>
      <c r="C584" s="68" t="s">
        <v>3235</v>
      </c>
      <c r="D584" s="68" t="s">
        <v>3423</v>
      </c>
      <c r="E584" s="67">
        <v>80582</v>
      </c>
      <c r="F584" s="67">
        <v>1008000582</v>
      </c>
      <c r="G584" s="68" t="s">
        <v>4258</v>
      </c>
      <c r="H584" s="68" t="s">
        <v>3673</v>
      </c>
      <c r="I584" s="69">
        <v>45200</v>
      </c>
      <c r="J584" s="69">
        <v>45200</v>
      </c>
      <c r="K584" s="76">
        <v>45565</v>
      </c>
      <c r="L584" s="68" t="s">
        <v>3674</v>
      </c>
      <c r="M584" s="71" t="s">
        <v>4488</v>
      </c>
      <c r="N584" t="s">
        <v>635</v>
      </c>
      <c r="O584" t="s">
        <v>1120</v>
      </c>
      <c r="P584" t="str">
        <f t="shared" si="9"/>
        <v>Red_23/24_UN_INFS_1</v>
      </c>
      <c r="Q584">
        <f>VLOOKUP(P584,ar_skupina!L$2:M$136,2,FALSE())</f>
        <v>51</v>
      </c>
    </row>
    <row r="585" spans="1:17" ht="20.100000000000001" customHeight="1" x14ac:dyDescent="0.25">
      <c r="A585" s="67">
        <v>584</v>
      </c>
      <c r="B585" s="67">
        <v>21</v>
      </c>
      <c r="C585" s="68" t="s">
        <v>3424</v>
      </c>
      <c r="D585" s="68" t="s">
        <v>3425</v>
      </c>
      <c r="E585" s="67">
        <v>80583</v>
      </c>
      <c r="F585" s="67">
        <v>1008000583</v>
      </c>
      <c r="G585" s="68" t="s">
        <v>4259</v>
      </c>
      <c r="H585" s="68" t="s">
        <v>3673</v>
      </c>
      <c r="I585" s="69">
        <v>45200</v>
      </c>
      <c r="J585" s="69">
        <v>45200</v>
      </c>
      <c r="K585" s="76">
        <v>45565</v>
      </c>
      <c r="L585" s="68" t="s">
        <v>3674</v>
      </c>
      <c r="M585" s="71" t="s">
        <v>4488</v>
      </c>
      <c r="N585" t="s">
        <v>635</v>
      </c>
      <c r="O585" t="s">
        <v>1120</v>
      </c>
      <c r="P585" t="str">
        <f t="shared" si="9"/>
        <v>Red_23/24_UN_INFS_1</v>
      </c>
      <c r="Q585">
        <f>VLOOKUP(P585,ar_skupina!L$2:M$136,2,FALSE())</f>
        <v>51</v>
      </c>
    </row>
    <row r="586" spans="1:17" ht="20.100000000000001" customHeight="1" x14ac:dyDescent="0.25">
      <c r="A586" s="67">
        <v>585</v>
      </c>
      <c r="B586" s="67">
        <v>21</v>
      </c>
      <c r="C586" s="68" t="s">
        <v>2868</v>
      </c>
      <c r="D586" s="68" t="s">
        <v>2720</v>
      </c>
      <c r="E586" s="67">
        <v>80584</v>
      </c>
      <c r="F586" s="67">
        <v>1008000584</v>
      </c>
      <c r="G586" s="68" t="s">
        <v>4260</v>
      </c>
      <c r="H586" s="68" t="s">
        <v>3673</v>
      </c>
      <c r="I586" s="69">
        <v>45200</v>
      </c>
      <c r="J586" s="69">
        <v>45200</v>
      </c>
      <c r="K586" s="76">
        <v>45565</v>
      </c>
      <c r="L586" s="68" t="s">
        <v>3674</v>
      </c>
      <c r="M586" s="71" t="s">
        <v>4488</v>
      </c>
      <c r="N586" t="s">
        <v>635</v>
      </c>
      <c r="O586" t="s">
        <v>1120</v>
      </c>
      <c r="P586" t="str">
        <f t="shared" si="9"/>
        <v>Red_23/24_UN_INFS_1</v>
      </c>
      <c r="Q586">
        <f>VLOOKUP(P586,ar_skupina!L$2:M$136,2,FALSE())</f>
        <v>51</v>
      </c>
    </row>
    <row r="587" spans="1:17" ht="20.100000000000001" customHeight="1" x14ac:dyDescent="0.25">
      <c r="A587" s="67">
        <v>586</v>
      </c>
      <c r="B587" s="67">
        <v>21</v>
      </c>
      <c r="C587" s="68" t="s">
        <v>3426</v>
      </c>
      <c r="D587" s="68" t="s">
        <v>3427</v>
      </c>
      <c r="E587" s="67">
        <v>80585</v>
      </c>
      <c r="F587" s="67">
        <v>1008000585</v>
      </c>
      <c r="G587" s="68" t="s">
        <v>4261</v>
      </c>
      <c r="H587" s="68" t="s">
        <v>3673</v>
      </c>
      <c r="I587" s="69">
        <v>45200</v>
      </c>
      <c r="J587" s="69">
        <v>45200</v>
      </c>
      <c r="K587" s="76">
        <v>45565</v>
      </c>
      <c r="L587" s="68" t="s">
        <v>3674</v>
      </c>
      <c r="M587" s="71" t="s">
        <v>4488</v>
      </c>
      <c r="N587" t="s">
        <v>635</v>
      </c>
      <c r="O587" t="s">
        <v>1120</v>
      </c>
      <c r="P587" t="str">
        <f t="shared" si="9"/>
        <v>Red_23/24_UN_INFS_1</v>
      </c>
      <c r="Q587">
        <f>VLOOKUP(P587,ar_skupina!L$2:M$136,2,FALSE())</f>
        <v>51</v>
      </c>
    </row>
    <row r="588" spans="1:17" ht="20.100000000000001" customHeight="1" x14ac:dyDescent="0.25">
      <c r="A588" s="67">
        <v>587</v>
      </c>
      <c r="B588" s="67">
        <v>21</v>
      </c>
      <c r="C588" s="68" t="s">
        <v>2575</v>
      </c>
      <c r="D588" s="68" t="s">
        <v>3428</v>
      </c>
      <c r="E588" s="67">
        <v>80586</v>
      </c>
      <c r="F588" s="67">
        <v>1008000586</v>
      </c>
      <c r="G588" s="68" t="s">
        <v>4262</v>
      </c>
      <c r="H588" s="68" t="s">
        <v>3673</v>
      </c>
      <c r="I588" s="69">
        <v>45200</v>
      </c>
      <c r="J588" s="69">
        <v>45200</v>
      </c>
      <c r="K588" s="76">
        <v>45565</v>
      </c>
      <c r="L588" s="68" t="s">
        <v>3674</v>
      </c>
      <c r="M588" s="71" t="s">
        <v>4488</v>
      </c>
      <c r="N588" t="s">
        <v>635</v>
      </c>
      <c r="O588" t="s">
        <v>1120</v>
      </c>
      <c r="P588" t="str">
        <f t="shared" si="9"/>
        <v>Red_23/24_UN_INFS_1</v>
      </c>
      <c r="Q588">
        <f>VLOOKUP(P588,ar_skupina!L$2:M$136,2,FALSE())</f>
        <v>51</v>
      </c>
    </row>
    <row r="589" spans="1:17" ht="20.100000000000001" customHeight="1" x14ac:dyDescent="0.25">
      <c r="A589" s="67">
        <v>588</v>
      </c>
      <c r="B589" s="67">
        <v>21</v>
      </c>
      <c r="C589" s="68" t="s">
        <v>3079</v>
      </c>
      <c r="D589" s="68" t="s">
        <v>3429</v>
      </c>
      <c r="E589" s="67">
        <v>80587</v>
      </c>
      <c r="F589" s="67">
        <v>1008000587</v>
      </c>
      <c r="G589" s="68" t="s">
        <v>4263</v>
      </c>
      <c r="H589" s="68" t="s">
        <v>3673</v>
      </c>
      <c r="I589" s="69">
        <v>45200</v>
      </c>
      <c r="J589" s="69">
        <v>45200</v>
      </c>
      <c r="K589" s="76">
        <v>45565</v>
      </c>
      <c r="L589" s="68" t="s">
        <v>3674</v>
      </c>
      <c r="M589" s="71" t="s">
        <v>4488</v>
      </c>
      <c r="N589" t="s">
        <v>635</v>
      </c>
      <c r="O589" t="s">
        <v>1120</v>
      </c>
      <c r="P589" t="str">
        <f t="shared" si="9"/>
        <v>Red_23/24_UN_INFS_1</v>
      </c>
      <c r="Q589">
        <f>VLOOKUP(P589,ar_skupina!L$2:M$136,2,FALSE())</f>
        <v>51</v>
      </c>
    </row>
    <row r="590" spans="1:17" ht="20.100000000000001" customHeight="1" x14ac:dyDescent="0.25">
      <c r="A590" s="67">
        <v>589</v>
      </c>
      <c r="B590" s="67">
        <v>21</v>
      </c>
      <c r="C590" s="68" t="s">
        <v>3083</v>
      </c>
      <c r="D590" s="68" t="s">
        <v>3430</v>
      </c>
      <c r="E590" s="67">
        <v>80588</v>
      </c>
      <c r="F590" s="67">
        <v>1008000588</v>
      </c>
      <c r="G590" s="68" t="s">
        <v>4264</v>
      </c>
      <c r="H590" s="68" t="s">
        <v>3673</v>
      </c>
      <c r="I590" s="69">
        <v>45200</v>
      </c>
      <c r="J590" s="69">
        <v>45200</v>
      </c>
      <c r="K590" s="76">
        <v>45565</v>
      </c>
      <c r="L590" s="68" t="s">
        <v>3674</v>
      </c>
      <c r="M590" s="71" t="s">
        <v>4488</v>
      </c>
      <c r="N590" t="s">
        <v>635</v>
      </c>
      <c r="O590" t="s">
        <v>1120</v>
      </c>
      <c r="P590" t="str">
        <f t="shared" si="9"/>
        <v>Red_23/24_UN_INFS_1</v>
      </c>
      <c r="Q590">
        <f>VLOOKUP(P590,ar_skupina!L$2:M$136,2,FALSE())</f>
        <v>51</v>
      </c>
    </row>
    <row r="591" spans="1:17" ht="20.100000000000001" customHeight="1" x14ac:dyDescent="0.25">
      <c r="A591" s="67">
        <v>590</v>
      </c>
      <c r="B591" s="67">
        <v>6</v>
      </c>
      <c r="C591" s="68" t="s">
        <v>3389</v>
      </c>
      <c r="D591" s="68" t="s">
        <v>2918</v>
      </c>
      <c r="E591" s="67">
        <v>80589</v>
      </c>
      <c r="F591" s="67">
        <v>1008000589</v>
      </c>
      <c r="G591" s="68" t="s">
        <v>4265</v>
      </c>
      <c r="H591" s="68" t="s">
        <v>3708</v>
      </c>
      <c r="I591" s="69">
        <v>44835</v>
      </c>
      <c r="J591" s="69">
        <v>45200</v>
      </c>
      <c r="K591" s="76">
        <v>45565</v>
      </c>
      <c r="L591" s="68" t="s">
        <v>3674</v>
      </c>
      <c r="M591" s="71" t="s">
        <v>4488</v>
      </c>
      <c r="N591" t="s">
        <v>635</v>
      </c>
      <c r="O591" t="s">
        <v>1120</v>
      </c>
      <c r="P591" t="str">
        <f t="shared" si="9"/>
        <v>Red_23/24_UN_INFS_2</v>
      </c>
      <c r="Q591">
        <f>VLOOKUP(P591,ar_skupina!L$2:M$136,2,FALSE())</f>
        <v>64</v>
      </c>
    </row>
    <row r="592" spans="1:17" ht="20.100000000000001" customHeight="1" x14ac:dyDescent="0.25">
      <c r="A592" s="67">
        <v>591</v>
      </c>
      <c r="B592" s="67">
        <v>6</v>
      </c>
      <c r="C592" s="68" t="s">
        <v>2623</v>
      </c>
      <c r="D592" s="68" t="s">
        <v>3431</v>
      </c>
      <c r="E592" s="67">
        <v>80590</v>
      </c>
      <c r="F592" s="67">
        <v>1008000590</v>
      </c>
      <c r="G592" s="68" t="s">
        <v>4266</v>
      </c>
      <c r="H592" s="68" t="s">
        <v>3708</v>
      </c>
      <c r="I592" s="69">
        <v>44835</v>
      </c>
      <c r="J592" s="69">
        <v>45200</v>
      </c>
      <c r="K592" s="76">
        <v>45565</v>
      </c>
      <c r="L592" s="68" t="s">
        <v>3674</v>
      </c>
      <c r="M592" s="71" t="s">
        <v>4488</v>
      </c>
      <c r="N592" t="s">
        <v>635</v>
      </c>
      <c r="O592" t="s">
        <v>1120</v>
      </c>
      <c r="P592" t="str">
        <f t="shared" si="9"/>
        <v>Red_23/24_UN_INFS_2</v>
      </c>
      <c r="Q592">
        <f>VLOOKUP(P592,ar_skupina!L$2:M$136,2,FALSE())</f>
        <v>64</v>
      </c>
    </row>
    <row r="593" spans="1:17" ht="20.100000000000001" customHeight="1" x14ac:dyDescent="0.25">
      <c r="A593" s="67">
        <v>592</v>
      </c>
      <c r="B593" s="67">
        <v>6</v>
      </c>
      <c r="C593" s="68" t="s">
        <v>3432</v>
      </c>
      <c r="D593" s="68" t="s">
        <v>2925</v>
      </c>
      <c r="E593" s="67">
        <v>80591</v>
      </c>
      <c r="F593" s="67">
        <v>1008000591</v>
      </c>
      <c r="G593" s="68" t="s">
        <v>4267</v>
      </c>
      <c r="H593" s="68" t="s">
        <v>3708</v>
      </c>
      <c r="I593" s="69">
        <v>44835</v>
      </c>
      <c r="J593" s="69">
        <v>45200</v>
      </c>
      <c r="K593" s="76">
        <v>45565</v>
      </c>
      <c r="L593" s="68" t="s">
        <v>3674</v>
      </c>
      <c r="M593" s="71" t="s">
        <v>4488</v>
      </c>
      <c r="N593" t="s">
        <v>635</v>
      </c>
      <c r="O593" t="s">
        <v>1120</v>
      </c>
      <c r="P593" t="str">
        <f t="shared" si="9"/>
        <v>Red_23/24_UN_INFS_2</v>
      </c>
      <c r="Q593">
        <f>VLOOKUP(P593,ar_skupina!L$2:M$136,2,FALSE())</f>
        <v>64</v>
      </c>
    </row>
    <row r="594" spans="1:17" ht="20.100000000000001" customHeight="1" x14ac:dyDescent="0.25">
      <c r="A594" s="67">
        <v>593</v>
      </c>
      <c r="B594" s="67">
        <v>6</v>
      </c>
      <c r="C594" s="68" t="s">
        <v>3433</v>
      </c>
      <c r="D594" s="68" t="s">
        <v>3434</v>
      </c>
      <c r="E594" s="67">
        <v>80592</v>
      </c>
      <c r="F594" s="67">
        <v>1008000592</v>
      </c>
      <c r="G594" s="68" t="s">
        <v>4268</v>
      </c>
      <c r="H594" s="68" t="s">
        <v>3708</v>
      </c>
      <c r="I594" s="69">
        <v>44835</v>
      </c>
      <c r="J594" s="69">
        <v>45200</v>
      </c>
      <c r="K594" s="76">
        <v>45565</v>
      </c>
      <c r="L594" s="68" t="s">
        <v>3674</v>
      </c>
      <c r="M594" s="71" t="s">
        <v>4488</v>
      </c>
      <c r="N594" t="s">
        <v>635</v>
      </c>
      <c r="O594" t="s">
        <v>1120</v>
      </c>
      <c r="P594" t="str">
        <f t="shared" si="9"/>
        <v>Red_23/24_UN_INFS_2</v>
      </c>
      <c r="Q594">
        <f>VLOOKUP(P594,ar_skupina!L$2:M$136,2,FALSE())</f>
        <v>64</v>
      </c>
    </row>
    <row r="595" spans="1:17" ht="20.100000000000001" customHeight="1" x14ac:dyDescent="0.25">
      <c r="A595" s="67">
        <v>594</v>
      </c>
      <c r="B595" s="67">
        <v>6</v>
      </c>
      <c r="C595" s="68" t="s">
        <v>3114</v>
      </c>
      <c r="D595" s="68" t="s">
        <v>3435</v>
      </c>
      <c r="E595" s="67">
        <v>80593</v>
      </c>
      <c r="F595" s="67">
        <v>1008000593</v>
      </c>
      <c r="G595" s="68" t="s">
        <v>4269</v>
      </c>
      <c r="H595" s="68" t="s">
        <v>3708</v>
      </c>
      <c r="I595" s="69">
        <v>44835</v>
      </c>
      <c r="J595" s="69">
        <v>45200</v>
      </c>
      <c r="K595" s="76">
        <v>45565</v>
      </c>
      <c r="L595" s="68" t="s">
        <v>3674</v>
      </c>
      <c r="M595" s="71" t="s">
        <v>4488</v>
      </c>
      <c r="N595" t="s">
        <v>635</v>
      </c>
      <c r="O595" t="s">
        <v>1120</v>
      </c>
      <c r="P595" t="str">
        <f t="shared" si="9"/>
        <v>Red_23/24_UN_INFS_2</v>
      </c>
      <c r="Q595">
        <f>VLOOKUP(P595,ar_skupina!L$2:M$136,2,FALSE())</f>
        <v>64</v>
      </c>
    </row>
    <row r="596" spans="1:17" ht="20.100000000000001" customHeight="1" x14ac:dyDescent="0.25">
      <c r="A596" s="67">
        <v>595</v>
      </c>
      <c r="B596" s="67">
        <v>6</v>
      </c>
      <c r="C596" s="68" t="s">
        <v>2587</v>
      </c>
      <c r="D596" s="68" t="s">
        <v>2741</v>
      </c>
      <c r="E596" s="67">
        <v>80594</v>
      </c>
      <c r="F596" s="67">
        <v>1008000594</v>
      </c>
      <c r="G596" s="68" t="s">
        <v>4270</v>
      </c>
      <c r="H596" s="68" t="s">
        <v>3708</v>
      </c>
      <c r="I596" s="69">
        <v>44835</v>
      </c>
      <c r="J596" s="69">
        <v>45200</v>
      </c>
      <c r="K596" s="76">
        <v>45565</v>
      </c>
      <c r="L596" s="68" t="s">
        <v>3674</v>
      </c>
      <c r="M596" s="71" t="s">
        <v>4488</v>
      </c>
      <c r="N596" t="s">
        <v>635</v>
      </c>
      <c r="O596" t="s">
        <v>1120</v>
      </c>
      <c r="P596" t="str">
        <f t="shared" si="9"/>
        <v>Red_23/24_UN_INFS_2</v>
      </c>
      <c r="Q596">
        <f>VLOOKUP(P596,ar_skupina!L$2:M$136,2,FALSE())</f>
        <v>64</v>
      </c>
    </row>
    <row r="597" spans="1:17" ht="20.100000000000001" customHeight="1" x14ac:dyDescent="0.25">
      <c r="A597" s="67">
        <v>596</v>
      </c>
      <c r="B597" s="67">
        <v>6</v>
      </c>
      <c r="C597" s="68" t="s">
        <v>3436</v>
      </c>
      <c r="D597" s="68" t="s">
        <v>3437</v>
      </c>
      <c r="E597" s="67">
        <v>80595</v>
      </c>
      <c r="F597" s="67">
        <v>1008000595</v>
      </c>
      <c r="G597" s="68" t="s">
        <v>4271</v>
      </c>
      <c r="H597" s="68" t="s">
        <v>3708</v>
      </c>
      <c r="I597" s="69">
        <v>44835</v>
      </c>
      <c r="J597" s="69">
        <v>45200</v>
      </c>
      <c r="K597" s="76">
        <v>45565</v>
      </c>
      <c r="L597" s="68" t="s">
        <v>3674</v>
      </c>
      <c r="M597" s="71" t="s">
        <v>4488</v>
      </c>
      <c r="N597" t="s">
        <v>635</v>
      </c>
      <c r="O597" t="s">
        <v>1120</v>
      </c>
      <c r="P597" t="str">
        <f t="shared" si="9"/>
        <v>Red_23/24_UN_INFS_2</v>
      </c>
      <c r="Q597">
        <f>VLOOKUP(P597,ar_skupina!L$2:M$136,2,FALSE())</f>
        <v>64</v>
      </c>
    </row>
    <row r="598" spans="1:17" ht="20.100000000000001" customHeight="1" x14ac:dyDescent="0.25">
      <c r="A598" s="67">
        <v>597</v>
      </c>
      <c r="B598" s="67">
        <v>6</v>
      </c>
      <c r="C598" s="68" t="s">
        <v>3438</v>
      </c>
      <c r="D598" s="68" t="s">
        <v>3439</v>
      </c>
      <c r="E598" s="67">
        <v>80596</v>
      </c>
      <c r="F598" s="67">
        <v>1008000596</v>
      </c>
      <c r="G598" s="68" t="s">
        <v>4272</v>
      </c>
      <c r="H598" s="68" t="s">
        <v>3708</v>
      </c>
      <c r="I598" s="69">
        <v>44835</v>
      </c>
      <c r="J598" s="69">
        <v>45200</v>
      </c>
      <c r="K598" s="76">
        <v>45565</v>
      </c>
      <c r="L598" s="68" t="s">
        <v>3674</v>
      </c>
      <c r="M598" s="71" t="s">
        <v>4488</v>
      </c>
      <c r="N598" t="s">
        <v>635</v>
      </c>
      <c r="O598" t="s">
        <v>1120</v>
      </c>
      <c r="P598" t="str">
        <f t="shared" si="9"/>
        <v>Red_23/24_UN_INFS_2</v>
      </c>
      <c r="Q598">
        <f>VLOOKUP(P598,ar_skupina!L$2:M$136,2,FALSE())</f>
        <v>64</v>
      </c>
    </row>
    <row r="599" spans="1:17" ht="20.100000000000001" customHeight="1" x14ac:dyDescent="0.25">
      <c r="A599" s="67">
        <v>598</v>
      </c>
      <c r="B599" s="67">
        <v>6</v>
      </c>
      <c r="C599" s="68" t="s">
        <v>2684</v>
      </c>
      <c r="D599" s="68" t="s">
        <v>2852</v>
      </c>
      <c r="E599" s="67">
        <v>80597</v>
      </c>
      <c r="F599" s="67">
        <v>1008000597</v>
      </c>
      <c r="G599" s="68" t="s">
        <v>4273</v>
      </c>
      <c r="H599" s="68" t="s">
        <v>3708</v>
      </c>
      <c r="I599" s="69">
        <v>44835</v>
      </c>
      <c r="J599" s="69">
        <v>45200</v>
      </c>
      <c r="K599" s="76">
        <v>45565</v>
      </c>
      <c r="L599" s="68" t="s">
        <v>3674</v>
      </c>
      <c r="M599" s="71" t="s">
        <v>4488</v>
      </c>
      <c r="N599" t="s">
        <v>635</v>
      </c>
      <c r="O599" t="s">
        <v>1120</v>
      </c>
      <c r="P599" t="str">
        <f t="shared" si="9"/>
        <v>Red_23/24_UN_INFS_2</v>
      </c>
      <c r="Q599">
        <f>VLOOKUP(P599,ar_skupina!L$2:M$136,2,FALSE())</f>
        <v>64</v>
      </c>
    </row>
    <row r="600" spans="1:17" ht="20.100000000000001" customHeight="1" x14ac:dyDescent="0.25">
      <c r="A600" s="67">
        <v>599</v>
      </c>
      <c r="B600" s="67">
        <v>6</v>
      </c>
      <c r="C600" s="68" t="s">
        <v>3128</v>
      </c>
      <c r="D600" s="68" t="s">
        <v>3440</v>
      </c>
      <c r="E600" s="67">
        <v>80598</v>
      </c>
      <c r="F600" s="67">
        <v>1008000598</v>
      </c>
      <c r="G600" s="68" t="s">
        <v>4274</v>
      </c>
      <c r="H600" s="68" t="s">
        <v>3708</v>
      </c>
      <c r="I600" s="69">
        <v>44835</v>
      </c>
      <c r="J600" s="69">
        <v>45200</v>
      </c>
      <c r="K600" s="76">
        <v>45565</v>
      </c>
      <c r="L600" s="68" t="s">
        <v>3674</v>
      </c>
      <c r="M600" s="71" t="s">
        <v>4488</v>
      </c>
      <c r="N600" t="s">
        <v>635</v>
      </c>
      <c r="O600" t="s">
        <v>1120</v>
      </c>
      <c r="P600" t="str">
        <f t="shared" si="9"/>
        <v>Red_23/24_UN_INFS_2</v>
      </c>
      <c r="Q600">
        <f>VLOOKUP(P600,ar_skupina!L$2:M$136,2,FALSE())</f>
        <v>64</v>
      </c>
    </row>
    <row r="601" spans="1:17" ht="20.100000000000001" customHeight="1" x14ac:dyDescent="0.25">
      <c r="A601" s="67">
        <v>600</v>
      </c>
      <c r="B601" s="67">
        <v>6</v>
      </c>
      <c r="C601" s="68" t="s">
        <v>3365</v>
      </c>
      <c r="D601" s="68" t="s">
        <v>2835</v>
      </c>
      <c r="E601" s="67">
        <v>80599</v>
      </c>
      <c r="F601" s="67">
        <v>1008000599</v>
      </c>
      <c r="G601" s="68" t="s">
        <v>4275</v>
      </c>
      <c r="H601" s="68" t="s">
        <v>3708</v>
      </c>
      <c r="I601" s="69">
        <v>44835</v>
      </c>
      <c r="J601" s="69">
        <v>45200</v>
      </c>
      <c r="K601" s="76">
        <v>45565</v>
      </c>
      <c r="L601" s="68" t="s">
        <v>3674</v>
      </c>
      <c r="M601" s="71" t="s">
        <v>4488</v>
      </c>
      <c r="N601" t="s">
        <v>635</v>
      </c>
      <c r="O601" t="s">
        <v>1120</v>
      </c>
      <c r="P601" t="str">
        <f t="shared" si="9"/>
        <v>Red_23/24_UN_INFS_2</v>
      </c>
      <c r="Q601">
        <f>VLOOKUP(P601,ar_skupina!L$2:M$136,2,FALSE())</f>
        <v>64</v>
      </c>
    </row>
    <row r="602" spans="1:17" ht="20.100000000000001" customHeight="1" x14ac:dyDescent="0.25">
      <c r="A602" s="67">
        <v>601</v>
      </c>
      <c r="B602" s="67">
        <v>6</v>
      </c>
      <c r="C602" s="68" t="s">
        <v>3441</v>
      </c>
      <c r="D602" s="68" t="s">
        <v>3442</v>
      </c>
      <c r="E602" s="67">
        <v>80600</v>
      </c>
      <c r="F602" s="67">
        <v>1008000600</v>
      </c>
      <c r="G602" s="68" t="s">
        <v>4276</v>
      </c>
      <c r="H602" s="68" t="s">
        <v>3708</v>
      </c>
      <c r="I602" s="69">
        <v>44835</v>
      </c>
      <c r="J602" s="69">
        <v>45200</v>
      </c>
      <c r="K602" s="76">
        <v>45565</v>
      </c>
      <c r="L602" s="68" t="s">
        <v>3674</v>
      </c>
      <c r="M602" s="71" t="s">
        <v>4488</v>
      </c>
      <c r="N602" t="s">
        <v>635</v>
      </c>
      <c r="O602" t="s">
        <v>1120</v>
      </c>
      <c r="P602" t="str">
        <f t="shared" si="9"/>
        <v>Red_23/24_UN_INFS_2</v>
      </c>
      <c r="Q602">
        <f>VLOOKUP(P602,ar_skupina!L$2:M$136,2,FALSE())</f>
        <v>64</v>
      </c>
    </row>
    <row r="603" spans="1:17" ht="20.100000000000001" customHeight="1" x14ac:dyDescent="0.25">
      <c r="A603" s="67">
        <v>602</v>
      </c>
      <c r="B603" s="67">
        <v>6</v>
      </c>
      <c r="C603" s="68" t="s">
        <v>3056</v>
      </c>
      <c r="D603" s="68" t="s">
        <v>3443</v>
      </c>
      <c r="E603" s="67">
        <v>80601</v>
      </c>
      <c r="F603" s="67">
        <v>1008000601</v>
      </c>
      <c r="G603" s="68" t="s">
        <v>4277</v>
      </c>
      <c r="H603" s="68" t="s">
        <v>3708</v>
      </c>
      <c r="I603" s="69">
        <v>44835</v>
      </c>
      <c r="J603" s="69">
        <v>45200</v>
      </c>
      <c r="K603" s="76">
        <v>45565</v>
      </c>
      <c r="L603" s="68" t="s">
        <v>3674</v>
      </c>
      <c r="M603" s="71" t="s">
        <v>4488</v>
      </c>
      <c r="N603" t="s">
        <v>635</v>
      </c>
      <c r="O603" t="s">
        <v>1120</v>
      </c>
      <c r="P603" t="str">
        <f t="shared" si="9"/>
        <v>Red_23/24_UN_INFS_2</v>
      </c>
      <c r="Q603">
        <f>VLOOKUP(P603,ar_skupina!L$2:M$136,2,FALSE())</f>
        <v>64</v>
      </c>
    </row>
    <row r="604" spans="1:17" ht="20.100000000000001" customHeight="1" x14ac:dyDescent="0.25">
      <c r="A604" s="67">
        <v>603</v>
      </c>
      <c r="B604" s="67">
        <v>6</v>
      </c>
      <c r="C604" s="68" t="s">
        <v>3444</v>
      </c>
      <c r="D604" s="68" t="s">
        <v>3445</v>
      </c>
      <c r="E604" s="67">
        <v>80602</v>
      </c>
      <c r="F604" s="67">
        <v>1008000602</v>
      </c>
      <c r="G604" s="68" t="s">
        <v>4278</v>
      </c>
      <c r="H604" s="68" t="s">
        <v>3708</v>
      </c>
      <c r="I604" s="69">
        <v>44835</v>
      </c>
      <c r="J604" s="69">
        <v>45200</v>
      </c>
      <c r="K604" s="76">
        <v>45565</v>
      </c>
      <c r="L604" s="68" t="s">
        <v>3674</v>
      </c>
      <c r="M604" s="71" t="s">
        <v>4488</v>
      </c>
      <c r="N604" t="s">
        <v>635</v>
      </c>
      <c r="O604" t="s">
        <v>1120</v>
      </c>
      <c r="P604" t="str">
        <f t="shared" si="9"/>
        <v>Red_23/24_UN_INFS_2</v>
      </c>
      <c r="Q604">
        <f>VLOOKUP(P604,ar_skupina!L$2:M$136,2,FALSE())</f>
        <v>64</v>
      </c>
    </row>
    <row r="605" spans="1:17" ht="20.100000000000001" customHeight="1" x14ac:dyDescent="0.25">
      <c r="A605" s="67">
        <v>604</v>
      </c>
      <c r="B605" s="67">
        <v>6</v>
      </c>
      <c r="C605" s="68" t="s">
        <v>2766</v>
      </c>
      <c r="D605" s="68" t="s">
        <v>3446</v>
      </c>
      <c r="E605" s="67">
        <v>80603</v>
      </c>
      <c r="F605" s="67">
        <v>1008000603</v>
      </c>
      <c r="G605" s="68" t="s">
        <v>4279</v>
      </c>
      <c r="H605" s="68" t="s">
        <v>3708</v>
      </c>
      <c r="I605" s="69">
        <v>44835</v>
      </c>
      <c r="J605" s="69">
        <v>45200</v>
      </c>
      <c r="K605" s="76">
        <v>45565</v>
      </c>
      <c r="L605" s="68" t="s">
        <v>3674</v>
      </c>
      <c r="M605" s="71" t="s">
        <v>4488</v>
      </c>
      <c r="N605" t="s">
        <v>635</v>
      </c>
      <c r="O605" t="s">
        <v>1120</v>
      </c>
      <c r="P605" t="str">
        <f t="shared" si="9"/>
        <v>Red_23/24_UN_INFS_2</v>
      </c>
      <c r="Q605">
        <f>VLOOKUP(P605,ar_skupina!L$2:M$136,2,FALSE())</f>
        <v>64</v>
      </c>
    </row>
    <row r="606" spans="1:17" ht="20.100000000000001" customHeight="1" x14ac:dyDescent="0.25">
      <c r="A606" s="67">
        <v>605</v>
      </c>
      <c r="B606" s="67">
        <v>6</v>
      </c>
      <c r="C606" s="68" t="s">
        <v>3447</v>
      </c>
      <c r="D606" s="68" t="s">
        <v>3448</v>
      </c>
      <c r="E606" s="67">
        <v>80604</v>
      </c>
      <c r="F606" s="67">
        <v>1008000604</v>
      </c>
      <c r="G606" s="68" t="s">
        <v>4280</v>
      </c>
      <c r="H606" s="68" t="s">
        <v>3708</v>
      </c>
      <c r="I606" s="69">
        <v>44835</v>
      </c>
      <c r="J606" s="69">
        <v>45200</v>
      </c>
      <c r="K606" s="76">
        <v>45565</v>
      </c>
      <c r="L606" s="68" t="s">
        <v>3674</v>
      </c>
      <c r="M606" s="71" t="s">
        <v>4488</v>
      </c>
      <c r="N606" t="s">
        <v>635</v>
      </c>
      <c r="O606" t="s">
        <v>1120</v>
      </c>
      <c r="P606" t="str">
        <f t="shared" si="9"/>
        <v>Red_23/24_UN_INFS_2</v>
      </c>
      <c r="Q606">
        <f>VLOOKUP(P606,ar_skupina!L$2:M$136,2,FALSE())</f>
        <v>64</v>
      </c>
    </row>
    <row r="607" spans="1:17" ht="20.100000000000001" customHeight="1" x14ac:dyDescent="0.25">
      <c r="A607" s="67">
        <v>606</v>
      </c>
      <c r="B607" s="67">
        <v>6</v>
      </c>
      <c r="C607" s="68" t="s">
        <v>3311</v>
      </c>
      <c r="D607" s="68" t="s">
        <v>3096</v>
      </c>
      <c r="E607" s="67">
        <v>80605</v>
      </c>
      <c r="F607" s="67">
        <v>1008000605</v>
      </c>
      <c r="G607" s="68" t="s">
        <v>4281</v>
      </c>
      <c r="H607" s="68" t="s">
        <v>3708</v>
      </c>
      <c r="I607" s="69">
        <v>44835</v>
      </c>
      <c r="J607" s="69">
        <v>45200</v>
      </c>
      <c r="K607" s="76">
        <v>45565</v>
      </c>
      <c r="L607" s="68" t="s">
        <v>3674</v>
      </c>
      <c r="M607" s="71" t="s">
        <v>4488</v>
      </c>
      <c r="N607" t="s">
        <v>635</v>
      </c>
      <c r="O607" t="s">
        <v>1120</v>
      </c>
      <c r="P607" t="str">
        <f t="shared" si="9"/>
        <v>Red_23/24_UN_INFS_2</v>
      </c>
      <c r="Q607">
        <f>VLOOKUP(P607,ar_skupina!L$2:M$136,2,FALSE())</f>
        <v>64</v>
      </c>
    </row>
    <row r="608" spans="1:17" ht="20.100000000000001" customHeight="1" x14ac:dyDescent="0.25">
      <c r="A608" s="67">
        <v>607</v>
      </c>
      <c r="B608" s="67">
        <v>6</v>
      </c>
      <c r="C608" s="68" t="s">
        <v>3133</v>
      </c>
      <c r="D608" s="68" t="s">
        <v>3449</v>
      </c>
      <c r="E608" s="67">
        <v>80606</v>
      </c>
      <c r="F608" s="67">
        <v>1008000606</v>
      </c>
      <c r="G608" s="68" t="s">
        <v>4282</v>
      </c>
      <c r="H608" s="68" t="s">
        <v>3708</v>
      </c>
      <c r="I608" s="69">
        <v>44835</v>
      </c>
      <c r="J608" s="69">
        <v>45200</v>
      </c>
      <c r="K608" s="76">
        <v>45565</v>
      </c>
      <c r="L608" s="68" t="s">
        <v>3674</v>
      </c>
      <c r="M608" s="71" t="s">
        <v>4488</v>
      </c>
      <c r="N608" t="s">
        <v>635</v>
      </c>
      <c r="O608" t="s">
        <v>1120</v>
      </c>
      <c r="P608" t="str">
        <f t="shared" si="9"/>
        <v>Red_23/24_UN_INFS_2</v>
      </c>
      <c r="Q608">
        <f>VLOOKUP(P608,ar_skupina!L$2:M$136,2,FALSE())</f>
        <v>64</v>
      </c>
    </row>
    <row r="609" spans="1:17" ht="20.100000000000001" customHeight="1" x14ac:dyDescent="0.25">
      <c r="A609" s="67">
        <v>608</v>
      </c>
      <c r="B609" s="67">
        <v>6</v>
      </c>
      <c r="C609" s="68" t="s">
        <v>3072</v>
      </c>
      <c r="D609" s="68" t="s">
        <v>3450</v>
      </c>
      <c r="E609" s="67">
        <v>80607</v>
      </c>
      <c r="F609" s="67">
        <v>1008000607</v>
      </c>
      <c r="G609" s="68" t="s">
        <v>4283</v>
      </c>
      <c r="H609" s="68" t="s">
        <v>3708</v>
      </c>
      <c r="I609" s="69">
        <v>44835</v>
      </c>
      <c r="J609" s="69">
        <v>45200</v>
      </c>
      <c r="K609" s="76">
        <v>45565</v>
      </c>
      <c r="L609" s="68" t="s">
        <v>3674</v>
      </c>
      <c r="M609" s="71" t="s">
        <v>4488</v>
      </c>
      <c r="N609" t="s">
        <v>635</v>
      </c>
      <c r="O609" t="s">
        <v>1120</v>
      </c>
      <c r="P609" t="str">
        <f t="shared" si="9"/>
        <v>Red_23/24_UN_INFS_2</v>
      </c>
      <c r="Q609">
        <f>VLOOKUP(P609,ar_skupina!L$2:M$136,2,FALSE())</f>
        <v>64</v>
      </c>
    </row>
    <row r="610" spans="1:17" ht="20.100000000000001" customHeight="1" x14ac:dyDescent="0.25">
      <c r="A610" s="67">
        <v>609</v>
      </c>
      <c r="B610" s="67">
        <v>6</v>
      </c>
      <c r="C610" s="68" t="s">
        <v>3451</v>
      </c>
      <c r="D610" s="68" t="s">
        <v>3452</v>
      </c>
      <c r="E610" s="67">
        <v>80608</v>
      </c>
      <c r="F610" s="67">
        <v>1008000608</v>
      </c>
      <c r="G610" s="68" t="s">
        <v>4284</v>
      </c>
      <c r="H610" s="68" t="s">
        <v>3708</v>
      </c>
      <c r="I610" s="69">
        <v>44835</v>
      </c>
      <c r="J610" s="69">
        <v>45200</v>
      </c>
      <c r="K610" s="76">
        <v>45565</v>
      </c>
      <c r="L610" s="68" t="s">
        <v>3674</v>
      </c>
      <c r="M610" s="71" t="s">
        <v>4488</v>
      </c>
      <c r="N610" t="s">
        <v>635</v>
      </c>
      <c r="O610" t="s">
        <v>1120</v>
      </c>
      <c r="P610" t="str">
        <f t="shared" si="9"/>
        <v>Red_23/24_UN_INFS_2</v>
      </c>
      <c r="Q610">
        <f>VLOOKUP(P610,ar_skupina!L$2:M$136,2,FALSE())</f>
        <v>64</v>
      </c>
    </row>
    <row r="611" spans="1:17" ht="20.100000000000001" customHeight="1" x14ac:dyDescent="0.25">
      <c r="A611" s="67">
        <v>610</v>
      </c>
      <c r="B611" s="67">
        <v>6</v>
      </c>
      <c r="C611" s="68" t="s">
        <v>3453</v>
      </c>
      <c r="D611" s="68" t="s">
        <v>3454</v>
      </c>
      <c r="E611" s="67">
        <v>80609</v>
      </c>
      <c r="F611" s="67">
        <v>1008000609</v>
      </c>
      <c r="G611" s="68" t="s">
        <v>4285</v>
      </c>
      <c r="H611" s="68" t="s">
        <v>3708</v>
      </c>
      <c r="I611" s="69">
        <v>44835</v>
      </c>
      <c r="J611" s="69">
        <v>45200</v>
      </c>
      <c r="K611" s="76">
        <v>45565</v>
      </c>
      <c r="L611" s="68" t="s">
        <v>3674</v>
      </c>
      <c r="M611" s="71" t="s">
        <v>4488</v>
      </c>
      <c r="N611" t="s">
        <v>635</v>
      </c>
      <c r="O611" t="s">
        <v>1120</v>
      </c>
      <c r="P611" t="str">
        <f t="shared" si="9"/>
        <v>Red_23/24_UN_INFS_2</v>
      </c>
      <c r="Q611">
        <f>VLOOKUP(P611,ar_skupina!L$2:M$136,2,FALSE())</f>
        <v>64</v>
      </c>
    </row>
    <row r="612" spans="1:17" ht="20.100000000000001" customHeight="1" x14ac:dyDescent="0.25">
      <c r="A612" s="67">
        <v>611</v>
      </c>
      <c r="B612" s="67">
        <v>6</v>
      </c>
      <c r="C612" s="68" t="s">
        <v>2831</v>
      </c>
      <c r="D612" s="68" t="s">
        <v>3455</v>
      </c>
      <c r="E612" s="67">
        <v>80610</v>
      </c>
      <c r="F612" s="67">
        <v>1008000610</v>
      </c>
      <c r="G612" s="68" t="s">
        <v>4286</v>
      </c>
      <c r="H612" s="68" t="s">
        <v>3708</v>
      </c>
      <c r="I612" s="69">
        <v>44835</v>
      </c>
      <c r="J612" s="69">
        <v>45200</v>
      </c>
      <c r="K612" s="76">
        <v>45565</v>
      </c>
      <c r="L612" s="68" t="s">
        <v>3674</v>
      </c>
      <c r="M612" s="71" t="s">
        <v>4488</v>
      </c>
      <c r="N612" t="s">
        <v>635</v>
      </c>
      <c r="O612" t="s">
        <v>1120</v>
      </c>
      <c r="P612" t="str">
        <f t="shared" si="9"/>
        <v>Red_23/24_UN_INFS_2</v>
      </c>
      <c r="Q612">
        <f>VLOOKUP(P612,ar_skupina!L$2:M$136,2,FALSE())</f>
        <v>64</v>
      </c>
    </row>
    <row r="613" spans="1:17" ht="20.100000000000001" customHeight="1" x14ac:dyDescent="0.25">
      <c r="A613" s="67">
        <v>612</v>
      </c>
      <c r="B613" s="67">
        <v>6</v>
      </c>
      <c r="C613" s="68" t="s">
        <v>2609</v>
      </c>
      <c r="D613" s="68" t="s">
        <v>3378</v>
      </c>
      <c r="E613" s="67">
        <v>80611</v>
      </c>
      <c r="F613" s="67">
        <v>1008000611</v>
      </c>
      <c r="G613" s="68" t="s">
        <v>4287</v>
      </c>
      <c r="H613" s="68" t="s">
        <v>3708</v>
      </c>
      <c r="I613" s="69">
        <v>44835</v>
      </c>
      <c r="J613" s="69">
        <v>45200</v>
      </c>
      <c r="K613" s="76">
        <v>45565</v>
      </c>
      <c r="L613" s="68" t="s">
        <v>3674</v>
      </c>
      <c r="M613" s="71" t="s">
        <v>4488</v>
      </c>
      <c r="N613" t="s">
        <v>635</v>
      </c>
      <c r="O613" t="s">
        <v>1120</v>
      </c>
      <c r="P613" t="str">
        <f t="shared" si="9"/>
        <v>Red_23/24_UN_INFS_2</v>
      </c>
      <c r="Q613">
        <f>VLOOKUP(P613,ar_skupina!L$2:M$136,2,FALSE())</f>
        <v>64</v>
      </c>
    </row>
    <row r="614" spans="1:17" ht="20.100000000000001" customHeight="1" x14ac:dyDescent="0.25">
      <c r="A614" s="67">
        <v>613</v>
      </c>
      <c r="B614" s="67">
        <v>6</v>
      </c>
      <c r="C614" s="68" t="s">
        <v>3275</v>
      </c>
      <c r="D614" s="68" t="s">
        <v>3456</v>
      </c>
      <c r="E614" s="67">
        <v>80612</v>
      </c>
      <c r="F614" s="67">
        <v>1008000612</v>
      </c>
      <c r="G614" s="68" t="s">
        <v>4288</v>
      </c>
      <c r="H614" s="68" t="s">
        <v>3708</v>
      </c>
      <c r="I614" s="69">
        <v>44835</v>
      </c>
      <c r="J614" s="69">
        <v>45200</v>
      </c>
      <c r="K614" s="76">
        <v>45565</v>
      </c>
      <c r="L614" s="68" t="s">
        <v>3674</v>
      </c>
      <c r="M614" s="71" t="s">
        <v>4488</v>
      </c>
      <c r="N614" t="s">
        <v>635</v>
      </c>
      <c r="O614" t="s">
        <v>1120</v>
      </c>
      <c r="P614" t="str">
        <f t="shared" si="9"/>
        <v>Red_23/24_UN_INFS_2</v>
      </c>
      <c r="Q614">
        <f>VLOOKUP(P614,ar_skupina!L$2:M$136,2,FALSE())</f>
        <v>64</v>
      </c>
    </row>
    <row r="615" spans="1:17" ht="20.100000000000001" customHeight="1" x14ac:dyDescent="0.25">
      <c r="A615" s="67">
        <v>614</v>
      </c>
      <c r="B615" s="67">
        <v>6</v>
      </c>
      <c r="C615" s="68" t="s">
        <v>3457</v>
      </c>
      <c r="D615" s="68" t="s">
        <v>3458</v>
      </c>
      <c r="E615" s="67">
        <v>80613</v>
      </c>
      <c r="F615" s="67">
        <v>1008000613</v>
      </c>
      <c r="G615" s="68" t="s">
        <v>4289</v>
      </c>
      <c r="H615" s="68" t="s">
        <v>3708</v>
      </c>
      <c r="I615" s="69">
        <v>44835</v>
      </c>
      <c r="J615" s="69">
        <v>45200</v>
      </c>
      <c r="K615" s="76">
        <v>45565</v>
      </c>
      <c r="L615" s="68" t="s">
        <v>3674</v>
      </c>
      <c r="M615" s="71" t="s">
        <v>4488</v>
      </c>
      <c r="N615" t="s">
        <v>635</v>
      </c>
      <c r="O615" t="s">
        <v>1120</v>
      </c>
      <c r="P615" t="str">
        <f t="shared" si="9"/>
        <v>Red_23/24_UN_INFS_2</v>
      </c>
      <c r="Q615">
        <f>VLOOKUP(P615,ar_skupina!L$2:M$136,2,FALSE())</f>
        <v>64</v>
      </c>
    </row>
    <row r="616" spans="1:17" ht="20.100000000000001" customHeight="1" x14ac:dyDescent="0.25">
      <c r="A616" s="67">
        <v>615</v>
      </c>
      <c r="B616" s="67">
        <v>6</v>
      </c>
      <c r="C616" s="68" t="s">
        <v>3192</v>
      </c>
      <c r="D616" s="68" t="s">
        <v>3459</v>
      </c>
      <c r="E616" s="67">
        <v>80614</v>
      </c>
      <c r="F616" s="67">
        <v>1008000614</v>
      </c>
      <c r="G616" s="68" t="s">
        <v>4290</v>
      </c>
      <c r="H616" s="68" t="s">
        <v>3708</v>
      </c>
      <c r="I616" s="69">
        <v>44835</v>
      </c>
      <c r="J616" s="69">
        <v>45200</v>
      </c>
      <c r="K616" s="76">
        <v>45565</v>
      </c>
      <c r="L616" s="68" t="s">
        <v>3674</v>
      </c>
      <c r="M616" s="71" t="s">
        <v>4488</v>
      </c>
      <c r="N616" t="s">
        <v>635</v>
      </c>
      <c r="O616" t="s">
        <v>1120</v>
      </c>
      <c r="P616" t="str">
        <f t="shared" si="9"/>
        <v>Red_23/24_UN_INFS_2</v>
      </c>
      <c r="Q616">
        <f>VLOOKUP(P616,ar_skupina!L$2:M$136,2,FALSE())</f>
        <v>64</v>
      </c>
    </row>
    <row r="617" spans="1:17" ht="20.100000000000001" customHeight="1" x14ac:dyDescent="0.25">
      <c r="A617" s="67">
        <v>616</v>
      </c>
      <c r="B617" s="67">
        <v>6</v>
      </c>
      <c r="C617" s="68" t="s">
        <v>2603</v>
      </c>
      <c r="D617" s="68" t="s">
        <v>3460</v>
      </c>
      <c r="E617" s="67">
        <v>80615</v>
      </c>
      <c r="F617" s="67">
        <v>1008000615</v>
      </c>
      <c r="G617" s="68" t="s">
        <v>4291</v>
      </c>
      <c r="H617" s="68" t="s">
        <v>3708</v>
      </c>
      <c r="I617" s="69">
        <v>44835</v>
      </c>
      <c r="J617" s="69">
        <v>45200</v>
      </c>
      <c r="K617" s="76">
        <v>45565</v>
      </c>
      <c r="L617" s="68" t="s">
        <v>3674</v>
      </c>
      <c r="M617" s="71" t="s">
        <v>4488</v>
      </c>
      <c r="N617" t="s">
        <v>635</v>
      </c>
      <c r="O617" t="s">
        <v>1120</v>
      </c>
      <c r="P617" t="str">
        <f t="shared" si="9"/>
        <v>Red_23/24_UN_INFS_2</v>
      </c>
      <c r="Q617">
        <f>VLOOKUP(P617,ar_skupina!L$2:M$136,2,FALSE())</f>
        <v>64</v>
      </c>
    </row>
    <row r="618" spans="1:17" ht="20.100000000000001" customHeight="1" x14ac:dyDescent="0.25">
      <c r="A618" s="67">
        <v>617</v>
      </c>
      <c r="B618" s="67">
        <v>6</v>
      </c>
      <c r="C618" s="68" t="s">
        <v>2727</v>
      </c>
      <c r="D618" s="68" t="s">
        <v>3461</v>
      </c>
      <c r="E618" s="67">
        <v>80616</v>
      </c>
      <c r="F618" s="67">
        <v>1008000616</v>
      </c>
      <c r="G618" s="68" t="s">
        <v>4292</v>
      </c>
      <c r="H618" s="68" t="s">
        <v>3708</v>
      </c>
      <c r="I618" s="69">
        <v>44835</v>
      </c>
      <c r="J618" s="69">
        <v>45200</v>
      </c>
      <c r="K618" s="76">
        <v>45565</v>
      </c>
      <c r="L618" s="68" t="s">
        <v>3674</v>
      </c>
      <c r="M618" s="71" t="s">
        <v>4488</v>
      </c>
      <c r="N618" t="s">
        <v>635</v>
      </c>
      <c r="O618" t="s">
        <v>1120</v>
      </c>
      <c r="P618" t="str">
        <f t="shared" si="9"/>
        <v>Red_23/24_UN_INFS_2</v>
      </c>
      <c r="Q618">
        <f>VLOOKUP(P618,ar_skupina!L$2:M$136,2,FALSE())</f>
        <v>64</v>
      </c>
    </row>
    <row r="619" spans="1:17" ht="20.100000000000001" customHeight="1" x14ac:dyDescent="0.25">
      <c r="A619" s="67">
        <v>618</v>
      </c>
      <c r="B619" s="67">
        <v>6</v>
      </c>
      <c r="C619" s="68" t="s">
        <v>3441</v>
      </c>
      <c r="D619" s="68" t="s">
        <v>3462</v>
      </c>
      <c r="E619" s="67">
        <v>80617</v>
      </c>
      <c r="F619" s="67">
        <v>1008000617</v>
      </c>
      <c r="G619" s="68" t="s">
        <v>4293</v>
      </c>
      <c r="H619" s="68" t="s">
        <v>3708</v>
      </c>
      <c r="I619" s="69">
        <v>44835</v>
      </c>
      <c r="J619" s="69">
        <v>45200</v>
      </c>
      <c r="K619" s="76">
        <v>45565</v>
      </c>
      <c r="L619" s="68" t="s">
        <v>3674</v>
      </c>
      <c r="M619" s="71" t="s">
        <v>4488</v>
      </c>
      <c r="N619" t="s">
        <v>635</v>
      </c>
      <c r="O619" t="s">
        <v>1120</v>
      </c>
      <c r="P619" t="str">
        <f t="shared" si="9"/>
        <v>Red_23/24_UN_INFS_2</v>
      </c>
      <c r="Q619">
        <f>VLOOKUP(P619,ar_skupina!L$2:M$136,2,FALSE())</f>
        <v>64</v>
      </c>
    </row>
    <row r="620" spans="1:17" ht="20.100000000000001" customHeight="1" x14ac:dyDescent="0.25">
      <c r="A620" s="67">
        <v>619</v>
      </c>
      <c r="B620" s="67">
        <v>6</v>
      </c>
      <c r="C620" s="68" t="s">
        <v>3463</v>
      </c>
      <c r="D620" s="68" t="s">
        <v>3464</v>
      </c>
      <c r="E620" s="67">
        <v>80618</v>
      </c>
      <c r="F620" s="67">
        <v>1008000618</v>
      </c>
      <c r="G620" s="68" t="s">
        <v>4294</v>
      </c>
      <c r="H620" s="68" t="s">
        <v>3708</v>
      </c>
      <c r="I620" s="69">
        <v>44835</v>
      </c>
      <c r="J620" s="69">
        <v>45200</v>
      </c>
      <c r="K620" s="76">
        <v>45565</v>
      </c>
      <c r="L620" s="68" t="s">
        <v>3674</v>
      </c>
      <c r="M620" s="71" t="s">
        <v>4488</v>
      </c>
      <c r="N620" t="s">
        <v>635</v>
      </c>
      <c r="O620" t="s">
        <v>1120</v>
      </c>
      <c r="P620" t="str">
        <f t="shared" si="9"/>
        <v>Red_23/24_UN_INFS_2</v>
      </c>
      <c r="Q620">
        <f>VLOOKUP(P620,ar_skupina!L$2:M$136,2,FALSE())</f>
        <v>64</v>
      </c>
    </row>
    <row r="621" spans="1:17" ht="20.100000000000001" customHeight="1" x14ac:dyDescent="0.25">
      <c r="A621" s="67">
        <v>620</v>
      </c>
      <c r="B621" s="67">
        <v>6</v>
      </c>
      <c r="C621" s="68" t="s">
        <v>2887</v>
      </c>
      <c r="D621" s="68" t="s">
        <v>3465</v>
      </c>
      <c r="E621" s="67">
        <v>80619</v>
      </c>
      <c r="F621" s="67">
        <v>1008000619</v>
      </c>
      <c r="G621" s="68" t="s">
        <v>4295</v>
      </c>
      <c r="H621" s="68" t="s">
        <v>3708</v>
      </c>
      <c r="I621" s="69">
        <v>44835</v>
      </c>
      <c r="J621" s="69">
        <v>45200</v>
      </c>
      <c r="K621" s="76">
        <v>45565</v>
      </c>
      <c r="L621" s="68" t="s">
        <v>3674</v>
      </c>
      <c r="M621" s="71" t="s">
        <v>4488</v>
      </c>
      <c r="N621" t="s">
        <v>635</v>
      </c>
      <c r="O621" t="s">
        <v>1120</v>
      </c>
      <c r="P621" t="str">
        <f t="shared" si="9"/>
        <v>Red_23/24_UN_INFS_2</v>
      </c>
      <c r="Q621">
        <f>VLOOKUP(P621,ar_skupina!L$2:M$136,2,FALSE())</f>
        <v>64</v>
      </c>
    </row>
    <row r="622" spans="1:17" ht="20.100000000000001" customHeight="1" x14ac:dyDescent="0.25">
      <c r="A622" s="67">
        <v>621</v>
      </c>
      <c r="B622" s="67">
        <v>6</v>
      </c>
      <c r="C622" s="68" t="s">
        <v>2769</v>
      </c>
      <c r="D622" s="68" t="s">
        <v>3466</v>
      </c>
      <c r="E622" s="67">
        <v>80620</v>
      </c>
      <c r="F622" s="67">
        <v>1008000620</v>
      </c>
      <c r="G622" s="68" t="s">
        <v>4296</v>
      </c>
      <c r="H622" s="68" t="s">
        <v>3708</v>
      </c>
      <c r="I622" s="69">
        <v>44835</v>
      </c>
      <c r="J622" s="69">
        <v>45200</v>
      </c>
      <c r="K622" s="76">
        <v>45565</v>
      </c>
      <c r="L622" s="68" t="s">
        <v>3674</v>
      </c>
      <c r="M622" s="71" t="s">
        <v>4488</v>
      </c>
      <c r="N622" t="s">
        <v>635</v>
      </c>
      <c r="O622" t="s">
        <v>1120</v>
      </c>
      <c r="P622" t="str">
        <f t="shared" si="9"/>
        <v>Red_23/24_UN_INFS_2</v>
      </c>
      <c r="Q622">
        <f>VLOOKUP(P622,ar_skupina!L$2:M$136,2,FALSE())</f>
        <v>64</v>
      </c>
    </row>
    <row r="623" spans="1:17" ht="20.100000000000001" customHeight="1" x14ac:dyDescent="0.25">
      <c r="A623" s="67">
        <v>622</v>
      </c>
      <c r="B623" s="67">
        <v>6</v>
      </c>
      <c r="C623" s="68" t="s">
        <v>3221</v>
      </c>
      <c r="D623" s="68" t="s">
        <v>3467</v>
      </c>
      <c r="E623" s="67">
        <v>80621</v>
      </c>
      <c r="F623" s="67">
        <v>1008000621</v>
      </c>
      <c r="G623" s="68" t="s">
        <v>4297</v>
      </c>
      <c r="H623" s="68" t="s">
        <v>3708</v>
      </c>
      <c r="I623" s="69">
        <v>44835</v>
      </c>
      <c r="J623" s="69">
        <v>45200</v>
      </c>
      <c r="K623" s="76">
        <v>45565</v>
      </c>
      <c r="L623" s="68" t="s">
        <v>3674</v>
      </c>
      <c r="M623" s="71" t="s">
        <v>4488</v>
      </c>
      <c r="N623" t="s">
        <v>635</v>
      </c>
      <c r="O623" t="s">
        <v>1120</v>
      </c>
      <c r="P623" t="str">
        <f t="shared" si="9"/>
        <v>Red_23/24_UN_INFS_2</v>
      </c>
      <c r="Q623">
        <f>VLOOKUP(P623,ar_skupina!L$2:M$136,2,FALSE())</f>
        <v>64</v>
      </c>
    </row>
    <row r="624" spans="1:17" ht="20.100000000000001" customHeight="1" x14ac:dyDescent="0.25">
      <c r="A624" s="67">
        <v>623</v>
      </c>
      <c r="B624" s="67">
        <v>6</v>
      </c>
      <c r="C624" s="68" t="s">
        <v>3081</v>
      </c>
      <c r="D624" s="68" t="s">
        <v>3468</v>
      </c>
      <c r="E624" s="67">
        <v>80622</v>
      </c>
      <c r="F624" s="67">
        <v>1008000622</v>
      </c>
      <c r="G624" s="68" t="s">
        <v>4298</v>
      </c>
      <c r="H624" s="68" t="s">
        <v>3708</v>
      </c>
      <c r="I624" s="69">
        <v>44835</v>
      </c>
      <c r="J624" s="69">
        <v>45200</v>
      </c>
      <c r="K624" s="76">
        <v>45565</v>
      </c>
      <c r="L624" s="68" t="s">
        <v>3674</v>
      </c>
      <c r="M624" s="71" t="s">
        <v>4488</v>
      </c>
      <c r="N624" t="s">
        <v>635</v>
      </c>
      <c r="O624" t="s">
        <v>1120</v>
      </c>
      <c r="P624" t="str">
        <f t="shared" si="9"/>
        <v>Red_23/24_UN_INFS_2</v>
      </c>
      <c r="Q624">
        <f>VLOOKUP(P624,ar_skupina!L$2:M$136,2,FALSE())</f>
        <v>64</v>
      </c>
    </row>
    <row r="625" spans="1:17" ht="20.100000000000001" customHeight="1" x14ac:dyDescent="0.25">
      <c r="A625" s="67">
        <v>624</v>
      </c>
      <c r="B625" s="67">
        <v>6</v>
      </c>
      <c r="C625" s="68" t="s">
        <v>2585</v>
      </c>
      <c r="D625" s="68" t="s">
        <v>3469</v>
      </c>
      <c r="E625" s="67">
        <v>80623</v>
      </c>
      <c r="F625" s="67">
        <v>1008000623</v>
      </c>
      <c r="G625" s="68" t="s">
        <v>4299</v>
      </c>
      <c r="H625" s="68" t="s">
        <v>3725</v>
      </c>
      <c r="I625" s="69">
        <v>44470</v>
      </c>
      <c r="J625" s="69">
        <v>45200</v>
      </c>
      <c r="K625" s="76">
        <v>45565</v>
      </c>
      <c r="L625" s="68" t="s">
        <v>3674</v>
      </c>
      <c r="M625" s="71" t="s">
        <v>4488</v>
      </c>
      <c r="N625" t="s">
        <v>635</v>
      </c>
      <c r="O625" t="s">
        <v>1120</v>
      </c>
      <c r="P625" t="str">
        <f t="shared" si="9"/>
        <v>Red_23/24_UN_INFS_3</v>
      </c>
      <c r="Q625">
        <f>VLOOKUP(P625,ar_skupina!L$2:M$136,2,FALSE())</f>
        <v>71</v>
      </c>
    </row>
    <row r="626" spans="1:17" ht="20.100000000000001" customHeight="1" x14ac:dyDescent="0.25">
      <c r="A626" s="67">
        <v>625</v>
      </c>
      <c r="B626" s="67">
        <v>6</v>
      </c>
      <c r="C626" s="68" t="s">
        <v>3470</v>
      </c>
      <c r="D626" s="68" t="s">
        <v>3471</v>
      </c>
      <c r="E626" s="67">
        <v>80624</v>
      </c>
      <c r="F626" s="67">
        <v>1008000624</v>
      </c>
      <c r="G626" s="68" t="s">
        <v>4300</v>
      </c>
      <c r="H626" s="68" t="s">
        <v>3725</v>
      </c>
      <c r="I626" s="69">
        <v>44470</v>
      </c>
      <c r="J626" s="69">
        <v>45200</v>
      </c>
      <c r="K626" s="76">
        <v>45565</v>
      </c>
      <c r="L626" s="68" t="s">
        <v>3674</v>
      </c>
      <c r="M626" s="71" t="s">
        <v>4488</v>
      </c>
      <c r="N626" t="s">
        <v>635</v>
      </c>
      <c r="O626" t="s">
        <v>1120</v>
      </c>
      <c r="P626" t="str">
        <f t="shared" si="9"/>
        <v>Red_23/24_UN_INFS_3</v>
      </c>
      <c r="Q626">
        <f>VLOOKUP(P626,ar_skupina!L$2:M$136,2,FALSE())</f>
        <v>71</v>
      </c>
    </row>
    <row r="627" spans="1:17" ht="20.100000000000001" customHeight="1" x14ac:dyDescent="0.25">
      <c r="A627" s="67">
        <v>626</v>
      </c>
      <c r="B627" s="67">
        <v>6</v>
      </c>
      <c r="C627" s="68" t="s">
        <v>2631</v>
      </c>
      <c r="D627" s="68" t="s">
        <v>3465</v>
      </c>
      <c r="E627" s="67">
        <v>80625</v>
      </c>
      <c r="F627" s="67">
        <v>1008000625</v>
      </c>
      <c r="G627" s="68" t="s">
        <v>4301</v>
      </c>
      <c r="H627" s="68" t="s">
        <v>3725</v>
      </c>
      <c r="I627" s="69">
        <v>44470</v>
      </c>
      <c r="J627" s="69">
        <v>45200</v>
      </c>
      <c r="K627" s="76">
        <v>45565</v>
      </c>
      <c r="L627" s="68" t="s">
        <v>3674</v>
      </c>
      <c r="M627" s="71" t="s">
        <v>4488</v>
      </c>
      <c r="N627" t="s">
        <v>635</v>
      </c>
      <c r="O627" t="s">
        <v>1120</v>
      </c>
      <c r="P627" t="str">
        <f t="shared" si="9"/>
        <v>Red_23/24_UN_INFS_3</v>
      </c>
      <c r="Q627">
        <f>VLOOKUP(P627,ar_skupina!L$2:M$136,2,FALSE())</f>
        <v>71</v>
      </c>
    </row>
    <row r="628" spans="1:17" ht="20.100000000000001" customHeight="1" x14ac:dyDescent="0.25">
      <c r="A628" s="67">
        <v>627</v>
      </c>
      <c r="B628" s="67">
        <v>6</v>
      </c>
      <c r="C628" s="68" t="s">
        <v>3368</v>
      </c>
      <c r="D628" s="68" t="s">
        <v>3472</v>
      </c>
      <c r="E628" s="67">
        <v>80626</v>
      </c>
      <c r="F628" s="67">
        <v>1008000626</v>
      </c>
      <c r="G628" s="68" t="s">
        <v>4302</v>
      </c>
      <c r="H628" s="68" t="s">
        <v>3725</v>
      </c>
      <c r="I628" s="69">
        <v>44470</v>
      </c>
      <c r="J628" s="69">
        <v>45200</v>
      </c>
      <c r="K628" s="76">
        <v>45565</v>
      </c>
      <c r="L628" s="68" t="s">
        <v>3674</v>
      </c>
      <c r="M628" s="71" t="s">
        <v>4488</v>
      </c>
      <c r="N628" t="s">
        <v>635</v>
      </c>
      <c r="O628" t="s">
        <v>1120</v>
      </c>
      <c r="P628" t="str">
        <f t="shared" si="9"/>
        <v>Red_23/24_UN_INFS_3</v>
      </c>
      <c r="Q628">
        <f>VLOOKUP(P628,ar_skupina!L$2:M$136,2,FALSE())</f>
        <v>71</v>
      </c>
    </row>
    <row r="629" spans="1:17" ht="20.100000000000001" customHeight="1" x14ac:dyDescent="0.25">
      <c r="A629" s="67">
        <v>628</v>
      </c>
      <c r="B629" s="67">
        <v>6</v>
      </c>
      <c r="C629" s="68" t="s">
        <v>2992</v>
      </c>
      <c r="D629" s="68" t="s">
        <v>3473</v>
      </c>
      <c r="E629" s="67">
        <v>80627</v>
      </c>
      <c r="F629" s="67">
        <v>1008000627</v>
      </c>
      <c r="G629" s="68" t="s">
        <v>4303</v>
      </c>
      <c r="H629" s="68" t="s">
        <v>3725</v>
      </c>
      <c r="I629" s="69">
        <v>44470</v>
      </c>
      <c r="J629" s="69">
        <v>45200</v>
      </c>
      <c r="K629" s="76">
        <v>45565</v>
      </c>
      <c r="L629" s="68" t="s">
        <v>3674</v>
      </c>
      <c r="M629" s="71" t="s">
        <v>4488</v>
      </c>
      <c r="N629" t="s">
        <v>635</v>
      </c>
      <c r="O629" t="s">
        <v>1120</v>
      </c>
      <c r="P629" t="str">
        <f t="shared" si="9"/>
        <v>Red_23/24_UN_INFS_3</v>
      </c>
      <c r="Q629">
        <f>VLOOKUP(P629,ar_skupina!L$2:M$136,2,FALSE())</f>
        <v>71</v>
      </c>
    </row>
    <row r="630" spans="1:17" ht="20.100000000000001" customHeight="1" x14ac:dyDescent="0.25">
      <c r="A630" s="67">
        <v>629</v>
      </c>
      <c r="B630" s="67">
        <v>6</v>
      </c>
      <c r="C630" s="68" t="s">
        <v>2591</v>
      </c>
      <c r="D630" s="68" t="s">
        <v>3474</v>
      </c>
      <c r="E630" s="67">
        <v>80628</v>
      </c>
      <c r="F630" s="67">
        <v>1008000628</v>
      </c>
      <c r="G630" s="68" t="s">
        <v>4304</v>
      </c>
      <c r="H630" s="68" t="s">
        <v>3725</v>
      </c>
      <c r="I630" s="69">
        <v>44470</v>
      </c>
      <c r="J630" s="69">
        <v>45200</v>
      </c>
      <c r="K630" s="76">
        <v>45565</v>
      </c>
      <c r="L630" s="68" t="s">
        <v>3674</v>
      </c>
      <c r="M630" s="71" t="s">
        <v>4488</v>
      </c>
      <c r="N630" t="s">
        <v>635</v>
      </c>
      <c r="O630" t="s">
        <v>1120</v>
      </c>
      <c r="P630" t="str">
        <f t="shared" si="9"/>
        <v>Red_23/24_UN_INFS_3</v>
      </c>
      <c r="Q630">
        <f>VLOOKUP(P630,ar_skupina!L$2:M$136,2,FALSE())</f>
        <v>71</v>
      </c>
    </row>
    <row r="631" spans="1:17" ht="20.100000000000001" customHeight="1" x14ac:dyDescent="0.25">
      <c r="A631" s="67">
        <v>630</v>
      </c>
      <c r="B631" s="67">
        <v>6</v>
      </c>
      <c r="C631" s="68" t="s">
        <v>3023</v>
      </c>
      <c r="D631" s="68" t="s">
        <v>3475</v>
      </c>
      <c r="E631" s="67">
        <v>80629</v>
      </c>
      <c r="F631" s="67">
        <v>1008000629</v>
      </c>
      <c r="G631" s="68" t="s">
        <v>4305</v>
      </c>
      <c r="H631" s="68" t="s">
        <v>3725</v>
      </c>
      <c r="I631" s="69">
        <v>44470</v>
      </c>
      <c r="J631" s="69">
        <v>45200</v>
      </c>
      <c r="K631" s="76">
        <v>45565</v>
      </c>
      <c r="L631" s="68" t="s">
        <v>3674</v>
      </c>
      <c r="M631" s="71" t="s">
        <v>4488</v>
      </c>
      <c r="N631" t="s">
        <v>635</v>
      </c>
      <c r="O631" t="s">
        <v>1120</v>
      </c>
      <c r="P631" t="str">
        <f t="shared" si="9"/>
        <v>Red_23/24_UN_INFS_3</v>
      </c>
      <c r="Q631">
        <f>VLOOKUP(P631,ar_skupina!L$2:M$136,2,FALSE())</f>
        <v>71</v>
      </c>
    </row>
    <row r="632" spans="1:17" ht="20.100000000000001" customHeight="1" x14ac:dyDescent="0.25">
      <c r="A632" s="67">
        <v>631</v>
      </c>
      <c r="B632" s="67">
        <v>6</v>
      </c>
      <c r="C632" s="68" t="s">
        <v>3476</v>
      </c>
      <c r="D632" s="68" t="s">
        <v>3339</v>
      </c>
      <c r="E632" s="67">
        <v>80630</v>
      </c>
      <c r="F632" s="67">
        <v>1008000630</v>
      </c>
      <c r="G632" s="68" t="s">
        <v>4306</v>
      </c>
      <c r="H632" s="68" t="s">
        <v>3725</v>
      </c>
      <c r="I632" s="69">
        <v>44470</v>
      </c>
      <c r="J632" s="69">
        <v>45200</v>
      </c>
      <c r="K632" s="76">
        <v>45565</v>
      </c>
      <c r="L632" s="68" t="s">
        <v>3674</v>
      </c>
      <c r="M632" s="71" t="s">
        <v>4488</v>
      </c>
      <c r="N632" t="s">
        <v>635</v>
      </c>
      <c r="O632" t="s">
        <v>1120</v>
      </c>
      <c r="P632" t="str">
        <f t="shared" si="9"/>
        <v>Red_23/24_UN_INFS_3</v>
      </c>
      <c r="Q632">
        <f>VLOOKUP(P632,ar_skupina!L$2:M$136,2,FALSE())</f>
        <v>71</v>
      </c>
    </row>
    <row r="633" spans="1:17" ht="20.100000000000001" customHeight="1" x14ac:dyDescent="0.25">
      <c r="A633" s="67">
        <v>632</v>
      </c>
      <c r="B633" s="67">
        <v>6</v>
      </c>
      <c r="C633" s="68" t="s">
        <v>2875</v>
      </c>
      <c r="D633" s="68" t="s">
        <v>3477</v>
      </c>
      <c r="E633" s="67">
        <v>80631</v>
      </c>
      <c r="F633" s="67">
        <v>1008000631</v>
      </c>
      <c r="G633" s="68" t="s">
        <v>4307</v>
      </c>
      <c r="H633" s="68" t="s">
        <v>3725</v>
      </c>
      <c r="I633" s="69">
        <v>44470</v>
      </c>
      <c r="J633" s="69">
        <v>45200</v>
      </c>
      <c r="K633" s="76">
        <v>45565</v>
      </c>
      <c r="L633" s="68" t="s">
        <v>3674</v>
      </c>
      <c r="M633" s="71" t="s">
        <v>4488</v>
      </c>
      <c r="N633" t="s">
        <v>635</v>
      </c>
      <c r="O633" t="s">
        <v>1120</v>
      </c>
      <c r="P633" t="str">
        <f t="shared" si="9"/>
        <v>Red_23/24_UN_INFS_3</v>
      </c>
      <c r="Q633">
        <f>VLOOKUP(P633,ar_skupina!L$2:M$136,2,FALSE())</f>
        <v>71</v>
      </c>
    </row>
    <row r="634" spans="1:17" ht="20.100000000000001" customHeight="1" x14ac:dyDescent="0.25">
      <c r="A634" s="67">
        <v>633</v>
      </c>
      <c r="B634" s="67">
        <v>6</v>
      </c>
      <c r="C634" s="68" t="s">
        <v>3478</v>
      </c>
      <c r="D634" s="68" t="s">
        <v>3479</v>
      </c>
      <c r="E634" s="67">
        <v>80632</v>
      </c>
      <c r="F634" s="67">
        <v>1008000632</v>
      </c>
      <c r="G634" s="68" t="s">
        <v>4308</v>
      </c>
      <c r="H634" s="68" t="s">
        <v>3725</v>
      </c>
      <c r="I634" s="69">
        <v>44470</v>
      </c>
      <c r="J634" s="69">
        <v>45200</v>
      </c>
      <c r="K634" s="76">
        <v>45565</v>
      </c>
      <c r="L634" s="68" t="s">
        <v>3674</v>
      </c>
      <c r="M634" s="71" t="s">
        <v>4488</v>
      </c>
      <c r="N634" t="s">
        <v>635</v>
      </c>
      <c r="O634" t="s">
        <v>1120</v>
      </c>
      <c r="P634" t="str">
        <f t="shared" si="9"/>
        <v>Red_23/24_UN_INFS_3</v>
      </c>
      <c r="Q634">
        <f>VLOOKUP(P634,ar_skupina!L$2:M$136,2,FALSE())</f>
        <v>71</v>
      </c>
    </row>
    <row r="635" spans="1:17" ht="20.100000000000001" customHeight="1" x14ac:dyDescent="0.25">
      <c r="A635" s="67">
        <v>634</v>
      </c>
      <c r="B635" s="67">
        <v>6</v>
      </c>
      <c r="C635" s="68" t="s">
        <v>2972</v>
      </c>
      <c r="D635" s="68" t="s">
        <v>3480</v>
      </c>
      <c r="E635" s="67">
        <v>80633</v>
      </c>
      <c r="F635" s="67">
        <v>1008000633</v>
      </c>
      <c r="G635" s="68" t="s">
        <v>4309</v>
      </c>
      <c r="H635" s="68" t="s">
        <v>3725</v>
      </c>
      <c r="I635" s="69">
        <v>44470</v>
      </c>
      <c r="J635" s="69">
        <v>45200</v>
      </c>
      <c r="K635" s="76">
        <v>45565</v>
      </c>
      <c r="L635" s="68" t="s">
        <v>3674</v>
      </c>
      <c r="M635" s="71" t="s">
        <v>4488</v>
      </c>
      <c r="N635" t="s">
        <v>635</v>
      </c>
      <c r="O635" t="s">
        <v>1120</v>
      </c>
      <c r="P635" t="str">
        <f t="shared" si="9"/>
        <v>Red_23/24_UN_INFS_3</v>
      </c>
      <c r="Q635">
        <f>VLOOKUP(P635,ar_skupina!L$2:M$136,2,FALSE())</f>
        <v>71</v>
      </c>
    </row>
    <row r="636" spans="1:17" ht="20.100000000000001" customHeight="1" x14ac:dyDescent="0.25">
      <c r="A636" s="67">
        <v>635</v>
      </c>
      <c r="B636" s="67">
        <v>6</v>
      </c>
      <c r="C636" s="68" t="s">
        <v>3481</v>
      </c>
      <c r="D636" s="68" t="s">
        <v>3482</v>
      </c>
      <c r="E636" s="67">
        <v>80634</v>
      </c>
      <c r="F636" s="67">
        <v>1008000634</v>
      </c>
      <c r="G636" s="68" t="s">
        <v>4310</v>
      </c>
      <c r="H636" s="68" t="s">
        <v>3725</v>
      </c>
      <c r="I636" s="69">
        <v>44470</v>
      </c>
      <c r="J636" s="69">
        <v>45200</v>
      </c>
      <c r="K636" s="76">
        <v>45565</v>
      </c>
      <c r="L636" s="68" t="s">
        <v>3674</v>
      </c>
      <c r="M636" s="71" t="s">
        <v>4488</v>
      </c>
      <c r="N636" t="s">
        <v>635</v>
      </c>
      <c r="O636" t="s">
        <v>1120</v>
      </c>
      <c r="P636" t="str">
        <f t="shared" si="9"/>
        <v>Red_23/24_UN_INFS_3</v>
      </c>
      <c r="Q636">
        <f>VLOOKUP(P636,ar_skupina!L$2:M$136,2,FALSE())</f>
        <v>71</v>
      </c>
    </row>
    <row r="637" spans="1:17" ht="20.100000000000001" customHeight="1" x14ac:dyDescent="0.25">
      <c r="A637" s="67">
        <v>636</v>
      </c>
      <c r="B637" s="67">
        <v>6</v>
      </c>
      <c r="C637" s="68" t="s">
        <v>3029</v>
      </c>
      <c r="D637" s="68" t="s">
        <v>3483</v>
      </c>
      <c r="E637" s="67">
        <v>80635</v>
      </c>
      <c r="F637" s="67">
        <v>1008000635</v>
      </c>
      <c r="G637" s="68" t="s">
        <v>4311</v>
      </c>
      <c r="H637" s="68" t="s">
        <v>3725</v>
      </c>
      <c r="I637" s="69">
        <v>44470</v>
      </c>
      <c r="J637" s="69">
        <v>45200</v>
      </c>
      <c r="K637" s="76">
        <v>45565</v>
      </c>
      <c r="L637" s="68" t="s">
        <v>3674</v>
      </c>
      <c r="M637" s="71" t="s">
        <v>4488</v>
      </c>
      <c r="N637" t="s">
        <v>635</v>
      </c>
      <c r="O637" t="s">
        <v>1120</v>
      </c>
      <c r="P637" t="str">
        <f t="shared" si="9"/>
        <v>Red_23/24_UN_INFS_3</v>
      </c>
      <c r="Q637">
        <f>VLOOKUP(P637,ar_skupina!L$2:M$136,2,FALSE())</f>
        <v>71</v>
      </c>
    </row>
    <row r="638" spans="1:17" ht="20.100000000000001" customHeight="1" x14ac:dyDescent="0.25">
      <c r="A638" s="67">
        <v>637</v>
      </c>
      <c r="B638" s="67">
        <v>6</v>
      </c>
      <c r="C638" s="68" t="s">
        <v>3484</v>
      </c>
      <c r="D638" s="68" t="s">
        <v>3485</v>
      </c>
      <c r="E638" s="67">
        <v>80636</v>
      </c>
      <c r="F638" s="67">
        <v>1008000636</v>
      </c>
      <c r="G638" s="68" t="s">
        <v>4312</v>
      </c>
      <c r="H638" s="68" t="s">
        <v>3725</v>
      </c>
      <c r="I638" s="69">
        <v>44470</v>
      </c>
      <c r="J638" s="69">
        <v>45200</v>
      </c>
      <c r="K638" s="76">
        <v>45565</v>
      </c>
      <c r="L638" s="68" t="s">
        <v>3674</v>
      </c>
      <c r="M638" s="71" t="s">
        <v>4488</v>
      </c>
      <c r="N638" t="s">
        <v>635</v>
      </c>
      <c r="O638" t="s">
        <v>1120</v>
      </c>
      <c r="P638" t="str">
        <f t="shared" si="9"/>
        <v>Red_23/24_UN_INFS_3</v>
      </c>
      <c r="Q638">
        <f>VLOOKUP(P638,ar_skupina!L$2:M$136,2,FALSE())</f>
        <v>71</v>
      </c>
    </row>
    <row r="639" spans="1:17" ht="20.100000000000001" customHeight="1" x14ac:dyDescent="0.25">
      <c r="A639" s="67">
        <v>638</v>
      </c>
      <c r="B639" s="67">
        <v>6</v>
      </c>
      <c r="C639" s="68" t="s">
        <v>2985</v>
      </c>
      <c r="D639" s="68" t="s">
        <v>2837</v>
      </c>
      <c r="E639" s="67">
        <v>80637</v>
      </c>
      <c r="F639" s="67">
        <v>1008000637</v>
      </c>
      <c r="G639" s="68" t="s">
        <v>4313</v>
      </c>
      <c r="H639" s="68" t="s">
        <v>3725</v>
      </c>
      <c r="I639" s="69">
        <v>44470</v>
      </c>
      <c r="J639" s="69">
        <v>45200</v>
      </c>
      <c r="K639" s="76">
        <v>45565</v>
      </c>
      <c r="L639" s="68" t="s">
        <v>3674</v>
      </c>
      <c r="M639" s="71" t="s">
        <v>4488</v>
      </c>
      <c r="N639" t="s">
        <v>635</v>
      </c>
      <c r="O639" t="s">
        <v>1120</v>
      </c>
      <c r="P639" t="str">
        <f t="shared" si="9"/>
        <v>Red_23/24_UN_INFS_3</v>
      </c>
      <c r="Q639">
        <f>VLOOKUP(P639,ar_skupina!L$2:M$136,2,FALSE())</f>
        <v>71</v>
      </c>
    </row>
    <row r="640" spans="1:17" ht="20.100000000000001" customHeight="1" x14ac:dyDescent="0.25">
      <c r="A640" s="67">
        <v>639</v>
      </c>
      <c r="B640" s="67">
        <v>6</v>
      </c>
      <c r="C640" s="68" t="s">
        <v>3158</v>
      </c>
      <c r="D640" s="68" t="s">
        <v>3486</v>
      </c>
      <c r="E640" s="67">
        <v>80638</v>
      </c>
      <c r="F640" s="67">
        <v>1008000638</v>
      </c>
      <c r="G640" s="68" t="s">
        <v>4314</v>
      </c>
      <c r="H640" s="68" t="s">
        <v>3725</v>
      </c>
      <c r="I640" s="69">
        <v>44470</v>
      </c>
      <c r="J640" s="69">
        <v>45200</v>
      </c>
      <c r="K640" s="76">
        <v>45565</v>
      </c>
      <c r="L640" s="68" t="s">
        <v>3674</v>
      </c>
      <c r="M640" s="71" t="s">
        <v>4488</v>
      </c>
      <c r="N640" t="s">
        <v>635</v>
      </c>
      <c r="O640" t="s">
        <v>1120</v>
      </c>
      <c r="P640" t="str">
        <f t="shared" si="9"/>
        <v>Red_23/24_UN_INFS_3</v>
      </c>
      <c r="Q640">
        <f>VLOOKUP(P640,ar_skupina!L$2:M$136,2,FALSE())</f>
        <v>71</v>
      </c>
    </row>
    <row r="641" spans="1:17" ht="20.100000000000001" customHeight="1" x14ac:dyDescent="0.25">
      <c r="A641" s="67">
        <v>640</v>
      </c>
      <c r="B641" s="67">
        <v>6</v>
      </c>
      <c r="C641" s="68" t="s">
        <v>2591</v>
      </c>
      <c r="D641" s="68" t="s">
        <v>3368</v>
      </c>
      <c r="E641" s="67">
        <v>80639</v>
      </c>
      <c r="F641" s="67">
        <v>1008000639</v>
      </c>
      <c r="G641" s="68" t="s">
        <v>4315</v>
      </c>
      <c r="H641" s="68" t="s">
        <v>3725</v>
      </c>
      <c r="I641" s="69">
        <v>44470</v>
      </c>
      <c r="J641" s="69">
        <v>45200</v>
      </c>
      <c r="K641" s="76">
        <v>45565</v>
      </c>
      <c r="L641" s="68" t="s">
        <v>3674</v>
      </c>
      <c r="M641" s="71" t="s">
        <v>4488</v>
      </c>
      <c r="N641" t="s">
        <v>635</v>
      </c>
      <c r="O641" t="s">
        <v>1120</v>
      </c>
      <c r="P641" t="str">
        <f t="shared" si="9"/>
        <v>Red_23/24_UN_INFS_3</v>
      </c>
      <c r="Q641">
        <f>VLOOKUP(P641,ar_skupina!L$2:M$136,2,FALSE())</f>
        <v>71</v>
      </c>
    </row>
    <row r="642" spans="1:17" ht="20.100000000000001" customHeight="1" x14ac:dyDescent="0.25">
      <c r="A642" s="67">
        <v>641</v>
      </c>
      <c r="B642" s="67">
        <v>6</v>
      </c>
      <c r="C642" s="68" t="s">
        <v>2905</v>
      </c>
      <c r="D642" s="68" t="s">
        <v>2612</v>
      </c>
      <c r="E642" s="67">
        <v>80640</v>
      </c>
      <c r="F642" s="67">
        <v>1008000640</v>
      </c>
      <c r="G642" s="68" t="s">
        <v>4316</v>
      </c>
      <c r="H642" s="68" t="s">
        <v>3725</v>
      </c>
      <c r="I642" s="69">
        <v>44470</v>
      </c>
      <c r="J642" s="69">
        <v>45200</v>
      </c>
      <c r="K642" s="76">
        <v>45565</v>
      </c>
      <c r="L642" s="68" t="s">
        <v>3674</v>
      </c>
      <c r="M642" s="71" t="s">
        <v>4488</v>
      </c>
      <c r="N642" t="s">
        <v>635</v>
      </c>
      <c r="O642" t="s">
        <v>1120</v>
      </c>
      <c r="P642" t="str">
        <f t="shared" ref="P642:P705" si="10">+_xlfn.CONCAT(PROPER(L642),"_23/24_",N642,"_",O643,"_",H642)</f>
        <v>Red_23/24_UN_INFS_3</v>
      </c>
      <c r="Q642">
        <f>VLOOKUP(P642,ar_skupina!L$2:M$136,2,FALSE())</f>
        <v>71</v>
      </c>
    </row>
    <row r="643" spans="1:17" ht="20.100000000000001" customHeight="1" x14ac:dyDescent="0.25">
      <c r="A643" s="67">
        <v>642</v>
      </c>
      <c r="B643" s="67">
        <v>6</v>
      </c>
      <c r="C643" s="68" t="s">
        <v>3366</v>
      </c>
      <c r="D643" s="68" t="s">
        <v>3019</v>
      </c>
      <c r="E643" s="67">
        <v>80641</v>
      </c>
      <c r="F643" s="67">
        <v>1008000641</v>
      </c>
      <c r="G643" s="68" t="s">
        <v>4317</v>
      </c>
      <c r="H643" s="68" t="s">
        <v>3725</v>
      </c>
      <c r="I643" s="69">
        <v>44470</v>
      </c>
      <c r="J643" s="69">
        <v>45200</v>
      </c>
      <c r="K643" s="76">
        <v>45565</v>
      </c>
      <c r="L643" s="68" t="s">
        <v>3674</v>
      </c>
      <c r="M643" s="71" t="s">
        <v>4488</v>
      </c>
      <c r="N643" t="s">
        <v>635</v>
      </c>
      <c r="O643" t="s">
        <v>1120</v>
      </c>
      <c r="P643" t="str">
        <f t="shared" si="10"/>
        <v>Red_23/24_UN_INFS_3</v>
      </c>
      <c r="Q643">
        <f>VLOOKUP(P643,ar_skupina!L$2:M$136,2,FALSE())</f>
        <v>71</v>
      </c>
    </row>
    <row r="644" spans="1:17" ht="20.100000000000001" customHeight="1" x14ac:dyDescent="0.25">
      <c r="A644" s="67">
        <v>643</v>
      </c>
      <c r="B644" s="67">
        <v>6</v>
      </c>
      <c r="C644" s="68" t="s">
        <v>3487</v>
      </c>
      <c r="D644" s="68" t="s">
        <v>2786</v>
      </c>
      <c r="E644" s="67">
        <v>80642</v>
      </c>
      <c r="F644" s="67">
        <v>1008000642</v>
      </c>
      <c r="G644" s="68" t="s">
        <v>4318</v>
      </c>
      <c r="H644" s="68" t="s">
        <v>3725</v>
      </c>
      <c r="I644" s="69">
        <v>44470</v>
      </c>
      <c r="J644" s="69">
        <v>45200</v>
      </c>
      <c r="K644" s="76">
        <v>45565</v>
      </c>
      <c r="L644" s="68" t="s">
        <v>3674</v>
      </c>
      <c r="M644" s="71" t="s">
        <v>4488</v>
      </c>
      <c r="N644" t="s">
        <v>635</v>
      </c>
      <c r="O644" t="s">
        <v>1120</v>
      </c>
      <c r="P644" t="str">
        <f t="shared" si="10"/>
        <v>Red_23/24_UN_INFS_3</v>
      </c>
      <c r="Q644">
        <f>VLOOKUP(P644,ar_skupina!L$2:M$136,2,FALSE())</f>
        <v>71</v>
      </c>
    </row>
    <row r="645" spans="1:17" ht="20.100000000000001" customHeight="1" x14ac:dyDescent="0.25">
      <c r="A645" s="67">
        <v>644</v>
      </c>
      <c r="B645" s="67">
        <v>6</v>
      </c>
      <c r="C645" s="68" t="s">
        <v>3488</v>
      </c>
      <c r="D645" s="68" t="s">
        <v>3489</v>
      </c>
      <c r="E645" s="67">
        <v>80643</v>
      </c>
      <c r="F645" s="67">
        <v>1008000643</v>
      </c>
      <c r="G645" s="68" t="s">
        <v>4319</v>
      </c>
      <c r="H645" s="68" t="s">
        <v>3725</v>
      </c>
      <c r="I645" s="69">
        <v>44470</v>
      </c>
      <c r="J645" s="69">
        <v>45200</v>
      </c>
      <c r="K645" s="76">
        <v>45565</v>
      </c>
      <c r="L645" s="68" t="s">
        <v>3674</v>
      </c>
      <c r="M645" s="71" t="s">
        <v>4488</v>
      </c>
      <c r="N645" t="s">
        <v>635</v>
      </c>
      <c r="O645" t="s">
        <v>1120</v>
      </c>
      <c r="P645" t="str">
        <f t="shared" si="10"/>
        <v>Red_23/24_UN_INFS_3</v>
      </c>
      <c r="Q645">
        <f>VLOOKUP(P645,ar_skupina!L$2:M$136,2,FALSE())</f>
        <v>71</v>
      </c>
    </row>
    <row r="646" spans="1:17" ht="20.100000000000001" customHeight="1" x14ac:dyDescent="0.25">
      <c r="A646" s="67">
        <v>645</v>
      </c>
      <c r="B646" s="67">
        <v>6</v>
      </c>
      <c r="C646" s="68" t="s">
        <v>3014</v>
      </c>
      <c r="D646" s="68" t="s">
        <v>3146</v>
      </c>
      <c r="E646" s="67">
        <v>80644</v>
      </c>
      <c r="F646" s="67">
        <v>1008000644</v>
      </c>
      <c r="G646" s="68" t="s">
        <v>4320</v>
      </c>
      <c r="H646" s="68" t="s">
        <v>2692</v>
      </c>
      <c r="I646" s="69">
        <v>44105</v>
      </c>
      <c r="J646" s="69">
        <v>45200</v>
      </c>
      <c r="K646" s="76">
        <v>45565</v>
      </c>
      <c r="L646" s="68" t="s">
        <v>3674</v>
      </c>
      <c r="M646" s="71" t="s">
        <v>4488</v>
      </c>
      <c r="N646" t="s">
        <v>635</v>
      </c>
      <c r="O646" t="s">
        <v>1120</v>
      </c>
    </row>
    <row r="647" spans="1:17" ht="20.100000000000001" customHeight="1" x14ac:dyDescent="0.25">
      <c r="A647" s="67">
        <v>646</v>
      </c>
      <c r="B647" s="67">
        <v>6</v>
      </c>
      <c r="C647" s="68" t="s">
        <v>3120</v>
      </c>
      <c r="D647" s="68" t="s">
        <v>3490</v>
      </c>
      <c r="E647" s="67">
        <v>80645</v>
      </c>
      <c r="F647" s="67">
        <v>1008000645</v>
      </c>
      <c r="G647" s="68" t="s">
        <v>4321</v>
      </c>
      <c r="H647" s="68" t="s">
        <v>2692</v>
      </c>
      <c r="I647" s="69">
        <v>44105</v>
      </c>
      <c r="J647" s="69">
        <v>45200</v>
      </c>
      <c r="K647" s="76">
        <v>45565</v>
      </c>
      <c r="L647" s="68" t="s">
        <v>3674</v>
      </c>
      <c r="M647" s="71" t="s">
        <v>4488</v>
      </c>
      <c r="N647" t="s">
        <v>635</v>
      </c>
      <c r="O647" t="s">
        <v>1120</v>
      </c>
    </row>
    <row r="648" spans="1:17" ht="20.100000000000001" customHeight="1" x14ac:dyDescent="0.25">
      <c r="A648" s="67">
        <v>647</v>
      </c>
      <c r="B648" s="67">
        <v>6</v>
      </c>
      <c r="C648" s="68" t="s">
        <v>2975</v>
      </c>
      <c r="D648" s="68" t="s">
        <v>3491</v>
      </c>
      <c r="E648" s="67">
        <v>80646</v>
      </c>
      <c r="F648" s="67">
        <v>1008000646</v>
      </c>
      <c r="G648" s="68" t="s">
        <v>4322</v>
      </c>
      <c r="H648" s="68" t="s">
        <v>2692</v>
      </c>
      <c r="I648" s="69">
        <v>44105</v>
      </c>
      <c r="J648" s="69">
        <v>45200</v>
      </c>
      <c r="K648" s="76">
        <v>45565</v>
      </c>
      <c r="L648" s="68" t="s">
        <v>3674</v>
      </c>
      <c r="M648" s="71" t="s">
        <v>4488</v>
      </c>
      <c r="N648" t="s">
        <v>635</v>
      </c>
      <c r="O648" t="s">
        <v>1120</v>
      </c>
    </row>
    <row r="649" spans="1:17" ht="20.100000000000001" customHeight="1" x14ac:dyDescent="0.25">
      <c r="A649" s="67">
        <v>648</v>
      </c>
      <c r="B649" s="67">
        <v>6</v>
      </c>
      <c r="C649" s="68" t="s">
        <v>3209</v>
      </c>
      <c r="D649" s="68" t="s">
        <v>3201</v>
      </c>
      <c r="E649" s="67">
        <v>80647</v>
      </c>
      <c r="F649" s="67">
        <v>1008000647</v>
      </c>
      <c r="G649" s="68" t="s">
        <v>4323</v>
      </c>
      <c r="H649" s="68" t="s">
        <v>2692</v>
      </c>
      <c r="I649" s="69">
        <v>44105</v>
      </c>
      <c r="J649" s="69">
        <v>45200</v>
      </c>
      <c r="K649" s="76">
        <v>45565</v>
      </c>
      <c r="L649" s="68" t="s">
        <v>3674</v>
      </c>
      <c r="M649" s="71" t="s">
        <v>4488</v>
      </c>
      <c r="N649" t="s">
        <v>635</v>
      </c>
      <c r="O649" t="s">
        <v>1120</v>
      </c>
    </row>
    <row r="650" spans="1:17" ht="20.100000000000001" customHeight="1" x14ac:dyDescent="0.25">
      <c r="A650" s="67">
        <v>649</v>
      </c>
      <c r="B650" s="67">
        <v>6</v>
      </c>
      <c r="C650" s="68" t="s">
        <v>3492</v>
      </c>
      <c r="D650" s="68" t="s">
        <v>3493</v>
      </c>
      <c r="E650" s="67">
        <v>80648</v>
      </c>
      <c r="F650" s="67">
        <v>1008000648</v>
      </c>
      <c r="G650" s="68" t="s">
        <v>4324</v>
      </c>
      <c r="H650" s="68">
        <v>1</v>
      </c>
      <c r="I650" s="69">
        <v>44105</v>
      </c>
      <c r="J650" s="69">
        <v>45200</v>
      </c>
      <c r="K650" s="76">
        <v>45565</v>
      </c>
      <c r="L650" s="68" t="s">
        <v>3674</v>
      </c>
      <c r="M650" s="71" t="s">
        <v>4491</v>
      </c>
      <c r="N650" t="s">
        <v>635</v>
      </c>
      <c r="O650" t="s">
        <v>1120</v>
      </c>
      <c r="P650" t="str">
        <f t="shared" si="10"/>
        <v>Red_23/24_UN_INFS_1</v>
      </c>
      <c r="Q650">
        <f>VLOOKUP(P650,ar_skupina!L$2:M$136,2,FALSE())</f>
        <v>51</v>
      </c>
    </row>
    <row r="651" spans="1:17" ht="20.100000000000001" customHeight="1" x14ac:dyDescent="0.25">
      <c r="A651" s="67">
        <v>650</v>
      </c>
      <c r="B651" s="67">
        <v>6</v>
      </c>
      <c r="C651" s="68" t="s">
        <v>2877</v>
      </c>
      <c r="D651" s="68" t="s">
        <v>3494</v>
      </c>
      <c r="E651" s="67">
        <v>80649</v>
      </c>
      <c r="F651" s="67">
        <v>1008000649</v>
      </c>
      <c r="G651" s="68" t="s">
        <v>4325</v>
      </c>
      <c r="H651" s="68">
        <v>1</v>
      </c>
      <c r="I651" s="69">
        <v>44105</v>
      </c>
      <c r="J651" s="69">
        <v>45200</v>
      </c>
      <c r="K651" s="76">
        <v>45565</v>
      </c>
      <c r="L651" s="68" t="s">
        <v>3674</v>
      </c>
      <c r="M651" s="71" t="s">
        <v>4491</v>
      </c>
      <c r="N651" t="s">
        <v>635</v>
      </c>
      <c r="O651" t="s">
        <v>1120</v>
      </c>
      <c r="P651" t="str">
        <f t="shared" si="10"/>
        <v>Red_23/24_UN_INFS_1</v>
      </c>
      <c r="Q651">
        <f>VLOOKUP(P651,ar_skupina!L$2:M$136,2,FALSE())</f>
        <v>51</v>
      </c>
    </row>
    <row r="652" spans="1:17" ht="20.100000000000001" customHeight="1" x14ac:dyDescent="0.25">
      <c r="A652" s="67">
        <v>651</v>
      </c>
      <c r="B652" s="67">
        <v>6</v>
      </c>
      <c r="C652" s="68" t="s">
        <v>2651</v>
      </c>
      <c r="D652" s="68" t="s">
        <v>3495</v>
      </c>
      <c r="E652" s="67">
        <v>80650</v>
      </c>
      <c r="F652" s="67">
        <v>1008000650</v>
      </c>
      <c r="G652" s="68" t="s">
        <v>4326</v>
      </c>
      <c r="H652" s="68">
        <v>1</v>
      </c>
      <c r="I652" s="69">
        <v>44105</v>
      </c>
      <c r="J652" s="69">
        <v>45200</v>
      </c>
      <c r="K652" s="76">
        <v>45565</v>
      </c>
      <c r="L652" s="68" t="s">
        <v>3674</v>
      </c>
      <c r="M652" s="71" t="s">
        <v>4491</v>
      </c>
      <c r="N652" t="s">
        <v>635</v>
      </c>
      <c r="O652" t="s">
        <v>1120</v>
      </c>
      <c r="P652" t="str">
        <f t="shared" si="10"/>
        <v>Red_23/24_UN_INFS_1</v>
      </c>
      <c r="Q652">
        <f>VLOOKUP(P652,ar_skupina!L$2:M$136,2,FALSE())</f>
        <v>51</v>
      </c>
    </row>
    <row r="653" spans="1:17" ht="20.100000000000001" customHeight="1" x14ac:dyDescent="0.25">
      <c r="A653" s="67">
        <v>652</v>
      </c>
      <c r="B653" s="67">
        <v>6</v>
      </c>
      <c r="C653" s="68" t="s">
        <v>2882</v>
      </c>
      <c r="D653" s="68" t="s">
        <v>3496</v>
      </c>
      <c r="E653" s="67">
        <v>80651</v>
      </c>
      <c r="F653" s="67">
        <v>1008000651</v>
      </c>
      <c r="G653" s="68" t="s">
        <v>4327</v>
      </c>
      <c r="H653" s="68">
        <v>2</v>
      </c>
      <c r="I653" s="69">
        <v>44105</v>
      </c>
      <c r="J653" s="69">
        <v>45200</v>
      </c>
      <c r="K653" s="76">
        <v>45565</v>
      </c>
      <c r="L653" s="68" t="s">
        <v>3674</v>
      </c>
      <c r="M653" s="71" t="s">
        <v>4491</v>
      </c>
      <c r="N653" t="s">
        <v>635</v>
      </c>
      <c r="O653" t="s">
        <v>1120</v>
      </c>
      <c r="P653" t="str">
        <f t="shared" si="10"/>
        <v>Red_23/24_UN_INFS_2</v>
      </c>
      <c r="Q653">
        <f>VLOOKUP(P653,ar_skupina!L$2:M$136,2,FALSE())</f>
        <v>64</v>
      </c>
    </row>
    <row r="654" spans="1:17" ht="20.100000000000001" customHeight="1" x14ac:dyDescent="0.25">
      <c r="A654" s="67">
        <v>653</v>
      </c>
      <c r="B654" s="67">
        <v>6</v>
      </c>
      <c r="C654" s="68" t="s">
        <v>3497</v>
      </c>
      <c r="D654" s="68" t="s">
        <v>3498</v>
      </c>
      <c r="E654" s="67">
        <v>80652</v>
      </c>
      <c r="F654" s="67">
        <v>1008000652</v>
      </c>
      <c r="G654" s="68" t="s">
        <v>4328</v>
      </c>
      <c r="H654" s="68">
        <v>2</v>
      </c>
      <c r="I654" s="69">
        <v>44105</v>
      </c>
      <c r="J654" s="69">
        <v>45200</v>
      </c>
      <c r="K654" s="76">
        <v>45565</v>
      </c>
      <c r="L654" s="68" t="s">
        <v>3674</v>
      </c>
      <c r="M654" s="71" t="s">
        <v>4491</v>
      </c>
      <c r="N654" t="s">
        <v>635</v>
      </c>
      <c r="O654" t="s">
        <v>1120</v>
      </c>
      <c r="P654" t="str">
        <f t="shared" si="10"/>
        <v>Red_23/24_UN_KAIS_2</v>
      </c>
      <c r="Q654">
        <f>VLOOKUP(P654,ar_skupina!L$2:M$136,2,FALSE())</f>
        <v>66</v>
      </c>
    </row>
    <row r="655" spans="1:17" ht="20.100000000000001" customHeight="1" x14ac:dyDescent="0.25">
      <c r="A655" s="67">
        <v>654</v>
      </c>
      <c r="B655" s="67">
        <v>19</v>
      </c>
      <c r="C655" s="68" t="s">
        <v>3083</v>
      </c>
      <c r="D655" s="68" t="s">
        <v>3489</v>
      </c>
      <c r="E655" s="67">
        <v>80653</v>
      </c>
      <c r="F655" s="67">
        <v>1008000653</v>
      </c>
      <c r="G655" s="68" t="s">
        <v>4329</v>
      </c>
      <c r="H655" s="68" t="s">
        <v>3673</v>
      </c>
      <c r="I655" s="69">
        <v>45200</v>
      </c>
      <c r="J655" s="69">
        <v>45200</v>
      </c>
      <c r="K655" s="76">
        <v>45565</v>
      </c>
      <c r="L655" s="68" t="s">
        <v>3674</v>
      </c>
      <c r="M655" s="71" t="s">
        <v>4488</v>
      </c>
      <c r="N655" t="s">
        <v>635</v>
      </c>
      <c r="O655" t="s">
        <v>1119</v>
      </c>
      <c r="P655" t="str">
        <f t="shared" si="10"/>
        <v>Red_23/24_UN_KAIS_1</v>
      </c>
      <c r="Q655">
        <f>VLOOKUP(P655,ar_skupina!L$2:M$136,2,FALSE())</f>
        <v>53</v>
      </c>
    </row>
    <row r="656" spans="1:17" ht="20.100000000000001" customHeight="1" x14ac:dyDescent="0.25">
      <c r="A656" s="67">
        <v>655</v>
      </c>
      <c r="B656" s="67">
        <v>19</v>
      </c>
      <c r="C656" s="68" t="s">
        <v>2800</v>
      </c>
      <c r="D656" s="68" t="s">
        <v>2876</v>
      </c>
      <c r="E656" s="67">
        <v>80654</v>
      </c>
      <c r="F656" s="67">
        <v>1008000654</v>
      </c>
      <c r="G656" s="68" t="s">
        <v>4330</v>
      </c>
      <c r="H656" s="68" t="s">
        <v>3673</v>
      </c>
      <c r="I656" s="69">
        <v>45200</v>
      </c>
      <c r="J656" s="69">
        <v>45200</v>
      </c>
      <c r="K656" s="76">
        <v>45565</v>
      </c>
      <c r="L656" s="68" t="s">
        <v>3674</v>
      </c>
      <c r="M656" s="71" t="s">
        <v>4488</v>
      </c>
      <c r="N656" t="s">
        <v>635</v>
      </c>
      <c r="O656" t="s">
        <v>1119</v>
      </c>
      <c r="P656" t="str">
        <f t="shared" si="10"/>
        <v>Red_23/24_UN_KAIS_1</v>
      </c>
      <c r="Q656">
        <f>VLOOKUP(P656,ar_skupina!L$2:M$136,2,FALSE())</f>
        <v>53</v>
      </c>
    </row>
    <row r="657" spans="1:17" ht="20.100000000000001" customHeight="1" x14ac:dyDescent="0.25">
      <c r="A657" s="67">
        <v>656</v>
      </c>
      <c r="B657" s="67">
        <v>19</v>
      </c>
      <c r="C657" s="68" t="s">
        <v>3079</v>
      </c>
      <c r="D657" s="68" t="s">
        <v>3499</v>
      </c>
      <c r="E657" s="67">
        <v>80655</v>
      </c>
      <c r="F657" s="67">
        <v>1008000655</v>
      </c>
      <c r="G657" s="68" t="s">
        <v>4331</v>
      </c>
      <c r="H657" s="68" t="s">
        <v>3673</v>
      </c>
      <c r="I657" s="69">
        <v>45200</v>
      </c>
      <c r="J657" s="69">
        <v>45200</v>
      </c>
      <c r="K657" s="76">
        <v>45565</v>
      </c>
      <c r="L657" s="68" t="s">
        <v>3674</v>
      </c>
      <c r="M657" s="71" t="s">
        <v>4488</v>
      </c>
      <c r="N657" t="s">
        <v>635</v>
      </c>
      <c r="O657" t="s">
        <v>1119</v>
      </c>
      <c r="P657" t="str">
        <f t="shared" si="10"/>
        <v>Red_23/24_UN_KAIS_1</v>
      </c>
      <c r="Q657">
        <f>VLOOKUP(P657,ar_skupina!L$2:M$136,2,FALSE())</f>
        <v>53</v>
      </c>
    </row>
    <row r="658" spans="1:17" ht="20.100000000000001" customHeight="1" x14ac:dyDescent="0.25">
      <c r="A658" s="67">
        <v>657</v>
      </c>
      <c r="B658" s="67">
        <v>19</v>
      </c>
      <c r="C658" s="68" t="s">
        <v>3500</v>
      </c>
      <c r="D658" s="68" t="s">
        <v>3501</v>
      </c>
      <c r="E658" s="67">
        <v>80656</v>
      </c>
      <c r="F658" s="67">
        <v>1008000656</v>
      </c>
      <c r="G658" s="68" t="s">
        <v>4332</v>
      </c>
      <c r="H658" s="68" t="s">
        <v>3673</v>
      </c>
      <c r="I658" s="69">
        <v>45200</v>
      </c>
      <c r="J658" s="69">
        <v>45200</v>
      </c>
      <c r="K658" s="76">
        <v>45565</v>
      </c>
      <c r="L658" s="68" t="s">
        <v>3674</v>
      </c>
      <c r="M658" s="71" t="s">
        <v>4488</v>
      </c>
      <c r="N658" t="s">
        <v>635</v>
      </c>
      <c r="O658" t="s">
        <v>1119</v>
      </c>
      <c r="P658" t="str">
        <f t="shared" si="10"/>
        <v>Red_23/24_UN_KAIS_1</v>
      </c>
      <c r="Q658">
        <f>VLOOKUP(P658,ar_skupina!L$2:M$136,2,FALSE())</f>
        <v>53</v>
      </c>
    </row>
    <row r="659" spans="1:17" ht="20.100000000000001" customHeight="1" x14ac:dyDescent="0.25">
      <c r="A659" s="67">
        <v>658</v>
      </c>
      <c r="B659" s="67">
        <v>19</v>
      </c>
      <c r="C659" s="68" t="s">
        <v>2660</v>
      </c>
      <c r="D659" s="68" t="s">
        <v>3154</v>
      </c>
      <c r="E659" s="67">
        <v>80657</v>
      </c>
      <c r="F659" s="67">
        <v>1008000657</v>
      </c>
      <c r="G659" s="68" t="s">
        <v>4333</v>
      </c>
      <c r="H659" s="68" t="s">
        <v>3673</v>
      </c>
      <c r="I659" s="69">
        <v>45200</v>
      </c>
      <c r="J659" s="69">
        <v>45200</v>
      </c>
      <c r="K659" s="76">
        <v>45565</v>
      </c>
      <c r="L659" s="68" t="s">
        <v>3674</v>
      </c>
      <c r="M659" s="71" t="s">
        <v>4488</v>
      </c>
      <c r="N659" t="s">
        <v>635</v>
      </c>
      <c r="O659" t="s">
        <v>1119</v>
      </c>
      <c r="P659" t="str">
        <f t="shared" si="10"/>
        <v>Red_23/24_UN_KAIS_1</v>
      </c>
      <c r="Q659">
        <f>VLOOKUP(P659,ar_skupina!L$2:M$136,2,FALSE())</f>
        <v>53</v>
      </c>
    </row>
    <row r="660" spans="1:17" ht="20.100000000000001" customHeight="1" x14ac:dyDescent="0.25">
      <c r="A660" s="67">
        <v>659</v>
      </c>
      <c r="B660" s="67">
        <v>19</v>
      </c>
      <c r="C660" s="68" t="s">
        <v>3444</v>
      </c>
      <c r="D660" s="68" t="s">
        <v>3502</v>
      </c>
      <c r="E660" s="67">
        <v>80658</v>
      </c>
      <c r="F660" s="67">
        <v>1008000658</v>
      </c>
      <c r="G660" s="68" t="s">
        <v>4334</v>
      </c>
      <c r="H660" s="68" t="s">
        <v>3673</v>
      </c>
      <c r="I660" s="69">
        <v>45200</v>
      </c>
      <c r="J660" s="69">
        <v>45200</v>
      </c>
      <c r="K660" s="76">
        <v>45565</v>
      </c>
      <c r="L660" s="68" t="s">
        <v>3674</v>
      </c>
      <c r="M660" s="71" t="s">
        <v>4488</v>
      </c>
      <c r="N660" t="s">
        <v>635</v>
      </c>
      <c r="O660" t="s">
        <v>1119</v>
      </c>
      <c r="P660" t="str">
        <f t="shared" si="10"/>
        <v>Red_23/24_UN_KAIS_1</v>
      </c>
      <c r="Q660">
        <f>VLOOKUP(P660,ar_skupina!L$2:M$136,2,FALSE())</f>
        <v>53</v>
      </c>
    </row>
    <row r="661" spans="1:17" ht="20.100000000000001" customHeight="1" x14ac:dyDescent="0.25">
      <c r="A661" s="67">
        <v>660</v>
      </c>
      <c r="B661" s="67">
        <v>19</v>
      </c>
      <c r="C661" s="68" t="s">
        <v>2769</v>
      </c>
      <c r="D661" s="68" t="s">
        <v>3503</v>
      </c>
      <c r="E661" s="67">
        <v>80659</v>
      </c>
      <c r="F661" s="67">
        <v>1008000659</v>
      </c>
      <c r="G661" s="68" t="s">
        <v>4335</v>
      </c>
      <c r="H661" s="68" t="s">
        <v>3673</v>
      </c>
      <c r="I661" s="69">
        <v>45200</v>
      </c>
      <c r="J661" s="69">
        <v>45200</v>
      </c>
      <c r="K661" s="76">
        <v>45565</v>
      </c>
      <c r="L661" s="68" t="s">
        <v>3674</v>
      </c>
      <c r="M661" s="71" t="s">
        <v>4488</v>
      </c>
      <c r="N661" t="s">
        <v>635</v>
      </c>
      <c r="O661" t="s">
        <v>1119</v>
      </c>
      <c r="P661" t="str">
        <f t="shared" si="10"/>
        <v>Red_23/24_UN_KAIS_1</v>
      </c>
      <c r="Q661">
        <f>VLOOKUP(P661,ar_skupina!L$2:M$136,2,FALSE())</f>
        <v>53</v>
      </c>
    </row>
    <row r="662" spans="1:17" ht="20.100000000000001" customHeight="1" x14ac:dyDescent="0.25">
      <c r="A662" s="67">
        <v>661</v>
      </c>
      <c r="B662" s="67">
        <v>19</v>
      </c>
      <c r="C662" s="68" t="s">
        <v>3160</v>
      </c>
      <c r="D662" s="68" t="s">
        <v>3504</v>
      </c>
      <c r="E662" s="67">
        <v>80660</v>
      </c>
      <c r="F662" s="67">
        <v>1008000660</v>
      </c>
      <c r="G662" s="68" t="s">
        <v>4336</v>
      </c>
      <c r="H662" s="68" t="s">
        <v>3673</v>
      </c>
      <c r="I662" s="69">
        <v>45200</v>
      </c>
      <c r="J662" s="69">
        <v>45200</v>
      </c>
      <c r="K662" s="76">
        <v>45565</v>
      </c>
      <c r="L662" s="68" t="s">
        <v>3674</v>
      </c>
      <c r="M662" s="71" t="s">
        <v>4488</v>
      </c>
      <c r="N662" t="s">
        <v>635</v>
      </c>
      <c r="O662" t="s">
        <v>1119</v>
      </c>
      <c r="P662" t="str">
        <f t="shared" si="10"/>
        <v>Red_23/24_UN_KAIS_1</v>
      </c>
      <c r="Q662">
        <f>VLOOKUP(P662,ar_skupina!L$2:M$136,2,FALSE())</f>
        <v>53</v>
      </c>
    </row>
    <row r="663" spans="1:17" ht="20.100000000000001" customHeight="1" x14ac:dyDescent="0.25">
      <c r="A663" s="67">
        <v>662</v>
      </c>
      <c r="B663" s="67">
        <v>19</v>
      </c>
      <c r="C663" s="68" t="s">
        <v>3505</v>
      </c>
      <c r="D663" s="68" t="s">
        <v>2667</v>
      </c>
      <c r="E663" s="67">
        <v>80661</v>
      </c>
      <c r="F663" s="67">
        <v>1008000661</v>
      </c>
      <c r="G663" s="68" t="s">
        <v>4337</v>
      </c>
      <c r="H663" s="68" t="s">
        <v>3673</v>
      </c>
      <c r="I663" s="69">
        <v>45200</v>
      </c>
      <c r="J663" s="69">
        <v>45200</v>
      </c>
      <c r="K663" s="76">
        <v>45565</v>
      </c>
      <c r="L663" s="68" t="s">
        <v>3674</v>
      </c>
      <c r="M663" s="71" t="s">
        <v>4488</v>
      </c>
      <c r="N663" t="s">
        <v>635</v>
      </c>
      <c r="O663" t="s">
        <v>1119</v>
      </c>
      <c r="P663" t="str">
        <f t="shared" si="10"/>
        <v>Red_23/24_UN_KAIS_1</v>
      </c>
      <c r="Q663">
        <f>VLOOKUP(P663,ar_skupina!L$2:M$136,2,FALSE())</f>
        <v>53</v>
      </c>
    </row>
    <row r="664" spans="1:17" ht="20.100000000000001" customHeight="1" x14ac:dyDescent="0.25">
      <c r="A664" s="67">
        <v>663</v>
      </c>
      <c r="B664" s="67">
        <v>19</v>
      </c>
      <c r="C664" s="68" t="s">
        <v>2866</v>
      </c>
      <c r="D664" s="68" t="s">
        <v>3506</v>
      </c>
      <c r="E664" s="67">
        <v>80662</v>
      </c>
      <c r="F664" s="67">
        <v>1008000662</v>
      </c>
      <c r="G664" s="68" t="s">
        <v>4338</v>
      </c>
      <c r="H664" s="68" t="s">
        <v>3673</v>
      </c>
      <c r="I664" s="69">
        <v>45200</v>
      </c>
      <c r="J664" s="69">
        <v>45200</v>
      </c>
      <c r="K664" s="76">
        <v>45565</v>
      </c>
      <c r="L664" s="68" t="s">
        <v>3674</v>
      </c>
      <c r="M664" s="71" t="s">
        <v>4488</v>
      </c>
      <c r="N664" t="s">
        <v>635</v>
      </c>
      <c r="O664" t="s">
        <v>1119</v>
      </c>
      <c r="P664" t="str">
        <f t="shared" si="10"/>
        <v>Red_23/24_UN_KAIS_1</v>
      </c>
      <c r="Q664">
        <f>VLOOKUP(P664,ar_skupina!L$2:M$136,2,FALSE())</f>
        <v>53</v>
      </c>
    </row>
    <row r="665" spans="1:17" ht="20.100000000000001" customHeight="1" x14ac:dyDescent="0.25">
      <c r="A665" s="67">
        <v>664</v>
      </c>
      <c r="B665" s="67">
        <v>19</v>
      </c>
      <c r="C665" s="68" t="s">
        <v>2783</v>
      </c>
      <c r="D665" s="68" t="s">
        <v>2806</v>
      </c>
      <c r="E665" s="67">
        <v>80663</v>
      </c>
      <c r="F665" s="67">
        <v>1008000663</v>
      </c>
      <c r="G665" s="68" t="s">
        <v>4339</v>
      </c>
      <c r="H665" s="68" t="s">
        <v>3673</v>
      </c>
      <c r="I665" s="69">
        <v>45200</v>
      </c>
      <c r="J665" s="69">
        <v>45200</v>
      </c>
      <c r="K665" s="76">
        <v>45565</v>
      </c>
      <c r="L665" s="68" t="s">
        <v>3674</v>
      </c>
      <c r="M665" s="71" t="s">
        <v>4488</v>
      </c>
      <c r="N665" t="s">
        <v>635</v>
      </c>
      <c r="O665" t="s">
        <v>1119</v>
      </c>
      <c r="P665" t="str">
        <f t="shared" si="10"/>
        <v>Red_23/24_UN_KAIS_1</v>
      </c>
      <c r="Q665">
        <f>VLOOKUP(P665,ar_skupina!L$2:M$136,2,FALSE())</f>
        <v>53</v>
      </c>
    </row>
    <row r="666" spans="1:17" ht="20.100000000000001" customHeight="1" x14ac:dyDescent="0.25">
      <c r="A666" s="67">
        <v>665</v>
      </c>
      <c r="B666" s="67">
        <v>19</v>
      </c>
      <c r="C666" s="68" t="s">
        <v>2605</v>
      </c>
      <c r="D666" s="68" t="s">
        <v>3507</v>
      </c>
      <c r="E666" s="67">
        <v>80664</v>
      </c>
      <c r="F666" s="67">
        <v>1008000664</v>
      </c>
      <c r="G666" s="68" t="s">
        <v>4340</v>
      </c>
      <c r="H666" s="68" t="s">
        <v>3673</v>
      </c>
      <c r="I666" s="69">
        <v>45200</v>
      </c>
      <c r="J666" s="69">
        <v>45200</v>
      </c>
      <c r="K666" s="76">
        <v>45565</v>
      </c>
      <c r="L666" s="68" t="s">
        <v>3674</v>
      </c>
      <c r="M666" s="71" t="s">
        <v>4488</v>
      </c>
      <c r="N666" t="s">
        <v>635</v>
      </c>
      <c r="O666" t="s">
        <v>1119</v>
      </c>
      <c r="P666" t="str">
        <f t="shared" si="10"/>
        <v>Red_23/24_UN_KAIS_1</v>
      </c>
      <c r="Q666">
        <f>VLOOKUP(P666,ar_skupina!L$2:M$136,2,FALSE())</f>
        <v>53</v>
      </c>
    </row>
    <row r="667" spans="1:17" ht="20.100000000000001" customHeight="1" x14ac:dyDescent="0.25">
      <c r="A667" s="67">
        <v>666</v>
      </c>
      <c r="B667" s="67">
        <v>19</v>
      </c>
      <c r="C667" s="68" t="s">
        <v>3229</v>
      </c>
      <c r="D667" s="68" t="s">
        <v>3508</v>
      </c>
      <c r="E667" s="67">
        <v>80665</v>
      </c>
      <c r="F667" s="67">
        <v>1008000665</v>
      </c>
      <c r="G667" s="68" t="s">
        <v>4341</v>
      </c>
      <c r="H667" s="68" t="s">
        <v>3673</v>
      </c>
      <c r="I667" s="69">
        <v>45200</v>
      </c>
      <c r="J667" s="69">
        <v>45200</v>
      </c>
      <c r="K667" s="76">
        <v>45565</v>
      </c>
      <c r="L667" s="68" t="s">
        <v>3674</v>
      </c>
      <c r="M667" s="71" t="s">
        <v>4488</v>
      </c>
      <c r="N667" t="s">
        <v>635</v>
      </c>
      <c r="O667" t="s">
        <v>1119</v>
      </c>
      <c r="P667" t="str">
        <f t="shared" si="10"/>
        <v>Red_23/24_UN_KAIS_1</v>
      </c>
      <c r="Q667">
        <f>VLOOKUP(P667,ar_skupina!L$2:M$136,2,FALSE())</f>
        <v>53</v>
      </c>
    </row>
    <row r="668" spans="1:17" ht="20.100000000000001" customHeight="1" x14ac:dyDescent="0.25">
      <c r="A668" s="67">
        <v>667</v>
      </c>
      <c r="B668" s="67">
        <v>19</v>
      </c>
      <c r="C668" s="68" t="s">
        <v>3509</v>
      </c>
      <c r="D668" s="68" t="s">
        <v>3510</v>
      </c>
      <c r="E668" s="67">
        <v>80666</v>
      </c>
      <c r="F668" s="67">
        <v>1008000666</v>
      </c>
      <c r="G668" s="68" t="s">
        <v>4342</v>
      </c>
      <c r="H668" s="68" t="s">
        <v>3673</v>
      </c>
      <c r="I668" s="69">
        <v>45200</v>
      </c>
      <c r="J668" s="69">
        <v>45200</v>
      </c>
      <c r="K668" s="76">
        <v>45565</v>
      </c>
      <c r="L668" s="68" t="s">
        <v>3674</v>
      </c>
      <c r="M668" s="71" t="s">
        <v>4488</v>
      </c>
      <c r="N668" t="s">
        <v>635</v>
      </c>
      <c r="O668" t="s">
        <v>1119</v>
      </c>
      <c r="P668" t="str">
        <f t="shared" si="10"/>
        <v>Red_23/24_UN_KAIS_1</v>
      </c>
      <c r="Q668">
        <f>VLOOKUP(P668,ar_skupina!L$2:M$136,2,FALSE())</f>
        <v>53</v>
      </c>
    </row>
    <row r="669" spans="1:17" ht="20.100000000000001" customHeight="1" x14ac:dyDescent="0.25">
      <c r="A669" s="67">
        <v>668</v>
      </c>
      <c r="B669" s="67">
        <v>19</v>
      </c>
      <c r="C669" s="68" t="s">
        <v>3279</v>
      </c>
      <c r="D669" s="68" t="s">
        <v>3511</v>
      </c>
      <c r="E669" s="67">
        <v>80667</v>
      </c>
      <c r="F669" s="67">
        <v>1008000667</v>
      </c>
      <c r="G669" s="68" t="s">
        <v>4343</v>
      </c>
      <c r="H669" s="68" t="s">
        <v>3673</v>
      </c>
      <c r="I669" s="69">
        <v>45200</v>
      </c>
      <c r="J669" s="69">
        <v>45200</v>
      </c>
      <c r="K669" s="76">
        <v>45565</v>
      </c>
      <c r="L669" s="68" t="s">
        <v>3674</v>
      </c>
      <c r="M669" s="71" t="s">
        <v>4488</v>
      </c>
      <c r="N669" t="s">
        <v>635</v>
      </c>
      <c r="O669" t="s">
        <v>1119</v>
      </c>
      <c r="P669" t="str">
        <f t="shared" si="10"/>
        <v>Red_23/24_UN_KAIS_1</v>
      </c>
      <c r="Q669">
        <f>VLOOKUP(P669,ar_skupina!L$2:M$136,2,FALSE())</f>
        <v>53</v>
      </c>
    </row>
    <row r="670" spans="1:17" ht="20.100000000000001" customHeight="1" x14ac:dyDescent="0.25">
      <c r="A670" s="67">
        <v>669</v>
      </c>
      <c r="B670" s="67">
        <v>19</v>
      </c>
      <c r="C670" s="68" t="s">
        <v>2875</v>
      </c>
      <c r="D670" s="68" t="s">
        <v>3512</v>
      </c>
      <c r="E670" s="67">
        <v>80668</v>
      </c>
      <c r="F670" s="67">
        <v>1008000668</v>
      </c>
      <c r="G670" s="68" t="s">
        <v>4344</v>
      </c>
      <c r="H670" s="68" t="s">
        <v>3673</v>
      </c>
      <c r="I670" s="69">
        <v>45200</v>
      </c>
      <c r="J670" s="69">
        <v>45200</v>
      </c>
      <c r="K670" s="76">
        <v>45565</v>
      </c>
      <c r="L670" s="68" t="s">
        <v>3674</v>
      </c>
      <c r="M670" s="71" t="s">
        <v>4488</v>
      </c>
      <c r="N670" t="s">
        <v>635</v>
      </c>
      <c r="O670" t="s">
        <v>1119</v>
      </c>
      <c r="P670" t="str">
        <f t="shared" si="10"/>
        <v>Red_23/24_UN_KAIS_1</v>
      </c>
      <c r="Q670">
        <f>VLOOKUP(P670,ar_skupina!L$2:M$136,2,FALSE())</f>
        <v>53</v>
      </c>
    </row>
    <row r="671" spans="1:17" ht="20.100000000000001" customHeight="1" x14ac:dyDescent="0.25">
      <c r="A671" s="67">
        <v>670</v>
      </c>
      <c r="B671" s="67">
        <v>19</v>
      </c>
      <c r="C671" s="68" t="s">
        <v>2736</v>
      </c>
      <c r="D671" s="68" t="s">
        <v>3513</v>
      </c>
      <c r="E671" s="67">
        <v>80669</v>
      </c>
      <c r="F671" s="67">
        <v>1008000669</v>
      </c>
      <c r="G671" s="68" t="s">
        <v>4345</v>
      </c>
      <c r="H671" s="68" t="s">
        <v>3673</v>
      </c>
      <c r="I671" s="69">
        <v>45200</v>
      </c>
      <c r="J671" s="69">
        <v>45200</v>
      </c>
      <c r="K671" s="76">
        <v>45565</v>
      </c>
      <c r="L671" s="68" t="s">
        <v>3674</v>
      </c>
      <c r="M671" s="71" t="s">
        <v>4488</v>
      </c>
      <c r="N671" t="s">
        <v>635</v>
      </c>
      <c r="O671" t="s">
        <v>1119</v>
      </c>
      <c r="P671" t="str">
        <f t="shared" si="10"/>
        <v>Red_23/24_UN_KAIS_1</v>
      </c>
      <c r="Q671">
        <f>VLOOKUP(P671,ar_skupina!L$2:M$136,2,FALSE())</f>
        <v>53</v>
      </c>
    </row>
    <row r="672" spans="1:17" ht="20.100000000000001" customHeight="1" x14ac:dyDescent="0.25">
      <c r="A672" s="67">
        <v>671</v>
      </c>
      <c r="B672" s="67">
        <v>19</v>
      </c>
      <c r="C672" s="68" t="s">
        <v>3438</v>
      </c>
      <c r="D672" s="68" t="s">
        <v>3514</v>
      </c>
      <c r="E672" s="67">
        <v>80670</v>
      </c>
      <c r="F672" s="67">
        <v>1008000670</v>
      </c>
      <c r="G672" s="68" t="s">
        <v>4346</v>
      </c>
      <c r="H672" s="68" t="s">
        <v>3673</v>
      </c>
      <c r="I672" s="69">
        <v>45200</v>
      </c>
      <c r="J672" s="69">
        <v>45200</v>
      </c>
      <c r="K672" s="76">
        <v>45565</v>
      </c>
      <c r="L672" s="68" t="s">
        <v>3674</v>
      </c>
      <c r="M672" s="71" t="s">
        <v>4488</v>
      </c>
      <c r="N672" t="s">
        <v>635</v>
      </c>
      <c r="O672" t="s">
        <v>1119</v>
      </c>
      <c r="P672" t="str">
        <f t="shared" si="10"/>
        <v>Red_23/24_UN_KAIS_1</v>
      </c>
      <c r="Q672">
        <f>VLOOKUP(P672,ar_skupina!L$2:M$136,2,FALSE())</f>
        <v>53</v>
      </c>
    </row>
    <row r="673" spans="1:17" ht="20.100000000000001" customHeight="1" x14ac:dyDescent="0.25">
      <c r="A673" s="67">
        <v>672</v>
      </c>
      <c r="B673" s="67">
        <v>19</v>
      </c>
      <c r="C673" s="68" t="s">
        <v>3094</v>
      </c>
      <c r="D673" s="68" t="s">
        <v>3515</v>
      </c>
      <c r="E673" s="67">
        <v>80671</v>
      </c>
      <c r="F673" s="67">
        <v>1008000671</v>
      </c>
      <c r="G673" s="68" t="s">
        <v>4347</v>
      </c>
      <c r="H673" s="68" t="s">
        <v>3673</v>
      </c>
      <c r="I673" s="69">
        <v>45200</v>
      </c>
      <c r="J673" s="69">
        <v>45200</v>
      </c>
      <c r="K673" s="76">
        <v>45565</v>
      </c>
      <c r="L673" s="68" t="s">
        <v>3674</v>
      </c>
      <c r="M673" s="71" t="s">
        <v>4488</v>
      </c>
      <c r="N673" t="s">
        <v>635</v>
      </c>
      <c r="O673" t="s">
        <v>1119</v>
      </c>
      <c r="P673" t="str">
        <f t="shared" si="10"/>
        <v>Red_23/24_UN_KAIS_1</v>
      </c>
      <c r="Q673">
        <f>VLOOKUP(P673,ar_skupina!L$2:M$136,2,FALSE())</f>
        <v>53</v>
      </c>
    </row>
    <row r="674" spans="1:17" ht="20.100000000000001" customHeight="1" x14ac:dyDescent="0.25">
      <c r="A674" s="67">
        <v>673</v>
      </c>
      <c r="B674" s="67">
        <v>19</v>
      </c>
      <c r="C674" s="68" t="s">
        <v>3299</v>
      </c>
      <c r="D674" s="68" t="s">
        <v>2644</v>
      </c>
      <c r="E674" s="67">
        <v>80672</v>
      </c>
      <c r="F674" s="67">
        <v>1008000672</v>
      </c>
      <c r="G674" s="68" t="s">
        <v>4348</v>
      </c>
      <c r="H674" s="68" t="s">
        <v>3673</v>
      </c>
      <c r="I674" s="69">
        <v>45200</v>
      </c>
      <c r="J674" s="69">
        <v>45200</v>
      </c>
      <c r="K674" s="76">
        <v>45565</v>
      </c>
      <c r="L674" s="68" t="s">
        <v>3674</v>
      </c>
      <c r="M674" s="71" t="s">
        <v>4488</v>
      </c>
      <c r="N674" t="s">
        <v>635</v>
      </c>
      <c r="O674" t="s">
        <v>1119</v>
      </c>
      <c r="P674" t="str">
        <f t="shared" si="10"/>
        <v>Red_23/24_UN_KAIS_1</v>
      </c>
      <c r="Q674">
        <f>VLOOKUP(P674,ar_skupina!L$2:M$136,2,FALSE())</f>
        <v>53</v>
      </c>
    </row>
    <row r="675" spans="1:17" ht="20.100000000000001" customHeight="1" x14ac:dyDescent="0.25">
      <c r="A675" s="67">
        <v>674</v>
      </c>
      <c r="B675" s="67">
        <v>19</v>
      </c>
      <c r="C675" s="68" t="s">
        <v>2985</v>
      </c>
      <c r="D675" s="68" t="s">
        <v>3070</v>
      </c>
      <c r="E675" s="67">
        <v>80673</v>
      </c>
      <c r="F675" s="67">
        <v>1008000673</v>
      </c>
      <c r="G675" s="68" t="s">
        <v>4349</v>
      </c>
      <c r="H675" s="68" t="s">
        <v>3673</v>
      </c>
      <c r="I675" s="69">
        <v>45200</v>
      </c>
      <c r="J675" s="69">
        <v>45200</v>
      </c>
      <c r="K675" s="76">
        <v>45565</v>
      </c>
      <c r="L675" s="68" t="s">
        <v>3674</v>
      </c>
      <c r="M675" s="71" t="s">
        <v>4488</v>
      </c>
      <c r="N675" t="s">
        <v>635</v>
      </c>
      <c r="O675" t="s">
        <v>1119</v>
      </c>
      <c r="P675" t="str">
        <f t="shared" si="10"/>
        <v>Red_23/24_UN_KAIS_1</v>
      </c>
      <c r="Q675">
        <f>VLOOKUP(P675,ar_skupina!L$2:M$136,2,FALSE())</f>
        <v>53</v>
      </c>
    </row>
    <row r="676" spans="1:17" ht="20.100000000000001" customHeight="1" x14ac:dyDescent="0.25">
      <c r="A676" s="67">
        <v>675</v>
      </c>
      <c r="B676" s="67">
        <v>19</v>
      </c>
      <c r="C676" s="68" t="s">
        <v>3516</v>
      </c>
      <c r="D676" s="68" t="s">
        <v>3517</v>
      </c>
      <c r="E676" s="67">
        <v>80674</v>
      </c>
      <c r="F676" s="67">
        <v>1008000674</v>
      </c>
      <c r="G676" s="68" t="s">
        <v>4350</v>
      </c>
      <c r="H676" s="68" t="s">
        <v>3673</v>
      </c>
      <c r="I676" s="69">
        <v>45200</v>
      </c>
      <c r="J676" s="69">
        <v>45200</v>
      </c>
      <c r="K676" s="76">
        <v>45565</v>
      </c>
      <c r="L676" s="68" t="s">
        <v>3674</v>
      </c>
      <c r="M676" s="71" t="s">
        <v>4488</v>
      </c>
      <c r="N676" t="s">
        <v>635</v>
      </c>
      <c r="O676" t="s">
        <v>1119</v>
      </c>
      <c r="P676" t="str">
        <f t="shared" si="10"/>
        <v>Red_23/24_UN_KAIS_1</v>
      </c>
      <c r="Q676">
        <f>VLOOKUP(P676,ar_skupina!L$2:M$136,2,FALSE())</f>
        <v>53</v>
      </c>
    </row>
    <row r="677" spans="1:17" ht="20.100000000000001" customHeight="1" x14ac:dyDescent="0.25">
      <c r="A677" s="67">
        <v>676</v>
      </c>
      <c r="B677" s="67">
        <v>19</v>
      </c>
      <c r="C677" s="68" t="s">
        <v>2713</v>
      </c>
      <c r="D677" s="68" t="s">
        <v>3518</v>
      </c>
      <c r="E677" s="67">
        <v>80675</v>
      </c>
      <c r="F677" s="67">
        <v>1008000675</v>
      </c>
      <c r="G677" s="68" t="s">
        <v>4351</v>
      </c>
      <c r="H677" s="68" t="s">
        <v>3673</v>
      </c>
      <c r="I677" s="69">
        <v>45200</v>
      </c>
      <c r="J677" s="69">
        <v>45200</v>
      </c>
      <c r="K677" s="76">
        <v>45565</v>
      </c>
      <c r="L677" s="68" t="s">
        <v>3674</v>
      </c>
      <c r="M677" s="71" t="s">
        <v>4488</v>
      </c>
      <c r="N677" t="s">
        <v>635</v>
      </c>
      <c r="O677" t="s">
        <v>1119</v>
      </c>
      <c r="P677" t="str">
        <f t="shared" si="10"/>
        <v>Red_23/24_UN_KAIS_1</v>
      </c>
      <c r="Q677">
        <f>VLOOKUP(P677,ar_skupina!L$2:M$136,2,FALSE())</f>
        <v>53</v>
      </c>
    </row>
    <row r="678" spans="1:17" ht="20.100000000000001" customHeight="1" x14ac:dyDescent="0.25">
      <c r="A678" s="67">
        <v>677</v>
      </c>
      <c r="B678" s="67">
        <v>19</v>
      </c>
      <c r="C678" s="68" t="s">
        <v>3519</v>
      </c>
      <c r="D678" s="68" t="s">
        <v>3520</v>
      </c>
      <c r="E678" s="67">
        <v>80676</v>
      </c>
      <c r="F678" s="67">
        <v>1008000676</v>
      </c>
      <c r="G678" s="68" t="s">
        <v>4352</v>
      </c>
      <c r="H678" s="68" t="s">
        <v>3673</v>
      </c>
      <c r="I678" s="69">
        <v>45200</v>
      </c>
      <c r="J678" s="69">
        <v>45200</v>
      </c>
      <c r="K678" s="76">
        <v>45565</v>
      </c>
      <c r="L678" s="68" t="s">
        <v>3674</v>
      </c>
      <c r="M678" s="71" t="s">
        <v>4488</v>
      </c>
      <c r="N678" t="s">
        <v>635</v>
      </c>
      <c r="O678" t="s">
        <v>1119</v>
      </c>
      <c r="P678" t="str">
        <f t="shared" si="10"/>
        <v>Red_23/24_UN_KAIS_1</v>
      </c>
      <c r="Q678">
        <f>VLOOKUP(P678,ar_skupina!L$2:M$136,2,FALSE())</f>
        <v>53</v>
      </c>
    </row>
    <row r="679" spans="1:17" ht="20.100000000000001" customHeight="1" x14ac:dyDescent="0.25">
      <c r="A679" s="67">
        <v>678</v>
      </c>
      <c r="B679" s="67">
        <v>19</v>
      </c>
      <c r="C679" s="68" t="s">
        <v>3521</v>
      </c>
      <c r="D679" s="68" t="s">
        <v>3522</v>
      </c>
      <c r="E679" s="67">
        <v>80677</v>
      </c>
      <c r="F679" s="67">
        <v>1008000677</v>
      </c>
      <c r="G679" s="68" t="s">
        <v>4353</v>
      </c>
      <c r="H679" s="68" t="s">
        <v>3673</v>
      </c>
      <c r="I679" s="69">
        <v>45200</v>
      </c>
      <c r="J679" s="69">
        <v>45200</v>
      </c>
      <c r="K679" s="76">
        <v>45565</v>
      </c>
      <c r="L679" s="68" t="s">
        <v>3674</v>
      </c>
      <c r="M679" s="71" t="s">
        <v>4488</v>
      </c>
      <c r="N679" t="s">
        <v>635</v>
      </c>
      <c r="O679" t="s">
        <v>1119</v>
      </c>
      <c r="P679" t="str">
        <f t="shared" si="10"/>
        <v>Red_23/24_UN_KAIS_1</v>
      </c>
      <c r="Q679">
        <f>VLOOKUP(P679,ar_skupina!L$2:M$136,2,FALSE())</f>
        <v>53</v>
      </c>
    </row>
    <row r="680" spans="1:17" ht="20.100000000000001" customHeight="1" x14ac:dyDescent="0.25">
      <c r="A680" s="67">
        <v>679</v>
      </c>
      <c r="B680" s="67">
        <v>19</v>
      </c>
      <c r="C680" s="68" t="s">
        <v>3523</v>
      </c>
      <c r="D680" s="68" t="s">
        <v>3524</v>
      </c>
      <c r="E680" s="67">
        <v>80678</v>
      </c>
      <c r="F680" s="67">
        <v>1008000678</v>
      </c>
      <c r="G680" s="68" t="s">
        <v>4354</v>
      </c>
      <c r="H680" s="68" t="s">
        <v>3673</v>
      </c>
      <c r="I680" s="69">
        <v>45200</v>
      </c>
      <c r="J680" s="69">
        <v>45200</v>
      </c>
      <c r="K680" s="76">
        <v>45565</v>
      </c>
      <c r="L680" s="68" t="s">
        <v>3674</v>
      </c>
      <c r="M680" s="71" t="s">
        <v>4488</v>
      </c>
      <c r="N680" t="s">
        <v>635</v>
      </c>
      <c r="O680" t="s">
        <v>1119</v>
      </c>
      <c r="P680" t="str">
        <f t="shared" si="10"/>
        <v>Red_23/24_UN_KAIS_1</v>
      </c>
      <c r="Q680">
        <f>VLOOKUP(P680,ar_skupina!L$2:M$136,2,FALSE())</f>
        <v>53</v>
      </c>
    </row>
    <row r="681" spans="1:17" ht="20.100000000000001" customHeight="1" x14ac:dyDescent="0.25">
      <c r="A681" s="67">
        <v>680</v>
      </c>
      <c r="B681" s="67">
        <v>19</v>
      </c>
      <c r="C681" s="68" t="s">
        <v>3308</v>
      </c>
      <c r="D681" s="68" t="s">
        <v>3525</v>
      </c>
      <c r="E681" s="67">
        <v>80679</v>
      </c>
      <c r="F681" s="67">
        <v>1008000679</v>
      </c>
      <c r="G681" s="68" t="s">
        <v>4355</v>
      </c>
      <c r="H681" s="68" t="s">
        <v>3673</v>
      </c>
      <c r="I681" s="69">
        <v>45200</v>
      </c>
      <c r="J681" s="69">
        <v>45200</v>
      </c>
      <c r="K681" s="76">
        <v>45565</v>
      </c>
      <c r="L681" s="68" t="s">
        <v>3674</v>
      </c>
      <c r="M681" s="71" t="s">
        <v>4488</v>
      </c>
      <c r="N681" t="s">
        <v>635</v>
      </c>
      <c r="O681" t="s">
        <v>1119</v>
      </c>
      <c r="P681" t="str">
        <f t="shared" si="10"/>
        <v>Red_23/24_UN_KAIS_1</v>
      </c>
      <c r="Q681">
        <f>VLOOKUP(P681,ar_skupina!L$2:M$136,2,FALSE())</f>
        <v>53</v>
      </c>
    </row>
    <row r="682" spans="1:17" ht="20.100000000000001" customHeight="1" x14ac:dyDescent="0.25">
      <c r="A682" s="67">
        <v>681</v>
      </c>
      <c r="B682" s="67">
        <v>19</v>
      </c>
      <c r="C682" s="68" t="s">
        <v>55</v>
      </c>
      <c r="D682" s="68" t="s">
        <v>2659</v>
      </c>
      <c r="E682" s="67">
        <v>80680</v>
      </c>
      <c r="F682" s="67">
        <v>1008000680</v>
      </c>
      <c r="G682" s="68" t="s">
        <v>4356</v>
      </c>
      <c r="H682" s="68" t="s">
        <v>3673</v>
      </c>
      <c r="I682" s="69">
        <v>45200</v>
      </c>
      <c r="J682" s="69">
        <v>45200</v>
      </c>
      <c r="K682" s="76">
        <v>45565</v>
      </c>
      <c r="L682" s="68" t="s">
        <v>3674</v>
      </c>
      <c r="M682" s="71" t="s">
        <v>4488</v>
      </c>
      <c r="N682" t="s">
        <v>635</v>
      </c>
      <c r="O682" t="s">
        <v>1119</v>
      </c>
      <c r="P682" t="str">
        <f t="shared" si="10"/>
        <v>Red_23/24_UN_KAIS_1</v>
      </c>
      <c r="Q682">
        <f>VLOOKUP(P682,ar_skupina!L$2:M$136,2,FALSE())</f>
        <v>53</v>
      </c>
    </row>
    <row r="683" spans="1:17" ht="20.100000000000001" customHeight="1" x14ac:dyDescent="0.25">
      <c r="A683" s="67">
        <v>682</v>
      </c>
      <c r="B683" s="67">
        <v>19</v>
      </c>
      <c r="C683" s="68" t="s">
        <v>2779</v>
      </c>
      <c r="D683" s="68" t="s">
        <v>3526</v>
      </c>
      <c r="E683" s="67">
        <v>80681</v>
      </c>
      <c r="F683" s="67">
        <v>1008000681</v>
      </c>
      <c r="G683" s="68" t="s">
        <v>4357</v>
      </c>
      <c r="H683" s="68" t="s">
        <v>3673</v>
      </c>
      <c r="I683" s="69">
        <v>45200</v>
      </c>
      <c r="J683" s="69">
        <v>45200</v>
      </c>
      <c r="K683" s="76">
        <v>45565</v>
      </c>
      <c r="L683" s="68" t="s">
        <v>3674</v>
      </c>
      <c r="M683" s="71" t="s">
        <v>4488</v>
      </c>
      <c r="N683" t="s">
        <v>635</v>
      </c>
      <c r="O683" t="s">
        <v>1119</v>
      </c>
      <c r="P683" t="str">
        <f t="shared" si="10"/>
        <v>Red_23/24_UN_KAIS_1</v>
      </c>
      <c r="Q683">
        <f>VLOOKUP(P683,ar_skupina!L$2:M$136,2,FALSE())</f>
        <v>53</v>
      </c>
    </row>
    <row r="684" spans="1:17" ht="20.100000000000001" customHeight="1" x14ac:dyDescent="0.25">
      <c r="A684" s="67">
        <v>683</v>
      </c>
      <c r="B684" s="67">
        <v>19</v>
      </c>
      <c r="C684" s="68" t="s">
        <v>3102</v>
      </c>
      <c r="D684" s="68" t="s">
        <v>3527</v>
      </c>
      <c r="E684" s="67">
        <v>80682</v>
      </c>
      <c r="F684" s="67">
        <v>1008000682</v>
      </c>
      <c r="G684" s="68" t="s">
        <v>4358</v>
      </c>
      <c r="H684" s="68" t="s">
        <v>3673</v>
      </c>
      <c r="I684" s="69">
        <v>45200</v>
      </c>
      <c r="J684" s="69">
        <v>45200</v>
      </c>
      <c r="K684" s="76">
        <v>45565</v>
      </c>
      <c r="L684" s="68" t="s">
        <v>3674</v>
      </c>
      <c r="M684" s="71" t="s">
        <v>4488</v>
      </c>
      <c r="N684" t="s">
        <v>635</v>
      </c>
      <c r="O684" t="s">
        <v>1119</v>
      </c>
      <c r="P684" t="str">
        <f t="shared" si="10"/>
        <v>Red_23/24_UN_KAIS_1</v>
      </c>
      <c r="Q684">
        <f>VLOOKUP(P684,ar_skupina!L$2:M$136,2,FALSE())</f>
        <v>53</v>
      </c>
    </row>
    <row r="685" spans="1:17" ht="20.100000000000001" customHeight="1" x14ac:dyDescent="0.25">
      <c r="A685" s="67">
        <v>684</v>
      </c>
      <c r="B685" s="67">
        <v>19</v>
      </c>
      <c r="C685" s="68" t="s">
        <v>3321</v>
      </c>
      <c r="D685" s="68" t="s">
        <v>3220</v>
      </c>
      <c r="E685" s="67">
        <v>80683</v>
      </c>
      <c r="F685" s="67">
        <v>1008000683</v>
      </c>
      <c r="G685" s="68" t="s">
        <v>4359</v>
      </c>
      <c r="H685" s="68" t="s">
        <v>3673</v>
      </c>
      <c r="I685" s="69">
        <v>45200</v>
      </c>
      <c r="J685" s="69">
        <v>45200</v>
      </c>
      <c r="K685" s="76">
        <v>45565</v>
      </c>
      <c r="L685" s="68" t="s">
        <v>3674</v>
      </c>
      <c r="M685" s="71" t="s">
        <v>4488</v>
      </c>
      <c r="N685" t="s">
        <v>635</v>
      </c>
      <c r="O685" t="s">
        <v>1119</v>
      </c>
      <c r="P685" t="str">
        <f t="shared" si="10"/>
        <v>Red_23/24_UN_KAIS_1</v>
      </c>
      <c r="Q685">
        <f>VLOOKUP(P685,ar_skupina!L$2:M$136,2,FALSE())</f>
        <v>53</v>
      </c>
    </row>
    <row r="686" spans="1:17" ht="20.100000000000001" customHeight="1" x14ac:dyDescent="0.25">
      <c r="A686" s="67">
        <v>685</v>
      </c>
      <c r="B686" s="67">
        <v>4</v>
      </c>
      <c r="C686" s="68" t="s">
        <v>3528</v>
      </c>
      <c r="D686" s="68" t="s">
        <v>3152</v>
      </c>
      <c r="E686" s="67">
        <v>80684</v>
      </c>
      <c r="F686" s="67">
        <v>1008000684</v>
      </c>
      <c r="G686" s="68" t="s">
        <v>4360</v>
      </c>
      <c r="H686" s="68" t="s">
        <v>3708</v>
      </c>
      <c r="I686" s="69">
        <v>44835</v>
      </c>
      <c r="J686" s="69">
        <v>45200</v>
      </c>
      <c r="K686" s="76">
        <v>45565</v>
      </c>
      <c r="L686" s="68" t="s">
        <v>3674</v>
      </c>
      <c r="M686" s="71" t="s">
        <v>4488</v>
      </c>
      <c r="N686" t="s">
        <v>635</v>
      </c>
      <c r="O686" t="s">
        <v>1119</v>
      </c>
      <c r="P686" t="str">
        <f t="shared" si="10"/>
        <v>Red_23/24_UN_KAIS_2</v>
      </c>
      <c r="Q686">
        <f>VLOOKUP(P686,ar_skupina!L$2:M$136,2,FALSE())</f>
        <v>66</v>
      </c>
    </row>
    <row r="687" spans="1:17" ht="20.100000000000001" customHeight="1" x14ac:dyDescent="0.25">
      <c r="A687" s="67">
        <v>686</v>
      </c>
      <c r="B687" s="67">
        <v>4</v>
      </c>
      <c r="C687" s="68" t="s">
        <v>2742</v>
      </c>
      <c r="D687" s="68" t="s">
        <v>3529</v>
      </c>
      <c r="E687" s="67">
        <v>80685</v>
      </c>
      <c r="F687" s="67">
        <v>1008000685</v>
      </c>
      <c r="G687" s="68" t="s">
        <v>4361</v>
      </c>
      <c r="H687" s="68" t="s">
        <v>3708</v>
      </c>
      <c r="I687" s="69">
        <v>44835</v>
      </c>
      <c r="J687" s="69">
        <v>45200</v>
      </c>
      <c r="K687" s="76">
        <v>45565</v>
      </c>
      <c r="L687" s="68" t="s">
        <v>3674</v>
      </c>
      <c r="M687" s="71" t="s">
        <v>4488</v>
      </c>
      <c r="N687" t="s">
        <v>635</v>
      </c>
      <c r="O687" t="s">
        <v>1119</v>
      </c>
      <c r="P687" t="str">
        <f t="shared" si="10"/>
        <v>Red_23/24_UN_KAIS_2</v>
      </c>
      <c r="Q687">
        <f>VLOOKUP(P687,ar_skupina!L$2:M$136,2,FALSE())</f>
        <v>66</v>
      </c>
    </row>
    <row r="688" spans="1:17" ht="20.100000000000001" customHeight="1" x14ac:dyDescent="0.25">
      <c r="A688" s="67">
        <v>687</v>
      </c>
      <c r="B688" s="67">
        <v>4</v>
      </c>
      <c r="C688" s="68" t="s">
        <v>3060</v>
      </c>
      <c r="D688" s="68" t="s">
        <v>3530</v>
      </c>
      <c r="E688" s="67">
        <v>80686</v>
      </c>
      <c r="F688" s="67">
        <v>1008000686</v>
      </c>
      <c r="G688" s="68" t="s">
        <v>4362</v>
      </c>
      <c r="H688" s="68" t="s">
        <v>3708</v>
      </c>
      <c r="I688" s="69">
        <v>44835</v>
      </c>
      <c r="J688" s="69">
        <v>45200</v>
      </c>
      <c r="K688" s="76">
        <v>45565</v>
      </c>
      <c r="L688" s="68" t="s">
        <v>3674</v>
      </c>
      <c r="M688" s="71" t="s">
        <v>4488</v>
      </c>
      <c r="N688" t="s">
        <v>635</v>
      </c>
      <c r="O688" t="s">
        <v>1119</v>
      </c>
      <c r="P688" t="str">
        <f t="shared" si="10"/>
        <v>Red_23/24_UN_KAIS_2</v>
      </c>
      <c r="Q688">
        <f>VLOOKUP(P688,ar_skupina!L$2:M$136,2,FALSE())</f>
        <v>66</v>
      </c>
    </row>
    <row r="689" spans="1:17" ht="20.100000000000001" customHeight="1" x14ac:dyDescent="0.25">
      <c r="A689" s="67">
        <v>688</v>
      </c>
      <c r="B689" s="67">
        <v>4</v>
      </c>
      <c r="C689" s="68" t="s">
        <v>2847</v>
      </c>
      <c r="D689" s="68" t="s">
        <v>3531</v>
      </c>
      <c r="E689" s="67">
        <v>80687</v>
      </c>
      <c r="F689" s="67">
        <v>1008000687</v>
      </c>
      <c r="G689" s="68" t="s">
        <v>4363</v>
      </c>
      <c r="H689" s="68" t="s">
        <v>3708</v>
      </c>
      <c r="I689" s="69">
        <v>44835</v>
      </c>
      <c r="J689" s="69">
        <v>45200</v>
      </c>
      <c r="K689" s="76">
        <v>45565</v>
      </c>
      <c r="L689" s="68" t="s">
        <v>3674</v>
      </c>
      <c r="M689" s="71" t="s">
        <v>4488</v>
      </c>
      <c r="N689" t="s">
        <v>635</v>
      </c>
      <c r="O689" t="s">
        <v>1119</v>
      </c>
      <c r="P689" t="str">
        <f t="shared" si="10"/>
        <v>Red_23/24_UN_KAIS_2</v>
      </c>
      <c r="Q689">
        <f>VLOOKUP(P689,ar_skupina!L$2:M$136,2,FALSE())</f>
        <v>66</v>
      </c>
    </row>
    <row r="690" spans="1:17" ht="20.100000000000001" customHeight="1" x14ac:dyDescent="0.25">
      <c r="A690" s="67">
        <v>689</v>
      </c>
      <c r="B690" s="67">
        <v>4</v>
      </c>
      <c r="C690" s="68" t="s">
        <v>3206</v>
      </c>
      <c r="D690" s="68" t="s">
        <v>2786</v>
      </c>
      <c r="E690" s="67">
        <v>80688</v>
      </c>
      <c r="F690" s="67">
        <v>1008000688</v>
      </c>
      <c r="G690" s="68" t="s">
        <v>4364</v>
      </c>
      <c r="H690" s="68" t="s">
        <v>3708</v>
      </c>
      <c r="I690" s="69">
        <v>44835</v>
      </c>
      <c r="J690" s="69">
        <v>45200</v>
      </c>
      <c r="K690" s="76">
        <v>45565</v>
      </c>
      <c r="L690" s="68" t="s">
        <v>3674</v>
      </c>
      <c r="M690" s="71" t="s">
        <v>4488</v>
      </c>
      <c r="N690" t="s">
        <v>635</v>
      </c>
      <c r="O690" t="s">
        <v>1119</v>
      </c>
      <c r="P690" t="str">
        <f t="shared" si="10"/>
        <v>Red_23/24_UN_KAIS_2</v>
      </c>
      <c r="Q690">
        <f>VLOOKUP(P690,ar_skupina!L$2:M$136,2,FALSE())</f>
        <v>66</v>
      </c>
    </row>
    <row r="691" spans="1:17" ht="20.100000000000001" customHeight="1" x14ac:dyDescent="0.25">
      <c r="A691" s="67">
        <v>690</v>
      </c>
      <c r="B691" s="67">
        <v>4</v>
      </c>
      <c r="C691" s="68" t="s">
        <v>3532</v>
      </c>
      <c r="D691" s="68" t="s">
        <v>3533</v>
      </c>
      <c r="E691" s="67">
        <v>80689</v>
      </c>
      <c r="F691" s="67">
        <v>1008000689</v>
      </c>
      <c r="G691" s="68" t="s">
        <v>4365</v>
      </c>
      <c r="H691" s="68" t="s">
        <v>3708</v>
      </c>
      <c r="I691" s="69">
        <v>44835</v>
      </c>
      <c r="J691" s="69">
        <v>45200</v>
      </c>
      <c r="K691" s="76">
        <v>45565</v>
      </c>
      <c r="L691" s="68" t="s">
        <v>3674</v>
      </c>
      <c r="M691" s="71" t="s">
        <v>4488</v>
      </c>
      <c r="N691" t="s">
        <v>635</v>
      </c>
      <c r="O691" t="s">
        <v>1119</v>
      </c>
      <c r="P691" t="str">
        <f t="shared" si="10"/>
        <v>Red_23/24_UN_KAIS_2</v>
      </c>
      <c r="Q691">
        <f>VLOOKUP(P691,ar_skupina!L$2:M$136,2,FALSE())</f>
        <v>66</v>
      </c>
    </row>
    <row r="692" spans="1:17" ht="20.100000000000001" customHeight="1" x14ac:dyDescent="0.25">
      <c r="A692" s="67">
        <v>691</v>
      </c>
      <c r="B692" s="67">
        <v>4</v>
      </c>
      <c r="C692" s="68" t="s">
        <v>2853</v>
      </c>
      <c r="D692" s="68" t="s">
        <v>3534</v>
      </c>
      <c r="E692" s="67">
        <v>80690</v>
      </c>
      <c r="F692" s="67">
        <v>1008000690</v>
      </c>
      <c r="G692" s="68" t="s">
        <v>4366</v>
      </c>
      <c r="H692" s="68" t="s">
        <v>3708</v>
      </c>
      <c r="I692" s="69">
        <v>44835</v>
      </c>
      <c r="J692" s="69">
        <v>45200</v>
      </c>
      <c r="K692" s="76">
        <v>45565</v>
      </c>
      <c r="L692" s="68" t="s">
        <v>3674</v>
      </c>
      <c r="M692" s="71" t="s">
        <v>4488</v>
      </c>
      <c r="N692" t="s">
        <v>635</v>
      </c>
      <c r="O692" t="s">
        <v>1119</v>
      </c>
      <c r="P692" t="str">
        <f t="shared" si="10"/>
        <v>Red_23/24_UN_KAIS_2</v>
      </c>
      <c r="Q692">
        <f>VLOOKUP(P692,ar_skupina!L$2:M$136,2,FALSE())</f>
        <v>66</v>
      </c>
    </row>
    <row r="693" spans="1:17" ht="20.100000000000001" customHeight="1" x14ac:dyDescent="0.25">
      <c r="A693" s="67">
        <v>692</v>
      </c>
      <c r="B693" s="67">
        <v>4</v>
      </c>
      <c r="C693" s="68" t="s">
        <v>3535</v>
      </c>
      <c r="D693" s="68" t="s">
        <v>3536</v>
      </c>
      <c r="E693" s="67">
        <v>80691</v>
      </c>
      <c r="F693" s="67">
        <v>1008000691</v>
      </c>
      <c r="G693" s="68" t="s">
        <v>4367</v>
      </c>
      <c r="H693" s="68" t="s">
        <v>3708</v>
      </c>
      <c r="I693" s="69">
        <v>44835</v>
      </c>
      <c r="J693" s="69">
        <v>45200</v>
      </c>
      <c r="K693" s="76">
        <v>45565</v>
      </c>
      <c r="L693" s="68" t="s">
        <v>3674</v>
      </c>
      <c r="M693" s="71" t="s">
        <v>4488</v>
      </c>
      <c r="N693" t="s">
        <v>635</v>
      </c>
      <c r="O693" t="s">
        <v>1119</v>
      </c>
      <c r="P693" t="str">
        <f t="shared" si="10"/>
        <v>Red_23/24_UN_KAIS_2</v>
      </c>
      <c r="Q693">
        <f>VLOOKUP(P693,ar_skupina!L$2:M$136,2,FALSE())</f>
        <v>66</v>
      </c>
    </row>
    <row r="694" spans="1:17" ht="20.100000000000001" customHeight="1" x14ac:dyDescent="0.25">
      <c r="A694" s="67">
        <v>693</v>
      </c>
      <c r="B694" s="67">
        <v>4</v>
      </c>
      <c r="C694" s="68" t="s">
        <v>3537</v>
      </c>
      <c r="D694" s="68" t="s">
        <v>3538</v>
      </c>
      <c r="E694" s="67">
        <v>80692</v>
      </c>
      <c r="F694" s="67">
        <v>1008000692</v>
      </c>
      <c r="G694" s="68" t="s">
        <v>4368</v>
      </c>
      <c r="H694" s="68" t="s">
        <v>3708</v>
      </c>
      <c r="I694" s="69">
        <v>44835</v>
      </c>
      <c r="J694" s="69">
        <v>45200</v>
      </c>
      <c r="K694" s="76">
        <v>45565</v>
      </c>
      <c r="L694" s="68" t="s">
        <v>3674</v>
      </c>
      <c r="M694" s="71" t="s">
        <v>4488</v>
      </c>
      <c r="N694" t="s">
        <v>635</v>
      </c>
      <c r="O694" t="s">
        <v>1119</v>
      </c>
      <c r="P694" t="str">
        <f t="shared" si="10"/>
        <v>Red_23/24_UN_KAIS_2</v>
      </c>
      <c r="Q694">
        <f>VLOOKUP(P694,ar_skupina!L$2:M$136,2,FALSE())</f>
        <v>66</v>
      </c>
    </row>
    <row r="695" spans="1:17" ht="20.100000000000001" customHeight="1" x14ac:dyDescent="0.25">
      <c r="A695" s="67">
        <v>694</v>
      </c>
      <c r="B695" s="67">
        <v>4</v>
      </c>
      <c r="C695" s="68" t="s">
        <v>2921</v>
      </c>
      <c r="D695" s="68" t="s">
        <v>3539</v>
      </c>
      <c r="E695" s="67">
        <v>80693</v>
      </c>
      <c r="F695" s="67">
        <v>1008000693</v>
      </c>
      <c r="G695" s="68" t="s">
        <v>4369</v>
      </c>
      <c r="H695" s="68" t="s">
        <v>3708</v>
      </c>
      <c r="I695" s="69">
        <v>44835</v>
      </c>
      <c r="J695" s="69">
        <v>45200</v>
      </c>
      <c r="K695" s="76">
        <v>45565</v>
      </c>
      <c r="L695" s="68" t="s">
        <v>3674</v>
      </c>
      <c r="M695" s="71" t="s">
        <v>4488</v>
      </c>
      <c r="N695" t="s">
        <v>635</v>
      </c>
      <c r="O695" t="s">
        <v>1119</v>
      </c>
      <c r="P695" t="str">
        <f t="shared" si="10"/>
        <v>Red_23/24_UN_KAIS_2</v>
      </c>
      <c r="Q695">
        <f>VLOOKUP(P695,ar_skupina!L$2:M$136,2,FALSE())</f>
        <v>66</v>
      </c>
    </row>
    <row r="696" spans="1:17" ht="20.100000000000001" customHeight="1" x14ac:dyDescent="0.25">
      <c r="A696" s="67">
        <v>695</v>
      </c>
      <c r="B696" s="67">
        <v>4</v>
      </c>
      <c r="C696" s="68" t="s">
        <v>3085</v>
      </c>
      <c r="D696" s="68" t="s">
        <v>3540</v>
      </c>
      <c r="E696" s="67">
        <v>80694</v>
      </c>
      <c r="F696" s="67">
        <v>1008000694</v>
      </c>
      <c r="G696" s="68" t="s">
        <v>4370</v>
      </c>
      <c r="H696" s="68" t="s">
        <v>3708</v>
      </c>
      <c r="I696" s="69">
        <v>44835</v>
      </c>
      <c r="J696" s="69">
        <v>45200</v>
      </c>
      <c r="K696" s="76">
        <v>45565</v>
      </c>
      <c r="L696" s="68" t="s">
        <v>3674</v>
      </c>
      <c r="M696" s="71" t="s">
        <v>4488</v>
      </c>
      <c r="N696" t="s">
        <v>635</v>
      </c>
      <c r="O696" t="s">
        <v>1119</v>
      </c>
      <c r="P696" t="str">
        <f t="shared" si="10"/>
        <v>Red_23/24_UN_KAIS_2</v>
      </c>
      <c r="Q696">
        <f>VLOOKUP(P696,ar_skupina!L$2:M$136,2,FALSE())</f>
        <v>66</v>
      </c>
    </row>
    <row r="697" spans="1:17" ht="20.100000000000001" customHeight="1" x14ac:dyDescent="0.25">
      <c r="A697" s="67">
        <v>696</v>
      </c>
      <c r="B697" s="67">
        <v>4</v>
      </c>
      <c r="C697" s="68" t="s">
        <v>3541</v>
      </c>
      <c r="D697" s="68" t="s">
        <v>2954</v>
      </c>
      <c r="E697" s="67">
        <v>80695</v>
      </c>
      <c r="F697" s="67">
        <v>1008000695</v>
      </c>
      <c r="G697" s="68" t="s">
        <v>4371</v>
      </c>
      <c r="H697" s="68" t="s">
        <v>3708</v>
      </c>
      <c r="I697" s="69">
        <v>44835</v>
      </c>
      <c r="J697" s="69">
        <v>45200</v>
      </c>
      <c r="K697" s="76">
        <v>45565</v>
      </c>
      <c r="L697" s="68" t="s">
        <v>3674</v>
      </c>
      <c r="M697" s="71" t="s">
        <v>4488</v>
      </c>
      <c r="N697" t="s">
        <v>635</v>
      </c>
      <c r="O697" t="s">
        <v>1119</v>
      </c>
      <c r="P697" t="str">
        <f t="shared" si="10"/>
        <v>Red_23/24_UN_KAIS_2</v>
      </c>
      <c r="Q697">
        <f>VLOOKUP(P697,ar_skupina!L$2:M$136,2,FALSE())</f>
        <v>66</v>
      </c>
    </row>
    <row r="698" spans="1:17" ht="20.100000000000001" customHeight="1" x14ac:dyDescent="0.25">
      <c r="A698" s="67">
        <v>697</v>
      </c>
      <c r="B698" s="67">
        <v>4</v>
      </c>
      <c r="C698" s="68" t="s">
        <v>2836</v>
      </c>
      <c r="D698" s="68" t="s">
        <v>3542</v>
      </c>
      <c r="E698" s="67">
        <v>80696</v>
      </c>
      <c r="F698" s="67">
        <v>1008000696</v>
      </c>
      <c r="G698" s="68" t="s">
        <v>4372</v>
      </c>
      <c r="H698" s="68" t="s">
        <v>3708</v>
      </c>
      <c r="I698" s="69">
        <v>44835</v>
      </c>
      <c r="J698" s="69">
        <v>45200</v>
      </c>
      <c r="K698" s="76">
        <v>45565</v>
      </c>
      <c r="L698" s="68" t="s">
        <v>3674</v>
      </c>
      <c r="M698" s="71" t="s">
        <v>4488</v>
      </c>
      <c r="N698" t="s">
        <v>635</v>
      </c>
      <c r="O698" t="s">
        <v>1119</v>
      </c>
      <c r="P698" t="str">
        <f t="shared" si="10"/>
        <v>Red_23/24_UN_KAIS_2</v>
      </c>
      <c r="Q698">
        <f>VLOOKUP(P698,ar_skupina!L$2:M$136,2,FALSE())</f>
        <v>66</v>
      </c>
    </row>
    <row r="699" spans="1:17" ht="20.100000000000001" customHeight="1" x14ac:dyDescent="0.25">
      <c r="A699" s="67">
        <v>698</v>
      </c>
      <c r="B699" s="67">
        <v>4</v>
      </c>
      <c r="C699" s="68" t="s">
        <v>3397</v>
      </c>
      <c r="D699" s="68" t="s">
        <v>3543</v>
      </c>
      <c r="E699" s="67">
        <v>80697</v>
      </c>
      <c r="F699" s="67">
        <v>1008000697</v>
      </c>
      <c r="G699" s="68" t="s">
        <v>4373</v>
      </c>
      <c r="H699" s="68" t="s">
        <v>3708</v>
      </c>
      <c r="I699" s="69">
        <v>44835</v>
      </c>
      <c r="J699" s="69">
        <v>45200</v>
      </c>
      <c r="K699" s="76">
        <v>45565</v>
      </c>
      <c r="L699" s="68" t="s">
        <v>3674</v>
      </c>
      <c r="M699" s="71" t="s">
        <v>4488</v>
      </c>
      <c r="N699" t="s">
        <v>635</v>
      </c>
      <c r="O699" t="s">
        <v>1119</v>
      </c>
      <c r="P699" t="str">
        <f t="shared" si="10"/>
        <v>Red_23/24_UN_KAIS_2</v>
      </c>
      <c r="Q699">
        <f>VLOOKUP(P699,ar_skupina!L$2:M$136,2,FALSE())</f>
        <v>66</v>
      </c>
    </row>
    <row r="700" spans="1:17" ht="20.100000000000001" customHeight="1" x14ac:dyDescent="0.25">
      <c r="A700" s="67">
        <v>699</v>
      </c>
      <c r="B700" s="67">
        <v>4</v>
      </c>
      <c r="C700" s="68" t="s">
        <v>2721</v>
      </c>
      <c r="D700" s="68" t="s">
        <v>3544</v>
      </c>
      <c r="E700" s="67">
        <v>80698</v>
      </c>
      <c r="F700" s="67">
        <v>1008000698</v>
      </c>
      <c r="G700" s="68" t="s">
        <v>4374</v>
      </c>
      <c r="H700" s="68" t="s">
        <v>3708</v>
      </c>
      <c r="I700" s="69">
        <v>44835</v>
      </c>
      <c r="J700" s="69">
        <v>45200</v>
      </c>
      <c r="K700" s="76">
        <v>45565</v>
      </c>
      <c r="L700" s="68" t="s">
        <v>3674</v>
      </c>
      <c r="M700" s="71" t="s">
        <v>4488</v>
      </c>
      <c r="N700" t="s">
        <v>635</v>
      </c>
      <c r="O700" t="s">
        <v>1119</v>
      </c>
      <c r="P700" t="str">
        <f t="shared" si="10"/>
        <v>Red_23/24_UN_KAIS_2</v>
      </c>
      <c r="Q700">
        <f>VLOOKUP(P700,ar_skupina!L$2:M$136,2,FALSE())</f>
        <v>66</v>
      </c>
    </row>
    <row r="701" spans="1:17" ht="20.100000000000001" customHeight="1" x14ac:dyDescent="0.25">
      <c r="A701" s="67">
        <v>700</v>
      </c>
      <c r="B701" s="67">
        <v>4</v>
      </c>
      <c r="C701" s="68" t="s">
        <v>2736</v>
      </c>
      <c r="D701" s="68" t="s">
        <v>3545</v>
      </c>
      <c r="E701" s="67">
        <v>80699</v>
      </c>
      <c r="F701" s="67">
        <v>1008000699</v>
      </c>
      <c r="G701" s="68" t="s">
        <v>4375</v>
      </c>
      <c r="H701" s="68" t="s">
        <v>3708</v>
      </c>
      <c r="I701" s="69">
        <v>44835</v>
      </c>
      <c r="J701" s="69">
        <v>45200</v>
      </c>
      <c r="K701" s="76">
        <v>45565</v>
      </c>
      <c r="L701" s="68" t="s">
        <v>3674</v>
      </c>
      <c r="M701" s="71" t="s">
        <v>4488</v>
      </c>
      <c r="N701" t="s">
        <v>635</v>
      </c>
      <c r="O701" t="s">
        <v>1119</v>
      </c>
      <c r="P701" t="str">
        <f t="shared" si="10"/>
        <v>Red_23/24_UN_KAIS_2</v>
      </c>
      <c r="Q701">
        <f>VLOOKUP(P701,ar_skupina!L$2:M$136,2,FALSE())</f>
        <v>66</v>
      </c>
    </row>
    <row r="702" spans="1:17" ht="20.100000000000001" customHeight="1" x14ac:dyDescent="0.25">
      <c r="A702" s="67">
        <v>701</v>
      </c>
      <c r="B702" s="67">
        <v>4</v>
      </c>
      <c r="C702" s="68" t="s">
        <v>2785</v>
      </c>
      <c r="D702" s="68" t="s">
        <v>3546</v>
      </c>
      <c r="E702" s="67">
        <v>80700</v>
      </c>
      <c r="F702" s="67">
        <v>1008000700</v>
      </c>
      <c r="G702" s="68" t="s">
        <v>4376</v>
      </c>
      <c r="H702" s="68" t="s">
        <v>3708</v>
      </c>
      <c r="I702" s="69">
        <v>44835</v>
      </c>
      <c r="J702" s="69">
        <v>45200</v>
      </c>
      <c r="K702" s="76">
        <v>45565</v>
      </c>
      <c r="L702" s="68" t="s">
        <v>3674</v>
      </c>
      <c r="M702" s="71" t="s">
        <v>4488</v>
      </c>
      <c r="N702" t="s">
        <v>635</v>
      </c>
      <c r="O702" t="s">
        <v>1119</v>
      </c>
      <c r="P702" t="str">
        <f t="shared" si="10"/>
        <v>Red_23/24_UN_KAIS_2</v>
      </c>
      <c r="Q702">
        <f>VLOOKUP(P702,ar_skupina!L$2:M$136,2,FALSE())</f>
        <v>66</v>
      </c>
    </row>
    <row r="703" spans="1:17" ht="20.100000000000001" customHeight="1" x14ac:dyDescent="0.25">
      <c r="A703" s="67">
        <v>702</v>
      </c>
      <c r="B703" s="67">
        <v>4</v>
      </c>
      <c r="C703" s="68" t="s">
        <v>3547</v>
      </c>
      <c r="D703" s="68" t="s">
        <v>3548</v>
      </c>
      <c r="E703" s="67">
        <v>80701</v>
      </c>
      <c r="F703" s="67">
        <v>1008000701</v>
      </c>
      <c r="G703" s="68" t="s">
        <v>4377</v>
      </c>
      <c r="H703" s="68" t="s">
        <v>3708</v>
      </c>
      <c r="I703" s="69">
        <v>44835</v>
      </c>
      <c r="J703" s="69">
        <v>45200</v>
      </c>
      <c r="K703" s="76">
        <v>45565</v>
      </c>
      <c r="L703" s="68" t="s">
        <v>3674</v>
      </c>
      <c r="M703" s="71" t="s">
        <v>4488</v>
      </c>
      <c r="N703" t="s">
        <v>635</v>
      </c>
      <c r="O703" t="s">
        <v>1119</v>
      </c>
      <c r="P703" t="str">
        <f t="shared" si="10"/>
        <v>Red_23/24_UN_KAIS_2</v>
      </c>
      <c r="Q703">
        <f>VLOOKUP(P703,ar_skupina!L$2:M$136,2,FALSE())</f>
        <v>66</v>
      </c>
    </row>
    <row r="704" spans="1:17" ht="20.100000000000001" customHeight="1" x14ac:dyDescent="0.25">
      <c r="A704" s="67">
        <v>703</v>
      </c>
      <c r="B704" s="67">
        <v>4</v>
      </c>
      <c r="C704" s="68" t="s">
        <v>3002</v>
      </c>
      <c r="D704" s="68" t="s">
        <v>3549</v>
      </c>
      <c r="E704" s="67">
        <v>80702</v>
      </c>
      <c r="F704" s="67">
        <v>1008000702</v>
      </c>
      <c r="G704" s="68" t="s">
        <v>4378</v>
      </c>
      <c r="H704" s="68" t="s">
        <v>3708</v>
      </c>
      <c r="I704" s="69">
        <v>44835</v>
      </c>
      <c r="J704" s="69">
        <v>45200</v>
      </c>
      <c r="K704" s="76">
        <v>45565</v>
      </c>
      <c r="L704" s="68" t="s">
        <v>3674</v>
      </c>
      <c r="M704" s="71" t="s">
        <v>4488</v>
      </c>
      <c r="N704" t="s">
        <v>635</v>
      </c>
      <c r="O704" t="s">
        <v>1119</v>
      </c>
      <c r="P704" t="str">
        <f t="shared" si="10"/>
        <v>Red_23/24_UN_KAIS_2</v>
      </c>
      <c r="Q704">
        <f>VLOOKUP(P704,ar_skupina!L$2:M$136,2,FALSE())</f>
        <v>66</v>
      </c>
    </row>
    <row r="705" spans="1:17" ht="20.100000000000001" customHeight="1" x14ac:dyDescent="0.25">
      <c r="A705" s="67">
        <v>704</v>
      </c>
      <c r="B705" s="67">
        <v>4</v>
      </c>
      <c r="C705" s="68" t="s">
        <v>3117</v>
      </c>
      <c r="D705" s="68" t="s">
        <v>3550</v>
      </c>
      <c r="E705" s="67">
        <v>80703</v>
      </c>
      <c r="F705" s="67">
        <v>1008000703</v>
      </c>
      <c r="G705" s="68" t="s">
        <v>4379</v>
      </c>
      <c r="H705" s="68" t="s">
        <v>3708</v>
      </c>
      <c r="I705" s="69">
        <v>44835</v>
      </c>
      <c r="J705" s="69">
        <v>45200</v>
      </c>
      <c r="K705" s="76">
        <v>45565</v>
      </c>
      <c r="L705" s="68" t="s">
        <v>3674</v>
      </c>
      <c r="M705" s="71" t="s">
        <v>4488</v>
      </c>
      <c r="N705" t="s">
        <v>635</v>
      </c>
      <c r="O705" t="s">
        <v>1119</v>
      </c>
      <c r="P705" t="str">
        <f t="shared" si="10"/>
        <v>Red_23/24_UN_KAIS_2</v>
      </c>
      <c r="Q705">
        <f>VLOOKUP(P705,ar_skupina!L$2:M$136,2,FALSE())</f>
        <v>66</v>
      </c>
    </row>
    <row r="706" spans="1:17" ht="20.100000000000001" customHeight="1" x14ac:dyDescent="0.25">
      <c r="A706" s="67">
        <v>705</v>
      </c>
      <c r="B706" s="67">
        <v>4</v>
      </c>
      <c r="C706" s="68" t="s">
        <v>3040</v>
      </c>
      <c r="D706" s="68" t="s">
        <v>3075</v>
      </c>
      <c r="E706" s="67">
        <v>80704</v>
      </c>
      <c r="F706" s="67">
        <v>1008000704</v>
      </c>
      <c r="G706" s="68" t="s">
        <v>4380</v>
      </c>
      <c r="H706" s="68" t="s">
        <v>3708</v>
      </c>
      <c r="I706" s="69">
        <v>44835</v>
      </c>
      <c r="J706" s="69">
        <v>45200</v>
      </c>
      <c r="K706" s="76">
        <v>45565</v>
      </c>
      <c r="L706" s="68" t="s">
        <v>3674</v>
      </c>
      <c r="M706" s="71" t="s">
        <v>4488</v>
      </c>
      <c r="N706" t="s">
        <v>635</v>
      </c>
      <c r="O706" t="s">
        <v>1119</v>
      </c>
      <c r="P706" t="str">
        <f t="shared" ref="P706:P769" si="11">+_xlfn.CONCAT(PROPER(L706),"_23/24_",N706,"_",O707,"_",H706)</f>
        <v>Red_23/24_UN_KAIS_2</v>
      </c>
      <c r="Q706">
        <f>VLOOKUP(P706,ar_skupina!L$2:M$136,2,FALSE())</f>
        <v>66</v>
      </c>
    </row>
    <row r="707" spans="1:17" ht="20.100000000000001" customHeight="1" x14ac:dyDescent="0.25">
      <c r="A707" s="67">
        <v>706</v>
      </c>
      <c r="B707" s="67">
        <v>4</v>
      </c>
      <c r="C707" s="68" t="s">
        <v>3551</v>
      </c>
      <c r="D707" s="68" t="s">
        <v>3552</v>
      </c>
      <c r="E707" s="67">
        <v>80705</v>
      </c>
      <c r="F707" s="67">
        <v>1008000705</v>
      </c>
      <c r="G707" s="68" t="s">
        <v>4381</v>
      </c>
      <c r="H707" s="68" t="s">
        <v>3708</v>
      </c>
      <c r="I707" s="69">
        <v>44835</v>
      </c>
      <c r="J707" s="69">
        <v>45200</v>
      </c>
      <c r="K707" s="76">
        <v>45565</v>
      </c>
      <c r="L707" s="68" t="s">
        <v>3674</v>
      </c>
      <c r="M707" s="71" t="s">
        <v>4488</v>
      </c>
      <c r="N707" t="s">
        <v>635</v>
      </c>
      <c r="O707" t="s">
        <v>1119</v>
      </c>
      <c r="P707" t="str">
        <f t="shared" si="11"/>
        <v>Red_23/24_UN_KAIS_2</v>
      </c>
      <c r="Q707">
        <f>VLOOKUP(P707,ar_skupina!L$2:M$136,2,FALSE())</f>
        <v>66</v>
      </c>
    </row>
    <row r="708" spans="1:17" ht="20.100000000000001" customHeight="1" x14ac:dyDescent="0.25">
      <c r="A708" s="67">
        <v>707</v>
      </c>
      <c r="B708" s="67">
        <v>4</v>
      </c>
      <c r="C708" s="68" t="s">
        <v>3553</v>
      </c>
      <c r="D708" s="68" t="s">
        <v>3554</v>
      </c>
      <c r="E708" s="67">
        <v>80706</v>
      </c>
      <c r="F708" s="67">
        <v>1008000706</v>
      </c>
      <c r="G708" s="68" t="s">
        <v>4382</v>
      </c>
      <c r="H708" s="68" t="s">
        <v>3708</v>
      </c>
      <c r="I708" s="69">
        <v>44835</v>
      </c>
      <c r="J708" s="69">
        <v>45200</v>
      </c>
      <c r="K708" s="76">
        <v>45565</v>
      </c>
      <c r="L708" s="68" t="s">
        <v>3674</v>
      </c>
      <c r="M708" s="71" t="s">
        <v>4488</v>
      </c>
      <c r="N708" t="s">
        <v>635</v>
      </c>
      <c r="O708" t="s">
        <v>1119</v>
      </c>
      <c r="P708" t="str">
        <f t="shared" si="11"/>
        <v>Red_23/24_UN_KAIS_2</v>
      </c>
      <c r="Q708">
        <f>VLOOKUP(P708,ar_skupina!L$2:M$136,2,FALSE())</f>
        <v>66</v>
      </c>
    </row>
    <row r="709" spans="1:17" ht="20.100000000000001" customHeight="1" x14ac:dyDescent="0.25">
      <c r="A709" s="67">
        <v>708</v>
      </c>
      <c r="B709" s="67">
        <v>4</v>
      </c>
      <c r="C709" s="68" t="s">
        <v>2601</v>
      </c>
      <c r="D709" s="68" t="s">
        <v>3429</v>
      </c>
      <c r="E709" s="67">
        <v>80707</v>
      </c>
      <c r="F709" s="67">
        <v>1008000707</v>
      </c>
      <c r="G709" s="68" t="s">
        <v>4383</v>
      </c>
      <c r="H709" s="68" t="s">
        <v>3708</v>
      </c>
      <c r="I709" s="69">
        <v>44835</v>
      </c>
      <c r="J709" s="69">
        <v>45200</v>
      </c>
      <c r="K709" s="76">
        <v>45565</v>
      </c>
      <c r="L709" s="68" t="s">
        <v>3674</v>
      </c>
      <c r="M709" s="71" t="s">
        <v>4488</v>
      </c>
      <c r="N709" t="s">
        <v>635</v>
      </c>
      <c r="O709" t="s">
        <v>1119</v>
      </c>
      <c r="P709" t="str">
        <f t="shared" si="11"/>
        <v>Red_23/24_UN_KAIS_2</v>
      </c>
      <c r="Q709">
        <f>VLOOKUP(P709,ar_skupina!L$2:M$136,2,FALSE())</f>
        <v>66</v>
      </c>
    </row>
    <row r="710" spans="1:17" ht="20.100000000000001" customHeight="1" x14ac:dyDescent="0.25">
      <c r="A710" s="67">
        <v>709</v>
      </c>
      <c r="B710" s="67">
        <v>4</v>
      </c>
      <c r="C710" s="68" t="s">
        <v>3031</v>
      </c>
      <c r="D710" s="68" t="s">
        <v>2953</v>
      </c>
      <c r="E710" s="67">
        <v>80708</v>
      </c>
      <c r="F710" s="67">
        <v>1008000708</v>
      </c>
      <c r="G710" s="68" t="s">
        <v>4384</v>
      </c>
      <c r="H710" s="68" t="s">
        <v>3708</v>
      </c>
      <c r="I710" s="69">
        <v>44835</v>
      </c>
      <c r="J710" s="69">
        <v>45200</v>
      </c>
      <c r="K710" s="76">
        <v>45565</v>
      </c>
      <c r="L710" s="68" t="s">
        <v>3674</v>
      </c>
      <c r="M710" s="71" t="s">
        <v>4488</v>
      </c>
      <c r="N710" t="s">
        <v>635</v>
      </c>
      <c r="O710" t="s">
        <v>1119</v>
      </c>
      <c r="P710" t="str">
        <f t="shared" si="11"/>
        <v>Red_23/24_UN_KAIS_2</v>
      </c>
      <c r="Q710">
        <f>VLOOKUP(P710,ar_skupina!L$2:M$136,2,FALSE())</f>
        <v>66</v>
      </c>
    </row>
    <row r="711" spans="1:17" ht="20.100000000000001" customHeight="1" x14ac:dyDescent="0.25">
      <c r="A711" s="67">
        <v>710</v>
      </c>
      <c r="B711" s="67">
        <v>4</v>
      </c>
      <c r="C711" s="68" t="s">
        <v>3476</v>
      </c>
      <c r="D711" s="68" t="s">
        <v>3555</v>
      </c>
      <c r="E711" s="67">
        <v>80709</v>
      </c>
      <c r="F711" s="67">
        <v>1008000709</v>
      </c>
      <c r="G711" s="68" t="s">
        <v>4385</v>
      </c>
      <c r="H711" s="68" t="s">
        <v>3708</v>
      </c>
      <c r="I711" s="69">
        <v>44835</v>
      </c>
      <c r="J711" s="69">
        <v>45200</v>
      </c>
      <c r="K711" s="76">
        <v>45565</v>
      </c>
      <c r="L711" s="68" t="s">
        <v>3674</v>
      </c>
      <c r="M711" s="71" t="s">
        <v>4488</v>
      </c>
      <c r="N711" t="s">
        <v>635</v>
      </c>
      <c r="O711" t="s">
        <v>1119</v>
      </c>
      <c r="P711" t="str">
        <f t="shared" si="11"/>
        <v>Red_23/24_UN_KAIS_2</v>
      </c>
      <c r="Q711">
        <f>VLOOKUP(P711,ar_skupina!L$2:M$136,2,FALSE())</f>
        <v>66</v>
      </c>
    </row>
    <row r="712" spans="1:17" ht="20.100000000000001" customHeight="1" x14ac:dyDescent="0.25">
      <c r="A712" s="67">
        <v>711</v>
      </c>
      <c r="B712" s="67">
        <v>4</v>
      </c>
      <c r="C712" s="68" t="s">
        <v>3556</v>
      </c>
      <c r="D712" s="68" t="s">
        <v>2663</v>
      </c>
      <c r="E712" s="67">
        <v>80710</v>
      </c>
      <c r="F712" s="67">
        <v>1008000710</v>
      </c>
      <c r="G712" s="68" t="s">
        <v>4386</v>
      </c>
      <c r="H712" s="68" t="s">
        <v>3725</v>
      </c>
      <c r="I712" s="69">
        <v>44470</v>
      </c>
      <c r="J712" s="69">
        <v>45200</v>
      </c>
      <c r="K712" s="76">
        <v>45565</v>
      </c>
      <c r="L712" s="68" t="s">
        <v>3674</v>
      </c>
      <c r="M712" s="71" t="s">
        <v>4488</v>
      </c>
      <c r="N712" t="s">
        <v>635</v>
      </c>
      <c r="O712" t="s">
        <v>1119</v>
      </c>
      <c r="P712" t="str">
        <f t="shared" si="11"/>
        <v>Red_23/24_UN_KAIS_3</v>
      </c>
      <c r="Q712">
        <f>VLOOKUP(P712,ar_skupina!L$2:M$136,2,FALSE())</f>
        <v>73</v>
      </c>
    </row>
    <row r="713" spans="1:17" ht="20.100000000000001" customHeight="1" x14ac:dyDescent="0.25">
      <c r="A713" s="67">
        <v>712</v>
      </c>
      <c r="B713" s="67">
        <v>4</v>
      </c>
      <c r="C713" s="68" t="s">
        <v>3557</v>
      </c>
      <c r="D713" s="68" t="s">
        <v>3558</v>
      </c>
      <c r="E713" s="67">
        <v>80711</v>
      </c>
      <c r="F713" s="67">
        <v>1008000711</v>
      </c>
      <c r="G713" s="68" t="s">
        <v>4387</v>
      </c>
      <c r="H713" s="68" t="s">
        <v>3725</v>
      </c>
      <c r="I713" s="69">
        <v>44470</v>
      </c>
      <c r="J713" s="69">
        <v>45200</v>
      </c>
      <c r="K713" s="76">
        <v>45565</v>
      </c>
      <c r="L713" s="68" t="s">
        <v>3674</v>
      </c>
      <c r="M713" s="71" t="s">
        <v>4488</v>
      </c>
      <c r="N713" t="s">
        <v>635</v>
      </c>
      <c r="O713" t="s">
        <v>1119</v>
      </c>
      <c r="P713" t="str">
        <f t="shared" si="11"/>
        <v>Red_23/24_UN_KAIS_3</v>
      </c>
      <c r="Q713">
        <f>VLOOKUP(P713,ar_skupina!L$2:M$136,2,FALSE())</f>
        <v>73</v>
      </c>
    </row>
    <row r="714" spans="1:17" ht="20.100000000000001" customHeight="1" x14ac:dyDescent="0.25">
      <c r="A714" s="67">
        <v>713</v>
      </c>
      <c r="B714" s="67">
        <v>4</v>
      </c>
      <c r="C714" s="68" t="s">
        <v>2836</v>
      </c>
      <c r="D714" s="68" t="s">
        <v>2844</v>
      </c>
      <c r="E714" s="67">
        <v>80712</v>
      </c>
      <c r="F714" s="67">
        <v>1008000712</v>
      </c>
      <c r="G714" s="68" t="s">
        <v>4388</v>
      </c>
      <c r="H714" s="68" t="s">
        <v>3725</v>
      </c>
      <c r="I714" s="69">
        <v>44470</v>
      </c>
      <c r="J714" s="69">
        <v>45200</v>
      </c>
      <c r="K714" s="76">
        <v>45565</v>
      </c>
      <c r="L714" s="68" t="s">
        <v>3674</v>
      </c>
      <c r="M714" s="71" t="s">
        <v>4488</v>
      </c>
      <c r="N714" t="s">
        <v>635</v>
      </c>
      <c r="O714" t="s">
        <v>1119</v>
      </c>
      <c r="P714" t="str">
        <f t="shared" si="11"/>
        <v>Red_23/24_UN_KAIS_3</v>
      </c>
      <c r="Q714">
        <f>VLOOKUP(P714,ar_skupina!L$2:M$136,2,FALSE())</f>
        <v>73</v>
      </c>
    </row>
    <row r="715" spans="1:17" ht="20.100000000000001" customHeight="1" x14ac:dyDescent="0.25">
      <c r="A715" s="67">
        <v>714</v>
      </c>
      <c r="B715" s="67">
        <v>4</v>
      </c>
      <c r="C715" s="68" t="s">
        <v>3165</v>
      </c>
      <c r="D715" s="68" t="s">
        <v>3559</v>
      </c>
      <c r="E715" s="67">
        <v>80713</v>
      </c>
      <c r="F715" s="67">
        <v>1008000713</v>
      </c>
      <c r="G715" s="68" t="s">
        <v>4389</v>
      </c>
      <c r="H715" s="68" t="s">
        <v>3725</v>
      </c>
      <c r="I715" s="69">
        <v>44470</v>
      </c>
      <c r="J715" s="69">
        <v>45200</v>
      </c>
      <c r="K715" s="76">
        <v>45565</v>
      </c>
      <c r="L715" s="68" t="s">
        <v>3674</v>
      </c>
      <c r="M715" s="71" t="s">
        <v>4488</v>
      </c>
      <c r="N715" t="s">
        <v>635</v>
      </c>
      <c r="O715" t="s">
        <v>1119</v>
      </c>
      <c r="P715" t="str">
        <f t="shared" si="11"/>
        <v>Red_23/24_UN_KAIS_3</v>
      </c>
      <c r="Q715">
        <f>VLOOKUP(P715,ar_skupina!L$2:M$136,2,FALSE())</f>
        <v>73</v>
      </c>
    </row>
    <row r="716" spans="1:17" ht="20.100000000000001" customHeight="1" x14ac:dyDescent="0.25">
      <c r="A716" s="67">
        <v>715</v>
      </c>
      <c r="B716" s="67">
        <v>4</v>
      </c>
      <c r="C716" s="68" t="s">
        <v>3397</v>
      </c>
      <c r="D716" s="68" t="s">
        <v>3560</v>
      </c>
      <c r="E716" s="67">
        <v>80714</v>
      </c>
      <c r="F716" s="67">
        <v>1008000714</v>
      </c>
      <c r="G716" s="68" t="s">
        <v>4390</v>
      </c>
      <c r="H716" s="68" t="s">
        <v>3725</v>
      </c>
      <c r="I716" s="69">
        <v>44470</v>
      </c>
      <c r="J716" s="69">
        <v>45200</v>
      </c>
      <c r="K716" s="76">
        <v>45565</v>
      </c>
      <c r="L716" s="68" t="s">
        <v>3674</v>
      </c>
      <c r="M716" s="71" t="s">
        <v>4488</v>
      </c>
      <c r="N716" t="s">
        <v>635</v>
      </c>
      <c r="O716" t="s">
        <v>1119</v>
      </c>
      <c r="P716" t="str">
        <f t="shared" si="11"/>
        <v>Red_23/24_UN_KAIS_3</v>
      </c>
      <c r="Q716">
        <f>VLOOKUP(P716,ar_skupina!L$2:M$136,2,FALSE())</f>
        <v>73</v>
      </c>
    </row>
    <row r="717" spans="1:17" ht="20.100000000000001" customHeight="1" x14ac:dyDescent="0.25">
      <c r="A717" s="67">
        <v>716</v>
      </c>
      <c r="B717" s="67">
        <v>4</v>
      </c>
      <c r="C717" s="68" t="s">
        <v>2704</v>
      </c>
      <c r="D717" s="68" t="s">
        <v>3561</v>
      </c>
      <c r="E717" s="67">
        <v>80715</v>
      </c>
      <c r="F717" s="67">
        <v>1008000715</v>
      </c>
      <c r="G717" s="68" t="s">
        <v>4391</v>
      </c>
      <c r="H717" s="68" t="s">
        <v>3725</v>
      </c>
      <c r="I717" s="69">
        <v>44470</v>
      </c>
      <c r="J717" s="69">
        <v>45200</v>
      </c>
      <c r="K717" s="76">
        <v>45565</v>
      </c>
      <c r="L717" s="68" t="s">
        <v>3674</v>
      </c>
      <c r="M717" s="71" t="s">
        <v>4488</v>
      </c>
      <c r="N717" t="s">
        <v>635</v>
      </c>
      <c r="O717" t="s">
        <v>1119</v>
      </c>
      <c r="P717" t="str">
        <f t="shared" si="11"/>
        <v>Red_23/24_UN_KAIS_3</v>
      </c>
      <c r="Q717">
        <f>VLOOKUP(P717,ar_skupina!L$2:M$136,2,FALSE())</f>
        <v>73</v>
      </c>
    </row>
    <row r="718" spans="1:17" ht="20.100000000000001" customHeight="1" x14ac:dyDescent="0.25">
      <c r="A718" s="67">
        <v>717</v>
      </c>
      <c r="B718" s="67">
        <v>4</v>
      </c>
      <c r="C718" s="68" t="s">
        <v>2951</v>
      </c>
      <c r="D718" s="68" t="s">
        <v>3562</v>
      </c>
      <c r="E718" s="67">
        <v>80716</v>
      </c>
      <c r="F718" s="67">
        <v>1008000716</v>
      </c>
      <c r="G718" s="68" t="s">
        <v>4392</v>
      </c>
      <c r="H718" s="68" t="s">
        <v>3725</v>
      </c>
      <c r="I718" s="69">
        <v>44470</v>
      </c>
      <c r="J718" s="69">
        <v>45200</v>
      </c>
      <c r="K718" s="76">
        <v>45565</v>
      </c>
      <c r="L718" s="68" t="s">
        <v>3674</v>
      </c>
      <c r="M718" s="71" t="s">
        <v>4488</v>
      </c>
      <c r="N718" t="s">
        <v>635</v>
      </c>
      <c r="O718" t="s">
        <v>1119</v>
      </c>
      <c r="P718" t="str">
        <f t="shared" si="11"/>
        <v>Red_23/24_UN_KAIS_3</v>
      </c>
      <c r="Q718">
        <f>VLOOKUP(P718,ar_skupina!L$2:M$136,2,FALSE())</f>
        <v>73</v>
      </c>
    </row>
    <row r="719" spans="1:17" ht="20.100000000000001" customHeight="1" x14ac:dyDescent="0.25">
      <c r="A719" s="67">
        <v>718</v>
      </c>
      <c r="B719" s="67">
        <v>4</v>
      </c>
      <c r="C719" s="68" t="s">
        <v>3338</v>
      </c>
      <c r="D719" s="68" t="s">
        <v>3422</v>
      </c>
      <c r="E719" s="67">
        <v>80717</v>
      </c>
      <c r="F719" s="67">
        <v>1008000717</v>
      </c>
      <c r="G719" s="68" t="s">
        <v>4393</v>
      </c>
      <c r="H719" s="68" t="s">
        <v>2692</v>
      </c>
      <c r="I719" s="69">
        <v>44105</v>
      </c>
      <c r="J719" s="69">
        <v>45200</v>
      </c>
      <c r="K719" s="76">
        <v>45565</v>
      </c>
      <c r="L719" s="68" t="s">
        <v>3674</v>
      </c>
      <c r="M719" s="71" t="s">
        <v>4488</v>
      </c>
      <c r="N719" t="s">
        <v>635</v>
      </c>
      <c r="O719" t="s">
        <v>1119</v>
      </c>
    </row>
    <row r="720" spans="1:17" ht="20.100000000000001" customHeight="1" x14ac:dyDescent="0.25">
      <c r="A720" s="67">
        <v>719</v>
      </c>
      <c r="B720" s="67">
        <v>4</v>
      </c>
      <c r="C720" s="68" t="s">
        <v>3155</v>
      </c>
      <c r="D720" s="68" t="s">
        <v>2928</v>
      </c>
      <c r="E720" s="67">
        <v>80718</v>
      </c>
      <c r="F720" s="67">
        <v>1008000718</v>
      </c>
      <c r="G720" s="68" t="s">
        <v>4394</v>
      </c>
      <c r="H720" s="68">
        <v>1</v>
      </c>
      <c r="I720" s="69">
        <v>44105</v>
      </c>
      <c r="J720" s="69">
        <v>45200</v>
      </c>
      <c r="K720" s="76">
        <v>45565</v>
      </c>
      <c r="L720" s="68" t="s">
        <v>3674</v>
      </c>
      <c r="M720" s="71" t="s">
        <v>4491</v>
      </c>
      <c r="N720" t="s">
        <v>635</v>
      </c>
      <c r="O720" t="s">
        <v>1119</v>
      </c>
      <c r="P720" t="str">
        <f t="shared" si="11"/>
        <v>Red_23/24_UN_KAIS_1</v>
      </c>
      <c r="Q720">
        <f>VLOOKUP(P720,ar_skupina!L$2:M$136,2,FALSE())</f>
        <v>53</v>
      </c>
    </row>
    <row r="721" spans="1:17" ht="20.100000000000001" customHeight="1" x14ac:dyDescent="0.25">
      <c r="A721" s="67">
        <v>720</v>
      </c>
      <c r="B721" s="67">
        <v>4</v>
      </c>
      <c r="C721" s="68" t="s">
        <v>2852</v>
      </c>
      <c r="D721" s="68" t="s">
        <v>3086</v>
      </c>
      <c r="E721" s="67">
        <v>80719</v>
      </c>
      <c r="F721" s="67">
        <v>1008000719</v>
      </c>
      <c r="G721" s="68" t="s">
        <v>4395</v>
      </c>
      <c r="H721" s="68">
        <v>1</v>
      </c>
      <c r="I721" s="69">
        <v>44105</v>
      </c>
      <c r="J721" s="69">
        <v>45200</v>
      </c>
      <c r="K721" s="76">
        <v>45565</v>
      </c>
      <c r="L721" s="68" t="s">
        <v>3674</v>
      </c>
      <c r="M721" s="71" t="s">
        <v>4491</v>
      </c>
      <c r="N721" t="s">
        <v>635</v>
      </c>
      <c r="O721" t="s">
        <v>1119</v>
      </c>
      <c r="P721" t="str">
        <f t="shared" si="11"/>
        <v>Red_23/24_UN_KAIS_1</v>
      </c>
      <c r="Q721">
        <f>VLOOKUP(P721,ar_skupina!L$2:M$136,2,FALSE())</f>
        <v>53</v>
      </c>
    </row>
    <row r="722" spans="1:17" ht="20.100000000000001" customHeight="1" x14ac:dyDescent="0.25">
      <c r="A722" s="67">
        <v>721</v>
      </c>
      <c r="B722" s="67">
        <v>4</v>
      </c>
      <c r="C722" s="68" t="s">
        <v>3110</v>
      </c>
      <c r="D722" s="68" t="s">
        <v>3563</v>
      </c>
      <c r="E722" s="67">
        <v>80720</v>
      </c>
      <c r="F722" s="67">
        <v>1008000720</v>
      </c>
      <c r="G722" s="68" t="s">
        <v>4396</v>
      </c>
      <c r="H722" s="68">
        <v>2</v>
      </c>
      <c r="I722" s="69">
        <v>44105</v>
      </c>
      <c r="J722" s="69">
        <v>45200</v>
      </c>
      <c r="K722" s="76">
        <v>45565</v>
      </c>
      <c r="L722" s="68" t="s">
        <v>3674</v>
      </c>
      <c r="M722" s="71" t="s">
        <v>4491</v>
      </c>
      <c r="N722" t="s">
        <v>635</v>
      </c>
      <c r="O722" t="s">
        <v>1119</v>
      </c>
      <c r="P722" t="str">
        <f t="shared" si="11"/>
        <v>Red_23/24_UN_IPOS_2</v>
      </c>
      <c r="Q722">
        <f>VLOOKUP(P722,ar_skupina!L$2:M$136,2,FALSE())</f>
        <v>65</v>
      </c>
    </row>
    <row r="723" spans="1:17" ht="20.100000000000001" customHeight="1" x14ac:dyDescent="0.25">
      <c r="A723" s="67">
        <v>722</v>
      </c>
      <c r="B723" s="67">
        <v>24</v>
      </c>
      <c r="C723" s="68" t="s">
        <v>3519</v>
      </c>
      <c r="D723" s="68" t="s">
        <v>3564</v>
      </c>
      <c r="E723" s="67">
        <v>80721</v>
      </c>
      <c r="F723" s="67">
        <v>1008000721</v>
      </c>
      <c r="G723" s="68" t="s">
        <v>4397</v>
      </c>
      <c r="H723" s="68" t="s">
        <v>3673</v>
      </c>
      <c r="I723" s="69">
        <v>45200</v>
      </c>
      <c r="J723" s="69">
        <v>45200</v>
      </c>
      <c r="K723" s="76">
        <v>45565</v>
      </c>
      <c r="L723" s="68" t="s">
        <v>3674</v>
      </c>
      <c r="M723" s="71" t="s">
        <v>4488</v>
      </c>
      <c r="N723" t="s">
        <v>652</v>
      </c>
      <c r="O723" t="s">
        <v>1118</v>
      </c>
      <c r="P723" t="str">
        <f t="shared" si="11"/>
        <v>Red_23/24_MA_IPOS_1</v>
      </c>
      <c r="Q723">
        <f>VLOOKUP(P723,ar_skupina!L$2:M$136,2,FALSE())</f>
        <v>80</v>
      </c>
    </row>
    <row r="724" spans="1:17" ht="20.100000000000001" customHeight="1" x14ac:dyDescent="0.25">
      <c r="A724" s="67">
        <v>723</v>
      </c>
      <c r="B724" s="67">
        <v>9</v>
      </c>
      <c r="C724" s="68" t="s">
        <v>3183</v>
      </c>
      <c r="D724" s="68" t="s">
        <v>3565</v>
      </c>
      <c r="E724" s="67">
        <v>80722</v>
      </c>
      <c r="F724" s="67">
        <v>1008000722</v>
      </c>
      <c r="G724" s="68" t="s">
        <v>4398</v>
      </c>
      <c r="H724" s="68" t="s">
        <v>3708</v>
      </c>
      <c r="I724" s="69">
        <v>44835</v>
      </c>
      <c r="J724" s="69">
        <v>45200</v>
      </c>
      <c r="K724" s="76">
        <v>45565</v>
      </c>
      <c r="L724" s="68" t="s">
        <v>3674</v>
      </c>
      <c r="M724" s="71" t="s">
        <v>4488</v>
      </c>
      <c r="N724" t="s">
        <v>652</v>
      </c>
      <c r="O724" t="s">
        <v>1118</v>
      </c>
      <c r="P724" t="str">
        <f t="shared" si="11"/>
        <v>Red_23/24_MA_IPOS_2</v>
      </c>
      <c r="Q724">
        <f>VLOOKUP(P724,ar_skupina!L$2:M$136,2,FALSE())</f>
        <v>85</v>
      </c>
    </row>
    <row r="725" spans="1:17" ht="20.100000000000001" customHeight="1" x14ac:dyDescent="0.25">
      <c r="A725" s="67">
        <v>724</v>
      </c>
      <c r="B725" s="67">
        <v>9</v>
      </c>
      <c r="C725" s="68" t="s">
        <v>2589</v>
      </c>
      <c r="D725" s="68" t="s">
        <v>3566</v>
      </c>
      <c r="E725" s="67">
        <v>80723</v>
      </c>
      <c r="F725" s="67">
        <v>1008000723</v>
      </c>
      <c r="G725" s="68" t="s">
        <v>4399</v>
      </c>
      <c r="H725" s="68" t="s">
        <v>2692</v>
      </c>
      <c r="I725" s="69">
        <v>44105</v>
      </c>
      <c r="J725" s="69">
        <v>45200</v>
      </c>
      <c r="K725" s="76">
        <v>45565</v>
      </c>
      <c r="L725" s="68" t="s">
        <v>3674</v>
      </c>
      <c r="M725" s="71" t="s">
        <v>4488</v>
      </c>
      <c r="N725" t="s">
        <v>652</v>
      </c>
      <c r="O725" t="s">
        <v>1118</v>
      </c>
    </row>
    <row r="726" spans="1:17" ht="20.100000000000001" customHeight="1" x14ac:dyDescent="0.25">
      <c r="A726" s="67">
        <v>725</v>
      </c>
      <c r="B726" s="67">
        <v>9</v>
      </c>
      <c r="C726" s="68" t="s">
        <v>3567</v>
      </c>
      <c r="D726" s="68" t="s">
        <v>3568</v>
      </c>
      <c r="E726" s="67">
        <v>80724</v>
      </c>
      <c r="F726" s="67">
        <v>1008000724</v>
      </c>
      <c r="G726" s="68" t="s">
        <v>4400</v>
      </c>
      <c r="H726" s="68" t="s">
        <v>2692</v>
      </c>
      <c r="I726" s="69">
        <v>44105</v>
      </c>
      <c r="J726" s="69">
        <v>45200</v>
      </c>
      <c r="K726" s="76">
        <v>45565</v>
      </c>
      <c r="L726" s="68" t="s">
        <v>4489</v>
      </c>
      <c r="M726" s="71" t="s">
        <v>4488</v>
      </c>
      <c r="N726" t="s">
        <v>652</v>
      </c>
      <c r="O726" t="s">
        <v>1118</v>
      </c>
    </row>
    <row r="727" spans="1:17" ht="20.100000000000001" customHeight="1" x14ac:dyDescent="0.25">
      <c r="A727" s="67">
        <v>726</v>
      </c>
      <c r="B727" s="67">
        <v>25</v>
      </c>
      <c r="C727" s="68" t="s">
        <v>2777</v>
      </c>
      <c r="D727" s="68" t="s">
        <v>3569</v>
      </c>
      <c r="E727" s="67">
        <v>80725</v>
      </c>
      <c r="F727" s="67">
        <v>1008000725</v>
      </c>
      <c r="G727" s="68" t="s">
        <v>4401</v>
      </c>
      <c r="H727" s="68" t="s">
        <v>3673</v>
      </c>
      <c r="I727" s="69">
        <v>45200</v>
      </c>
      <c r="J727" s="69">
        <v>45200</v>
      </c>
      <c r="K727" s="76">
        <v>45565</v>
      </c>
      <c r="L727" s="68" t="s">
        <v>3674</v>
      </c>
      <c r="M727" s="71" t="s">
        <v>4488</v>
      </c>
      <c r="N727" t="s">
        <v>652</v>
      </c>
      <c r="O727" t="s">
        <v>1119</v>
      </c>
      <c r="P727" t="str">
        <f t="shared" si="11"/>
        <v>Red_23/24_MA_KAIS_1</v>
      </c>
      <c r="Q727">
        <f>VLOOKUP(P727,ar_skupina!L$2:M$136,2,FALSE())</f>
        <v>81</v>
      </c>
    </row>
    <row r="728" spans="1:17" ht="20.100000000000001" customHeight="1" x14ac:dyDescent="0.25">
      <c r="A728" s="67">
        <v>727</v>
      </c>
      <c r="B728" s="67">
        <v>25</v>
      </c>
      <c r="C728" s="68" t="s">
        <v>2921</v>
      </c>
      <c r="D728" s="68" t="s">
        <v>2808</v>
      </c>
      <c r="E728" s="67">
        <v>80726</v>
      </c>
      <c r="F728" s="67">
        <v>1008000726</v>
      </c>
      <c r="G728" s="68" t="s">
        <v>4402</v>
      </c>
      <c r="H728" s="68" t="s">
        <v>3673</v>
      </c>
      <c r="I728" s="69">
        <v>45200</v>
      </c>
      <c r="J728" s="69">
        <v>45200</v>
      </c>
      <c r="K728" s="76">
        <v>45565</v>
      </c>
      <c r="L728" s="68" t="s">
        <v>3674</v>
      </c>
      <c r="M728" s="71" t="s">
        <v>4488</v>
      </c>
      <c r="N728" t="s">
        <v>652</v>
      </c>
      <c r="O728" t="s">
        <v>1119</v>
      </c>
      <c r="P728" t="str">
        <f t="shared" si="11"/>
        <v>Red_23/24_MA_KAIS_1</v>
      </c>
      <c r="Q728">
        <f>VLOOKUP(P728,ar_skupina!L$2:M$136,2,FALSE())</f>
        <v>81</v>
      </c>
    </row>
    <row r="729" spans="1:17" ht="20.100000000000001" customHeight="1" x14ac:dyDescent="0.25">
      <c r="A729" s="67">
        <v>728</v>
      </c>
      <c r="B729" s="67">
        <v>25</v>
      </c>
      <c r="C729" s="68" t="s">
        <v>2868</v>
      </c>
      <c r="D729" s="68" t="s">
        <v>3570</v>
      </c>
      <c r="E729" s="67">
        <v>80727</v>
      </c>
      <c r="F729" s="67">
        <v>1008000727</v>
      </c>
      <c r="G729" s="68" t="s">
        <v>4403</v>
      </c>
      <c r="H729" s="68" t="s">
        <v>3673</v>
      </c>
      <c r="I729" s="69">
        <v>45200</v>
      </c>
      <c r="J729" s="69">
        <v>45200</v>
      </c>
      <c r="K729" s="76">
        <v>45565</v>
      </c>
      <c r="L729" s="68" t="s">
        <v>3674</v>
      </c>
      <c r="M729" s="71" t="s">
        <v>4488</v>
      </c>
      <c r="N729" t="s">
        <v>652</v>
      </c>
      <c r="O729" t="s">
        <v>1119</v>
      </c>
      <c r="P729" t="str">
        <f t="shared" si="11"/>
        <v>Red_23/24_MA_KAIS_1</v>
      </c>
      <c r="Q729">
        <f>VLOOKUP(P729,ar_skupina!L$2:M$136,2,FALSE())</f>
        <v>81</v>
      </c>
    </row>
    <row r="730" spans="1:17" ht="20.100000000000001" customHeight="1" x14ac:dyDescent="0.25">
      <c r="A730" s="67">
        <v>729</v>
      </c>
      <c r="B730" s="67">
        <v>25</v>
      </c>
      <c r="C730" s="68" t="s">
        <v>2615</v>
      </c>
      <c r="D730" s="68" t="s">
        <v>3571</v>
      </c>
      <c r="E730" s="67">
        <v>80728</v>
      </c>
      <c r="F730" s="67">
        <v>1008000728</v>
      </c>
      <c r="G730" s="68" t="s">
        <v>4404</v>
      </c>
      <c r="H730" s="68" t="s">
        <v>3673</v>
      </c>
      <c r="I730" s="69">
        <v>45200</v>
      </c>
      <c r="J730" s="69">
        <v>45200</v>
      </c>
      <c r="K730" s="76">
        <v>45565</v>
      </c>
      <c r="L730" s="68" t="s">
        <v>3674</v>
      </c>
      <c r="M730" s="71" t="s">
        <v>4488</v>
      </c>
      <c r="N730" t="s">
        <v>652</v>
      </c>
      <c r="O730" t="s">
        <v>1119</v>
      </c>
      <c r="P730" t="str">
        <f t="shared" si="11"/>
        <v>Red_23/24_MA_KAIS_1</v>
      </c>
      <c r="Q730">
        <f>VLOOKUP(P730,ar_skupina!L$2:M$136,2,FALSE())</f>
        <v>81</v>
      </c>
    </row>
    <row r="731" spans="1:17" ht="20.100000000000001" customHeight="1" x14ac:dyDescent="0.25">
      <c r="A731" s="67">
        <v>730</v>
      </c>
      <c r="B731" s="67">
        <v>25</v>
      </c>
      <c r="C731" s="68" t="s">
        <v>3447</v>
      </c>
      <c r="D731" s="68" t="s">
        <v>3184</v>
      </c>
      <c r="E731" s="67">
        <v>80729</v>
      </c>
      <c r="F731" s="67">
        <v>1008000729</v>
      </c>
      <c r="G731" s="68" t="s">
        <v>4405</v>
      </c>
      <c r="H731" s="68" t="s">
        <v>3673</v>
      </c>
      <c r="I731" s="69">
        <v>45200</v>
      </c>
      <c r="J731" s="69">
        <v>45200</v>
      </c>
      <c r="K731" s="76">
        <v>45565</v>
      </c>
      <c r="L731" s="68" t="s">
        <v>4489</v>
      </c>
      <c r="M731" s="71" t="s">
        <v>4488</v>
      </c>
      <c r="N731" t="s">
        <v>652</v>
      </c>
      <c r="O731" t="s">
        <v>1119</v>
      </c>
      <c r="P731" t="str">
        <f t="shared" si="11"/>
        <v>Izr_23/24_MA_KAIS_1</v>
      </c>
      <c r="Q731">
        <f>VLOOKUP(P731,ar_skupina!L$2:M$136,2,FALSE())</f>
        <v>117</v>
      </c>
    </row>
    <row r="732" spans="1:17" ht="20.100000000000001" customHeight="1" x14ac:dyDescent="0.25">
      <c r="A732" s="67">
        <v>731</v>
      </c>
      <c r="B732" s="67">
        <v>25</v>
      </c>
      <c r="C732" s="68" t="s">
        <v>2785</v>
      </c>
      <c r="D732" s="68" t="s">
        <v>2594</v>
      </c>
      <c r="E732" s="67">
        <v>80730</v>
      </c>
      <c r="F732" s="67">
        <v>1008000730</v>
      </c>
      <c r="G732" s="68" t="s">
        <v>4406</v>
      </c>
      <c r="H732" s="68" t="s">
        <v>3673</v>
      </c>
      <c r="I732" s="69">
        <v>45200</v>
      </c>
      <c r="J732" s="69">
        <v>45200</v>
      </c>
      <c r="K732" s="76">
        <v>45565</v>
      </c>
      <c r="L732" s="68" t="s">
        <v>4489</v>
      </c>
      <c r="M732" s="71" t="s">
        <v>4488</v>
      </c>
      <c r="N732" t="s">
        <v>652</v>
      </c>
      <c r="O732" t="s">
        <v>1119</v>
      </c>
      <c r="P732" t="str">
        <f t="shared" si="11"/>
        <v>Izr_23/24_MA_KAIS_1</v>
      </c>
      <c r="Q732">
        <f>VLOOKUP(P732,ar_skupina!L$2:M$136,2,FALSE())</f>
        <v>117</v>
      </c>
    </row>
    <row r="733" spans="1:17" ht="20.100000000000001" customHeight="1" x14ac:dyDescent="0.25">
      <c r="A733" s="67">
        <v>732</v>
      </c>
      <c r="B733" s="67">
        <v>25</v>
      </c>
      <c r="C733" s="68" t="s">
        <v>2617</v>
      </c>
      <c r="D733" s="68" t="s">
        <v>3572</v>
      </c>
      <c r="E733" s="67">
        <v>80731</v>
      </c>
      <c r="F733" s="67">
        <v>1008000731</v>
      </c>
      <c r="G733" s="68" t="s">
        <v>4407</v>
      </c>
      <c r="H733" s="68" t="s">
        <v>3673</v>
      </c>
      <c r="I733" s="69">
        <v>45200</v>
      </c>
      <c r="J733" s="69">
        <v>45200</v>
      </c>
      <c r="K733" s="76">
        <v>45565</v>
      </c>
      <c r="L733" s="68" t="s">
        <v>4489</v>
      </c>
      <c r="M733" s="71" t="s">
        <v>4488</v>
      </c>
      <c r="N733" t="s">
        <v>652</v>
      </c>
      <c r="O733" t="s">
        <v>1119</v>
      </c>
      <c r="P733" t="str">
        <f t="shared" si="11"/>
        <v>Izr_23/24_MA_KAIS_1</v>
      </c>
      <c r="Q733">
        <f>VLOOKUP(P733,ar_skupina!L$2:M$136,2,FALSE())</f>
        <v>117</v>
      </c>
    </row>
    <row r="734" spans="1:17" ht="20.100000000000001" customHeight="1" x14ac:dyDescent="0.25">
      <c r="A734" s="67">
        <v>733</v>
      </c>
      <c r="B734" s="67">
        <v>25</v>
      </c>
      <c r="C734" s="68" t="s">
        <v>3557</v>
      </c>
      <c r="D734" s="68" t="s">
        <v>3461</v>
      </c>
      <c r="E734" s="67">
        <v>80732</v>
      </c>
      <c r="F734" s="67">
        <v>1008000732</v>
      </c>
      <c r="G734" s="68" t="s">
        <v>4408</v>
      </c>
      <c r="H734" s="68" t="s">
        <v>3673</v>
      </c>
      <c r="I734" s="69">
        <v>45200</v>
      </c>
      <c r="J734" s="69">
        <v>45200</v>
      </c>
      <c r="K734" s="76">
        <v>45565</v>
      </c>
      <c r="L734" s="68" t="s">
        <v>4489</v>
      </c>
      <c r="M734" s="71" t="s">
        <v>4488</v>
      </c>
      <c r="N734" t="s">
        <v>652</v>
      </c>
      <c r="O734" t="s">
        <v>1119</v>
      </c>
      <c r="P734" t="str">
        <f t="shared" si="11"/>
        <v>Izr_23/24_MA_KAIS_1</v>
      </c>
      <c r="Q734">
        <f>VLOOKUP(P734,ar_skupina!L$2:M$136,2,FALSE())</f>
        <v>117</v>
      </c>
    </row>
    <row r="735" spans="1:17" ht="20.100000000000001" customHeight="1" x14ac:dyDescent="0.25">
      <c r="A735" s="67">
        <v>734</v>
      </c>
      <c r="B735" s="67">
        <v>10</v>
      </c>
      <c r="C735" s="68" t="s">
        <v>2779</v>
      </c>
      <c r="D735" s="68" t="s">
        <v>3573</v>
      </c>
      <c r="E735" s="67">
        <v>80733</v>
      </c>
      <c r="F735" s="67">
        <v>1008000733</v>
      </c>
      <c r="G735" s="68" t="s">
        <v>4409</v>
      </c>
      <c r="H735" s="68" t="s">
        <v>3708</v>
      </c>
      <c r="I735" s="69">
        <v>44835</v>
      </c>
      <c r="J735" s="69">
        <v>45200</v>
      </c>
      <c r="K735" s="76">
        <v>45565</v>
      </c>
      <c r="L735" s="68" t="s">
        <v>3674</v>
      </c>
      <c r="M735" s="71" t="s">
        <v>4488</v>
      </c>
      <c r="N735" t="s">
        <v>652</v>
      </c>
      <c r="O735" t="s">
        <v>1119</v>
      </c>
      <c r="P735" t="str">
        <f t="shared" si="11"/>
        <v>Red_23/24_MA_KAIS_2</v>
      </c>
      <c r="Q735">
        <f>VLOOKUP(P735,ar_skupina!L$2:M$136,2,FALSE())</f>
        <v>86</v>
      </c>
    </row>
    <row r="736" spans="1:17" ht="20.100000000000001" customHeight="1" x14ac:dyDescent="0.25">
      <c r="A736" s="67">
        <v>735</v>
      </c>
      <c r="B736" s="67">
        <v>10</v>
      </c>
      <c r="C736" s="68" t="s">
        <v>2932</v>
      </c>
      <c r="D736" s="68" t="s">
        <v>3378</v>
      </c>
      <c r="E736" s="67">
        <v>80734</v>
      </c>
      <c r="F736" s="67">
        <v>1008000734</v>
      </c>
      <c r="G736" s="68" t="s">
        <v>4410</v>
      </c>
      <c r="H736" s="68" t="s">
        <v>3708</v>
      </c>
      <c r="I736" s="69">
        <v>44835</v>
      </c>
      <c r="J736" s="69">
        <v>45200</v>
      </c>
      <c r="K736" s="76">
        <v>45565</v>
      </c>
      <c r="L736" s="68" t="s">
        <v>3674</v>
      </c>
      <c r="M736" s="71" t="s">
        <v>4488</v>
      </c>
      <c r="N736" t="s">
        <v>652</v>
      </c>
      <c r="O736" t="s">
        <v>1119</v>
      </c>
      <c r="P736" t="str">
        <f t="shared" si="11"/>
        <v>Red_23/24_MA_KAIS_2</v>
      </c>
      <c r="Q736">
        <f>VLOOKUP(P736,ar_skupina!L$2:M$136,2,FALSE())</f>
        <v>86</v>
      </c>
    </row>
    <row r="737" spans="1:17" ht="20.100000000000001" customHeight="1" x14ac:dyDescent="0.25">
      <c r="A737" s="67">
        <v>736</v>
      </c>
      <c r="B737" s="67">
        <v>10</v>
      </c>
      <c r="C737" s="68" t="s">
        <v>3574</v>
      </c>
      <c r="D737" s="68" t="s">
        <v>3287</v>
      </c>
      <c r="E737" s="67">
        <v>80735</v>
      </c>
      <c r="F737" s="67">
        <v>1008000735</v>
      </c>
      <c r="G737" s="68" t="s">
        <v>4411</v>
      </c>
      <c r="H737" s="68" t="s">
        <v>3708</v>
      </c>
      <c r="I737" s="69">
        <v>44835</v>
      </c>
      <c r="J737" s="69">
        <v>45200</v>
      </c>
      <c r="K737" s="76">
        <v>45565</v>
      </c>
      <c r="L737" s="68" t="s">
        <v>3674</v>
      </c>
      <c r="M737" s="71" t="s">
        <v>4488</v>
      </c>
      <c r="N737" t="s">
        <v>652</v>
      </c>
      <c r="O737" t="s">
        <v>1119</v>
      </c>
      <c r="P737" t="str">
        <f t="shared" si="11"/>
        <v>Red_23/24_MA_KAIS_2</v>
      </c>
      <c r="Q737">
        <f>VLOOKUP(P737,ar_skupina!L$2:M$136,2,FALSE())</f>
        <v>86</v>
      </c>
    </row>
    <row r="738" spans="1:17" ht="20.100000000000001" customHeight="1" x14ac:dyDescent="0.25">
      <c r="A738" s="67">
        <v>737</v>
      </c>
      <c r="B738" s="67">
        <v>10</v>
      </c>
      <c r="C738" s="68" t="s">
        <v>2913</v>
      </c>
      <c r="D738" s="68" t="s">
        <v>3575</v>
      </c>
      <c r="E738" s="67">
        <v>80736</v>
      </c>
      <c r="F738" s="67">
        <v>1008000736</v>
      </c>
      <c r="G738" s="68" t="s">
        <v>4412</v>
      </c>
      <c r="H738" s="68" t="s">
        <v>3708</v>
      </c>
      <c r="I738" s="69">
        <v>44835</v>
      </c>
      <c r="J738" s="69">
        <v>45200</v>
      </c>
      <c r="K738" s="76">
        <v>45565</v>
      </c>
      <c r="L738" s="68" t="s">
        <v>3674</v>
      </c>
      <c r="M738" s="71" t="s">
        <v>4488</v>
      </c>
      <c r="N738" t="s">
        <v>652</v>
      </c>
      <c r="O738" t="s">
        <v>1119</v>
      </c>
      <c r="P738" t="str">
        <f t="shared" si="11"/>
        <v>Red_23/24_MA_KAIS_2</v>
      </c>
      <c r="Q738">
        <f>VLOOKUP(P738,ar_skupina!L$2:M$136,2,FALSE())</f>
        <v>86</v>
      </c>
    </row>
    <row r="739" spans="1:17" ht="20.100000000000001" customHeight="1" x14ac:dyDescent="0.25">
      <c r="A739" s="67">
        <v>738</v>
      </c>
      <c r="B739" s="67">
        <v>10</v>
      </c>
      <c r="C739" s="68" t="s">
        <v>3576</v>
      </c>
      <c r="D739" s="68" t="s">
        <v>3577</v>
      </c>
      <c r="E739" s="67">
        <v>80737</v>
      </c>
      <c r="F739" s="67">
        <v>1008000737</v>
      </c>
      <c r="G739" s="68" t="s">
        <v>4413</v>
      </c>
      <c r="H739" s="68" t="s">
        <v>3708</v>
      </c>
      <c r="I739" s="69">
        <v>44835</v>
      </c>
      <c r="J739" s="69">
        <v>45200</v>
      </c>
      <c r="K739" s="76">
        <v>45565</v>
      </c>
      <c r="L739" s="68" t="s">
        <v>4489</v>
      </c>
      <c r="M739" s="71" t="s">
        <v>4488</v>
      </c>
      <c r="N739" t="s">
        <v>652</v>
      </c>
      <c r="O739" t="s">
        <v>1119</v>
      </c>
      <c r="P739" t="str">
        <f t="shared" si="11"/>
        <v>Izr_23/24_MA_KAIS_2</v>
      </c>
      <c r="Q739">
        <f>VLOOKUP(P739,ar_skupina!L$2:M$136,2,FALSE())</f>
        <v>123</v>
      </c>
    </row>
    <row r="740" spans="1:17" ht="20.100000000000001" customHeight="1" x14ac:dyDescent="0.25">
      <c r="A740" s="67">
        <v>739</v>
      </c>
      <c r="B740" s="67">
        <v>10</v>
      </c>
      <c r="C740" s="68" t="s">
        <v>3060</v>
      </c>
      <c r="D740" s="68" t="s">
        <v>3578</v>
      </c>
      <c r="E740" s="67">
        <v>80738</v>
      </c>
      <c r="F740" s="67">
        <v>1008000738</v>
      </c>
      <c r="G740" s="68" t="s">
        <v>4414</v>
      </c>
      <c r="H740" s="68" t="s">
        <v>3708</v>
      </c>
      <c r="I740" s="69">
        <v>44835</v>
      </c>
      <c r="J740" s="69">
        <v>45200</v>
      </c>
      <c r="K740" s="76">
        <v>45565</v>
      </c>
      <c r="L740" s="68" t="s">
        <v>4489</v>
      </c>
      <c r="M740" s="71" t="s">
        <v>4488</v>
      </c>
      <c r="N740" t="s">
        <v>652</v>
      </c>
      <c r="O740" t="s">
        <v>1119</v>
      </c>
      <c r="P740" t="str">
        <f t="shared" si="11"/>
        <v>Izr_23/24_MA_KAIS_2</v>
      </c>
      <c r="Q740">
        <f>VLOOKUP(P740,ar_skupina!L$2:M$136,2,FALSE())</f>
        <v>123</v>
      </c>
    </row>
    <row r="741" spans="1:17" ht="20.100000000000001" customHeight="1" x14ac:dyDescent="0.25">
      <c r="A741" s="67">
        <v>740</v>
      </c>
      <c r="B741" s="67">
        <v>10</v>
      </c>
      <c r="C741" s="68" t="s">
        <v>2663</v>
      </c>
      <c r="D741" s="68" t="s">
        <v>3579</v>
      </c>
      <c r="E741" s="67">
        <v>80739</v>
      </c>
      <c r="F741" s="67">
        <v>1008000739</v>
      </c>
      <c r="G741" s="68" t="s">
        <v>4415</v>
      </c>
      <c r="H741" s="68" t="s">
        <v>3708</v>
      </c>
      <c r="I741" s="69">
        <v>44835</v>
      </c>
      <c r="J741" s="69">
        <v>45200</v>
      </c>
      <c r="K741" s="76">
        <v>45565</v>
      </c>
      <c r="L741" s="68" t="s">
        <v>4489</v>
      </c>
      <c r="M741" s="71" t="s">
        <v>4488</v>
      </c>
      <c r="N741" t="s">
        <v>652</v>
      </c>
      <c r="O741" t="s">
        <v>1119</v>
      </c>
      <c r="P741" t="str">
        <f t="shared" si="11"/>
        <v>Izr_23/24_MA_KAIS_2</v>
      </c>
      <c r="Q741">
        <f>VLOOKUP(P741,ar_skupina!L$2:M$136,2,FALSE())</f>
        <v>123</v>
      </c>
    </row>
    <row r="742" spans="1:17" ht="20.100000000000001" customHeight="1" x14ac:dyDescent="0.25">
      <c r="A742" s="67">
        <v>741</v>
      </c>
      <c r="B742" s="67">
        <v>10</v>
      </c>
      <c r="C742" s="68" t="s">
        <v>3580</v>
      </c>
      <c r="D742" s="68" t="s">
        <v>3581</v>
      </c>
      <c r="E742" s="67">
        <v>80740</v>
      </c>
      <c r="F742" s="67">
        <v>1008000740</v>
      </c>
      <c r="G742" s="68" t="s">
        <v>4416</v>
      </c>
      <c r="H742" s="68" t="s">
        <v>2692</v>
      </c>
      <c r="I742" s="69">
        <v>44105</v>
      </c>
      <c r="J742" s="69">
        <v>45200</v>
      </c>
      <c r="K742" s="76">
        <v>45565</v>
      </c>
      <c r="L742" s="68" t="s">
        <v>4489</v>
      </c>
      <c r="M742" s="71" t="s">
        <v>4488</v>
      </c>
      <c r="N742" t="s">
        <v>652</v>
      </c>
      <c r="O742" t="s">
        <v>1119</v>
      </c>
    </row>
    <row r="743" spans="1:17" ht="20.100000000000001" customHeight="1" x14ac:dyDescent="0.25">
      <c r="A743" s="67">
        <v>742</v>
      </c>
      <c r="B743" s="67">
        <v>10</v>
      </c>
      <c r="C743" s="68" t="s">
        <v>3195</v>
      </c>
      <c r="D743" s="68" t="s">
        <v>3582</v>
      </c>
      <c r="E743" s="67">
        <v>80741</v>
      </c>
      <c r="F743" s="67">
        <v>1008000741</v>
      </c>
      <c r="G743" s="68" t="s">
        <v>4417</v>
      </c>
      <c r="H743" s="68" t="s">
        <v>2692</v>
      </c>
      <c r="I743" s="69">
        <v>44105</v>
      </c>
      <c r="J743" s="69">
        <v>45200</v>
      </c>
      <c r="K743" s="76">
        <v>45565</v>
      </c>
      <c r="L743" s="68" t="s">
        <v>3674</v>
      </c>
      <c r="M743" s="71" t="s">
        <v>4488</v>
      </c>
      <c r="N743" t="s">
        <v>652</v>
      </c>
      <c r="O743" t="s">
        <v>1119</v>
      </c>
    </row>
    <row r="744" spans="1:17" ht="20.100000000000001" customHeight="1" x14ac:dyDescent="0.25">
      <c r="A744" s="67">
        <v>743</v>
      </c>
      <c r="B744" s="67">
        <v>10</v>
      </c>
      <c r="C744" s="68" t="s">
        <v>2824</v>
      </c>
      <c r="D744" s="68" t="s">
        <v>3583</v>
      </c>
      <c r="E744" s="67">
        <v>80742</v>
      </c>
      <c r="F744" s="67">
        <v>1008000742</v>
      </c>
      <c r="G744" s="68" t="s">
        <v>4418</v>
      </c>
      <c r="H744" s="68" t="s">
        <v>2692</v>
      </c>
      <c r="I744" s="69">
        <v>44105</v>
      </c>
      <c r="J744" s="69">
        <v>45200</v>
      </c>
      <c r="K744" s="76">
        <v>45565</v>
      </c>
      <c r="L744" s="68" t="s">
        <v>3674</v>
      </c>
      <c r="M744" s="71" t="s">
        <v>4488</v>
      </c>
      <c r="N744" t="s">
        <v>652</v>
      </c>
      <c r="O744" t="s">
        <v>1119</v>
      </c>
    </row>
    <row r="745" spans="1:17" ht="20.100000000000001" customHeight="1" x14ac:dyDescent="0.25">
      <c r="A745" s="67">
        <v>744</v>
      </c>
      <c r="B745" s="67">
        <v>26</v>
      </c>
      <c r="C745" s="68" t="s">
        <v>3222</v>
      </c>
      <c r="D745" s="68" t="s">
        <v>3584</v>
      </c>
      <c r="E745" s="67">
        <v>80743</v>
      </c>
      <c r="F745" s="67">
        <v>1008000743</v>
      </c>
      <c r="G745" s="68" t="s">
        <v>4419</v>
      </c>
      <c r="H745" s="68" t="s">
        <v>3673</v>
      </c>
      <c r="I745" s="69">
        <v>45200</v>
      </c>
      <c r="J745" s="69">
        <v>45200</v>
      </c>
      <c r="K745" s="76">
        <v>45565</v>
      </c>
      <c r="L745" s="68" t="s">
        <v>3674</v>
      </c>
      <c r="M745" s="71" t="s">
        <v>4488</v>
      </c>
      <c r="N745" t="s">
        <v>652</v>
      </c>
      <c r="O745" t="s">
        <v>1120</v>
      </c>
      <c r="P745" t="str">
        <f t="shared" si="11"/>
        <v>Red_23/24_MA_INFS_1</v>
      </c>
      <c r="Q745">
        <f>VLOOKUP(P745,ar_skupina!L$2:M$136,2,FALSE())</f>
        <v>79</v>
      </c>
    </row>
    <row r="746" spans="1:17" ht="20.100000000000001" customHeight="1" x14ac:dyDescent="0.25">
      <c r="A746" s="67">
        <v>745</v>
      </c>
      <c r="B746" s="67">
        <v>26</v>
      </c>
      <c r="C746" s="68" t="s">
        <v>3000</v>
      </c>
      <c r="D746" s="68" t="s">
        <v>3332</v>
      </c>
      <c r="E746" s="67">
        <v>80744</v>
      </c>
      <c r="F746" s="67">
        <v>1008000744</v>
      </c>
      <c r="G746" s="68" t="s">
        <v>4420</v>
      </c>
      <c r="H746" s="68" t="s">
        <v>3673</v>
      </c>
      <c r="I746" s="69">
        <v>45200</v>
      </c>
      <c r="J746" s="69">
        <v>45200</v>
      </c>
      <c r="K746" s="76">
        <v>45565</v>
      </c>
      <c r="L746" s="68" t="s">
        <v>3674</v>
      </c>
      <c r="M746" s="71" t="s">
        <v>4488</v>
      </c>
      <c r="N746" t="s">
        <v>652</v>
      </c>
      <c r="O746" t="s">
        <v>1120</v>
      </c>
      <c r="P746" t="str">
        <f t="shared" si="11"/>
        <v>Red_23/24_MA_INFS_1</v>
      </c>
      <c r="Q746">
        <f>VLOOKUP(P746,ar_skupina!L$2:M$136,2,FALSE())</f>
        <v>79</v>
      </c>
    </row>
    <row r="747" spans="1:17" ht="20.100000000000001" customHeight="1" x14ac:dyDescent="0.25">
      <c r="A747" s="67">
        <v>746</v>
      </c>
      <c r="B747" s="67">
        <v>26</v>
      </c>
      <c r="C747" s="68" t="s">
        <v>2997</v>
      </c>
      <c r="D747" s="68" t="s">
        <v>3585</v>
      </c>
      <c r="E747" s="67">
        <v>80745</v>
      </c>
      <c r="F747" s="67">
        <v>1008000745</v>
      </c>
      <c r="G747" s="68" t="s">
        <v>4421</v>
      </c>
      <c r="H747" s="68" t="s">
        <v>3673</v>
      </c>
      <c r="I747" s="69">
        <v>45200</v>
      </c>
      <c r="J747" s="69">
        <v>45200</v>
      </c>
      <c r="K747" s="76">
        <v>45565</v>
      </c>
      <c r="L747" s="68" t="s">
        <v>3674</v>
      </c>
      <c r="M747" s="71" t="s">
        <v>4488</v>
      </c>
      <c r="N747" t="s">
        <v>652</v>
      </c>
      <c r="O747" t="s">
        <v>1120</v>
      </c>
      <c r="P747" t="str">
        <f t="shared" si="11"/>
        <v>Red_23/24_MA_INFS_1</v>
      </c>
      <c r="Q747">
        <f>VLOOKUP(P747,ar_skupina!L$2:M$136,2,FALSE())</f>
        <v>79</v>
      </c>
    </row>
    <row r="748" spans="1:17" ht="20.100000000000001" customHeight="1" x14ac:dyDescent="0.25">
      <c r="A748" s="67">
        <v>747</v>
      </c>
      <c r="B748" s="67">
        <v>26</v>
      </c>
      <c r="C748" s="68" t="s">
        <v>2706</v>
      </c>
      <c r="D748" s="68" t="s">
        <v>3586</v>
      </c>
      <c r="E748" s="67">
        <v>80746</v>
      </c>
      <c r="F748" s="67">
        <v>1008000746</v>
      </c>
      <c r="G748" s="68" t="s">
        <v>4422</v>
      </c>
      <c r="H748" s="68" t="s">
        <v>3673</v>
      </c>
      <c r="I748" s="69">
        <v>45200</v>
      </c>
      <c r="J748" s="69">
        <v>45200</v>
      </c>
      <c r="K748" s="76">
        <v>45565</v>
      </c>
      <c r="L748" s="68" t="s">
        <v>3674</v>
      </c>
      <c r="M748" s="71" t="s">
        <v>4488</v>
      </c>
      <c r="N748" t="s">
        <v>652</v>
      </c>
      <c r="O748" t="s">
        <v>1120</v>
      </c>
      <c r="P748" t="str">
        <f t="shared" si="11"/>
        <v>Red_23/24_MA_INFS_1</v>
      </c>
      <c r="Q748">
        <f>VLOOKUP(P748,ar_skupina!L$2:M$136,2,FALSE())</f>
        <v>79</v>
      </c>
    </row>
    <row r="749" spans="1:17" ht="20.100000000000001" customHeight="1" x14ac:dyDescent="0.25">
      <c r="A749" s="67">
        <v>748</v>
      </c>
      <c r="B749" s="67">
        <v>26</v>
      </c>
      <c r="C749" s="68" t="s">
        <v>3335</v>
      </c>
      <c r="D749" s="68" t="s">
        <v>3587</v>
      </c>
      <c r="E749" s="67">
        <v>80747</v>
      </c>
      <c r="F749" s="67">
        <v>1008000747</v>
      </c>
      <c r="G749" s="68" t="s">
        <v>4423</v>
      </c>
      <c r="H749" s="68" t="s">
        <v>3673</v>
      </c>
      <c r="I749" s="69">
        <v>45200</v>
      </c>
      <c r="J749" s="69">
        <v>45200</v>
      </c>
      <c r="K749" s="76">
        <v>45565</v>
      </c>
      <c r="L749" s="68" t="s">
        <v>3674</v>
      </c>
      <c r="M749" s="71" t="s">
        <v>4488</v>
      </c>
      <c r="N749" t="s">
        <v>652</v>
      </c>
      <c r="O749" t="s">
        <v>1120</v>
      </c>
      <c r="P749" t="str">
        <f t="shared" si="11"/>
        <v>Red_23/24_MA_INFS_1</v>
      </c>
      <c r="Q749">
        <f>VLOOKUP(P749,ar_skupina!L$2:M$136,2,FALSE())</f>
        <v>79</v>
      </c>
    </row>
    <row r="750" spans="1:17" ht="20.100000000000001" customHeight="1" x14ac:dyDescent="0.25">
      <c r="A750" s="67">
        <v>749</v>
      </c>
      <c r="B750" s="67">
        <v>26</v>
      </c>
      <c r="C750" s="68" t="s">
        <v>3040</v>
      </c>
      <c r="D750" s="68" t="s">
        <v>3588</v>
      </c>
      <c r="E750" s="67">
        <v>80748</v>
      </c>
      <c r="F750" s="67">
        <v>1008000748</v>
      </c>
      <c r="G750" s="68" t="s">
        <v>4424</v>
      </c>
      <c r="H750" s="68" t="s">
        <v>3673</v>
      </c>
      <c r="I750" s="69">
        <v>45200</v>
      </c>
      <c r="J750" s="69">
        <v>45200</v>
      </c>
      <c r="K750" s="76">
        <v>45565</v>
      </c>
      <c r="L750" s="68" t="s">
        <v>3674</v>
      </c>
      <c r="M750" s="71" t="s">
        <v>4488</v>
      </c>
      <c r="N750" t="s">
        <v>652</v>
      </c>
      <c r="O750" t="s">
        <v>1120</v>
      </c>
      <c r="P750" t="str">
        <f t="shared" si="11"/>
        <v>Red_23/24_MA_INFS_1</v>
      </c>
      <c r="Q750">
        <f>VLOOKUP(P750,ar_skupina!L$2:M$136,2,FALSE())</f>
        <v>79</v>
      </c>
    </row>
    <row r="751" spans="1:17" ht="20.100000000000001" customHeight="1" x14ac:dyDescent="0.25">
      <c r="A751" s="67">
        <v>750</v>
      </c>
      <c r="B751" s="67">
        <v>26</v>
      </c>
      <c r="C751" s="68" t="s">
        <v>3281</v>
      </c>
      <c r="D751" s="68" t="s">
        <v>3156</v>
      </c>
      <c r="E751" s="67">
        <v>80749</v>
      </c>
      <c r="F751" s="67">
        <v>1008000749</v>
      </c>
      <c r="G751" s="68" t="s">
        <v>4425</v>
      </c>
      <c r="H751" s="68" t="s">
        <v>3673</v>
      </c>
      <c r="I751" s="69">
        <v>45200</v>
      </c>
      <c r="J751" s="69">
        <v>45200</v>
      </c>
      <c r="K751" s="76">
        <v>45565</v>
      </c>
      <c r="L751" s="68" t="s">
        <v>3674</v>
      </c>
      <c r="M751" s="71" t="s">
        <v>4488</v>
      </c>
      <c r="N751" t="s">
        <v>652</v>
      </c>
      <c r="O751" t="s">
        <v>1120</v>
      </c>
      <c r="P751" t="str">
        <f t="shared" si="11"/>
        <v>Red_23/24_MA_INFS_1</v>
      </c>
      <c r="Q751">
        <f>VLOOKUP(P751,ar_skupina!L$2:M$136,2,FALSE())</f>
        <v>79</v>
      </c>
    </row>
    <row r="752" spans="1:17" ht="20.100000000000001" customHeight="1" x14ac:dyDescent="0.25">
      <c r="A752" s="67">
        <v>751</v>
      </c>
      <c r="B752" s="67">
        <v>26</v>
      </c>
      <c r="C752" s="68" t="s">
        <v>3087</v>
      </c>
      <c r="D752" s="68" t="s">
        <v>3589</v>
      </c>
      <c r="E752" s="67">
        <v>80750</v>
      </c>
      <c r="F752" s="67">
        <v>1008000750</v>
      </c>
      <c r="G752" s="68" t="s">
        <v>4426</v>
      </c>
      <c r="H752" s="68" t="s">
        <v>3673</v>
      </c>
      <c r="I752" s="69">
        <v>45200</v>
      </c>
      <c r="J752" s="69">
        <v>45200</v>
      </c>
      <c r="K752" s="76">
        <v>45565</v>
      </c>
      <c r="L752" s="68" t="s">
        <v>4489</v>
      </c>
      <c r="M752" s="71" t="s">
        <v>4488</v>
      </c>
      <c r="N752" t="s">
        <v>652</v>
      </c>
      <c r="O752" t="s">
        <v>1120</v>
      </c>
      <c r="P752" t="str">
        <f t="shared" si="11"/>
        <v>Izr_23/24_MA_INFS_1</v>
      </c>
      <c r="Q752">
        <f>VLOOKUP(P752,ar_skupina!L$2:M$136,2,FALSE())</f>
        <v>115</v>
      </c>
    </row>
    <row r="753" spans="1:17" ht="20.100000000000001" customHeight="1" x14ac:dyDescent="0.25">
      <c r="A753" s="67">
        <v>752</v>
      </c>
      <c r="B753" s="67">
        <v>26</v>
      </c>
      <c r="C753" s="68" t="s">
        <v>2945</v>
      </c>
      <c r="D753" s="68" t="s">
        <v>3369</v>
      </c>
      <c r="E753" s="67">
        <v>80751</v>
      </c>
      <c r="F753" s="67">
        <v>1008000751</v>
      </c>
      <c r="G753" s="68" t="s">
        <v>4427</v>
      </c>
      <c r="H753" s="68" t="s">
        <v>3673</v>
      </c>
      <c r="I753" s="69">
        <v>45200</v>
      </c>
      <c r="J753" s="69">
        <v>45200</v>
      </c>
      <c r="K753" s="76">
        <v>45565</v>
      </c>
      <c r="L753" s="68" t="s">
        <v>4489</v>
      </c>
      <c r="M753" s="71" t="s">
        <v>4488</v>
      </c>
      <c r="N753" t="s">
        <v>652</v>
      </c>
      <c r="O753" t="s">
        <v>1120</v>
      </c>
      <c r="P753" t="str">
        <f t="shared" si="11"/>
        <v>Izr_23/24_MA_INFS_1</v>
      </c>
      <c r="Q753">
        <f>VLOOKUP(P753,ar_skupina!L$2:M$136,2,FALSE())</f>
        <v>115</v>
      </c>
    </row>
    <row r="754" spans="1:17" ht="20.100000000000001" customHeight="1" x14ac:dyDescent="0.25">
      <c r="A754" s="67">
        <v>753</v>
      </c>
      <c r="B754" s="67">
        <v>26</v>
      </c>
      <c r="C754" s="68" t="s">
        <v>3395</v>
      </c>
      <c r="D754" s="68" t="s">
        <v>3590</v>
      </c>
      <c r="E754" s="67">
        <v>80752</v>
      </c>
      <c r="F754" s="67">
        <v>1008000752</v>
      </c>
      <c r="G754" s="68" t="s">
        <v>4428</v>
      </c>
      <c r="H754" s="68" t="s">
        <v>3673</v>
      </c>
      <c r="I754" s="69">
        <v>45200</v>
      </c>
      <c r="J754" s="69">
        <v>45200</v>
      </c>
      <c r="K754" s="76">
        <v>45565</v>
      </c>
      <c r="L754" s="68" t="s">
        <v>4489</v>
      </c>
      <c r="M754" s="71" t="s">
        <v>4488</v>
      </c>
      <c r="N754" t="s">
        <v>652</v>
      </c>
      <c r="O754" t="s">
        <v>1120</v>
      </c>
      <c r="P754" t="str">
        <f t="shared" si="11"/>
        <v>Izr_23/24_MA_INFS_1</v>
      </c>
      <c r="Q754">
        <f>VLOOKUP(P754,ar_skupina!L$2:M$136,2,FALSE())</f>
        <v>115</v>
      </c>
    </row>
    <row r="755" spans="1:17" ht="20.100000000000001" customHeight="1" x14ac:dyDescent="0.25">
      <c r="A755" s="67">
        <v>754</v>
      </c>
      <c r="B755" s="67">
        <v>26</v>
      </c>
      <c r="C755" s="68" t="s">
        <v>3072</v>
      </c>
      <c r="D755" s="68" t="s">
        <v>3591</v>
      </c>
      <c r="E755" s="67">
        <v>80753</v>
      </c>
      <c r="F755" s="67">
        <v>1008000753</v>
      </c>
      <c r="G755" s="68" t="s">
        <v>4429</v>
      </c>
      <c r="H755" s="68" t="s">
        <v>3673</v>
      </c>
      <c r="I755" s="69">
        <v>45200</v>
      </c>
      <c r="J755" s="69">
        <v>45200</v>
      </c>
      <c r="K755" s="76">
        <v>45565</v>
      </c>
      <c r="L755" s="68" t="s">
        <v>4489</v>
      </c>
      <c r="M755" s="71" t="s">
        <v>4488</v>
      </c>
      <c r="N755" t="s">
        <v>652</v>
      </c>
      <c r="O755" t="s">
        <v>1120</v>
      </c>
      <c r="P755" t="str">
        <f t="shared" si="11"/>
        <v>Izr_23/24_MA_INFS_1</v>
      </c>
      <c r="Q755">
        <f>VLOOKUP(P755,ar_skupina!L$2:M$136,2,FALSE())</f>
        <v>115</v>
      </c>
    </row>
    <row r="756" spans="1:17" ht="20.100000000000001" customHeight="1" x14ac:dyDescent="0.25">
      <c r="A756" s="67">
        <v>755</v>
      </c>
      <c r="B756" s="67">
        <v>10</v>
      </c>
      <c r="C756" s="68" t="s">
        <v>3169</v>
      </c>
      <c r="D756" s="68" t="s">
        <v>3592</v>
      </c>
      <c r="E756" s="67">
        <v>80754</v>
      </c>
      <c r="F756" s="67">
        <v>1008000754</v>
      </c>
      <c r="G756" s="68" t="s">
        <v>4430</v>
      </c>
      <c r="H756" s="68" t="s">
        <v>3708</v>
      </c>
      <c r="I756" s="69">
        <v>44835</v>
      </c>
      <c r="J756" s="69">
        <v>45200</v>
      </c>
      <c r="K756" s="76">
        <v>45565</v>
      </c>
      <c r="L756" s="68" t="s">
        <v>3674</v>
      </c>
      <c r="M756" s="71" t="s">
        <v>4488</v>
      </c>
      <c r="N756" t="s">
        <v>652</v>
      </c>
      <c r="O756" t="s">
        <v>1120</v>
      </c>
      <c r="P756" t="str">
        <f t="shared" si="11"/>
        <v>Red_23/24_MA_INFS_2</v>
      </c>
      <c r="Q756">
        <f>VLOOKUP(P756,ar_skupina!L$2:M$136,2,FALSE())</f>
        <v>84</v>
      </c>
    </row>
    <row r="757" spans="1:17" ht="20.100000000000001" customHeight="1" x14ac:dyDescent="0.25">
      <c r="A757" s="67">
        <v>756</v>
      </c>
      <c r="B757" s="67">
        <v>10</v>
      </c>
      <c r="C757" s="68" t="s">
        <v>3593</v>
      </c>
      <c r="D757" s="68" t="s">
        <v>3594</v>
      </c>
      <c r="E757" s="67">
        <v>80755</v>
      </c>
      <c r="F757" s="67">
        <v>1008000755</v>
      </c>
      <c r="G757" s="68" t="s">
        <v>4431</v>
      </c>
      <c r="H757" s="68" t="s">
        <v>3708</v>
      </c>
      <c r="I757" s="69">
        <v>44835</v>
      </c>
      <c r="J757" s="69">
        <v>45200</v>
      </c>
      <c r="K757" s="76">
        <v>45565</v>
      </c>
      <c r="L757" s="68" t="s">
        <v>3674</v>
      </c>
      <c r="M757" s="71" t="s">
        <v>4488</v>
      </c>
      <c r="N757" t="s">
        <v>652</v>
      </c>
      <c r="O757" t="s">
        <v>1120</v>
      </c>
      <c r="P757" t="str">
        <f t="shared" si="11"/>
        <v>Red_23/24_MA_INFS_2</v>
      </c>
      <c r="Q757">
        <f>VLOOKUP(P757,ar_skupina!L$2:M$136,2,FALSE())</f>
        <v>84</v>
      </c>
    </row>
    <row r="758" spans="1:17" ht="20.100000000000001" customHeight="1" x14ac:dyDescent="0.25">
      <c r="A758" s="67">
        <v>757</v>
      </c>
      <c r="B758" s="67">
        <v>10</v>
      </c>
      <c r="C758" s="68" t="s">
        <v>2711</v>
      </c>
      <c r="D758" s="68" t="s">
        <v>3595</v>
      </c>
      <c r="E758" s="67">
        <v>80756</v>
      </c>
      <c r="F758" s="67">
        <v>1008000756</v>
      </c>
      <c r="G758" s="68" t="s">
        <v>4432</v>
      </c>
      <c r="H758" s="68" t="s">
        <v>3708</v>
      </c>
      <c r="I758" s="69">
        <v>44835</v>
      </c>
      <c r="J758" s="69">
        <v>45200</v>
      </c>
      <c r="K758" s="76">
        <v>45565</v>
      </c>
      <c r="L758" s="68" t="s">
        <v>3674</v>
      </c>
      <c r="M758" s="71" t="s">
        <v>4488</v>
      </c>
      <c r="N758" t="s">
        <v>652</v>
      </c>
      <c r="O758" t="s">
        <v>1120</v>
      </c>
      <c r="P758" t="str">
        <f t="shared" si="11"/>
        <v>Red_23/24_MA_INFS_2</v>
      </c>
      <c r="Q758">
        <f>VLOOKUP(P758,ar_skupina!L$2:M$136,2,FALSE())</f>
        <v>84</v>
      </c>
    </row>
    <row r="759" spans="1:17" ht="20.100000000000001" customHeight="1" x14ac:dyDescent="0.25">
      <c r="A759" s="67">
        <v>758</v>
      </c>
      <c r="B759" s="67">
        <v>10</v>
      </c>
      <c r="C759" s="68" t="s">
        <v>2949</v>
      </c>
      <c r="D759" s="68" t="s">
        <v>3230</v>
      </c>
      <c r="E759" s="67">
        <v>80757</v>
      </c>
      <c r="F759" s="67">
        <v>1008000757</v>
      </c>
      <c r="G759" s="68" t="s">
        <v>4433</v>
      </c>
      <c r="H759" s="68" t="s">
        <v>3708</v>
      </c>
      <c r="I759" s="69">
        <v>44835</v>
      </c>
      <c r="J759" s="69">
        <v>45200</v>
      </c>
      <c r="K759" s="76">
        <v>45565</v>
      </c>
      <c r="L759" s="68" t="s">
        <v>4489</v>
      </c>
      <c r="M759" s="71" t="s">
        <v>4488</v>
      </c>
      <c r="N759" t="s">
        <v>652</v>
      </c>
      <c r="O759" t="s">
        <v>1120</v>
      </c>
      <c r="P759" t="str">
        <f t="shared" si="11"/>
        <v>Izr_23/24_MA_INFS_2</v>
      </c>
      <c r="Q759">
        <f>VLOOKUP(P759,ar_skupina!L$2:M$136,2,FALSE())</f>
        <v>121</v>
      </c>
    </row>
    <row r="760" spans="1:17" ht="20.100000000000001" customHeight="1" x14ac:dyDescent="0.25">
      <c r="A760" s="67">
        <v>759</v>
      </c>
      <c r="B760" s="67">
        <v>10</v>
      </c>
      <c r="C760" s="68" t="s">
        <v>3077</v>
      </c>
      <c r="D760" s="68" t="s">
        <v>3284</v>
      </c>
      <c r="E760" s="67">
        <v>80758</v>
      </c>
      <c r="F760" s="67">
        <v>1008000758</v>
      </c>
      <c r="G760" s="68" t="s">
        <v>4434</v>
      </c>
      <c r="H760" s="68" t="s">
        <v>3708</v>
      </c>
      <c r="I760" s="69">
        <v>44835</v>
      </c>
      <c r="J760" s="69">
        <v>45200</v>
      </c>
      <c r="K760" s="76">
        <v>45565</v>
      </c>
      <c r="L760" s="68" t="s">
        <v>4489</v>
      </c>
      <c r="M760" s="71" t="s">
        <v>4488</v>
      </c>
      <c r="N760" t="s">
        <v>652</v>
      </c>
      <c r="O760" t="s">
        <v>1120</v>
      </c>
      <c r="P760" t="str">
        <f t="shared" si="11"/>
        <v>Izr_23/24_MA_INFS_2</v>
      </c>
      <c r="Q760">
        <f>VLOOKUP(P760,ar_skupina!L$2:M$136,2,FALSE())</f>
        <v>121</v>
      </c>
    </row>
    <row r="761" spans="1:17" ht="20.100000000000001" customHeight="1" x14ac:dyDescent="0.25">
      <c r="A761" s="67">
        <v>760</v>
      </c>
      <c r="B761" s="67">
        <v>10</v>
      </c>
      <c r="C761" s="68" t="s">
        <v>3044</v>
      </c>
      <c r="D761" s="68" t="s">
        <v>3314</v>
      </c>
      <c r="E761" s="67">
        <v>80759</v>
      </c>
      <c r="F761" s="67">
        <v>1008000759</v>
      </c>
      <c r="G761" s="68" t="s">
        <v>4435</v>
      </c>
      <c r="H761" s="68" t="s">
        <v>3708</v>
      </c>
      <c r="I761" s="69">
        <v>44835</v>
      </c>
      <c r="J761" s="69">
        <v>45200</v>
      </c>
      <c r="K761" s="76">
        <v>45565</v>
      </c>
      <c r="L761" s="68" t="s">
        <v>4489</v>
      </c>
      <c r="M761" s="71" t="s">
        <v>4488</v>
      </c>
      <c r="N761" t="s">
        <v>652</v>
      </c>
      <c r="O761" t="s">
        <v>1120</v>
      </c>
      <c r="P761" t="str">
        <f t="shared" si="11"/>
        <v>Izr_23/24_MA_INFS_2</v>
      </c>
      <c r="Q761">
        <f>VLOOKUP(P761,ar_skupina!L$2:M$136,2,FALSE())</f>
        <v>121</v>
      </c>
    </row>
    <row r="762" spans="1:17" ht="20.100000000000001" customHeight="1" x14ac:dyDescent="0.25">
      <c r="A762" s="67">
        <v>761</v>
      </c>
      <c r="B762" s="67">
        <v>10</v>
      </c>
      <c r="C762" s="68" t="s">
        <v>3126</v>
      </c>
      <c r="D762" s="68" t="s">
        <v>3596</v>
      </c>
      <c r="E762" s="67">
        <v>80760</v>
      </c>
      <c r="F762" s="67">
        <v>1008000760</v>
      </c>
      <c r="G762" s="68" t="s">
        <v>4436</v>
      </c>
      <c r="H762" s="68" t="s">
        <v>2692</v>
      </c>
      <c r="I762" s="69">
        <v>44105</v>
      </c>
      <c r="J762" s="69">
        <v>45200</v>
      </c>
      <c r="K762" s="76">
        <v>45565</v>
      </c>
      <c r="L762" s="68" t="s">
        <v>4489</v>
      </c>
      <c r="M762" s="71" t="s">
        <v>4488</v>
      </c>
      <c r="N762" t="s">
        <v>652</v>
      </c>
      <c r="O762" t="s">
        <v>1120</v>
      </c>
    </row>
    <row r="763" spans="1:17" ht="20.100000000000001" customHeight="1" x14ac:dyDescent="0.25">
      <c r="A763" s="67">
        <v>762</v>
      </c>
      <c r="B763" s="67">
        <v>10</v>
      </c>
      <c r="C763" s="68" t="s">
        <v>2611</v>
      </c>
      <c r="D763" s="68" t="s">
        <v>3597</v>
      </c>
      <c r="E763" s="67">
        <v>80761</v>
      </c>
      <c r="F763" s="67">
        <v>1008000761</v>
      </c>
      <c r="G763" s="68" t="s">
        <v>4437</v>
      </c>
      <c r="H763" s="68" t="s">
        <v>2692</v>
      </c>
      <c r="I763" s="69">
        <v>44105</v>
      </c>
      <c r="J763" s="69">
        <v>45200</v>
      </c>
      <c r="K763" s="76">
        <v>45565</v>
      </c>
      <c r="L763" s="68" t="s">
        <v>3674</v>
      </c>
      <c r="M763" s="71" t="s">
        <v>4488</v>
      </c>
      <c r="N763" t="s">
        <v>652</v>
      </c>
      <c r="O763" t="s">
        <v>1120</v>
      </c>
    </row>
    <row r="764" spans="1:17" ht="20.100000000000001" customHeight="1" x14ac:dyDescent="0.25">
      <c r="A764" s="67">
        <v>763</v>
      </c>
      <c r="B764" s="67">
        <v>10</v>
      </c>
      <c r="C764" s="68" t="s">
        <v>3598</v>
      </c>
      <c r="D764" s="68" t="s">
        <v>3599</v>
      </c>
      <c r="E764" s="67">
        <v>80762</v>
      </c>
      <c r="F764" s="67">
        <v>1008000762</v>
      </c>
      <c r="G764" s="68" t="s">
        <v>4438</v>
      </c>
      <c r="H764" s="68" t="s">
        <v>2692</v>
      </c>
      <c r="I764" s="69">
        <v>44105</v>
      </c>
      <c r="J764" s="69">
        <v>45200</v>
      </c>
      <c r="K764" s="76">
        <v>45565</v>
      </c>
      <c r="L764" s="68" t="s">
        <v>3674</v>
      </c>
      <c r="M764" s="71" t="s">
        <v>4488</v>
      </c>
      <c r="N764" t="s">
        <v>652</v>
      </c>
      <c r="O764" t="s">
        <v>1120</v>
      </c>
    </row>
    <row r="765" spans="1:17" ht="20.100000000000001" customHeight="1" x14ac:dyDescent="0.25">
      <c r="A765" s="67">
        <v>764</v>
      </c>
      <c r="B765" s="67">
        <v>14</v>
      </c>
      <c r="C765" s="68" t="s">
        <v>2746</v>
      </c>
      <c r="D765" s="68" t="s">
        <v>3514</v>
      </c>
      <c r="E765" s="67">
        <v>80763</v>
      </c>
      <c r="F765" s="67">
        <v>1008000763</v>
      </c>
      <c r="G765" s="68" t="s">
        <v>4439</v>
      </c>
      <c r="H765" s="68" t="s">
        <v>3673</v>
      </c>
      <c r="I765" s="69">
        <v>45200</v>
      </c>
      <c r="J765" s="69">
        <v>45200</v>
      </c>
      <c r="K765" s="76">
        <v>45565</v>
      </c>
      <c r="L765" s="68" t="s">
        <v>4489</v>
      </c>
      <c r="M765" s="71" t="s">
        <v>4488</v>
      </c>
      <c r="N765" t="s">
        <v>659</v>
      </c>
      <c r="O765" t="s">
        <v>1118</v>
      </c>
      <c r="P765" t="str">
        <f t="shared" si="11"/>
        <v>Izr_23/24_DO_IPOS_1</v>
      </c>
      <c r="Q765">
        <f>VLOOKUP(P765,ar_skupina!L$2:M$136,2,FALSE())</f>
        <v>130</v>
      </c>
    </row>
    <row r="766" spans="1:17" ht="20.100000000000001" customHeight="1" x14ac:dyDescent="0.25">
      <c r="A766" s="67">
        <v>765</v>
      </c>
      <c r="B766" s="67">
        <v>14</v>
      </c>
      <c r="C766" s="68" t="s">
        <v>3183</v>
      </c>
      <c r="D766" s="68" t="s">
        <v>3600</v>
      </c>
      <c r="E766" s="67">
        <v>80764</v>
      </c>
      <c r="F766" s="67">
        <v>1008000764</v>
      </c>
      <c r="G766" s="68" t="s">
        <v>4440</v>
      </c>
      <c r="H766" s="68" t="s">
        <v>3673</v>
      </c>
      <c r="I766" s="69">
        <v>45200</v>
      </c>
      <c r="J766" s="69">
        <v>45200</v>
      </c>
      <c r="K766" s="76">
        <v>45565</v>
      </c>
      <c r="L766" s="68" t="s">
        <v>4489</v>
      </c>
      <c r="M766" s="71" t="s">
        <v>4488</v>
      </c>
      <c r="N766" t="s">
        <v>659</v>
      </c>
      <c r="O766" t="s">
        <v>1118</v>
      </c>
      <c r="P766" t="str">
        <f t="shared" si="11"/>
        <v>Izr_23/24_DO_IPOS_1</v>
      </c>
      <c r="Q766">
        <f>VLOOKUP(P766,ar_skupina!L$2:M$136,2,FALSE())</f>
        <v>130</v>
      </c>
    </row>
    <row r="767" spans="1:17" ht="20.100000000000001" customHeight="1" x14ac:dyDescent="0.25">
      <c r="A767" s="67">
        <v>766</v>
      </c>
      <c r="B767" s="67">
        <v>14</v>
      </c>
      <c r="C767" s="68" t="s">
        <v>3601</v>
      </c>
      <c r="D767" s="68" t="s">
        <v>3256</v>
      </c>
      <c r="E767" s="67">
        <v>80765</v>
      </c>
      <c r="F767" s="67">
        <v>1008000765</v>
      </c>
      <c r="G767" s="68" t="s">
        <v>4441</v>
      </c>
      <c r="H767" s="68" t="s">
        <v>3708</v>
      </c>
      <c r="I767" s="69">
        <v>44835</v>
      </c>
      <c r="J767" s="69">
        <v>45200</v>
      </c>
      <c r="K767" s="76">
        <v>45565</v>
      </c>
      <c r="L767" s="68" t="s">
        <v>4489</v>
      </c>
      <c r="M767" s="71" t="s">
        <v>4488</v>
      </c>
      <c r="N767" t="s">
        <v>659</v>
      </c>
      <c r="O767" t="s">
        <v>1118</v>
      </c>
      <c r="P767" t="str">
        <f t="shared" si="11"/>
        <v>Izr_23/24_DO_IPOS_2</v>
      </c>
      <c r="Q767">
        <f>VLOOKUP(P767,ar_skupina!L$2:M$136,2,FALSE())</f>
        <v>134</v>
      </c>
    </row>
    <row r="768" spans="1:17" ht="20.100000000000001" customHeight="1" x14ac:dyDescent="0.25">
      <c r="A768" s="67">
        <v>767</v>
      </c>
      <c r="B768" s="67">
        <v>14</v>
      </c>
      <c r="C768" s="68" t="s">
        <v>2992</v>
      </c>
      <c r="D768" s="68" t="s">
        <v>3602</v>
      </c>
      <c r="E768" s="67">
        <v>80766</v>
      </c>
      <c r="F768" s="67">
        <v>1008000766</v>
      </c>
      <c r="G768" s="68" t="s">
        <v>4442</v>
      </c>
      <c r="H768" s="68" t="s">
        <v>3708</v>
      </c>
      <c r="I768" s="69">
        <v>44835</v>
      </c>
      <c r="J768" s="69">
        <v>45200</v>
      </c>
      <c r="K768" s="76">
        <v>45565</v>
      </c>
      <c r="L768" s="68" t="s">
        <v>4489</v>
      </c>
      <c r="M768" s="71" t="s">
        <v>4488</v>
      </c>
      <c r="N768" t="s">
        <v>659</v>
      </c>
      <c r="O768" t="s">
        <v>1118</v>
      </c>
      <c r="P768" t="str">
        <f t="shared" si="11"/>
        <v>Izr_23/24_DO_IPOS_2</v>
      </c>
      <c r="Q768">
        <f>VLOOKUP(P768,ar_skupina!L$2:M$136,2,FALSE())</f>
        <v>134</v>
      </c>
    </row>
    <row r="769" spans="1:17" ht="20.100000000000001" customHeight="1" x14ac:dyDescent="0.25">
      <c r="A769" s="67">
        <v>768</v>
      </c>
      <c r="B769" s="67">
        <v>14</v>
      </c>
      <c r="C769" s="68" t="s">
        <v>3557</v>
      </c>
      <c r="D769" s="68" t="s">
        <v>3603</v>
      </c>
      <c r="E769" s="67">
        <v>80767</v>
      </c>
      <c r="F769" s="67">
        <v>1008000767</v>
      </c>
      <c r="G769" s="68" t="s">
        <v>4443</v>
      </c>
      <c r="H769" s="68" t="s">
        <v>3708</v>
      </c>
      <c r="I769" s="69">
        <v>44835</v>
      </c>
      <c r="J769" s="69">
        <v>45200</v>
      </c>
      <c r="K769" s="76">
        <v>45565</v>
      </c>
      <c r="L769" s="68" t="s">
        <v>4489</v>
      </c>
      <c r="M769" s="71" t="s">
        <v>4488</v>
      </c>
      <c r="N769" t="s">
        <v>659</v>
      </c>
      <c r="O769" t="s">
        <v>1118</v>
      </c>
      <c r="P769" t="str">
        <f t="shared" si="11"/>
        <v>Izr_23/24_DO_IPOS_2</v>
      </c>
      <c r="Q769">
        <f>VLOOKUP(P769,ar_skupina!L$2:M$136,2,FALSE())</f>
        <v>134</v>
      </c>
    </row>
    <row r="770" spans="1:17" ht="20.100000000000001" customHeight="1" x14ac:dyDescent="0.25">
      <c r="A770" s="67">
        <v>769</v>
      </c>
      <c r="B770" s="67">
        <v>14</v>
      </c>
      <c r="C770" s="68" t="s">
        <v>2619</v>
      </c>
      <c r="D770" s="68" t="s">
        <v>3409</v>
      </c>
      <c r="E770" s="67">
        <v>80768</v>
      </c>
      <c r="F770" s="67">
        <v>1008000768</v>
      </c>
      <c r="G770" s="68" t="s">
        <v>4444</v>
      </c>
      <c r="H770" s="68" t="s">
        <v>3708</v>
      </c>
      <c r="I770" s="69">
        <v>44835</v>
      </c>
      <c r="J770" s="69">
        <v>45200</v>
      </c>
      <c r="K770" s="76">
        <v>45565</v>
      </c>
      <c r="L770" s="68" t="s">
        <v>4489</v>
      </c>
      <c r="M770" s="71" t="s">
        <v>4488</v>
      </c>
      <c r="N770" t="s">
        <v>659</v>
      </c>
      <c r="O770" t="s">
        <v>1118</v>
      </c>
      <c r="P770" t="str">
        <f t="shared" ref="P770:P810" si="12">+_xlfn.CONCAT(PROPER(L770),"_23/24_",N770,"_",O771,"_",H770)</f>
        <v>Izr_23/24_DO_IPOS_2</v>
      </c>
      <c r="Q770">
        <f>VLOOKUP(P770,ar_skupina!L$2:M$136,2,FALSE())</f>
        <v>134</v>
      </c>
    </row>
    <row r="771" spans="1:17" ht="20.100000000000001" customHeight="1" x14ac:dyDescent="0.25">
      <c r="A771" s="67">
        <v>770</v>
      </c>
      <c r="B771" s="67">
        <v>14</v>
      </c>
      <c r="C771" s="68" t="s">
        <v>3426</v>
      </c>
      <c r="D771" s="68" t="s">
        <v>3604</v>
      </c>
      <c r="E771" s="67">
        <v>80769</v>
      </c>
      <c r="F771" s="67">
        <v>1008000769</v>
      </c>
      <c r="G771" s="68" t="s">
        <v>4445</v>
      </c>
      <c r="H771" s="68" t="s">
        <v>3725</v>
      </c>
      <c r="I771" s="69">
        <v>44470</v>
      </c>
      <c r="J771" s="69">
        <v>45200</v>
      </c>
      <c r="K771" s="76">
        <v>45565</v>
      </c>
      <c r="L771" s="68" t="s">
        <v>4489</v>
      </c>
      <c r="M771" s="71" t="s">
        <v>4488</v>
      </c>
      <c r="N771" t="s">
        <v>659</v>
      </c>
      <c r="O771" t="s">
        <v>1118</v>
      </c>
      <c r="P771" t="str">
        <f t="shared" si="12"/>
        <v>Izr_23/24_DO_IPOS_3</v>
      </c>
    </row>
    <row r="772" spans="1:17" ht="20.100000000000001" customHeight="1" x14ac:dyDescent="0.25">
      <c r="A772" s="67">
        <v>771</v>
      </c>
      <c r="B772" s="67">
        <v>14</v>
      </c>
      <c r="C772" s="68" t="s">
        <v>3099</v>
      </c>
      <c r="D772" s="68" t="s">
        <v>3605</v>
      </c>
      <c r="E772" s="67">
        <v>80770</v>
      </c>
      <c r="F772" s="67">
        <v>1008000770</v>
      </c>
      <c r="G772" s="68" t="s">
        <v>4446</v>
      </c>
      <c r="H772" s="68" t="s">
        <v>3725</v>
      </c>
      <c r="I772" s="69">
        <v>44470</v>
      </c>
      <c r="J772" s="69">
        <v>45200</v>
      </c>
      <c r="K772" s="76">
        <v>45565</v>
      </c>
      <c r="L772" s="68" t="s">
        <v>4489</v>
      </c>
      <c r="M772" s="71" t="s">
        <v>4488</v>
      </c>
      <c r="N772" t="s">
        <v>659</v>
      </c>
      <c r="O772" t="s">
        <v>1118</v>
      </c>
      <c r="P772" t="str">
        <f t="shared" si="12"/>
        <v>Izr_23/24_DO_IPOS_3</v>
      </c>
    </row>
    <row r="773" spans="1:17" ht="20.100000000000001" customHeight="1" x14ac:dyDescent="0.25">
      <c r="A773" s="67">
        <v>772</v>
      </c>
      <c r="B773" s="67">
        <v>14</v>
      </c>
      <c r="C773" s="68" t="s">
        <v>3316</v>
      </c>
      <c r="D773" s="68" t="s">
        <v>3606</v>
      </c>
      <c r="E773" s="67">
        <v>80771</v>
      </c>
      <c r="F773" s="67">
        <v>1008000771</v>
      </c>
      <c r="G773" s="68" t="s">
        <v>4447</v>
      </c>
      <c r="H773" s="68" t="s">
        <v>3725</v>
      </c>
      <c r="I773" s="69">
        <v>44470</v>
      </c>
      <c r="J773" s="69">
        <v>45200</v>
      </c>
      <c r="K773" s="76">
        <v>45565</v>
      </c>
      <c r="L773" s="68" t="s">
        <v>4489</v>
      </c>
      <c r="M773" s="71" t="s">
        <v>4488</v>
      </c>
      <c r="N773" t="s">
        <v>659</v>
      </c>
      <c r="O773" t="s">
        <v>1118</v>
      </c>
      <c r="P773" t="str">
        <f t="shared" si="12"/>
        <v>Izr_23/24_DO_KAIS_3</v>
      </c>
    </row>
    <row r="774" spans="1:17" ht="20.100000000000001" customHeight="1" x14ac:dyDescent="0.25">
      <c r="A774" s="67">
        <v>773</v>
      </c>
      <c r="B774" s="67">
        <v>12</v>
      </c>
      <c r="C774" s="68" t="s">
        <v>3079</v>
      </c>
      <c r="D774" s="68" t="s">
        <v>3607</v>
      </c>
      <c r="E774" s="67">
        <v>80772</v>
      </c>
      <c r="F774" s="67">
        <v>1008000772</v>
      </c>
      <c r="G774" s="68" t="s">
        <v>4448</v>
      </c>
      <c r="H774" s="68" t="s">
        <v>3673</v>
      </c>
      <c r="I774" s="69">
        <v>45200</v>
      </c>
      <c r="J774" s="69">
        <v>45200</v>
      </c>
      <c r="K774" s="76">
        <v>45565</v>
      </c>
      <c r="L774" s="68" t="s">
        <v>4489</v>
      </c>
      <c r="M774" s="71" t="s">
        <v>4488</v>
      </c>
      <c r="N774" t="s">
        <v>659</v>
      </c>
      <c r="O774" t="s">
        <v>1119</v>
      </c>
      <c r="P774" t="str">
        <f t="shared" si="12"/>
        <v>Izr_23/24_DO_KAIS_1</v>
      </c>
      <c r="Q774">
        <f>VLOOKUP(P774,ar_skupina!L$2:M$136,2,FALSE())</f>
        <v>131</v>
      </c>
    </row>
    <row r="775" spans="1:17" ht="20.100000000000001" customHeight="1" x14ac:dyDescent="0.25">
      <c r="A775" s="67">
        <v>774</v>
      </c>
      <c r="B775" s="67">
        <v>12</v>
      </c>
      <c r="C775" s="68" t="s">
        <v>2652</v>
      </c>
      <c r="D775" s="68" t="s">
        <v>3608</v>
      </c>
      <c r="E775" s="67">
        <v>80773</v>
      </c>
      <c r="F775" s="67">
        <v>1008000773</v>
      </c>
      <c r="G775" s="68" t="s">
        <v>4449</v>
      </c>
      <c r="H775" s="68" t="s">
        <v>3673</v>
      </c>
      <c r="I775" s="69">
        <v>45200</v>
      </c>
      <c r="J775" s="69">
        <v>45200</v>
      </c>
      <c r="K775" s="76">
        <v>45565</v>
      </c>
      <c r="L775" s="68" t="s">
        <v>4489</v>
      </c>
      <c r="M775" s="71" t="s">
        <v>4488</v>
      </c>
      <c r="N775" t="s">
        <v>659</v>
      </c>
      <c r="O775" t="s">
        <v>1119</v>
      </c>
      <c r="P775" t="str">
        <f t="shared" si="12"/>
        <v>Izr_23/24_DO_KAIS_1</v>
      </c>
      <c r="Q775">
        <f>VLOOKUP(P775,ar_skupina!L$2:M$136,2,FALSE())</f>
        <v>131</v>
      </c>
    </row>
    <row r="776" spans="1:17" ht="20.100000000000001" customHeight="1" x14ac:dyDescent="0.25">
      <c r="A776" s="67">
        <v>775</v>
      </c>
      <c r="B776" s="67">
        <v>12</v>
      </c>
      <c r="C776" s="68" t="s">
        <v>2868</v>
      </c>
      <c r="D776" s="68" t="s">
        <v>3609</v>
      </c>
      <c r="E776" s="67">
        <v>80774</v>
      </c>
      <c r="F776" s="67">
        <v>1008000774</v>
      </c>
      <c r="G776" s="68" t="s">
        <v>4450</v>
      </c>
      <c r="H776" s="68" t="s">
        <v>3708</v>
      </c>
      <c r="I776" s="69">
        <v>44835</v>
      </c>
      <c r="J776" s="69">
        <v>45200</v>
      </c>
      <c r="K776" s="76">
        <v>45565</v>
      </c>
      <c r="L776" s="68" t="s">
        <v>4489</v>
      </c>
      <c r="M776" s="71" t="s">
        <v>4488</v>
      </c>
      <c r="N776" t="s">
        <v>659</v>
      </c>
      <c r="O776" t="s">
        <v>1119</v>
      </c>
      <c r="P776" t="str">
        <f t="shared" si="12"/>
        <v>Izr_23/24_DO_KAIS_2</v>
      </c>
      <c r="Q776">
        <f>VLOOKUP(P776,ar_skupina!L$2:M$136,2,FALSE())</f>
        <v>135</v>
      </c>
    </row>
    <row r="777" spans="1:17" ht="20.100000000000001" customHeight="1" x14ac:dyDescent="0.25">
      <c r="A777" s="67">
        <v>776</v>
      </c>
      <c r="B777" s="67">
        <v>12</v>
      </c>
      <c r="C777" s="68" t="s">
        <v>2882</v>
      </c>
      <c r="D777" s="68" t="s">
        <v>3369</v>
      </c>
      <c r="E777" s="67">
        <v>80775</v>
      </c>
      <c r="F777" s="67">
        <v>1008000775</v>
      </c>
      <c r="G777" s="68" t="s">
        <v>4451</v>
      </c>
      <c r="H777" s="68" t="s">
        <v>3708</v>
      </c>
      <c r="I777" s="69">
        <v>44835</v>
      </c>
      <c r="J777" s="69">
        <v>45200</v>
      </c>
      <c r="K777" s="76">
        <v>45565</v>
      </c>
      <c r="L777" s="68" t="s">
        <v>4489</v>
      </c>
      <c r="M777" s="71" t="s">
        <v>4488</v>
      </c>
      <c r="N777" t="s">
        <v>659</v>
      </c>
      <c r="O777" t="s">
        <v>1119</v>
      </c>
      <c r="P777" t="str">
        <f t="shared" si="12"/>
        <v>Izr_23/24_DO_KAIS_2</v>
      </c>
      <c r="Q777">
        <f>VLOOKUP(P777,ar_skupina!L$2:M$136,2,FALSE())</f>
        <v>135</v>
      </c>
    </row>
    <row r="778" spans="1:17" ht="20.100000000000001" customHeight="1" x14ac:dyDescent="0.25">
      <c r="A778" s="67">
        <v>777</v>
      </c>
      <c r="B778" s="67">
        <v>12</v>
      </c>
      <c r="C778" s="68" t="s">
        <v>2682</v>
      </c>
      <c r="D778" s="68" t="s">
        <v>3610</v>
      </c>
      <c r="E778" s="67">
        <v>80776</v>
      </c>
      <c r="F778" s="67">
        <v>1008000776</v>
      </c>
      <c r="G778" s="68" t="s">
        <v>4452</v>
      </c>
      <c r="H778" s="68" t="s">
        <v>3708</v>
      </c>
      <c r="I778" s="69">
        <v>44835</v>
      </c>
      <c r="J778" s="69">
        <v>45200</v>
      </c>
      <c r="K778" s="76">
        <v>45565</v>
      </c>
      <c r="L778" s="68" t="s">
        <v>4489</v>
      </c>
      <c r="M778" s="71" t="s">
        <v>4488</v>
      </c>
      <c r="N778" t="s">
        <v>659</v>
      </c>
      <c r="O778" t="s">
        <v>1119</v>
      </c>
      <c r="P778" t="str">
        <f t="shared" si="12"/>
        <v>Izr_23/24_DO_KAIS_2</v>
      </c>
      <c r="Q778">
        <f>VLOOKUP(P778,ar_skupina!L$2:M$136,2,FALSE())</f>
        <v>135</v>
      </c>
    </row>
    <row r="779" spans="1:17" ht="20.100000000000001" customHeight="1" x14ac:dyDescent="0.25">
      <c r="A779" s="67">
        <v>778</v>
      </c>
      <c r="B779" s="67">
        <v>12</v>
      </c>
      <c r="C779" s="68" t="s">
        <v>3611</v>
      </c>
      <c r="D779" s="68" t="s">
        <v>2986</v>
      </c>
      <c r="E779" s="67">
        <v>80777</v>
      </c>
      <c r="F779" s="67">
        <v>1008000777</v>
      </c>
      <c r="G779" s="68" t="s">
        <v>4453</v>
      </c>
      <c r="H779" s="68" t="s">
        <v>3725</v>
      </c>
      <c r="I779" s="69">
        <v>44470</v>
      </c>
      <c r="J779" s="69">
        <v>45200</v>
      </c>
      <c r="K779" s="76">
        <v>45565</v>
      </c>
      <c r="L779" s="68" t="s">
        <v>4489</v>
      </c>
      <c r="M779" s="71" t="s">
        <v>4488</v>
      </c>
      <c r="N779" t="s">
        <v>659</v>
      </c>
      <c r="O779" t="s">
        <v>1119</v>
      </c>
      <c r="P779" t="str">
        <f t="shared" si="12"/>
        <v>Izr_23/24_DO_KAIS_3</v>
      </c>
    </row>
    <row r="780" spans="1:17" ht="20.100000000000001" customHeight="1" x14ac:dyDescent="0.25">
      <c r="A780" s="67">
        <v>779</v>
      </c>
      <c r="B780" s="67">
        <v>12</v>
      </c>
      <c r="C780" s="68" t="s">
        <v>3014</v>
      </c>
      <c r="D780" s="68" t="s">
        <v>3612</v>
      </c>
      <c r="E780" s="67">
        <v>80778</v>
      </c>
      <c r="F780" s="67">
        <v>1008000778</v>
      </c>
      <c r="G780" s="68" t="s">
        <v>4454</v>
      </c>
      <c r="H780" s="68" t="s">
        <v>3725</v>
      </c>
      <c r="I780" s="69">
        <v>44470</v>
      </c>
      <c r="J780" s="69">
        <v>45200</v>
      </c>
      <c r="K780" s="76">
        <v>45565</v>
      </c>
      <c r="L780" s="68" t="s">
        <v>4489</v>
      </c>
      <c r="M780" s="71" t="s">
        <v>4488</v>
      </c>
      <c r="N780" t="s">
        <v>659</v>
      </c>
      <c r="O780" t="s">
        <v>1119</v>
      </c>
      <c r="P780" t="str">
        <f t="shared" si="12"/>
        <v>Izr_23/24_DO_KAIS_3</v>
      </c>
    </row>
    <row r="781" spans="1:17" ht="20.100000000000001" customHeight="1" x14ac:dyDescent="0.25">
      <c r="A781" s="67">
        <v>780</v>
      </c>
      <c r="B781" s="67">
        <v>12</v>
      </c>
      <c r="C781" s="68" t="s">
        <v>3083</v>
      </c>
      <c r="D781" s="68" t="s">
        <v>3613</v>
      </c>
      <c r="E781" s="67">
        <v>80779</v>
      </c>
      <c r="F781" s="67">
        <v>1008000779</v>
      </c>
      <c r="G781" s="68" t="s">
        <v>4455</v>
      </c>
      <c r="H781" s="68">
        <v>2</v>
      </c>
      <c r="I781" s="69">
        <v>44105</v>
      </c>
      <c r="J781" s="69">
        <v>45200</v>
      </c>
      <c r="K781" s="76">
        <v>45565</v>
      </c>
      <c r="L781" s="68" t="s">
        <v>4489</v>
      </c>
      <c r="M781" s="71" t="s">
        <v>4491</v>
      </c>
      <c r="N781" t="s">
        <v>659</v>
      </c>
      <c r="O781" t="s">
        <v>1119</v>
      </c>
      <c r="P781" t="str">
        <f t="shared" si="12"/>
        <v>Izr_23/24_DO_KAIS_2</v>
      </c>
      <c r="Q781">
        <f>VLOOKUP(P781,ar_skupina!L$2:M$136,2,FALSE())</f>
        <v>135</v>
      </c>
    </row>
    <row r="782" spans="1:17" ht="20.100000000000001" customHeight="1" x14ac:dyDescent="0.25">
      <c r="A782" s="67">
        <v>781</v>
      </c>
      <c r="B782" s="67">
        <v>12</v>
      </c>
      <c r="C782" s="68" t="s">
        <v>2910</v>
      </c>
      <c r="D782" s="68" t="s">
        <v>3614</v>
      </c>
      <c r="E782" s="67">
        <v>80780</v>
      </c>
      <c r="F782" s="67">
        <v>1008000780</v>
      </c>
      <c r="G782" s="68" t="s">
        <v>4456</v>
      </c>
      <c r="H782" s="68">
        <v>2</v>
      </c>
      <c r="I782" s="69">
        <v>44105</v>
      </c>
      <c r="J782" s="69">
        <v>45200</v>
      </c>
      <c r="K782" s="76">
        <v>45565</v>
      </c>
      <c r="L782" s="68" t="s">
        <v>4489</v>
      </c>
      <c r="M782" s="71" t="s">
        <v>4491</v>
      </c>
      <c r="N782" t="s">
        <v>659</v>
      </c>
      <c r="O782" t="s">
        <v>1119</v>
      </c>
      <c r="P782" t="str">
        <f t="shared" si="12"/>
        <v>Izr_23/24_DO_KAIS_2</v>
      </c>
      <c r="Q782">
        <f>VLOOKUP(P782,ar_skupina!L$2:M$136,2,FALSE())</f>
        <v>135</v>
      </c>
    </row>
    <row r="783" spans="1:17" ht="20.100000000000001" customHeight="1" x14ac:dyDescent="0.25">
      <c r="A783" s="67">
        <v>782</v>
      </c>
      <c r="B783" s="67">
        <v>12</v>
      </c>
      <c r="C783" s="68" t="s">
        <v>3325</v>
      </c>
      <c r="D783" s="68" t="s">
        <v>3615</v>
      </c>
      <c r="E783" s="67">
        <v>80781</v>
      </c>
      <c r="F783" s="67">
        <v>1008000781</v>
      </c>
      <c r="G783" s="68" t="s">
        <v>4457</v>
      </c>
      <c r="H783" s="68">
        <v>2</v>
      </c>
      <c r="I783" s="69">
        <v>44105</v>
      </c>
      <c r="J783" s="69">
        <v>45200</v>
      </c>
      <c r="K783" s="76">
        <v>45565</v>
      </c>
      <c r="L783" s="68" t="s">
        <v>4489</v>
      </c>
      <c r="M783" s="71" t="s">
        <v>4491</v>
      </c>
      <c r="N783" t="s">
        <v>659</v>
      </c>
      <c r="O783" t="s">
        <v>1119</v>
      </c>
      <c r="P783" t="str">
        <f t="shared" si="12"/>
        <v>Izr_23/24_DO_INFS_2</v>
      </c>
      <c r="Q783">
        <f>VLOOKUP(P783,ar_skupina!L$2:M$136,2,FALSE())</f>
        <v>133</v>
      </c>
    </row>
    <row r="784" spans="1:17" ht="20.100000000000001" customHeight="1" x14ac:dyDescent="0.25">
      <c r="A784" s="67">
        <v>783</v>
      </c>
      <c r="B784" s="67">
        <v>13</v>
      </c>
      <c r="C784" s="68" t="s">
        <v>2791</v>
      </c>
      <c r="D784" s="68" t="s">
        <v>3455</v>
      </c>
      <c r="E784" s="67">
        <v>80782</v>
      </c>
      <c r="F784" s="67">
        <v>1008000782</v>
      </c>
      <c r="G784" s="68" t="s">
        <v>4458</v>
      </c>
      <c r="H784" s="68" t="s">
        <v>3673</v>
      </c>
      <c r="I784" s="69">
        <v>45200</v>
      </c>
      <c r="J784" s="69">
        <v>45200</v>
      </c>
      <c r="K784" s="76">
        <v>45565</v>
      </c>
      <c r="L784" s="68" t="s">
        <v>4489</v>
      </c>
      <c r="M784" s="71" t="s">
        <v>4488</v>
      </c>
      <c r="N784" t="s">
        <v>659</v>
      </c>
      <c r="O784" t="s">
        <v>1120</v>
      </c>
      <c r="P784" t="str">
        <f t="shared" si="12"/>
        <v>Izr_23/24_DO_INFS_1</v>
      </c>
      <c r="Q784">
        <f>VLOOKUP(P784,ar_skupina!L$2:M$136,2,FALSE())</f>
        <v>129</v>
      </c>
    </row>
    <row r="785" spans="1:17" ht="20.100000000000001" customHeight="1" x14ac:dyDescent="0.25">
      <c r="A785" s="67">
        <v>784</v>
      </c>
      <c r="B785" s="67">
        <v>13</v>
      </c>
      <c r="C785" s="68" t="s">
        <v>2754</v>
      </c>
      <c r="D785" s="68" t="s">
        <v>3616</v>
      </c>
      <c r="E785" s="67">
        <v>80783</v>
      </c>
      <c r="F785" s="67">
        <v>1008000783</v>
      </c>
      <c r="G785" s="68" t="s">
        <v>4459</v>
      </c>
      <c r="H785" s="68" t="s">
        <v>3708</v>
      </c>
      <c r="I785" s="69">
        <v>44835</v>
      </c>
      <c r="J785" s="69">
        <v>45200</v>
      </c>
      <c r="K785" s="76">
        <v>45565</v>
      </c>
      <c r="L785" s="68" t="s">
        <v>4489</v>
      </c>
      <c r="M785" s="71" t="s">
        <v>4488</v>
      </c>
      <c r="N785" t="s">
        <v>659</v>
      </c>
      <c r="O785" t="s">
        <v>1120</v>
      </c>
      <c r="P785" t="str">
        <f t="shared" si="12"/>
        <v>Izr_23/24_DO_INFS_2</v>
      </c>
      <c r="Q785">
        <f>VLOOKUP(P785,ar_skupina!L$2:M$136,2,FALSE())</f>
        <v>133</v>
      </c>
    </row>
    <row r="786" spans="1:17" ht="20.100000000000001" customHeight="1" x14ac:dyDescent="0.25">
      <c r="A786" s="67">
        <v>785</v>
      </c>
      <c r="B786" s="67">
        <v>13</v>
      </c>
      <c r="C786" s="68" t="s">
        <v>2717</v>
      </c>
      <c r="D786" s="68" t="s">
        <v>3539</v>
      </c>
      <c r="E786" s="67">
        <v>80784</v>
      </c>
      <c r="F786" s="67">
        <v>1008000784</v>
      </c>
      <c r="G786" s="68" t="s">
        <v>4460</v>
      </c>
      <c r="H786" s="68" t="s">
        <v>3708</v>
      </c>
      <c r="I786" s="69">
        <v>44835</v>
      </c>
      <c r="J786" s="69">
        <v>45200</v>
      </c>
      <c r="K786" s="76">
        <v>45565</v>
      </c>
      <c r="L786" s="68" t="s">
        <v>4489</v>
      </c>
      <c r="M786" s="71" t="s">
        <v>4488</v>
      </c>
      <c r="N786" t="s">
        <v>659</v>
      </c>
      <c r="O786" t="s">
        <v>1120</v>
      </c>
      <c r="P786" t="str">
        <f t="shared" si="12"/>
        <v>Izr_23/24_DO_INFS_2</v>
      </c>
      <c r="Q786">
        <f>VLOOKUP(P786,ar_skupina!L$2:M$136,2,FALSE())</f>
        <v>133</v>
      </c>
    </row>
    <row r="787" spans="1:17" ht="20.100000000000001" customHeight="1" x14ac:dyDescent="0.25">
      <c r="A787" s="67">
        <v>786</v>
      </c>
      <c r="B787" s="67">
        <v>13</v>
      </c>
      <c r="C787" s="68" t="s">
        <v>2663</v>
      </c>
      <c r="D787" s="68" t="s">
        <v>3617</v>
      </c>
      <c r="E787" s="67">
        <v>80785</v>
      </c>
      <c r="F787" s="67">
        <v>1008000785</v>
      </c>
      <c r="G787" s="68" t="s">
        <v>4461</v>
      </c>
      <c r="H787" s="68" t="s">
        <v>3708</v>
      </c>
      <c r="I787" s="69">
        <v>44835</v>
      </c>
      <c r="J787" s="69">
        <v>45200</v>
      </c>
      <c r="K787" s="76">
        <v>45565</v>
      </c>
      <c r="L787" s="68" t="s">
        <v>4489</v>
      </c>
      <c r="M787" s="71" t="s">
        <v>4488</v>
      </c>
      <c r="N787" t="s">
        <v>659</v>
      </c>
      <c r="O787" t="s">
        <v>1120</v>
      </c>
      <c r="P787" t="str">
        <f t="shared" si="12"/>
        <v>Izr_23/24_DO_INFS_2</v>
      </c>
      <c r="Q787">
        <f>VLOOKUP(P787,ar_skupina!L$2:M$136,2,FALSE())</f>
        <v>133</v>
      </c>
    </row>
    <row r="788" spans="1:17" ht="20.100000000000001" customHeight="1" x14ac:dyDescent="0.25">
      <c r="A788" s="67">
        <v>787</v>
      </c>
      <c r="B788" s="67">
        <v>13</v>
      </c>
      <c r="C788" s="68" t="s">
        <v>3618</v>
      </c>
      <c r="D788" s="68" t="s">
        <v>3256</v>
      </c>
      <c r="E788" s="67">
        <v>80786</v>
      </c>
      <c r="F788" s="67">
        <v>1008000786</v>
      </c>
      <c r="G788" s="68" t="s">
        <v>4462</v>
      </c>
      <c r="H788" s="68" t="s">
        <v>3725</v>
      </c>
      <c r="I788" s="69">
        <v>44470</v>
      </c>
      <c r="J788" s="69">
        <v>45200</v>
      </c>
      <c r="K788" s="76">
        <v>45565</v>
      </c>
      <c r="L788" s="68" t="s">
        <v>4489</v>
      </c>
      <c r="M788" s="71" t="s">
        <v>4488</v>
      </c>
      <c r="N788" t="s">
        <v>659</v>
      </c>
      <c r="O788" t="s">
        <v>1120</v>
      </c>
      <c r="P788" t="str">
        <f t="shared" si="12"/>
        <v>Izr_23/24_DO_INFS_3</v>
      </c>
    </row>
    <row r="789" spans="1:17" ht="20.100000000000001" customHeight="1" x14ac:dyDescent="0.25">
      <c r="A789" s="67">
        <v>788</v>
      </c>
      <c r="B789" s="67">
        <v>13</v>
      </c>
      <c r="C789" s="68" t="s">
        <v>3299</v>
      </c>
      <c r="D789" s="68" t="s">
        <v>3619</v>
      </c>
      <c r="E789" s="67">
        <v>80787</v>
      </c>
      <c r="F789" s="67">
        <v>1008000787</v>
      </c>
      <c r="G789" s="68" t="s">
        <v>4463</v>
      </c>
      <c r="H789" s="68" t="s">
        <v>3725</v>
      </c>
      <c r="I789" s="69">
        <v>44470</v>
      </c>
      <c r="J789" s="69">
        <v>45200</v>
      </c>
      <c r="K789" s="76">
        <v>45565</v>
      </c>
      <c r="L789" s="68" t="s">
        <v>4489</v>
      </c>
      <c r="M789" s="71" t="s">
        <v>4488</v>
      </c>
      <c r="N789" t="s">
        <v>659</v>
      </c>
      <c r="O789" t="s">
        <v>1120</v>
      </c>
      <c r="P789" t="str">
        <f t="shared" si="12"/>
        <v>Izr_23/24_DO_INFS_3</v>
      </c>
    </row>
    <row r="790" spans="1:17" ht="20.100000000000001" customHeight="1" x14ac:dyDescent="0.25">
      <c r="A790" s="67">
        <v>789</v>
      </c>
      <c r="B790" s="67">
        <v>13</v>
      </c>
      <c r="C790" s="68" t="s">
        <v>3620</v>
      </c>
      <c r="D790" s="68" t="s">
        <v>3156</v>
      </c>
      <c r="E790" s="67">
        <v>80788</v>
      </c>
      <c r="F790" s="67">
        <v>1008000788</v>
      </c>
      <c r="G790" s="68" t="s">
        <v>4464</v>
      </c>
      <c r="H790" s="68">
        <v>1</v>
      </c>
      <c r="I790" s="69">
        <v>44105</v>
      </c>
      <c r="J790" s="69">
        <v>45200</v>
      </c>
      <c r="K790" s="76">
        <v>45565</v>
      </c>
      <c r="L790" s="68" t="s">
        <v>4489</v>
      </c>
      <c r="M790" s="71" t="s">
        <v>4491</v>
      </c>
      <c r="N790" t="s">
        <v>659</v>
      </c>
      <c r="O790" t="s">
        <v>1120</v>
      </c>
      <c r="P790" t="str">
        <f t="shared" si="12"/>
        <v>Izr_23/24_DO_INFS_1</v>
      </c>
      <c r="Q790">
        <f>VLOOKUP(P790,ar_skupina!L$2:M$136,2,FALSE())</f>
        <v>129</v>
      </c>
    </row>
    <row r="791" spans="1:17" ht="20.100000000000001" customHeight="1" x14ac:dyDescent="0.25">
      <c r="A791" s="67">
        <v>790</v>
      </c>
      <c r="B791" s="67">
        <v>13</v>
      </c>
      <c r="C791" s="68" t="s">
        <v>2702</v>
      </c>
      <c r="D791" s="68" t="s">
        <v>3621</v>
      </c>
      <c r="E791" s="67">
        <v>80789</v>
      </c>
      <c r="F791" s="67">
        <v>1008000789</v>
      </c>
      <c r="G791" s="68" t="s">
        <v>4465</v>
      </c>
      <c r="H791" s="68">
        <v>1</v>
      </c>
      <c r="I791" s="69">
        <v>44105</v>
      </c>
      <c r="J791" s="69">
        <v>45200</v>
      </c>
      <c r="K791" s="76">
        <v>45565</v>
      </c>
      <c r="L791" s="68" t="s">
        <v>4489</v>
      </c>
      <c r="M791" s="71" t="s">
        <v>4491</v>
      </c>
      <c r="N791" t="s">
        <v>659</v>
      </c>
      <c r="O791" t="s">
        <v>1120</v>
      </c>
      <c r="P791" t="str">
        <f t="shared" si="12"/>
        <v>Izr_23/24_DO_INFS_1</v>
      </c>
      <c r="Q791">
        <f>VLOOKUP(P791,ar_skupina!L$2:M$136,2,FALSE())</f>
        <v>129</v>
      </c>
    </row>
    <row r="792" spans="1:17" ht="20.100000000000001" customHeight="1" x14ac:dyDescent="0.25">
      <c r="A792" s="67">
        <v>791</v>
      </c>
      <c r="B792" s="67">
        <v>13</v>
      </c>
      <c r="C792" s="68" t="s">
        <v>3521</v>
      </c>
      <c r="D792" s="68" t="s">
        <v>3188</v>
      </c>
      <c r="E792" s="67">
        <v>80790</v>
      </c>
      <c r="F792" s="67">
        <v>1008000790</v>
      </c>
      <c r="G792" s="68" t="s">
        <v>4466</v>
      </c>
      <c r="H792" s="68">
        <v>2</v>
      </c>
      <c r="I792" s="69">
        <v>44105</v>
      </c>
      <c r="J792" s="69">
        <v>45200</v>
      </c>
      <c r="K792" s="76">
        <v>45565</v>
      </c>
      <c r="L792" s="68" t="s">
        <v>4489</v>
      </c>
      <c r="M792" s="71" t="s">
        <v>4491</v>
      </c>
      <c r="N792" t="s">
        <v>659</v>
      </c>
      <c r="O792" t="s">
        <v>1120</v>
      </c>
      <c r="P792" t="str">
        <f t="shared" si="12"/>
        <v>Izr_23/24_DO_INFS_2</v>
      </c>
      <c r="Q792">
        <f>VLOOKUP(P792,ar_skupina!L$2:M$136,2,FALSE())</f>
        <v>133</v>
      </c>
    </row>
    <row r="793" spans="1:17" ht="20.100000000000001" customHeight="1" x14ac:dyDescent="0.25">
      <c r="A793" s="67">
        <v>792</v>
      </c>
      <c r="B793" s="67">
        <v>13</v>
      </c>
      <c r="C793" s="68" t="s">
        <v>2863</v>
      </c>
      <c r="D793" s="68" t="s">
        <v>3213</v>
      </c>
      <c r="E793" s="67">
        <v>80791</v>
      </c>
      <c r="F793" s="67">
        <v>1008000791</v>
      </c>
      <c r="G793" s="68" t="s">
        <v>4467</v>
      </c>
      <c r="H793" s="68">
        <v>3</v>
      </c>
      <c r="I793" s="69">
        <v>44105</v>
      </c>
      <c r="J793" s="69">
        <v>45200</v>
      </c>
      <c r="K793" s="76">
        <v>45565</v>
      </c>
      <c r="L793" s="68" t="s">
        <v>4489</v>
      </c>
      <c r="M793" s="71" t="s">
        <v>4491</v>
      </c>
      <c r="N793" t="s">
        <v>659</v>
      </c>
      <c r="O793" t="s">
        <v>1120</v>
      </c>
      <c r="P793" t="str">
        <f t="shared" si="12"/>
        <v>Izr_23/24_DO_MZSV_3</v>
      </c>
    </row>
    <row r="794" spans="1:17" ht="20.100000000000001" customHeight="1" x14ac:dyDescent="0.25">
      <c r="A794" s="67">
        <v>793</v>
      </c>
      <c r="B794" s="67">
        <v>30</v>
      </c>
      <c r="C794" s="68" t="s">
        <v>2777</v>
      </c>
      <c r="D794" s="68" t="s">
        <v>3622</v>
      </c>
      <c r="E794" s="67">
        <v>80792</v>
      </c>
      <c r="F794" s="67">
        <v>1008000792</v>
      </c>
      <c r="G794" s="68" t="s">
        <v>4468</v>
      </c>
      <c r="H794" s="68" t="s">
        <v>3673</v>
      </c>
      <c r="I794" s="69">
        <v>45200</v>
      </c>
      <c r="J794" s="69">
        <v>45200</v>
      </c>
      <c r="K794" s="76">
        <v>45565</v>
      </c>
      <c r="L794" s="68" t="s">
        <v>4489</v>
      </c>
      <c r="M794" s="71" t="s">
        <v>4488</v>
      </c>
      <c r="N794" t="s">
        <v>652</v>
      </c>
      <c r="O794" t="s">
        <v>1123</v>
      </c>
      <c r="P794" t="str">
        <f t="shared" si="12"/>
        <v>Izr_23/24_MA_MZSV_1</v>
      </c>
    </row>
    <row r="795" spans="1:17" ht="20.100000000000001" customHeight="1" x14ac:dyDescent="0.25">
      <c r="A795" s="67">
        <v>794</v>
      </c>
      <c r="B795" s="67">
        <v>30</v>
      </c>
      <c r="C795" s="68" t="s">
        <v>3432</v>
      </c>
      <c r="D795" s="68" t="s">
        <v>3623</v>
      </c>
      <c r="E795" s="67">
        <v>80793</v>
      </c>
      <c r="F795" s="67">
        <v>1008000793</v>
      </c>
      <c r="G795" s="68" t="s">
        <v>4469</v>
      </c>
      <c r="H795" s="68" t="s">
        <v>3673</v>
      </c>
      <c r="I795" s="69">
        <v>45200</v>
      </c>
      <c r="J795" s="69">
        <v>45200</v>
      </c>
      <c r="K795" s="76">
        <v>45565</v>
      </c>
      <c r="L795" s="68" t="s">
        <v>4489</v>
      </c>
      <c r="M795" s="71" t="s">
        <v>4488</v>
      </c>
      <c r="N795" t="s">
        <v>652</v>
      </c>
      <c r="O795" t="s">
        <v>1123</v>
      </c>
      <c r="P795" t="str">
        <f t="shared" si="12"/>
        <v>Izr_23/24_MA_MZSV_1</v>
      </c>
    </row>
    <row r="796" spans="1:17" ht="20.100000000000001" customHeight="1" x14ac:dyDescent="0.25">
      <c r="A796" s="67">
        <v>795</v>
      </c>
      <c r="B796" s="67">
        <v>30</v>
      </c>
      <c r="C796" s="68" t="s">
        <v>2619</v>
      </c>
      <c r="D796" s="68" t="s">
        <v>3581</v>
      </c>
      <c r="E796" s="67">
        <v>80794</v>
      </c>
      <c r="F796" s="67">
        <v>1008000794</v>
      </c>
      <c r="G796" s="68" t="s">
        <v>4470</v>
      </c>
      <c r="H796" s="68" t="s">
        <v>3673</v>
      </c>
      <c r="I796" s="69">
        <v>45200</v>
      </c>
      <c r="J796" s="69">
        <v>45200</v>
      </c>
      <c r="K796" s="76">
        <v>45565</v>
      </c>
      <c r="L796" s="68" t="s">
        <v>4489</v>
      </c>
      <c r="M796" s="71" t="s">
        <v>4488</v>
      </c>
      <c r="N796" t="s">
        <v>652</v>
      </c>
      <c r="O796" t="s">
        <v>1123</v>
      </c>
      <c r="P796" t="str">
        <f t="shared" si="12"/>
        <v>Izr_23/24_MA_MZSV_1</v>
      </c>
    </row>
    <row r="797" spans="1:17" ht="20.100000000000001" customHeight="1" x14ac:dyDescent="0.25">
      <c r="A797" s="67">
        <v>796</v>
      </c>
      <c r="B797" s="67">
        <v>30</v>
      </c>
      <c r="C797" s="68" t="s">
        <v>3056</v>
      </c>
      <c r="D797" s="68" t="s">
        <v>3624</v>
      </c>
      <c r="E797" s="67">
        <v>80795</v>
      </c>
      <c r="F797" s="67">
        <v>1008000795</v>
      </c>
      <c r="G797" s="68" t="s">
        <v>4471</v>
      </c>
      <c r="H797" s="68" t="s">
        <v>3673</v>
      </c>
      <c r="I797" s="69">
        <v>45200</v>
      </c>
      <c r="J797" s="69">
        <v>45200</v>
      </c>
      <c r="K797" s="76">
        <v>45565</v>
      </c>
      <c r="L797" s="68" t="s">
        <v>4489</v>
      </c>
      <c r="M797" s="71" t="s">
        <v>4488</v>
      </c>
      <c r="N797" t="s">
        <v>652</v>
      </c>
      <c r="O797" t="s">
        <v>1123</v>
      </c>
      <c r="P797" t="str">
        <f t="shared" si="12"/>
        <v>Izr_23/24_MA_MZSV_1</v>
      </c>
    </row>
    <row r="798" spans="1:17" ht="20.100000000000001" customHeight="1" x14ac:dyDescent="0.25">
      <c r="A798" s="67">
        <v>797</v>
      </c>
      <c r="B798" s="67">
        <v>30</v>
      </c>
      <c r="C798" s="68" t="s">
        <v>3308</v>
      </c>
      <c r="D798" s="68" t="s">
        <v>3625</v>
      </c>
      <c r="E798" s="67">
        <v>80796</v>
      </c>
      <c r="F798" s="67">
        <v>1008000796</v>
      </c>
      <c r="G798" s="68" t="s">
        <v>4472</v>
      </c>
      <c r="H798" s="68" t="s">
        <v>3673</v>
      </c>
      <c r="I798" s="69">
        <v>45200</v>
      </c>
      <c r="J798" s="69">
        <v>45200</v>
      </c>
      <c r="K798" s="76">
        <v>45565</v>
      </c>
      <c r="L798" s="68" t="s">
        <v>4489</v>
      </c>
      <c r="M798" s="71" t="s">
        <v>4488</v>
      </c>
      <c r="N798" t="s">
        <v>652</v>
      </c>
      <c r="O798" t="s">
        <v>1123</v>
      </c>
      <c r="P798" t="str">
        <f t="shared" si="12"/>
        <v>Izr_23/24_MA_MZSV_1</v>
      </c>
    </row>
    <row r="799" spans="1:17" ht="20.100000000000001" customHeight="1" x14ac:dyDescent="0.25">
      <c r="A799" s="67">
        <v>798</v>
      </c>
      <c r="B799" s="67">
        <v>30</v>
      </c>
      <c r="C799" s="68" t="s">
        <v>3175</v>
      </c>
      <c r="D799" s="68" t="s">
        <v>3626</v>
      </c>
      <c r="E799" s="67">
        <v>80797</v>
      </c>
      <c r="F799" s="67">
        <v>1008000797</v>
      </c>
      <c r="G799" s="68" t="s">
        <v>4473</v>
      </c>
      <c r="H799" s="68" t="s">
        <v>3673</v>
      </c>
      <c r="I799" s="69">
        <v>45200</v>
      </c>
      <c r="J799" s="69">
        <v>45200</v>
      </c>
      <c r="K799" s="76">
        <v>45565</v>
      </c>
      <c r="L799" s="68" t="s">
        <v>4489</v>
      </c>
      <c r="M799" s="71" t="s">
        <v>4488</v>
      </c>
      <c r="N799" t="s">
        <v>652</v>
      </c>
      <c r="O799" t="s">
        <v>1123</v>
      </c>
      <c r="P799" t="str">
        <f t="shared" si="12"/>
        <v>Izr_23/24_MA_MZSV_1</v>
      </c>
    </row>
    <row r="800" spans="1:17" ht="20.100000000000001" customHeight="1" x14ac:dyDescent="0.25">
      <c r="A800" s="67">
        <v>799</v>
      </c>
      <c r="B800" s="67">
        <v>30</v>
      </c>
      <c r="C800" s="68" t="s">
        <v>2779</v>
      </c>
      <c r="D800" s="68" t="s">
        <v>3415</v>
      </c>
      <c r="E800" s="67">
        <v>80798</v>
      </c>
      <c r="F800" s="67">
        <v>1008000798</v>
      </c>
      <c r="G800" s="68" t="s">
        <v>4474</v>
      </c>
      <c r="H800" s="68" t="s">
        <v>3673</v>
      </c>
      <c r="I800" s="69">
        <v>45200</v>
      </c>
      <c r="J800" s="69">
        <v>45200</v>
      </c>
      <c r="K800" s="76">
        <v>45565</v>
      </c>
      <c r="L800" s="68" t="s">
        <v>4489</v>
      </c>
      <c r="M800" s="71" t="s">
        <v>4488</v>
      </c>
      <c r="N800" t="s">
        <v>652</v>
      </c>
      <c r="O800" t="s">
        <v>1123</v>
      </c>
      <c r="P800" t="str">
        <f t="shared" si="12"/>
        <v>Izr_23/24_MA_MZSV_1</v>
      </c>
    </row>
    <row r="801" spans="1:17" ht="20.100000000000001" customHeight="1" x14ac:dyDescent="0.25">
      <c r="A801" s="67">
        <v>800</v>
      </c>
      <c r="B801" s="67">
        <v>30</v>
      </c>
      <c r="C801" s="68" t="s">
        <v>2826</v>
      </c>
      <c r="D801" s="68" t="s">
        <v>2930</v>
      </c>
      <c r="E801" s="67">
        <v>80799</v>
      </c>
      <c r="F801" s="67">
        <v>1008000799</v>
      </c>
      <c r="G801" s="68" t="s">
        <v>4475</v>
      </c>
      <c r="H801" s="68" t="s">
        <v>3673</v>
      </c>
      <c r="I801" s="69">
        <v>45200</v>
      </c>
      <c r="J801" s="69">
        <v>45200</v>
      </c>
      <c r="K801" s="76">
        <v>45565</v>
      </c>
      <c r="L801" s="68" t="s">
        <v>4489</v>
      </c>
      <c r="M801" s="71" t="s">
        <v>4488</v>
      </c>
      <c r="N801" t="s">
        <v>652</v>
      </c>
      <c r="O801" t="s">
        <v>1123</v>
      </c>
      <c r="P801" t="str">
        <f t="shared" si="12"/>
        <v>Izr_23/24_MA_MZSV_1</v>
      </c>
    </row>
    <row r="802" spans="1:17" ht="20.100000000000001" customHeight="1" x14ac:dyDescent="0.25">
      <c r="A802" s="67">
        <v>801</v>
      </c>
      <c r="B802" s="67">
        <v>30</v>
      </c>
      <c r="C802" s="68" t="s">
        <v>3281</v>
      </c>
      <c r="D802" s="68" t="s">
        <v>3145</v>
      </c>
      <c r="E802" s="67">
        <v>80800</v>
      </c>
      <c r="F802" s="67">
        <v>1008000800</v>
      </c>
      <c r="G802" s="68" t="s">
        <v>4476</v>
      </c>
      <c r="H802" s="68" t="s">
        <v>3673</v>
      </c>
      <c r="I802" s="69">
        <v>45200</v>
      </c>
      <c r="J802" s="69">
        <v>45200</v>
      </c>
      <c r="K802" s="76">
        <v>45565</v>
      </c>
      <c r="L802" s="68" t="s">
        <v>4489</v>
      </c>
      <c r="M802" s="71" t="s">
        <v>4488</v>
      </c>
      <c r="N802" t="s">
        <v>652</v>
      </c>
      <c r="O802" t="s">
        <v>1123</v>
      </c>
      <c r="P802" t="str">
        <f t="shared" si="12"/>
        <v>Izr_23/24_MA_MZSV_1</v>
      </c>
    </row>
    <row r="803" spans="1:17" ht="20.100000000000001" customHeight="1" x14ac:dyDescent="0.25">
      <c r="A803" s="67">
        <v>802</v>
      </c>
      <c r="B803" s="67">
        <v>30</v>
      </c>
      <c r="C803" s="68" t="s">
        <v>3627</v>
      </c>
      <c r="D803" s="68" t="s">
        <v>3628</v>
      </c>
      <c r="E803" s="67">
        <v>80801</v>
      </c>
      <c r="F803" s="67">
        <v>1008000801</v>
      </c>
      <c r="G803" s="68" t="s">
        <v>4477</v>
      </c>
      <c r="H803" s="68" t="s">
        <v>3673</v>
      </c>
      <c r="I803" s="69">
        <v>45200</v>
      </c>
      <c r="J803" s="69">
        <v>45200</v>
      </c>
      <c r="K803" s="76">
        <v>45565</v>
      </c>
      <c r="L803" s="68" t="s">
        <v>4489</v>
      </c>
      <c r="M803" s="71" t="s">
        <v>4488</v>
      </c>
      <c r="N803" t="s">
        <v>652</v>
      </c>
      <c r="O803" t="s">
        <v>1123</v>
      </c>
      <c r="P803" t="str">
        <f t="shared" si="12"/>
        <v>Izr_23/24_MA_MZSV_1</v>
      </c>
    </row>
    <row r="804" spans="1:17" ht="20.100000000000001" customHeight="1" x14ac:dyDescent="0.25">
      <c r="A804" s="67">
        <v>803</v>
      </c>
      <c r="B804" s="67">
        <v>30</v>
      </c>
      <c r="C804" s="68" t="s">
        <v>2812</v>
      </c>
      <c r="D804" s="68" t="s">
        <v>3629</v>
      </c>
      <c r="E804" s="67">
        <v>80802</v>
      </c>
      <c r="F804" s="67">
        <v>1008000802</v>
      </c>
      <c r="G804" s="68" t="s">
        <v>4478</v>
      </c>
      <c r="H804" s="68" t="s">
        <v>3673</v>
      </c>
      <c r="I804" s="69">
        <v>45200</v>
      </c>
      <c r="J804" s="69">
        <v>45200</v>
      </c>
      <c r="K804" s="76">
        <v>45565</v>
      </c>
      <c r="L804" s="68" t="s">
        <v>4489</v>
      </c>
      <c r="M804" s="71" t="s">
        <v>4488</v>
      </c>
      <c r="N804" t="s">
        <v>652</v>
      </c>
      <c r="O804" t="s">
        <v>1123</v>
      </c>
      <c r="P804" t="str">
        <f t="shared" si="12"/>
        <v>Izr_23/24_MA_MZSV_1</v>
      </c>
    </row>
    <row r="805" spans="1:17" ht="20.100000000000001" customHeight="1" x14ac:dyDescent="0.25">
      <c r="A805" s="67">
        <v>804</v>
      </c>
      <c r="B805" s="67">
        <v>30</v>
      </c>
      <c r="C805" s="68" t="s">
        <v>3598</v>
      </c>
      <c r="D805" s="68" t="s">
        <v>3630</v>
      </c>
      <c r="E805" s="67">
        <v>80803</v>
      </c>
      <c r="F805" s="67">
        <v>1008000803</v>
      </c>
      <c r="G805" s="68" t="s">
        <v>4479</v>
      </c>
      <c r="H805" s="68" t="s">
        <v>3673</v>
      </c>
      <c r="I805" s="69">
        <v>45200</v>
      </c>
      <c r="J805" s="69">
        <v>45200</v>
      </c>
      <c r="K805" s="76">
        <v>45565</v>
      </c>
      <c r="L805" s="68" t="s">
        <v>4489</v>
      </c>
      <c r="M805" s="71" t="s">
        <v>4488</v>
      </c>
      <c r="N805" t="s">
        <v>652</v>
      </c>
      <c r="O805" t="s">
        <v>1123</v>
      </c>
      <c r="P805" t="str">
        <f t="shared" si="12"/>
        <v>Izr_23/24_MA_MZSV_1</v>
      </c>
    </row>
    <row r="806" spans="1:17" ht="20.100000000000001" customHeight="1" x14ac:dyDescent="0.25">
      <c r="A806" s="67">
        <v>805</v>
      </c>
      <c r="B806" s="67">
        <v>30</v>
      </c>
      <c r="C806" s="68" t="s">
        <v>3631</v>
      </c>
      <c r="D806" s="68" t="s">
        <v>3632</v>
      </c>
      <c r="E806" s="67">
        <v>80804</v>
      </c>
      <c r="F806" s="67">
        <v>1008000804</v>
      </c>
      <c r="G806" s="68" t="s">
        <v>4480</v>
      </c>
      <c r="H806" s="68" t="s">
        <v>3673</v>
      </c>
      <c r="I806" s="69">
        <v>45200</v>
      </c>
      <c r="J806" s="69">
        <v>45200</v>
      </c>
      <c r="K806" s="76">
        <v>45565</v>
      </c>
      <c r="L806" s="68" t="s">
        <v>4489</v>
      </c>
      <c r="M806" s="71" t="s">
        <v>4488</v>
      </c>
      <c r="N806" t="s">
        <v>652</v>
      </c>
      <c r="O806" t="s">
        <v>1123</v>
      </c>
      <c r="P806" t="str">
        <f t="shared" si="12"/>
        <v>Izr_23/24_MA_MZSV_1</v>
      </c>
    </row>
    <row r="807" spans="1:17" ht="20.100000000000001" customHeight="1" x14ac:dyDescent="0.25">
      <c r="A807" s="67">
        <v>806</v>
      </c>
      <c r="B807" s="67">
        <v>30</v>
      </c>
      <c r="C807" s="68" t="s">
        <v>3633</v>
      </c>
      <c r="D807" s="68" t="s">
        <v>3533</v>
      </c>
      <c r="E807" s="67">
        <v>80805</v>
      </c>
      <c r="F807" s="67">
        <v>1008000805</v>
      </c>
      <c r="G807" s="68" t="s">
        <v>4481</v>
      </c>
      <c r="H807" s="68" t="s">
        <v>3708</v>
      </c>
      <c r="I807" s="69">
        <v>44835</v>
      </c>
      <c r="J807" s="69">
        <v>45200</v>
      </c>
      <c r="K807" s="76">
        <v>45565</v>
      </c>
      <c r="L807" s="68" t="s">
        <v>4489</v>
      </c>
      <c r="M807" s="71" t="s">
        <v>4488</v>
      </c>
      <c r="N807" t="s">
        <v>652</v>
      </c>
      <c r="O807" t="s">
        <v>1123</v>
      </c>
      <c r="P807" t="str">
        <f t="shared" si="12"/>
        <v>Izr_23/24_MA_MZSV_2</v>
      </c>
      <c r="Q807">
        <f>VLOOKUP(P807,ar_skupina!L$2:M$136,2,FALSE())</f>
        <v>125</v>
      </c>
    </row>
    <row r="808" spans="1:17" ht="20.100000000000001" customHeight="1" x14ac:dyDescent="0.25">
      <c r="A808" s="67">
        <v>807</v>
      </c>
      <c r="B808" s="67">
        <v>30</v>
      </c>
      <c r="C808" s="68" t="s">
        <v>3470</v>
      </c>
      <c r="D808" s="68" t="s">
        <v>3080</v>
      </c>
      <c r="E808" s="67">
        <v>80806</v>
      </c>
      <c r="F808" s="67">
        <v>1008000806</v>
      </c>
      <c r="G808" s="68" t="s">
        <v>4482</v>
      </c>
      <c r="H808" s="68" t="s">
        <v>3708</v>
      </c>
      <c r="I808" s="69">
        <v>44835</v>
      </c>
      <c r="J808" s="69">
        <v>45200</v>
      </c>
      <c r="K808" s="76">
        <v>45565</v>
      </c>
      <c r="L808" s="68" t="s">
        <v>4489</v>
      </c>
      <c r="M808" s="71" t="s">
        <v>4488</v>
      </c>
      <c r="N808" t="s">
        <v>652</v>
      </c>
      <c r="O808" t="s">
        <v>1123</v>
      </c>
      <c r="P808" t="str">
        <f t="shared" si="12"/>
        <v>Izr_23/24_MA_MZSV_2</v>
      </c>
      <c r="Q808">
        <f>VLOOKUP(P808,ar_skupina!L$2:M$136,2,FALSE())</f>
        <v>125</v>
      </c>
    </row>
    <row r="809" spans="1:17" ht="20.100000000000001" customHeight="1" x14ac:dyDescent="0.25">
      <c r="A809" s="67">
        <v>808</v>
      </c>
      <c r="B809" s="67">
        <v>30</v>
      </c>
      <c r="C809" s="68" t="s">
        <v>3634</v>
      </c>
      <c r="D809" s="68" t="s">
        <v>2949</v>
      </c>
      <c r="E809" s="67">
        <v>80807</v>
      </c>
      <c r="F809" s="67">
        <v>1008000807</v>
      </c>
      <c r="G809" s="68" t="s">
        <v>4483</v>
      </c>
      <c r="H809" s="68" t="s">
        <v>3708</v>
      </c>
      <c r="I809" s="69">
        <v>44835</v>
      </c>
      <c r="J809" s="69">
        <v>45200</v>
      </c>
      <c r="K809" s="76">
        <v>45565</v>
      </c>
      <c r="L809" s="68" t="s">
        <v>4489</v>
      </c>
      <c r="M809" s="71" t="s">
        <v>4488</v>
      </c>
      <c r="N809" t="s">
        <v>652</v>
      </c>
      <c r="O809" t="s">
        <v>1123</v>
      </c>
      <c r="P809" t="str">
        <f t="shared" si="12"/>
        <v>Izr_23/24_MA_MZSV_2</v>
      </c>
      <c r="Q809">
        <f>VLOOKUP(P809,ar_skupina!L$2:M$136,2,FALSE())</f>
        <v>125</v>
      </c>
    </row>
    <row r="810" spans="1:17" ht="20.100000000000001" customHeight="1" x14ac:dyDescent="0.25">
      <c r="A810" s="67">
        <v>809</v>
      </c>
      <c r="B810" s="67">
        <v>30</v>
      </c>
      <c r="C810" s="68" t="s">
        <v>3635</v>
      </c>
      <c r="D810" s="68" t="s">
        <v>3636</v>
      </c>
      <c r="E810" s="67">
        <v>80808</v>
      </c>
      <c r="F810" s="67">
        <v>1008000808</v>
      </c>
      <c r="G810" s="68" t="s">
        <v>4484</v>
      </c>
      <c r="H810" s="68" t="s">
        <v>3708</v>
      </c>
      <c r="I810" s="69">
        <v>44835</v>
      </c>
      <c r="J810" s="69">
        <v>45200</v>
      </c>
      <c r="K810" s="76">
        <v>45565</v>
      </c>
      <c r="L810" s="68" t="s">
        <v>4489</v>
      </c>
      <c r="M810" s="71" t="s">
        <v>4488</v>
      </c>
      <c r="N810" t="s">
        <v>652</v>
      </c>
      <c r="O810" t="s">
        <v>1123</v>
      </c>
      <c r="P810" t="str">
        <f t="shared" si="12"/>
        <v>Izr_23/24_MA_MZSV_2</v>
      </c>
      <c r="Q810">
        <f>VLOOKUP(P810,ar_skupina!L$2:M$136,2,FALSE())</f>
        <v>125</v>
      </c>
    </row>
    <row r="811" spans="1:17" ht="20.100000000000001" customHeight="1" x14ac:dyDescent="0.25">
      <c r="A811" s="67">
        <v>810</v>
      </c>
      <c r="B811" s="67">
        <v>30</v>
      </c>
      <c r="C811" s="68" t="s">
        <v>2746</v>
      </c>
      <c r="D811" s="68" t="s">
        <v>3637</v>
      </c>
      <c r="E811" s="67">
        <v>80809</v>
      </c>
      <c r="F811" s="67">
        <v>1008000809</v>
      </c>
      <c r="G811" s="68" t="s">
        <v>4485</v>
      </c>
      <c r="H811" s="68" t="s">
        <v>2692</v>
      </c>
      <c r="I811" s="69">
        <v>44105</v>
      </c>
      <c r="J811" s="69">
        <v>45200</v>
      </c>
      <c r="K811" s="76">
        <v>45565</v>
      </c>
      <c r="L811" s="68" t="s">
        <v>4489</v>
      </c>
      <c r="M811" s="71" t="s">
        <v>4488</v>
      </c>
      <c r="N811" t="s">
        <v>652</v>
      </c>
      <c r="O811" t="s">
        <v>1123</v>
      </c>
    </row>
    <row r="812" spans="1:17" ht="20.100000000000001" customHeight="1" x14ac:dyDescent="0.25">
      <c r="A812" s="67">
        <v>811</v>
      </c>
      <c r="B812" s="67">
        <v>30</v>
      </c>
      <c r="C812" s="68" t="s">
        <v>3476</v>
      </c>
      <c r="D812" s="68" t="s">
        <v>3638</v>
      </c>
      <c r="E812" s="67">
        <v>80810</v>
      </c>
      <c r="F812" s="67">
        <v>1008000810</v>
      </c>
      <c r="G812" s="68" t="s">
        <v>4486</v>
      </c>
      <c r="H812" s="68" t="s">
        <v>2692</v>
      </c>
      <c r="I812" s="69">
        <v>44105</v>
      </c>
      <c r="J812" s="69">
        <v>45200</v>
      </c>
      <c r="K812" s="76">
        <v>45565</v>
      </c>
      <c r="L812" s="68" t="s">
        <v>4489</v>
      </c>
      <c r="M812" s="71" t="s">
        <v>4488</v>
      </c>
      <c r="N812" t="s">
        <v>652</v>
      </c>
      <c r="O812" t="s">
        <v>1123</v>
      </c>
    </row>
    <row r="813" spans="1:17" ht="20.100000000000001" customHeight="1" x14ac:dyDescent="0.25">
      <c r="A813" s="67">
        <v>812</v>
      </c>
      <c r="B813" s="67">
        <v>30</v>
      </c>
      <c r="C813" s="68" t="s">
        <v>2937</v>
      </c>
      <c r="D813" s="68" t="s">
        <v>3469</v>
      </c>
      <c r="E813" s="67">
        <v>80811</v>
      </c>
      <c r="F813" s="67">
        <v>1008000811</v>
      </c>
      <c r="G813" s="68" t="s">
        <v>4487</v>
      </c>
      <c r="H813" s="68" t="s">
        <v>2692</v>
      </c>
      <c r="I813" s="69">
        <v>44105</v>
      </c>
      <c r="J813" s="69">
        <v>45200</v>
      </c>
      <c r="K813" s="76">
        <v>45565</v>
      </c>
      <c r="L813" s="68" t="s">
        <v>4489</v>
      </c>
      <c r="M813" s="71" t="s">
        <v>4488</v>
      </c>
      <c r="N813" t="s">
        <v>652</v>
      </c>
      <c r="O813" t="s">
        <v>1123</v>
      </c>
    </row>
    <row r="815" spans="1:17" ht="12.95" customHeight="1" x14ac:dyDescent="0.25"/>
    <row r="816" spans="1:17" ht="12.95" customHeight="1" x14ac:dyDescent="0.25"/>
    <row r="817" ht="12.95" customHeight="1" x14ac:dyDescent="0.25"/>
    <row r="818" ht="12.95" customHeight="1" x14ac:dyDescent="0.25"/>
    <row r="819" ht="12.95" customHeight="1" x14ac:dyDescent="0.25"/>
    <row r="820" ht="12.95" customHeight="1" x14ac:dyDescent="0.25"/>
    <row r="821" ht="12.95" customHeight="1" x14ac:dyDescent="0.25"/>
    <row r="822" ht="12.95" customHeight="1" x14ac:dyDescent="0.25"/>
    <row r="823" ht="12.95" customHeight="1" x14ac:dyDescent="0.25"/>
    <row r="824" ht="12.95" customHeight="1" x14ac:dyDescent="0.25"/>
    <row r="825" ht="12.95" customHeight="1" x14ac:dyDescent="0.25"/>
    <row r="826" ht="12.95" customHeight="1" x14ac:dyDescent="0.25"/>
    <row r="827" ht="12.95" customHeight="1" x14ac:dyDescent="0.25"/>
    <row r="828" ht="12.95" customHeight="1" x14ac:dyDescent="0.25"/>
    <row r="829" ht="12.95" customHeight="1" x14ac:dyDescent="0.25"/>
    <row r="830" ht="12.95" customHeight="1" x14ac:dyDescent="0.25"/>
    <row r="831" ht="12.95" customHeight="1" x14ac:dyDescent="0.25"/>
    <row r="832" ht="12.95" customHeight="1" x14ac:dyDescent="0.25"/>
    <row r="833" ht="12.95" customHeight="1" x14ac:dyDescent="0.25"/>
    <row r="834" ht="12.95" customHeight="1" x14ac:dyDescent="0.25"/>
    <row r="835" ht="12.95" customHeight="1" x14ac:dyDescent="0.25"/>
    <row r="836" ht="12.95" customHeight="1" x14ac:dyDescent="0.25"/>
    <row r="837" ht="12.95" customHeight="1" x14ac:dyDescent="0.25"/>
    <row r="838" ht="12.95" customHeight="1" x14ac:dyDescent="0.25"/>
    <row r="839" ht="12.95" customHeight="1" x14ac:dyDescent="0.25"/>
    <row r="840" ht="12.95" customHeight="1" x14ac:dyDescent="0.25"/>
    <row r="841" ht="12.95" customHeight="1" x14ac:dyDescent="0.25"/>
    <row r="842" ht="12.95" customHeight="1" x14ac:dyDescent="0.25"/>
    <row r="843" ht="12.95" customHeight="1" x14ac:dyDescent="0.25"/>
    <row r="844" ht="12.95" customHeight="1" x14ac:dyDescent="0.25"/>
    <row r="845" ht="12.95" customHeight="1" x14ac:dyDescent="0.25"/>
    <row r="846" ht="12.95" customHeight="1" x14ac:dyDescent="0.25"/>
    <row r="847" ht="12.95" customHeight="1" x14ac:dyDescent="0.25"/>
    <row r="848" ht="12.95" customHeight="1" x14ac:dyDescent="0.25"/>
    <row r="849" ht="12.95" customHeight="1" x14ac:dyDescent="0.25"/>
    <row r="850" ht="12.95" customHeight="1" x14ac:dyDescent="0.25"/>
    <row r="851" ht="12.95" customHeight="1" x14ac:dyDescent="0.25"/>
    <row r="852" ht="12.95" customHeight="1" x14ac:dyDescent="0.25"/>
    <row r="853" ht="12.95" customHeight="1" x14ac:dyDescent="0.25"/>
    <row r="854" ht="12.95" customHeight="1" x14ac:dyDescent="0.25"/>
    <row r="855" ht="12.95" customHeight="1" x14ac:dyDescent="0.25"/>
    <row r="856" ht="12.95" customHeight="1" x14ac:dyDescent="0.25"/>
    <row r="857" ht="12.95" customHeight="1" x14ac:dyDescent="0.25"/>
    <row r="858" ht="12.95" customHeight="1" x14ac:dyDescent="0.25"/>
    <row r="859" ht="12.95" customHeight="1" x14ac:dyDescent="0.25"/>
    <row r="860" ht="12.95" customHeight="1" x14ac:dyDescent="0.25"/>
    <row r="861" ht="12.95" customHeight="1" x14ac:dyDescent="0.25"/>
    <row r="862" ht="12.95" customHeight="1" x14ac:dyDescent="0.25"/>
    <row r="863" ht="12.95" customHeight="1" x14ac:dyDescent="0.25"/>
    <row r="864" ht="12.95" customHeight="1" x14ac:dyDescent="0.25"/>
    <row r="865" ht="12.95" customHeight="1" x14ac:dyDescent="0.25"/>
    <row r="866" ht="12.95" customHeight="1" x14ac:dyDescent="0.25"/>
    <row r="867" ht="12.95" customHeight="1" x14ac:dyDescent="0.25"/>
    <row r="868" ht="12.95" customHeight="1" x14ac:dyDescent="0.25"/>
    <row r="869" ht="12.95" customHeight="1" x14ac:dyDescent="0.25"/>
    <row r="870" ht="12.95" customHeight="1" x14ac:dyDescent="0.25"/>
    <row r="871" ht="12.95" customHeight="1" x14ac:dyDescent="0.25"/>
    <row r="872" ht="12.95" customHeight="1" x14ac:dyDescent="0.25"/>
    <row r="873" ht="12.95" customHeight="1" x14ac:dyDescent="0.25"/>
    <row r="874" ht="12.95" customHeight="1" x14ac:dyDescent="0.25"/>
    <row r="875" ht="12.95" customHeight="1" x14ac:dyDescent="0.25"/>
    <row r="876" ht="12.95" customHeight="1" x14ac:dyDescent="0.25"/>
    <row r="877" ht="12.95" customHeight="1" x14ac:dyDescent="0.25"/>
    <row r="878" ht="12.95" customHeight="1" x14ac:dyDescent="0.25"/>
    <row r="879" ht="12.95" customHeight="1" x14ac:dyDescent="0.25"/>
    <row r="880" ht="12.95" customHeight="1" x14ac:dyDescent="0.25"/>
    <row r="881" ht="12.95" customHeight="1" x14ac:dyDescent="0.25"/>
    <row r="882" ht="12.95" customHeight="1" x14ac:dyDescent="0.25"/>
    <row r="883" ht="12.95" customHeight="1" x14ac:dyDescent="0.25"/>
    <row r="884" ht="12.95" customHeight="1" x14ac:dyDescent="0.25"/>
    <row r="885" ht="12.95" customHeight="1" x14ac:dyDescent="0.25"/>
    <row r="886" ht="12.95" customHeight="1" x14ac:dyDescent="0.25"/>
    <row r="887" ht="12.95" customHeight="1" x14ac:dyDescent="0.25"/>
    <row r="888" ht="12.95" customHeight="1" x14ac:dyDescent="0.25"/>
    <row r="889" ht="12.95" customHeight="1" x14ac:dyDescent="0.25"/>
    <row r="890" ht="12.95" customHeight="1" x14ac:dyDescent="0.25"/>
    <row r="891" ht="12.95" customHeight="1" x14ac:dyDescent="0.25"/>
    <row r="892" ht="12.95" customHeight="1" x14ac:dyDescent="0.25"/>
    <row r="893" ht="12.95" customHeight="1" x14ac:dyDescent="0.25"/>
    <row r="894" ht="12.95" customHeight="1" x14ac:dyDescent="0.25"/>
    <row r="895" ht="12.95" customHeight="1" x14ac:dyDescent="0.25"/>
    <row r="896" ht="12.95" customHeight="1" x14ac:dyDescent="0.25"/>
    <row r="897" ht="12.95" customHeight="1" x14ac:dyDescent="0.25"/>
    <row r="898" ht="12.95" customHeight="1" x14ac:dyDescent="0.25"/>
    <row r="899" ht="12.95" customHeight="1" x14ac:dyDescent="0.25"/>
    <row r="900" ht="12.95" customHeight="1" x14ac:dyDescent="0.25"/>
    <row r="901" ht="12.95" customHeight="1" x14ac:dyDescent="0.25"/>
    <row r="902" ht="12.95" customHeight="1" x14ac:dyDescent="0.25"/>
    <row r="903" ht="12.95" customHeight="1" x14ac:dyDescent="0.25"/>
    <row r="904" ht="12.95" customHeight="1" x14ac:dyDescent="0.25"/>
    <row r="905" ht="12.95" customHeight="1" x14ac:dyDescent="0.25"/>
    <row r="906" ht="12.95" customHeight="1" x14ac:dyDescent="0.25"/>
    <row r="907" ht="12.95" customHeight="1" x14ac:dyDescent="0.25"/>
    <row r="908" ht="12.95" customHeight="1" x14ac:dyDescent="0.25"/>
    <row r="909" ht="12.95" customHeight="1" x14ac:dyDescent="0.25"/>
    <row r="910" ht="12.95" customHeight="1" x14ac:dyDescent="0.25"/>
    <row r="911" ht="12.95" customHeight="1" x14ac:dyDescent="0.25"/>
    <row r="912" ht="12.95" customHeight="1" x14ac:dyDescent="0.25"/>
    <row r="913" ht="12.95" customHeight="1" x14ac:dyDescent="0.25"/>
    <row r="914" ht="12.95" customHeight="1" x14ac:dyDescent="0.25"/>
    <row r="915" ht="12.95" customHeight="1" x14ac:dyDescent="0.25"/>
    <row r="916" ht="12.95" customHeight="1" x14ac:dyDescent="0.25"/>
    <row r="917" ht="12.95" customHeight="1" x14ac:dyDescent="0.25"/>
    <row r="918" ht="12.95" customHeight="1" x14ac:dyDescent="0.25"/>
    <row r="919" ht="12.95" customHeight="1" x14ac:dyDescent="0.25"/>
    <row r="920" ht="12.95" customHeight="1" x14ac:dyDescent="0.25"/>
    <row r="921" ht="12.95" customHeight="1" x14ac:dyDescent="0.25"/>
    <row r="922" ht="12.95" customHeight="1" x14ac:dyDescent="0.25"/>
    <row r="923" ht="12.95" customHeight="1" x14ac:dyDescent="0.25"/>
    <row r="924" ht="12.95" customHeight="1" x14ac:dyDescent="0.25"/>
    <row r="925" ht="12.95" customHeight="1" x14ac:dyDescent="0.25"/>
    <row r="926" ht="12.95" customHeight="1" x14ac:dyDescent="0.25"/>
    <row r="927" ht="12.95" customHeight="1" x14ac:dyDescent="0.25"/>
    <row r="928" ht="12.95" customHeight="1" x14ac:dyDescent="0.25"/>
    <row r="929" ht="12.95" customHeight="1" x14ac:dyDescent="0.25"/>
    <row r="930" ht="12.95" customHeight="1" x14ac:dyDescent="0.25"/>
    <row r="931" ht="12.95" customHeight="1" x14ac:dyDescent="0.25"/>
    <row r="932" ht="12.95" customHeight="1" x14ac:dyDescent="0.25"/>
    <row r="933" ht="12.95" customHeight="1" x14ac:dyDescent="0.25"/>
    <row r="934" ht="12.95" customHeight="1" x14ac:dyDescent="0.25"/>
    <row r="935" ht="12.95" customHeight="1" x14ac:dyDescent="0.25"/>
    <row r="936" ht="12.95" customHeight="1" x14ac:dyDescent="0.25"/>
    <row r="937" ht="12.95" customHeight="1" x14ac:dyDescent="0.25"/>
    <row r="938" ht="12.95" customHeight="1" x14ac:dyDescent="0.25"/>
    <row r="939" ht="12.95" customHeight="1" x14ac:dyDescent="0.25"/>
    <row r="940" ht="12.95" customHeight="1" x14ac:dyDescent="0.25"/>
    <row r="941" ht="12.95" customHeight="1" x14ac:dyDescent="0.25"/>
    <row r="942" ht="12.95" customHeight="1" x14ac:dyDescent="0.25"/>
    <row r="943" ht="12.95" customHeight="1" x14ac:dyDescent="0.25"/>
    <row r="944" ht="12.95" customHeight="1" x14ac:dyDescent="0.25"/>
    <row r="945" ht="12.95" customHeight="1" x14ac:dyDescent="0.25"/>
    <row r="946" ht="12.95" customHeight="1" x14ac:dyDescent="0.25"/>
    <row r="947" ht="12.95" customHeight="1" x14ac:dyDescent="0.25"/>
    <row r="948" ht="12.95" customHeight="1" x14ac:dyDescent="0.25"/>
    <row r="949" ht="12.95" customHeight="1" x14ac:dyDescent="0.25"/>
    <row r="950" ht="12.95" customHeight="1" x14ac:dyDescent="0.25"/>
    <row r="951" ht="12.95" customHeight="1" x14ac:dyDescent="0.25"/>
    <row r="952" ht="12.95" customHeight="1" x14ac:dyDescent="0.25"/>
    <row r="953" ht="12.95" customHeight="1" x14ac:dyDescent="0.25"/>
    <row r="954" ht="12.95" customHeight="1" x14ac:dyDescent="0.25"/>
    <row r="955" ht="12.95" customHeight="1" x14ac:dyDescent="0.25"/>
    <row r="956" ht="12.95" customHeight="1" x14ac:dyDescent="0.25"/>
    <row r="957" ht="12.95" customHeight="1" x14ac:dyDescent="0.25"/>
    <row r="958" ht="12.95" customHeight="1" x14ac:dyDescent="0.25"/>
    <row r="959" ht="12.95" customHeight="1" x14ac:dyDescent="0.25"/>
    <row r="960" ht="12.95" customHeight="1" x14ac:dyDescent="0.25"/>
    <row r="961" ht="12.95" customHeight="1" x14ac:dyDescent="0.25"/>
    <row r="962" ht="12.95" customHeight="1" x14ac:dyDescent="0.25"/>
    <row r="963" ht="12.95" customHeight="1" x14ac:dyDescent="0.25"/>
    <row r="964" ht="12.95" customHeight="1" x14ac:dyDescent="0.25"/>
    <row r="965" ht="12.95" customHeight="1" x14ac:dyDescent="0.25"/>
    <row r="966" ht="12.95" customHeight="1" x14ac:dyDescent="0.25"/>
    <row r="967" ht="12.95" customHeight="1" x14ac:dyDescent="0.25"/>
    <row r="968" ht="12.95" customHeight="1" x14ac:dyDescent="0.25"/>
    <row r="969" ht="12.95" customHeight="1" x14ac:dyDescent="0.25"/>
    <row r="970" ht="12.95" customHeight="1" x14ac:dyDescent="0.25"/>
    <row r="971" ht="12.95" customHeight="1" x14ac:dyDescent="0.25"/>
    <row r="972" ht="12.95" customHeight="1" x14ac:dyDescent="0.25"/>
    <row r="973" ht="12.95" customHeight="1" x14ac:dyDescent="0.25"/>
    <row r="974" ht="12.95" customHeight="1" x14ac:dyDescent="0.25"/>
    <row r="975" ht="12.95" customHeight="1" x14ac:dyDescent="0.25"/>
    <row r="976" ht="12.95" customHeight="1" x14ac:dyDescent="0.25"/>
    <row r="977" ht="12.95" customHeight="1" x14ac:dyDescent="0.25"/>
    <row r="978" ht="12.95" customHeight="1" x14ac:dyDescent="0.25"/>
    <row r="979" ht="12.95" customHeight="1" x14ac:dyDescent="0.25"/>
    <row r="980" ht="12.95" customHeight="1" x14ac:dyDescent="0.25"/>
    <row r="981" ht="12.95" customHeight="1" x14ac:dyDescent="0.25"/>
    <row r="982" ht="12.95" customHeight="1" x14ac:dyDescent="0.25"/>
    <row r="983" ht="12.95" customHeight="1" x14ac:dyDescent="0.25"/>
    <row r="984" ht="12.95" customHeight="1" x14ac:dyDescent="0.25"/>
    <row r="985" ht="12.95" customHeight="1" x14ac:dyDescent="0.25"/>
    <row r="986" ht="12.95" customHeight="1" x14ac:dyDescent="0.25"/>
    <row r="987" ht="12.95" customHeight="1" x14ac:dyDescent="0.25"/>
    <row r="988" ht="12.95" customHeight="1" x14ac:dyDescent="0.25"/>
    <row r="989" ht="12.95" customHeight="1" x14ac:dyDescent="0.25"/>
    <row r="990" ht="12.95" customHeight="1" x14ac:dyDescent="0.25"/>
    <row r="991" ht="12.95" customHeight="1" x14ac:dyDescent="0.25"/>
    <row r="992" ht="12.95" customHeight="1" x14ac:dyDescent="0.25"/>
    <row r="993" ht="12.95" customHeight="1" x14ac:dyDescent="0.25"/>
    <row r="994" ht="12.95" customHeight="1" x14ac:dyDescent="0.25"/>
    <row r="995" ht="12.95" customHeight="1" x14ac:dyDescent="0.25"/>
    <row r="996" ht="12.95" customHeight="1" x14ac:dyDescent="0.25"/>
    <row r="997" ht="12.95" customHeight="1" x14ac:dyDescent="0.25"/>
    <row r="998" ht="12.95" customHeight="1" x14ac:dyDescent="0.25"/>
    <row r="999" ht="12.95" customHeight="1" x14ac:dyDescent="0.25"/>
    <row r="1000" ht="12.95" customHeight="1" x14ac:dyDescent="0.25"/>
    <row r="1001" ht="12.95" customHeight="1" x14ac:dyDescent="0.25"/>
    <row r="1002" ht="12.95" customHeight="1" x14ac:dyDescent="0.25"/>
    <row r="1003" ht="12.95" customHeight="1" x14ac:dyDescent="0.25"/>
    <row r="1004" ht="12.95" customHeight="1" x14ac:dyDescent="0.25"/>
    <row r="1005" ht="12.95" customHeight="1" x14ac:dyDescent="0.25"/>
    <row r="1006" ht="12.95" customHeight="1" x14ac:dyDescent="0.25"/>
    <row r="1007" ht="12.95" customHeight="1" x14ac:dyDescent="0.25"/>
    <row r="1008" ht="12.95" customHeight="1" x14ac:dyDescent="0.25"/>
    <row r="1009" ht="12.95" customHeight="1" x14ac:dyDescent="0.25"/>
    <row r="1010" ht="12.95" customHeight="1" x14ac:dyDescent="0.25"/>
    <row r="1011" ht="12.95" customHeight="1" x14ac:dyDescent="0.25"/>
    <row r="1012" ht="12.95" customHeight="1" x14ac:dyDescent="0.25"/>
    <row r="1013" ht="12.95" customHeight="1" x14ac:dyDescent="0.25"/>
    <row r="1014" ht="12.95" customHeight="1" x14ac:dyDescent="0.25"/>
    <row r="1015" ht="12.95" customHeight="1" x14ac:dyDescent="0.25"/>
    <row r="1016" ht="12.95" customHeight="1" x14ac:dyDescent="0.25"/>
    <row r="1017" ht="12.95" customHeight="1" x14ac:dyDescent="0.25"/>
    <row r="1018" ht="12.95" customHeight="1" x14ac:dyDescent="0.25"/>
    <row r="1019" ht="12.95" customHeight="1" x14ac:dyDescent="0.25"/>
    <row r="1020" ht="12.95" customHeight="1" x14ac:dyDescent="0.25"/>
    <row r="1021" ht="12.95" customHeight="1" x14ac:dyDescent="0.25"/>
    <row r="1022" ht="12.95" customHeight="1" x14ac:dyDescent="0.25"/>
    <row r="1023" ht="12.95" customHeight="1" x14ac:dyDescent="0.25"/>
    <row r="1024" ht="12.95" customHeight="1" x14ac:dyDescent="0.25"/>
    <row r="1025" ht="12.95" customHeight="1" x14ac:dyDescent="0.25"/>
    <row r="1026" ht="12.95" customHeight="1" x14ac:dyDescent="0.25"/>
    <row r="1027" ht="12.95" customHeight="1" x14ac:dyDescent="0.25"/>
    <row r="1028" ht="12.95" customHeight="1" x14ac:dyDescent="0.25"/>
    <row r="1029" ht="12.95" customHeight="1" x14ac:dyDescent="0.25"/>
    <row r="1030" ht="12.95" customHeight="1" x14ac:dyDescent="0.25"/>
    <row r="1031" ht="12.95" customHeight="1" x14ac:dyDescent="0.25"/>
    <row r="1032" ht="12.95" customHeight="1" x14ac:dyDescent="0.25"/>
    <row r="1033" ht="12.95" customHeight="1" x14ac:dyDescent="0.25"/>
    <row r="1034" ht="12.95" customHeight="1" x14ac:dyDescent="0.25"/>
    <row r="1035" ht="12.95" customHeight="1" x14ac:dyDescent="0.25"/>
    <row r="1036" ht="12.95" customHeight="1" x14ac:dyDescent="0.25"/>
    <row r="1037" ht="12.95" customHeight="1" x14ac:dyDescent="0.25"/>
    <row r="1038" ht="12.95" customHeight="1" x14ac:dyDescent="0.25"/>
    <row r="1039" ht="12.95" customHeight="1" x14ac:dyDescent="0.25"/>
    <row r="1040" ht="12.95" customHeight="1" x14ac:dyDescent="0.25"/>
    <row r="1041" ht="12.95" customHeight="1" x14ac:dyDescent="0.25"/>
    <row r="1042" ht="12.95" customHeight="1" x14ac:dyDescent="0.25"/>
    <row r="1043" ht="12.95" customHeight="1" x14ac:dyDescent="0.25"/>
    <row r="1044" ht="12.95" customHeight="1" x14ac:dyDescent="0.25"/>
    <row r="1045" ht="12.95" customHeight="1" x14ac:dyDescent="0.25"/>
    <row r="1046" ht="12.95" customHeight="1" x14ac:dyDescent="0.25"/>
    <row r="1047" ht="12.95" customHeight="1" x14ac:dyDescent="0.25"/>
    <row r="1048" ht="12.95" customHeight="1" x14ac:dyDescent="0.25"/>
    <row r="1049" ht="12.95" customHeight="1" x14ac:dyDescent="0.25"/>
    <row r="1050" ht="12.95" customHeight="1" x14ac:dyDescent="0.25"/>
    <row r="1051" ht="12.95" customHeight="1" x14ac:dyDescent="0.25"/>
    <row r="1052" ht="12.95" customHeight="1" x14ac:dyDescent="0.25"/>
    <row r="1053" ht="12.95" customHeight="1" x14ac:dyDescent="0.25"/>
    <row r="1054" ht="12.95" customHeight="1" x14ac:dyDescent="0.25"/>
    <row r="1055" ht="12.95" customHeight="1" x14ac:dyDescent="0.25"/>
    <row r="1056" ht="12.95" customHeight="1" x14ac:dyDescent="0.25"/>
    <row r="1057" ht="12.95" customHeight="1" x14ac:dyDescent="0.25"/>
    <row r="1058" ht="12.95" customHeight="1" x14ac:dyDescent="0.25"/>
    <row r="1059" ht="12.95" customHeight="1" x14ac:dyDescent="0.25"/>
    <row r="1060" ht="12.95" customHeight="1" x14ac:dyDescent="0.25"/>
    <row r="1061" ht="12.95" customHeight="1" x14ac:dyDescent="0.25"/>
    <row r="1062" ht="12.95" customHeight="1" x14ac:dyDescent="0.25"/>
    <row r="1063" ht="12.95" customHeight="1" x14ac:dyDescent="0.25"/>
    <row r="1064" ht="12.95" customHeight="1" x14ac:dyDescent="0.25"/>
    <row r="1065" ht="12.95" customHeight="1" x14ac:dyDescent="0.25"/>
    <row r="1066" ht="12.95" customHeight="1" x14ac:dyDescent="0.25"/>
    <row r="1067" ht="12.95" customHeight="1" x14ac:dyDescent="0.25"/>
    <row r="1068" ht="12.95" customHeight="1" x14ac:dyDescent="0.25"/>
    <row r="1069" ht="12.95" customHeight="1" x14ac:dyDescent="0.25"/>
    <row r="1070" ht="12.95" customHeight="1" x14ac:dyDescent="0.25"/>
    <row r="1071" ht="12.95" customHeight="1" x14ac:dyDescent="0.25"/>
    <row r="1072" ht="12.95" customHeight="1" x14ac:dyDescent="0.25"/>
    <row r="1073" ht="12.95" customHeight="1" x14ac:dyDescent="0.25"/>
    <row r="1074" ht="12.95" customHeight="1" x14ac:dyDescent="0.25"/>
    <row r="1075" ht="12.95" customHeight="1" x14ac:dyDescent="0.25"/>
    <row r="1076" ht="12.95" customHeight="1" x14ac:dyDescent="0.25"/>
    <row r="1077" ht="12.95" customHeight="1" x14ac:dyDescent="0.25"/>
    <row r="1078" ht="12.95" customHeight="1" x14ac:dyDescent="0.25"/>
    <row r="1079" ht="12.95" customHeight="1" x14ac:dyDescent="0.25"/>
    <row r="1080" ht="12.95" customHeight="1" x14ac:dyDescent="0.25"/>
    <row r="1081" ht="12.95" customHeight="1" x14ac:dyDescent="0.25"/>
    <row r="1082" ht="12.95" customHeight="1" x14ac:dyDescent="0.25"/>
    <row r="1083" ht="12.95" customHeight="1" x14ac:dyDescent="0.25"/>
    <row r="1084" ht="12.95" customHeight="1" x14ac:dyDescent="0.25"/>
    <row r="1085" ht="12.95" customHeight="1" x14ac:dyDescent="0.25"/>
    <row r="1086" ht="12.95" customHeight="1" x14ac:dyDescent="0.25"/>
    <row r="1087" ht="12.95" customHeight="1" x14ac:dyDescent="0.25"/>
    <row r="1088" ht="12.95" customHeight="1" x14ac:dyDescent="0.25"/>
    <row r="1089" ht="12.95" customHeight="1" x14ac:dyDescent="0.25"/>
    <row r="1090" ht="12.95" customHeight="1" x14ac:dyDescent="0.25"/>
    <row r="1091" ht="12.95" customHeight="1" x14ac:dyDescent="0.25"/>
    <row r="1092" ht="12.95" customHeight="1" x14ac:dyDescent="0.25"/>
    <row r="1093" ht="12.95" customHeight="1" x14ac:dyDescent="0.25"/>
    <row r="1094" ht="12.95" customHeight="1" x14ac:dyDescent="0.25"/>
    <row r="1095" ht="12.95" customHeight="1" x14ac:dyDescent="0.25"/>
    <row r="1096" ht="12.95" customHeight="1" x14ac:dyDescent="0.25"/>
    <row r="1097" ht="12.95" customHeight="1" x14ac:dyDescent="0.25"/>
    <row r="1098" ht="12.95" customHeight="1" x14ac:dyDescent="0.25"/>
    <row r="1099" ht="12.95" customHeight="1" x14ac:dyDescent="0.25"/>
    <row r="1100" ht="12.95" customHeight="1" x14ac:dyDescent="0.25"/>
    <row r="1101" ht="12.95" customHeight="1" x14ac:dyDescent="0.25"/>
    <row r="1102" ht="12.95" customHeight="1" x14ac:dyDescent="0.25"/>
    <row r="1103" ht="12.95" customHeight="1" x14ac:dyDescent="0.25"/>
    <row r="1104" ht="12.95" customHeight="1" x14ac:dyDescent="0.25"/>
    <row r="1105" ht="12.95" customHeight="1" x14ac:dyDescent="0.25"/>
    <row r="1106" ht="12.95" customHeight="1" x14ac:dyDescent="0.25"/>
    <row r="1107" ht="12.95" customHeight="1" x14ac:dyDescent="0.25"/>
    <row r="1108" ht="12.95" customHeight="1" x14ac:dyDescent="0.25"/>
    <row r="1109" ht="12.95" customHeight="1" x14ac:dyDescent="0.25"/>
    <row r="1110" ht="12.95" customHeight="1" x14ac:dyDescent="0.25"/>
    <row r="1111" ht="12.95" customHeight="1" x14ac:dyDescent="0.25"/>
    <row r="1112" ht="12.95" customHeight="1" x14ac:dyDescent="0.25"/>
    <row r="1113" ht="12.95" customHeight="1" x14ac:dyDescent="0.25"/>
    <row r="1114" ht="12.95" customHeight="1" x14ac:dyDescent="0.25"/>
    <row r="1115" ht="12.95" customHeight="1" x14ac:dyDescent="0.25"/>
    <row r="1116" ht="12.95" customHeight="1" x14ac:dyDescent="0.25"/>
    <row r="1117" ht="12.95" customHeight="1" x14ac:dyDescent="0.25"/>
    <row r="1118" ht="12.95" customHeight="1" x14ac:dyDescent="0.25"/>
    <row r="1119" ht="12.95" customHeight="1" x14ac:dyDescent="0.25"/>
    <row r="1120" ht="12.95" customHeight="1" x14ac:dyDescent="0.25"/>
    <row r="1121" ht="12.95" customHeight="1" x14ac:dyDescent="0.25"/>
    <row r="1122" ht="12.95" customHeight="1" x14ac:dyDescent="0.25"/>
    <row r="1123" ht="12.95" customHeight="1" x14ac:dyDescent="0.25"/>
    <row r="1124" ht="12.95" customHeight="1" x14ac:dyDescent="0.25"/>
    <row r="1125" ht="12.95" customHeight="1" x14ac:dyDescent="0.25"/>
    <row r="1126" ht="12.95" customHeight="1" x14ac:dyDescent="0.25"/>
    <row r="1127" ht="12.95" customHeight="1" x14ac:dyDescent="0.25"/>
    <row r="1128" ht="12.95" customHeight="1" x14ac:dyDescent="0.25"/>
    <row r="1129" ht="12.95" customHeight="1" x14ac:dyDescent="0.25"/>
    <row r="1130" ht="12.95" customHeight="1" x14ac:dyDescent="0.25"/>
    <row r="1131" ht="12.95" customHeight="1" x14ac:dyDescent="0.25"/>
    <row r="1132" ht="12.95" customHeight="1" x14ac:dyDescent="0.25"/>
    <row r="1133" ht="12.95" customHeight="1" x14ac:dyDescent="0.25"/>
    <row r="1134" ht="12.95" customHeight="1" x14ac:dyDescent="0.25"/>
    <row r="1135" ht="12.95" customHeight="1" x14ac:dyDescent="0.25"/>
    <row r="1136" ht="12.95" customHeight="1" x14ac:dyDescent="0.25"/>
    <row r="1137" ht="12.95" customHeight="1" x14ac:dyDescent="0.25"/>
    <row r="1138" ht="12.95" customHeight="1" x14ac:dyDescent="0.25"/>
    <row r="1139" ht="12.95" customHeight="1" x14ac:dyDescent="0.25"/>
    <row r="1140" ht="12.95" customHeight="1" x14ac:dyDescent="0.25"/>
    <row r="1141" ht="12.95" customHeight="1" x14ac:dyDescent="0.25"/>
    <row r="1142" ht="12.95" customHeight="1" x14ac:dyDescent="0.25"/>
    <row r="1143" ht="12.95" customHeight="1" x14ac:dyDescent="0.25"/>
    <row r="1144" ht="12.95" customHeight="1" x14ac:dyDescent="0.25"/>
    <row r="1145" ht="12.95" customHeight="1" x14ac:dyDescent="0.25"/>
    <row r="1146" ht="12.95" customHeight="1" x14ac:dyDescent="0.25"/>
    <row r="1147" ht="12.95" customHeight="1" x14ac:dyDescent="0.25"/>
    <row r="1148" ht="12.95" customHeight="1" x14ac:dyDescent="0.25"/>
    <row r="1149" ht="12.95" customHeight="1" x14ac:dyDescent="0.25"/>
    <row r="1150" ht="12.95" customHeight="1" x14ac:dyDescent="0.25"/>
    <row r="1151" ht="12.95" customHeight="1" x14ac:dyDescent="0.25"/>
    <row r="1152" ht="12.95" customHeight="1" x14ac:dyDescent="0.25"/>
    <row r="1153" ht="12.95" customHeight="1" x14ac:dyDescent="0.25"/>
    <row r="1154" ht="12.95" customHeight="1" x14ac:dyDescent="0.25"/>
    <row r="1155" ht="12.95" customHeight="1" x14ac:dyDescent="0.25"/>
    <row r="1156" ht="12.95" customHeight="1" x14ac:dyDescent="0.25"/>
    <row r="1157" ht="12.95" customHeight="1" x14ac:dyDescent="0.25"/>
    <row r="1158" ht="12.95" customHeight="1" x14ac:dyDescent="0.25"/>
    <row r="1159" ht="12.95" customHeight="1" x14ac:dyDescent="0.25"/>
    <row r="1160" ht="12.95" customHeight="1" x14ac:dyDescent="0.25"/>
    <row r="1161" ht="12.95" customHeight="1" x14ac:dyDescent="0.25"/>
    <row r="1162" ht="12.95" customHeight="1" x14ac:dyDescent="0.25"/>
    <row r="1163" ht="12.95" customHeight="1" x14ac:dyDescent="0.25"/>
    <row r="1164" ht="12.95" customHeight="1" x14ac:dyDescent="0.25"/>
    <row r="1165" ht="12.95" customHeight="1" x14ac:dyDescent="0.25"/>
    <row r="1166" ht="12.95" customHeight="1" x14ac:dyDescent="0.25"/>
    <row r="1167" ht="12.95" customHeight="1" x14ac:dyDescent="0.25"/>
    <row r="1168" ht="12.95" customHeight="1" x14ac:dyDescent="0.25"/>
    <row r="1169" ht="12.95" customHeight="1" x14ac:dyDescent="0.25"/>
    <row r="1170" ht="12.95" customHeight="1" x14ac:dyDescent="0.25"/>
    <row r="1171" ht="12.95" customHeight="1" x14ac:dyDescent="0.25"/>
    <row r="1172" ht="12.95" customHeight="1" x14ac:dyDescent="0.25"/>
    <row r="1173" ht="12.95" customHeight="1" x14ac:dyDescent="0.25"/>
    <row r="1174" ht="12.95" customHeight="1" x14ac:dyDescent="0.25"/>
    <row r="1175" ht="12.95" customHeight="1" x14ac:dyDescent="0.25"/>
    <row r="1176" ht="12.95" customHeight="1" x14ac:dyDescent="0.25"/>
    <row r="1177" ht="12.95" customHeight="1" x14ac:dyDescent="0.25"/>
    <row r="1178" ht="12.95" customHeight="1" x14ac:dyDescent="0.25"/>
    <row r="1179" ht="12.95" customHeight="1" x14ac:dyDescent="0.25"/>
    <row r="1180" ht="12.95" customHeight="1" x14ac:dyDescent="0.25"/>
    <row r="1181" ht="12.95" customHeight="1" x14ac:dyDescent="0.25"/>
    <row r="1182" ht="12.95" customHeight="1" x14ac:dyDescent="0.25"/>
    <row r="1183" ht="12.95" customHeight="1" x14ac:dyDescent="0.25"/>
    <row r="1184" ht="12.95" customHeight="1" x14ac:dyDescent="0.25"/>
    <row r="1185" ht="12.95" customHeight="1" x14ac:dyDescent="0.25"/>
    <row r="1186" ht="12.95" customHeight="1" x14ac:dyDescent="0.25"/>
    <row r="1187" ht="12.95" customHeight="1" x14ac:dyDescent="0.25"/>
    <row r="1188" ht="12.95" customHeight="1" x14ac:dyDescent="0.25"/>
    <row r="1189" ht="12.95" customHeight="1" x14ac:dyDescent="0.25"/>
    <row r="1190" ht="12.95" customHeight="1" x14ac:dyDescent="0.25"/>
    <row r="1191" ht="12.95" customHeight="1" x14ac:dyDescent="0.25"/>
    <row r="1192" ht="12.95" customHeight="1" x14ac:dyDescent="0.25"/>
    <row r="1193" ht="12.95" customHeight="1" x14ac:dyDescent="0.25"/>
    <row r="1194" ht="12.95" customHeight="1" x14ac:dyDescent="0.25"/>
    <row r="1195" ht="12.95" customHeight="1" x14ac:dyDescent="0.25"/>
    <row r="1196" ht="12.95" customHeight="1" x14ac:dyDescent="0.25"/>
    <row r="1197" ht="12.95" customHeight="1" x14ac:dyDescent="0.25"/>
    <row r="1198" ht="12.95" customHeight="1" x14ac:dyDescent="0.25"/>
    <row r="1199" ht="12.95" customHeight="1" x14ac:dyDescent="0.25"/>
    <row r="1200" ht="12.95" customHeight="1" x14ac:dyDescent="0.25"/>
    <row r="1201" ht="12.95" customHeight="1" x14ac:dyDescent="0.25"/>
    <row r="1202" ht="12.95" customHeight="1" x14ac:dyDescent="0.25"/>
    <row r="1203" ht="12.95" customHeight="1" x14ac:dyDescent="0.25"/>
    <row r="1204" ht="12.95" customHeight="1" x14ac:dyDescent="0.25"/>
    <row r="1205" ht="12.95" customHeight="1" x14ac:dyDescent="0.25"/>
    <row r="1206" ht="12.95" customHeight="1" x14ac:dyDescent="0.25"/>
    <row r="1207" ht="12.95" customHeight="1" x14ac:dyDescent="0.25"/>
    <row r="1208" ht="12.95" customHeight="1" x14ac:dyDescent="0.25"/>
    <row r="1209" ht="12.95" customHeight="1" x14ac:dyDescent="0.25"/>
    <row r="1210" ht="12.95" customHeight="1" x14ac:dyDescent="0.25"/>
    <row r="1211" ht="12.95" customHeight="1" x14ac:dyDescent="0.25"/>
    <row r="1212" ht="12.95" customHeight="1" x14ac:dyDescent="0.25"/>
    <row r="1213" ht="12.95" customHeight="1" x14ac:dyDescent="0.25"/>
    <row r="1214" ht="12.95" customHeight="1" x14ac:dyDescent="0.25"/>
    <row r="1215" ht="12.95" customHeight="1" x14ac:dyDescent="0.25"/>
    <row r="1216" ht="12.95" customHeight="1" x14ac:dyDescent="0.25"/>
    <row r="1217" ht="12.95" customHeight="1" x14ac:dyDescent="0.25"/>
    <row r="1218" ht="12.95" customHeight="1" x14ac:dyDescent="0.25"/>
    <row r="1219" ht="12.95" customHeight="1" x14ac:dyDescent="0.25"/>
    <row r="1220" ht="12.95" customHeight="1" x14ac:dyDescent="0.25"/>
    <row r="1221" ht="12.95" customHeight="1" x14ac:dyDescent="0.25"/>
    <row r="1222" ht="12.95" customHeight="1" x14ac:dyDescent="0.25"/>
    <row r="1223" ht="12.95" customHeight="1" x14ac:dyDescent="0.25"/>
    <row r="1224" ht="12.95" customHeight="1" x14ac:dyDescent="0.25"/>
    <row r="1225" ht="12.95" customHeight="1" x14ac:dyDescent="0.25"/>
    <row r="1226" ht="12.95" customHeight="1" x14ac:dyDescent="0.25"/>
    <row r="1227" ht="12.95" customHeight="1" x14ac:dyDescent="0.25"/>
    <row r="1228" ht="12.95" customHeight="1" x14ac:dyDescent="0.25"/>
    <row r="1229" ht="12.95" customHeight="1" x14ac:dyDescent="0.25"/>
    <row r="1230" ht="12.95" customHeight="1" x14ac:dyDescent="0.25"/>
    <row r="1231" ht="12.95" customHeight="1" x14ac:dyDescent="0.25"/>
    <row r="1232" ht="12.95" customHeight="1" x14ac:dyDescent="0.25"/>
    <row r="1233" ht="12.95" customHeight="1" x14ac:dyDescent="0.25"/>
    <row r="1234" ht="12.95" customHeight="1" x14ac:dyDescent="0.25"/>
    <row r="1235" ht="12.95" customHeight="1" x14ac:dyDescent="0.25"/>
    <row r="1236" ht="12.95" customHeight="1" x14ac:dyDescent="0.25"/>
    <row r="1237" ht="12.95" customHeight="1" x14ac:dyDescent="0.25"/>
    <row r="1238" ht="12.95" customHeight="1" x14ac:dyDescent="0.25"/>
    <row r="1239" ht="12.95" customHeight="1" x14ac:dyDescent="0.25"/>
    <row r="1240" ht="12.95" customHeight="1" x14ac:dyDescent="0.25"/>
    <row r="1241" ht="12.95" customHeight="1" x14ac:dyDescent="0.25"/>
    <row r="1242" ht="12.95" customHeight="1" x14ac:dyDescent="0.25"/>
    <row r="1243" ht="12.95" customHeight="1" x14ac:dyDescent="0.25"/>
    <row r="1244" ht="12.95" customHeight="1" x14ac:dyDescent="0.25"/>
    <row r="1245" ht="12.95" customHeight="1" x14ac:dyDescent="0.25"/>
    <row r="1246" ht="12.95" customHeight="1" x14ac:dyDescent="0.25"/>
    <row r="1247" ht="12.95" customHeight="1" x14ac:dyDescent="0.25"/>
    <row r="1248" ht="12.95" customHeight="1" x14ac:dyDescent="0.25"/>
    <row r="1249" ht="12.95" customHeight="1" x14ac:dyDescent="0.25"/>
    <row r="1250" ht="12.95" customHeight="1" x14ac:dyDescent="0.25"/>
    <row r="1251" ht="12.95" customHeight="1" x14ac:dyDescent="0.25"/>
    <row r="1252" ht="12.95" customHeight="1" x14ac:dyDescent="0.25"/>
    <row r="1253" ht="12.95" customHeight="1" x14ac:dyDescent="0.25"/>
    <row r="1254" ht="12.95" customHeight="1" x14ac:dyDescent="0.25"/>
    <row r="1255" ht="12.95" customHeight="1" x14ac:dyDescent="0.25"/>
    <row r="1256" ht="12.95" customHeight="1" x14ac:dyDescent="0.25"/>
    <row r="1257" ht="12.95" customHeight="1" x14ac:dyDescent="0.25"/>
    <row r="1258" ht="12.95" customHeight="1" x14ac:dyDescent="0.25"/>
    <row r="1259" ht="12.95" customHeight="1" x14ac:dyDescent="0.25"/>
    <row r="1260" ht="12.95" customHeight="1" x14ac:dyDescent="0.25"/>
    <row r="1261" ht="12.95" customHeight="1" x14ac:dyDescent="0.25"/>
    <row r="1262" ht="12.95" customHeight="1" x14ac:dyDescent="0.25"/>
    <row r="1263" ht="12.95" customHeight="1" x14ac:dyDescent="0.25"/>
    <row r="1264" ht="12.95" customHeight="1" x14ac:dyDescent="0.25"/>
    <row r="1265" ht="12.95" customHeight="1" x14ac:dyDescent="0.25"/>
    <row r="1266" ht="12.95" customHeight="1" x14ac:dyDescent="0.25"/>
    <row r="1267" ht="12.95" customHeight="1" x14ac:dyDescent="0.25"/>
    <row r="1268" ht="12.95" customHeight="1" x14ac:dyDescent="0.25"/>
    <row r="1269" ht="12.95" customHeight="1" x14ac:dyDescent="0.25"/>
    <row r="1270" ht="12.95" customHeight="1" x14ac:dyDescent="0.25"/>
    <row r="1271" ht="12.95" customHeight="1" x14ac:dyDescent="0.25"/>
    <row r="1272" ht="12.95" customHeight="1" x14ac:dyDescent="0.25"/>
    <row r="1273" ht="12.95" customHeight="1" x14ac:dyDescent="0.25"/>
    <row r="1274" ht="12.95" customHeight="1" x14ac:dyDescent="0.25"/>
    <row r="1275" ht="12.95" customHeight="1" x14ac:dyDescent="0.25"/>
    <row r="1276" ht="12.95" customHeight="1" x14ac:dyDescent="0.25"/>
    <row r="1277" ht="12.95" customHeight="1" x14ac:dyDescent="0.25"/>
    <row r="1278" ht="12.95" customHeight="1" x14ac:dyDescent="0.25"/>
    <row r="1279" ht="12.95" customHeight="1" x14ac:dyDescent="0.25"/>
    <row r="1280" ht="12.95" customHeight="1" x14ac:dyDescent="0.25"/>
    <row r="1281" ht="12.95" customHeight="1" x14ac:dyDescent="0.25"/>
    <row r="1282" ht="12.95" customHeight="1" x14ac:dyDescent="0.25"/>
    <row r="1283" ht="12.95" customHeight="1" x14ac:dyDescent="0.25"/>
    <row r="1284" ht="12.95" customHeight="1" x14ac:dyDescent="0.25"/>
    <row r="1285" ht="12.95" customHeight="1" x14ac:dyDescent="0.25"/>
    <row r="1286" ht="12.95" customHeight="1" x14ac:dyDescent="0.25"/>
    <row r="1287" ht="12.95" customHeight="1" x14ac:dyDescent="0.25"/>
    <row r="1288" ht="12.95" customHeight="1" x14ac:dyDescent="0.25"/>
    <row r="1289" ht="12.95" customHeight="1" x14ac:dyDescent="0.25"/>
    <row r="1290" ht="12.95" customHeight="1" x14ac:dyDescent="0.25"/>
    <row r="1291" ht="12.95" customHeight="1" x14ac:dyDescent="0.25"/>
    <row r="1292" ht="12.95" customHeight="1" x14ac:dyDescent="0.25"/>
    <row r="1293" ht="12.95" customHeight="1" x14ac:dyDescent="0.25"/>
    <row r="1294" ht="12.95" customHeight="1" x14ac:dyDescent="0.25"/>
    <row r="1295" ht="12.95" customHeight="1" x14ac:dyDescent="0.25"/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0B19-19D0-4C5D-A31F-A1329862E864}">
  <dimension ref="A1:F727"/>
  <sheetViews>
    <sheetView workbookViewId="0">
      <selection activeCell="F727" sqref="A1:F727"/>
    </sheetView>
  </sheetViews>
  <sheetFormatPr defaultRowHeight="15" x14ac:dyDescent="0.25"/>
  <cols>
    <col min="1" max="1" width="9.7109375" style="58" customWidth="1"/>
    <col min="2" max="2" width="10.5703125" style="58" bestFit="1" customWidth="1"/>
    <col min="3" max="3" width="10.42578125" style="58" bestFit="1" customWidth="1"/>
    <col min="4" max="4" width="11" style="58" bestFit="1" customWidth="1"/>
    <col min="5" max="5" width="11.28515625" style="58" bestFit="1" customWidth="1"/>
    <col min="6" max="16384" width="9.140625" style="58"/>
  </cols>
  <sheetData>
    <row r="1" spans="1:6" x14ac:dyDescent="0.25">
      <c r="A1" s="74" t="s">
        <v>253</v>
      </c>
      <c r="B1" s="74" t="s">
        <v>3658</v>
      </c>
      <c r="C1" s="74" t="s">
        <v>2573</v>
      </c>
      <c r="D1" s="74" t="s">
        <v>2574</v>
      </c>
      <c r="E1" s="74" t="s">
        <v>3659</v>
      </c>
      <c r="F1" s="75" t="s">
        <v>1124</v>
      </c>
    </row>
    <row r="2" spans="1:6" ht="15" customHeight="1" x14ac:dyDescent="0.25">
      <c r="A2" s="74">
        <v>3</v>
      </c>
      <c r="B2" s="72">
        <v>1</v>
      </c>
      <c r="C2" s="73">
        <v>45200</v>
      </c>
      <c r="D2" s="73">
        <v>45565</v>
      </c>
      <c r="E2" s="74" t="s">
        <v>3660</v>
      </c>
      <c r="F2" s="58">
        <v>1</v>
      </c>
    </row>
    <row r="3" spans="1:6" ht="15" customHeight="1" x14ac:dyDescent="0.25">
      <c r="A3" s="74">
        <v>3</v>
      </c>
      <c r="B3" s="72">
        <v>2</v>
      </c>
      <c r="C3" s="73">
        <v>45200</v>
      </c>
      <c r="D3" s="73">
        <v>45565</v>
      </c>
      <c r="E3" s="74" t="s">
        <v>3660</v>
      </c>
      <c r="F3" s="58">
        <v>2</v>
      </c>
    </row>
    <row r="4" spans="1:6" ht="15" customHeight="1" x14ac:dyDescent="0.25">
      <c r="A4" s="74">
        <v>3</v>
      </c>
      <c r="B4" s="72">
        <v>3</v>
      </c>
      <c r="C4" s="73">
        <v>45200</v>
      </c>
      <c r="D4" s="73">
        <v>45565</v>
      </c>
      <c r="E4" s="74" t="s">
        <v>3660</v>
      </c>
      <c r="F4" s="58">
        <v>3</v>
      </c>
    </row>
    <row r="5" spans="1:6" ht="15" customHeight="1" x14ac:dyDescent="0.25">
      <c r="A5" s="74">
        <v>3</v>
      </c>
      <c r="B5" s="72">
        <v>4</v>
      </c>
      <c r="C5" s="73">
        <v>45200</v>
      </c>
      <c r="D5" s="73">
        <v>45565</v>
      </c>
      <c r="E5" s="74" t="s">
        <v>3660</v>
      </c>
      <c r="F5" s="58">
        <v>4</v>
      </c>
    </row>
    <row r="6" spans="1:6" ht="15" customHeight="1" x14ac:dyDescent="0.25">
      <c r="A6" s="74">
        <v>3</v>
      </c>
      <c r="B6" s="72">
        <v>5</v>
      </c>
      <c r="C6" s="73">
        <v>45200</v>
      </c>
      <c r="D6" s="73">
        <v>45565</v>
      </c>
      <c r="E6" s="74" t="s">
        <v>3660</v>
      </c>
      <c r="F6" s="58">
        <v>5</v>
      </c>
    </row>
    <row r="7" spans="1:6" ht="15" customHeight="1" x14ac:dyDescent="0.25">
      <c r="A7" s="74">
        <v>3</v>
      </c>
      <c r="B7" s="72">
        <v>6</v>
      </c>
      <c r="C7" s="73">
        <v>45200</v>
      </c>
      <c r="D7" s="73">
        <v>45565</v>
      </c>
      <c r="E7" s="74" t="s">
        <v>3660</v>
      </c>
      <c r="F7" s="58">
        <v>6</v>
      </c>
    </row>
    <row r="8" spans="1:6" ht="15" customHeight="1" x14ac:dyDescent="0.25">
      <c r="A8" s="74">
        <v>3</v>
      </c>
      <c r="B8" s="72">
        <v>7</v>
      </c>
      <c r="C8" s="73">
        <v>45200</v>
      </c>
      <c r="D8" s="73">
        <v>45565</v>
      </c>
      <c r="E8" s="74" t="s">
        <v>3660</v>
      </c>
      <c r="F8" s="58">
        <v>7</v>
      </c>
    </row>
    <row r="9" spans="1:6" ht="15" customHeight="1" x14ac:dyDescent="0.25">
      <c r="A9" s="74">
        <v>3</v>
      </c>
      <c r="B9" s="72">
        <v>8</v>
      </c>
      <c r="C9" s="73">
        <v>45200</v>
      </c>
      <c r="D9" s="73">
        <v>45565</v>
      </c>
      <c r="E9" s="74" t="s">
        <v>3660</v>
      </c>
      <c r="F9" s="58">
        <v>8</v>
      </c>
    </row>
    <row r="10" spans="1:6" ht="15" customHeight="1" x14ac:dyDescent="0.25">
      <c r="A10" s="74">
        <v>3</v>
      </c>
      <c r="B10" s="72">
        <v>9</v>
      </c>
      <c r="C10" s="73">
        <v>45200</v>
      </c>
      <c r="D10" s="73">
        <v>45565</v>
      </c>
      <c r="E10" s="74" t="s">
        <v>3660</v>
      </c>
      <c r="F10" s="58">
        <v>9</v>
      </c>
    </row>
    <row r="11" spans="1:6" ht="15" customHeight="1" x14ac:dyDescent="0.25">
      <c r="A11" s="74">
        <v>3</v>
      </c>
      <c r="B11" s="72">
        <v>10</v>
      </c>
      <c r="C11" s="73">
        <v>45200</v>
      </c>
      <c r="D11" s="73">
        <v>45565</v>
      </c>
      <c r="E11" s="74" t="s">
        <v>3660</v>
      </c>
      <c r="F11" s="58">
        <v>10</v>
      </c>
    </row>
    <row r="12" spans="1:6" ht="15" customHeight="1" x14ac:dyDescent="0.25">
      <c r="A12" s="74">
        <v>3</v>
      </c>
      <c r="B12" s="72">
        <v>11</v>
      </c>
      <c r="C12" s="73">
        <v>45200</v>
      </c>
      <c r="D12" s="73">
        <v>45565</v>
      </c>
      <c r="E12" s="74" t="s">
        <v>3660</v>
      </c>
      <c r="F12" s="58">
        <v>11</v>
      </c>
    </row>
    <row r="13" spans="1:6" ht="15" customHeight="1" x14ac:dyDescent="0.25">
      <c r="A13" s="74">
        <v>3</v>
      </c>
      <c r="B13" s="72">
        <v>12</v>
      </c>
      <c r="C13" s="73">
        <v>45200</v>
      </c>
      <c r="D13" s="73">
        <v>45565</v>
      </c>
      <c r="E13" s="74" t="s">
        <v>3660</v>
      </c>
      <c r="F13" s="58">
        <v>12</v>
      </c>
    </row>
    <row r="14" spans="1:6" ht="15" customHeight="1" x14ac:dyDescent="0.25">
      <c r="A14" s="74">
        <v>3</v>
      </c>
      <c r="B14" s="72">
        <v>13</v>
      </c>
      <c r="C14" s="73">
        <v>45200</v>
      </c>
      <c r="D14" s="73">
        <v>45565</v>
      </c>
      <c r="E14" s="74" t="s">
        <v>3660</v>
      </c>
      <c r="F14" s="58">
        <v>13</v>
      </c>
    </row>
    <row r="15" spans="1:6" ht="15" customHeight="1" x14ac:dyDescent="0.25">
      <c r="A15" s="74">
        <v>3</v>
      </c>
      <c r="B15" s="72">
        <v>14</v>
      </c>
      <c r="C15" s="73">
        <v>45200</v>
      </c>
      <c r="D15" s="73">
        <v>45565</v>
      </c>
      <c r="E15" s="74" t="s">
        <v>3660</v>
      </c>
      <c r="F15" s="58">
        <v>14</v>
      </c>
    </row>
    <row r="16" spans="1:6" ht="15" customHeight="1" x14ac:dyDescent="0.25">
      <c r="A16" s="74">
        <v>3</v>
      </c>
      <c r="B16" s="72">
        <v>15</v>
      </c>
      <c r="C16" s="73">
        <v>45200</v>
      </c>
      <c r="D16" s="73">
        <v>45565</v>
      </c>
      <c r="E16" s="74" t="s">
        <v>3660</v>
      </c>
      <c r="F16" s="58">
        <v>15</v>
      </c>
    </row>
    <row r="17" spans="1:6" ht="15" customHeight="1" x14ac:dyDescent="0.25">
      <c r="A17" s="74">
        <v>3</v>
      </c>
      <c r="B17" s="72">
        <v>16</v>
      </c>
      <c r="C17" s="73">
        <v>45200</v>
      </c>
      <c r="D17" s="73">
        <v>45565</v>
      </c>
      <c r="E17" s="74" t="s">
        <v>3660</v>
      </c>
      <c r="F17" s="58">
        <v>16</v>
      </c>
    </row>
    <row r="18" spans="1:6" ht="15" customHeight="1" x14ac:dyDescent="0.25">
      <c r="A18" s="74">
        <v>3</v>
      </c>
      <c r="B18" s="72">
        <v>17</v>
      </c>
      <c r="C18" s="73">
        <v>45200</v>
      </c>
      <c r="D18" s="73">
        <v>45565</v>
      </c>
      <c r="E18" s="74" t="s">
        <v>3660</v>
      </c>
      <c r="F18" s="58">
        <v>17</v>
      </c>
    </row>
    <row r="19" spans="1:6" ht="15" customHeight="1" x14ac:dyDescent="0.25">
      <c r="A19" s="74">
        <v>3</v>
      </c>
      <c r="B19" s="72">
        <v>18</v>
      </c>
      <c r="C19" s="73">
        <v>45200</v>
      </c>
      <c r="D19" s="73">
        <v>45565</v>
      </c>
      <c r="E19" s="74" t="s">
        <v>3660</v>
      </c>
      <c r="F19" s="58">
        <v>18</v>
      </c>
    </row>
    <row r="20" spans="1:6" ht="15" customHeight="1" x14ac:dyDescent="0.25">
      <c r="A20" s="74">
        <v>3</v>
      </c>
      <c r="B20" s="72">
        <v>19</v>
      </c>
      <c r="C20" s="73">
        <v>45200</v>
      </c>
      <c r="D20" s="73">
        <v>45565</v>
      </c>
      <c r="E20" s="74" t="s">
        <v>3660</v>
      </c>
      <c r="F20" s="58">
        <v>19</v>
      </c>
    </row>
    <row r="21" spans="1:6" ht="15" customHeight="1" x14ac:dyDescent="0.25">
      <c r="A21" s="74">
        <v>3</v>
      </c>
      <c r="B21" s="72">
        <v>20</v>
      </c>
      <c r="C21" s="73">
        <v>45200</v>
      </c>
      <c r="D21" s="73">
        <v>45565</v>
      </c>
      <c r="E21" s="74" t="s">
        <v>3660</v>
      </c>
      <c r="F21" s="58">
        <v>20</v>
      </c>
    </row>
    <row r="22" spans="1:6" ht="15" customHeight="1" x14ac:dyDescent="0.25">
      <c r="A22" s="74">
        <v>3</v>
      </c>
      <c r="B22" s="72">
        <v>21</v>
      </c>
      <c r="C22" s="73">
        <v>45200</v>
      </c>
      <c r="D22" s="73">
        <v>45565</v>
      </c>
      <c r="E22" s="74" t="s">
        <v>3660</v>
      </c>
      <c r="F22" s="58">
        <v>21</v>
      </c>
    </row>
    <row r="23" spans="1:6" ht="15" customHeight="1" x14ac:dyDescent="0.25">
      <c r="A23" s="74">
        <v>3</v>
      </c>
      <c r="B23" s="72">
        <v>22</v>
      </c>
      <c r="C23" s="73">
        <v>45200</v>
      </c>
      <c r="D23" s="73">
        <v>45565</v>
      </c>
      <c r="E23" s="74" t="s">
        <v>3660</v>
      </c>
      <c r="F23" s="58">
        <v>22</v>
      </c>
    </row>
    <row r="24" spans="1:6" ht="15" customHeight="1" x14ac:dyDescent="0.25">
      <c r="A24" s="74">
        <v>3</v>
      </c>
      <c r="B24" s="72">
        <v>23</v>
      </c>
      <c r="C24" s="73">
        <v>45200</v>
      </c>
      <c r="D24" s="73">
        <v>45565</v>
      </c>
      <c r="E24" s="74" t="s">
        <v>3660</v>
      </c>
      <c r="F24" s="58">
        <v>23</v>
      </c>
    </row>
    <row r="25" spans="1:6" ht="15" customHeight="1" x14ac:dyDescent="0.25">
      <c r="A25" s="74">
        <v>3</v>
      </c>
      <c r="B25" s="72">
        <v>24</v>
      </c>
      <c r="C25" s="73">
        <v>45200</v>
      </c>
      <c r="D25" s="73">
        <v>45565</v>
      </c>
      <c r="E25" s="74" t="s">
        <v>3660</v>
      </c>
      <c r="F25" s="58">
        <v>24</v>
      </c>
    </row>
    <row r="26" spans="1:6" ht="15" customHeight="1" x14ac:dyDescent="0.25">
      <c r="A26" s="74">
        <v>91</v>
      </c>
      <c r="B26" s="72">
        <v>25</v>
      </c>
      <c r="C26" s="73">
        <v>45200</v>
      </c>
      <c r="D26" s="73">
        <v>45565</v>
      </c>
      <c r="E26" s="74" t="s">
        <v>3660</v>
      </c>
      <c r="F26" s="58">
        <v>25</v>
      </c>
    </row>
    <row r="27" spans="1:6" ht="15" customHeight="1" x14ac:dyDescent="0.25">
      <c r="A27" s="74">
        <v>91</v>
      </c>
      <c r="B27" s="72">
        <v>26</v>
      </c>
      <c r="C27" s="73">
        <v>45200</v>
      </c>
      <c r="D27" s="73">
        <v>45565</v>
      </c>
      <c r="E27" s="74" t="s">
        <v>3660</v>
      </c>
      <c r="F27" s="58">
        <v>26</v>
      </c>
    </row>
    <row r="28" spans="1:6" ht="15" customHeight="1" x14ac:dyDescent="0.25">
      <c r="A28" s="74">
        <v>91</v>
      </c>
      <c r="B28" s="72">
        <v>27</v>
      </c>
      <c r="C28" s="73">
        <v>45200</v>
      </c>
      <c r="D28" s="73">
        <v>45565</v>
      </c>
      <c r="E28" s="74" t="s">
        <v>3660</v>
      </c>
      <c r="F28" s="58">
        <v>27</v>
      </c>
    </row>
    <row r="29" spans="1:6" ht="15" customHeight="1" x14ac:dyDescent="0.25">
      <c r="A29" s="74">
        <v>91</v>
      </c>
      <c r="B29" s="72">
        <v>28</v>
      </c>
      <c r="C29" s="73">
        <v>45200</v>
      </c>
      <c r="D29" s="73">
        <v>45565</v>
      </c>
      <c r="E29" s="74" t="s">
        <v>3660</v>
      </c>
      <c r="F29" s="58">
        <v>28</v>
      </c>
    </row>
    <row r="30" spans="1:6" ht="15" customHeight="1" x14ac:dyDescent="0.25">
      <c r="A30" s="74">
        <v>91</v>
      </c>
      <c r="B30" s="72">
        <v>29</v>
      </c>
      <c r="C30" s="73">
        <v>45200</v>
      </c>
      <c r="D30" s="73">
        <v>45565</v>
      </c>
      <c r="E30" s="74" t="s">
        <v>3660</v>
      </c>
      <c r="F30" s="58">
        <v>29</v>
      </c>
    </row>
    <row r="31" spans="1:6" ht="15" customHeight="1" x14ac:dyDescent="0.25">
      <c r="A31" s="74">
        <v>91</v>
      </c>
      <c r="B31" s="72">
        <v>30</v>
      </c>
      <c r="C31" s="73">
        <v>45200</v>
      </c>
      <c r="D31" s="73">
        <v>45565</v>
      </c>
      <c r="E31" s="74" t="s">
        <v>3660</v>
      </c>
      <c r="F31" s="58">
        <v>30</v>
      </c>
    </row>
    <row r="32" spans="1:6" ht="15" customHeight="1" x14ac:dyDescent="0.25">
      <c r="A32" s="74">
        <v>91</v>
      </c>
      <c r="B32" s="72">
        <v>31</v>
      </c>
      <c r="C32" s="73">
        <v>45200</v>
      </c>
      <c r="D32" s="73">
        <v>45565</v>
      </c>
      <c r="E32" s="74" t="s">
        <v>3660</v>
      </c>
      <c r="F32" s="58">
        <v>31</v>
      </c>
    </row>
    <row r="33" spans="1:6" ht="15" customHeight="1" x14ac:dyDescent="0.25">
      <c r="A33" s="74">
        <v>91</v>
      </c>
      <c r="B33" s="72">
        <v>32</v>
      </c>
      <c r="C33" s="73">
        <v>45200</v>
      </c>
      <c r="D33" s="73">
        <v>45565</v>
      </c>
      <c r="E33" s="74" t="s">
        <v>3660</v>
      </c>
      <c r="F33" s="58">
        <v>32</v>
      </c>
    </row>
    <row r="34" spans="1:6" ht="15" customHeight="1" x14ac:dyDescent="0.25">
      <c r="A34" s="74">
        <v>91</v>
      </c>
      <c r="B34" s="72">
        <v>33</v>
      </c>
      <c r="C34" s="73">
        <v>45200</v>
      </c>
      <c r="D34" s="73">
        <v>45565</v>
      </c>
      <c r="E34" s="74" t="s">
        <v>3660</v>
      </c>
      <c r="F34" s="58">
        <v>33</v>
      </c>
    </row>
    <row r="35" spans="1:6" ht="15" customHeight="1" x14ac:dyDescent="0.25">
      <c r="A35" s="74">
        <v>19</v>
      </c>
      <c r="B35" s="72">
        <v>34</v>
      </c>
      <c r="C35" s="73">
        <v>45200</v>
      </c>
      <c r="D35" s="73">
        <v>45565</v>
      </c>
      <c r="E35" s="74" t="s">
        <v>3660</v>
      </c>
      <c r="F35" s="58">
        <v>34</v>
      </c>
    </row>
    <row r="36" spans="1:6" ht="15" customHeight="1" x14ac:dyDescent="0.25">
      <c r="A36" s="74">
        <v>19</v>
      </c>
      <c r="B36" s="72">
        <v>35</v>
      </c>
      <c r="C36" s="73">
        <v>45200</v>
      </c>
      <c r="D36" s="73">
        <v>45565</v>
      </c>
      <c r="E36" s="74" t="s">
        <v>3660</v>
      </c>
      <c r="F36" s="58">
        <v>35</v>
      </c>
    </row>
    <row r="37" spans="1:6" ht="15" customHeight="1" x14ac:dyDescent="0.25">
      <c r="A37" s="74">
        <v>19</v>
      </c>
      <c r="B37" s="72">
        <v>36</v>
      </c>
      <c r="C37" s="73">
        <v>45200</v>
      </c>
      <c r="D37" s="73">
        <v>45565</v>
      </c>
      <c r="E37" s="74" t="s">
        <v>3660</v>
      </c>
      <c r="F37" s="58">
        <v>36</v>
      </c>
    </row>
    <row r="38" spans="1:6" ht="15" customHeight="1" x14ac:dyDescent="0.25">
      <c r="A38" s="74">
        <v>19</v>
      </c>
      <c r="B38" s="72">
        <v>37</v>
      </c>
      <c r="C38" s="73">
        <v>45200</v>
      </c>
      <c r="D38" s="73">
        <v>45565</v>
      </c>
      <c r="E38" s="74" t="s">
        <v>3660</v>
      </c>
      <c r="F38" s="58">
        <v>37</v>
      </c>
    </row>
    <row r="39" spans="1:6" ht="15" customHeight="1" x14ac:dyDescent="0.25">
      <c r="A39" s="74">
        <v>19</v>
      </c>
      <c r="B39" s="72">
        <v>38</v>
      </c>
      <c r="C39" s="73">
        <v>45200</v>
      </c>
      <c r="D39" s="73">
        <v>45565</v>
      </c>
      <c r="E39" s="74" t="s">
        <v>3660</v>
      </c>
      <c r="F39" s="58">
        <v>38</v>
      </c>
    </row>
    <row r="40" spans="1:6" ht="15" customHeight="1" x14ac:dyDescent="0.25">
      <c r="A40" s="74">
        <v>19</v>
      </c>
      <c r="B40" s="72">
        <v>39</v>
      </c>
      <c r="C40" s="73">
        <v>45200</v>
      </c>
      <c r="D40" s="73">
        <v>45565</v>
      </c>
      <c r="E40" s="74" t="s">
        <v>3660</v>
      </c>
      <c r="F40" s="58">
        <v>39</v>
      </c>
    </row>
    <row r="41" spans="1:6" ht="15" customHeight="1" x14ac:dyDescent="0.25">
      <c r="A41" s="74">
        <v>19</v>
      </c>
      <c r="B41" s="72">
        <v>40</v>
      </c>
      <c r="C41" s="73">
        <v>45200</v>
      </c>
      <c r="D41" s="73">
        <v>45565</v>
      </c>
      <c r="E41" s="74" t="s">
        <v>3660</v>
      </c>
      <c r="F41" s="58">
        <v>40</v>
      </c>
    </row>
    <row r="42" spans="1:6" ht="15" customHeight="1" x14ac:dyDescent="0.25">
      <c r="A42" s="74">
        <v>19</v>
      </c>
      <c r="B42" s="72">
        <v>41</v>
      </c>
      <c r="C42" s="73">
        <v>45200</v>
      </c>
      <c r="D42" s="73">
        <v>45565</v>
      </c>
      <c r="E42" s="74" t="s">
        <v>3660</v>
      </c>
      <c r="F42" s="58">
        <v>41</v>
      </c>
    </row>
    <row r="43" spans="1:6" ht="15" customHeight="1" x14ac:dyDescent="0.25">
      <c r="A43" s="74">
        <v>19</v>
      </c>
      <c r="B43" s="72">
        <v>42</v>
      </c>
      <c r="C43" s="73">
        <v>45200</v>
      </c>
      <c r="D43" s="73">
        <v>45565</v>
      </c>
      <c r="E43" s="74" t="s">
        <v>3660</v>
      </c>
      <c r="F43" s="58">
        <v>42</v>
      </c>
    </row>
    <row r="44" spans="1:6" ht="15" customHeight="1" x14ac:dyDescent="0.25">
      <c r="A44" s="74">
        <v>19</v>
      </c>
      <c r="B44" s="72">
        <v>43</v>
      </c>
      <c r="C44" s="73">
        <v>45200</v>
      </c>
      <c r="D44" s="73">
        <v>45565</v>
      </c>
      <c r="E44" s="74" t="s">
        <v>3660</v>
      </c>
      <c r="F44" s="58">
        <v>43</v>
      </c>
    </row>
    <row r="45" spans="1:6" ht="15" customHeight="1" x14ac:dyDescent="0.25">
      <c r="A45" s="74">
        <v>98</v>
      </c>
      <c r="B45" s="72">
        <v>44</v>
      </c>
      <c r="C45" s="73">
        <v>45200</v>
      </c>
      <c r="D45" s="73">
        <v>45565</v>
      </c>
      <c r="E45" s="74" t="s">
        <v>3660</v>
      </c>
      <c r="F45" s="58">
        <v>44</v>
      </c>
    </row>
    <row r="46" spans="1:6" ht="15" customHeight="1" x14ac:dyDescent="0.25">
      <c r="A46" s="74">
        <v>98</v>
      </c>
      <c r="B46" s="72">
        <v>45</v>
      </c>
      <c r="C46" s="73">
        <v>45200</v>
      </c>
      <c r="D46" s="73">
        <v>45565</v>
      </c>
      <c r="E46" s="74" t="s">
        <v>3660</v>
      </c>
      <c r="F46" s="58">
        <v>45</v>
      </c>
    </row>
    <row r="47" spans="1:6" ht="15" customHeight="1" x14ac:dyDescent="0.25">
      <c r="A47" s="74">
        <v>98</v>
      </c>
      <c r="B47" s="72">
        <v>46</v>
      </c>
      <c r="C47" s="73">
        <v>45200</v>
      </c>
      <c r="D47" s="73">
        <v>45565</v>
      </c>
      <c r="E47" s="74" t="s">
        <v>3660</v>
      </c>
      <c r="F47" s="58">
        <v>46</v>
      </c>
    </row>
    <row r="48" spans="1:6" ht="15" customHeight="1" x14ac:dyDescent="0.25">
      <c r="A48" s="74">
        <v>98</v>
      </c>
      <c r="B48" s="72">
        <v>47</v>
      </c>
      <c r="C48" s="73">
        <v>45200</v>
      </c>
      <c r="D48" s="73">
        <v>45565</v>
      </c>
      <c r="E48" s="74" t="s">
        <v>3660</v>
      </c>
      <c r="F48" s="58">
        <v>47</v>
      </c>
    </row>
    <row r="49" spans="1:6" ht="15" customHeight="1" x14ac:dyDescent="0.25">
      <c r="A49" s="74">
        <v>98</v>
      </c>
      <c r="B49" s="72">
        <v>48</v>
      </c>
      <c r="C49" s="73">
        <v>45200</v>
      </c>
      <c r="D49" s="73">
        <v>45565</v>
      </c>
      <c r="E49" s="74" t="s">
        <v>3660</v>
      </c>
      <c r="F49" s="58">
        <v>48</v>
      </c>
    </row>
    <row r="50" spans="1:6" ht="15" customHeight="1" x14ac:dyDescent="0.25">
      <c r="A50" s="74">
        <v>98</v>
      </c>
      <c r="B50" s="72">
        <v>49</v>
      </c>
      <c r="C50" s="73">
        <v>45200</v>
      </c>
      <c r="D50" s="73">
        <v>45565</v>
      </c>
      <c r="E50" s="74" t="s">
        <v>3660</v>
      </c>
      <c r="F50" s="58">
        <v>49</v>
      </c>
    </row>
    <row r="51" spans="1:6" ht="15" customHeight="1" x14ac:dyDescent="0.25">
      <c r="A51" s="74">
        <v>40</v>
      </c>
      <c r="B51" s="72">
        <v>50</v>
      </c>
      <c r="C51" s="73">
        <v>45200</v>
      </c>
      <c r="D51" s="73">
        <v>45565</v>
      </c>
      <c r="E51" s="74" t="s">
        <v>3660</v>
      </c>
      <c r="F51" s="58">
        <v>50</v>
      </c>
    </row>
    <row r="52" spans="1:6" ht="15" customHeight="1" x14ac:dyDescent="0.25">
      <c r="A52" s="74">
        <v>40</v>
      </c>
      <c r="B52" s="72">
        <v>51</v>
      </c>
      <c r="C52" s="73">
        <v>45200</v>
      </c>
      <c r="D52" s="73">
        <v>45565</v>
      </c>
      <c r="E52" s="74" t="s">
        <v>3660</v>
      </c>
      <c r="F52" s="58">
        <v>51</v>
      </c>
    </row>
    <row r="53" spans="1:6" ht="15" customHeight="1" x14ac:dyDescent="0.25">
      <c r="A53" s="74">
        <v>40</v>
      </c>
      <c r="B53" s="72">
        <v>52</v>
      </c>
      <c r="C53" s="73">
        <v>45200</v>
      </c>
      <c r="D53" s="73">
        <v>45565</v>
      </c>
      <c r="E53" s="74" t="s">
        <v>3660</v>
      </c>
      <c r="F53" s="58">
        <v>52</v>
      </c>
    </row>
    <row r="54" spans="1:6" ht="15" customHeight="1" x14ac:dyDescent="0.25">
      <c r="A54" s="74">
        <v>40</v>
      </c>
      <c r="B54" s="72">
        <v>53</v>
      </c>
      <c r="C54" s="73">
        <v>45200</v>
      </c>
      <c r="D54" s="73">
        <v>45565</v>
      </c>
      <c r="E54" s="74" t="s">
        <v>3660</v>
      </c>
      <c r="F54" s="58">
        <v>53</v>
      </c>
    </row>
    <row r="55" spans="1:6" ht="15" customHeight="1" x14ac:dyDescent="0.25">
      <c r="A55" s="74">
        <v>106</v>
      </c>
      <c r="B55" s="72">
        <v>54</v>
      </c>
      <c r="C55" s="73">
        <v>45200</v>
      </c>
      <c r="D55" s="73">
        <v>45565</v>
      </c>
      <c r="E55" s="74" t="s">
        <v>3660</v>
      </c>
      <c r="F55" s="58">
        <v>54</v>
      </c>
    </row>
    <row r="56" spans="1:6" ht="15" customHeight="1" x14ac:dyDescent="0.25">
      <c r="A56" s="74">
        <v>106</v>
      </c>
      <c r="B56" s="72">
        <v>55</v>
      </c>
      <c r="C56" s="73">
        <v>45200</v>
      </c>
      <c r="D56" s="73">
        <v>45565</v>
      </c>
      <c r="E56" s="74" t="s">
        <v>3660</v>
      </c>
      <c r="F56" s="58">
        <v>55</v>
      </c>
    </row>
    <row r="57" spans="1:6" ht="15" customHeight="1" x14ac:dyDescent="0.25">
      <c r="A57" s="74">
        <v>106</v>
      </c>
      <c r="B57" s="72">
        <v>56</v>
      </c>
      <c r="C57" s="73">
        <v>45200</v>
      </c>
      <c r="D57" s="73">
        <v>45565</v>
      </c>
      <c r="E57" s="74" t="s">
        <v>3660</v>
      </c>
      <c r="F57" s="58">
        <v>56</v>
      </c>
    </row>
    <row r="58" spans="1:6" ht="15" customHeight="1" x14ac:dyDescent="0.25">
      <c r="A58" s="74">
        <v>106</v>
      </c>
      <c r="B58" s="72">
        <v>57</v>
      </c>
      <c r="C58" s="73">
        <v>45200</v>
      </c>
      <c r="D58" s="73">
        <v>45565</v>
      </c>
      <c r="E58" s="74" t="s">
        <v>3660</v>
      </c>
      <c r="F58" s="58">
        <v>57</v>
      </c>
    </row>
    <row r="59" spans="1:6" ht="15" customHeight="1" x14ac:dyDescent="0.25">
      <c r="A59" s="74">
        <v>106</v>
      </c>
      <c r="B59" s="72">
        <v>58</v>
      </c>
      <c r="C59" s="73">
        <v>45200</v>
      </c>
      <c r="D59" s="73">
        <v>45565</v>
      </c>
      <c r="E59" s="74" t="s">
        <v>3660</v>
      </c>
      <c r="F59" s="58">
        <v>58</v>
      </c>
    </row>
    <row r="60" spans="1:6" ht="15" customHeight="1" x14ac:dyDescent="0.25">
      <c r="A60" s="74">
        <v>98</v>
      </c>
      <c r="B60" s="72">
        <v>59</v>
      </c>
      <c r="C60" s="73">
        <v>45200</v>
      </c>
      <c r="D60" s="73">
        <v>45565</v>
      </c>
      <c r="E60" s="74" t="s">
        <v>3660</v>
      </c>
      <c r="F60" s="58">
        <v>59</v>
      </c>
    </row>
    <row r="61" spans="1:6" ht="15" customHeight="1" x14ac:dyDescent="0.25">
      <c r="A61" s="74">
        <v>98</v>
      </c>
      <c r="B61" s="72">
        <v>60</v>
      </c>
      <c r="C61" s="73">
        <v>45200</v>
      </c>
      <c r="D61" s="73">
        <v>45565</v>
      </c>
      <c r="E61" s="74" t="s">
        <v>3660</v>
      </c>
      <c r="F61" s="58">
        <v>60</v>
      </c>
    </row>
    <row r="62" spans="1:6" ht="15" customHeight="1" x14ac:dyDescent="0.25">
      <c r="A62" s="74">
        <v>3</v>
      </c>
      <c r="B62" s="72">
        <v>69</v>
      </c>
      <c r="C62" s="73">
        <v>45200</v>
      </c>
      <c r="D62" s="73">
        <v>45565</v>
      </c>
      <c r="E62" s="74" t="s">
        <v>3660</v>
      </c>
      <c r="F62" s="58">
        <v>61</v>
      </c>
    </row>
    <row r="63" spans="1:6" ht="15" customHeight="1" x14ac:dyDescent="0.25">
      <c r="A63" s="74">
        <v>3</v>
      </c>
      <c r="B63" s="72">
        <v>70</v>
      </c>
      <c r="C63" s="73">
        <v>45200</v>
      </c>
      <c r="D63" s="73">
        <v>45565</v>
      </c>
      <c r="E63" s="74" t="s">
        <v>3660</v>
      </c>
      <c r="F63" s="58">
        <v>62</v>
      </c>
    </row>
    <row r="64" spans="1:6" ht="15" customHeight="1" x14ac:dyDescent="0.25">
      <c r="A64" s="74">
        <v>3</v>
      </c>
      <c r="B64" s="72">
        <v>71</v>
      </c>
      <c r="C64" s="73">
        <v>45200</v>
      </c>
      <c r="D64" s="73">
        <v>45565</v>
      </c>
      <c r="E64" s="74" t="s">
        <v>3660</v>
      </c>
      <c r="F64" s="58">
        <v>63</v>
      </c>
    </row>
    <row r="65" spans="1:6" ht="15" customHeight="1" x14ac:dyDescent="0.25">
      <c r="A65" s="74">
        <v>19</v>
      </c>
      <c r="B65" s="72">
        <v>72</v>
      </c>
      <c r="C65" s="73">
        <v>45200</v>
      </c>
      <c r="D65" s="73">
        <v>45565</v>
      </c>
      <c r="E65" s="74" t="s">
        <v>3660</v>
      </c>
      <c r="F65" s="58">
        <v>64</v>
      </c>
    </row>
    <row r="66" spans="1:6" ht="15" customHeight="1" x14ac:dyDescent="0.25">
      <c r="A66" s="74">
        <v>19</v>
      </c>
      <c r="B66" s="72">
        <v>73</v>
      </c>
      <c r="C66" s="73">
        <v>45200</v>
      </c>
      <c r="D66" s="73">
        <v>45565</v>
      </c>
      <c r="E66" s="74" t="s">
        <v>3660</v>
      </c>
      <c r="F66" s="58">
        <v>65</v>
      </c>
    </row>
    <row r="67" spans="1:6" ht="15" customHeight="1" x14ac:dyDescent="0.25">
      <c r="A67" s="74">
        <v>19</v>
      </c>
      <c r="B67" s="72">
        <v>74</v>
      </c>
      <c r="C67" s="73">
        <v>45200</v>
      </c>
      <c r="D67" s="73">
        <v>45565</v>
      </c>
      <c r="E67" s="74" t="s">
        <v>3660</v>
      </c>
      <c r="F67" s="58">
        <v>66</v>
      </c>
    </row>
    <row r="68" spans="1:6" ht="15" customHeight="1" x14ac:dyDescent="0.25">
      <c r="A68" s="74">
        <v>19</v>
      </c>
      <c r="B68" s="72">
        <v>75</v>
      </c>
      <c r="C68" s="73">
        <v>45200</v>
      </c>
      <c r="D68" s="73">
        <v>45565</v>
      </c>
      <c r="E68" s="74" t="s">
        <v>3660</v>
      </c>
      <c r="F68" s="58">
        <v>67</v>
      </c>
    </row>
    <row r="69" spans="1:6" ht="15" customHeight="1" x14ac:dyDescent="0.25">
      <c r="A69" s="74">
        <v>19</v>
      </c>
      <c r="B69" s="72">
        <v>76</v>
      </c>
      <c r="C69" s="73">
        <v>45200</v>
      </c>
      <c r="D69" s="73">
        <v>45565</v>
      </c>
      <c r="E69" s="74" t="s">
        <v>3660</v>
      </c>
      <c r="F69" s="58">
        <v>68</v>
      </c>
    </row>
    <row r="70" spans="1:6" ht="15" customHeight="1" x14ac:dyDescent="0.25">
      <c r="A70" s="74">
        <v>19</v>
      </c>
      <c r="B70" s="72">
        <v>77</v>
      </c>
      <c r="C70" s="73">
        <v>45200</v>
      </c>
      <c r="D70" s="73">
        <v>45565</v>
      </c>
      <c r="E70" s="74" t="s">
        <v>3660</v>
      </c>
      <c r="F70" s="58">
        <v>69</v>
      </c>
    </row>
    <row r="71" spans="1:6" ht="15" customHeight="1" x14ac:dyDescent="0.25">
      <c r="A71" s="74">
        <v>19</v>
      </c>
      <c r="B71" s="72">
        <v>78</v>
      </c>
      <c r="C71" s="73">
        <v>45200</v>
      </c>
      <c r="D71" s="73">
        <v>45565</v>
      </c>
      <c r="E71" s="74" t="s">
        <v>3660</v>
      </c>
      <c r="F71" s="58">
        <v>70</v>
      </c>
    </row>
    <row r="72" spans="1:6" ht="15" customHeight="1" x14ac:dyDescent="0.25">
      <c r="A72" s="74">
        <v>19</v>
      </c>
      <c r="B72" s="72">
        <v>79</v>
      </c>
      <c r="C72" s="73">
        <v>45200</v>
      </c>
      <c r="D72" s="73">
        <v>45565</v>
      </c>
      <c r="E72" s="74" t="s">
        <v>3660</v>
      </c>
      <c r="F72" s="58">
        <v>71</v>
      </c>
    </row>
    <row r="73" spans="1:6" ht="15" customHeight="1" x14ac:dyDescent="0.25">
      <c r="A73" s="74">
        <v>98</v>
      </c>
      <c r="B73" s="72">
        <v>80</v>
      </c>
      <c r="C73" s="73">
        <v>45200</v>
      </c>
      <c r="D73" s="73">
        <v>45565</v>
      </c>
      <c r="E73" s="74" t="s">
        <v>3660</v>
      </c>
      <c r="F73" s="58">
        <v>72</v>
      </c>
    </row>
    <row r="74" spans="1:6" ht="15" customHeight="1" x14ac:dyDescent="0.25">
      <c r="A74" s="74">
        <v>98</v>
      </c>
      <c r="B74" s="72">
        <v>81</v>
      </c>
      <c r="C74" s="73">
        <v>45200</v>
      </c>
      <c r="D74" s="73">
        <v>45565</v>
      </c>
      <c r="E74" s="74" t="s">
        <v>3660</v>
      </c>
      <c r="F74" s="58">
        <v>73</v>
      </c>
    </row>
    <row r="75" spans="1:6" ht="15" customHeight="1" x14ac:dyDescent="0.25">
      <c r="A75" s="74">
        <v>98</v>
      </c>
      <c r="B75" s="72">
        <v>82</v>
      </c>
      <c r="C75" s="73">
        <v>45200</v>
      </c>
      <c r="D75" s="73">
        <v>45565</v>
      </c>
      <c r="E75" s="74" t="s">
        <v>3660</v>
      </c>
      <c r="F75" s="58">
        <v>74</v>
      </c>
    </row>
    <row r="76" spans="1:6" ht="15" customHeight="1" x14ac:dyDescent="0.25">
      <c r="A76" s="74">
        <v>98</v>
      </c>
      <c r="B76" s="72">
        <v>83</v>
      </c>
      <c r="C76" s="73">
        <v>45200</v>
      </c>
      <c r="D76" s="73">
        <v>45565</v>
      </c>
      <c r="E76" s="74" t="s">
        <v>3660</v>
      </c>
      <c r="F76" s="58">
        <v>75</v>
      </c>
    </row>
    <row r="77" spans="1:6" ht="15" customHeight="1" x14ac:dyDescent="0.25">
      <c r="A77" s="74">
        <v>91</v>
      </c>
      <c r="B77" s="72">
        <v>84</v>
      </c>
      <c r="C77" s="73">
        <v>45200</v>
      </c>
      <c r="D77" s="73">
        <v>45565</v>
      </c>
      <c r="E77" s="74" t="s">
        <v>3660</v>
      </c>
      <c r="F77" s="58">
        <v>76</v>
      </c>
    </row>
    <row r="78" spans="1:6" ht="15" customHeight="1" x14ac:dyDescent="0.25">
      <c r="A78" s="74">
        <v>91</v>
      </c>
      <c r="B78" s="72">
        <v>85</v>
      </c>
      <c r="C78" s="73">
        <v>45200</v>
      </c>
      <c r="D78" s="73">
        <v>45565</v>
      </c>
      <c r="E78" s="74" t="s">
        <v>3660</v>
      </c>
      <c r="F78" s="58">
        <v>77</v>
      </c>
    </row>
    <row r="79" spans="1:6" ht="15" customHeight="1" x14ac:dyDescent="0.25">
      <c r="A79" s="74">
        <v>92</v>
      </c>
      <c r="B79" s="72">
        <v>86</v>
      </c>
      <c r="C79" s="73">
        <v>45200</v>
      </c>
      <c r="D79" s="73">
        <v>45565</v>
      </c>
      <c r="E79" s="74" t="s">
        <v>3660</v>
      </c>
      <c r="F79" s="58">
        <v>78</v>
      </c>
    </row>
    <row r="80" spans="1:6" ht="15" customHeight="1" x14ac:dyDescent="0.25">
      <c r="A80" s="74">
        <v>4</v>
      </c>
      <c r="B80" s="72">
        <v>87</v>
      </c>
      <c r="C80" s="73">
        <v>45200</v>
      </c>
      <c r="D80" s="73">
        <v>45565</v>
      </c>
      <c r="E80" s="74" t="s">
        <v>3660</v>
      </c>
      <c r="F80" s="58">
        <v>79</v>
      </c>
    </row>
    <row r="81" spans="1:6" ht="15" customHeight="1" x14ac:dyDescent="0.25">
      <c r="A81" s="74">
        <v>4</v>
      </c>
      <c r="B81" s="72">
        <v>88</v>
      </c>
      <c r="C81" s="73">
        <v>45200</v>
      </c>
      <c r="D81" s="73">
        <v>45565</v>
      </c>
      <c r="E81" s="74" t="s">
        <v>3660</v>
      </c>
      <c r="F81" s="58">
        <v>80</v>
      </c>
    </row>
    <row r="82" spans="1:6" ht="15" customHeight="1" x14ac:dyDescent="0.25">
      <c r="A82" s="74">
        <v>4</v>
      </c>
      <c r="B82" s="72">
        <v>89</v>
      </c>
      <c r="C82" s="73">
        <v>45200</v>
      </c>
      <c r="D82" s="73">
        <v>45565</v>
      </c>
      <c r="E82" s="74" t="s">
        <v>3660</v>
      </c>
      <c r="F82" s="58">
        <v>81</v>
      </c>
    </row>
    <row r="83" spans="1:6" ht="15" customHeight="1" x14ac:dyDescent="0.25">
      <c r="A83" s="74">
        <v>4</v>
      </c>
      <c r="B83" s="72">
        <v>90</v>
      </c>
      <c r="C83" s="73">
        <v>45200</v>
      </c>
      <c r="D83" s="73">
        <v>45565</v>
      </c>
      <c r="E83" s="74" t="s">
        <v>3660</v>
      </c>
      <c r="F83" s="58">
        <v>82</v>
      </c>
    </row>
    <row r="84" spans="1:6" ht="15" customHeight="1" x14ac:dyDescent="0.25">
      <c r="A84" s="74">
        <v>4</v>
      </c>
      <c r="B84" s="72">
        <v>91</v>
      </c>
      <c r="C84" s="73">
        <v>45200</v>
      </c>
      <c r="D84" s="73">
        <v>45565</v>
      </c>
      <c r="E84" s="74" t="s">
        <v>3660</v>
      </c>
      <c r="F84" s="58">
        <v>83</v>
      </c>
    </row>
    <row r="85" spans="1:6" ht="15" customHeight="1" x14ac:dyDescent="0.25">
      <c r="A85" s="74">
        <v>4</v>
      </c>
      <c r="B85" s="72">
        <v>92</v>
      </c>
      <c r="C85" s="73">
        <v>45200</v>
      </c>
      <c r="D85" s="73">
        <v>45565</v>
      </c>
      <c r="E85" s="74" t="s">
        <v>3660</v>
      </c>
      <c r="F85" s="58">
        <v>84</v>
      </c>
    </row>
    <row r="86" spans="1:6" ht="15" customHeight="1" x14ac:dyDescent="0.25">
      <c r="A86" s="74">
        <v>4</v>
      </c>
      <c r="B86" s="72">
        <v>93</v>
      </c>
      <c r="C86" s="73">
        <v>45200</v>
      </c>
      <c r="D86" s="73">
        <v>45565</v>
      </c>
      <c r="E86" s="74" t="s">
        <v>3660</v>
      </c>
      <c r="F86" s="58">
        <v>85</v>
      </c>
    </row>
    <row r="87" spans="1:6" ht="15" customHeight="1" x14ac:dyDescent="0.25">
      <c r="A87" s="74">
        <v>4</v>
      </c>
      <c r="B87" s="72">
        <v>94</v>
      </c>
      <c r="C87" s="73">
        <v>45200</v>
      </c>
      <c r="D87" s="73">
        <v>45565</v>
      </c>
      <c r="E87" s="74" t="s">
        <v>3660</v>
      </c>
      <c r="F87" s="58">
        <v>86</v>
      </c>
    </row>
    <row r="88" spans="1:6" ht="15" customHeight="1" x14ac:dyDescent="0.25">
      <c r="A88" s="74">
        <v>4</v>
      </c>
      <c r="B88" s="72">
        <v>95</v>
      </c>
      <c r="C88" s="73">
        <v>45200</v>
      </c>
      <c r="D88" s="73">
        <v>45565</v>
      </c>
      <c r="E88" s="74" t="s">
        <v>3660</v>
      </c>
      <c r="F88" s="58">
        <v>87</v>
      </c>
    </row>
    <row r="89" spans="1:6" ht="15" customHeight="1" x14ac:dyDescent="0.25">
      <c r="A89" s="74">
        <v>4</v>
      </c>
      <c r="B89" s="72">
        <v>96</v>
      </c>
      <c r="C89" s="73">
        <v>45200</v>
      </c>
      <c r="D89" s="73">
        <v>45565</v>
      </c>
      <c r="E89" s="74" t="s">
        <v>3660</v>
      </c>
      <c r="F89" s="58">
        <v>88</v>
      </c>
    </row>
    <row r="90" spans="1:6" ht="15" customHeight="1" x14ac:dyDescent="0.25">
      <c r="A90" s="74">
        <v>4</v>
      </c>
      <c r="B90" s="72">
        <v>97</v>
      </c>
      <c r="C90" s="73">
        <v>45200</v>
      </c>
      <c r="D90" s="73">
        <v>45565</v>
      </c>
      <c r="E90" s="74" t="s">
        <v>3660</v>
      </c>
      <c r="F90" s="58">
        <v>89</v>
      </c>
    </row>
    <row r="91" spans="1:6" ht="15" customHeight="1" x14ac:dyDescent="0.25">
      <c r="A91" s="74">
        <v>4</v>
      </c>
      <c r="B91" s="72">
        <v>98</v>
      </c>
      <c r="C91" s="73">
        <v>45200</v>
      </c>
      <c r="D91" s="73">
        <v>45565</v>
      </c>
      <c r="E91" s="74" t="s">
        <v>3660</v>
      </c>
      <c r="F91" s="58">
        <v>90</v>
      </c>
    </row>
    <row r="92" spans="1:6" ht="15" customHeight="1" x14ac:dyDescent="0.25">
      <c r="A92" s="74">
        <v>4</v>
      </c>
      <c r="B92" s="72">
        <v>99</v>
      </c>
      <c r="C92" s="73">
        <v>45200</v>
      </c>
      <c r="D92" s="73">
        <v>45565</v>
      </c>
      <c r="E92" s="74" t="s">
        <v>3660</v>
      </c>
      <c r="F92" s="58">
        <v>91</v>
      </c>
    </row>
    <row r="93" spans="1:6" ht="15" customHeight="1" x14ac:dyDescent="0.25">
      <c r="A93" s="74">
        <v>4</v>
      </c>
      <c r="B93" s="72">
        <v>100</v>
      </c>
      <c r="C93" s="73">
        <v>45200</v>
      </c>
      <c r="D93" s="73">
        <v>45565</v>
      </c>
      <c r="E93" s="74" t="s">
        <v>3660</v>
      </c>
      <c r="F93" s="58">
        <v>92</v>
      </c>
    </row>
    <row r="94" spans="1:6" ht="15" customHeight="1" x14ac:dyDescent="0.25">
      <c r="A94" s="74">
        <v>4</v>
      </c>
      <c r="B94" s="72">
        <v>101</v>
      </c>
      <c r="C94" s="73">
        <v>45200</v>
      </c>
      <c r="D94" s="73">
        <v>45565</v>
      </c>
      <c r="E94" s="74" t="s">
        <v>3660</v>
      </c>
      <c r="F94" s="58">
        <v>93</v>
      </c>
    </row>
    <row r="95" spans="1:6" ht="15" customHeight="1" x14ac:dyDescent="0.25">
      <c r="A95" s="74">
        <v>4</v>
      </c>
      <c r="B95" s="72">
        <v>102</v>
      </c>
      <c r="C95" s="73">
        <v>45200</v>
      </c>
      <c r="D95" s="73">
        <v>45565</v>
      </c>
      <c r="E95" s="74" t="s">
        <v>3660</v>
      </c>
      <c r="F95" s="58">
        <v>94</v>
      </c>
    </row>
    <row r="96" spans="1:6" ht="15" customHeight="1" x14ac:dyDescent="0.25">
      <c r="A96" s="74">
        <v>4</v>
      </c>
      <c r="B96" s="72">
        <v>103</v>
      </c>
      <c r="C96" s="73">
        <v>45200</v>
      </c>
      <c r="D96" s="73">
        <v>45565</v>
      </c>
      <c r="E96" s="74" t="s">
        <v>3660</v>
      </c>
      <c r="F96" s="58">
        <v>95</v>
      </c>
    </row>
    <row r="97" spans="1:6" ht="15" customHeight="1" x14ac:dyDescent="0.25">
      <c r="A97" s="74">
        <v>4</v>
      </c>
      <c r="B97" s="72">
        <v>104</v>
      </c>
      <c r="C97" s="73">
        <v>45200</v>
      </c>
      <c r="D97" s="73">
        <v>45565</v>
      </c>
      <c r="E97" s="74" t="s">
        <v>3660</v>
      </c>
      <c r="F97" s="58">
        <v>96</v>
      </c>
    </row>
    <row r="98" spans="1:6" ht="15" customHeight="1" x14ac:dyDescent="0.25">
      <c r="A98" s="74">
        <v>4</v>
      </c>
      <c r="B98" s="72">
        <v>105</v>
      </c>
      <c r="C98" s="73">
        <v>45200</v>
      </c>
      <c r="D98" s="73">
        <v>45565</v>
      </c>
      <c r="E98" s="74" t="s">
        <v>3660</v>
      </c>
      <c r="F98" s="58">
        <v>97</v>
      </c>
    </row>
    <row r="99" spans="1:6" ht="15" customHeight="1" x14ac:dyDescent="0.25">
      <c r="A99" s="74">
        <v>4</v>
      </c>
      <c r="B99" s="72">
        <v>106</v>
      </c>
      <c r="C99" s="73">
        <v>45200</v>
      </c>
      <c r="D99" s="73">
        <v>45565</v>
      </c>
      <c r="E99" s="74" t="s">
        <v>3660</v>
      </c>
      <c r="F99" s="58">
        <v>98</v>
      </c>
    </row>
    <row r="100" spans="1:6" ht="15" customHeight="1" x14ac:dyDescent="0.25">
      <c r="A100" s="74">
        <v>4</v>
      </c>
      <c r="B100" s="72">
        <v>107</v>
      </c>
      <c r="C100" s="73">
        <v>45200</v>
      </c>
      <c r="D100" s="73">
        <v>45565</v>
      </c>
      <c r="E100" s="74" t="s">
        <v>3660</v>
      </c>
      <c r="F100" s="58">
        <v>99</v>
      </c>
    </row>
    <row r="101" spans="1:6" ht="15" customHeight="1" x14ac:dyDescent="0.25">
      <c r="A101" s="74">
        <v>4</v>
      </c>
      <c r="B101" s="72">
        <v>108</v>
      </c>
      <c r="C101" s="73">
        <v>45200</v>
      </c>
      <c r="D101" s="73">
        <v>45565</v>
      </c>
      <c r="E101" s="74" t="s">
        <v>3660</v>
      </c>
      <c r="F101" s="58">
        <v>100</v>
      </c>
    </row>
    <row r="102" spans="1:6" ht="15" customHeight="1" x14ac:dyDescent="0.25">
      <c r="A102" s="74">
        <v>4</v>
      </c>
      <c r="B102" s="72">
        <v>109</v>
      </c>
      <c r="C102" s="73">
        <v>45200</v>
      </c>
      <c r="D102" s="73">
        <v>45565</v>
      </c>
      <c r="E102" s="74" t="s">
        <v>3660</v>
      </c>
      <c r="F102" s="58">
        <v>101</v>
      </c>
    </row>
    <row r="103" spans="1:6" ht="15" customHeight="1" x14ac:dyDescent="0.25">
      <c r="A103" s="74">
        <v>4</v>
      </c>
      <c r="B103" s="72">
        <v>110</v>
      </c>
      <c r="C103" s="73">
        <v>45200</v>
      </c>
      <c r="D103" s="73">
        <v>45565</v>
      </c>
      <c r="E103" s="74" t="s">
        <v>3660</v>
      </c>
      <c r="F103" s="58">
        <v>102</v>
      </c>
    </row>
    <row r="104" spans="1:6" ht="15" customHeight="1" x14ac:dyDescent="0.25">
      <c r="A104" s="74">
        <v>4</v>
      </c>
      <c r="B104" s="72">
        <v>111</v>
      </c>
      <c r="C104" s="73">
        <v>45200</v>
      </c>
      <c r="D104" s="73">
        <v>45565</v>
      </c>
      <c r="E104" s="74" t="s">
        <v>3660</v>
      </c>
      <c r="F104" s="58">
        <v>103</v>
      </c>
    </row>
    <row r="105" spans="1:6" ht="15" customHeight="1" x14ac:dyDescent="0.25">
      <c r="A105" s="74">
        <v>4</v>
      </c>
      <c r="B105" s="72">
        <v>112</v>
      </c>
      <c r="C105" s="73">
        <v>45200</v>
      </c>
      <c r="D105" s="73">
        <v>45565</v>
      </c>
      <c r="E105" s="74" t="s">
        <v>3660</v>
      </c>
      <c r="F105" s="58">
        <v>104</v>
      </c>
    </row>
    <row r="106" spans="1:6" ht="15" customHeight="1" x14ac:dyDescent="0.25">
      <c r="A106" s="74">
        <v>4</v>
      </c>
      <c r="B106" s="72">
        <v>113</v>
      </c>
      <c r="C106" s="73">
        <v>45200</v>
      </c>
      <c r="D106" s="73">
        <v>45565</v>
      </c>
      <c r="E106" s="74" t="s">
        <v>3660</v>
      </c>
      <c r="F106" s="58">
        <v>105</v>
      </c>
    </row>
    <row r="107" spans="1:6" ht="15" customHeight="1" x14ac:dyDescent="0.25">
      <c r="A107" s="74">
        <v>4</v>
      </c>
      <c r="B107" s="72">
        <v>114</v>
      </c>
      <c r="C107" s="73">
        <v>45200</v>
      </c>
      <c r="D107" s="73">
        <v>45565</v>
      </c>
      <c r="E107" s="74" t="s">
        <v>3660</v>
      </c>
      <c r="F107" s="58">
        <v>106</v>
      </c>
    </row>
    <row r="108" spans="1:6" ht="15" customHeight="1" x14ac:dyDescent="0.25">
      <c r="A108" s="74">
        <v>4</v>
      </c>
      <c r="B108" s="72">
        <v>115</v>
      </c>
      <c r="C108" s="73">
        <v>45200</v>
      </c>
      <c r="D108" s="73">
        <v>45565</v>
      </c>
      <c r="E108" s="74" t="s">
        <v>3660</v>
      </c>
      <c r="F108" s="58">
        <v>107</v>
      </c>
    </row>
    <row r="109" spans="1:6" ht="15" customHeight="1" x14ac:dyDescent="0.25">
      <c r="A109" s="74">
        <v>4</v>
      </c>
      <c r="B109" s="72">
        <v>116</v>
      </c>
      <c r="C109" s="73">
        <v>45200</v>
      </c>
      <c r="D109" s="73">
        <v>45565</v>
      </c>
      <c r="E109" s="74" t="s">
        <v>3660</v>
      </c>
      <c r="F109" s="58">
        <v>108</v>
      </c>
    </row>
    <row r="110" spans="1:6" ht="15" customHeight="1" x14ac:dyDescent="0.25">
      <c r="A110" s="74">
        <v>4</v>
      </c>
      <c r="B110" s="72">
        <v>117</v>
      </c>
      <c r="C110" s="73">
        <v>45200</v>
      </c>
      <c r="D110" s="73">
        <v>45565</v>
      </c>
      <c r="E110" s="74" t="s">
        <v>3660</v>
      </c>
      <c r="F110" s="58">
        <v>109</v>
      </c>
    </row>
    <row r="111" spans="1:6" ht="15" customHeight="1" x14ac:dyDescent="0.25">
      <c r="A111" s="74">
        <v>4</v>
      </c>
      <c r="B111" s="72">
        <v>118</v>
      </c>
      <c r="C111" s="73">
        <v>45200</v>
      </c>
      <c r="D111" s="73">
        <v>45565</v>
      </c>
      <c r="E111" s="74" t="s">
        <v>3660</v>
      </c>
      <c r="F111" s="58">
        <v>110</v>
      </c>
    </row>
    <row r="112" spans="1:6" ht="15" customHeight="1" x14ac:dyDescent="0.25">
      <c r="A112" s="74">
        <v>4</v>
      </c>
      <c r="B112" s="72">
        <v>119</v>
      </c>
      <c r="C112" s="73">
        <v>45200</v>
      </c>
      <c r="D112" s="73">
        <v>45565</v>
      </c>
      <c r="E112" s="74" t="s">
        <v>3660</v>
      </c>
      <c r="F112" s="58">
        <v>111</v>
      </c>
    </row>
    <row r="113" spans="1:6" ht="15" customHeight="1" x14ac:dyDescent="0.25">
      <c r="A113" s="74">
        <v>4</v>
      </c>
      <c r="B113" s="72">
        <v>120</v>
      </c>
      <c r="C113" s="73">
        <v>45200</v>
      </c>
      <c r="D113" s="73">
        <v>45565</v>
      </c>
      <c r="E113" s="74" t="s">
        <v>3660</v>
      </c>
      <c r="F113" s="58">
        <v>112</v>
      </c>
    </row>
    <row r="114" spans="1:6" ht="15" customHeight="1" x14ac:dyDescent="0.25">
      <c r="A114" s="74">
        <v>4</v>
      </c>
      <c r="B114" s="72">
        <v>121</v>
      </c>
      <c r="C114" s="73">
        <v>45200</v>
      </c>
      <c r="D114" s="73">
        <v>45565</v>
      </c>
      <c r="E114" s="74" t="s">
        <v>3660</v>
      </c>
      <c r="F114" s="58">
        <v>113</v>
      </c>
    </row>
    <row r="115" spans="1:6" ht="15" customHeight="1" x14ac:dyDescent="0.25">
      <c r="A115" s="74">
        <v>4</v>
      </c>
      <c r="B115" s="72">
        <v>122</v>
      </c>
      <c r="C115" s="73">
        <v>45200</v>
      </c>
      <c r="D115" s="73">
        <v>45565</v>
      </c>
      <c r="E115" s="74" t="s">
        <v>3660</v>
      </c>
      <c r="F115" s="58">
        <v>114</v>
      </c>
    </row>
    <row r="116" spans="1:6" ht="15" customHeight="1" x14ac:dyDescent="0.25">
      <c r="A116" s="74">
        <v>4</v>
      </c>
      <c r="B116" s="72">
        <v>123</v>
      </c>
      <c r="C116" s="73">
        <v>45200</v>
      </c>
      <c r="D116" s="73">
        <v>45565</v>
      </c>
      <c r="E116" s="74" t="s">
        <v>3660</v>
      </c>
      <c r="F116" s="58">
        <v>115</v>
      </c>
    </row>
    <row r="117" spans="1:6" ht="15" customHeight="1" x14ac:dyDescent="0.25">
      <c r="A117" s="74">
        <v>4</v>
      </c>
      <c r="B117" s="72">
        <v>124</v>
      </c>
      <c r="C117" s="73">
        <v>45200</v>
      </c>
      <c r="D117" s="73">
        <v>45565</v>
      </c>
      <c r="E117" s="74" t="s">
        <v>3660</v>
      </c>
      <c r="F117" s="58">
        <v>116</v>
      </c>
    </row>
    <row r="118" spans="1:6" ht="15" customHeight="1" x14ac:dyDescent="0.25">
      <c r="A118" s="74">
        <v>4</v>
      </c>
      <c r="B118" s="72">
        <v>125</v>
      </c>
      <c r="C118" s="73">
        <v>45200</v>
      </c>
      <c r="D118" s="73">
        <v>45565</v>
      </c>
      <c r="E118" s="74" t="s">
        <v>3660</v>
      </c>
      <c r="F118" s="58">
        <v>117</v>
      </c>
    </row>
    <row r="119" spans="1:6" ht="15" customHeight="1" x14ac:dyDescent="0.25">
      <c r="A119" s="74">
        <v>4</v>
      </c>
      <c r="B119" s="72">
        <v>126</v>
      </c>
      <c r="C119" s="73">
        <v>45200</v>
      </c>
      <c r="D119" s="73">
        <v>45565</v>
      </c>
      <c r="E119" s="74" t="s">
        <v>3660</v>
      </c>
      <c r="F119" s="58">
        <v>118</v>
      </c>
    </row>
    <row r="120" spans="1:6" ht="15" customHeight="1" x14ac:dyDescent="0.25">
      <c r="A120" s="74">
        <v>4</v>
      </c>
      <c r="B120" s="72">
        <v>127</v>
      </c>
      <c r="C120" s="73">
        <v>45200</v>
      </c>
      <c r="D120" s="73">
        <v>45565</v>
      </c>
      <c r="E120" s="74" t="s">
        <v>3660</v>
      </c>
      <c r="F120" s="58">
        <v>119</v>
      </c>
    </row>
    <row r="121" spans="1:6" ht="15" customHeight="1" x14ac:dyDescent="0.25">
      <c r="A121" s="74">
        <v>4</v>
      </c>
      <c r="B121" s="72">
        <v>128</v>
      </c>
      <c r="C121" s="73">
        <v>45200</v>
      </c>
      <c r="D121" s="73">
        <v>45565</v>
      </c>
      <c r="E121" s="74" t="s">
        <v>3660</v>
      </c>
      <c r="F121" s="58">
        <v>120</v>
      </c>
    </row>
    <row r="122" spans="1:6" ht="15" customHeight="1" x14ac:dyDescent="0.25">
      <c r="A122" s="74">
        <v>4</v>
      </c>
      <c r="B122" s="72">
        <v>129</v>
      </c>
      <c r="C122" s="73">
        <v>45200</v>
      </c>
      <c r="D122" s="73">
        <v>45565</v>
      </c>
      <c r="E122" s="74" t="s">
        <v>3660</v>
      </c>
      <c r="F122" s="58">
        <v>121</v>
      </c>
    </row>
    <row r="123" spans="1:6" ht="15" customHeight="1" x14ac:dyDescent="0.25">
      <c r="A123" s="74">
        <v>4</v>
      </c>
      <c r="B123" s="72">
        <v>130</v>
      </c>
      <c r="C123" s="73">
        <v>45200</v>
      </c>
      <c r="D123" s="73">
        <v>45565</v>
      </c>
      <c r="E123" s="74" t="s">
        <v>3660</v>
      </c>
      <c r="F123" s="58">
        <v>122</v>
      </c>
    </row>
    <row r="124" spans="1:6" ht="15" customHeight="1" x14ac:dyDescent="0.25">
      <c r="A124" s="74">
        <v>4</v>
      </c>
      <c r="B124" s="72">
        <v>131</v>
      </c>
      <c r="C124" s="73">
        <v>45200</v>
      </c>
      <c r="D124" s="73">
        <v>45565</v>
      </c>
      <c r="E124" s="74" t="s">
        <v>3660</v>
      </c>
      <c r="F124" s="58">
        <v>123</v>
      </c>
    </row>
    <row r="125" spans="1:6" ht="15" customHeight="1" x14ac:dyDescent="0.25">
      <c r="A125" s="74">
        <v>4</v>
      </c>
      <c r="B125" s="72">
        <v>132</v>
      </c>
      <c r="C125" s="73">
        <v>45200</v>
      </c>
      <c r="D125" s="73">
        <v>45565</v>
      </c>
      <c r="E125" s="74" t="s">
        <v>3660</v>
      </c>
      <c r="F125" s="58">
        <v>124</v>
      </c>
    </row>
    <row r="126" spans="1:6" ht="15" customHeight="1" x14ac:dyDescent="0.25">
      <c r="A126" s="74">
        <v>4</v>
      </c>
      <c r="B126" s="72">
        <v>133</v>
      </c>
      <c r="C126" s="73">
        <v>45200</v>
      </c>
      <c r="D126" s="73">
        <v>45565</v>
      </c>
      <c r="E126" s="74" t="s">
        <v>3660</v>
      </c>
      <c r="F126" s="58">
        <v>125</v>
      </c>
    </row>
    <row r="127" spans="1:6" ht="15" customHeight="1" x14ac:dyDescent="0.25">
      <c r="A127" s="74">
        <v>4</v>
      </c>
      <c r="B127" s="72">
        <v>134</v>
      </c>
      <c r="C127" s="73">
        <v>45200</v>
      </c>
      <c r="D127" s="73">
        <v>45565</v>
      </c>
      <c r="E127" s="74" t="s">
        <v>3660</v>
      </c>
      <c r="F127" s="58">
        <v>126</v>
      </c>
    </row>
    <row r="128" spans="1:6" ht="15" customHeight="1" x14ac:dyDescent="0.25">
      <c r="A128" s="74">
        <v>4</v>
      </c>
      <c r="B128" s="72">
        <v>135</v>
      </c>
      <c r="C128" s="73">
        <v>45200</v>
      </c>
      <c r="D128" s="73">
        <v>45565</v>
      </c>
      <c r="E128" s="74" t="s">
        <v>3660</v>
      </c>
      <c r="F128" s="58">
        <v>127</v>
      </c>
    </row>
    <row r="129" spans="1:6" ht="15" customHeight="1" x14ac:dyDescent="0.25">
      <c r="A129" s="74">
        <v>4</v>
      </c>
      <c r="B129" s="72">
        <v>136</v>
      </c>
      <c r="C129" s="73">
        <v>45200</v>
      </c>
      <c r="D129" s="73">
        <v>45565</v>
      </c>
      <c r="E129" s="74" t="s">
        <v>3660</v>
      </c>
      <c r="F129" s="58">
        <v>128</v>
      </c>
    </row>
    <row r="130" spans="1:6" ht="15" customHeight="1" x14ac:dyDescent="0.25">
      <c r="A130" s="74">
        <v>4</v>
      </c>
      <c r="B130" s="72">
        <v>137</v>
      </c>
      <c r="C130" s="73">
        <v>45200</v>
      </c>
      <c r="D130" s="73">
        <v>45565</v>
      </c>
      <c r="E130" s="74" t="s">
        <v>3660</v>
      </c>
      <c r="F130" s="58">
        <v>129</v>
      </c>
    </row>
    <row r="131" spans="1:6" ht="15" customHeight="1" x14ac:dyDescent="0.25">
      <c r="A131" s="74">
        <v>92</v>
      </c>
      <c r="B131" s="72">
        <v>138</v>
      </c>
      <c r="C131" s="73">
        <v>45200</v>
      </c>
      <c r="D131" s="73">
        <v>45565</v>
      </c>
      <c r="E131" s="74" t="s">
        <v>3660</v>
      </c>
      <c r="F131" s="58">
        <v>130</v>
      </c>
    </row>
    <row r="132" spans="1:6" ht="15" customHeight="1" x14ac:dyDescent="0.25">
      <c r="A132" s="74">
        <v>92</v>
      </c>
      <c r="B132" s="72">
        <v>139</v>
      </c>
      <c r="C132" s="73">
        <v>45200</v>
      </c>
      <c r="D132" s="73">
        <v>45565</v>
      </c>
      <c r="E132" s="74" t="s">
        <v>3660</v>
      </c>
      <c r="F132" s="58">
        <v>131</v>
      </c>
    </row>
    <row r="133" spans="1:6" ht="15" customHeight="1" x14ac:dyDescent="0.25">
      <c r="A133" s="74">
        <v>92</v>
      </c>
      <c r="B133" s="72">
        <v>140</v>
      </c>
      <c r="C133" s="73">
        <v>45200</v>
      </c>
      <c r="D133" s="73">
        <v>45565</v>
      </c>
      <c r="E133" s="74" t="s">
        <v>3660</v>
      </c>
      <c r="F133" s="58">
        <v>132</v>
      </c>
    </row>
    <row r="134" spans="1:6" ht="15" customHeight="1" x14ac:dyDescent="0.25">
      <c r="A134" s="74">
        <v>92</v>
      </c>
      <c r="B134" s="72">
        <v>141</v>
      </c>
      <c r="C134" s="73">
        <v>45200</v>
      </c>
      <c r="D134" s="73">
        <v>45565</v>
      </c>
      <c r="E134" s="74" t="s">
        <v>3660</v>
      </c>
      <c r="F134" s="58">
        <v>133</v>
      </c>
    </row>
    <row r="135" spans="1:6" ht="15" customHeight="1" x14ac:dyDescent="0.25">
      <c r="A135" s="74">
        <v>92</v>
      </c>
      <c r="B135" s="72">
        <v>142</v>
      </c>
      <c r="C135" s="73">
        <v>45200</v>
      </c>
      <c r="D135" s="73">
        <v>45565</v>
      </c>
      <c r="E135" s="74" t="s">
        <v>3660</v>
      </c>
      <c r="F135" s="58">
        <v>134</v>
      </c>
    </row>
    <row r="136" spans="1:6" ht="15" customHeight="1" x14ac:dyDescent="0.25">
      <c r="A136" s="74">
        <v>92</v>
      </c>
      <c r="B136" s="72">
        <v>143</v>
      </c>
      <c r="C136" s="73">
        <v>45200</v>
      </c>
      <c r="D136" s="73">
        <v>45565</v>
      </c>
      <c r="E136" s="74" t="s">
        <v>3660</v>
      </c>
      <c r="F136" s="58">
        <v>135</v>
      </c>
    </row>
    <row r="137" spans="1:6" ht="15" customHeight="1" x14ac:dyDescent="0.25">
      <c r="A137" s="74">
        <v>92</v>
      </c>
      <c r="B137" s="72">
        <v>144</v>
      </c>
      <c r="C137" s="73">
        <v>45200</v>
      </c>
      <c r="D137" s="73">
        <v>45565</v>
      </c>
      <c r="E137" s="74" t="s">
        <v>3660</v>
      </c>
      <c r="F137" s="58">
        <v>136</v>
      </c>
    </row>
    <row r="138" spans="1:6" ht="15" customHeight="1" x14ac:dyDescent="0.25">
      <c r="A138" s="74">
        <v>92</v>
      </c>
      <c r="B138" s="72">
        <v>145</v>
      </c>
      <c r="C138" s="73">
        <v>45200</v>
      </c>
      <c r="D138" s="73">
        <v>45565</v>
      </c>
      <c r="E138" s="74" t="s">
        <v>3660</v>
      </c>
      <c r="F138" s="58">
        <v>137</v>
      </c>
    </row>
    <row r="139" spans="1:6" ht="15" customHeight="1" x14ac:dyDescent="0.25">
      <c r="A139" s="74">
        <v>92</v>
      </c>
      <c r="B139" s="72">
        <v>146</v>
      </c>
      <c r="C139" s="73">
        <v>45200</v>
      </c>
      <c r="D139" s="73">
        <v>45565</v>
      </c>
      <c r="E139" s="74" t="s">
        <v>3660</v>
      </c>
      <c r="F139" s="58">
        <v>138</v>
      </c>
    </row>
    <row r="140" spans="1:6" ht="15" customHeight="1" x14ac:dyDescent="0.25">
      <c r="A140" s="74">
        <v>92</v>
      </c>
      <c r="B140" s="72">
        <v>147</v>
      </c>
      <c r="C140" s="73">
        <v>45200</v>
      </c>
      <c r="D140" s="73">
        <v>45565</v>
      </c>
      <c r="E140" s="74" t="s">
        <v>3660</v>
      </c>
      <c r="F140" s="58">
        <v>139</v>
      </c>
    </row>
    <row r="141" spans="1:6" ht="15" customHeight="1" x14ac:dyDescent="0.25">
      <c r="A141" s="74">
        <v>20</v>
      </c>
      <c r="B141" s="72">
        <v>148</v>
      </c>
      <c r="C141" s="73">
        <v>45200</v>
      </c>
      <c r="D141" s="73">
        <v>45565</v>
      </c>
      <c r="E141" s="74" t="s">
        <v>3660</v>
      </c>
      <c r="F141" s="58">
        <v>140</v>
      </c>
    </row>
    <row r="142" spans="1:6" ht="15" customHeight="1" x14ac:dyDescent="0.25">
      <c r="A142" s="74">
        <v>20</v>
      </c>
      <c r="B142" s="72">
        <v>149</v>
      </c>
      <c r="C142" s="73">
        <v>45200</v>
      </c>
      <c r="D142" s="73">
        <v>45565</v>
      </c>
      <c r="E142" s="74" t="s">
        <v>3660</v>
      </c>
      <c r="F142" s="58">
        <v>141</v>
      </c>
    </row>
    <row r="143" spans="1:6" ht="15" customHeight="1" x14ac:dyDescent="0.25">
      <c r="A143" s="74">
        <v>20</v>
      </c>
      <c r="B143" s="72">
        <v>150</v>
      </c>
      <c r="C143" s="73">
        <v>45200</v>
      </c>
      <c r="D143" s="73">
        <v>45565</v>
      </c>
      <c r="E143" s="74" t="s">
        <v>3660</v>
      </c>
      <c r="F143" s="58">
        <v>142</v>
      </c>
    </row>
    <row r="144" spans="1:6" ht="15" customHeight="1" x14ac:dyDescent="0.25">
      <c r="A144" s="74">
        <v>20</v>
      </c>
      <c r="B144" s="72">
        <v>151</v>
      </c>
      <c r="C144" s="73">
        <v>45200</v>
      </c>
      <c r="D144" s="73">
        <v>45565</v>
      </c>
      <c r="E144" s="74" t="s">
        <v>3660</v>
      </c>
      <c r="F144" s="58">
        <v>143</v>
      </c>
    </row>
    <row r="145" spans="1:6" ht="15" customHeight="1" x14ac:dyDescent="0.25">
      <c r="A145" s="74">
        <v>20</v>
      </c>
      <c r="B145" s="72">
        <v>152</v>
      </c>
      <c r="C145" s="73">
        <v>45200</v>
      </c>
      <c r="D145" s="73">
        <v>45565</v>
      </c>
      <c r="E145" s="74" t="s">
        <v>3660</v>
      </c>
      <c r="F145" s="58">
        <v>144</v>
      </c>
    </row>
    <row r="146" spans="1:6" ht="15" customHeight="1" x14ac:dyDescent="0.25">
      <c r="A146" s="74">
        <v>20</v>
      </c>
      <c r="B146" s="72">
        <v>153</v>
      </c>
      <c r="C146" s="73">
        <v>45200</v>
      </c>
      <c r="D146" s="73">
        <v>45565</v>
      </c>
      <c r="E146" s="74" t="s">
        <v>3660</v>
      </c>
      <c r="F146" s="58">
        <v>145</v>
      </c>
    </row>
    <row r="147" spans="1:6" ht="15" customHeight="1" x14ac:dyDescent="0.25">
      <c r="A147" s="74">
        <v>20</v>
      </c>
      <c r="B147" s="72">
        <v>154</v>
      </c>
      <c r="C147" s="73">
        <v>45200</v>
      </c>
      <c r="D147" s="73">
        <v>45565</v>
      </c>
      <c r="E147" s="74" t="s">
        <v>3660</v>
      </c>
      <c r="F147" s="58">
        <v>146</v>
      </c>
    </row>
    <row r="148" spans="1:6" ht="15" customHeight="1" x14ac:dyDescent="0.25">
      <c r="A148" s="74">
        <v>20</v>
      </c>
      <c r="B148" s="72">
        <v>155</v>
      </c>
      <c r="C148" s="73">
        <v>45200</v>
      </c>
      <c r="D148" s="73">
        <v>45565</v>
      </c>
      <c r="E148" s="74" t="s">
        <v>3660</v>
      </c>
      <c r="F148" s="58">
        <v>147</v>
      </c>
    </row>
    <row r="149" spans="1:6" ht="15" customHeight="1" x14ac:dyDescent="0.25">
      <c r="A149" s="74">
        <v>20</v>
      </c>
      <c r="B149" s="72">
        <v>156</v>
      </c>
      <c r="C149" s="73">
        <v>45200</v>
      </c>
      <c r="D149" s="73">
        <v>45565</v>
      </c>
      <c r="E149" s="74" t="s">
        <v>3660</v>
      </c>
      <c r="F149" s="58">
        <v>148</v>
      </c>
    </row>
    <row r="150" spans="1:6" ht="15" customHeight="1" x14ac:dyDescent="0.25">
      <c r="A150" s="74">
        <v>20</v>
      </c>
      <c r="B150" s="72">
        <v>157</v>
      </c>
      <c r="C150" s="73">
        <v>45200</v>
      </c>
      <c r="D150" s="73">
        <v>45565</v>
      </c>
      <c r="E150" s="74" t="s">
        <v>3660</v>
      </c>
      <c r="F150" s="58">
        <v>149</v>
      </c>
    </row>
    <row r="151" spans="1:6" ht="15" customHeight="1" x14ac:dyDescent="0.25">
      <c r="A151" s="74">
        <v>20</v>
      </c>
      <c r="B151" s="72">
        <v>158</v>
      </c>
      <c r="C151" s="73">
        <v>45200</v>
      </c>
      <c r="D151" s="73">
        <v>45565</v>
      </c>
      <c r="E151" s="74" t="s">
        <v>3660</v>
      </c>
      <c r="F151" s="58">
        <v>150</v>
      </c>
    </row>
    <row r="152" spans="1:6" ht="15" customHeight="1" x14ac:dyDescent="0.25">
      <c r="A152" s="74">
        <v>20</v>
      </c>
      <c r="B152" s="72">
        <v>159</v>
      </c>
      <c r="C152" s="73">
        <v>45200</v>
      </c>
      <c r="D152" s="73">
        <v>45565</v>
      </c>
      <c r="E152" s="74" t="s">
        <v>3660</v>
      </c>
      <c r="F152" s="58">
        <v>151</v>
      </c>
    </row>
    <row r="153" spans="1:6" ht="15" customHeight="1" x14ac:dyDescent="0.25">
      <c r="A153" s="74">
        <v>20</v>
      </c>
      <c r="B153" s="72">
        <v>160</v>
      </c>
      <c r="C153" s="73">
        <v>45200</v>
      </c>
      <c r="D153" s="73">
        <v>45565</v>
      </c>
      <c r="E153" s="74" t="s">
        <v>3660</v>
      </c>
      <c r="F153" s="58">
        <v>152</v>
      </c>
    </row>
    <row r="154" spans="1:6" ht="15" customHeight="1" x14ac:dyDescent="0.25">
      <c r="A154" s="74">
        <v>20</v>
      </c>
      <c r="B154" s="72">
        <v>161</v>
      </c>
      <c r="C154" s="73">
        <v>45200</v>
      </c>
      <c r="D154" s="73">
        <v>45565</v>
      </c>
      <c r="E154" s="74" t="s">
        <v>3660</v>
      </c>
      <c r="F154" s="58">
        <v>153</v>
      </c>
    </row>
    <row r="155" spans="1:6" ht="15" customHeight="1" x14ac:dyDescent="0.25">
      <c r="A155" s="74">
        <v>20</v>
      </c>
      <c r="B155" s="72">
        <v>162</v>
      </c>
      <c r="C155" s="73">
        <v>45200</v>
      </c>
      <c r="D155" s="73">
        <v>45565</v>
      </c>
      <c r="E155" s="74" t="s">
        <v>3660</v>
      </c>
      <c r="F155" s="58">
        <v>154</v>
      </c>
    </row>
    <row r="156" spans="1:6" ht="15" customHeight="1" x14ac:dyDescent="0.25">
      <c r="A156" s="74">
        <v>20</v>
      </c>
      <c r="B156" s="72">
        <v>163</v>
      </c>
      <c r="C156" s="73">
        <v>45200</v>
      </c>
      <c r="D156" s="73">
        <v>45565</v>
      </c>
      <c r="E156" s="74" t="s">
        <v>3660</v>
      </c>
      <c r="F156" s="58">
        <v>155</v>
      </c>
    </row>
    <row r="157" spans="1:6" ht="15" customHeight="1" x14ac:dyDescent="0.25">
      <c r="A157" s="74">
        <v>20</v>
      </c>
      <c r="B157" s="72">
        <v>164</v>
      </c>
      <c r="C157" s="73">
        <v>45200</v>
      </c>
      <c r="D157" s="73">
        <v>45565</v>
      </c>
      <c r="E157" s="74" t="s">
        <v>3660</v>
      </c>
      <c r="F157" s="58">
        <v>156</v>
      </c>
    </row>
    <row r="158" spans="1:6" ht="15" customHeight="1" x14ac:dyDescent="0.25">
      <c r="A158" s="74">
        <v>20</v>
      </c>
      <c r="B158" s="72">
        <v>165</v>
      </c>
      <c r="C158" s="73">
        <v>45200</v>
      </c>
      <c r="D158" s="73">
        <v>45565</v>
      </c>
      <c r="E158" s="74" t="s">
        <v>3660</v>
      </c>
      <c r="F158" s="58">
        <v>157</v>
      </c>
    </row>
    <row r="159" spans="1:6" ht="15" customHeight="1" x14ac:dyDescent="0.25">
      <c r="A159" s="74">
        <v>20</v>
      </c>
      <c r="B159" s="72">
        <v>166</v>
      </c>
      <c r="C159" s="73">
        <v>45200</v>
      </c>
      <c r="D159" s="73">
        <v>45565</v>
      </c>
      <c r="E159" s="74" t="s">
        <v>3660</v>
      </c>
      <c r="F159" s="58">
        <v>158</v>
      </c>
    </row>
    <row r="160" spans="1:6" ht="15" customHeight="1" x14ac:dyDescent="0.25">
      <c r="A160" s="74">
        <v>20</v>
      </c>
      <c r="B160" s="72">
        <v>167</v>
      </c>
      <c r="C160" s="73">
        <v>45200</v>
      </c>
      <c r="D160" s="73">
        <v>45565</v>
      </c>
      <c r="E160" s="74" t="s">
        <v>3660</v>
      </c>
      <c r="F160" s="58">
        <v>159</v>
      </c>
    </row>
    <row r="161" spans="1:6" ht="15" customHeight="1" x14ac:dyDescent="0.25">
      <c r="A161" s="74">
        <v>20</v>
      </c>
      <c r="B161" s="72">
        <v>168</v>
      </c>
      <c r="C161" s="73">
        <v>45200</v>
      </c>
      <c r="D161" s="73">
        <v>45565</v>
      </c>
      <c r="E161" s="74" t="s">
        <v>3660</v>
      </c>
      <c r="F161" s="58">
        <v>160</v>
      </c>
    </row>
    <row r="162" spans="1:6" ht="15" customHeight="1" x14ac:dyDescent="0.25">
      <c r="A162" s="74">
        <v>20</v>
      </c>
      <c r="B162" s="72">
        <v>169</v>
      </c>
      <c r="C162" s="73">
        <v>45200</v>
      </c>
      <c r="D162" s="73">
        <v>45565</v>
      </c>
      <c r="E162" s="74" t="s">
        <v>3660</v>
      </c>
      <c r="F162" s="58">
        <v>161</v>
      </c>
    </row>
    <row r="163" spans="1:6" ht="15" customHeight="1" x14ac:dyDescent="0.25">
      <c r="A163" s="74">
        <v>20</v>
      </c>
      <c r="B163" s="72">
        <v>170</v>
      </c>
      <c r="C163" s="73">
        <v>45200</v>
      </c>
      <c r="D163" s="73">
        <v>45565</v>
      </c>
      <c r="E163" s="74" t="s">
        <v>3660</v>
      </c>
      <c r="F163" s="58">
        <v>162</v>
      </c>
    </row>
    <row r="164" spans="1:6" ht="15" customHeight="1" x14ac:dyDescent="0.25">
      <c r="A164" s="74">
        <v>20</v>
      </c>
      <c r="B164" s="72">
        <v>171</v>
      </c>
      <c r="C164" s="73">
        <v>45200</v>
      </c>
      <c r="D164" s="73">
        <v>45565</v>
      </c>
      <c r="E164" s="74" t="s">
        <v>3660</v>
      </c>
      <c r="F164" s="58">
        <v>163</v>
      </c>
    </row>
    <row r="165" spans="1:6" ht="15" customHeight="1" x14ac:dyDescent="0.25">
      <c r="A165" s="74">
        <v>99</v>
      </c>
      <c r="B165" s="72">
        <v>172</v>
      </c>
      <c r="C165" s="73">
        <v>45200</v>
      </c>
      <c r="D165" s="73">
        <v>45565</v>
      </c>
      <c r="E165" s="74" t="s">
        <v>3660</v>
      </c>
      <c r="F165" s="58">
        <v>164</v>
      </c>
    </row>
    <row r="166" spans="1:6" ht="15" customHeight="1" x14ac:dyDescent="0.25">
      <c r="A166" s="74">
        <v>99</v>
      </c>
      <c r="B166" s="72">
        <v>173</v>
      </c>
      <c r="C166" s="73">
        <v>45200</v>
      </c>
      <c r="D166" s="73">
        <v>45565</v>
      </c>
      <c r="E166" s="74" t="s">
        <v>3660</v>
      </c>
      <c r="F166" s="58">
        <v>165</v>
      </c>
    </row>
    <row r="167" spans="1:6" ht="15" customHeight="1" x14ac:dyDescent="0.25">
      <c r="A167" s="74">
        <v>99</v>
      </c>
      <c r="B167" s="72">
        <v>174</v>
      </c>
      <c r="C167" s="73">
        <v>45200</v>
      </c>
      <c r="D167" s="73">
        <v>45565</v>
      </c>
      <c r="E167" s="74" t="s">
        <v>3660</v>
      </c>
      <c r="F167" s="58">
        <v>166</v>
      </c>
    </row>
    <row r="168" spans="1:6" ht="15" customHeight="1" x14ac:dyDescent="0.25">
      <c r="A168" s="74">
        <v>99</v>
      </c>
      <c r="B168" s="72">
        <v>175</v>
      </c>
      <c r="C168" s="73">
        <v>45200</v>
      </c>
      <c r="D168" s="73">
        <v>45565</v>
      </c>
      <c r="E168" s="74" t="s">
        <v>3660</v>
      </c>
      <c r="F168" s="58">
        <v>167</v>
      </c>
    </row>
    <row r="169" spans="1:6" ht="15" customHeight="1" x14ac:dyDescent="0.25">
      <c r="A169" s="74">
        <v>99</v>
      </c>
      <c r="B169" s="72">
        <v>176</v>
      </c>
      <c r="C169" s="73">
        <v>45200</v>
      </c>
      <c r="D169" s="73">
        <v>45565</v>
      </c>
      <c r="E169" s="74" t="s">
        <v>3660</v>
      </c>
      <c r="F169" s="58">
        <v>168</v>
      </c>
    </row>
    <row r="170" spans="1:6" ht="15" customHeight="1" x14ac:dyDescent="0.25">
      <c r="A170" s="74">
        <v>99</v>
      </c>
      <c r="B170" s="72">
        <v>177</v>
      </c>
      <c r="C170" s="73">
        <v>45200</v>
      </c>
      <c r="D170" s="73">
        <v>45565</v>
      </c>
      <c r="E170" s="74" t="s">
        <v>3660</v>
      </c>
      <c r="F170" s="58">
        <v>169</v>
      </c>
    </row>
    <row r="171" spans="1:6" ht="15" customHeight="1" x14ac:dyDescent="0.25">
      <c r="A171" s="74">
        <v>99</v>
      </c>
      <c r="B171" s="72">
        <v>178</v>
      </c>
      <c r="C171" s="73">
        <v>45200</v>
      </c>
      <c r="D171" s="73">
        <v>45565</v>
      </c>
      <c r="E171" s="74" t="s">
        <v>3660</v>
      </c>
      <c r="F171" s="58">
        <v>170</v>
      </c>
    </row>
    <row r="172" spans="1:6" ht="15" customHeight="1" x14ac:dyDescent="0.25">
      <c r="A172" s="74">
        <v>99</v>
      </c>
      <c r="B172" s="72">
        <v>179</v>
      </c>
      <c r="C172" s="73">
        <v>45200</v>
      </c>
      <c r="D172" s="73">
        <v>45565</v>
      </c>
      <c r="E172" s="74" t="s">
        <v>3660</v>
      </c>
      <c r="F172" s="58">
        <v>171</v>
      </c>
    </row>
    <row r="173" spans="1:6" ht="15" customHeight="1" x14ac:dyDescent="0.25">
      <c r="A173" s="74">
        <v>99</v>
      </c>
      <c r="B173" s="72">
        <v>180</v>
      </c>
      <c r="C173" s="73">
        <v>45200</v>
      </c>
      <c r="D173" s="73">
        <v>45565</v>
      </c>
      <c r="E173" s="74" t="s">
        <v>3660</v>
      </c>
      <c r="F173" s="58">
        <v>172</v>
      </c>
    </row>
    <row r="174" spans="1:6" ht="15" customHeight="1" x14ac:dyDescent="0.25">
      <c r="A174" s="74">
        <v>41</v>
      </c>
      <c r="B174" s="72">
        <v>181</v>
      </c>
      <c r="C174" s="73">
        <v>45200</v>
      </c>
      <c r="D174" s="73">
        <v>45565</v>
      </c>
      <c r="E174" s="74" t="s">
        <v>3660</v>
      </c>
      <c r="F174" s="58">
        <v>173</v>
      </c>
    </row>
    <row r="175" spans="1:6" ht="15" customHeight="1" x14ac:dyDescent="0.25">
      <c r="A175" s="74">
        <v>41</v>
      </c>
      <c r="B175" s="72">
        <v>182</v>
      </c>
      <c r="C175" s="73">
        <v>45200</v>
      </c>
      <c r="D175" s="73">
        <v>45565</v>
      </c>
      <c r="E175" s="74" t="s">
        <v>3660</v>
      </c>
      <c r="F175" s="58">
        <v>174</v>
      </c>
    </row>
    <row r="176" spans="1:6" ht="15" customHeight="1" x14ac:dyDescent="0.25">
      <c r="A176" s="74">
        <v>41</v>
      </c>
      <c r="B176" s="72">
        <v>183</v>
      </c>
      <c r="C176" s="73">
        <v>45200</v>
      </c>
      <c r="D176" s="73">
        <v>45565</v>
      </c>
      <c r="E176" s="74" t="s">
        <v>3660</v>
      </c>
      <c r="F176" s="58">
        <v>175</v>
      </c>
    </row>
    <row r="177" spans="1:6" ht="15" customHeight="1" x14ac:dyDescent="0.25">
      <c r="A177" s="74">
        <v>41</v>
      </c>
      <c r="B177" s="72">
        <v>184</v>
      </c>
      <c r="C177" s="73">
        <v>45200</v>
      </c>
      <c r="D177" s="73">
        <v>45565</v>
      </c>
      <c r="E177" s="74" t="s">
        <v>3660</v>
      </c>
      <c r="F177" s="58">
        <v>176</v>
      </c>
    </row>
    <row r="178" spans="1:6" ht="15" customHeight="1" x14ac:dyDescent="0.25">
      <c r="A178" s="74">
        <v>41</v>
      </c>
      <c r="B178" s="72">
        <v>185</v>
      </c>
      <c r="C178" s="73">
        <v>45200</v>
      </c>
      <c r="D178" s="73">
        <v>45565</v>
      </c>
      <c r="E178" s="74" t="s">
        <v>3660</v>
      </c>
      <c r="F178" s="58">
        <v>177</v>
      </c>
    </row>
    <row r="179" spans="1:6" ht="15" customHeight="1" x14ac:dyDescent="0.25">
      <c r="A179" s="74">
        <v>41</v>
      </c>
      <c r="B179" s="72">
        <v>186</v>
      </c>
      <c r="C179" s="73">
        <v>45200</v>
      </c>
      <c r="D179" s="73">
        <v>45565</v>
      </c>
      <c r="E179" s="74" t="s">
        <v>3660</v>
      </c>
      <c r="F179" s="58">
        <v>178</v>
      </c>
    </row>
    <row r="180" spans="1:6" ht="15" customHeight="1" x14ac:dyDescent="0.25">
      <c r="A180" s="74">
        <v>41</v>
      </c>
      <c r="B180" s="72">
        <v>187</v>
      </c>
      <c r="C180" s="73">
        <v>45200</v>
      </c>
      <c r="D180" s="73">
        <v>45565</v>
      </c>
      <c r="E180" s="74" t="s">
        <v>3660</v>
      </c>
      <c r="F180" s="58">
        <v>179</v>
      </c>
    </row>
    <row r="181" spans="1:6" ht="15" customHeight="1" x14ac:dyDescent="0.25">
      <c r="A181" s="74">
        <v>41</v>
      </c>
      <c r="B181" s="72">
        <v>188</v>
      </c>
      <c r="C181" s="73">
        <v>45200</v>
      </c>
      <c r="D181" s="73">
        <v>45565</v>
      </c>
      <c r="E181" s="74" t="s">
        <v>3660</v>
      </c>
      <c r="F181" s="58">
        <v>180</v>
      </c>
    </row>
    <row r="182" spans="1:6" ht="15" customHeight="1" x14ac:dyDescent="0.25">
      <c r="A182" s="74">
        <v>41</v>
      </c>
      <c r="B182" s="72">
        <v>189</v>
      </c>
      <c r="C182" s="73">
        <v>45200</v>
      </c>
      <c r="D182" s="73">
        <v>45565</v>
      </c>
      <c r="E182" s="74" t="s">
        <v>3660</v>
      </c>
      <c r="F182" s="58">
        <v>181</v>
      </c>
    </row>
    <row r="183" spans="1:6" ht="15" customHeight="1" x14ac:dyDescent="0.25">
      <c r="A183" s="74">
        <v>41</v>
      </c>
      <c r="B183" s="72">
        <v>190</v>
      </c>
      <c r="C183" s="73">
        <v>45200</v>
      </c>
      <c r="D183" s="73">
        <v>45565</v>
      </c>
      <c r="E183" s="74" t="s">
        <v>3660</v>
      </c>
      <c r="F183" s="58">
        <v>182</v>
      </c>
    </row>
    <row r="184" spans="1:6" ht="15" customHeight="1" x14ac:dyDescent="0.25">
      <c r="A184" s="74">
        <v>41</v>
      </c>
      <c r="B184" s="72">
        <v>191</v>
      </c>
      <c r="C184" s="73">
        <v>45200</v>
      </c>
      <c r="D184" s="73">
        <v>45565</v>
      </c>
      <c r="E184" s="74" t="s">
        <v>3660</v>
      </c>
      <c r="F184" s="58">
        <v>183</v>
      </c>
    </row>
    <row r="185" spans="1:6" ht="15" customHeight="1" x14ac:dyDescent="0.25">
      <c r="A185" s="74">
        <v>41</v>
      </c>
      <c r="B185" s="72">
        <v>192</v>
      </c>
      <c r="C185" s="73">
        <v>45200</v>
      </c>
      <c r="D185" s="73">
        <v>45565</v>
      </c>
      <c r="E185" s="74" t="s">
        <v>3660</v>
      </c>
      <c r="F185" s="58">
        <v>184</v>
      </c>
    </row>
    <row r="186" spans="1:6" ht="15" customHeight="1" x14ac:dyDescent="0.25">
      <c r="A186" s="74">
        <v>41</v>
      </c>
      <c r="B186" s="72">
        <v>193</v>
      </c>
      <c r="C186" s="73">
        <v>45200</v>
      </c>
      <c r="D186" s="73">
        <v>45565</v>
      </c>
      <c r="E186" s="74" t="s">
        <v>3660</v>
      </c>
      <c r="F186" s="58">
        <v>185</v>
      </c>
    </row>
    <row r="187" spans="1:6" ht="15" customHeight="1" x14ac:dyDescent="0.25">
      <c r="A187" s="74">
        <v>41</v>
      </c>
      <c r="B187" s="72">
        <v>194</v>
      </c>
      <c r="C187" s="73">
        <v>45200</v>
      </c>
      <c r="D187" s="73">
        <v>45565</v>
      </c>
      <c r="E187" s="74" t="s">
        <v>3660</v>
      </c>
      <c r="F187" s="58">
        <v>186</v>
      </c>
    </row>
    <row r="188" spans="1:6" ht="15" customHeight="1" x14ac:dyDescent="0.25">
      <c r="A188" s="74">
        <v>41</v>
      </c>
      <c r="B188" s="72">
        <v>195</v>
      </c>
      <c r="C188" s="73">
        <v>45200</v>
      </c>
      <c r="D188" s="73">
        <v>45565</v>
      </c>
      <c r="E188" s="74" t="s">
        <v>3660</v>
      </c>
      <c r="F188" s="58">
        <v>187</v>
      </c>
    </row>
    <row r="189" spans="1:6" ht="15" customHeight="1" x14ac:dyDescent="0.25">
      <c r="A189" s="74">
        <v>41</v>
      </c>
      <c r="B189" s="72">
        <v>196</v>
      </c>
      <c r="C189" s="73">
        <v>45200</v>
      </c>
      <c r="D189" s="73">
        <v>45565</v>
      </c>
      <c r="E189" s="74" t="s">
        <v>3660</v>
      </c>
      <c r="F189" s="58">
        <v>188</v>
      </c>
    </row>
    <row r="190" spans="1:6" ht="15" customHeight="1" x14ac:dyDescent="0.25">
      <c r="A190" s="74">
        <v>41</v>
      </c>
      <c r="B190" s="72">
        <v>197</v>
      </c>
      <c r="C190" s="73">
        <v>45200</v>
      </c>
      <c r="D190" s="73">
        <v>45565</v>
      </c>
      <c r="E190" s="74" t="s">
        <v>3660</v>
      </c>
      <c r="F190" s="58">
        <v>189</v>
      </c>
    </row>
    <row r="191" spans="1:6" ht="15" customHeight="1" x14ac:dyDescent="0.25">
      <c r="A191" s="74">
        <v>41</v>
      </c>
      <c r="B191" s="72">
        <v>198</v>
      </c>
      <c r="C191" s="73">
        <v>45200</v>
      </c>
      <c r="D191" s="73">
        <v>45565</v>
      </c>
      <c r="E191" s="74" t="s">
        <v>3660</v>
      </c>
      <c r="F191" s="58">
        <v>190</v>
      </c>
    </row>
    <row r="192" spans="1:6" ht="15" customHeight="1" x14ac:dyDescent="0.25">
      <c r="A192" s="74">
        <v>41</v>
      </c>
      <c r="B192" s="72">
        <v>199</v>
      </c>
      <c r="C192" s="73">
        <v>45200</v>
      </c>
      <c r="D192" s="73">
        <v>45565</v>
      </c>
      <c r="E192" s="74" t="s">
        <v>3660</v>
      </c>
      <c r="F192" s="58">
        <v>191</v>
      </c>
    </row>
    <row r="193" spans="1:6" ht="15" customHeight="1" x14ac:dyDescent="0.25">
      <c r="A193" s="74">
        <v>41</v>
      </c>
      <c r="B193" s="72">
        <v>200</v>
      </c>
      <c r="C193" s="73">
        <v>45200</v>
      </c>
      <c r="D193" s="73">
        <v>45565</v>
      </c>
      <c r="E193" s="74" t="s">
        <v>3660</v>
      </c>
      <c r="F193" s="58">
        <v>192</v>
      </c>
    </row>
    <row r="194" spans="1:6" ht="15" customHeight="1" x14ac:dyDescent="0.25">
      <c r="A194" s="74">
        <v>41</v>
      </c>
      <c r="B194" s="72">
        <v>201</v>
      </c>
      <c r="C194" s="73">
        <v>45200</v>
      </c>
      <c r="D194" s="73">
        <v>45565</v>
      </c>
      <c r="E194" s="74" t="s">
        <v>3660</v>
      </c>
      <c r="F194" s="58">
        <v>193</v>
      </c>
    </row>
    <row r="195" spans="1:6" ht="15" customHeight="1" x14ac:dyDescent="0.25">
      <c r="A195" s="74">
        <v>41</v>
      </c>
      <c r="B195" s="72">
        <v>202</v>
      </c>
      <c r="C195" s="73">
        <v>45200</v>
      </c>
      <c r="D195" s="73">
        <v>45565</v>
      </c>
      <c r="E195" s="74" t="s">
        <v>3660</v>
      </c>
      <c r="F195" s="58">
        <v>194</v>
      </c>
    </row>
    <row r="196" spans="1:6" ht="15" customHeight="1" x14ac:dyDescent="0.25">
      <c r="A196" s="74">
        <v>41</v>
      </c>
      <c r="B196" s="72">
        <v>203</v>
      </c>
      <c r="C196" s="73">
        <v>45200</v>
      </c>
      <c r="D196" s="73">
        <v>45565</v>
      </c>
      <c r="E196" s="74" t="s">
        <v>3660</v>
      </c>
      <c r="F196" s="58">
        <v>195</v>
      </c>
    </row>
    <row r="197" spans="1:6" ht="15" customHeight="1" x14ac:dyDescent="0.25">
      <c r="A197" s="74">
        <v>41</v>
      </c>
      <c r="B197" s="72">
        <v>204</v>
      </c>
      <c r="C197" s="73">
        <v>45200</v>
      </c>
      <c r="D197" s="73">
        <v>45565</v>
      </c>
      <c r="E197" s="74" t="s">
        <v>3660</v>
      </c>
      <c r="F197" s="58">
        <v>196</v>
      </c>
    </row>
    <row r="198" spans="1:6" ht="15" customHeight="1" x14ac:dyDescent="0.25">
      <c r="A198" s="74">
        <v>41</v>
      </c>
      <c r="B198" s="72">
        <v>205</v>
      </c>
      <c r="C198" s="73">
        <v>45200</v>
      </c>
      <c r="D198" s="73">
        <v>45565</v>
      </c>
      <c r="E198" s="74" t="s">
        <v>3660</v>
      </c>
      <c r="F198" s="58">
        <v>197</v>
      </c>
    </row>
    <row r="199" spans="1:6" ht="15" customHeight="1" x14ac:dyDescent="0.25">
      <c r="A199" s="74">
        <v>41</v>
      </c>
      <c r="B199" s="72">
        <v>206</v>
      </c>
      <c r="C199" s="73">
        <v>45200</v>
      </c>
      <c r="D199" s="73">
        <v>45565</v>
      </c>
      <c r="E199" s="74" t="s">
        <v>3660</v>
      </c>
      <c r="F199" s="58">
        <v>198</v>
      </c>
    </row>
    <row r="200" spans="1:6" ht="15" customHeight="1" x14ac:dyDescent="0.25">
      <c r="A200" s="74">
        <v>41</v>
      </c>
      <c r="B200" s="72">
        <v>207</v>
      </c>
      <c r="C200" s="73">
        <v>45200</v>
      </c>
      <c r="D200" s="73">
        <v>45565</v>
      </c>
      <c r="E200" s="74" t="s">
        <v>3660</v>
      </c>
      <c r="F200" s="58">
        <v>199</v>
      </c>
    </row>
    <row r="201" spans="1:6" ht="15" customHeight="1" x14ac:dyDescent="0.25">
      <c r="A201" s="74">
        <v>41</v>
      </c>
      <c r="B201" s="72">
        <v>208</v>
      </c>
      <c r="C201" s="73">
        <v>45200</v>
      </c>
      <c r="D201" s="73">
        <v>45565</v>
      </c>
      <c r="E201" s="74" t="s">
        <v>3660</v>
      </c>
      <c r="F201" s="58">
        <v>200</v>
      </c>
    </row>
    <row r="202" spans="1:6" ht="15" customHeight="1" x14ac:dyDescent="0.25">
      <c r="A202" s="74">
        <v>41</v>
      </c>
      <c r="B202" s="72">
        <v>209</v>
      </c>
      <c r="C202" s="73">
        <v>45200</v>
      </c>
      <c r="D202" s="73">
        <v>45565</v>
      </c>
      <c r="E202" s="74" t="s">
        <v>3660</v>
      </c>
      <c r="F202" s="58">
        <v>201</v>
      </c>
    </row>
    <row r="203" spans="1:6" ht="15" customHeight="1" x14ac:dyDescent="0.25">
      <c r="A203" s="74">
        <v>41</v>
      </c>
      <c r="B203" s="72">
        <v>210</v>
      </c>
      <c r="C203" s="73">
        <v>45200</v>
      </c>
      <c r="D203" s="73">
        <v>45565</v>
      </c>
      <c r="E203" s="74" t="s">
        <v>3660</v>
      </c>
      <c r="F203" s="58">
        <v>202</v>
      </c>
    </row>
    <row r="204" spans="1:6" ht="15" customHeight="1" x14ac:dyDescent="0.25">
      <c r="A204" s="74">
        <v>41</v>
      </c>
      <c r="B204" s="72">
        <v>211</v>
      </c>
      <c r="C204" s="73">
        <v>45200</v>
      </c>
      <c r="D204" s="73">
        <v>45565</v>
      </c>
      <c r="E204" s="74" t="s">
        <v>3660</v>
      </c>
      <c r="F204" s="58">
        <v>203</v>
      </c>
    </row>
    <row r="205" spans="1:6" ht="15" customHeight="1" x14ac:dyDescent="0.25">
      <c r="A205" s="74">
        <v>41</v>
      </c>
      <c r="B205" s="72">
        <v>212</v>
      </c>
      <c r="C205" s="73">
        <v>45200</v>
      </c>
      <c r="D205" s="73">
        <v>45565</v>
      </c>
      <c r="E205" s="74" t="s">
        <v>3660</v>
      </c>
      <c r="F205" s="58">
        <v>204</v>
      </c>
    </row>
    <row r="206" spans="1:6" ht="15" customHeight="1" x14ac:dyDescent="0.25">
      <c r="A206" s="74">
        <v>41</v>
      </c>
      <c r="B206" s="72">
        <v>213</v>
      </c>
      <c r="C206" s="73">
        <v>45200</v>
      </c>
      <c r="D206" s="73">
        <v>45565</v>
      </c>
      <c r="E206" s="74" t="s">
        <v>3660</v>
      </c>
      <c r="F206" s="58">
        <v>205</v>
      </c>
    </row>
    <row r="207" spans="1:6" ht="15" customHeight="1" x14ac:dyDescent="0.25">
      <c r="A207" s="74">
        <v>41</v>
      </c>
      <c r="B207" s="72">
        <v>214</v>
      </c>
      <c r="C207" s="73">
        <v>45200</v>
      </c>
      <c r="D207" s="73">
        <v>45565</v>
      </c>
      <c r="E207" s="74" t="s">
        <v>3660</v>
      </c>
      <c r="F207" s="58">
        <v>206</v>
      </c>
    </row>
    <row r="208" spans="1:6" ht="15" customHeight="1" x14ac:dyDescent="0.25">
      <c r="A208" s="74">
        <v>107</v>
      </c>
      <c r="B208" s="72">
        <v>215</v>
      </c>
      <c r="C208" s="73">
        <v>45200</v>
      </c>
      <c r="D208" s="73">
        <v>45565</v>
      </c>
      <c r="E208" s="74" t="s">
        <v>3660</v>
      </c>
      <c r="F208" s="58">
        <v>207</v>
      </c>
    </row>
    <row r="209" spans="1:6" ht="15" customHeight="1" x14ac:dyDescent="0.25">
      <c r="A209" s="74">
        <v>107</v>
      </c>
      <c r="B209" s="72">
        <v>216</v>
      </c>
      <c r="C209" s="73">
        <v>45200</v>
      </c>
      <c r="D209" s="73">
        <v>45565</v>
      </c>
      <c r="E209" s="74" t="s">
        <v>3660</v>
      </c>
      <c r="F209" s="58">
        <v>208</v>
      </c>
    </row>
    <row r="210" spans="1:6" ht="15" customHeight="1" x14ac:dyDescent="0.25">
      <c r="A210" s="74">
        <v>107</v>
      </c>
      <c r="B210" s="72">
        <v>217</v>
      </c>
      <c r="C210" s="73">
        <v>45200</v>
      </c>
      <c r="D210" s="73">
        <v>45565</v>
      </c>
      <c r="E210" s="74" t="s">
        <v>3660</v>
      </c>
      <c r="F210" s="58">
        <v>209</v>
      </c>
    </row>
    <row r="211" spans="1:6" ht="15" customHeight="1" x14ac:dyDescent="0.25">
      <c r="A211" s="74">
        <v>107</v>
      </c>
      <c r="B211" s="72">
        <v>218</v>
      </c>
      <c r="C211" s="73">
        <v>45200</v>
      </c>
      <c r="D211" s="73">
        <v>45565</v>
      </c>
      <c r="E211" s="74" t="s">
        <v>3660</v>
      </c>
      <c r="F211" s="58">
        <v>210</v>
      </c>
    </row>
    <row r="212" spans="1:6" ht="15" customHeight="1" x14ac:dyDescent="0.25">
      <c r="A212" s="74">
        <v>107</v>
      </c>
      <c r="B212" s="72">
        <v>219</v>
      </c>
      <c r="C212" s="73">
        <v>45200</v>
      </c>
      <c r="D212" s="73">
        <v>45565</v>
      </c>
      <c r="E212" s="74" t="s">
        <v>3660</v>
      </c>
      <c r="F212" s="58">
        <v>211</v>
      </c>
    </row>
    <row r="213" spans="1:6" ht="15" customHeight="1" x14ac:dyDescent="0.25">
      <c r="A213" s="74">
        <v>107</v>
      </c>
      <c r="B213" s="72">
        <v>220</v>
      </c>
      <c r="C213" s="73">
        <v>45200</v>
      </c>
      <c r="D213" s="73">
        <v>45565</v>
      </c>
      <c r="E213" s="74" t="s">
        <v>3660</v>
      </c>
      <c r="F213" s="58">
        <v>212</v>
      </c>
    </row>
    <row r="214" spans="1:6" ht="15" customHeight="1" x14ac:dyDescent="0.25">
      <c r="A214" s="74">
        <v>107</v>
      </c>
      <c r="B214" s="72">
        <v>221</v>
      </c>
      <c r="C214" s="73">
        <v>45200</v>
      </c>
      <c r="D214" s="73">
        <v>45565</v>
      </c>
      <c r="E214" s="74" t="s">
        <v>3660</v>
      </c>
      <c r="F214" s="58">
        <v>213</v>
      </c>
    </row>
    <row r="215" spans="1:6" ht="15" customHeight="1" x14ac:dyDescent="0.25">
      <c r="A215" s="74">
        <v>107</v>
      </c>
      <c r="B215" s="72">
        <v>222</v>
      </c>
      <c r="C215" s="73">
        <v>45200</v>
      </c>
      <c r="D215" s="73">
        <v>45565</v>
      </c>
      <c r="E215" s="74" t="s">
        <v>3660</v>
      </c>
      <c r="F215" s="58">
        <v>214</v>
      </c>
    </row>
    <row r="216" spans="1:6" ht="15" customHeight="1" x14ac:dyDescent="0.25">
      <c r="A216" s="74">
        <v>107</v>
      </c>
      <c r="B216" s="72">
        <v>223</v>
      </c>
      <c r="C216" s="73">
        <v>45200</v>
      </c>
      <c r="D216" s="73">
        <v>45565</v>
      </c>
      <c r="E216" s="74" t="s">
        <v>3660</v>
      </c>
      <c r="F216" s="58">
        <v>215</v>
      </c>
    </row>
    <row r="217" spans="1:6" ht="15" customHeight="1" x14ac:dyDescent="0.25">
      <c r="A217" s="74">
        <v>4</v>
      </c>
      <c r="B217" s="72">
        <v>251</v>
      </c>
      <c r="C217" s="73">
        <v>45200</v>
      </c>
      <c r="D217" s="73">
        <v>45565</v>
      </c>
      <c r="E217" s="74" t="s">
        <v>3660</v>
      </c>
      <c r="F217" s="58">
        <v>216</v>
      </c>
    </row>
    <row r="218" spans="1:6" ht="15" customHeight="1" x14ac:dyDescent="0.25">
      <c r="A218" s="74">
        <v>92</v>
      </c>
      <c r="B218" s="72">
        <v>252</v>
      </c>
      <c r="C218" s="73">
        <v>45200</v>
      </c>
      <c r="D218" s="73">
        <v>45565</v>
      </c>
      <c r="E218" s="74" t="s">
        <v>3660</v>
      </c>
      <c r="F218" s="58">
        <v>217</v>
      </c>
    </row>
    <row r="219" spans="1:6" ht="15" customHeight="1" x14ac:dyDescent="0.25">
      <c r="A219" s="74">
        <v>4</v>
      </c>
      <c r="B219" s="72">
        <v>253</v>
      </c>
      <c r="C219" s="73">
        <v>45200</v>
      </c>
      <c r="D219" s="73">
        <v>45565</v>
      </c>
      <c r="E219" s="74" t="s">
        <v>3660</v>
      </c>
      <c r="F219" s="58">
        <v>218</v>
      </c>
    </row>
    <row r="220" spans="1:6" ht="15" customHeight="1" x14ac:dyDescent="0.25">
      <c r="A220" s="74">
        <v>92</v>
      </c>
      <c r="B220" s="72">
        <v>254</v>
      </c>
      <c r="C220" s="73">
        <v>45200</v>
      </c>
      <c r="D220" s="73">
        <v>45565</v>
      </c>
      <c r="E220" s="74" t="s">
        <v>3660</v>
      </c>
      <c r="F220" s="58">
        <v>219</v>
      </c>
    </row>
    <row r="221" spans="1:6" ht="15" customHeight="1" x14ac:dyDescent="0.25">
      <c r="A221" s="74">
        <v>4</v>
      </c>
      <c r="B221" s="72">
        <v>255</v>
      </c>
      <c r="C221" s="73">
        <v>45200</v>
      </c>
      <c r="D221" s="73">
        <v>45565</v>
      </c>
      <c r="E221" s="74" t="s">
        <v>3660</v>
      </c>
      <c r="F221" s="58">
        <v>220</v>
      </c>
    </row>
    <row r="222" spans="1:6" ht="15" customHeight="1" x14ac:dyDescent="0.25">
      <c r="A222" s="74">
        <v>92</v>
      </c>
      <c r="B222" s="72">
        <v>256</v>
      </c>
      <c r="C222" s="73">
        <v>45200</v>
      </c>
      <c r="D222" s="73">
        <v>45565</v>
      </c>
      <c r="E222" s="74" t="s">
        <v>3660</v>
      </c>
      <c r="F222" s="58">
        <v>221</v>
      </c>
    </row>
    <row r="223" spans="1:6" ht="15" customHeight="1" x14ac:dyDescent="0.25">
      <c r="A223" s="74">
        <v>4</v>
      </c>
      <c r="B223" s="72">
        <v>257</v>
      </c>
      <c r="C223" s="73">
        <v>45200</v>
      </c>
      <c r="D223" s="73">
        <v>45565</v>
      </c>
      <c r="E223" s="74" t="s">
        <v>3660</v>
      </c>
      <c r="F223" s="58">
        <v>222</v>
      </c>
    </row>
    <row r="224" spans="1:6" ht="15" customHeight="1" x14ac:dyDescent="0.25">
      <c r="A224" s="74">
        <v>92</v>
      </c>
      <c r="B224" s="72">
        <v>258</v>
      </c>
      <c r="C224" s="73">
        <v>45200</v>
      </c>
      <c r="D224" s="73">
        <v>45565</v>
      </c>
      <c r="E224" s="74" t="s">
        <v>3660</v>
      </c>
      <c r="F224" s="58">
        <v>223</v>
      </c>
    </row>
    <row r="225" spans="1:6" ht="15" customHeight="1" x14ac:dyDescent="0.25">
      <c r="A225" s="74">
        <v>20</v>
      </c>
      <c r="B225" s="72">
        <v>259</v>
      </c>
      <c r="C225" s="73">
        <v>45200</v>
      </c>
      <c r="D225" s="73">
        <v>45565</v>
      </c>
      <c r="E225" s="74" t="s">
        <v>3660</v>
      </c>
      <c r="F225" s="58">
        <v>224</v>
      </c>
    </row>
    <row r="226" spans="1:6" ht="15" customHeight="1" x14ac:dyDescent="0.25">
      <c r="A226" s="74">
        <v>99</v>
      </c>
      <c r="B226" s="72">
        <v>260</v>
      </c>
      <c r="C226" s="73">
        <v>45200</v>
      </c>
      <c r="D226" s="73">
        <v>45565</v>
      </c>
      <c r="E226" s="74" t="s">
        <v>3660</v>
      </c>
      <c r="F226" s="58">
        <v>225</v>
      </c>
    </row>
    <row r="227" spans="1:6" ht="15" customHeight="1" x14ac:dyDescent="0.25">
      <c r="A227" s="74">
        <v>20</v>
      </c>
      <c r="B227" s="72">
        <v>261</v>
      </c>
      <c r="C227" s="73">
        <v>45200</v>
      </c>
      <c r="D227" s="73">
        <v>45565</v>
      </c>
      <c r="E227" s="74" t="s">
        <v>3660</v>
      </c>
      <c r="F227" s="58">
        <v>226</v>
      </c>
    </row>
    <row r="228" spans="1:6" ht="15" customHeight="1" x14ac:dyDescent="0.25">
      <c r="A228" s="74">
        <v>99</v>
      </c>
      <c r="B228" s="72">
        <v>262</v>
      </c>
      <c r="C228" s="73">
        <v>45200</v>
      </c>
      <c r="D228" s="73">
        <v>45565</v>
      </c>
      <c r="E228" s="74" t="s">
        <v>3660</v>
      </c>
      <c r="F228" s="58">
        <v>227</v>
      </c>
    </row>
    <row r="229" spans="1:6" ht="15" customHeight="1" x14ac:dyDescent="0.25">
      <c r="A229" s="74">
        <v>20</v>
      </c>
      <c r="B229" s="72">
        <v>263</v>
      </c>
      <c r="C229" s="73">
        <v>45200</v>
      </c>
      <c r="D229" s="73">
        <v>45565</v>
      </c>
      <c r="E229" s="74" t="s">
        <v>3660</v>
      </c>
      <c r="F229" s="58">
        <v>228</v>
      </c>
    </row>
    <row r="230" spans="1:6" ht="15" customHeight="1" x14ac:dyDescent="0.25">
      <c r="A230" s="74">
        <v>99</v>
      </c>
      <c r="B230" s="72">
        <v>264</v>
      </c>
      <c r="C230" s="73">
        <v>45200</v>
      </c>
      <c r="D230" s="73">
        <v>45565</v>
      </c>
      <c r="E230" s="74" t="s">
        <v>3660</v>
      </c>
      <c r="F230" s="58">
        <v>229</v>
      </c>
    </row>
    <row r="231" spans="1:6" ht="15" customHeight="1" x14ac:dyDescent="0.25">
      <c r="A231" s="74">
        <v>20</v>
      </c>
      <c r="B231" s="72">
        <v>265</v>
      </c>
      <c r="C231" s="73">
        <v>45200</v>
      </c>
      <c r="D231" s="73">
        <v>45565</v>
      </c>
      <c r="E231" s="74" t="s">
        <v>3660</v>
      </c>
      <c r="F231" s="58">
        <v>230</v>
      </c>
    </row>
    <row r="232" spans="1:6" ht="15" customHeight="1" x14ac:dyDescent="0.25">
      <c r="A232" s="74">
        <v>97</v>
      </c>
      <c r="B232" s="72">
        <v>266</v>
      </c>
      <c r="C232" s="73">
        <v>45200</v>
      </c>
      <c r="D232" s="73">
        <v>45565</v>
      </c>
      <c r="E232" s="74" t="s">
        <v>3660</v>
      </c>
      <c r="F232" s="58">
        <v>231</v>
      </c>
    </row>
    <row r="233" spans="1:6" ht="15" customHeight="1" x14ac:dyDescent="0.25">
      <c r="A233" s="74">
        <v>2</v>
      </c>
      <c r="B233" s="72">
        <v>267</v>
      </c>
      <c r="C233" s="73">
        <v>45200</v>
      </c>
      <c r="D233" s="73">
        <v>45565</v>
      </c>
      <c r="E233" s="74" t="s">
        <v>3660</v>
      </c>
      <c r="F233" s="58">
        <v>232</v>
      </c>
    </row>
    <row r="234" spans="1:6" ht="15" customHeight="1" x14ac:dyDescent="0.25">
      <c r="A234" s="74">
        <v>2</v>
      </c>
      <c r="B234" s="72">
        <v>268</v>
      </c>
      <c r="C234" s="73">
        <v>45200</v>
      </c>
      <c r="D234" s="73">
        <v>45565</v>
      </c>
      <c r="E234" s="74" t="s">
        <v>3660</v>
      </c>
      <c r="F234" s="58">
        <v>233</v>
      </c>
    </row>
    <row r="235" spans="1:6" ht="15" customHeight="1" x14ac:dyDescent="0.25">
      <c r="A235" s="74">
        <v>2</v>
      </c>
      <c r="B235" s="72">
        <v>269</v>
      </c>
      <c r="C235" s="73">
        <v>45200</v>
      </c>
      <c r="D235" s="73">
        <v>45565</v>
      </c>
      <c r="E235" s="74" t="s">
        <v>3660</v>
      </c>
      <c r="F235" s="58">
        <v>234</v>
      </c>
    </row>
    <row r="236" spans="1:6" ht="15" customHeight="1" x14ac:dyDescent="0.25">
      <c r="A236" s="74">
        <v>2</v>
      </c>
      <c r="B236" s="72">
        <v>270</v>
      </c>
      <c r="C236" s="73">
        <v>45200</v>
      </c>
      <c r="D236" s="73">
        <v>45565</v>
      </c>
      <c r="E236" s="74" t="s">
        <v>3660</v>
      </c>
      <c r="F236" s="58">
        <v>235</v>
      </c>
    </row>
    <row r="237" spans="1:6" ht="15" customHeight="1" x14ac:dyDescent="0.25">
      <c r="A237" s="74">
        <v>2</v>
      </c>
      <c r="B237" s="72">
        <v>271</v>
      </c>
      <c r="C237" s="73">
        <v>45200</v>
      </c>
      <c r="D237" s="73">
        <v>45565</v>
      </c>
      <c r="E237" s="74" t="s">
        <v>3660</v>
      </c>
      <c r="F237" s="58">
        <v>236</v>
      </c>
    </row>
    <row r="238" spans="1:6" ht="15" customHeight="1" x14ac:dyDescent="0.25">
      <c r="A238" s="74">
        <v>2</v>
      </c>
      <c r="B238" s="72">
        <v>272</v>
      </c>
      <c r="C238" s="73">
        <v>45200</v>
      </c>
      <c r="D238" s="73">
        <v>45565</v>
      </c>
      <c r="E238" s="74" t="s">
        <v>3660</v>
      </c>
      <c r="F238" s="58">
        <v>237</v>
      </c>
    </row>
    <row r="239" spans="1:6" ht="15" customHeight="1" x14ac:dyDescent="0.25">
      <c r="A239" s="74">
        <v>2</v>
      </c>
      <c r="B239" s="72">
        <v>273</v>
      </c>
      <c r="C239" s="73">
        <v>45200</v>
      </c>
      <c r="D239" s="73">
        <v>45565</v>
      </c>
      <c r="E239" s="74" t="s">
        <v>3660</v>
      </c>
      <c r="F239" s="58">
        <v>238</v>
      </c>
    </row>
    <row r="240" spans="1:6" ht="15" customHeight="1" x14ac:dyDescent="0.25">
      <c r="A240" s="74">
        <v>2</v>
      </c>
      <c r="B240" s="72">
        <v>274</v>
      </c>
      <c r="C240" s="73">
        <v>45200</v>
      </c>
      <c r="D240" s="73">
        <v>45565</v>
      </c>
      <c r="E240" s="74" t="s">
        <v>3660</v>
      </c>
      <c r="F240" s="58">
        <v>239</v>
      </c>
    </row>
    <row r="241" spans="1:6" ht="15" customHeight="1" x14ac:dyDescent="0.25">
      <c r="A241" s="74">
        <v>2</v>
      </c>
      <c r="B241" s="72">
        <v>275</v>
      </c>
      <c r="C241" s="73">
        <v>45200</v>
      </c>
      <c r="D241" s="73">
        <v>45565</v>
      </c>
      <c r="E241" s="74" t="s">
        <v>3660</v>
      </c>
      <c r="F241" s="58">
        <v>240</v>
      </c>
    </row>
    <row r="242" spans="1:6" ht="15" customHeight="1" x14ac:dyDescent="0.25">
      <c r="A242" s="74">
        <v>2</v>
      </c>
      <c r="B242" s="72">
        <v>276</v>
      </c>
      <c r="C242" s="73">
        <v>45200</v>
      </c>
      <c r="D242" s="73">
        <v>45565</v>
      </c>
      <c r="E242" s="74" t="s">
        <v>3660</v>
      </c>
      <c r="F242" s="58">
        <v>241</v>
      </c>
    </row>
    <row r="243" spans="1:6" ht="15" customHeight="1" x14ac:dyDescent="0.25">
      <c r="A243" s="74">
        <v>2</v>
      </c>
      <c r="B243" s="72">
        <v>277</v>
      </c>
      <c r="C243" s="73">
        <v>45200</v>
      </c>
      <c r="D243" s="73">
        <v>45565</v>
      </c>
      <c r="E243" s="74" t="s">
        <v>3660</v>
      </c>
      <c r="F243" s="58">
        <v>242</v>
      </c>
    </row>
    <row r="244" spans="1:6" ht="15" customHeight="1" x14ac:dyDescent="0.25">
      <c r="A244" s="74">
        <v>2</v>
      </c>
      <c r="B244" s="72">
        <v>278</v>
      </c>
      <c r="C244" s="73">
        <v>45200</v>
      </c>
      <c r="D244" s="73">
        <v>45565</v>
      </c>
      <c r="E244" s="74" t="s">
        <v>3660</v>
      </c>
      <c r="F244" s="58">
        <v>243</v>
      </c>
    </row>
    <row r="245" spans="1:6" ht="15" customHeight="1" x14ac:dyDescent="0.25">
      <c r="A245" s="74">
        <v>2</v>
      </c>
      <c r="B245" s="72">
        <v>279</v>
      </c>
      <c r="C245" s="73">
        <v>45200</v>
      </c>
      <c r="D245" s="73">
        <v>45565</v>
      </c>
      <c r="E245" s="74" t="s">
        <v>3660</v>
      </c>
      <c r="F245" s="58">
        <v>244</v>
      </c>
    </row>
    <row r="246" spans="1:6" ht="15" customHeight="1" x14ac:dyDescent="0.25">
      <c r="A246" s="74">
        <v>2</v>
      </c>
      <c r="B246" s="72">
        <v>280</v>
      </c>
      <c r="C246" s="73">
        <v>45200</v>
      </c>
      <c r="D246" s="73">
        <v>45565</v>
      </c>
      <c r="E246" s="74" t="s">
        <v>3660</v>
      </c>
      <c r="F246" s="58">
        <v>245</v>
      </c>
    </row>
    <row r="247" spans="1:6" ht="15" customHeight="1" x14ac:dyDescent="0.25">
      <c r="A247" s="74">
        <v>2</v>
      </c>
      <c r="B247" s="72">
        <v>281</v>
      </c>
      <c r="C247" s="73">
        <v>45200</v>
      </c>
      <c r="D247" s="73">
        <v>45565</v>
      </c>
      <c r="E247" s="74" t="s">
        <v>3660</v>
      </c>
      <c r="F247" s="58">
        <v>246</v>
      </c>
    </row>
    <row r="248" spans="1:6" ht="15" customHeight="1" x14ac:dyDescent="0.25">
      <c r="A248" s="74">
        <v>2</v>
      </c>
      <c r="B248" s="72">
        <v>282</v>
      </c>
      <c r="C248" s="73">
        <v>45200</v>
      </c>
      <c r="D248" s="73">
        <v>45565</v>
      </c>
      <c r="E248" s="74" t="s">
        <v>3660</v>
      </c>
      <c r="F248" s="58">
        <v>247</v>
      </c>
    </row>
    <row r="249" spans="1:6" ht="15" customHeight="1" x14ac:dyDescent="0.25">
      <c r="A249" s="74">
        <v>2</v>
      </c>
      <c r="B249" s="72">
        <v>283</v>
      </c>
      <c r="C249" s="73">
        <v>45200</v>
      </c>
      <c r="D249" s="73">
        <v>45565</v>
      </c>
      <c r="E249" s="74" t="s">
        <v>3660</v>
      </c>
      <c r="F249" s="58">
        <v>248</v>
      </c>
    </row>
    <row r="250" spans="1:6" ht="15" customHeight="1" x14ac:dyDescent="0.25">
      <c r="A250" s="74">
        <v>2</v>
      </c>
      <c r="B250" s="72">
        <v>284</v>
      </c>
      <c r="C250" s="73">
        <v>45200</v>
      </c>
      <c r="D250" s="73">
        <v>45565</v>
      </c>
      <c r="E250" s="74" t="s">
        <v>3660</v>
      </c>
      <c r="F250" s="58">
        <v>249</v>
      </c>
    </row>
    <row r="251" spans="1:6" ht="15" customHeight="1" x14ac:dyDescent="0.25">
      <c r="A251" s="74">
        <v>2</v>
      </c>
      <c r="B251" s="72">
        <v>285</v>
      </c>
      <c r="C251" s="73">
        <v>45200</v>
      </c>
      <c r="D251" s="73">
        <v>45565</v>
      </c>
      <c r="E251" s="74" t="s">
        <v>3660</v>
      </c>
      <c r="F251" s="58">
        <v>250</v>
      </c>
    </row>
    <row r="252" spans="1:6" ht="15" customHeight="1" x14ac:dyDescent="0.25">
      <c r="A252" s="74">
        <v>2</v>
      </c>
      <c r="B252" s="72">
        <v>286</v>
      </c>
      <c r="C252" s="73">
        <v>45200</v>
      </c>
      <c r="D252" s="73">
        <v>45565</v>
      </c>
      <c r="E252" s="74" t="s">
        <v>3660</v>
      </c>
      <c r="F252" s="58">
        <v>251</v>
      </c>
    </row>
    <row r="253" spans="1:6" ht="15" customHeight="1" x14ac:dyDescent="0.25">
      <c r="A253" s="74">
        <v>2</v>
      </c>
      <c r="B253" s="72">
        <v>287</v>
      </c>
      <c r="C253" s="73">
        <v>45200</v>
      </c>
      <c r="D253" s="73">
        <v>45565</v>
      </c>
      <c r="E253" s="74" t="s">
        <v>3660</v>
      </c>
      <c r="F253" s="58">
        <v>252</v>
      </c>
    </row>
    <row r="254" spans="1:6" ht="15" customHeight="1" x14ac:dyDescent="0.25">
      <c r="A254" s="74">
        <v>2</v>
      </c>
      <c r="B254" s="72">
        <v>288</v>
      </c>
      <c r="C254" s="73">
        <v>45200</v>
      </c>
      <c r="D254" s="73">
        <v>45565</v>
      </c>
      <c r="E254" s="74" t="s">
        <v>3660</v>
      </c>
      <c r="F254" s="58">
        <v>253</v>
      </c>
    </row>
    <row r="255" spans="1:6" ht="15" customHeight="1" x14ac:dyDescent="0.25">
      <c r="A255" s="74">
        <v>2</v>
      </c>
      <c r="B255" s="72">
        <v>289</v>
      </c>
      <c r="C255" s="73">
        <v>45200</v>
      </c>
      <c r="D255" s="73">
        <v>45565</v>
      </c>
      <c r="E255" s="74" t="s">
        <v>3660</v>
      </c>
      <c r="F255" s="58">
        <v>254</v>
      </c>
    </row>
    <row r="256" spans="1:6" ht="15" customHeight="1" x14ac:dyDescent="0.25">
      <c r="A256" s="74">
        <v>2</v>
      </c>
      <c r="B256" s="72">
        <v>290</v>
      </c>
      <c r="C256" s="73">
        <v>45200</v>
      </c>
      <c r="D256" s="73">
        <v>45565</v>
      </c>
      <c r="E256" s="74" t="s">
        <v>3660</v>
      </c>
      <c r="F256" s="58">
        <v>255</v>
      </c>
    </row>
    <row r="257" spans="1:6" ht="15" customHeight="1" x14ac:dyDescent="0.25">
      <c r="A257" s="74">
        <v>2</v>
      </c>
      <c r="B257" s="72">
        <v>291</v>
      </c>
      <c r="C257" s="73">
        <v>45200</v>
      </c>
      <c r="D257" s="73">
        <v>45565</v>
      </c>
      <c r="E257" s="74" t="s">
        <v>3660</v>
      </c>
      <c r="F257" s="58">
        <v>256</v>
      </c>
    </row>
    <row r="258" spans="1:6" ht="15" customHeight="1" x14ac:dyDescent="0.25">
      <c r="A258" s="74">
        <v>2</v>
      </c>
      <c r="B258" s="72">
        <v>292</v>
      </c>
      <c r="C258" s="73">
        <v>45200</v>
      </c>
      <c r="D258" s="73">
        <v>45565</v>
      </c>
      <c r="E258" s="74" t="s">
        <v>3660</v>
      </c>
      <c r="F258" s="58">
        <v>257</v>
      </c>
    </row>
    <row r="259" spans="1:6" ht="15" customHeight="1" x14ac:dyDescent="0.25">
      <c r="A259" s="74">
        <v>2</v>
      </c>
      <c r="B259" s="72">
        <v>293</v>
      </c>
      <c r="C259" s="73">
        <v>45200</v>
      </c>
      <c r="D259" s="73">
        <v>45565</v>
      </c>
      <c r="E259" s="74" t="s">
        <v>3660</v>
      </c>
      <c r="F259" s="58">
        <v>258</v>
      </c>
    </row>
    <row r="260" spans="1:6" ht="15" customHeight="1" x14ac:dyDescent="0.25">
      <c r="A260" s="74">
        <v>2</v>
      </c>
      <c r="B260" s="72">
        <v>294</v>
      </c>
      <c r="C260" s="73">
        <v>45200</v>
      </c>
      <c r="D260" s="73">
        <v>45565</v>
      </c>
      <c r="E260" s="74" t="s">
        <v>3660</v>
      </c>
      <c r="F260" s="58">
        <v>259</v>
      </c>
    </row>
    <row r="261" spans="1:6" ht="15" customHeight="1" x14ac:dyDescent="0.25">
      <c r="A261" s="74">
        <v>2</v>
      </c>
      <c r="B261" s="72">
        <v>295</v>
      </c>
      <c r="C261" s="73">
        <v>45200</v>
      </c>
      <c r="D261" s="73">
        <v>45565</v>
      </c>
      <c r="E261" s="74" t="s">
        <v>3660</v>
      </c>
      <c r="F261" s="58">
        <v>260</v>
      </c>
    </row>
    <row r="262" spans="1:6" ht="15" customHeight="1" x14ac:dyDescent="0.25">
      <c r="A262" s="74">
        <v>2</v>
      </c>
      <c r="B262" s="72">
        <v>296</v>
      </c>
      <c r="C262" s="73">
        <v>45200</v>
      </c>
      <c r="D262" s="73">
        <v>45565</v>
      </c>
      <c r="E262" s="74" t="s">
        <v>3660</v>
      </c>
      <c r="F262" s="58">
        <v>261</v>
      </c>
    </row>
    <row r="263" spans="1:6" ht="15" customHeight="1" x14ac:dyDescent="0.25">
      <c r="A263" s="74">
        <v>2</v>
      </c>
      <c r="B263" s="72">
        <v>297</v>
      </c>
      <c r="C263" s="73">
        <v>45200</v>
      </c>
      <c r="D263" s="73">
        <v>45565</v>
      </c>
      <c r="E263" s="74" t="s">
        <v>3660</v>
      </c>
      <c r="F263" s="58">
        <v>262</v>
      </c>
    </row>
    <row r="264" spans="1:6" ht="15" customHeight="1" x14ac:dyDescent="0.25">
      <c r="A264" s="74">
        <v>2</v>
      </c>
      <c r="B264" s="72">
        <v>298</v>
      </c>
      <c r="C264" s="73">
        <v>45200</v>
      </c>
      <c r="D264" s="73">
        <v>45565</v>
      </c>
      <c r="E264" s="74" t="s">
        <v>3660</v>
      </c>
      <c r="F264" s="58">
        <v>263</v>
      </c>
    </row>
    <row r="265" spans="1:6" ht="15" customHeight="1" x14ac:dyDescent="0.25">
      <c r="A265" s="74">
        <v>2</v>
      </c>
      <c r="B265" s="72">
        <v>299</v>
      </c>
      <c r="C265" s="73">
        <v>45200</v>
      </c>
      <c r="D265" s="73">
        <v>45565</v>
      </c>
      <c r="E265" s="74" t="s">
        <v>3660</v>
      </c>
      <c r="F265" s="58">
        <v>264</v>
      </c>
    </row>
    <row r="266" spans="1:6" ht="15" customHeight="1" x14ac:dyDescent="0.25">
      <c r="A266" s="74">
        <v>2</v>
      </c>
      <c r="B266" s="72">
        <v>300</v>
      </c>
      <c r="C266" s="73">
        <v>45200</v>
      </c>
      <c r="D266" s="73">
        <v>45565</v>
      </c>
      <c r="E266" s="74" t="s">
        <v>3660</v>
      </c>
      <c r="F266" s="58">
        <v>265</v>
      </c>
    </row>
    <row r="267" spans="1:6" ht="15" customHeight="1" x14ac:dyDescent="0.25">
      <c r="A267" s="74">
        <v>2</v>
      </c>
      <c r="B267" s="72">
        <v>301</v>
      </c>
      <c r="C267" s="73">
        <v>45200</v>
      </c>
      <c r="D267" s="73">
        <v>45565</v>
      </c>
      <c r="E267" s="74" t="s">
        <v>3660</v>
      </c>
      <c r="F267" s="58">
        <v>266</v>
      </c>
    </row>
    <row r="268" spans="1:6" ht="15" customHeight="1" x14ac:dyDescent="0.25">
      <c r="A268" s="74">
        <v>2</v>
      </c>
      <c r="B268" s="72">
        <v>302</v>
      </c>
      <c r="C268" s="73">
        <v>45200</v>
      </c>
      <c r="D268" s="73">
        <v>45565</v>
      </c>
      <c r="E268" s="74" t="s">
        <v>3660</v>
      </c>
      <c r="F268" s="58">
        <v>267</v>
      </c>
    </row>
    <row r="269" spans="1:6" ht="15" customHeight="1" x14ac:dyDescent="0.25">
      <c r="A269" s="74">
        <v>2</v>
      </c>
      <c r="B269" s="72">
        <v>303</v>
      </c>
      <c r="C269" s="73">
        <v>45200</v>
      </c>
      <c r="D269" s="73">
        <v>45565</v>
      </c>
      <c r="E269" s="74" t="s">
        <v>3660</v>
      </c>
      <c r="F269" s="58">
        <v>268</v>
      </c>
    </row>
    <row r="270" spans="1:6" ht="15" customHeight="1" x14ac:dyDescent="0.25">
      <c r="A270" s="74">
        <v>2</v>
      </c>
      <c r="B270" s="72">
        <v>304</v>
      </c>
      <c r="C270" s="73">
        <v>45200</v>
      </c>
      <c r="D270" s="73">
        <v>45565</v>
      </c>
      <c r="E270" s="74" t="s">
        <v>3660</v>
      </c>
      <c r="F270" s="58">
        <v>269</v>
      </c>
    </row>
    <row r="271" spans="1:6" ht="15" customHeight="1" x14ac:dyDescent="0.25">
      <c r="A271" s="74">
        <v>2</v>
      </c>
      <c r="B271" s="72">
        <v>305</v>
      </c>
      <c r="C271" s="73">
        <v>45200</v>
      </c>
      <c r="D271" s="73">
        <v>45565</v>
      </c>
      <c r="E271" s="74" t="s">
        <v>3660</v>
      </c>
      <c r="F271" s="58">
        <v>270</v>
      </c>
    </row>
    <row r="272" spans="1:6" ht="15" customHeight="1" x14ac:dyDescent="0.25">
      <c r="A272" s="74">
        <v>2</v>
      </c>
      <c r="B272" s="72">
        <v>306</v>
      </c>
      <c r="C272" s="73">
        <v>45200</v>
      </c>
      <c r="D272" s="73">
        <v>45565</v>
      </c>
      <c r="E272" s="74" t="s">
        <v>3660</v>
      </c>
      <c r="F272" s="58">
        <v>271</v>
      </c>
    </row>
    <row r="273" spans="1:6" ht="15" customHeight="1" x14ac:dyDescent="0.25">
      <c r="A273" s="74">
        <v>2</v>
      </c>
      <c r="B273" s="72">
        <v>307</v>
      </c>
      <c r="C273" s="73">
        <v>45200</v>
      </c>
      <c r="D273" s="73">
        <v>45565</v>
      </c>
      <c r="E273" s="74" t="s">
        <v>3660</v>
      </c>
      <c r="F273" s="58">
        <v>272</v>
      </c>
    </row>
    <row r="274" spans="1:6" ht="15" customHeight="1" x14ac:dyDescent="0.25">
      <c r="A274" s="74">
        <v>2</v>
      </c>
      <c r="B274" s="72">
        <v>308</v>
      </c>
      <c r="C274" s="73">
        <v>45200</v>
      </c>
      <c r="D274" s="73">
        <v>45565</v>
      </c>
      <c r="E274" s="74" t="s">
        <v>3660</v>
      </c>
      <c r="F274" s="58">
        <v>273</v>
      </c>
    </row>
    <row r="275" spans="1:6" ht="15" customHeight="1" x14ac:dyDescent="0.25">
      <c r="A275" s="74">
        <v>2</v>
      </c>
      <c r="B275" s="72">
        <v>309</v>
      </c>
      <c r="C275" s="73">
        <v>45200</v>
      </c>
      <c r="D275" s="73">
        <v>45565</v>
      </c>
      <c r="E275" s="74" t="s">
        <v>3660</v>
      </c>
      <c r="F275" s="58">
        <v>274</v>
      </c>
    </row>
    <row r="276" spans="1:6" ht="15" customHeight="1" x14ac:dyDescent="0.25">
      <c r="A276" s="74">
        <v>2</v>
      </c>
      <c r="B276" s="72">
        <v>310</v>
      </c>
      <c r="C276" s="73">
        <v>45200</v>
      </c>
      <c r="D276" s="73">
        <v>45565</v>
      </c>
      <c r="E276" s="74" t="s">
        <v>3660</v>
      </c>
      <c r="F276" s="58">
        <v>275</v>
      </c>
    </row>
    <row r="277" spans="1:6" ht="15" customHeight="1" x14ac:dyDescent="0.25">
      <c r="A277" s="74">
        <v>2</v>
      </c>
      <c r="B277" s="72">
        <v>311</v>
      </c>
      <c r="C277" s="73">
        <v>45200</v>
      </c>
      <c r="D277" s="73">
        <v>45565</v>
      </c>
      <c r="E277" s="74" t="s">
        <v>3660</v>
      </c>
      <c r="F277" s="58">
        <v>276</v>
      </c>
    </row>
    <row r="278" spans="1:6" ht="15" customHeight="1" x14ac:dyDescent="0.25">
      <c r="A278" s="74">
        <v>2</v>
      </c>
      <c r="B278" s="72">
        <v>312</v>
      </c>
      <c r="C278" s="73">
        <v>45200</v>
      </c>
      <c r="D278" s="73">
        <v>45565</v>
      </c>
      <c r="E278" s="74" t="s">
        <v>3660</v>
      </c>
      <c r="F278" s="58">
        <v>277</v>
      </c>
    </row>
    <row r="279" spans="1:6" ht="15" customHeight="1" x14ac:dyDescent="0.25">
      <c r="A279" s="74">
        <v>2</v>
      </c>
      <c r="B279" s="72">
        <v>313</v>
      </c>
      <c r="C279" s="73">
        <v>45200</v>
      </c>
      <c r="D279" s="73">
        <v>45565</v>
      </c>
      <c r="E279" s="74" t="s">
        <v>3660</v>
      </c>
      <c r="F279" s="58">
        <v>278</v>
      </c>
    </row>
    <row r="280" spans="1:6" ht="15" customHeight="1" x14ac:dyDescent="0.25">
      <c r="A280" s="74">
        <v>2</v>
      </c>
      <c r="B280" s="72">
        <v>314</v>
      </c>
      <c r="C280" s="73">
        <v>45200</v>
      </c>
      <c r="D280" s="73">
        <v>45565</v>
      </c>
      <c r="E280" s="74" t="s">
        <v>3660</v>
      </c>
      <c r="F280" s="58">
        <v>279</v>
      </c>
    </row>
    <row r="281" spans="1:6" ht="15" customHeight="1" x14ac:dyDescent="0.25">
      <c r="A281" s="74">
        <v>2</v>
      </c>
      <c r="B281" s="72">
        <v>315</v>
      </c>
      <c r="C281" s="73">
        <v>45200</v>
      </c>
      <c r="D281" s="73">
        <v>45565</v>
      </c>
      <c r="E281" s="74" t="s">
        <v>3660</v>
      </c>
      <c r="F281" s="58">
        <v>280</v>
      </c>
    </row>
    <row r="282" spans="1:6" ht="15" customHeight="1" x14ac:dyDescent="0.25">
      <c r="A282" s="74">
        <v>2</v>
      </c>
      <c r="B282" s="72">
        <v>316</v>
      </c>
      <c r="C282" s="73">
        <v>45200</v>
      </c>
      <c r="D282" s="73">
        <v>45565</v>
      </c>
      <c r="E282" s="74" t="s">
        <v>3660</v>
      </c>
      <c r="F282" s="58">
        <v>281</v>
      </c>
    </row>
    <row r="283" spans="1:6" ht="15" customHeight="1" x14ac:dyDescent="0.25">
      <c r="A283" s="74">
        <v>2</v>
      </c>
      <c r="B283" s="72">
        <v>317</v>
      </c>
      <c r="C283" s="73">
        <v>45200</v>
      </c>
      <c r="D283" s="73">
        <v>45565</v>
      </c>
      <c r="E283" s="74" t="s">
        <v>3660</v>
      </c>
      <c r="F283" s="58">
        <v>282</v>
      </c>
    </row>
    <row r="284" spans="1:6" ht="15" customHeight="1" x14ac:dyDescent="0.25">
      <c r="A284" s="74">
        <v>2</v>
      </c>
      <c r="B284" s="72">
        <v>318</v>
      </c>
      <c r="C284" s="73">
        <v>45200</v>
      </c>
      <c r="D284" s="73">
        <v>45565</v>
      </c>
      <c r="E284" s="74" t="s">
        <v>3660</v>
      </c>
      <c r="F284" s="58">
        <v>283</v>
      </c>
    </row>
    <row r="285" spans="1:6" ht="15" customHeight="1" x14ac:dyDescent="0.25">
      <c r="A285" s="74">
        <v>2</v>
      </c>
      <c r="B285" s="72">
        <v>319</v>
      </c>
      <c r="C285" s="73">
        <v>45200</v>
      </c>
      <c r="D285" s="73">
        <v>45565</v>
      </c>
      <c r="E285" s="74" t="s">
        <v>3660</v>
      </c>
      <c r="F285" s="58">
        <v>284</v>
      </c>
    </row>
    <row r="286" spans="1:6" ht="15" customHeight="1" x14ac:dyDescent="0.25">
      <c r="A286" s="74">
        <v>2</v>
      </c>
      <c r="B286" s="72">
        <v>320</v>
      </c>
      <c r="C286" s="73">
        <v>45200</v>
      </c>
      <c r="D286" s="73">
        <v>45565</v>
      </c>
      <c r="E286" s="74" t="s">
        <v>3660</v>
      </c>
      <c r="F286" s="58">
        <v>285</v>
      </c>
    </row>
    <row r="287" spans="1:6" ht="15" customHeight="1" x14ac:dyDescent="0.25">
      <c r="A287" s="74">
        <v>2</v>
      </c>
      <c r="B287" s="72">
        <v>321</v>
      </c>
      <c r="C287" s="73">
        <v>45200</v>
      </c>
      <c r="D287" s="73">
        <v>45565</v>
      </c>
      <c r="E287" s="74" t="s">
        <v>3660</v>
      </c>
      <c r="F287" s="58">
        <v>286</v>
      </c>
    </row>
    <row r="288" spans="1:6" ht="15" customHeight="1" x14ac:dyDescent="0.25">
      <c r="A288" s="74">
        <v>2</v>
      </c>
      <c r="B288" s="72">
        <v>322</v>
      </c>
      <c r="C288" s="73">
        <v>45200</v>
      </c>
      <c r="D288" s="73">
        <v>45565</v>
      </c>
      <c r="E288" s="74" t="s">
        <v>3660</v>
      </c>
      <c r="F288" s="58">
        <v>287</v>
      </c>
    </row>
    <row r="289" spans="1:6" ht="15" customHeight="1" x14ac:dyDescent="0.25">
      <c r="A289" s="74">
        <v>2</v>
      </c>
      <c r="B289" s="72">
        <v>323</v>
      </c>
      <c r="C289" s="73">
        <v>45200</v>
      </c>
      <c r="D289" s="73">
        <v>45565</v>
      </c>
      <c r="E289" s="74" t="s">
        <v>3660</v>
      </c>
      <c r="F289" s="58">
        <v>288</v>
      </c>
    </row>
    <row r="290" spans="1:6" ht="15" customHeight="1" x14ac:dyDescent="0.25">
      <c r="A290" s="74">
        <v>2</v>
      </c>
      <c r="B290" s="72">
        <v>324</v>
      </c>
      <c r="C290" s="73">
        <v>45200</v>
      </c>
      <c r="D290" s="73">
        <v>45565</v>
      </c>
      <c r="E290" s="74" t="s">
        <v>3660</v>
      </c>
      <c r="F290" s="58">
        <v>289</v>
      </c>
    </row>
    <row r="291" spans="1:6" ht="15" customHeight="1" x14ac:dyDescent="0.25">
      <c r="A291" s="74">
        <v>2</v>
      </c>
      <c r="B291" s="72">
        <v>325</v>
      </c>
      <c r="C291" s="73">
        <v>45200</v>
      </c>
      <c r="D291" s="73">
        <v>45565</v>
      </c>
      <c r="E291" s="74" t="s">
        <v>3660</v>
      </c>
      <c r="F291" s="58">
        <v>290</v>
      </c>
    </row>
    <row r="292" spans="1:6" ht="15" customHeight="1" x14ac:dyDescent="0.25">
      <c r="A292" s="74">
        <v>2</v>
      </c>
      <c r="B292" s="72">
        <v>326</v>
      </c>
      <c r="C292" s="73">
        <v>45200</v>
      </c>
      <c r="D292" s="73">
        <v>45565</v>
      </c>
      <c r="E292" s="74" t="s">
        <v>3660</v>
      </c>
      <c r="F292" s="58">
        <v>291</v>
      </c>
    </row>
    <row r="293" spans="1:6" ht="15" customHeight="1" x14ac:dyDescent="0.25">
      <c r="A293" s="74">
        <v>18</v>
      </c>
      <c r="B293" s="72">
        <v>327</v>
      </c>
      <c r="C293" s="73">
        <v>45200</v>
      </c>
      <c r="D293" s="73">
        <v>45565</v>
      </c>
      <c r="E293" s="74" t="s">
        <v>3660</v>
      </c>
      <c r="F293" s="58">
        <v>292</v>
      </c>
    </row>
    <row r="294" spans="1:6" ht="15" customHeight="1" x14ac:dyDescent="0.25">
      <c r="A294" s="74">
        <v>18</v>
      </c>
      <c r="B294" s="72">
        <v>328</v>
      </c>
      <c r="C294" s="73">
        <v>45200</v>
      </c>
      <c r="D294" s="73">
        <v>45565</v>
      </c>
      <c r="E294" s="74" t="s">
        <v>3660</v>
      </c>
      <c r="F294" s="58">
        <v>293</v>
      </c>
    </row>
    <row r="295" spans="1:6" ht="15" customHeight="1" x14ac:dyDescent="0.25">
      <c r="A295" s="74">
        <v>18</v>
      </c>
      <c r="B295" s="72">
        <v>329</v>
      </c>
      <c r="C295" s="73">
        <v>45200</v>
      </c>
      <c r="D295" s="73">
        <v>45565</v>
      </c>
      <c r="E295" s="74" t="s">
        <v>3660</v>
      </c>
      <c r="F295" s="58">
        <v>294</v>
      </c>
    </row>
    <row r="296" spans="1:6" ht="15" customHeight="1" x14ac:dyDescent="0.25">
      <c r="A296" s="74">
        <v>18</v>
      </c>
      <c r="B296" s="72">
        <v>330</v>
      </c>
      <c r="C296" s="73">
        <v>45200</v>
      </c>
      <c r="D296" s="73">
        <v>45565</v>
      </c>
      <c r="E296" s="74" t="s">
        <v>3660</v>
      </c>
      <c r="F296" s="58">
        <v>295</v>
      </c>
    </row>
    <row r="297" spans="1:6" ht="15" customHeight="1" x14ac:dyDescent="0.25">
      <c r="A297" s="74">
        <v>18</v>
      </c>
      <c r="B297" s="72">
        <v>331</v>
      </c>
      <c r="C297" s="73">
        <v>45200</v>
      </c>
      <c r="D297" s="73">
        <v>45565</v>
      </c>
      <c r="E297" s="74" t="s">
        <v>3660</v>
      </c>
      <c r="F297" s="58">
        <v>296</v>
      </c>
    </row>
    <row r="298" spans="1:6" ht="15" customHeight="1" x14ac:dyDescent="0.25">
      <c r="A298" s="74">
        <v>18</v>
      </c>
      <c r="B298" s="72">
        <v>332</v>
      </c>
      <c r="C298" s="73">
        <v>45200</v>
      </c>
      <c r="D298" s="73">
        <v>45565</v>
      </c>
      <c r="E298" s="74" t="s">
        <v>3660</v>
      </c>
      <c r="F298" s="58">
        <v>297</v>
      </c>
    </row>
    <row r="299" spans="1:6" ht="15" customHeight="1" x14ac:dyDescent="0.25">
      <c r="A299" s="74">
        <v>18</v>
      </c>
      <c r="B299" s="72">
        <v>333</v>
      </c>
      <c r="C299" s="73">
        <v>45200</v>
      </c>
      <c r="D299" s="73">
        <v>45565</v>
      </c>
      <c r="E299" s="74" t="s">
        <v>3660</v>
      </c>
      <c r="F299" s="58">
        <v>298</v>
      </c>
    </row>
    <row r="300" spans="1:6" ht="15" customHeight="1" x14ac:dyDescent="0.25">
      <c r="A300" s="74">
        <v>18</v>
      </c>
      <c r="B300" s="72">
        <v>334</v>
      </c>
      <c r="C300" s="73">
        <v>45200</v>
      </c>
      <c r="D300" s="73">
        <v>45565</v>
      </c>
      <c r="E300" s="74" t="s">
        <v>3660</v>
      </c>
      <c r="F300" s="58">
        <v>299</v>
      </c>
    </row>
    <row r="301" spans="1:6" ht="15" customHeight="1" x14ac:dyDescent="0.25">
      <c r="A301" s="74">
        <v>18</v>
      </c>
      <c r="B301" s="72">
        <v>335</v>
      </c>
      <c r="C301" s="73">
        <v>45200</v>
      </c>
      <c r="D301" s="73">
        <v>45565</v>
      </c>
      <c r="E301" s="74" t="s">
        <v>3660</v>
      </c>
      <c r="F301" s="58">
        <v>300</v>
      </c>
    </row>
    <row r="302" spans="1:6" ht="15" customHeight="1" x14ac:dyDescent="0.25">
      <c r="A302" s="74">
        <v>18</v>
      </c>
      <c r="B302" s="72">
        <v>336</v>
      </c>
      <c r="C302" s="73">
        <v>45200</v>
      </c>
      <c r="D302" s="73">
        <v>45565</v>
      </c>
      <c r="E302" s="74" t="s">
        <v>3660</v>
      </c>
      <c r="F302" s="58">
        <v>301</v>
      </c>
    </row>
    <row r="303" spans="1:6" ht="15" customHeight="1" x14ac:dyDescent="0.25">
      <c r="A303" s="74">
        <v>18</v>
      </c>
      <c r="B303" s="72">
        <v>337</v>
      </c>
      <c r="C303" s="73">
        <v>45200</v>
      </c>
      <c r="D303" s="73">
        <v>45565</v>
      </c>
      <c r="E303" s="74" t="s">
        <v>3660</v>
      </c>
      <c r="F303" s="58">
        <v>302</v>
      </c>
    </row>
    <row r="304" spans="1:6" ht="15" customHeight="1" x14ac:dyDescent="0.25">
      <c r="A304" s="74">
        <v>18</v>
      </c>
      <c r="B304" s="72">
        <v>338</v>
      </c>
      <c r="C304" s="73">
        <v>45200</v>
      </c>
      <c r="D304" s="73">
        <v>45565</v>
      </c>
      <c r="E304" s="74" t="s">
        <v>3660</v>
      </c>
      <c r="F304" s="58">
        <v>303</v>
      </c>
    </row>
    <row r="305" spans="1:6" ht="15" customHeight="1" x14ac:dyDescent="0.25">
      <c r="A305" s="74">
        <v>18</v>
      </c>
      <c r="B305" s="72">
        <v>339</v>
      </c>
      <c r="C305" s="73">
        <v>45200</v>
      </c>
      <c r="D305" s="73">
        <v>45565</v>
      </c>
      <c r="E305" s="74" t="s">
        <v>3660</v>
      </c>
      <c r="F305" s="58">
        <v>304</v>
      </c>
    </row>
    <row r="306" spans="1:6" ht="15" customHeight="1" x14ac:dyDescent="0.25">
      <c r="A306" s="74">
        <v>18</v>
      </c>
      <c r="B306" s="72">
        <v>340</v>
      </c>
      <c r="C306" s="73">
        <v>45200</v>
      </c>
      <c r="D306" s="73">
        <v>45565</v>
      </c>
      <c r="E306" s="74" t="s">
        <v>3660</v>
      </c>
      <c r="F306" s="58">
        <v>305</v>
      </c>
    </row>
    <row r="307" spans="1:6" ht="15" customHeight="1" x14ac:dyDescent="0.25">
      <c r="A307" s="74">
        <v>18</v>
      </c>
      <c r="B307" s="72">
        <v>341</v>
      </c>
      <c r="C307" s="73">
        <v>45200</v>
      </c>
      <c r="D307" s="73">
        <v>45565</v>
      </c>
      <c r="E307" s="74" t="s">
        <v>3660</v>
      </c>
      <c r="F307" s="58">
        <v>306</v>
      </c>
    </row>
    <row r="308" spans="1:6" ht="15" customHeight="1" x14ac:dyDescent="0.25">
      <c r="A308" s="74">
        <v>18</v>
      </c>
      <c r="B308" s="72">
        <v>342</v>
      </c>
      <c r="C308" s="73">
        <v>45200</v>
      </c>
      <c r="D308" s="73">
        <v>45565</v>
      </c>
      <c r="E308" s="74" t="s">
        <v>3660</v>
      </c>
      <c r="F308" s="58">
        <v>307</v>
      </c>
    </row>
    <row r="309" spans="1:6" ht="15" customHeight="1" x14ac:dyDescent="0.25">
      <c r="A309" s="74">
        <v>18</v>
      </c>
      <c r="B309" s="72">
        <v>343</v>
      </c>
      <c r="C309" s="73">
        <v>45200</v>
      </c>
      <c r="D309" s="73">
        <v>45565</v>
      </c>
      <c r="E309" s="74" t="s">
        <v>3660</v>
      </c>
      <c r="F309" s="58">
        <v>308</v>
      </c>
    </row>
    <row r="310" spans="1:6" ht="15" customHeight="1" x14ac:dyDescent="0.25">
      <c r="A310" s="74">
        <v>18</v>
      </c>
      <c r="B310" s="72">
        <v>344</v>
      </c>
      <c r="C310" s="73">
        <v>45200</v>
      </c>
      <c r="D310" s="73">
        <v>45565</v>
      </c>
      <c r="E310" s="74" t="s">
        <v>3660</v>
      </c>
      <c r="F310" s="58">
        <v>309</v>
      </c>
    </row>
    <row r="311" spans="1:6" ht="15" customHeight="1" x14ac:dyDescent="0.25">
      <c r="A311" s="74">
        <v>18</v>
      </c>
      <c r="B311" s="72">
        <v>345</v>
      </c>
      <c r="C311" s="73">
        <v>45200</v>
      </c>
      <c r="D311" s="73">
        <v>45565</v>
      </c>
      <c r="E311" s="74" t="s">
        <v>3660</v>
      </c>
      <c r="F311" s="58">
        <v>310</v>
      </c>
    </row>
    <row r="312" spans="1:6" ht="15" customHeight="1" x14ac:dyDescent="0.25">
      <c r="A312" s="74">
        <v>18</v>
      </c>
      <c r="B312" s="72">
        <v>346</v>
      </c>
      <c r="C312" s="73">
        <v>45200</v>
      </c>
      <c r="D312" s="73">
        <v>45565</v>
      </c>
      <c r="E312" s="74" t="s">
        <v>3660</v>
      </c>
      <c r="F312" s="58">
        <v>311</v>
      </c>
    </row>
    <row r="313" spans="1:6" ht="15" customHeight="1" x14ac:dyDescent="0.25">
      <c r="A313" s="74">
        <v>18</v>
      </c>
      <c r="B313" s="72">
        <v>347</v>
      </c>
      <c r="C313" s="73">
        <v>45200</v>
      </c>
      <c r="D313" s="73">
        <v>45565</v>
      </c>
      <c r="E313" s="74" t="s">
        <v>3660</v>
      </c>
      <c r="F313" s="58">
        <v>312</v>
      </c>
    </row>
    <row r="314" spans="1:6" ht="15" customHeight="1" x14ac:dyDescent="0.25">
      <c r="A314" s="74">
        <v>18</v>
      </c>
      <c r="B314" s="72">
        <v>348</v>
      </c>
      <c r="C314" s="73">
        <v>45200</v>
      </c>
      <c r="D314" s="73">
        <v>45565</v>
      </c>
      <c r="E314" s="74" t="s">
        <v>3660</v>
      </c>
      <c r="F314" s="58">
        <v>313</v>
      </c>
    </row>
    <row r="315" spans="1:6" ht="15" customHeight="1" x14ac:dyDescent="0.25">
      <c r="A315" s="74">
        <v>18</v>
      </c>
      <c r="B315" s="72">
        <v>349</v>
      </c>
      <c r="C315" s="73">
        <v>45200</v>
      </c>
      <c r="D315" s="73">
        <v>45565</v>
      </c>
      <c r="E315" s="74" t="s">
        <v>3660</v>
      </c>
      <c r="F315" s="58">
        <v>314</v>
      </c>
    </row>
    <row r="316" spans="1:6" ht="15" customHeight="1" x14ac:dyDescent="0.25">
      <c r="A316" s="74">
        <v>18</v>
      </c>
      <c r="B316" s="72">
        <v>350</v>
      </c>
      <c r="C316" s="73">
        <v>45200</v>
      </c>
      <c r="D316" s="73">
        <v>45565</v>
      </c>
      <c r="E316" s="74" t="s">
        <v>3660</v>
      </c>
      <c r="F316" s="58">
        <v>315</v>
      </c>
    </row>
    <row r="317" spans="1:6" ht="15" customHeight="1" x14ac:dyDescent="0.25">
      <c r="A317" s="74">
        <v>18</v>
      </c>
      <c r="B317" s="72">
        <v>351</v>
      </c>
      <c r="C317" s="73">
        <v>45200</v>
      </c>
      <c r="D317" s="73">
        <v>45565</v>
      </c>
      <c r="E317" s="74" t="s">
        <v>3660</v>
      </c>
      <c r="F317" s="58">
        <v>316</v>
      </c>
    </row>
    <row r="318" spans="1:6" ht="15" customHeight="1" x14ac:dyDescent="0.25">
      <c r="A318" s="74">
        <v>18</v>
      </c>
      <c r="B318" s="72">
        <v>352</v>
      </c>
      <c r="C318" s="73">
        <v>45200</v>
      </c>
      <c r="D318" s="73">
        <v>45565</v>
      </c>
      <c r="E318" s="74" t="s">
        <v>3660</v>
      </c>
      <c r="F318" s="58">
        <v>317</v>
      </c>
    </row>
    <row r="319" spans="1:6" ht="15" customHeight="1" x14ac:dyDescent="0.25">
      <c r="A319" s="74">
        <v>18</v>
      </c>
      <c r="B319" s="72">
        <v>353</v>
      </c>
      <c r="C319" s="73">
        <v>45200</v>
      </c>
      <c r="D319" s="73">
        <v>45565</v>
      </c>
      <c r="E319" s="74" t="s">
        <v>3660</v>
      </c>
      <c r="F319" s="58">
        <v>318</v>
      </c>
    </row>
    <row r="320" spans="1:6" ht="15" customHeight="1" x14ac:dyDescent="0.25">
      <c r="A320" s="74">
        <v>18</v>
      </c>
      <c r="B320" s="72">
        <v>354</v>
      </c>
      <c r="C320" s="73">
        <v>45200</v>
      </c>
      <c r="D320" s="73">
        <v>45565</v>
      </c>
      <c r="E320" s="74" t="s">
        <v>3660</v>
      </c>
      <c r="F320" s="58">
        <v>319</v>
      </c>
    </row>
    <row r="321" spans="1:6" ht="15" customHeight="1" x14ac:dyDescent="0.25">
      <c r="A321" s="74">
        <v>18</v>
      </c>
      <c r="B321" s="72">
        <v>355</v>
      </c>
      <c r="C321" s="73">
        <v>45200</v>
      </c>
      <c r="D321" s="73">
        <v>45565</v>
      </c>
      <c r="E321" s="74" t="s">
        <v>3660</v>
      </c>
      <c r="F321" s="58">
        <v>320</v>
      </c>
    </row>
    <row r="322" spans="1:6" ht="15" customHeight="1" x14ac:dyDescent="0.25">
      <c r="A322" s="74">
        <v>18</v>
      </c>
      <c r="B322" s="72">
        <v>356</v>
      </c>
      <c r="C322" s="73">
        <v>45200</v>
      </c>
      <c r="D322" s="73">
        <v>45565</v>
      </c>
      <c r="E322" s="74" t="s">
        <v>3660</v>
      </c>
      <c r="F322" s="58">
        <v>321</v>
      </c>
    </row>
    <row r="323" spans="1:6" ht="15" customHeight="1" x14ac:dyDescent="0.25">
      <c r="A323" s="74">
        <v>18</v>
      </c>
      <c r="B323" s="72">
        <v>357</v>
      </c>
      <c r="C323" s="73">
        <v>45200</v>
      </c>
      <c r="D323" s="73">
        <v>45565</v>
      </c>
      <c r="E323" s="74" t="s">
        <v>3660</v>
      </c>
      <c r="F323" s="58">
        <v>322</v>
      </c>
    </row>
    <row r="324" spans="1:6" ht="15" customHeight="1" x14ac:dyDescent="0.25">
      <c r="A324" s="74">
        <v>18</v>
      </c>
      <c r="B324" s="72">
        <v>358</v>
      </c>
      <c r="C324" s="73">
        <v>45200</v>
      </c>
      <c r="D324" s="73">
        <v>45565</v>
      </c>
      <c r="E324" s="74" t="s">
        <v>3660</v>
      </c>
      <c r="F324" s="58">
        <v>323</v>
      </c>
    </row>
    <row r="325" spans="1:6" ht="15" customHeight="1" x14ac:dyDescent="0.25">
      <c r="A325" s="74">
        <v>18</v>
      </c>
      <c r="B325" s="72">
        <v>359</v>
      </c>
      <c r="C325" s="73">
        <v>45200</v>
      </c>
      <c r="D325" s="73">
        <v>45565</v>
      </c>
      <c r="E325" s="74" t="s">
        <v>3660</v>
      </c>
      <c r="F325" s="58">
        <v>324</v>
      </c>
    </row>
    <row r="326" spans="1:6" ht="15" customHeight="1" x14ac:dyDescent="0.25">
      <c r="A326" s="74">
        <v>18</v>
      </c>
      <c r="B326" s="72">
        <v>360</v>
      </c>
      <c r="C326" s="73">
        <v>45200</v>
      </c>
      <c r="D326" s="73">
        <v>45565</v>
      </c>
      <c r="E326" s="74" t="s">
        <v>3660</v>
      </c>
      <c r="F326" s="58">
        <v>325</v>
      </c>
    </row>
    <row r="327" spans="1:6" ht="15" customHeight="1" x14ac:dyDescent="0.25">
      <c r="A327" s="74">
        <v>18</v>
      </c>
      <c r="B327" s="72">
        <v>361</v>
      </c>
      <c r="C327" s="73">
        <v>45200</v>
      </c>
      <c r="D327" s="73">
        <v>45565</v>
      </c>
      <c r="E327" s="74" t="s">
        <v>3660</v>
      </c>
      <c r="F327" s="58">
        <v>326</v>
      </c>
    </row>
    <row r="328" spans="1:6" ht="15" customHeight="1" x14ac:dyDescent="0.25">
      <c r="A328" s="74">
        <v>18</v>
      </c>
      <c r="B328" s="72">
        <v>362</v>
      </c>
      <c r="C328" s="73">
        <v>45200</v>
      </c>
      <c r="D328" s="73">
        <v>45565</v>
      </c>
      <c r="E328" s="74" t="s">
        <v>3660</v>
      </c>
      <c r="F328" s="58">
        <v>327</v>
      </c>
    </row>
    <row r="329" spans="1:6" ht="15" customHeight="1" x14ac:dyDescent="0.25">
      <c r="A329" s="74">
        <v>18</v>
      </c>
      <c r="B329" s="72">
        <v>363</v>
      </c>
      <c r="C329" s="73">
        <v>45200</v>
      </c>
      <c r="D329" s="73">
        <v>45565</v>
      </c>
      <c r="E329" s="74" t="s">
        <v>3660</v>
      </c>
      <c r="F329" s="58">
        <v>328</v>
      </c>
    </row>
    <row r="330" spans="1:6" ht="15" customHeight="1" x14ac:dyDescent="0.25">
      <c r="A330" s="74">
        <v>18</v>
      </c>
      <c r="B330" s="72">
        <v>364</v>
      </c>
      <c r="C330" s="73">
        <v>45200</v>
      </c>
      <c r="D330" s="73">
        <v>45565</v>
      </c>
      <c r="E330" s="74" t="s">
        <v>3660</v>
      </c>
      <c r="F330" s="58">
        <v>329</v>
      </c>
    </row>
    <row r="331" spans="1:6" ht="15" customHeight="1" x14ac:dyDescent="0.25">
      <c r="A331" s="74">
        <v>18</v>
      </c>
      <c r="B331" s="72">
        <v>365</v>
      </c>
      <c r="C331" s="73">
        <v>45200</v>
      </c>
      <c r="D331" s="73">
        <v>45565</v>
      </c>
      <c r="E331" s="74" t="s">
        <v>3660</v>
      </c>
      <c r="F331" s="58">
        <v>330</v>
      </c>
    </row>
    <row r="332" spans="1:6" ht="15" customHeight="1" x14ac:dyDescent="0.25">
      <c r="A332" s="74">
        <v>18</v>
      </c>
      <c r="B332" s="72">
        <v>366</v>
      </c>
      <c r="C332" s="73">
        <v>45200</v>
      </c>
      <c r="D332" s="73">
        <v>45565</v>
      </c>
      <c r="E332" s="74" t="s">
        <v>3660</v>
      </c>
      <c r="F332" s="58">
        <v>331</v>
      </c>
    </row>
    <row r="333" spans="1:6" ht="15" customHeight="1" x14ac:dyDescent="0.25">
      <c r="A333" s="74">
        <v>18</v>
      </c>
      <c r="B333" s="72">
        <v>367</v>
      </c>
      <c r="C333" s="73">
        <v>45200</v>
      </c>
      <c r="D333" s="73">
        <v>45565</v>
      </c>
      <c r="E333" s="74" t="s">
        <v>3660</v>
      </c>
      <c r="F333" s="58">
        <v>332</v>
      </c>
    </row>
    <row r="334" spans="1:6" ht="15" customHeight="1" x14ac:dyDescent="0.25">
      <c r="A334" s="74">
        <v>18</v>
      </c>
      <c r="B334" s="72">
        <v>368</v>
      </c>
      <c r="C334" s="73">
        <v>45200</v>
      </c>
      <c r="D334" s="73">
        <v>45565</v>
      </c>
      <c r="E334" s="74" t="s">
        <v>3660</v>
      </c>
      <c r="F334" s="58">
        <v>333</v>
      </c>
    </row>
    <row r="335" spans="1:6" ht="15" customHeight="1" x14ac:dyDescent="0.25">
      <c r="A335" s="74">
        <v>18</v>
      </c>
      <c r="B335" s="72">
        <v>369</v>
      </c>
      <c r="C335" s="73">
        <v>45200</v>
      </c>
      <c r="D335" s="73">
        <v>45565</v>
      </c>
      <c r="E335" s="74" t="s">
        <v>3660</v>
      </c>
      <c r="F335" s="58">
        <v>334</v>
      </c>
    </row>
    <row r="336" spans="1:6" ht="15" customHeight="1" x14ac:dyDescent="0.25">
      <c r="A336" s="74">
        <v>18</v>
      </c>
      <c r="B336" s="72">
        <v>370</v>
      </c>
      <c r="C336" s="73">
        <v>45200</v>
      </c>
      <c r="D336" s="73">
        <v>45565</v>
      </c>
      <c r="E336" s="74" t="s">
        <v>3660</v>
      </c>
      <c r="F336" s="58">
        <v>335</v>
      </c>
    </row>
    <row r="337" spans="1:6" ht="15" customHeight="1" x14ac:dyDescent="0.25">
      <c r="A337" s="74">
        <v>97</v>
      </c>
      <c r="B337" s="72">
        <v>371</v>
      </c>
      <c r="C337" s="73">
        <v>45200</v>
      </c>
      <c r="D337" s="73">
        <v>45565</v>
      </c>
      <c r="E337" s="74" t="s">
        <v>3660</v>
      </c>
      <c r="F337" s="58">
        <v>336</v>
      </c>
    </row>
    <row r="338" spans="1:6" ht="15" customHeight="1" x14ac:dyDescent="0.25">
      <c r="A338" s="74">
        <v>97</v>
      </c>
      <c r="B338" s="72">
        <v>372</v>
      </c>
      <c r="C338" s="73">
        <v>45200</v>
      </c>
      <c r="D338" s="73">
        <v>45565</v>
      </c>
      <c r="E338" s="74" t="s">
        <v>3660</v>
      </c>
      <c r="F338" s="58">
        <v>337</v>
      </c>
    </row>
    <row r="339" spans="1:6" ht="15" customHeight="1" x14ac:dyDescent="0.25">
      <c r="A339" s="74">
        <v>97</v>
      </c>
      <c r="B339" s="72">
        <v>373</v>
      </c>
      <c r="C339" s="73">
        <v>45200</v>
      </c>
      <c r="D339" s="73">
        <v>45565</v>
      </c>
      <c r="E339" s="74" t="s">
        <v>3660</v>
      </c>
      <c r="F339" s="58">
        <v>338</v>
      </c>
    </row>
    <row r="340" spans="1:6" ht="15" customHeight="1" x14ac:dyDescent="0.25">
      <c r="A340" s="74">
        <v>97</v>
      </c>
      <c r="B340" s="72">
        <v>374</v>
      </c>
      <c r="C340" s="73">
        <v>45200</v>
      </c>
      <c r="D340" s="73">
        <v>45565</v>
      </c>
      <c r="E340" s="74" t="s">
        <v>3660</v>
      </c>
      <c r="F340" s="58">
        <v>339</v>
      </c>
    </row>
    <row r="341" spans="1:6" ht="15" customHeight="1" x14ac:dyDescent="0.25">
      <c r="A341" s="74">
        <v>97</v>
      </c>
      <c r="B341" s="72">
        <v>375</v>
      </c>
      <c r="C341" s="73">
        <v>45200</v>
      </c>
      <c r="D341" s="73">
        <v>45565</v>
      </c>
      <c r="E341" s="74" t="s">
        <v>3660</v>
      </c>
      <c r="F341" s="58">
        <v>340</v>
      </c>
    </row>
    <row r="342" spans="1:6" ht="15" customHeight="1" x14ac:dyDescent="0.25">
      <c r="A342" s="74">
        <v>97</v>
      </c>
      <c r="B342" s="72">
        <v>376</v>
      </c>
      <c r="C342" s="73">
        <v>45200</v>
      </c>
      <c r="D342" s="73">
        <v>45565</v>
      </c>
      <c r="E342" s="74" t="s">
        <v>3660</v>
      </c>
      <c r="F342" s="58">
        <v>341</v>
      </c>
    </row>
    <row r="343" spans="1:6" ht="15" customHeight="1" x14ac:dyDescent="0.25">
      <c r="A343" s="74">
        <v>39</v>
      </c>
      <c r="B343" s="72">
        <v>377</v>
      </c>
      <c r="C343" s="73">
        <v>45200</v>
      </c>
      <c r="D343" s="73">
        <v>45565</v>
      </c>
      <c r="E343" s="74" t="s">
        <v>3660</v>
      </c>
      <c r="F343" s="58">
        <v>342</v>
      </c>
    </row>
    <row r="344" spans="1:6" ht="15" customHeight="1" x14ac:dyDescent="0.25">
      <c r="A344" s="74">
        <v>39</v>
      </c>
      <c r="B344" s="72">
        <v>378</v>
      </c>
      <c r="C344" s="73">
        <v>45200</v>
      </c>
      <c r="D344" s="73">
        <v>45565</v>
      </c>
      <c r="E344" s="74" t="s">
        <v>3660</v>
      </c>
      <c r="F344" s="58">
        <v>343</v>
      </c>
    </row>
    <row r="345" spans="1:6" ht="15" customHeight="1" x14ac:dyDescent="0.25">
      <c r="A345" s="74">
        <v>39</v>
      </c>
      <c r="B345" s="72">
        <v>379</v>
      </c>
      <c r="C345" s="73">
        <v>45200</v>
      </c>
      <c r="D345" s="73">
        <v>45565</v>
      </c>
      <c r="E345" s="74" t="s">
        <v>3660</v>
      </c>
      <c r="F345" s="58">
        <v>344</v>
      </c>
    </row>
    <row r="346" spans="1:6" ht="15" customHeight="1" x14ac:dyDescent="0.25">
      <c r="A346" s="74">
        <v>39</v>
      </c>
      <c r="B346" s="72">
        <v>380</v>
      </c>
      <c r="C346" s="73">
        <v>45200</v>
      </c>
      <c r="D346" s="73">
        <v>45565</v>
      </c>
      <c r="E346" s="74" t="s">
        <v>3660</v>
      </c>
      <c r="F346" s="58">
        <v>345</v>
      </c>
    </row>
    <row r="347" spans="1:6" ht="15" customHeight="1" x14ac:dyDescent="0.25">
      <c r="A347" s="74">
        <v>39</v>
      </c>
      <c r="B347" s="72">
        <v>381</v>
      </c>
      <c r="C347" s="73">
        <v>45200</v>
      </c>
      <c r="D347" s="73">
        <v>45565</v>
      </c>
      <c r="E347" s="74" t="s">
        <v>3660</v>
      </c>
      <c r="F347" s="58">
        <v>346</v>
      </c>
    </row>
    <row r="348" spans="1:6" ht="15" customHeight="1" x14ac:dyDescent="0.25">
      <c r="A348" s="74">
        <v>39</v>
      </c>
      <c r="B348" s="72">
        <v>382</v>
      </c>
      <c r="C348" s="73">
        <v>45200</v>
      </c>
      <c r="D348" s="73">
        <v>45565</v>
      </c>
      <c r="E348" s="74" t="s">
        <v>3660</v>
      </c>
      <c r="F348" s="58">
        <v>347</v>
      </c>
    </row>
    <row r="349" spans="1:6" ht="15" customHeight="1" x14ac:dyDescent="0.25">
      <c r="A349" s="74">
        <v>39</v>
      </c>
      <c r="B349" s="72">
        <v>383</v>
      </c>
      <c r="C349" s="73">
        <v>45200</v>
      </c>
      <c r="D349" s="73">
        <v>45565</v>
      </c>
      <c r="E349" s="74" t="s">
        <v>3660</v>
      </c>
      <c r="F349" s="58">
        <v>348</v>
      </c>
    </row>
    <row r="350" spans="1:6" ht="15" customHeight="1" x14ac:dyDescent="0.25">
      <c r="A350" s="74">
        <v>39</v>
      </c>
      <c r="B350" s="72">
        <v>384</v>
      </c>
      <c r="C350" s="73">
        <v>45200</v>
      </c>
      <c r="D350" s="73">
        <v>45565</v>
      </c>
      <c r="E350" s="74" t="s">
        <v>3660</v>
      </c>
      <c r="F350" s="58">
        <v>349</v>
      </c>
    </row>
    <row r="351" spans="1:6" ht="15" customHeight="1" x14ac:dyDescent="0.25">
      <c r="A351" s="74">
        <v>39</v>
      </c>
      <c r="B351" s="72">
        <v>385</v>
      </c>
      <c r="C351" s="73">
        <v>45200</v>
      </c>
      <c r="D351" s="73">
        <v>45565</v>
      </c>
      <c r="E351" s="74" t="s">
        <v>3660</v>
      </c>
      <c r="F351" s="58">
        <v>350</v>
      </c>
    </row>
    <row r="352" spans="1:6" ht="15" customHeight="1" x14ac:dyDescent="0.25">
      <c r="A352" s="74">
        <v>39</v>
      </c>
      <c r="B352" s="72">
        <v>386</v>
      </c>
      <c r="C352" s="73">
        <v>45200</v>
      </c>
      <c r="D352" s="73">
        <v>45565</v>
      </c>
      <c r="E352" s="74" t="s">
        <v>3660</v>
      </c>
      <c r="F352" s="58">
        <v>351</v>
      </c>
    </row>
    <row r="353" spans="1:6" ht="15" customHeight="1" x14ac:dyDescent="0.25">
      <c r="A353" s="74">
        <v>39</v>
      </c>
      <c r="B353" s="72">
        <v>387</v>
      </c>
      <c r="C353" s="73">
        <v>45200</v>
      </c>
      <c r="D353" s="73">
        <v>45565</v>
      </c>
      <c r="E353" s="74" t="s">
        <v>3660</v>
      </c>
      <c r="F353" s="58">
        <v>352</v>
      </c>
    </row>
    <row r="354" spans="1:6" ht="15" customHeight="1" x14ac:dyDescent="0.25">
      <c r="A354" s="74">
        <v>39</v>
      </c>
      <c r="B354" s="72">
        <v>388</v>
      </c>
      <c r="C354" s="73">
        <v>45200</v>
      </c>
      <c r="D354" s="73">
        <v>45565</v>
      </c>
      <c r="E354" s="74" t="s">
        <v>3660</v>
      </c>
      <c r="F354" s="58">
        <v>353</v>
      </c>
    </row>
    <row r="355" spans="1:6" ht="15" customHeight="1" x14ac:dyDescent="0.25">
      <c r="A355" s="74">
        <v>39</v>
      </c>
      <c r="B355" s="72">
        <v>389</v>
      </c>
      <c r="C355" s="73">
        <v>45200</v>
      </c>
      <c r="D355" s="73">
        <v>45565</v>
      </c>
      <c r="E355" s="74" t="s">
        <v>3660</v>
      </c>
      <c r="F355" s="58">
        <v>354</v>
      </c>
    </row>
    <row r="356" spans="1:6" ht="15" customHeight="1" x14ac:dyDescent="0.25">
      <c r="A356" s="74">
        <v>39</v>
      </c>
      <c r="B356" s="72">
        <v>390</v>
      </c>
      <c r="C356" s="73">
        <v>45200</v>
      </c>
      <c r="D356" s="73">
        <v>45565</v>
      </c>
      <c r="E356" s="74" t="s">
        <v>3660</v>
      </c>
      <c r="F356" s="58">
        <v>355</v>
      </c>
    </row>
    <row r="357" spans="1:6" ht="15" customHeight="1" x14ac:dyDescent="0.25">
      <c r="A357" s="74">
        <v>39</v>
      </c>
      <c r="B357" s="72">
        <v>391</v>
      </c>
      <c r="C357" s="73">
        <v>45200</v>
      </c>
      <c r="D357" s="73">
        <v>45565</v>
      </c>
      <c r="E357" s="74" t="s">
        <v>3660</v>
      </c>
      <c r="F357" s="58">
        <v>356</v>
      </c>
    </row>
    <row r="358" spans="1:6" ht="15" customHeight="1" x14ac:dyDescent="0.25">
      <c r="A358" s="74">
        <v>39</v>
      </c>
      <c r="B358" s="72">
        <v>392</v>
      </c>
      <c r="C358" s="73">
        <v>45200</v>
      </c>
      <c r="D358" s="73">
        <v>45565</v>
      </c>
      <c r="E358" s="74" t="s">
        <v>3660</v>
      </c>
      <c r="F358" s="58">
        <v>357</v>
      </c>
    </row>
    <row r="359" spans="1:6" ht="15" customHeight="1" x14ac:dyDescent="0.25">
      <c r="A359" s="74">
        <v>39</v>
      </c>
      <c r="B359" s="72">
        <v>393</v>
      </c>
      <c r="C359" s="73">
        <v>45200</v>
      </c>
      <c r="D359" s="73">
        <v>45565</v>
      </c>
      <c r="E359" s="74" t="s">
        <v>3660</v>
      </c>
      <c r="F359" s="58">
        <v>358</v>
      </c>
    </row>
    <row r="360" spans="1:6" ht="15" customHeight="1" x14ac:dyDescent="0.25">
      <c r="A360" s="74">
        <v>39</v>
      </c>
      <c r="B360" s="72">
        <v>394</v>
      </c>
      <c r="C360" s="73">
        <v>45200</v>
      </c>
      <c r="D360" s="73">
        <v>45565</v>
      </c>
      <c r="E360" s="74" t="s">
        <v>3660</v>
      </c>
      <c r="F360" s="58">
        <v>359</v>
      </c>
    </row>
    <row r="361" spans="1:6" ht="15" customHeight="1" x14ac:dyDescent="0.25">
      <c r="A361" s="74">
        <v>39</v>
      </c>
      <c r="B361" s="72">
        <v>395</v>
      </c>
      <c r="C361" s="73">
        <v>45200</v>
      </c>
      <c r="D361" s="73">
        <v>45565</v>
      </c>
      <c r="E361" s="74" t="s">
        <v>3660</v>
      </c>
      <c r="F361" s="58">
        <v>360</v>
      </c>
    </row>
    <row r="362" spans="1:6" ht="15" customHeight="1" x14ac:dyDescent="0.25">
      <c r="A362" s="74">
        <v>39</v>
      </c>
      <c r="B362" s="72">
        <v>396</v>
      </c>
      <c r="C362" s="73">
        <v>45200</v>
      </c>
      <c r="D362" s="73">
        <v>45565</v>
      </c>
      <c r="E362" s="74" t="s">
        <v>3660</v>
      </c>
      <c r="F362" s="58">
        <v>361</v>
      </c>
    </row>
    <row r="363" spans="1:6" ht="15" customHeight="1" x14ac:dyDescent="0.25">
      <c r="A363" s="74">
        <v>39</v>
      </c>
      <c r="B363" s="72">
        <v>397</v>
      </c>
      <c r="C363" s="73">
        <v>45200</v>
      </c>
      <c r="D363" s="73">
        <v>45565</v>
      </c>
      <c r="E363" s="74" t="s">
        <v>3660</v>
      </c>
      <c r="F363" s="58">
        <v>362</v>
      </c>
    </row>
    <row r="364" spans="1:6" ht="15" customHeight="1" x14ac:dyDescent="0.25">
      <c r="A364" s="74">
        <v>39</v>
      </c>
      <c r="B364" s="72">
        <v>398</v>
      </c>
      <c r="C364" s="73">
        <v>45200</v>
      </c>
      <c r="D364" s="73">
        <v>45565</v>
      </c>
      <c r="E364" s="74" t="s">
        <v>3660</v>
      </c>
      <c r="F364" s="58">
        <v>363</v>
      </c>
    </row>
    <row r="365" spans="1:6" ht="15" customHeight="1" x14ac:dyDescent="0.25">
      <c r="A365" s="74">
        <v>105</v>
      </c>
      <c r="B365" s="72">
        <v>399</v>
      </c>
      <c r="C365" s="73">
        <v>45200</v>
      </c>
      <c r="D365" s="73">
        <v>45565</v>
      </c>
      <c r="E365" s="74" t="s">
        <v>3660</v>
      </c>
      <c r="F365" s="58">
        <v>364</v>
      </c>
    </row>
    <row r="366" spans="1:6" ht="15" customHeight="1" x14ac:dyDescent="0.25">
      <c r="A366" s="74">
        <v>105</v>
      </c>
      <c r="B366" s="72">
        <v>400</v>
      </c>
      <c r="C366" s="73">
        <v>45200</v>
      </c>
      <c r="D366" s="73">
        <v>45565</v>
      </c>
      <c r="E366" s="74" t="s">
        <v>3660</v>
      </c>
      <c r="F366" s="58">
        <v>365</v>
      </c>
    </row>
    <row r="367" spans="1:6" ht="15" customHeight="1" x14ac:dyDescent="0.25">
      <c r="A367" s="74">
        <v>105</v>
      </c>
      <c r="B367" s="72">
        <v>401</v>
      </c>
      <c r="C367" s="73">
        <v>45200</v>
      </c>
      <c r="D367" s="73">
        <v>45565</v>
      </c>
      <c r="E367" s="74" t="s">
        <v>3660</v>
      </c>
      <c r="F367" s="58">
        <v>366</v>
      </c>
    </row>
    <row r="368" spans="1:6" ht="15" customHeight="1" x14ac:dyDescent="0.25">
      <c r="A368" s="74">
        <v>105</v>
      </c>
      <c r="B368" s="72">
        <v>402</v>
      </c>
      <c r="C368" s="73">
        <v>45200</v>
      </c>
      <c r="D368" s="73">
        <v>45565</v>
      </c>
      <c r="E368" s="74" t="s">
        <v>3660</v>
      </c>
      <c r="F368" s="58">
        <v>367</v>
      </c>
    </row>
    <row r="369" spans="1:6" ht="15" customHeight="1" x14ac:dyDescent="0.25">
      <c r="A369" s="74">
        <v>105</v>
      </c>
      <c r="B369" s="72">
        <v>403</v>
      </c>
      <c r="C369" s="73">
        <v>45200</v>
      </c>
      <c r="D369" s="73">
        <v>45565</v>
      </c>
      <c r="E369" s="74" t="s">
        <v>3660</v>
      </c>
      <c r="F369" s="58">
        <v>368</v>
      </c>
    </row>
    <row r="370" spans="1:6" ht="15" customHeight="1" x14ac:dyDescent="0.25">
      <c r="A370" s="74">
        <v>105</v>
      </c>
      <c r="B370" s="72">
        <v>404</v>
      </c>
      <c r="C370" s="73">
        <v>45200</v>
      </c>
      <c r="D370" s="73">
        <v>45565</v>
      </c>
      <c r="E370" s="74" t="s">
        <v>3660</v>
      </c>
      <c r="F370" s="58">
        <v>369</v>
      </c>
    </row>
    <row r="371" spans="1:6" ht="15" customHeight="1" x14ac:dyDescent="0.25">
      <c r="A371" s="74">
        <v>105</v>
      </c>
      <c r="B371" s="72">
        <v>405</v>
      </c>
      <c r="C371" s="73">
        <v>45200</v>
      </c>
      <c r="D371" s="73">
        <v>45565</v>
      </c>
      <c r="E371" s="74" t="s">
        <v>3660</v>
      </c>
      <c r="F371" s="58">
        <v>370</v>
      </c>
    </row>
    <row r="372" spans="1:6" ht="15" customHeight="1" x14ac:dyDescent="0.25">
      <c r="A372" s="74">
        <v>106</v>
      </c>
      <c r="B372" s="72">
        <v>406</v>
      </c>
      <c r="C372" s="73">
        <v>45200</v>
      </c>
      <c r="D372" s="73">
        <v>45565</v>
      </c>
      <c r="E372" s="74" t="s">
        <v>3660</v>
      </c>
      <c r="F372" s="58">
        <v>371</v>
      </c>
    </row>
    <row r="373" spans="1:6" ht="15" customHeight="1" x14ac:dyDescent="0.25">
      <c r="A373" s="74">
        <v>52</v>
      </c>
      <c r="B373" s="72">
        <v>407</v>
      </c>
      <c r="C373" s="73">
        <v>45200</v>
      </c>
      <c r="D373" s="73">
        <v>45565</v>
      </c>
      <c r="E373" s="74" t="s">
        <v>3660</v>
      </c>
      <c r="F373" s="58">
        <v>372</v>
      </c>
    </row>
    <row r="374" spans="1:6" ht="15" customHeight="1" x14ac:dyDescent="0.25">
      <c r="A374" s="74">
        <v>52</v>
      </c>
      <c r="B374" s="72">
        <v>408</v>
      </c>
      <c r="C374" s="73">
        <v>45200</v>
      </c>
      <c r="D374" s="73">
        <v>45565</v>
      </c>
      <c r="E374" s="74" t="s">
        <v>3660</v>
      </c>
      <c r="F374" s="58">
        <v>373</v>
      </c>
    </row>
    <row r="375" spans="1:6" ht="15" customHeight="1" x14ac:dyDescent="0.25">
      <c r="A375" s="74">
        <v>52</v>
      </c>
      <c r="B375" s="72">
        <v>409</v>
      </c>
      <c r="C375" s="73">
        <v>45200</v>
      </c>
      <c r="D375" s="73">
        <v>45565</v>
      </c>
      <c r="E375" s="74" t="s">
        <v>3660</v>
      </c>
      <c r="F375" s="58">
        <v>374</v>
      </c>
    </row>
    <row r="376" spans="1:6" ht="15" customHeight="1" x14ac:dyDescent="0.25">
      <c r="A376" s="74">
        <v>52</v>
      </c>
      <c r="B376" s="72">
        <v>410</v>
      </c>
      <c r="C376" s="73">
        <v>45200</v>
      </c>
      <c r="D376" s="73">
        <v>45565</v>
      </c>
      <c r="E376" s="74" t="s">
        <v>3660</v>
      </c>
      <c r="F376" s="58">
        <v>375</v>
      </c>
    </row>
    <row r="377" spans="1:6" ht="15" customHeight="1" x14ac:dyDescent="0.25">
      <c r="A377" s="74">
        <v>52</v>
      </c>
      <c r="B377" s="72">
        <v>411</v>
      </c>
      <c r="C377" s="73">
        <v>45200</v>
      </c>
      <c r="D377" s="73">
        <v>45565</v>
      </c>
      <c r="E377" s="74" t="s">
        <v>3660</v>
      </c>
      <c r="F377" s="58">
        <v>376</v>
      </c>
    </row>
    <row r="378" spans="1:6" ht="15" customHeight="1" x14ac:dyDescent="0.25">
      <c r="A378" s="74">
        <v>52</v>
      </c>
      <c r="B378" s="72">
        <v>412</v>
      </c>
      <c r="C378" s="73">
        <v>45200</v>
      </c>
      <c r="D378" s="73">
        <v>45565</v>
      </c>
      <c r="E378" s="74" t="s">
        <v>3660</v>
      </c>
      <c r="F378" s="58">
        <v>377</v>
      </c>
    </row>
    <row r="379" spans="1:6" ht="15" customHeight="1" x14ac:dyDescent="0.25">
      <c r="A379" s="74">
        <v>52</v>
      </c>
      <c r="B379" s="72">
        <v>413</v>
      </c>
      <c r="C379" s="73">
        <v>45200</v>
      </c>
      <c r="D379" s="73">
        <v>45565</v>
      </c>
      <c r="E379" s="74" t="s">
        <v>3660</v>
      </c>
      <c r="F379" s="58">
        <v>378</v>
      </c>
    </row>
    <row r="380" spans="1:6" ht="15" customHeight="1" x14ac:dyDescent="0.25">
      <c r="A380" s="74">
        <v>65</v>
      </c>
      <c r="B380" s="72">
        <v>414</v>
      </c>
      <c r="C380" s="73">
        <v>45200</v>
      </c>
      <c r="D380" s="73">
        <v>45565</v>
      </c>
      <c r="E380" s="74" t="s">
        <v>3660</v>
      </c>
      <c r="F380" s="58">
        <v>379</v>
      </c>
    </row>
    <row r="381" spans="1:6" ht="15" customHeight="1" x14ac:dyDescent="0.25">
      <c r="A381" s="74">
        <v>65</v>
      </c>
      <c r="B381" s="72">
        <v>415</v>
      </c>
      <c r="C381" s="73">
        <v>45200</v>
      </c>
      <c r="D381" s="73">
        <v>45565</v>
      </c>
      <c r="E381" s="74" t="s">
        <v>3660</v>
      </c>
      <c r="F381" s="58">
        <v>380</v>
      </c>
    </row>
    <row r="382" spans="1:6" ht="15" customHeight="1" x14ac:dyDescent="0.25">
      <c r="A382" s="74">
        <v>65</v>
      </c>
      <c r="B382" s="72">
        <v>416</v>
      </c>
      <c r="C382" s="73">
        <v>45200</v>
      </c>
      <c r="D382" s="73">
        <v>45565</v>
      </c>
      <c r="E382" s="74" t="s">
        <v>3660</v>
      </c>
      <c r="F382" s="58">
        <v>381</v>
      </c>
    </row>
    <row r="383" spans="1:6" ht="15" customHeight="1" x14ac:dyDescent="0.25">
      <c r="A383" s="74">
        <v>65</v>
      </c>
      <c r="B383" s="72">
        <v>417</v>
      </c>
      <c r="C383" s="73">
        <v>45200</v>
      </c>
      <c r="D383" s="73">
        <v>45565</v>
      </c>
      <c r="E383" s="74" t="s">
        <v>3660</v>
      </c>
      <c r="F383" s="58">
        <v>382</v>
      </c>
    </row>
    <row r="384" spans="1:6" ht="15" customHeight="1" x14ac:dyDescent="0.25">
      <c r="A384" s="74">
        <v>72</v>
      </c>
      <c r="B384" s="72">
        <v>418</v>
      </c>
      <c r="C384" s="73">
        <v>45200</v>
      </c>
      <c r="D384" s="73">
        <v>45565</v>
      </c>
      <c r="E384" s="74" t="s">
        <v>3660</v>
      </c>
      <c r="F384" s="58">
        <v>383</v>
      </c>
    </row>
    <row r="385" spans="1:6" ht="15" customHeight="1" x14ac:dyDescent="0.25">
      <c r="A385" s="74">
        <v>72</v>
      </c>
      <c r="B385" s="72">
        <v>419</v>
      </c>
      <c r="C385" s="73">
        <v>45200</v>
      </c>
      <c r="D385" s="73">
        <v>45565</v>
      </c>
      <c r="E385" s="74" t="s">
        <v>3660</v>
      </c>
      <c r="F385" s="58">
        <v>384</v>
      </c>
    </row>
    <row r="386" spans="1:6" ht="15" customHeight="1" x14ac:dyDescent="0.25">
      <c r="A386" s="74">
        <v>72</v>
      </c>
      <c r="B386" s="72">
        <v>420</v>
      </c>
      <c r="C386" s="73">
        <v>45200</v>
      </c>
      <c r="D386" s="73">
        <v>45565</v>
      </c>
      <c r="E386" s="74" t="s">
        <v>3660</v>
      </c>
      <c r="F386" s="58">
        <v>385</v>
      </c>
    </row>
    <row r="387" spans="1:6" ht="15" customHeight="1" x14ac:dyDescent="0.25">
      <c r="A387" s="74">
        <v>72</v>
      </c>
      <c r="B387" s="72">
        <v>421</v>
      </c>
      <c r="C387" s="73">
        <v>45200</v>
      </c>
      <c r="D387" s="73">
        <v>45565</v>
      </c>
      <c r="E387" s="74" t="s">
        <v>3660</v>
      </c>
      <c r="F387" s="58">
        <v>386</v>
      </c>
    </row>
    <row r="388" spans="1:6" ht="15" customHeight="1" x14ac:dyDescent="0.25">
      <c r="A388" s="74">
        <v>72</v>
      </c>
      <c r="B388" s="72">
        <v>422</v>
      </c>
      <c r="C388" s="73">
        <v>45200</v>
      </c>
      <c r="D388" s="73">
        <v>45565</v>
      </c>
      <c r="E388" s="74" t="s">
        <v>3660</v>
      </c>
      <c r="F388" s="58">
        <v>387</v>
      </c>
    </row>
    <row r="389" spans="1:6" ht="15" customHeight="1" x14ac:dyDescent="0.25">
      <c r="A389" s="74">
        <v>72</v>
      </c>
      <c r="B389" s="72">
        <v>423</v>
      </c>
      <c r="C389" s="73">
        <v>45200</v>
      </c>
      <c r="D389" s="73">
        <v>45565</v>
      </c>
      <c r="E389" s="74" t="s">
        <v>3660</v>
      </c>
      <c r="F389" s="58">
        <v>388</v>
      </c>
    </row>
    <row r="390" spans="1:6" ht="15" customHeight="1" x14ac:dyDescent="0.25">
      <c r="A390" s="74">
        <v>72</v>
      </c>
      <c r="B390" s="72">
        <v>424</v>
      </c>
      <c r="C390" s="73">
        <v>45200</v>
      </c>
      <c r="D390" s="73">
        <v>45565</v>
      </c>
      <c r="E390" s="74" t="s">
        <v>3660</v>
      </c>
      <c r="F390" s="58">
        <v>389</v>
      </c>
    </row>
    <row r="391" spans="1:6" ht="15" customHeight="1" x14ac:dyDescent="0.25">
      <c r="A391" s="74">
        <v>52</v>
      </c>
      <c r="B391" s="72">
        <v>432</v>
      </c>
      <c r="C391" s="73">
        <v>45200</v>
      </c>
      <c r="D391" s="73">
        <v>45565</v>
      </c>
      <c r="E391" s="74" t="s">
        <v>3660</v>
      </c>
      <c r="F391" s="58">
        <v>390</v>
      </c>
    </row>
    <row r="392" spans="1:6" ht="15" customHeight="1" x14ac:dyDescent="0.25">
      <c r="A392" s="74">
        <v>52</v>
      </c>
      <c r="B392" s="72">
        <v>433</v>
      </c>
      <c r="C392" s="73">
        <v>45200</v>
      </c>
      <c r="D392" s="73">
        <v>45565</v>
      </c>
      <c r="E392" s="74" t="s">
        <v>3660</v>
      </c>
      <c r="F392" s="58">
        <v>391</v>
      </c>
    </row>
    <row r="393" spans="1:6" ht="15" customHeight="1" x14ac:dyDescent="0.25">
      <c r="A393" s="74">
        <v>52</v>
      </c>
      <c r="B393" s="72">
        <v>434</v>
      </c>
      <c r="C393" s="73">
        <v>45200</v>
      </c>
      <c r="D393" s="73">
        <v>45565</v>
      </c>
      <c r="E393" s="74" t="s">
        <v>3660</v>
      </c>
      <c r="F393" s="58">
        <v>392</v>
      </c>
    </row>
    <row r="394" spans="1:6" ht="15" customHeight="1" x14ac:dyDescent="0.25">
      <c r="A394" s="74">
        <v>52</v>
      </c>
      <c r="B394" s="72">
        <v>435</v>
      </c>
      <c r="C394" s="73">
        <v>45200</v>
      </c>
      <c r="D394" s="73">
        <v>45565</v>
      </c>
      <c r="E394" s="74" t="s">
        <v>3660</v>
      </c>
      <c r="F394" s="58">
        <v>393</v>
      </c>
    </row>
    <row r="395" spans="1:6" ht="15" customHeight="1" x14ac:dyDescent="0.25">
      <c r="A395" s="74">
        <v>52</v>
      </c>
      <c r="B395" s="72">
        <v>436</v>
      </c>
      <c r="C395" s="73">
        <v>45200</v>
      </c>
      <c r="D395" s="73">
        <v>45565</v>
      </c>
      <c r="E395" s="74" t="s">
        <v>3660</v>
      </c>
      <c r="F395" s="58">
        <v>394</v>
      </c>
    </row>
    <row r="396" spans="1:6" ht="15" customHeight="1" x14ac:dyDescent="0.25">
      <c r="A396" s="74">
        <v>52</v>
      </c>
      <c r="B396" s="72">
        <v>437</v>
      </c>
      <c r="C396" s="73">
        <v>45200</v>
      </c>
      <c r="D396" s="73">
        <v>45565</v>
      </c>
      <c r="E396" s="74" t="s">
        <v>3660</v>
      </c>
      <c r="F396" s="58">
        <v>395</v>
      </c>
    </row>
    <row r="397" spans="1:6" ht="15" customHeight="1" x14ac:dyDescent="0.25">
      <c r="A397" s="74">
        <v>65</v>
      </c>
      <c r="B397" s="72">
        <v>438</v>
      </c>
      <c r="C397" s="73">
        <v>45200</v>
      </c>
      <c r="D397" s="73">
        <v>45565</v>
      </c>
      <c r="E397" s="74" t="s">
        <v>3660</v>
      </c>
      <c r="F397" s="58">
        <v>396</v>
      </c>
    </row>
    <row r="398" spans="1:6" ht="15" customHeight="1" x14ac:dyDescent="0.25">
      <c r="A398" s="74">
        <v>65</v>
      </c>
      <c r="B398" s="72">
        <v>439</v>
      </c>
      <c r="C398" s="73">
        <v>45200</v>
      </c>
      <c r="D398" s="73">
        <v>45565</v>
      </c>
      <c r="E398" s="74" t="s">
        <v>3660</v>
      </c>
      <c r="F398" s="58">
        <v>397</v>
      </c>
    </row>
    <row r="399" spans="1:6" ht="15" customHeight="1" x14ac:dyDescent="0.25">
      <c r="A399" s="74">
        <v>65</v>
      </c>
      <c r="B399" s="72">
        <v>440</v>
      </c>
      <c r="C399" s="73">
        <v>45200</v>
      </c>
      <c r="D399" s="73">
        <v>45565</v>
      </c>
      <c r="E399" s="74" t="s">
        <v>3660</v>
      </c>
      <c r="F399" s="58">
        <v>398</v>
      </c>
    </row>
    <row r="400" spans="1:6" ht="15" customHeight="1" x14ac:dyDescent="0.25">
      <c r="A400" s="74">
        <v>65</v>
      </c>
      <c r="B400" s="72">
        <v>441</v>
      </c>
      <c r="C400" s="73">
        <v>45200</v>
      </c>
      <c r="D400" s="73">
        <v>45565</v>
      </c>
      <c r="E400" s="74" t="s">
        <v>3660</v>
      </c>
      <c r="F400" s="58">
        <v>399</v>
      </c>
    </row>
    <row r="401" spans="1:6" ht="15" customHeight="1" x14ac:dyDescent="0.25">
      <c r="A401" s="74">
        <v>65</v>
      </c>
      <c r="B401" s="72">
        <v>442</v>
      </c>
      <c r="C401" s="73">
        <v>45200</v>
      </c>
      <c r="D401" s="73">
        <v>45565</v>
      </c>
      <c r="E401" s="74" t="s">
        <v>3660</v>
      </c>
      <c r="F401" s="58">
        <v>400</v>
      </c>
    </row>
    <row r="402" spans="1:6" ht="15" customHeight="1" x14ac:dyDescent="0.25">
      <c r="A402" s="74">
        <v>66</v>
      </c>
      <c r="B402" s="72">
        <v>443</v>
      </c>
      <c r="C402" s="73">
        <v>45200</v>
      </c>
      <c r="D402" s="73">
        <v>45565</v>
      </c>
      <c r="E402" s="74" t="s">
        <v>3660</v>
      </c>
      <c r="F402" s="58">
        <v>401</v>
      </c>
    </row>
    <row r="403" spans="1:6" ht="15" customHeight="1" x14ac:dyDescent="0.25">
      <c r="A403" s="74">
        <v>53</v>
      </c>
      <c r="B403" s="72">
        <v>444</v>
      </c>
      <c r="C403" s="73">
        <v>45200</v>
      </c>
      <c r="D403" s="73">
        <v>45565</v>
      </c>
      <c r="E403" s="74" t="s">
        <v>3660</v>
      </c>
      <c r="F403" s="58">
        <v>402</v>
      </c>
    </row>
    <row r="404" spans="1:6" ht="15" customHeight="1" x14ac:dyDescent="0.25">
      <c r="A404" s="74">
        <v>53</v>
      </c>
      <c r="B404" s="72">
        <v>445</v>
      </c>
      <c r="C404" s="73">
        <v>45200</v>
      </c>
      <c r="D404" s="73">
        <v>45565</v>
      </c>
      <c r="E404" s="74" t="s">
        <v>3660</v>
      </c>
      <c r="F404" s="58">
        <v>403</v>
      </c>
    </row>
    <row r="405" spans="1:6" ht="15" customHeight="1" x14ac:dyDescent="0.25">
      <c r="A405" s="74">
        <v>53</v>
      </c>
      <c r="B405" s="72">
        <v>446</v>
      </c>
      <c r="C405" s="73">
        <v>45200</v>
      </c>
      <c r="D405" s="73">
        <v>45565</v>
      </c>
      <c r="E405" s="74" t="s">
        <v>3660</v>
      </c>
      <c r="F405" s="58">
        <v>404</v>
      </c>
    </row>
    <row r="406" spans="1:6" ht="15" customHeight="1" x14ac:dyDescent="0.25">
      <c r="A406" s="74">
        <v>53</v>
      </c>
      <c r="B406" s="72">
        <v>447</v>
      </c>
      <c r="C406" s="73">
        <v>45200</v>
      </c>
      <c r="D406" s="73">
        <v>45565</v>
      </c>
      <c r="E406" s="74" t="s">
        <v>3660</v>
      </c>
      <c r="F406" s="58">
        <v>405</v>
      </c>
    </row>
    <row r="407" spans="1:6" ht="15" customHeight="1" x14ac:dyDescent="0.25">
      <c r="A407" s="74">
        <v>53</v>
      </c>
      <c r="B407" s="72">
        <v>448</v>
      </c>
      <c r="C407" s="73">
        <v>45200</v>
      </c>
      <c r="D407" s="73">
        <v>45565</v>
      </c>
      <c r="E407" s="74" t="s">
        <v>3660</v>
      </c>
      <c r="F407" s="58">
        <v>406</v>
      </c>
    </row>
    <row r="408" spans="1:6" ht="15" customHeight="1" x14ac:dyDescent="0.25">
      <c r="A408" s="74">
        <v>53</v>
      </c>
      <c r="B408" s="72">
        <v>449</v>
      </c>
      <c r="C408" s="73">
        <v>45200</v>
      </c>
      <c r="D408" s="73">
        <v>45565</v>
      </c>
      <c r="E408" s="74" t="s">
        <v>3660</v>
      </c>
      <c r="F408" s="58">
        <v>407</v>
      </c>
    </row>
    <row r="409" spans="1:6" ht="15" customHeight="1" x14ac:dyDescent="0.25">
      <c r="A409" s="74">
        <v>53</v>
      </c>
      <c r="B409" s="72">
        <v>450</v>
      </c>
      <c r="C409" s="73">
        <v>45200</v>
      </c>
      <c r="D409" s="73">
        <v>45565</v>
      </c>
      <c r="E409" s="74" t="s">
        <v>3660</v>
      </c>
      <c r="F409" s="58">
        <v>408</v>
      </c>
    </row>
    <row r="410" spans="1:6" ht="15" customHeight="1" x14ac:dyDescent="0.25">
      <c r="A410" s="74">
        <v>53</v>
      </c>
      <c r="B410" s="72">
        <v>451</v>
      </c>
      <c r="C410" s="73">
        <v>45200</v>
      </c>
      <c r="D410" s="73">
        <v>45565</v>
      </c>
      <c r="E410" s="74" t="s">
        <v>3660</v>
      </c>
      <c r="F410" s="58">
        <v>409</v>
      </c>
    </row>
    <row r="411" spans="1:6" ht="15" customHeight="1" x14ac:dyDescent="0.25">
      <c r="A411" s="74">
        <v>53</v>
      </c>
      <c r="B411" s="72">
        <v>452</v>
      </c>
      <c r="C411" s="73">
        <v>45200</v>
      </c>
      <c r="D411" s="73">
        <v>45565</v>
      </c>
      <c r="E411" s="74" t="s">
        <v>3660</v>
      </c>
      <c r="F411" s="58">
        <v>410</v>
      </c>
    </row>
    <row r="412" spans="1:6" ht="15" customHeight="1" x14ac:dyDescent="0.25">
      <c r="A412" s="74">
        <v>53</v>
      </c>
      <c r="B412" s="72">
        <v>453</v>
      </c>
      <c r="C412" s="73">
        <v>45200</v>
      </c>
      <c r="D412" s="73">
        <v>45565</v>
      </c>
      <c r="E412" s="74" t="s">
        <v>3660</v>
      </c>
      <c r="F412" s="58">
        <v>411</v>
      </c>
    </row>
    <row r="413" spans="1:6" ht="15" customHeight="1" x14ac:dyDescent="0.25">
      <c r="A413" s="74">
        <v>53</v>
      </c>
      <c r="B413" s="72">
        <v>454</v>
      </c>
      <c r="C413" s="73">
        <v>45200</v>
      </c>
      <c r="D413" s="73">
        <v>45565</v>
      </c>
      <c r="E413" s="74" t="s">
        <v>3660</v>
      </c>
      <c r="F413" s="58">
        <v>412</v>
      </c>
    </row>
    <row r="414" spans="1:6" ht="15" customHeight="1" x14ac:dyDescent="0.25">
      <c r="A414" s="74">
        <v>53</v>
      </c>
      <c r="B414" s="72">
        <v>455</v>
      </c>
      <c r="C414" s="73">
        <v>45200</v>
      </c>
      <c r="D414" s="73">
        <v>45565</v>
      </c>
      <c r="E414" s="74" t="s">
        <v>3660</v>
      </c>
      <c r="F414" s="58">
        <v>413</v>
      </c>
    </row>
    <row r="415" spans="1:6" ht="15" customHeight="1" x14ac:dyDescent="0.25">
      <c r="A415" s="74">
        <v>53</v>
      </c>
      <c r="B415" s="72">
        <v>456</v>
      </c>
      <c r="C415" s="73">
        <v>45200</v>
      </c>
      <c r="D415" s="73">
        <v>45565</v>
      </c>
      <c r="E415" s="74" t="s">
        <v>3660</v>
      </c>
      <c r="F415" s="58">
        <v>414</v>
      </c>
    </row>
    <row r="416" spans="1:6" ht="15" customHeight="1" x14ac:dyDescent="0.25">
      <c r="A416" s="74">
        <v>53</v>
      </c>
      <c r="B416" s="72">
        <v>457</v>
      </c>
      <c r="C416" s="73">
        <v>45200</v>
      </c>
      <c r="D416" s="73">
        <v>45565</v>
      </c>
      <c r="E416" s="74" t="s">
        <v>3660</v>
      </c>
      <c r="F416" s="58">
        <v>415</v>
      </c>
    </row>
    <row r="417" spans="1:6" ht="15" customHeight="1" x14ac:dyDescent="0.25">
      <c r="A417" s="74">
        <v>53</v>
      </c>
      <c r="B417" s="72">
        <v>458</v>
      </c>
      <c r="C417" s="73">
        <v>45200</v>
      </c>
      <c r="D417" s="73">
        <v>45565</v>
      </c>
      <c r="E417" s="74" t="s">
        <v>3660</v>
      </c>
      <c r="F417" s="58">
        <v>416</v>
      </c>
    </row>
    <row r="418" spans="1:6" ht="15" customHeight="1" x14ac:dyDescent="0.25">
      <c r="A418" s="74">
        <v>53</v>
      </c>
      <c r="B418" s="72">
        <v>459</v>
      </c>
      <c r="C418" s="73">
        <v>45200</v>
      </c>
      <c r="D418" s="73">
        <v>45565</v>
      </c>
      <c r="E418" s="74" t="s">
        <v>3660</v>
      </c>
      <c r="F418" s="58">
        <v>417</v>
      </c>
    </row>
    <row r="419" spans="1:6" ht="15" customHeight="1" x14ac:dyDescent="0.25">
      <c r="A419" s="74">
        <v>53</v>
      </c>
      <c r="B419" s="72">
        <v>460</v>
      </c>
      <c r="C419" s="73">
        <v>45200</v>
      </c>
      <c r="D419" s="73">
        <v>45565</v>
      </c>
      <c r="E419" s="74" t="s">
        <v>3660</v>
      </c>
      <c r="F419" s="58">
        <v>418</v>
      </c>
    </row>
    <row r="420" spans="1:6" ht="15" customHeight="1" x14ac:dyDescent="0.25">
      <c r="A420" s="74">
        <v>53</v>
      </c>
      <c r="B420" s="72">
        <v>461</v>
      </c>
      <c r="C420" s="73">
        <v>45200</v>
      </c>
      <c r="D420" s="73">
        <v>45565</v>
      </c>
      <c r="E420" s="74" t="s">
        <v>3660</v>
      </c>
      <c r="F420" s="58">
        <v>419</v>
      </c>
    </row>
    <row r="421" spans="1:6" ht="15" customHeight="1" x14ac:dyDescent="0.25">
      <c r="A421" s="74">
        <v>53</v>
      </c>
      <c r="B421" s="72">
        <v>462</v>
      </c>
      <c r="C421" s="73">
        <v>45200</v>
      </c>
      <c r="D421" s="73">
        <v>45565</v>
      </c>
      <c r="E421" s="74" t="s">
        <v>3660</v>
      </c>
      <c r="F421" s="58">
        <v>420</v>
      </c>
    </row>
    <row r="422" spans="1:6" ht="15" customHeight="1" x14ac:dyDescent="0.25">
      <c r="A422" s="74">
        <v>53</v>
      </c>
      <c r="B422" s="72">
        <v>463</v>
      </c>
      <c r="C422" s="73">
        <v>45200</v>
      </c>
      <c r="D422" s="73">
        <v>45565</v>
      </c>
      <c r="E422" s="74" t="s">
        <v>3660</v>
      </c>
      <c r="F422" s="58">
        <v>421</v>
      </c>
    </row>
    <row r="423" spans="1:6" ht="15" customHeight="1" x14ac:dyDescent="0.25">
      <c r="A423" s="74">
        <v>53</v>
      </c>
      <c r="B423" s="72">
        <v>464</v>
      </c>
      <c r="C423" s="73">
        <v>45200</v>
      </c>
      <c r="D423" s="73">
        <v>45565</v>
      </c>
      <c r="E423" s="74" t="s">
        <v>3660</v>
      </c>
      <c r="F423" s="58">
        <v>422</v>
      </c>
    </row>
    <row r="424" spans="1:6" ht="15" customHeight="1" x14ac:dyDescent="0.25">
      <c r="A424" s="74">
        <v>53</v>
      </c>
      <c r="B424" s="72">
        <v>465</v>
      </c>
      <c r="C424" s="73">
        <v>45200</v>
      </c>
      <c r="D424" s="73">
        <v>45565</v>
      </c>
      <c r="E424" s="74" t="s">
        <v>3660</v>
      </c>
      <c r="F424" s="58">
        <v>423</v>
      </c>
    </row>
    <row r="425" spans="1:6" ht="15" customHeight="1" x14ac:dyDescent="0.25">
      <c r="A425" s="74">
        <v>53</v>
      </c>
      <c r="B425" s="72">
        <v>466</v>
      </c>
      <c r="C425" s="73">
        <v>45200</v>
      </c>
      <c r="D425" s="73">
        <v>45565</v>
      </c>
      <c r="E425" s="74" t="s">
        <v>3660</v>
      </c>
      <c r="F425" s="58">
        <v>424</v>
      </c>
    </row>
    <row r="426" spans="1:6" ht="15" customHeight="1" x14ac:dyDescent="0.25">
      <c r="A426" s="74">
        <v>66</v>
      </c>
      <c r="B426" s="72">
        <v>467</v>
      </c>
      <c r="C426" s="73">
        <v>45200</v>
      </c>
      <c r="D426" s="73">
        <v>45565</v>
      </c>
      <c r="E426" s="74" t="s">
        <v>3660</v>
      </c>
      <c r="F426" s="58">
        <v>425</v>
      </c>
    </row>
    <row r="427" spans="1:6" ht="15" customHeight="1" x14ac:dyDescent="0.25">
      <c r="A427" s="74">
        <v>66</v>
      </c>
      <c r="B427" s="72">
        <v>468</v>
      </c>
      <c r="C427" s="73">
        <v>45200</v>
      </c>
      <c r="D427" s="73">
        <v>45565</v>
      </c>
      <c r="E427" s="74" t="s">
        <v>3660</v>
      </c>
      <c r="F427" s="58">
        <v>426</v>
      </c>
    </row>
    <row r="428" spans="1:6" ht="15" customHeight="1" x14ac:dyDescent="0.25">
      <c r="A428" s="74">
        <v>66</v>
      </c>
      <c r="B428" s="72">
        <v>469</v>
      </c>
      <c r="C428" s="73">
        <v>45200</v>
      </c>
      <c r="D428" s="73">
        <v>45565</v>
      </c>
      <c r="E428" s="74" t="s">
        <v>3660</v>
      </c>
      <c r="F428" s="58">
        <v>427</v>
      </c>
    </row>
    <row r="429" spans="1:6" ht="15" customHeight="1" x14ac:dyDescent="0.25">
      <c r="A429" s="74">
        <v>66</v>
      </c>
      <c r="B429" s="72">
        <v>470</v>
      </c>
      <c r="C429" s="73">
        <v>45200</v>
      </c>
      <c r="D429" s="73">
        <v>45565</v>
      </c>
      <c r="E429" s="74" t="s">
        <v>3660</v>
      </c>
      <c r="F429" s="58">
        <v>428</v>
      </c>
    </row>
    <row r="430" spans="1:6" ht="15" customHeight="1" x14ac:dyDescent="0.25">
      <c r="A430" s="74">
        <v>66</v>
      </c>
      <c r="B430" s="72">
        <v>471</v>
      </c>
      <c r="C430" s="73">
        <v>45200</v>
      </c>
      <c r="D430" s="73">
        <v>45565</v>
      </c>
      <c r="E430" s="74" t="s">
        <v>3660</v>
      </c>
      <c r="F430" s="58">
        <v>429</v>
      </c>
    </row>
    <row r="431" spans="1:6" ht="15" customHeight="1" x14ac:dyDescent="0.25">
      <c r="A431" s="74">
        <v>66</v>
      </c>
      <c r="B431" s="72">
        <v>472</v>
      </c>
      <c r="C431" s="73">
        <v>45200</v>
      </c>
      <c r="D431" s="73">
        <v>45565</v>
      </c>
      <c r="E431" s="74" t="s">
        <v>3660</v>
      </c>
      <c r="F431" s="58">
        <v>430</v>
      </c>
    </row>
    <row r="432" spans="1:6" ht="15" customHeight="1" x14ac:dyDescent="0.25">
      <c r="A432" s="74">
        <v>66</v>
      </c>
      <c r="B432" s="72">
        <v>473</v>
      </c>
      <c r="C432" s="73">
        <v>45200</v>
      </c>
      <c r="D432" s="73">
        <v>45565</v>
      </c>
      <c r="E432" s="74" t="s">
        <v>3660</v>
      </c>
      <c r="F432" s="58">
        <v>431</v>
      </c>
    </row>
    <row r="433" spans="1:6" ht="15" customHeight="1" x14ac:dyDescent="0.25">
      <c r="A433" s="74">
        <v>66</v>
      </c>
      <c r="B433" s="72">
        <v>474</v>
      </c>
      <c r="C433" s="73">
        <v>45200</v>
      </c>
      <c r="D433" s="73">
        <v>45565</v>
      </c>
      <c r="E433" s="74" t="s">
        <v>3660</v>
      </c>
      <c r="F433" s="58">
        <v>432</v>
      </c>
    </row>
    <row r="434" spans="1:6" ht="15" customHeight="1" x14ac:dyDescent="0.25">
      <c r="A434" s="74">
        <v>66</v>
      </c>
      <c r="B434" s="72">
        <v>475</v>
      </c>
      <c r="C434" s="73">
        <v>45200</v>
      </c>
      <c r="D434" s="73">
        <v>45565</v>
      </c>
      <c r="E434" s="74" t="s">
        <v>3660</v>
      </c>
      <c r="F434" s="58">
        <v>433</v>
      </c>
    </row>
    <row r="435" spans="1:6" ht="15" customHeight="1" x14ac:dyDescent="0.25">
      <c r="A435" s="74">
        <v>66</v>
      </c>
      <c r="B435" s="72">
        <v>476</v>
      </c>
      <c r="C435" s="73">
        <v>45200</v>
      </c>
      <c r="D435" s="73">
        <v>45565</v>
      </c>
      <c r="E435" s="74" t="s">
        <v>3660</v>
      </c>
      <c r="F435" s="58">
        <v>434</v>
      </c>
    </row>
    <row r="436" spans="1:6" ht="15" customHeight="1" x14ac:dyDescent="0.25">
      <c r="A436" s="74">
        <v>66</v>
      </c>
      <c r="B436" s="72">
        <v>477</v>
      </c>
      <c r="C436" s="73">
        <v>45200</v>
      </c>
      <c r="D436" s="73">
        <v>45565</v>
      </c>
      <c r="E436" s="74" t="s">
        <v>3660</v>
      </c>
      <c r="F436" s="58">
        <v>435</v>
      </c>
    </row>
    <row r="437" spans="1:6" ht="15" customHeight="1" x14ac:dyDescent="0.25">
      <c r="A437" s="74">
        <v>66</v>
      </c>
      <c r="B437" s="72">
        <v>478</v>
      </c>
      <c r="C437" s="73">
        <v>45200</v>
      </c>
      <c r="D437" s="73">
        <v>45565</v>
      </c>
      <c r="E437" s="74" t="s">
        <v>3660</v>
      </c>
      <c r="F437" s="58">
        <v>436</v>
      </c>
    </row>
    <row r="438" spans="1:6" ht="15" customHeight="1" x14ac:dyDescent="0.25">
      <c r="A438" s="74">
        <v>66</v>
      </c>
      <c r="B438" s="72">
        <v>479</v>
      </c>
      <c r="C438" s="73">
        <v>45200</v>
      </c>
      <c r="D438" s="73">
        <v>45565</v>
      </c>
      <c r="E438" s="74" t="s">
        <v>3660</v>
      </c>
      <c r="F438" s="58">
        <v>437</v>
      </c>
    </row>
    <row r="439" spans="1:6" ht="15" customHeight="1" x14ac:dyDescent="0.25">
      <c r="A439" s="74">
        <v>66</v>
      </c>
      <c r="B439" s="72">
        <v>480</v>
      </c>
      <c r="C439" s="73">
        <v>45200</v>
      </c>
      <c r="D439" s="73">
        <v>45565</v>
      </c>
      <c r="E439" s="74" t="s">
        <v>3660</v>
      </c>
      <c r="F439" s="58">
        <v>438</v>
      </c>
    </row>
    <row r="440" spans="1:6" ht="15" customHeight="1" x14ac:dyDescent="0.25">
      <c r="A440" s="74">
        <v>66</v>
      </c>
      <c r="B440" s="72">
        <v>481</v>
      </c>
      <c r="C440" s="73">
        <v>45200</v>
      </c>
      <c r="D440" s="73">
        <v>45565</v>
      </c>
      <c r="E440" s="74" t="s">
        <v>3660</v>
      </c>
      <c r="F440" s="58">
        <v>439</v>
      </c>
    </row>
    <row r="441" spans="1:6" ht="15" customHeight="1" x14ac:dyDescent="0.25">
      <c r="A441" s="74">
        <v>66</v>
      </c>
      <c r="B441" s="72">
        <v>482</v>
      </c>
      <c r="C441" s="73">
        <v>45200</v>
      </c>
      <c r="D441" s="73">
        <v>45565</v>
      </c>
      <c r="E441" s="74" t="s">
        <v>3660</v>
      </c>
      <c r="F441" s="58">
        <v>440</v>
      </c>
    </row>
    <row r="442" spans="1:6" ht="15" customHeight="1" x14ac:dyDescent="0.25">
      <c r="A442" s="74">
        <v>66</v>
      </c>
      <c r="B442" s="72">
        <v>483</v>
      </c>
      <c r="C442" s="73">
        <v>45200</v>
      </c>
      <c r="D442" s="73">
        <v>45565</v>
      </c>
      <c r="E442" s="74" t="s">
        <v>3660</v>
      </c>
      <c r="F442" s="58">
        <v>441</v>
      </c>
    </row>
    <row r="443" spans="1:6" ht="15" customHeight="1" x14ac:dyDescent="0.25">
      <c r="A443" s="74">
        <v>66</v>
      </c>
      <c r="B443" s="72">
        <v>484</v>
      </c>
      <c r="C443" s="73">
        <v>45200</v>
      </c>
      <c r="D443" s="73">
        <v>45565</v>
      </c>
      <c r="E443" s="74" t="s">
        <v>3660</v>
      </c>
      <c r="F443" s="58">
        <v>442</v>
      </c>
    </row>
    <row r="444" spans="1:6" ht="15" customHeight="1" x14ac:dyDescent="0.25">
      <c r="A444" s="74">
        <v>66</v>
      </c>
      <c r="B444" s="72">
        <v>485</v>
      </c>
      <c r="C444" s="73">
        <v>45200</v>
      </c>
      <c r="D444" s="73">
        <v>45565</v>
      </c>
      <c r="E444" s="74" t="s">
        <v>3660</v>
      </c>
      <c r="F444" s="58">
        <v>443</v>
      </c>
    </row>
    <row r="445" spans="1:6" ht="15" customHeight="1" x14ac:dyDescent="0.25">
      <c r="A445" s="74">
        <v>66</v>
      </c>
      <c r="B445" s="72">
        <v>486</v>
      </c>
      <c r="C445" s="73">
        <v>45200</v>
      </c>
      <c r="D445" s="73">
        <v>45565</v>
      </c>
      <c r="E445" s="74" t="s">
        <v>3660</v>
      </c>
      <c r="F445" s="58">
        <v>444</v>
      </c>
    </row>
    <row r="446" spans="1:6" ht="15" customHeight="1" x14ac:dyDescent="0.25">
      <c r="A446" s="74">
        <v>66</v>
      </c>
      <c r="B446" s="72">
        <v>487</v>
      </c>
      <c r="C446" s="73">
        <v>45200</v>
      </c>
      <c r="D446" s="73">
        <v>45565</v>
      </c>
      <c r="E446" s="74" t="s">
        <v>3660</v>
      </c>
      <c r="F446" s="58">
        <v>445</v>
      </c>
    </row>
    <row r="447" spans="1:6" ht="15" customHeight="1" x14ac:dyDescent="0.25">
      <c r="A447" s="74">
        <v>73</v>
      </c>
      <c r="B447" s="72">
        <v>488</v>
      </c>
      <c r="C447" s="73">
        <v>45200</v>
      </c>
      <c r="D447" s="73">
        <v>45565</v>
      </c>
      <c r="E447" s="74" t="s">
        <v>3660</v>
      </c>
      <c r="F447" s="58">
        <v>446</v>
      </c>
    </row>
    <row r="448" spans="1:6" ht="15" customHeight="1" x14ac:dyDescent="0.25">
      <c r="A448" s="74">
        <v>73</v>
      </c>
      <c r="B448" s="72">
        <v>489</v>
      </c>
      <c r="C448" s="73">
        <v>45200</v>
      </c>
      <c r="D448" s="73">
        <v>45565</v>
      </c>
      <c r="E448" s="74" t="s">
        <v>3660</v>
      </c>
      <c r="F448" s="58">
        <v>447</v>
      </c>
    </row>
    <row r="449" spans="1:6" ht="15" customHeight="1" x14ac:dyDescent="0.25">
      <c r="A449" s="74">
        <v>73</v>
      </c>
      <c r="B449" s="72">
        <v>490</v>
      </c>
      <c r="C449" s="73">
        <v>45200</v>
      </c>
      <c r="D449" s="73">
        <v>45565</v>
      </c>
      <c r="E449" s="74" t="s">
        <v>3660</v>
      </c>
      <c r="F449" s="58">
        <v>448</v>
      </c>
    </row>
    <row r="450" spans="1:6" ht="15" customHeight="1" x14ac:dyDescent="0.25">
      <c r="A450" s="74">
        <v>73</v>
      </c>
      <c r="B450" s="72">
        <v>491</v>
      </c>
      <c r="C450" s="73">
        <v>45200</v>
      </c>
      <c r="D450" s="73">
        <v>45565</v>
      </c>
      <c r="E450" s="74" t="s">
        <v>3660</v>
      </c>
      <c r="F450" s="58">
        <v>449</v>
      </c>
    </row>
    <row r="451" spans="1:6" ht="15" customHeight="1" x14ac:dyDescent="0.25">
      <c r="A451" s="74">
        <v>73</v>
      </c>
      <c r="B451" s="72">
        <v>492</v>
      </c>
      <c r="C451" s="73">
        <v>45200</v>
      </c>
      <c r="D451" s="73">
        <v>45565</v>
      </c>
      <c r="E451" s="74" t="s">
        <v>3660</v>
      </c>
      <c r="F451" s="58">
        <v>450</v>
      </c>
    </row>
    <row r="452" spans="1:6" ht="15" customHeight="1" x14ac:dyDescent="0.25">
      <c r="A452" s="74">
        <v>73</v>
      </c>
      <c r="B452" s="72">
        <v>493</v>
      </c>
      <c r="C452" s="73">
        <v>45200</v>
      </c>
      <c r="D452" s="73">
        <v>45565</v>
      </c>
      <c r="E452" s="74" t="s">
        <v>3660</v>
      </c>
      <c r="F452" s="58">
        <v>451</v>
      </c>
    </row>
    <row r="453" spans="1:6" ht="15" customHeight="1" x14ac:dyDescent="0.25">
      <c r="A453" s="74">
        <v>73</v>
      </c>
      <c r="B453" s="72">
        <v>494</v>
      </c>
      <c r="C453" s="73">
        <v>45200</v>
      </c>
      <c r="D453" s="73">
        <v>45565</v>
      </c>
      <c r="E453" s="74" t="s">
        <v>3660</v>
      </c>
      <c r="F453" s="58">
        <v>452</v>
      </c>
    </row>
    <row r="454" spans="1:6" ht="15" customHeight="1" x14ac:dyDescent="0.25">
      <c r="A454" s="74">
        <v>73</v>
      </c>
      <c r="B454" s="72">
        <v>495</v>
      </c>
      <c r="C454" s="73">
        <v>45200</v>
      </c>
      <c r="D454" s="73">
        <v>45565</v>
      </c>
      <c r="E454" s="74" t="s">
        <v>3660</v>
      </c>
      <c r="F454" s="58">
        <v>453</v>
      </c>
    </row>
    <row r="455" spans="1:6" ht="15" customHeight="1" x14ac:dyDescent="0.25">
      <c r="A455" s="74">
        <v>73</v>
      </c>
      <c r="B455" s="72">
        <v>496</v>
      </c>
      <c r="C455" s="73">
        <v>45200</v>
      </c>
      <c r="D455" s="73">
        <v>45565</v>
      </c>
      <c r="E455" s="74" t="s">
        <v>3660</v>
      </c>
      <c r="F455" s="58">
        <v>454</v>
      </c>
    </row>
    <row r="456" spans="1:6" ht="15" customHeight="1" x14ac:dyDescent="0.25">
      <c r="A456" s="74">
        <v>73</v>
      </c>
      <c r="B456" s="72">
        <v>497</v>
      </c>
      <c r="C456" s="73">
        <v>45200</v>
      </c>
      <c r="D456" s="73">
        <v>45565</v>
      </c>
      <c r="E456" s="74" t="s">
        <v>3660</v>
      </c>
      <c r="F456" s="58">
        <v>455</v>
      </c>
    </row>
    <row r="457" spans="1:6" ht="15" customHeight="1" x14ac:dyDescent="0.25">
      <c r="A457" s="74">
        <v>73</v>
      </c>
      <c r="B457" s="72">
        <v>498</v>
      </c>
      <c r="C457" s="73">
        <v>45200</v>
      </c>
      <c r="D457" s="73">
        <v>45565</v>
      </c>
      <c r="E457" s="74" t="s">
        <v>3660</v>
      </c>
      <c r="F457" s="58">
        <v>456</v>
      </c>
    </row>
    <row r="458" spans="1:6" ht="15" customHeight="1" x14ac:dyDescent="0.25">
      <c r="A458" s="74">
        <v>73</v>
      </c>
      <c r="B458" s="72">
        <v>499</v>
      </c>
      <c r="C458" s="73">
        <v>45200</v>
      </c>
      <c r="D458" s="73">
        <v>45565</v>
      </c>
      <c r="E458" s="74" t="s">
        <v>3660</v>
      </c>
      <c r="F458" s="58">
        <v>457</v>
      </c>
    </row>
    <row r="459" spans="1:6" ht="15" customHeight="1" x14ac:dyDescent="0.25">
      <c r="A459" s="74">
        <v>73</v>
      </c>
      <c r="B459" s="72">
        <v>500</v>
      </c>
      <c r="C459" s="73">
        <v>45200</v>
      </c>
      <c r="D459" s="73">
        <v>45565</v>
      </c>
      <c r="E459" s="74" t="s">
        <v>3660</v>
      </c>
      <c r="F459" s="58">
        <v>458</v>
      </c>
    </row>
    <row r="460" spans="1:6" ht="15" customHeight="1" x14ac:dyDescent="0.25">
      <c r="A460" s="74">
        <v>73</v>
      </c>
      <c r="B460" s="72">
        <v>501</v>
      </c>
      <c r="C460" s="73">
        <v>45200</v>
      </c>
      <c r="D460" s="73">
        <v>45565</v>
      </c>
      <c r="E460" s="74" t="s">
        <v>3660</v>
      </c>
      <c r="F460" s="58">
        <v>459</v>
      </c>
    </row>
    <row r="461" spans="1:6" ht="15" customHeight="1" x14ac:dyDescent="0.25">
      <c r="A461" s="74">
        <v>73</v>
      </c>
      <c r="B461" s="72">
        <v>502</v>
      </c>
      <c r="C461" s="73">
        <v>45200</v>
      </c>
      <c r="D461" s="73">
        <v>45565</v>
      </c>
      <c r="E461" s="74" t="s">
        <v>3660</v>
      </c>
      <c r="F461" s="58">
        <v>460</v>
      </c>
    </row>
    <row r="462" spans="1:6" ht="15" customHeight="1" x14ac:dyDescent="0.25">
      <c r="A462" s="74">
        <v>73</v>
      </c>
      <c r="B462" s="72">
        <v>503</v>
      </c>
      <c r="C462" s="73">
        <v>45200</v>
      </c>
      <c r="D462" s="73">
        <v>45565</v>
      </c>
      <c r="E462" s="74" t="s">
        <v>3660</v>
      </c>
      <c r="F462" s="58">
        <v>461</v>
      </c>
    </row>
    <row r="463" spans="1:6" ht="15" customHeight="1" x14ac:dyDescent="0.25">
      <c r="A463" s="74">
        <v>73</v>
      </c>
      <c r="B463" s="72">
        <v>504</v>
      </c>
      <c r="C463" s="73">
        <v>45200</v>
      </c>
      <c r="D463" s="73">
        <v>45565</v>
      </c>
      <c r="E463" s="74" t="s">
        <v>3660</v>
      </c>
      <c r="F463" s="58">
        <v>462</v>
      </c>
    </row>
    <row r="464" spans="1:6" ht="15" customHeight="1" x14ac:dyDescent="0.25">
      <c r="A464" s="74">
        <v>53</v>
      </c>
      <c r="B464" s="72">
        <v>509</v>
      </c>
      <c r="C464" s="73">
        <v>45200</v>
      </c>
      <c r="D464" s="73">
        <v>45565</v>
      </c>
      <c r="E464" s="74" t="s">
        <v>3660</v>
      </c>
      <c r="F464" s="58">
        <v>463</v>
      </c>
    </row>
    <row r="465" spans="1:6" ht="15" customHeight="1" x14ac:dyDescent="0.25">
      <c r="A465" s="74">
        <v>53</v>
      </c>
      <c r="B465" s="72">
        <v>510</v>
      </c>
      <c r="C465" s="73">
        <v>45200</v>
      </c>
      <c r="D465" s="73">
        <v>45565</v>
      </c>
      <c r="E465" s="74" t="s">
        <v>3660</v>
      </c>
      <c r="F465" s="58">
        <v>464</v>
      </c>
    </row>
    <row r="466" spans="1:6" ht="15" customHeight="1" x14ac:dyDescent="0.25">
      <c r="A466" s="74">
        <v>66</v>
      </c>
      <c r="B466" s="72">
        <v>511</v>
      </c>
      <c r="C466" s="73">
        <v>45200</v>
      </c>
      <c r="D466" s="73">
        <v>45565</v>
      </c>
      <c r="E466" s="74" t="s">
        <v>3660</v>
      </c>
      <c r="F466" s="58">
        <v>465</v>
      </c>
    </row>
    <row r="467" spans="1:6" ht="15" customHeight="1" x14ac:dyDescent="0.25">
      <c r="A467" s="74"/>
      <c r="B467" s="72">
        <v>512</v>
      </c>
      <c r="C467" s="73">
        <v>45200</v>
      </c>
      <c r="D467" s="73">
        <v>45565</v>
      </c>
      <c r="E467" s="74" t="s">
        <v>3660</v>
      </c>
      <c r="F467" s="58">
        <v>466</v>
      </c>
    </row>
    <row r="468" spans="1:6" ht="15" customHeight="1" x14ac:dyDescent="0.25">
      <c r="A468" s="74">
        <v>94</v>
      </c>
      <c r="B468" s="72">
        <v>513</v>
      </c>
      <c r="C468" s="73">
        <v>45200</v>
      </c>
      <c r="D468" s="73">
        <v>45565</v>
      </c>
      <c r="E468" s="74" t="s">
        <v>3660</v>
      </c>
      <c r="F468" s="58">
        <v>467</v>
      </c>
    </row>
    <row r="469" spans="1:6" ht="15" customHeight="1" x14ac:dyDescent="0.25">
      <c r="A469" s="74">
        <v>94</v>
      </c>
      <c r="B469" s="72">
        <v>514</v>
      </c>
      <c r="C469" s="73">
        <v>45200</v>
      </c>
      <c r="D469" s="73">
        <v>45565</v>
      </c>
      <c r="E469" s="74" t="s">
        <v>3660</v>
      </c>
      <c r="F469" s="58">
        <v>468</v>
      </c>
    </row>
    <row r="470" spans="1:6" ht="15" customHeight="1" x14ac:dyDescent="0.25">
      <c r="A470" s="74">
        <v>94</v>
      </c>
      <c r="B470" s="72">
        <v>515</v>
      </c>
      <c r="C470" s="73">
        <v>45200</v>
      </c>
      <c r="D470" s="73">
        <v>45565</v>
      </c>
      <c r="E470" s="74" t="s">
        <v>3660</v>
      </c>
      <c r="F470" s="58">
        <v>469</v>
      </c>
    </row>
    <row r="471" spans="1:6" ht="15" customHeight="1" x14ac:dyDescent="0.25">
      <c r="A471" s="74">
        <v>94</v>
      </c>
      <c r="B471" s="72">
        <v>516</v>
      </c>
      <c r="C471" s="73">
        <v>45200</v>
      </c>
      <c r="D471" s="73">
        <v>45565</v>
      </c>
      <c r="E471" s="74" t="s">
        <v>3660</v>
      </c>
      <c r="F471" s="58">
        <v>470</v>
      </c>
    </row>
    <row r="472" spans="1:6" ht="15" customHeight="1" x14ac:dyDescent="0.25">
      <c r="A472" s="74">
        <v>94</v>
      </c>
      <c r="B472" s="72">
        <v>517</v>
      </c>
      <c r="C472" s="73">
        <v>45200</v>
      </c>
      <c r="D472" s="73">
        <v>45565</v>
      </c>
      <c r="E472" s="74" t="s">
        <v>3660</v>
      </c>
      <c r="F472" s="58">
        <v>471</v>
      </c>
    </row>
    <row r="473" spans="1:6" ht="15" customHeight="1" x14ac:dyDescent="0.25">
      <c r="A473" s="74">
        <v>101</v>
      </c>
      <c r="B473" s="72">
        <v>518</v>
      </c>
      <c r="C473" s="73">
        <v>45200</v>
      </c>
      <c r="D473" s="73">
        <v>45565</v>
      </c>
      <c r="E473" s="74" t="s">
        <v>3660</v>
      </c>
      <c r="F473" s="58">
        <v>472</v>
      </c>
    </row>
    <row r="474" spans="1:6" ht="15" customHeight="1" x14ac:dyDescent="0.25">
      <c r="A474" s="74">
        <v>101</v>
      </c>
      <c r="B474" s="72">
        <v>519</v>
      </c>
      <c r="C474" s="73">
        <v>45200</v>
      </c>
      <c r="D474" s="73">
        <v>45565</v>
      </c>
      <c r="E474" s="74" t="s">
        <v>3660</v>
      </c>
      <c r="F474" s="58">
        <v>473</v>
      </c>
    </row>
    <row r="475" spans="1:6" ht="15" customHeight="1" x14ac:dyDescent="0.25">
      <c r="A475" s="74">
        <v>109</v>
      </c>
      <c r="B475" s="72">
        <v>520</v>
      </c>
      <c r="C475" s="73">
        <v>45200</v>
      </c>
      <c r="D475" s="73">
        <v>45565</v>
      </c>
      <c r="E475" s="74" t="s">
        <v>3660</v>
      </c>
      <c r="F475" s="58">
        <v>474</v>
      </c>
    </row>
    <row r="476" spans="1:6" ht="15" customHeight="1" x14ac:dyDescent="0.25">
      <c r="A476" s="74">
        <v>109</v>
      </c>
      <c r="B476" s="72">
        <v>521</v>
      </c>
      <c r="C476" s="73">
        <v>45200</v>
      </c>
      <c r="D476" s="73">
        <v>45565</v>
      </c>
      <c r="E476" s="74" t="s">
        <v>3660</v>
      </c>
      <c r="F476" s="58">
        <v>475</v>
      </c>
    </row>
    <row r="477" spans="1:6" ht="15" customHeight="1" x14ac:dyDescent="0.25">
      <c r="A477" s="74">
        <v>93</v>
      </c>
      <c r="B477" s="72">
        <v>524</v>
      </c>
      <c r="C477" s="73">
        <v>45200</v>
      </c>
      <c r="D477" s="73">
        <v>45565</v>
      </c>
      <c r="E477" s="74" t="s">
        <v>3660</v>
      </c>
      <c r="F477" s="58">
        <v>476</v>
      </c>
    </row>
    <row r="478" spans="1:6" ht="15" customHeight="1" x14ac:dyDescent="0.25">
      <c r="A478" s="74">
        <v>93</v>
      </c>
      <c r="B478" s="72">
        <v>525</v>
      </c>
      <c r="C478" s="73">
        <v>45200</v>
      </c>
      <c r="D478" s="73">
        <v>45565</v>
      </c>
      <c r="E478" s="74" t="s">
        <v>3660</v>
      </c>
      <c r="F478" s="58">
        <v>477</v>
      </c>
    </row>
    <row r="479" spans="1:6" ht="15" customHeight="1" x14ac:dyDescent="0.25">
      <c r="A479" s="74">
        <v>93</v>
      </c>
      <c r="B479" s="72">
        <v>526</v>
      </c>
      <c r="C479" s="73">
        <v>45200</v>
      </c>
      <c r="D479" s="73">
        <v>45565</v>
      </c>
      <c r="E479" s="74" t="s">
        <v>3660</v>
      </c>
      <c r="F479" s="58">
        <v>478</v>
      </c>
    </row>
    <row r="480" spans="1:6" ht="15" customHeight="1" x14ac:dyDescent="0.25">
      <c r="A480" s="74">
        <v>93</v>
      </c>
      <c r="B480" s="72">
        <v>527</v>
      </c>
      <c r="C480" s="73">
        <v>45200</v>
      </c>
      <c r="D480" s="73">
        <v>45565</v>
      </c>
      <c r="E480" s="74" t="s">
        <v>3660</v>
      </c>
      <c r="F480" s="58">
        <v>479</v>
      </c>
    </row>
    <row r="481" spans="1:6" ht="15" customHeight="1" x14ac:dyDescent="0.25">
      <c r="A481" s="74">
        <v>93</v>
      </c>
      <c r="B481" s="72">
        <v>528</v>
      </c>
      <c r="C481" s="73">
        <v>45200</v>
      </c>
      <c r="D481" s="73">
        <v>45565</v>
      </c>
      <c r="E481" s="74" t="s">
        <v>3660</v>
      </c>
      <c r="F481" s="58">
        <v>480</v>
      </c>
    </row>
    <row r="482" spans="1:6" ht="15" customHeight="1" x14ac:dyDescent="0.25">
      <c r="A482" s="74">
        <v>93</v>
      </c>
      <c r="B482" s="72">
        <v>529</v>
      </c>
      <c r="C482" s="73">
        <v>45200</v>
      </c>
      <c r="D482" s="73">
        <v>45565</v>
      </c>
      <c r="E482" s="74" t="s">
        <v>3660</v>
      </c>
      <c r="F482" s="58">
        <v>481</v>
      </c>
    </row>
    <row r="483" spans="1:6" ht="15" customHeight="1" x14ac:dyDescent="0.25">
      <c r="A483" s="74">
        <v>93</v>
      </c>
      <c r="B483" s="72">
        <v>530</v>
      </c>
      <c r="C483" s="73">
        <v>45200</v>
      </c>
      <c r="D483" s="73">
        <v>45565</v>
      </c>
      <c r="E483" s="74" t="s">
        <v>3660</v>
      </c>
      <c r="F483" s="58">
        <v>482</v>
      </c>
    </row>
    <row r="484" spans="1:6" ht="15" customHeight="1" x14ac:dyDescent="0.25">
      <c r="A484" s="74">
        <v>93</v>
      </c>
      <c r="B484" s="72">
        <v>531</v>
      </c>
      <c r="C484" s="73">
        <v>45200</v>
      </c>
      <c r="D484" s="73">
        <v>45565</v>
      </c>
      <c r="E484" s="74" t="s">
        <v>3660</v>
      </c>
      <c r="F484" s="58">
        <v>483</v>
      </c>
    </row>
    <row r="485" spans="1:6" ht="15" customHeight="1" x14ac:dyDescent="0.25">
      <c r="A485" s="74">
        <v>93</v>
      </c>
      <c r="B485" s="72">
        <v>532</v>
      </c>
      <c r="C485" s="73">
        <v>45200</v>
      </c>
      <c r="D485" s="73">
        <v>45565</v>
      </c>
      <c r="E485" s="74" t="s">
        <v>3660</v>
      </c>
      <c r="F485" s="58">
        <v>484</v>
      </c>
    </row>
    <row r="486" spans="1:6" ht="15" customHeight="1" x14ac:dyDescent="0.25">
      <c r="A486" s="74">
        <v>93</v>
      </c>
      <c r="B486" s="72">
        <v>533</v>
      </c>
      <c r="C486" s="73">
        <v>45200</v>
      </c>
      <c r="D486" s="73">
        <v>45565</v>
      </c>
      <c r="E486" s="74" t="s">
        <v>3660</v>
      </c>
      <c r="F486" s="58">
        <v>485</v>
      </c>
    </row>
    <row r="487" spans="1:6" ht="15" customHeight="1" x14ac:dyDescent="0.25">
      <c r="A487" s="74">
        <v>93</v>
      </c>
      <c r="B487" s="72">
        <v>534</v>
      </c>
      <c r="C487" s="73">
        <v>45200</v>
      </c>
      <c r="D487" s="73">
        <v>45565</v>
      </c>
      <c r="E487" s="74" t="s">
        <v>3660</v>
      </c>
      <c r="F487" s="58">
        <v>486</v>
      </c>
    </row>
    <row r="488" spans="1:6" ht="15" customHeight="1" x14ac:dyDescent="0.25">
      <c r="A488" s="74">
        <v>93</v>
      </c>
      <c r="B488" s="72">
        <v>535</v>
      </c>
      <c r="C488" s="73">
        <v>45200</v>
      </c>
      <c r="D488" s="73">
        <v>45565</v>
      </c>
      <c r="E488" s="74" t="s">
        <v>3660</v>
      </c>
      <c r="F488" s="58">
        <v>487</v>
      </c>
    </row>
    <row r="489" spans="1:6" ht="15" customHeight="1" x14ac:dyDescent="0.25">
      <c r="A489" s="74">
        <v>93</v>
      </c>
      <c r="B489" s="72">
        <v>536</v>
      </c>
      <c r="C489" s="73">
        <v>45200</v>
      </c>
      <c r="D489" s="73">
        <v>45565</v>
      </c>
      <c r="E489" s="74" t="s">
        <v>3660</v>
      </c>
      <c r="F489" s="58">
        <v>488</v>
      </c>
    </row>
    <row r="490" spans="1:6" ht="15" customHeight="1" x14ac:dyDescent="0.25">
      <c r="A490" s="74">
        <v>93</v>
      </c>
      <c r="B490" s="72">
        <v>537</v>
      </c>
      <c r="C490" s="73">
        <v>45200</v>
      </c>
      <c r="D490" s="73">
        <v>45565</v>
      </c>
      <c r="E490" s="74" t="s">
        <v>3660</v>
      </c>
      <c r="F490" s="58">
        <v>489</v>
      </c>
    </row>
    <row r="491" spans="1:6" ht="15" customHeight="1" x14ac:dyDescent="0.25">
      <c r="A491" s="74">
        <v>93</v>
      </c>
      <c r="B491" s="72">
        <v>538</v>
      </c>
      <c r="C491" s="73">
        <v>45200</v>
      </c>
      <c r="D491" s="73">
        <v>45565</v>
      </c>
      <c r="E491" s="74" t="s">
        <v>3660</v>
      </c>
      <c r="F491" s="58">
        <v>490</v>
      </c>
    </row>
    <row r="492" spans="1:6" ht="15" customHeight="1" x14ac:dyDescent="0.25">
      <c r="A492" s="74">
        <v>93</v>
      </c>
      <c r="B492" s="72">
        <v>539</v>
      </c>
      <c r="C492" s="73">
        <v>45200</v>
      </c>
      <c r="D492" s="73">
        <v>45565</v>
      </c>
      <c r="E492" s="74" t="s">
        <v>3660</v>
      </c>
      <c r="F492" s="58">
        <v>491</v>
      </c>
    </row>
    <row r="493" spans="1:6" ht="15" customHeight="1" x14ac:dyDescent="0.25">
      <c r="A493" s="74">
        <v>93</v>
      </c>
      <c r="B493" s="72">
        <v>540</v>
      </c>
      <c r="C493" s="73">
        <v>45200</v>
      </c>
      <c r="D493" s="73">
        <v>45565</v>
      </c>
      <c r="E493" s="74" t="s">
        <v>3660</v>
      </c>
      <c r="F493" s="58">
        <v>492</v>
      </c>
    </row>
    <row r="494" spans="1:6" ht="15" customHeight="1" x14ac:dyDescent="0.25">
      <c r="A494" s="74">
        <v>93</v>
      </c>
      <c r="B494" s="72">
        <v>541</v>
      </c>
      <c r="C494" s="73">
        <v>45200</v>
      </c>
      <c r="D494" s="73">
        <v>45565</v>
      </c>
      <c r="E494" s="74" t="s">
        <v>3660</v>
      </c>
      <c r="F494" s="58">
        <v>493</v>
      </c>
    </row>
    <row r="495" spans="1:6" ht="15" customHeight="1" x14ac:dyDescent="0.25">
      <c r="A495" s="74">
        <v>93</v>
      </c>
      <c r="B495" s="72">
        <v>542</v>
      </c>
      <c r="C495" s="73">
        <v>45200</v>
      </c>
      <c r="D495" s="73">
        <v>45565</v>
      </c>
      <c r="E495" s="74" t="s">
        <v>3660</v>
      </c>
      <c r="F495" s="58">
        <v>494</v>
      </c>
    </row>
    <row r="496" spans="1:6" ht="15" customHeight="1" x14ac:dyDescent="0.25">
      <c r="A496" s="74">
        <v>100</v>
      </c>
      <c r="B496" s="72">
        <v>543</v>
      </c>
      <c r="C496" s="73">
        <v>45200</v>
      </c>
      <c r="D496" s="73">
        <v>45565</v>
      </c>
      <c r="E496" s="74" t="s">
        <v>3660</v>
      </c>
      <c r="F496" s="58">
        <v>495</v>
      </c>
    </row>
    <row r="497" spans="1:6" ht="15" customHeight="1" x14ac:dyDescent="0.25">
      <c r="A497" s="74">
        <v>100</v>
      </c>
      <c r="B497" s="72">
        <v>544</v>
      </c>
      <c r="C497" s="73">
        <v>45200</v>
      </c>
      <c r="D497" s="73">
        <v>45565</v>
      </c>
      <c r="E497" s="74" t="s">
        <v>3660</v>
      </c>
      <c r="F497" s="58">
        <v>496</v>
      </c>
    </row>
    <row r="498" spans="1:6" ht="15" customHeight="1" x14ac:dyDescent="0.25">
      <c r="A498" s="74">
        <v>100</v>
      </c>
      <c r="B498" s="72">
        <v>545</v>
      </c>
      <c r="C498" s="73">
        <v>45200</v>
      </c>
      <c r="D498" s="73">
        <v>45565</v>
      </c>
      <c r="E498" s="74" t="s">
        <v>3660</v>
      </c>
      <c r="F498" s="58">
        <v>497</v>
      </c>
    </row>
    <row r="499" spans="1:6" ht="15" customHeight="1" x14ac:dyDescent="0.25">
      <c r="A499" s="74">
        <v>100</v>
      </c>
      <c r="B499" s="72">
        <v>546</v>
      </c>
      <c r="C499" s="73">
        <v>45200</v>
      </c>
      <c r="D499" s="73">
        <v>45565</v>
      </c>
      <c r="E499" s="74" t="s">
        <v>3660</v>
      </c>
      <c r="F499" s="58">
        <v>498</v>
      </c>
    </row>
    <row r="500" spans="1:6" ht="15" customHeight="1" x14ac:dyDescent="0.25">
      <c r="A500" s="74">
        <v>100</v>
      </c>
      <c r="B500" s="72">
        <v>547</v>
      </c>
      <c r="C500" s="73">
        <v>45200</v>
      </c>
      <c r="D500" s="73">
        <v>45565</v>
      </c>
      <c r="E500" s="74" t="s">
        <v>3660</v>
      </c>
      <c r="F500" s="58">
        <v>499</v>
      </c>
    </row>
    <row r="501" spans="1:6" ht="15" customHeight="1" x14ac:dyDescent="0.25">
      <c r="A501" s="74">
        <v>100</v>
      </c>
      <c r="B501" s="72">
        <v>548</v>
      </c>
      <c r="C501" s="73">
        <v>45200</v>
      </c>
      <c r="D501" s="73">
        <v>45565</v>
      </c>
      <c r="E501" s="74" t="s">
        <v>3660</v>
      </c>
      <c r="F501" s="58">
        <v>500</v>
      </c>
    </row>
    <row r="502" spans="1:6" ht="15" customHeight="1" x14ac:dyDescent="0.25">
      <c r="A502" s="74">
        <v>100</v>
      </c>
      <c r="B502" s="72">
        <v>549</v>
      </c>
      <c r="C502" s="73">
        <v>45200</v>
      </c>
      <c r="D502" s="73">
        <v>45565</v>
      </c>
      <c r="E502" s="74" t="s">
        <v>3660</v>
      </c>
      <c r="F502" s="58">
        <v>501</v>
      </c>
    </row>
    <row r="503" spans="1:6" ht="15" customHeight="1" x14ac:dyDescent="0.25">
      <c r="A503" s="74">
        <v>100</v>
      </c>
      <c r="B503" s="72">
        <v>550</v>
      </c>
      <c r="C503" s="73">
        <v>45200</v>
      </c>
      <c r="D503" s="73">
        <v>45565</v>
      </c>
      <c r="E503" s="74" t="s">
        <v>3660</v>
      </c>
      <c r="F503" s="58">
        <v>502</v>
      </c>
    </row>
    <row r="504" spans="1:6" ht="15" customHeight="1" x14ac:dyDescent="0.25">
      <c r="A504" s="74">
        <v>108</v>
      </c>
      <c r="B504" s="72">
        <v>551</v>
      </c>
      <c r="C504" s="73">
        <v>45200</v>
      </c>
      <c r="D504" s="73">
        <v>45565</v>
      </c>
      <c r="E504" s="74" t="s">
        <v>3660</v>
      </c>
      <c r="F504" s="58">
        <v>503</v>
      </c>
    </row>
    <row r="505" spans="1:6" ht="15" customHeight="1" x14ac:dyDescent="0.25">
      <c r="A505" s="74">
        <v>108</v>
      </c>
      <c r="B505" s="72">
        <v>552</v>
      </c>
      <c r="C505" s="73">
        <v>45200</v>
      </c>
      <c r="D505" s="73">
        <v>45565</v>
      </c>
      <c r="E505" s="74" t="s">
        <v>3660</v>
      </c>
      <c r="F505" s="58">
        <v>504</v>
      </c>
    </row>
    <row r="506" spans="1:6" ht="15" customHeight="1" x14ac:dyDescent="0.25">
      <c r="A506" s="74">
        <v>108</v>
      </c>
      <c r="B506" s="72">
        <v>553</v>
      </c>
      <c r="C506" s="73">
        <v>45200</v>
      </c>
      <c r="D506" s="73">
        <v>45565</v>
      </c>
      <c r="E506" s="74" t="s">
        <v>3660</v>
      </c>
      <c r="F506" s="58">
        <v>505</v>
      </c>
    </row>
    <row r="507" spans="1:6" ht="15" customHeight="1" x14ac:dyDescent="0.25">
      <c r="A507" s="74">
        <v>108</v>
      </c>
      <c r="B507" s="72">
        <v>554</v>
      </c>
      <c r="C507" s="73">
        <v>45200</v>
      </c>
      <c r="D507" s="73">
        <v>45565</v>
      </c>
      <c r="E507" s="74" t="s">
        <v>3660</v>
      </c>
      <c r="F507" s="58">
        <v>506</v>
      </c>
    </row>
    <row r="508" spans="1:6" ht="15" customHeight="1" x14ac:dyDescent="0.25">
      <c r="A508" s="74">
        <v>97</v>
      </c>
      <c r="B508" s="72">
        <v>557</v>
      </c>
      <c r="C508" s="73">
        <v>45200</v>
      </c>
      <c r="D508" s="73">
        <v>45565</v>
      </c>
      <c r="E508" s="74" t="s">
        <v>3660</v>
      </c>
      <c r="F508" s="58">
        <v>507</v>
      </c>
    </row>
    <row r="509" spans="1:6" ht="15" customHeight="1" x14ac:dyDescent="0.25">
      <c r="A509" s="74">
        <v>51</v>
      </c>
      <c r="B509" s="72">
        <v>558</v>
      </c>
      <c r="C509" s="73">
        <v>45200</v>
      </c>
      <c r="D509" s="73">
        <v>45565</v>
      </c>
      <c r="E509" s="74" t="s">
        <v>3660</v>
      </c>
      <c r="F509" s="58">
        <v>508</v>
      </c>
    </row>
    <row r="510" spans="1:6" ht="15" customHeight="1" x14ac:dyDescent="0.25">
      <c r="A510" s="74">
        <v>51</v>
      </c>
      <c r="B510" s="72">
        <v>559</v>
      </c>
      <c r="C510" s="73">
        <v>45200</v>
      </c>
      <c r="D510" s="73">
        <v>45565</v>
      </c>
      <c r="E510" s="74" t="s">
        <v>3660</v>
      </c>
      <c r="F510" s="58">
        <v>509</v>
      </c>
    </row>
    <row r="511" spans="1:6" ht="15" customHeight="1" x14ac:dyDescent="0.25">
      <c r="A511" s="74">
        <v>51</v>
      </c>
      <c r="B511" s="72">
        <v>560</v>
      </c>
      <c r="C511" s="73">
        <v>45200</v>
      </c>
      <c r="D511" s="73">
        <v>45565</v>
      </c>
      <c r="E511" s="74" t="s">
        <v>3660</v>
      </c>
      <c r="F511" s="58">
        <v>510</v>
      </c>
    </row>
    <row r="512" spans="1:6" ht="15" customHeight="1" x14ac:dyDescent="0.25">
      <c r="A512" s="74">
        <v>51</v>
      </c>
      <c r="B512" s="72">
        <v>561</v>
      </c>
      <c r="C512" s="73">
        <v>45200</v>
      </c>
      <c r="D512" s="73">
        <v>45565</v>
      </c>
      <c r="E512" s="74" t="s">
        <v>3660</v>
      </c>
      <c r="F512" s="58">
        <v>511</v>
      </c>
    </row>
    <row r="513" spans="1:6" ht="15" customHeight="1" x14ac:dyDescent="0.25">
      <c r="A513" s="74">
        <v>51</v>
      </c>
      <c r="B513" s="72">
        <v>562</v>
      </c>
      <c r="C513" s="73">
        <v>45200</v>
      </c>
      <c r="D513" s="73">
        <v>45565</v>
      </c>
      <c r="E513" s="74" t="s">
        <v>3660</v>
      </c>
      <c r="F513" s="58">
        <v>512</v>
      </c>
    </row>
    <row r="514" spans="1:6" ht="15" customHeight="1" x14ac:dyDescent="0.25">
      <c r="A514" s="74">
        <v>51</v>
      </c>
      <c r="B514" s="72">
        <v>563</v>
      </c>
      <c r="C514" s="73">
        <v>45200</v>
      </c>
      <c r="D514" s="73">
        <v>45565</v>
      </c>
      <c r="E514" s="74" t="s">
        <v>3660</v>
      </c>
      <c r="F514" s="58">
        <v>513</v>
      </c>
    </row>
    <row r="515" spans="1:6" ht="15" customHeight="1" x14ac:dyDescent="0.25">
      <c r="A515" s="74">
        <v>51</v>
      </c>
      <c r="B515" s="72">
        <v>564</v>
      </c>
      <c r="C515" s="73">
        <v>45200</v>
      </c>
      <c r="D515" s="73">
        <v>45565</v>
      </c>
      <c r="E515" s="74" t="s">
        <v>3660</v>
      </c>
      <c r="F515" s="58">
        <v>514</v>
      </c>
    </row>
    <row r="516" spans="1:6" ht="15" customHeight="1" x14ac:dyDescent="0.25">
      <c r="A516" s="74">
        <v>51</v>
      </c>
      <c r="B516" s="72">
        <v>565</v>
      </c>
      <c r="C516" s="73">
        <v>45200</v>
      </c>
      <c r="D516" s="73">
        <v>45565</v>
      </c>
      <c r="E516" s="74" t="s">
        <v>3660</v>
      </c>
      <c r="F516" s="58">
        <v>515</v>
      </c>
    </row>
    <row r="517" spans="1:6" ht="15" customHeight="1" x14ac:dyDescent="0.25">
      <c r="A517" s="74">
        <v>51</v>
      </c>
      <c r="B517" s="72">
        <v>566</v>
      </c>
      <c r="C517" s="73">
        <v>45200</v>
      </c>
      <c r="D517" s="73">
        <v>45565</v>
      </c>
      <c r="E517" s="74" t="s">
        <v>3660</v>
      </c>
      <c r="F517" s="58">
        <v>516</v>
      </c>
    </row>
    <row r="518" spans="1:6" ht="15" customHeight="1" x14ac:dyDescent="0.25">
      <c r="A518" s="74">
        <v>51</v>
      </c>
      <c r="B518" s="72">
        <v>567</v>
      </c>
      <c r="C518" s="73">
        <v>45200</v>
      </c>
      <c r="D518" s="73">
        <v>45565</v>
      </c>
      <c r="E518" s="74" t="s">
        <v>3660</v>
      </c>
      <c r="F518" s="58">
        <v>517</v>
      </c>
    </row>
    <row r="519" spans="1:6" ht="15" customHeight="1" x14ac:dyDescent="0.25">
      <c r="A519" s="74">
        <v>51</v>
      </c>
      <c r="B519" s="72">
        <v>568</v>
      </c>
      <c r="C519" s="73">
        <v>45200</v>
      </c>
      <c r="D519" s="73">
        <v>45565</v>
      </c>
      <c r="E519" s="74" t="s">
        <v>3660</v>
      </c>
      <c r="F519" s="58">
        <v>518</v>
      </c>
    </row>
    <row r="520" spans="1:6" ht="15" customHeight="1" x14ac:dyDescent="0.25">
      <c r="A520" s="74">
        <v>51</v>
      </c>
      <c r="B520" s="72">
        <v>569</v>
      </c>
      <c r="C520" s="73">
        <v>45200</v>
      </c>
      <c r="D520" s="73">
        <v>45565</v>
      </c>
      <c r="E520" s="74" t="s">
        <v>3660</v>
      </c>
      <c r="F520" s="58">
        <v>519</v>
      </c>
    </row>
    <row r="521" spans="1:6" ht="15" customHeight="1" x14ac:dyDescent="0.25">
      <c r="A521" s="74">
        <v>51</v>
      </c>
      <c r="B521" s="72">
        <v>570</v>
      </c>
      <c r="C521" s="73">
        <v>45200</v>
      </c>
      <c r="D521" s="73">
        <v>45565</v>
      </c>
      <c r="E521" s="74" t="s">
        <v>3660</v>
      </c>
      <c r="F521" s="58">
        <v>520</v>
      </c>
    </row>
    <row r="522" spans="1:6" ht="15" customHeight="1" x14ac:dyDescent="0.25">
      <c r="A522" s="74">
        <v>51</v>
      </c>
      <c r="B522" s="72">
        <v>571</v>
      </c>
      <c r="C522" s="73">
        <v>45200</v>
      </c>
      <c r="D522" s="73">
        <v>45565</v>
      </c>
      <c r="E522" s="74" t="s">
        <v>3660</v>
      </c>
      <c r="F522" s="58">
        <v>521</v>
      </c>
    </row>
    <row r="523" spans="1:6" ht="15" customHeight="1" x14ac:dyDescent="0.25">
      <c r="A523" s="74">
        <v>51</v>
      </c>
      <c r="B523" s="72">
        <v>572</v>
      </c>
      <c r="C523" s="73">
        <v>45200</v>
      </c>
      <c r="D523" s="73">
        <v>45565</v>
      </c>
      <c r="E523" s="74" t="s">
        <v>3660</v>
      </c>
      <c r="F523" s="58">
        <v>522</v>
      </c>
    </row>
    <row r="524" spans="1:6" ht="15" customHeight="1" x14ac:dyDescent="0.25">
      <c r="A524" s="74">
        <v>51</v>
      </c>
      <c r="B524" s="72">
        <v>573</v>
      </c>
      <c r="C524" s="73">
        <v>45200</v>
      </c>
      <c r="D524" s="73">
        <v>45565</v>
      </c>
      <c r="E524" s="74" t="s">
        <v>3660</v>
      </c>
      <c r="F524" s="58">
        <v>523</v>
      </c>
    </row>
    <row r="525" spans="1:6" ht="15" customHeight="1" x14ac:dyDescent="0.25">
      <c r="A525" s="74">
        <v>51</v>
      </c>
      <c r="B525" s="72">
        <v>574</v>
      </c>
      <c r="C525" s="73">
        <v>45200</v>
      </c>
      <c r="D525" s="73">
        <v>45565</v>
      </c>
      <c r="E525" s="74" t="s">
        <v>3660</v>
      </c>
      <c r="F525" s="58">
        <v>524</v>
      </c>
    </row>
    <row r="526" spans="1:6" ht="15" customHeight="1" x14ac:dyDescent="0.25">
      <c r="A526" s="74">
        <v>51</v>
      </c>
      <c r="B526" s="72">
        <v>575</v>
      </c>
      <c r="C526" s="73">
        <v>45200</v>
      </c>
      <c r="D526" s="73">
        <v>45565</v>
      </c>
      <c r="E526" s="74" t="s">
        <v>3660</v>
      </c>
      <c r="F526" s="58">
        <v>525</v>
      </c>
    </row>
    <row r="527" spans="1:6" ht="15" customHeight="1" x14ac:dyDescent="0.25">
      <c r="A527" s="74">
        <v>51</v>
      </c>
      <c r="B527" s="72">
        <v>576</v>
      </c>
      <c r="C527" s="73">
        <v>45200</v>
      </c>
      <c r="D527" s="73">
        <v>45565</v>
      </c>
      <c r="E527" s="74" t="s">
        <v>3660</v>
      </c>
      <c r="F527" s="58">
        <v>526</v>
      </c>
    </row>
    <row r="528" spans="1:6" ht="15" customHeight="1" x14ac:dyDescent="0.25">
      <c r="A528" s="74">
        <v>51</v>
      </c>
      <c r="B528" s="72">
        <v>577</v>
      </c>
      <c r="C528" s="73">
        <v>45200</v>
      </c>
      <c r="D528" s="73">
        <v>45565</v>
      </c>
      <c r="E528" s="74" t="s">
        <v>3660</v>
      </c>
      <c r="F528" s="58">
        <v>527</v>
      </c>
    </row>
    <row r="529" spans="1:6" ht="15" customHeight="1" x14ac:dyDescent="0.25">
      <c r="A529" s="74">
        <v>51</v>
      </c>
      <c r="B529" s="72">
        <v>578</v>
      </c>
      <c r="C529" s="73">
        <v>45200</v>
      </c>
      <c r="D529" s="73">
        <v>45565</v>
      </c>
      <c r="E529" s="74" t="s">
        <v>3660</v>
      </c>
      <c r="F529" s="58">
        <v>528</v>
      </c>
    </row>
    <row r="530" spans="1:6" ht="15" customHeight="1" x14ac:dyDescent="0.25">
      <c r="A530" s="74">
        <v>51</v>
      </c>
      <c r="B530" s="72">
        <v>579</v>
      </c>
      <c r="C530" s="73">
        <v>45200</v>
      </c>
      <c r="D530" s="73">
        <v>45565</v>
      </c>
      <c r="E530" s="74" t="s">
        <v>3660</v>
      </c>
      <c r="F530" s="58">
        <v>529</v>
      </c>
    </row>
    <row r="531" spans="1:6" ht="15" customHeight="1" x14ac:dyDescent="0.25">
      <c r="A531" s="74">
        <v>51</v>
      </c>
      <c r="B531" s="72">
        <v>580</v>
      </c>
      <c r="C531" s="73">
        <v>45200</v>
      </c>
      <c r="D531" s="73">
        <v>45565</v>
      </c>
      <c r="E531" s="74" t="s">
        <v>3660</v>
      </c>
      <c r="F531" s="58">
        <v>530</v>
      </c>
    </row>
    <row r="532" spans="1:6" ht="15" customHeight="1" x14ac:dyDescent="0.25">
      <c r="A532" s="74">
        <v>51</v>
      </c>
      <c r="B532" s="72">
        <v>581</v>
      </c>
      <c r="C532" s="73">
        <v>45200</v>
      </c>
      <c r="D532" s="73">
        <v>45565</v>
      </c>
      <c r="E532" s="74" t="s">
        <v>3660</v>
      </c>
      <c r="F532" s="58">
        <v>531</v>
      </c>
    </row>
    <row r="533" spans="1:6" ht="15" customHeight="1" x14ac:dyDescent="0.25">
      <c r="A533" s="74">
        <v>51</v>
      </c>
      <c r="B533" s="72">
        <v>582</v>
      </c>
      <c r="C533" s="73">
        <v>45200</v>
      </c>
      <c r="D533" s="73">
        <v>45565</v>
      </c>
      <c r="E533" s="74" t="s">
        <v>3660</v>
      </c>
      <c r="F533" s="58">
        <v>532</v>
      </c>
    </row>
    <row r="534" spans="1:6" ht="15" customHeight="1" x14ac:dyDescent="0.25">
      <c r="A534" s="74">
        <v>51</v>
      </c>
      <c r="B534" s="72">
        <v>583</v>
      </c>
      <c r="C534" s="73">
        <v>45200</v>
      </c>
      <c r="D534" s="73">
        <v>45565</v>
      </c>
      <c r="E534" s="74" t="s">
        <v>3660</v>
      </c>
      <c r="F534" s="58">
        <v>533</v>
      </c>
    </row>
    <row r="535" spans="1:6" ht="15" customHeight="1" x14ac:dyDescent="0.25">
      <c r="A535" s="74">
        <v>51</v>
      </c>
      <c r="B535" s="72">
        <v>584</v>
      </c>
      <c r="C535" s="73">
        <v>45200</v>
      </c>
      <c r="D535" s="73">
        <v>45565</v>
      </c>
      <c r="E535" s="74" t="s">
        <v>3660</v>
      </c>
      <c r="F535" s="58">
        <v>534</v>
      </c>
    </row>
    <row r="536" spans="1:6" ht="15" customHeight="1" x14ac:dyDescent="0.25">
      <c r="A536" s="74">
        <v>51</v>
      </c>
      <c r="B536" s="72">
        <v>585</v>
      </c>
      <c r="C536" s="73">
        <v>45200</v>
      </c>
      <c r="D536" s="73">
        <v>45565</v>
      </c>
      <c r="E536" s="74" t="s">
        <v>3660</v>
      </c>
      <c r="F536" s="58">
        <v>535</v>
      </c>
    </row>
    <row r="537" spans="1:6" ht="15" customHeight="1" x14ac:dyDescent="0.25">
      <c r="A537" s="74">
        <v>51</v>
      </c>
      <c r="B537" s="72">
        <v>586</v>
      </c>
      <c r="C537" s="73">
        <v>45200</v>
      </c>
      <c r="D537" s="73">
        <v>45565</v>
      </c>
      <c r="E537" s="74" t="s">
        <v>3660</v>
      </c>
      <c r="F537" s="58">
        <v>536</v>
      </c>
    </row>
    <row r="538" spans="1:6" ht="15" customHeight="1" x14ac:dyDescent="0.25">
      <c r="A538" s="74">
        <v>51</v>
      </c>
      <c r="B538" s="72">
        <v>587</v>
      </c>
      <c r="C538" s="73">
        <v>45200</v>
      </c>
      <c r="D538" s="73">
        <v>45565</v>
      </c>
      <c r="E538" s="74" t="s">
        <v>3660</v>
      </c>
      <c r="F538" s="58">
        <v>537</v>
      </c>
    </row>
    <row r="539" spans="1:6" ht="15" customHeight="1" x14ac:dyDescent="0.25">
      <c r="A539" s="74">
        <v>51</v>
      </c>
      <c r="B539" s="72">
        <v>588</v>
      </c>
      <c r="C539" s="73">
        <v>45200</v>
      </c>
      <c r="D539" s="73">
        <v>45565</v>
      </c>
      <c r="E539" s="74" t="s">
        <v>3660</v>
      </c>
      <c r="F539" s="58">
        <v>538</v>
      </c>
    </row>
    <row r="540" spans="1:6" ht="15" customHeight="1" x14ac:dyDescent="0.25">
      <c r="A540" s="74">
        <v>51</v>
      </c>
      <c r="B540" s="72">
        <v>589</v>
      </c>
      <c r="C540" s="73">
        <v>45200</v>
      </c>
      <c r="D540" s="73">
        <v>45565</v>
      </c>
      <c r="E540" s="74" t="s">
        <v>3660</v>
      </c>
      <c r="F540" s="58">
        <v>539</v>
      </c>
    </row>
    <row r="541" spans="1:6" ht="15" customHeight="1" x14ac:dyDescent="0.25">
      <c r="A541" s="74">
        <v>64</v>
      </c>
      <c r="B541" s="72">
        <v>590</v>
      </c>
      <c r="C541" s="73">
        <v>45200</v>
      </c>
      <c r="D541" s="73">
        <v>45565</v>
      </c>
      <c r="E541" s="74" t="s">
        <v>3660</v>
      </c>
      <c r="F541" s="58">
        <v>540</v>
      </c>
    </row>
    <row r="542" spans="1:6" ht="15" customHeight="1" x14ac:dyDescent="0.25">
      <c r="A542" s="74">
        <v>64</v>
      </c>
      <c r="B542" s="72">
        <v>591</v>
      </c>
      <c r="C542" s="73">
        <v>45200</v>
      </c>
      <c r="D542" s="73">
        <v>45565</v>
      </c>
      <c r="E542" s="74" t="s">
        <v>3660</v>
      </c>
      <c r="F542" s="58">
        <v>541</v>
      </c>
    </row>
    <row r="543" spans="1:6" ht="15" customHeight="1" x14ac:dyDescent="0.25">
      <c r="A543" s="74">
        <v>64</v>
      </c>
      <c r="B543" s="72">
        <v>592</v>
      </c>
      <c r="C543" s="73">
        <v>45200</v>
      </c>
      <c r="D543" s="73">
        <v>45565</v>
      </c>
      <c r="E543" s="74" t="s">
        <v>3660</v>
      </c>
      <c r="F543" s="58">
        <v>542</v>
      </c>
    </row>
    <row r="544" spans="1:6" ht="15" customHeight="1" x14ac:dyDescent="0.25">
      <c r="A544" s="74">
        <v>64</v>
      </c>
      <c r="B544" s="72">
        <v>593</v>
      </c>
      <c r="C544" s="73">
        <v>45200</v>
      </c>
      <c r="D544" s="73">
        <v>45565</v>
      </c>
      <c r="E544" s="74" t="s">
        <v>3660</v>
      </c>
      <c r="F544" s="58">
        <v>543</v>
      </c>
    </row>
    <row r="545" spans="1:6" ht="15" customHeight="1" x14ac:dyDescent="0.25">
      <c r="A545" s="74">
        <v>64</v>
      </c>
      <c r="B545" s="72">
        <v>594</v>
      </c>
      <c r="C545" s="73">
        <v>45200</v>
      </c>
      <c r="D545" s="73">
        <v>45565</v>
      </c>
      <c r="E545" s="74" t="s">
        <v>3660</v>
      </c>
      <c r="F545" s="58">
        <v>544</v>
      </c>
    </row>
    <row r="546" spans="1:6" ht="15" customHeight="1" x14ac:dyDescent="0.25">
      <c r="A546" s="74">
        <v>64</v>
      </c>
      <c r="B546" s="72">
        <v>595</v>
      </c>
      <c r="C546" s="73">
        <v>45200</v>
      </c>
      <c r="D546" s="73">
        <v>45565</v>
      </c>
      <c r="E546" s="74" t="s">
        <v>3660</v>
      </c>
      <c r="F546" s="58">
        <v>545</v>
      </c>
    </row>
    <row r="547" spans="1:6" ht="15" customHeight="1" x14ac:dyDescent="0.25">
      <c r="A547" s="74">
        <v>64</v>
      </c>
      <c r="B547" s="72">
        <v>596</v>
      </c>
      <c r="C547" s="73">
        <v>45200</v>
      </c>
      <c r="D547" s="73">
        <v>45565</v>
      </c>
      <c r="E547" s="74" t="s">
        <v>3660</v>
      </c>
      <c r="F547" s="58">
        <v>546</v>
      </c>
    </row>
    <row r="548" spans="1:6" ht="15" customHeight="1" x14ac:dyDescent="0.25">
      <c r="A548" s="74">
        <v>64</v>
      </c>
      <c r="B548" s="72">
        <v>597</v>
      </c>
      <c r="C548" s="73">
        <v>45200</v>
      </c>
      <c r="D548" s="73">
        <v>45565</v>
      </c>
      <c r="E548" s="74" t="s">
        <v>3660</v>
      </c>
      <c r="F548" s="58">
        <v>547</v>
      </c>
    </row>
    <row r="549" spans="1:6" ht="15" customHeight="1" x14ac:dyDescent="0.25">
      <c r="A549" s="74">
        <v>64</v>
      </c>
      <c r="B549" s="72">
        <v>598</v>
      </c>
      <c r="C549" s="73">
        <v>45200</v>
      </c>
      <c r="D549" s="73">
        <v>45565</v>
      </c>
      <c r="E549" s="74" t="s">
        <v>3660</v>
      </c>
      <c r="F549" s="58">
        <v>548</v>
      </c>
    </row>
    <row r="550" spans="1:6" ht="15" customHeight="1" x14ac:dyDescent="0.25">
      <c r="A550" s="74">
        <v>64</v>
      </c>
      <c r="B550" s="72">
        <v>599</v>
      </c>
      <c r="C550" s="73">
        <v>45200</v>
      </c>
      <c r="D550" s="73">
        <v>45565</v>
      </c>
      <c r="E550" s="74" t="s">
        <v>3660</v>
      </c>
      <c r="F550" s="58">
        <v>549</v>
      </c>
    </row>
    <row r="551" spans="1:6" ht="15" customHeight="1" x14ac:dyDescent="0.25">
      <c r="A551" s="74">
        <v>64</v>
      </c>
      <c r="B551" s="72">
        <v>600</v>
      </c>
      <c r="C551" s="73">
        <v>45200</v>
      </c>
      <c r="D551" s="73">
        <v>45565</v>
      </c>
      <c r="E551" s="74" t="s">
        <v>3660</v>
      </c>
      <c r="F551" s="58">
        <v>550</v>
      </c>
    </row>
    <row r="552" spans="1:6" ht="15" customHeight="1" x14ac:dyDescent="0.25">
      <c r="A552" s="74">
        <v>64</v>
      </c>
      <c r="B552" s="72">
        <v>601</v>
      </c>
      <c r="C552" s="73">
        <v>45200</v>
      </c>
      <c r="D552" s="73">
        <v>45565</v>
      </c>
      <c r="E552" s="74" t="s">
        <v>3660</v>
      </c>
      <c r="F552" s="58">
        <v>551</v>
      </c>
    </row>
    <row r="553" spans="1:6" ht="15" customHeight="1" x14ac:dyDescent="0.25">
      <c r="A553" s="74">
        <v>64</v>
      </c>
      <c r="B553" s="72">
        <v>602</v>
      </c>
      <c r="C553" s="73">
        <v>45200</v>
      </c>
      <c r="D553" s="73">
        <v>45565</v>
      </c>
      <c r="E553" s="74" t="s">
        <v>3660</v>
      </c>
      <c r="F553" s="58">
        <v>552</v>
      </c>
    </row>
    <row r="554" spans="1:6" ht="15" customHeight="1" x14ac:dyDescent="0.25">
      <c r="A554" s="74">
        <v>64</v>
      </c>
      <c r="B554" s="72">
        <v>603</v>
      </c>
      <c r="C554" s="73">
        <v>45200</v>
      </c>
      <c r="D554" s="73">
        <v>45565</v>
      </c>
      <c r="E554" s="74" t="s">
        <v>3660</v>
      </c>
      <c r="F554" s="58">
        <v>553</v>
      </c>
    </row>
    <row r="555" spans="1:6" ht="15" customHeight="1" x14ac:dyDescent="0.25">
      <c r="A555" s="74">
        <v>64</v>
      </c>
      <c r="B555" s="72">
        <v>604</v>
      </c>
      <c r="C555" s="73">
        <v>45200</v>
      </c>
      <c r="D555" s="73">
        <v>45565</v>
      </c>
      <c r="E555" s="74" t="s">
        <v>3660</v>
      </c>
      <c r="F555" s="58">
        <v>554</v>
      </c>
    </row>
    <row r="556" spans="1:6" ht="15" customHeight="1" x14ac:dyDescent="0.25">
      <c r="A556" s="74">
        <v>64</v>
      </c>
      <c r="B556" s="72">
        <v>605</v>
      </c>
      <c r="C556" s="73">
        <v>45200</v>
      </c>
      <c r="D556" s="73">
        <v>45565</v>
      </c>
      <c r="E556" s="74" t="s">
        <v>3660</v>
      </c>
      <c r="F556" s="58">
        <v>555</v>
      </c>
    </row>
    <row r="557" spans="1:6" ht="15" customHeight="1" x14ac:dyDescent="0.25">
      <c r="A557" s="74">
        <v>64</v>
      </c>
      <c r="B557" s="72">
        <v>606</v>
      </c>
      <c r="C557" s="73">
        <v>45200</v>
      </c>
      <c r="D557" s="73">
        <v>45565</v>
      </c>
      <c r="E557" s="74" t="s">
        <v>3660</v>
      </c>
      <c r="F557" s="58">
        <v>556</v>
      </c>
    </row>
    <row r="558" spans="1:6" ht="15" customHeight="1" x14ac:dyDescent="0.25">
      <c r="A558" s="74">
        <v>64</v>
      </c>
      <c r="B558" s="72">
        <v>607</v>
      </c>
      <c r="C558" s="73">
        <v>45200</v>
      </c>
      <c r="D558" s="73">
        <v>45565</v>
      </c>
      <c r="E558" s="74" t="s">
        <v>3660</v>
      </c>
      <c r="F558" s="58">
        <v>557</v>
      </c>
    </row>
    <row r="559" spans="1:6" ht="15" customHeight="1" x14ac:dyDescent="0.25">
      <c r="A559" s="74">
        <v>64</v>
      </c>
      <c r="B559" s="72">
        <v>608</v>
      </c>
      <c r="C559" s="73">
        <v>45200</v>
      </c>
      <c r="D559" s="73">
        <v>45565</v>
      </c>
      <c r="E559" s="74" t="s">
        <v>3660</v>
      </c>
      <c r="F559" s="58">
        <v>558</v>
      </c>
    </row>
    <row r="560" spans="1:6" ht="15" customHeight="1" x14ac:dyDescent="0.25">
      <c r="A560" s="74">
        <v>64</v>
      </c>
      <c r="B560" s="72">
        <v>609</v>
      </c>
      <c r="C560" s="73">
        <v>45200</v>
      </c>
      <c r="D560" s="73">
        <v>45565</v>
      </c>
      <c r="E560" s="74" t="s">
        <v>3660</v>
      </c>
      <c r="F560" s="58">
        <v>559</v>
      </c>
    </row>
    <row r="561" spans="1:6" ht="15" customHeight="1" x14ac:dyDescent="0.25">
      <c r="A561" s="74">
        <v>64</v>
      </c>
      <c r="B561" s="72">
        <v>610</v>
      </c>
      <c r="C561" s="73">
        <v>45200</v>
      </c>
      <c r="D561" s="73">
        <v>45565</v>
      </c>
      <c r="E561" s="74" t="s">
        <v>3660</v>
      </c>
      <c r="F561" s="58">
        <v>560</v>
      </c>
    </row>
    <row r="562" spans="1:6" ht="15" customHeight="1" x14ac:dyDescent="0.25">
      <c r="A562" s="74">
        <v>64</v>
      </c>
      <c r="B562" s="72">
        <v>611</v>
      </c>
      <c r="C562" s="73">
        <v>45200</v>
      </c>
      <c r="D562" s="73">
        <v>45565</v>
      </c>
      <c r="E562" s="74" t="s">
        <v>3660</v>
      </c>
      <c r="F562" s="58">
        <v>561</v>
      </c>
    </row>
    <row r="563" spans="1:6" ht="15" customHeight="1" x14ac:dyDescent="0.25">
      <c r="A563" s="74">
        <v>64</v>
      </c>
      <c r="B563" s="72">
        <v>612</v>
      </c>
      <c r="C563" s="73">
        <v>45200</v>
      </c>
      <c r="D563" s="73">
        <v>45565</v>
      </c>
      <c r="E563" s="74" t="s">
        <v>3660</v>
      </c>
      <c r="F563" s="58">
        <v>562</v>
      </c>
    </row>
    <row r="564" spans="1:6" ht="15" customHeight="1" x14ac:dyDescent="0.25">
      <c r="A564" s="74">
        <v>64</v>
      </c>
      <c r="B564" s="72">
        <v>613</v>
      </c>
      <c r="C564" s="73">
        <v>45200</v>
      </c>
      <c r="D564" s="73">
        <v>45565</v>
      </c>
      <c r="E564" s="74" t="s">
        <v>3660</v>
      </c>
      <c r="F564" s="58">
        <v>563</v>
      </c>
    </row>
    <row r="565" spans="1:6" ht="15" customHeight="1" x14ac:dyDescent="0.25">
      <c r="A565" s="74">
        <v>64</v>
      </c>
      <c r="B565" s="72">
        <v>614</v>
      </c>
      <c r="C565" s="73">
        <v>45200</v>
      </c>
      <c r="D565" s="73">
        <v>45565</v>
      </c>
      <c r="E565" s="74" t="s">
        <v>3660</v>
      </c>
      <c r="F565" s="58">
        <v>564</v>
      </c>
    </row>
    <row r="566" spans="1:6" ht="15" customHeight="1" x14ac:dyDescent="0.25">
      <c r="A566" s="74">
        <v>64</v>
      </c>
      <c r="B566" s="72">
        <v>615</v>
      </c>
      <c r="C566" s="73">
        <v>45200</v>
      </c>
      <c r="D566" s="73">
        <v>45565</v>
      </c>
      <c r="E566" s="74" t="s">
        <v>3660</v>
      </c>
      <c r="F566" s="58">
        <v>565</v>
      </c>
    </row>
    <row r="567" spans="1:6" ht="15" customHeight="1" x14ac:dyDescent="0.25">
      <c r="A567" s="74">
        <v>64</v>
      </c>
      <c r="B567" s="72">
        <v>616</v>
      </c>
      <c r="C567" s="73">
        <v>45200</v>
      </c>
      <c r="D567" s="73">
        <v>45565</v>
      </c>
      <c r="E567" s="74" t="s">
        <v>3660</v>
      </c>
      <c r="F567" s="58">
        <v>566</v>
      </c>
    </row>
    <row r="568" spans="1:6" ht="15" customHeight="1" x14ac:dyDescent="0.25">
      <c r="A568" s="74">
        <v>64</v>
      </c>
      <c r="B568" s="72">
        <v>617</v>
      </c>
      <c r="C568" s="73">
        <v>45200</v>
      </c>
      <c r="D568" s="73">
        <v>45565</v>
      </c>
      <c r="E568" s="74" t="s">
        <v>3660</v>
      </c>
      <c r="F568" s="58">
        <v>567</v>
      </c>
    </row>
    <row r="569" spans="1:6" ht="15" customHeight="1" x14ac:dyDescent="0.25">
      <c r="A569" s="74">
        <v>64</v>
      </c>
      <c r="B569" s="72">
        <v>618</v>
      </c>
      <c r="C569" s="73">
        <v>45200</v>
      </c>
      <c r="D569" s="73">
        <v>45565</v>
      </c>
      <c r="E569" s="74" t="s">
        <v>3660</v>
      </c>
      <c r="F569" s="58">
        <v>568</v>
      </c>
    </row>
    <row r="570" spans="1:6" ht="15" customHeight="1" x14ac:dyDescent="0.25">
      <c r="A570" s="74">
        <v>64</v>
      </c>
      <c r="B570" s="72">
        <v>619</v>
      </c>
      <c r="C570" s="73">
        <v>45200</v>
      </c>
      <c r="D570" s="73">
        <v>45565</v>
      </c>
      <c r="E570" s="74" t="s">
        <v>3660</v>
      </c>
      <c r="F570" s="58">
        <v>569</v>
      </c>
    </row>
    <row r="571" spans="1:6" ht="15" customHeight="1" x14ac:dyDescent="0.25">
      <c r="A571" s="74">
        <v>64</v>
      </c>
      <c r="B571" s="72">
        <v>620</v>
      </c>
      <c r="C571" s="73">
        <v>45200</v>
      </c>
      <c r="D571" s="73">
        <v>45565</v>
      </c>
      <c r="E571" s="74" t="s">
        <v>3660</v>
      </c>
      <c r="F571" s="58">
        <v>570</v>
      </c>
    </row>
    <row r="572" spans="1:6" ht="15" customHeight="1" x14ac:dyDescent="0.25">
      <c r="A572" s="74">
        <v>64</v>
      </c>
      <c r="B572" s="72">
        <v>621</v>
      </c>
      <c r="C572" s="73">
        <v>45200</v>
      </c>
      <c r="D572" s="73">
        <v>45565</v>
      </c>
      <c r="E572" s="74" t="s">
        <v>3660</v>
      </c>
      <c r="F572" s="58">
        <v>571</v>
      </c>
    </row>
    <row r="573" spans="1:6" ht="15" customHeight="1" x14ac:dyDescent="0.25">
      <c r="A573" s="74">
        <v>64</v>
      </c>
      <c r="B573" s="72">
        <v>622</v>
      </c>
      <c r="C573" s="73">
        <v>45200</v>
      </c>
      <c r="D573" s="73">
        <v>45565</v>
      </c>
      <c r="E573" s="74" t="s">
        <v>3660</v>
      </c>
      <c r="F573" s="58">
        <v>572</v>
      </c>
    </row>
    <row r="574" spans="1:6" ht="15" customHeight="1" x14ac:dyDescent="0.25">
      <c r="A574" s="74">
        <v>64</v>
      </c>
      <c r="B574" s="72">
        <v>623</v>
      </c>
      <c r="C574" s="73">
        <v>45200</v>
      </c>
      <c r="D574" s="73">
        <v>45565</v>
      </c>
      <c r="E574" s="74" t="s">
        <v>3660</v>
      </c>
      <c r="F574" s="58">
        <v>573</v>
      </c>
    </row>
    <row r="575" spans="1:6" ht="15" customHeight="1" x14ac:dyDescent="0.25">
      <c r="A575" s="74">
        <v>71</v>
      </c>
      <c r="B575" s="72">
        <v>624</v>
      </c>
      <c r="C575" s="73">
        <v>45200</v>
      </c>
      <c r="D575" s="73">
        <v>45565</v>
      </c>
      <c r="E575" s="74" t="s">
        <v>3660</v>
      </c>
      <c r="F575" s="58">
        <v>574</v>
      </c>
    </row>
    <row r="576" spans="1:6" ht="15" customHeight="1" x14ac:dyDescent="0.25">
      <c r="A576" s="74">
        <v>71</v>
      </c>
      <c r="B576" s="72">
        <v>625</v>
      </c>
      <c r="C576" s="73">
        <v>45200</v>
      </c>
      <c r="D576" s="73">
        <v>45565</v>
      </c>
      <c r="E576" s="74" t="s">
        <v>3660</v>
      </c>
      <c r="F576" s="58">
        <v>575</v>
      </c>
    </row>
    <row r="577" spans="1:6" ht="15" customHeight="1" x14ac:dyDescent="0.25">
      <c r="A577" s="74">
        <v>71</v>
      </c>
      <c r="B577" s="72">
        <v>626</v>
      </c>
      <c r="C577" s="73">
        <v>45200</v>
      </c>
      <c r="D577" s="73">
        <v>45565</v>
      </c>
      <c r="E577" s="74" t="s">
        <v>3660</v>
      </c>
      <c r="F577" s="58">
        <v>576</v>
      </c>
    </row>
    <row r="578" spans="1:6" ht="15" customHeight="1" x14ac:dyDescent="0.25">
      <c r="A578" s="74">
        <v>71</v>
      </c>
      <c r="B578" s="72">
        <v>627</v>
      </c>
      <c r="C578" s="73">
        <v>45200</v>
      </c>
      <c r="D578" s="73">
        <v>45565</v>
      </c>
      <c r="E578" s="74" t="s">
        <v>3660</v>
      </c>
      <c r="F578" s="58">
        <v>577</v>
      </c>
    </row>
    <row r="579" spans="1:6" ht="15" customHeight="1" x14ac:dyDescent="0.25">
      <c r="A579" s="74">
        <v>71</v>
      </c>
      <c r="B579" s="72">
        <v>628</v>
      </c>
      <c r="C579" s="73">
        <v>45200</v>
      </c>
      <c r="D579" s="73">
        <v>45565</v>
      </c>
      <c r="E579" s="74" t="s">
        <v>3660</v>
      </c>
      <c r="F579" s="58">
        <v>578</v>
      </c>
    </row>
    <row r="580" spans="1:6" ht="15" customHeight="1" x14ac:dyDescent="0.25">
      <c r="A580" s="74">
        <v>71</v>
      </c>
      <c r="B580" s="72">
        <v>629</v>
      </c>
      <c r="C580" s="73">
        <v>45200</v>
      </c>
      <c r="D580" s="73">
        <v>45565</v>
      </c>
      <c r="E580" s="74" t="s">
        <v>3660</v>
      </c>
      <c r="F580" s="58">
        <v>579</v>
      </c>
    </row>
    <row r="581" spans="1:6" ht="15" customHeight="1" x14ac:dyDescent="0.25">
      <c r="A581" s="74">
        <v>71</v>
      </c>
      <c r="B581" s="72">
        <v>630</v>
      </c>
      <c r="C581" s="73">
        <v>45200</v>
      </c>
      <c r="D581" s="73">
        <v>45565</v>
      </c>
      <c r="E581" s="74" t="s">
        <v>3660</v>
      </c>
      <c r="F581" s="58">
        <v>580</v>
      </c>
    </row>
    <row r="582" spans="1:6" ht="15" customHeight="1" x14ac:dyDescent="0.25">
      <c r="A582" s="74">
        <v>71</v>
      </c>
      <c r="B582" s="72">
        <v>631</v>
      </c>
      <c r="C582" s="73">
        <v>45200</v>
      </c>
      <c r="D582" s="73">
        <v>45565</v>
      </c>
      <c r="E582" s="74" t="s">
        <v>3660</v>
      </c>
      <c r="F582" s="58">
        <v>581</v>
      </c>
    </row>
    <row r="583" spans="1:6" ht="15" customHeight="1" x14ac:dyDescent="0.25">
      <c r="A583" s="74">
        <v>71</v>
      </c>
      <c r="B583" s="72">
        <v>632</v>
      </c>
      <c r="C583" s="73">
        <v>45200</v>
      </c>
      <c r="D583" s="73">
        <v>45565</v>
      </c>
      <c r="E583" s="74" t="s">
        <v>3660</v>
      </c>
      <c r="F583" s="58">
        <v>582</v>
      </c>
    </row>
    <row r="584" spans="1:6" ht="15" customHeight="1" x14ac:dyDescent="0.25">
      <c r="A584" s="74">
        <v>71</v>
      </c>
      <c r="B584" s="72">
        <v>633</v>
      </c>
      <c r="C584" s="73">
        <v>45200</v>
      </c>
      <c r="D584" s="73">
        <v>45565</v>
      </c>
      <c r="E584" s="74" t="s">
        <v>3660</v>
      </c>
      <c r="F584" s="58">
        <v>583</v>
      </c>
    </row>
    <row r="585" spans="1:6" ht="15" customHeight="1" x14ac:dyDescent="0.25">
      <c r="A585" s="74">
        <v>71</v>
      </c>
      <c r="B585" s="72">
        <v>634</v>
      </c>
      <c r="C585" s="73">
        <v>45200</v>
      </c>
      <c r="D585" s="73">
        <v>45565</v>
      </c>
      <c r="E585" s="74" t="s">
        <v>3660</v>
      </c>
      <c r="F585" s="58">
        <v>584</v>
      </c>
    </row>
    <row r="586" spans="1:6" ht="15" customHeight="1" x14ac:dyDescent="0.25">
      <c r="A586" s="74">
        <v>71</v>
      </c>
      <c r="B586" s="72">
        <v>635</v>
      </c>
      <c r="C586" s="73">
        <v>45200</v>
      </c>
      <c r="D586" s="73">
        <v>45565</v>
      </c>
      <c r="E586" s="74" t="s">
        <v>3660</v>
      </c>
      <c r="F586" s="58">
        <v>585</v>
      </c>
    </row>
    <row r="587" spans="1:6" ht="15" customHeight="1" x14ac:dyDescent="0.25">
      <c r="A587" s="74">
        <v>71</v>
      </c>
      <c r="B587" s="72">
        <v>636</v>
      </c>
      <c r="C587" s="73">
        <v>45200</v>
      </c>
      <c r="D587" s="73">
        <v>45565</v>
      </c>
      <c r="E587" s="74" t="s">
        <v>3660</v>
      </c>
      <c r="F587" s="58">
        <v>586</v>
      </c>
    </row>
    <row r="588" spans="1:6" ht="15" customHeight="1" x14ac:dyDescent="0.25">
      <c r="A588" s="74">
        <v>71</v>
      </c>
      <c r="B588" s="72">
        <v>637</v>
      </c>
      <c r="C588" s="73">
        <v>45200</v>
      </c>
      <c r="D588" s="73">
        <v>45565</v>
      </c>
      <c r="E588" s="74" t="s">
        <v>3660</v>
      </c>
      <c r="F588" s="58">
        <v>587</v>
      </c>
    </row>
    <row r="589" spans="1:6" ht="15" customHeight="1" x14ac:dyDescent="0.25">
      <c r="A589" s="74">
        <v>71</v>
      </c>
      <c r="B589" s="72">
        <v>638</v>
      </c>
      <c r="C589" s="73">
        <v>45200</v>
      </c>
      <c r="D589" s="73">
        <v>45565</v>
      </c>
      <c r="E589" s="74" t="s">
        <v>3660</v>
      </c>
      <c r="F589" s="58">
        <v>588</v>
      </c>
    </row>
    <row r="590" spans="1:6" ht="15" customHeight="1" x14ac:dyDescent="0.25">
      <c r="A590" s="74">
        <v>71</v>
      </c>
      <c r="B590" s="72">
        <v>639</v>
      </c>
      <c r="C590" s="73">
        <v>45200</v>
      </c>
      <c r="D590" s="73">
        <v>45565</v>
      </c>
      <c r="E590" s="74" t="s">
        <v>3660</v>
      </c>
      <c r="F590" s="58">
        <v>589</v>
      </c>
    </row>
    <row r="591" spans="1:6" ht="15" customHeight="1" x14ac:dyDescent="0.25">
      <c r="A591" s="74">
        <v>71</v>
      </c>
      <c r="B591" s="72">
        <v>640</v>
      </c>
      <c r="C591" s="73">
        <v>45200</v>
      </c>
      <c r="D591" s="73">
        <v>45565</v>
      </c>
      <c r="E591" s="74" t="s">
        <v>3660</v>
      </c>
      <c r="F591" s="58">
        <v>590</v>
      </c>
    </row>
    <row r="592" spans="1:6" ht="15" customHeight="1" x14ac:dyDescent="0.25">
      <c r="A592" s="74">
        <v>71</v>
      </c>
      <c r="B592" s="72">
        <v>641</v>
      </c>
      <c r="C592" s="73">
        <v>45200</v>
      </c>
      <c r="D592" s="73">
        <v>45565</v>
      </c>
      <c r="E592" s="74" t="s">
        <v>3660</v>
      </c>
      <c r="F592" s="58">
        <v>591</v>
      </c>
    </row>
    <row r="593" spans="1:6" ht="15" customHeight="1" x14ac:dyDescent="0.25">
      <c r="A593" s="74">
        <v>71</v>
      </c>
      <c r="B593" s="72">
        <v>642</v>
      </c>
      <c r="C593" s="73">
        <v>45200</v>
      </c>
      <c r="D593" s="73">
        <v>45565</v>
      </c>
      <c r="E593" s="74" t="s">
        <v>3660</v>
      </c>
      <c r="F593" s="58">
        <v>592</v>
      </c>
    </row>
    <row r="594" spans="1:6" ht="15" customHeight="1" x14ac:dyDescent="0.25">
      <c r="A594" s="74">
        <v>71</v>
      </c>
      <c r="B594" s="72">
        <v>643</v>
      </c>
      <c r="C594" s="73">
        <v>45200</v>
      </c>
      <c r="D594" s="73">
        <v>45565</v>
      </c>
      <c r="E594" s="74" t="s">
        <v>3660</v>
      </c>
      <c r="F594" s="58">
        <v>593</v>
      </c>
    </row>
    <row r="595" spans="1:6" ht="15" customHeight="1" x14ac:dyDescent="0.25">
      <c r="A595" s="74">
        <v>71</v>
      </c>
      <c r="B595" s="72">
        <v>644</v>
      </c>
      <c r="C595" s="73">
        <v>45200</v>
      </c>
      <c r="D595" s="73">
        <v>45565</v>
      </c>
      <c r="E595" s="74" t="s">
        <v>3660</v>
      </c>
      <c r="F595" s="58">
        <v>594</v>
      </c>
    </row>
    <row r="596" spans="1:6" ht="15" customHeight="1" x14ac:dyDescent="0.25">
      <c r="A596" s="74">
        <v>51</v>
      </c>
      <c r="B596" s="72">
        <v>649</v>
      </c>
      <c r="C596" s="73">
        <v>45200</v>
      </c>
      <c r="D596" s="73">
        <v>45565</v>
      </c>
      <c r="E596" s="74" t="s">
        <v>3660</v>
      </c>
      <c r="F596" s="58">
        <v>595</v>
      </c>
    </row>
    <row r="597" spans="1:6" ht="15" customHeight="1" x14ac:dyDescent="0.25">
      <c r="A597" s="74">
        <v>51</v>
      </c>
      <c r="B597" s="72">
        <v>650</v>
      </c>
      <c r="C597" s="73">
        <v>45200</v>
      </c>
      <c r="D597" s="73">
        <v>45565</v>
      </c>
      <c r="E597" s="74" t="s">
        <v>3660</v>
      </c>
      <c r="F597" s="58">
        <v>596</v>
      </c>
    </row>
    <row r="598" spans="1:6" ht="15" customHeight="1" x14ac:dyDescent="0.25">
      <c r="A598" s="74">
        <v>51</v>
      </c>
      <c r="B598" s="72">
        <v>651</v>
      </c>
      <c r="C598" s="73">
        <v>45200</v>
      </c>
      <c r="D598" s="73">
        <v>45565</v>
      </c>
      <c r="E598" s="74" t="s">
        <v>3660</v>
      </c>
      <c r="F598" s="58">
        <v>597</v>
      </c>
    </row>
    <row r="599" spans="1:6" ht="15" customHeight="1" x14ac:dyDescent="0.25">
      <c r="A599" s="74">
        <v>64</v>
      </c>
      <c r="B599" s="72">
        <v>652</v>
      </c>
      <c r="C599" s="73">
        <v>45200</v>
      </c>
      <c r="D599" s="73">
        <v>45565</v>
      </c>
      <c r="E599" s="74" t="s">
        <v>3660</v>
      </c>
      <c r="F599" s="58">
        <v>598</v>
      </c>
    </row>
    <row r="600" spans="1:6" ht="15" customHeight="1" x14ac:dyDescent="0.25">
      <c r="A600" s="74">
        <v>66</v>
      </c>
      <c r="B600" s="72">
        <v>653</v>
      </c>
      <c r="C600" s="73">
        <v>45200</v>
      </c>
      <c r="D600" s="73">
        <v>45565</v>
      </c>
      <c r="E600" s="74" t="s">
        <v>3660</v>
      </c>
      <c r="F600" s="58">
        <v>599</v>
      </c>
    </row>
    <row r="601" spans="1:6" ht="15" customHeight="1" x14ac:dyDescent="0.25">
      <c r="A601" s="74">
        <v>53</v>
      </c>
      <c r="B601" s="72">
        <v>654</v>
      </c>
      <c r="C601" s="73">
        <v>45200</v>
      </c>
      <c r="D601" s="73">
        <v>45565</v>
      </c>
      <c r="E601" s="74" t="s">
        <v>3660</v>
      </c>
      <c r="F601" s="58">
        <v>600</v>
      </c>
    </row>
    <row r="602" spans="1:6" ht="15" customHeight="1" x14ac:dyDescent="0.25">
      <c r="A602" s="74">
        <v>53</v>
      </c>
      <c r="B602" s="72">
        <v>655</v>
      </c>
      <c r="C602" s="73">
        <v>45200</v>
      </c>
      <c r="D602" s="73">
        <v>45565</v>
      </c>
      <c r="E602" s="74" t="s">
        <v>3660</v>
      </c>
      <c r="F602" s="58">
        <v>601</v>
      </c>
    </row>
    <row r="603" spans="1:6" ht="15" customHeight="1" x14ac:dyDescent="0.25">
      <c r="A603" s="74">
        <v>53</v>
      </c>
      <c r="B603" s="72">
        <v>656</v>
      </c>
      <c r="C603" s="73">
        <v>45200</v>
      </c>
      <c r="D603" s="73">
        <v>45565</v>
      </c>
      <c r="E603" s="74" t="s">
        <v>3660</v>
      </c>
      <c r="F603" s="58">
        <v>602</v>
      </c>
    </row>
    <row r="604" spans="1:6" ht="15" customHeight="1" x14ac:dyDescent="0.25">
      <c r="A604" s="74">
        <v>53</v>
      </c>
      <c r="B604" s="72">
        <v>657</v>
      </c>
      <c r="C604" s="73">
        <v>45200</v>
      </c>
      <c r="D604" s="73">
        <v>45565</v>
      </c>
      <c r="E604" s="74" t="s">
        <v>3660</v>
      </c>
      <c r="F604" s="58">
        <v>603</v>
      </c>
    </row>
    <row r="605" spans="1:6" ht="15" customHeight="1" x14ac:dyDescent="0.25">
      <c r="A605" s="74">
        <v>53</v>
      </c>
      <c r="B605" s="72">
        <v>658</v>
      </c>
      <c r="C605" s="73">
        <v>45200</v>
      </c>
      <c r="D605" s="73">
        <v>45565</v>
      </c>
      <c r="E605" s="74" t="s">
        <v>3660</v>
      </c>
      <c r="F605" s="58">
        <v>604</v>
      </c>
    </row>
    <row r="606" spans="1:6" ht="15" customHeight="1" x14ac:dyDescent="0.25">
      <c r="A606" s="74">
        <v>53</v>
      </c>
      <c r="B606" s="72">
        <v>659</v>
      </c>
      <c r="C606" s="73">
        <v>45200</v>
      </c>
      <c r="D606" s="73">
        <v>45565</v>
      </c>
      <c r="E606" s="74" t="s">
        <v>3660</v>
      </c>
      <c r="F606" s="58">
        <v>605</v>
      </c>
    </row>
    <row r="607" spans="1:6" ht="15" customHeight="1" x14ac:dyDescent="0.25">
      <c r="A607" s="74">
        <v>53</v>
      </c>
      <c r="B607" s="72">
        <v>660</v>
      </c>
      <c r="C607" s="73">
        <v>45200</v>
      </c>
      <c r="D607" s="73">
        <v>45565</v>
      </c>
      <c r="E607" s="74" t="s">
        <v>3660</v>
      </c>
      <c r="F607" s="58">
        <v>606</v>
      </c>
    </row>
    <row r="608" spans="1:6" ht="15" customHeight="1" x14ac:dyDescent="0.25">
      <c r="A608" s="74">
        <v>53</v>
      </c>
      <c r="B608" s="72">
        <v>661</v>
      </c>
      <c r="C608" s="73">
        <v>45200</v>
      </c>
      <c r="D608" s="73">
        <v>45565</v>
      </c>
      <c r="E608" s="74" t="s">
        <v>3660</v>
      </c>
      <c r="F608" s="58">
        <v>607</v>
      </c>
    </row>
    <row r="609" spans="1:6" ht="15" customHeight="1" x14ac:dyDescent="0.25">
      <c r="A609" s="74">
        <v>53</v>
      </c>
      <c r="B609" s="72">
        <v>662</v>
      </c>
      <c r="C609" s="73">
        <v>45200</v>
      </c>
      <c r="D609" s="73">
        <v>45565</v>
      </c>
      <c r="E609" s="74" t="s">
        <v>3660</v>
      </c>
      <c r="F609" s="58">
        <v>608</v>
      </c>
    </row>
    <row r="610" spans="1:6" ht="15" customHeight="1" x14ac:dyDescent="0.25">
      <c r="A610" s="74">
        <v>53</v>
      </c>
      <c r="B610" s="72">
        <v>663</v>
      </c>
      <c r="C610" s="73">
        <v>45200</v>
      </c>
      <c r="D610" s="73">
        <v>45565</v>
      </c>
      <c r="E610" s="74" t="s">
        <v>3660</v>
      </c>
      <c r="F610" s="58">
        <v>609</v>
      </c>
    </row>
    <row r="611" spans="1:6" ht="15" customHeight="1" x14ac:dyDescent="0.25">
      <c r="A611" s="74">
        <v>53</v>
      </c>
      <c r="B611" s="72">
        <v>664</v>
      </c>
      <c r="C611" s="73">
        <v>45200</v>
      </c>
      <c r="D611" s="73">
        <v>45565</v>
      </c>
      <c r="E611" s="74" t="s">
        <v>3660</v>
      </c>
      <c r="F611" s="58">
        <v>610</v>
      </c>
    </row>
    <row r="612" spans="1:6" ht="15" customHeight="1" x14ac:dyDescent="0.25">
      <c r="A612" s="74">
        <v>53</v>
      </c>
      <c r="B612" s="72">
        <v>665</v>
      </c>
      <c r="C612" s="73">
        <v>45200</v>
      </c>
      <c r="D612" s="73">
        <v>45565</v>
      </c>
      <c r="E612" s="74" t="s">
        <v>3660</v>
      </c>
      <c r="F612" s="58">
        <v>611</v>
      </c>
    </row>
    <row r="613" spans="1:6" ht="15" customHeight="1" x14ac:dyDescent="0.25">
      <c r="A613" s="74">
        <v>53</v>
      </c>
      <c r="B613" s="72">
        <v>666</v>
      </c>
      <c r="C613" s="73">
        <v>45200</v>
      </c>
      <c r="D613" s="73">
        <v>45565</v>
      </c>
      <c r="E613" s="74" t="s">
        <v>3660</v>
      </c>
      <c r="F613" s="58">
        <v>612</v>
      </c>
    </row>
    <row r="614" spans="1:6" ht="15" customHeight="1" x14ac:dyDescent="0.25">
      <c r="A614" s="74">
        <v>53</v>
      </c>
      <c r="B614" s="72">
        <v>667</v>
      </c>
      <c r="C614" s="73">
        <v>45200</v>
      </c>
      <c r="D614" s="73">
        <v>45565</v>
      </c>
      <c r="E614" s="74" t="s">
        <v>3660</v>
      </c>
      <c r="F614" s="58">
        <v>613</v>
      </c>
    </row>
    <row r="615" spans="1:6" ht="15" customHeight="1" x14ac:dyDescent="0.25">
      <c r="A615" s="74">
        <v>53</v>
      </c>
      <c r="B615" s="72">
        <v>668</v>
      </c>
      <c r="C615" s="73">
        <v>45200</v>
      </c>
      <c r="D615" s="73">
        <v>45565</v>
      </c>
      <c r="E615" s="74" t="s">
        <v>3660</v>
      </c>
      <c r="F615" s="58">
        <v>614</v>
      </c>
    </row>
    <row r="616" spans="1:6" ht="15" customHeight="1" x14ac:dyDescent="0.25">
      <c r="A616" s="74">
        <v>53</v>
      </c>
      <c r="B616" s="72">
        <v>669</v>
      </c>
      <c r="C616" s="73">
        <v>45200</v>
      </c>
      <c r="D616" s="73">
        <v>45565</v>
      </c>
      <c r="E616" s="74" t="s">
        <v>3660</v>
      </c>
      <c r="F616" s="58">
        <v>615</v>
      </c>
    </row>
    <row r="617" spans="1:6" ht="15" customHeight="1" x14ac:dyDescent="0.25">
      <c r="A617" s="74">
        <v>53</v>
      </c>
      <c r="B617" s="72">
        <v>670</v>
      </c>
      <c r="C617" s="73">
        <v>45200</v>
      </c>
      <c r="D617" s="73">
        <v>45565</v>
      </c>
      <c r="E617" s="74" t="s">
        <v>3660</v>
      </c>
      <c r="F617" s="58">
        <v>616</v>
      </c>
    </row>
    <row r="618" spans="1:6" ht="15" customHeight="1" x14ac:dyDescent="0.25">
      <c r="A618" s="74">
        <v>53</v>
      </c>
      <c r="B618" s="72">
        <v>671</v>
      </c>
      <c r="C618" s="73">
        <v>45200</v>
      </c>
      <c r="D618" s="73">
        <v>45565</v>
      </c>
      <c r="E618" s="74" t="s">
        <v>3660</v>
      </c>
      <c r="F618" s="58">
        <v>617</v>
      </c>
    </row>
    <row r="619" spans="1:6" ht="15" customHeight="1" x14ac:dyDescent="0.25">
      <c r="A619" s="74">
        <v>53</v>
      </c>
      <c r="B619" s="72">
        <v>672</v>
      </c>
      <c r="C619" s="73">
        <v>45200</v>
      </c>
      <c r="D619" s="73">
        <v>45565</v>
      </c>
      <c r="E619" s="74" t="s">
        <v>3660</v>
      </c>
      <c r="F619" s="58">
        <v>618</v>
      </c>
    </row>
    <row r="620" spans="1:6" ht="15" customHeight="1" x14ac:dyDescent="0.25">
      <c r="A620" s="74">
        <v>53</v>
      </c>
      <c r="B620" s="72">
        <v>673</v>
      </c>
      <c r="C620" s="73">
        <v>45200</v>
      </c>
      <c r="D620" s="73">
        <v>45565</v>
      </c>
      <c r="E620" s="74" t="s">
        <v>3660</v>
      </c>
      <c r="F620" s="58">
        <v>619</v>
      </c>
    </row>
    <row r="621" spans="1:6" ht="15" customHeight="1" x14ac:dyDescent="0.25">
      <c r="A621" s="74">
        <v>53</v>
      </c>
      <c r="B621" s="72">
        <v>674</v>
      </c>
      <c r="C621" s="73">
        <v>45200</v>
      </c>
      <c r="D621" s="73">
        <v>45565</v>
      </c>
      <c r="E621" s="74" t="s">
        <v>3660</v>
      </c>
      <c r="F621" s="58">
        <v>620</v>
      </c>
    </row>
    <row r="622" spans="1:6" ht="15" customHeight="1" x14ac:dyDescent="0.25">
      <c r="A622" s="74">
        <v>53</v>
      </c>
      <c r="B622" s="72">
        <v>675</v>
      </c>
      <c r="C622" s="73">
        <v>45200</v>
      </c>
      <c r="D622" s="73">
        <v>45565</v>
      </c>
      <c r="E622" s="74" t="s">
        <v>3660</v>
      </c>
      <c r="F622" s="58">
        <v>621</v>
      </c>
    </row>
    <row r="623" spans="1:6" ht="15" customHeight="1" x14ac:dyDescent="0.25">
      <c r="A623" s="74">
        <v>53</v>
      </c>
      <c r="B623" s="72">
        <v>676</v>
      </c>
      <c r="C623" s="73">
        <v>45200</v>
      </c>
      <c r="D623" s="73">
        <v>45565</v>
      </c>
      <c r="E623" s="74" t="s">
        <v>3660</v>
      </c>
      <c r="F623" s="58">
        <v>622</v>
      </c>
    </row>
    <row r="624" spans="1:6" ht="15" customHeight="1" x14ac:dyDescent="0.25">
      <c r="A624" s="74">
        <v>53</v>
      </c>
      <c r="B624" s="72">
        <v>677</v>
      </c>
      <c r="C624" s="73">
        <v>45200</v>
      </c>
      <c r="D624" s="73">
        <v>45565</v>
      </c>
      <c r="E624" s="74" t="s">
        <v>3660</v>
      </c>
      <c r="F624" s="58">
        <v>623</v>
      </c>
    </row>
    <row r="625" spans="1:6" ht="15" customHeight="1" x14ac:dyDescent="0.25">
      <c r="A625" s="74">
        <v>53</v>
      </c>
      <c r="B625" s="72">
        <v>678</v>
      </c>
      <c r="C625" s="73">
        <v>45200</v>
      </c>
      <c r="D625" s="73">
        <v>45565</v>
      </c>
      <c r="E625" s="74" t="s">
        <v>3660</v>
      </c>
      <c r="F625" s="58">
        <v>624</v>
      </c>
    </row>
    <row r="626" spans="1:6" ht="15" customHeight="1" x14ac:dyDescent="0.25">
      <c r="A626" s="74">
        <v>53</v>
      </c>
      <c r="B626" s="72">
        <v>679</v>
      </c>
      <c r="C626" s="73">
        <v>45200</v>
      </c>
      <c r="D626" s="73">
        <v>45565</v>
      </c>
      <c r="E626" s="74" t="s">
        <v>3660</v>
      </c>
      <c r="F626" s="58">
        <v>625</v>
      </c>
    </row>
    <row r="627" spans="1:6" ht="15" customHeight="1" x14ac:dyDescent="0.25">
      <c r="A627" s="74">
        <v>53</v>
      </c>
      <c r="B627" s="72">
        <v>680</v>
      </c>
      <c r="C627" s="73">
        <v>45200</v>
      </c>
      <c r="D627" s="73">
        <v>45565</v>
      </c>
      <c r="E627" s="74" t="s">
        <v>3660</v>
      </c>
      <c r="F627" s="58">
        <v>626</v>
      </c>
    </row>
    <row r="628" spans="1:6" ht="15" customHeight="1" x14ac:dyDescent="0.25">
      <c r="A628" s="74">
        <v>53</v>
      </c>
      <c r="B628" s="72">
        <v>681</v>
      </c>
      <c r="C628" s="73">
        <v>45200</v>
      </c>
      <c r="D628" s="73">
        <v>45565</v>
      </c>
      <c r="E628" s="74" t="s">
        <v>3660</v>
      </c>
      <c r="F628" s="58">
        <v>627</v>
      </c>
    </row>
    <row r="629" spans="1:6" ht="15" customHeight="1" x14ac:dyDescent="0.25">
      <c r="A629" s="74">
        <v>53</v>
      </c>
      <c r="B629" s="72">
        <v>682</v>
      </c>
      <c r="C629" s="73">
        <v>45200</v>
      </c>
      <c r="D629" s="73">
        <v>45565</v>
      </c>
      <c r="E629" s="74" t="s">
        <v>3660</v>
      </c>
      <c r="F629" s="58">
        <v>628</v>
      </c>
    </row>
    <row r="630" spans="1:6" ht="15" customHeight="1" x14ac:dyDescent="0.25">
      <c r="A630" s="74">
        <v>53</v>
      </c>
      <c r="B630" s="72">
        <v>683</v>
      </c>
      <c r="C630" s="73">
        <v>45200</v>
      </c>
      <c r="D630" s="73">
        <v>45565</v>
      </c>
      <c r="E630" s="74" t="s">
        <v>3660</v>
      </c>
      <c r="F630" s="58">
        <v>629</v>
      </c>
    </row>
    <row r="631" spans="1:6" ht="15" customHeight="1" x14ac:dyDescent="0.25">
      <c r="A631" s="74">
        <v>53</v>
      </c>
      <c r="B631" s="72">
        <v>684</v>
      </c>
      <c r="C631" s="73">
        <v>45200</v>
      </c>
      <c r="D631" s="73">
        <v>45565</v>
      </c>
      <c r="E631" s="74" t="s">
        <v>3660</v>
      </c>
      <c r="F631" s="58">
        <v>630</v>
      </c>
    </row>
    <row r="632" spans="1:6" ht="15" customHeight="1" x14ac:dyDescent="0.25">
      <c r="A632" s="74">
        <v>66</v>
      </c>
      <c r="B632" s="72">
        <v>685</v>
      </c>
      <c r="C632" s="73">
        <v>45200</v>
      </c>
      <c r="D632" s="73">
        <v>45565</v>
      </c>
      <c r="E632" s="74" t="s">
        <v>3660</v>
      </c>
      <c r="F632" s="58">
        <v>631</v>
      </c>
    </row>
    <row r="633" spans="1:6" ht="15" customHeight="1" x14ac:dyDescent="0.25">
      <c r="A633" s="74">
        <v>66</v>
      </c>
      <c r="B633" s="72">
        <v>686</v>
      </c>
      <c r="C633" s="73">
        <v>45200</v>
      </c>
      <c r="D633" s="73">
        <v>45565</v>
      </c>
      <c r="E633" s="74" t="s">
        <v>3660</v>
      </c>
      <c r="F633" s="58">
        <v>632</v>
      </c>
    </row>
    <row r="634" spans="1:6" ht="15" customHeight="1" x14ac:dyDescent="0.25">
      <c r="A634" s="74">
        <v>66</v>
      </c>
      <c r="B634" s="72">
        <v>687</v>
      </c>
      <c r="C634" s="73">
        <v>45200</v>
      </c>
      <c r="D634" s="73">
        <v>45565</v>
      </c>
      <c r="E634" s="74" t="s">
        <v>3660</v>
      </c>
      <c r="F634" s="58">
        <v>633</v>
      </c>
    </row>
    <row r="635" spans="1:6" ht="15" customHeight="1" x14ac:dyDescent="0.25">
      <c r="A635" s="74">
        <v>66</v>
      </c>
      <c r="B635" s="72">
        <v>688</v>
      </c>
      <c r="C635" s="73">
        <v>45200</v>
      </c>
      <c r="D635" s="73">
        <v>45565</v>
      </c>
      <c r="E635" s="74" t="s">
        <v>3660</v>
      </c>
      <c r="F635" s="58">
        <v>634</v>
      </c>
    </row>
    <row r="636" spans="1:6" ht="15" customHeight="1" x14ac:dyDescent="0.25">
      <c r="A636" s="74">
        <v>66</v>
      </c>
      <c r="B636" s="72">
        <v>689</v>
      </c>
      <c r="C636" s="73">
        <v>45200</v>
      </c>
      <c r="D636" s="73">
        <v>45565</v>
      </c>
      <c r="E636" s="74" t="s">
        <v>3660</v>
      </c>
      <c r="F636" s="58">
        <v>635</v>
      </c>
    </row>
    <row r="637" spans="1:6" ht="15" customHeight="1" x14ac:dyDescent="0.25">
      <c r="A637" s="74">
        <v>66</v>
      </c>
      <c r="B637" s="72">
        <v>690</v>
      </c>
      <c r="C637" s="73">
        <v>45200</v>
      </c>
      <c r="D637" s="73">
        <v>45565</v>
      </c>
      <c r="E637" s="74" t="s">
        <v>3660</v>
      </c>
      <c r="F637" s="58">
        <v>636</v>
      </c>
    </row>
    <row r="638" spans="1:6" ht="15" customHeight="1" x14ac:dyDescent="0.25">
      <c r="A638" s="74">
        <v>66</v>
      </c>
      <c r="B638" s="72">
        <v>691</v>
      </c>
      <c r="C638" s="73">
        <v>45200</v>
      </c>
      <c r="D638" s="73">
        <v>45565</v>
      </c>
      <c r="E638" s="74" t="s">
        <v>3660</v>
      </c>
      <c r="F638" s="58">
        <v>637</v>
      </c>
    </row>
    <row r="639" spans="1:6" ht="15" customHeight="1" x14ac:dyDescent="0.25">
      <c r="A639" s="74">
        <v>66</v>
      </c>
      <c r="B639" s="72">
        <v>692</v>
      </c>
      <c r="C639" s="73">
        <v>45200</v>
      </c>
      <c r="D639" s="73">
        <v>45565</v>
      </c>
      <c r="E639" s="74" t="s">
        <v>3660</v>
      </c>
      <c r="F639" s="58">
        <v>638</v>
      </c>
    </row>
    <row r="640" spans="1:6" ht="15" customHeight="1" x14ac:dyDescent="0.25">
      <c r="A640" s="74">
        <v>66</v>
      </c>
      <c r="B640" s="72">
        <v>693</v>
      </c>
      <c r="C640" s="73">
        <v>45200</v>
      </c>
      <c r="D640" s="73">
        <v>45565</v>
      </c>
      <c r="E640" s="74" t="s">
        <v>3660</v>
      </c>
      <c r="F640" s="58">
        <v>639</v>
      </c>
    </row>
    <row r="641" spans="1:6" ht="15" customHeight="1" x14ac:dyDescent="0.25">
      <c r="A641" s="74">
        <v>66</v>
      </c>
      <c r="B641" s="72">
        <v>694</v>
      </c>
      <c r="C641" s="73">
        <v>45200</v>
      </c>
      <c r="D641" s="73">
        <v>45565</v>
      </c>
      <c r="E641" s="74" t="s">
        <v>3660</v>
      </c>
      <c r="F641" s="58">
        <v>640</v>
      </c>
    </row>
    <row r="642" spans="1:6" ht="15" customHeight="1" x14ac:dyDescent="0.25">
      <c r="A642" s="74">
        <v>66</v>
      </c>
      <c r="B642" s="72">
        <v>695</v>
      </c>
      <c r="C642" s="73">
        <v>45200</v>
      </c>
      <c r="D642" s="73">
        <v>45565</v>
      </c>
      <c r="E642" s="74" t="s">
        <v>3660</v>
      </c>
      <c r="F642" s="58">
        <v>641</v>
      </c>
    </row>
    <row r="643" spans="1:6" ht="15" customHeight="1" x14ac:dyDescent="0.25">
      <c r="A643" s="74">
        <v>66</v>
      </c>
      <c r="B643" s="72">
        <v>696</v>
      </c>
      <c r="C643" s="73">
        <v>45200</v>
      </c>
      <c r="D643" s="73">
        <v>45565</v>
      </c>
      <c r="E643" s="74" t="s">
        <v>3660</v>
      </c>
      <c r="F643" s="58">
        <v>642</v>
      </c>
    </row>
    <row r="644" spans="1:6" ht="15" customHeight="1" x14ac:dyDescent="0.25">
      <c r="A644" s="74">
        <v>66</v>
      </c>
      <c r="B644" s="72">
        <v>697</v>
      </c>
      <c r="C644" s="73">
        <v>45200</v>
      </c>
      <c r="D644" s="73">
        <v>45565</v>
      </c>
      <c r="E644" s="74" t="s">
        <v>3660</v>
      </c>
      <c r="F644" s="58">
        <v>643</v>
      </c>
    </row>
    <row r="645" spans="1:6" ht="15" customHeight="1" x14ac:dyDescent="0.25">
      <c r="A645" s="74">
        <v>66</v>
      </c>
      <c r="B645" s="72">
        <v>698</v>
      </c>
      <c r="C645" s="73">
        <v>45200</v>
      </c>
      <c r="D645" s="73">
        <v>45565</v>
      </c>
      <c r="E645" s="74" t="s">
        <v>3660</v>
      </c>
      <c r="F645" s="58">
        <v>644</v>
      </c>
    </row>
    <row r="646" spans="1:6" ht="15" customHeight="1" x14ac:dyDescent="0.25">
      <c r="A646" s="74">
        <v>66</v>
      </c>
      <c r="B646" s="72">
        <v>699</v>
      </c>
      <c r="C646" s="73">
        <v>45200</v>
      </c>
      <c r="D646" s="73">
        <v>45565</v>
      </c>
      <c r="E646" s="74" t="s">
        <v>3660</v>
      </c>
      <c r="F646" s="58">
        <v>645</v>
      </c>
    </row>
    <row r="647" spans="1:6" ht="15" customHeight="1" x14ac:dyDescent="0.25">
      <c r="A647" s="74">
        <v>66</v>
      </c>
      <c r="B647" s="72">
        <v>700</v>
      </c>
      <c r="C647" s="73">
        <v>45200</v>
      </c>
      <c r="D647" s="73">
        <v>45565</v>
      </c>
      <c r="E647" s="74" t="s">
        <v>3660</v>
      </c>
      <c r="F647" s="58">
        <v>646</v>
      </c>
    </row>
    <row r="648" spans="1:6" ht="15" customHeight="1" x14ac:dyDescent="0.25">
      <c r="A648" s="74">
        <v>66</v>
      </c>
      <c r="B648" s="72">
        <v>701</v>
      </c>
      <c r="C648" s="73">
        <v>45200</v>
      </c>
      <c r="D648" s="73">
        <v>45565</v>
      </c>
      <c r="E648" s="74" t="s">
        <v>3660</v>
      </c>
      <c r="F648" s="58">
        <v>647</v>
      </c>
    </row>
    <row r="649" spans="1:6" ht="15" customHeight="1" x14ac:dyDescent="0.25">
      <c r="A649" s="74">
        <v>66</v>
      </c>
      <c r="B649" s="72">
        <v>702</v>
      </c>
      <c r="C649" s="73">
        <v>45200</v>
      </c>
      <c r="D649" s="73">
        <v>45565</v>
      </c>
      <c r="E649" s="74" t="s">
        <v>3660</v>
      </c>
      <c r="F649" s="58">
        <v>648</v>
      </c>
    </row>
    <row r="650" spans="1:6" ht="15" customHeight="1" x14ac:dyDescent="0.25">
      <c r="A650" s="74">
        <v>66</v>
      </c>
      <c r="B650" s="72">
        <v>703</v>
      </c>
      <c r="C650" s="73">
        <v>45200</v>
      </c>
      <c r="D650" s="73">
        <v>45565</v>
      </c>
      <c r="E650" s="74" t="s">
        <v>3660</v>
      </c>
      <c r="F650" s="58">
        <v>649</v>
      </c>
    </row>
    <row r="651" spans="1:6" ht="15" customHeight="1" x14ac:dyDescent="0.25">
      <c r="A651" s="74">
        <v>66</v>
      </c>
      <c r="B651" s="72">
        <v>704</v>
      </c>
      <c r="C651" s="73">
        <v>45200</v>
      </c>
      <c r="D651" s="73">
        <v>45565</v>
      </c>
      <c r="E651" s="74" t="s">
        <v>3660</v>
      </c>
      <c r="F651" s="58">
        <v>650</v>
      </c>
    </row>
    <row r="652" spans="1:6" ht="15" customHeight="1" x14ac:dyDescent="0.25">
      <c r="A652" s="74">
        <v>66</v>
      </c>
      <c r="B652" s="72">
        <v>705</v>
      </c>
      <c r="C652" s="73">
        <v>45200</v>
      </c>
      <c r="D652" s="73">
        <v>45565</v>
      </c>
      <c r="E652" s="74" t="s">
        <v>3660</v>
      </c>
      <c r="F652" s="58">
        <v>651</v>
      </c>
    </row>
    <row r="653" spans="1:6" ht="15" customHeight="1" x14ac:dyDescent="0.25">
      <c r="A653" s="74">
        <v>66</v>
      </c>
      <c r="B653" s="72">
        <v>706</v>
      </c>
      <c r="C653" s="73">
        <v>45200</v>
      </c>
      <c r="D653" s="73">
        <v>45565</v>
      </c>
      <c r="E653" s="74" t="s">
        <v>3660</v>
      </c>
      <c r="F653" s="58">
        <v>652</v>
      </c>
    </row>
    <row r="654" spans="1:6" ht="15" customHeight="1" x14ac:dyDescent="0.25">
      <c r="A654" s="74">
        <v>66</v>
      </c>
      <c r="B654" s="72">
        <v>707</v>
      </c>
      <c r="C654" s="73">
        <v>45200</v>
      </c>
      <c r="D654" s="73">
        <v>45565</v>
      </c>
      <c r="E654" s="74" t="s">
        <v>3660</v>
      </c>
      <c r="F654" s="58">
        <v>653</v>
      </c>
    </row>
    <row r="655" spans="1:6" ht="15" customHeight="1" x14ac:dyDescent="0.25">
      <c r="A655" s="74">
        <v>66</v>
      </c>
      <c r="B655" s="72">
        <v>708</v>
      </c>
      <c r="C655" s="73">
        <v>45200</v>
      </c>
      <c r="D655" s="73">
        <v>45565</v>
      </c>
      <c r="E655" s="74" t="s">
        <v>3660</v>
      </c>
      <c r="F655" s="58">
        <v>654</v>
      </c>
    </row>
    <row r="656" spans="1:6" ht="15" customHeight="1" x14ac:dyDescent="0.25">
      <c r="A656" s="74">
        <v>66</v>
      </c>
      <c r="B656" s="72">
        <v>709</v>
      </c>
      <c r="C656" s="73">
        <v>45200</v>
      </c>
      <c r="D656" s="73">
        <v>45565</v>
      </c>
      <c r="E656" s="74" t="s">
        <v>3660</v>
      </c>
      <c r="F656" s="58">
        <v>655</v>
      </c>
    </row>
    <row r="657" spans="1:6" ht="15" customHeight="1" x14ac:dyDescent="0.25">
      <c r="A657" s="74">
        <v>66</v>
      </c>
      <c r="B657" s="72">
        <v>710</v>
      </c>
      <c r="C657" s="73">
        <v>45200</v>
      </c>
      <c r="D657" s="73">
        <v>45565</v>
      </c>
      <c r="E657" s="74" t="s">
        <v>3660</v>
      </c>
      <c r="F657" s="58">
        <v>656</v>
      </c>
    </row>
    <row r="658" spans="1:6" ht="15" customHeight="1" x14ac:dyDescent="0.25">
      <c r="A658" s="74">
        <v>73</v>
      </c>
      <c r="B658" s="72">
        <v>711</v>
      </c>
      <c r="C658" s="73">
        <v>45200</v>
      </c>
      <c r="D658" s="73">
        <v>45565</v>
      </c>
      <c r="E658" s="74" t="s">
        <v>3660</v>
      </c>
      <c r="F658" s="58">
        <v>657</v>
      </c>
    </row>
    <row r="659" spans="1:6" ht="15" customHeight="1" x14ac:dyDescent="0.25">
      <c r="A659" s="74">
        <v>73</v>
      </c>
      <c r="B659" s="72">
        <v>712</v>
      </c>
      <c r="C659" s="73">
        <v>45200</v>
      </c>
      <c r="D659" s="73">
        <v>45565</v>
      </c>
      <c r="E659" s="74" t="s">
        <v>3660</v>
      </c>
      <c r="F659" s="58">
        <v>658</v>
      </c>
    </row>
    <row r="660" spans="1:6" ht="15" customHeight="1" x14ac:dyDescent="0.25">
      <c r="A660" s="74">
        <v>73</v>
      </c>
      <c r="B660" s="72">
        <v>713</v>
      </c>
      <c r="C660" s="73">
        <v>45200</v>
      </c>
      <c r="D660" s="73">
        <v>45565</v>
      </c>
      <c r="E660" s="74" t="s">
        <v>3660</v>
      </c>
      <c r="F660" s="58">
        <v>659</v>
      </c>
    </row>
    <row r="661" spans="1:6" ht="15" customHeight="1" x14ac:dyDescent="0.25">
      <c r="A661" s="74">
        <v>73</v>
      </c>
      <c r="B661" s="72">
        <v>714</v>
      </c>
      <c r="C661" s="73">
        <v>45200</v>
      </c>
      <c r="D661" s="73">
        <v>45565</v>
      </c>
      <c r="E661" s="74" t="s">
        <v>3660</v>
      </c>
      <c r="F661" s="58">
        <v>660</v>
      </c>
    </row>
    <row r="662" spans="1:6" ht="15" customHeight="1" x14ac:dyDescent="0.25">
      <c r="A662" s="74">
        <v>73</v>
      </c>
      <c r="B662" s="72">
        <v>715</v>
      </c>
      <c r="C662" s="73">
        <v>45200</v>
      </c>
      <c r="D662" s="73">
        <v>45565</v>
      </c>
      <c r="E662" s="74" t="s">
        <v>3660</v>
      </c>
      <c r="F662" s="58">
        <v>661</v>
      </c>
    </row>
    <row r="663" spans="1:6" ht="15" customHeight="1" x14ac:dyDescent="0.25">
      <c r="A663" s="74">
        <v>73</v>
      </c>
      <c r="B663" s="72">
        <v>716</v>
      </c>
      <c r="C663" s="73">
        <v>45200</v>
      </c>
      <c r="D663" s="73">
        <v>45565</v>
      </c>
      <c r="E663" s="74" t="s">
        <v>3660</v>
      </c>
      <c r="F663" s="58">
        <v>662</v>
      </c>
    </row>
    <row r="664" spans="1:6" ht="15" customHeight="1" x14ac:dyDescent="0.25">
      <c r="A664" s="74">
        <v>73</v>
      </c>
      <c r="B664" s="72">
        <v>717</v>
      </c>
      <c r="C664" s="73">
        <v>45200</v>
      </c>
      <c r="D664" s="73">
        <v>45565</v>
      </c>
      <c r="E664" s="74" t="s">
        <v>3660</v>
      </c>
      <c r="F664" s="58">
        <v>663</v>
      </c>
    </row>
    <row r="665" spans="1:6" ht="15" customHeight="1" x14ac:dyDescent="0.25">
      <c r="A665" s="74"/>
      <c r="B665" s="72">
        <v>718</v>
      </c>
      <c r="C665" s="73">
        <v>45200</v>
      </c>
      <c r="D665" s="73">
        <v>45565</v>
      </c>
      <c r="E665" s="74" t="s">
        <v>3660</v>
      </c>
      <c r="F665" s="58">
        <v>664</v>
      </c>
    </row>
    <row r="666" spans="1:6" ht="15" customHeight="1" x14ac:dyDescent="0.25">
      <c r="A666" s="74">
        <v>53</v>
      </c>
      <c r="B666" s="72">
        <v>719</v>
      </c>
      <c r="C666" s="73">
        <v>45200</v>
      </c>
      <c r="D666" s="73">
        <v>45565</v>
      </c>
      <c r="E666" s="74" t="s">
        <v>3660</v>
      </c>
      <c r="F666" s="58">
        <v>665</v>
      </c>
    </row>
    <row r="667" spans="1:6" ht="15" customHeight="1" x14ac:dyDescent="0.25">
      <c r="A667" s="74">
        <v>53</v>
      </c>
      <c r="B667" s="72">
        <v>720</v>
      </c>
      <c r="C667" s="73">
        <v>45200</v>
      </c>
      <c r="D667" s="73">
        <v>45565</v>
      </c>
      <c r="E667" s="74" t="s">
        <v>3660</v>
      </c>
      <c r="F667" s="58">
        <v>666</v>
      </c>
    </row>
    <row r="668" spans="1:6" ht="15" customHeight="1" x14ac:dyDescent="0.25">
      <c r="A668" s="74">
        <v>65</v>
      </c>
      <c r="B668" s="72">
        <v>721</v>
      </c>
      <c r="C668" s="73">
        <v>45200</v>
      </c>
      <c r="D668" s="73">
        <v>45565</v>
      </c>
      <c r="E668" s="74" t="s">
        <v>3660</v>
      </c>
      <c r="F668" s="58">
        <v>667</v>
      </c>
    </row>
    <row r="669" spans="1:6" ht="15" customHeight="1" x14ac:dyDescent="0.25">
      <c r="A669" s="74">
        <v>80</v>
      </c>
      <c r="B669" s="72">
        <v>722</v>
      </c>
      <c r="C669" s="73">
        <v>45200</v>
      </c>
      <c r="D669" s="73">
        <v>45565</v>
      </c>
      <c r="E669" s="74" t="s">
        <v>3660</v>
      </c>
      <c r="F669" s="58">
        <v>668</v>
      </c>
    </row>
    <row r="670" spans="1:6" ht="15" customHeight="1" x14ac:dyDescent="0.25">
      <c r="A670" s="74">
        <v>85</v>
      </c>
      <c r="B670" s="72">
        <v>723</v>
      </c>
      <c r="C670" s="73">
        <v>45200</v>
      </c>
      <c r="D670" s="73">
        <v>45565</v>
      </c>
      <c r="E670" s="74" t="s">
        <v>3660</v>
      </c>
      <c r="F670" s="58">
        <v>669</v>
      </c>
    </row>
    <row r="671" spans="1:6" ht="15" customHeight="1" x14ac:dyDescent="0.25">
      <c r="A671" s="74">
        <v>81</v>
      </c>
      <c r="B671" s="72">
        <v>726</v>
      </c>
      <c r="C671" s="73">
        <v>45200</v>
      </c>
      <c r="D671" s="73">
        <v>45565</v>
      </c>
      <c r="E671" s="74" t="s">
        <v>3660</v>
      </c>
      <c r="F671" s="58">
        <v>670</v>
      </c>
    </row>
    <row r="672" spans="1:6" ht="15" customHeight="1" x14ac:dyDescent="0.25">
      <c r="A672" s="74">
        <v>81</v>
      </c>
      <c r="B672" s="72">
        <v>727</v>
      </c>
      <c r="C672" s="73">
        <v>45200</v>
      </c>
      <c r="D672" s="73">
        <v>45565</v>
      </c>
      <c r="E672" s="74" t="s">
        <v>3660</v>
      </c>
      <c r="F672" s="58">
        <v>671</v>
      </c>
    </row>
    <row r="673" spans="1:6" ht="15" customHeight="1" x14ac:dyDescent="0.25">
      <c r="A673" s="74">
        <v>81</v>
      </c>
      <c r="B673" s="72">
        <v>728</v>
      </c>
      <c r="C673" s="73">
        <v>45200</v>
      </c>
      <c r="D673" s="73">
        <v>45565</v>
      </c>
      <c r="E673" s="74" t="s">
        <v>3660</v>
      </c>
      <c r="F673" s="58">
        <v>672</v>
      </c>
    </row>
    <row r="674" spans="1:6" ht="15" customHeight="1" x14ac:dyDescent="0.25">
      <c r="A674" s="74">
        <v>81</v>
      </c>
      <c r="B674" s="72">
        <v>729</v>
      </c>
      <c r="C674" s="73">
        <v>45200</v>
      </c>
      <c r="D674" s="73">
        <v>45565</v>
      </c>
      <c r="E674" s="74" t="s">
        <v>3660</v>
      </c>
      <c r="F674" s="58">
        <v>673</v>
      </c>
    </row>
    <row r="675" spans="1:6" ht="15" customHeight="1" x14ac:dyDescent="0.25">
      <c r="A675" s="74">
        <v>117</v>
      </c>
      <c r="B675" s="72">
        <v>730</v>
      </c>
      <c r="C675" s="73">
        <v>45200</v>
      </c>
      <c r="D675" s="73">
        <v>45565</v>
      </c>
      <c r="E675" s="74" t="s">
        <v>3660</v>
      </c>
      <c r="F675" s="58">
        <v>674</v>
      </c>
    </row>
    <row r="676" spans="1:6" ht="15" customHeight="1" x14ac:dyDescent="0.25">
      <c r="A676" s="74">
        <v>117</v>
      </c>
      <c r="B676" s="72">
        <v>731</v>
      </c>
      <c r="C676" s="73">
        <v>45200</v>
      </c>
      <c r="D676" s="73">
        <v>45565</v>
      </c>
      <c r="E676" s="74" t="s">
        <v>3660</v>
      </c>
      <c r="F676" s="58">
        <v>675</v>
      </c>
    </row>
    <row r="677" spans="1:6" ht="15" customHeight="1" x14ac:dyDescent="0.25">
      <c r="A677" s="74">
        <v>117</v>
      </c>
      <c r="B677" s="72">
        <v>732</v>
      </c>
      <c r="C677" s="73">
        <v>45200</v>
      </c>
      <c r="D677" s="73">
        <v>45565</v>
      </c>
      <c r="E677" s="74" t="s">
        <v>3660</v>
      </c>
      <c r="F677" s="58">
        <v>676</v>
      </c>
    </row>
    <row r="678" spans="1:6" ht="15" customHeight="1" x14ac:dyDescent="0.25">
      <c r="A678" s="74">
        <v>117</v>
      </c>
      <c r="B678" s="72">
        <v>733</v>
      </c>
      <c r="C678" s="73">
        <v>45200</v>
      </c>
      <c r="D678" s="73">
        <v>45565</v>
      </c>
      <c r="E678" s="74" t="s">
        <v>3660</v>
      </c>
      <c r="F678" s="58">
        <v>677</v>
      </c>
    </row>
    <row r="679" spans="1:6" ht="15" customHeight="1" x14ac:dyDescent="0.25">
      <c r="A679" s="74">
        <v>86</v>
      </c>
      <c r="B679" s="72">
        <v>734</v>
      </c>
      <c r="C679" s="73">
        <v>45200</v>
      </c>
      <c r="D679" s="73">
        <v>45565</v>
      </c>
      <c r="E679" s="74" t="s">
        <v>3660</v>
      </c>
      <c r="F679" s="58">
        <v>678</v>
      </c>
    </row>
    <row r="680" spans="1:6" ht="15" customHeight="1" x14ac:dyDescent="0.25">
      <c r="A680" s="74">
        <v>86</v>
      </c>
      <c r="B680" s="72">
        <v>735</v>
      </c>
      <c r="C680" s="73">
        <v>45200</v>
      </c>
      <c r="D680" s="73">
        <v>45565</v>
      </c>
      <c r="E680" s="74" t="s">
        <v>3660</v>
      </c>
      <c r="F680" s="58">
        <v>679</v>
      </c>
    </row>
    <row r="681" spans="1:6" ht="15" customHeight="1" x14ac:dyDescent="0.25">
      <c r="A681" s="74">
        <v>86</v>
      </c>
      <c r="B681" s="72">
        <v>736</v>
      </c>
      <c r="C681" s="73">
        <v>45200</v>
      </c>
      <c r="D681" s="73">
        <v>45565</v>
      </c>
      <c r="E681" s="74" t="s">
        <v>3660</v>
      </c>
      <c r="F681" s="58">
        <v>680</v>
      </c>
    </row>
    <row r="682" spans="1:6" ht="15" customHeight="1" x14ac:dyDescent="0.25">
      <c r="A682" s="74">
        <v>86</v>
      </c>
      <c r="B682" s="72">
        <v>737</v>
      </c>
      <c r="C682" s="73">
        <v>45200</v>
      </c>
      <c r="D682" s="73">
        <v>45565</v>
      </c>
      <c r="E682" s="74" t="s">
        <v>3660</v>
      </c>
      <c r="F682" s="58">
        <v>681</v>
      </c>
    </row>
    <row r="683" spans="1:6" ht="15" customHeight="1" x14ac:dyDescent="0.25">
      <c r="A683" s="74">
        <v>123</v>
      </c>
      <c r="B683" s="72">
        <v>738</v>
      </c>
      <c r="C683" s="73">
        <v>45200</v>
      </c>
      <c r="D683" s="73">
        <v>45565</v>
      </c>
      <c r="E683" s="74" t="s">
        <v>3660</v>
      </c>
      <c r="F683" s="58">
        <v>682</v>
      </c>
    </row>
    <row r="684" spans="1:6" ht="15" customHeight="1" x14ac:dyDescent="0.25">
      <c r="A684" s="74">
        <v>123</v>
      </c>
      <c r="B684" s="72">
        <v>739</v>
      </c>
      <c r="C684" s="73">
        <v>45200</v>
      </c>
      <c r="D684" s="73">
        <v>45565</v>
      </c>
      <c r="E684" s="74" t="s">
        <v>3660</v>
      </c>
      <c r="F684" s="58">
        <v>683</v>
      </c>
    </row>
    <row r="685" spans="1:6" ht="15" customHeight="1" x14ac:dyDescent="0.25">
      <c r="A685" s="74">
        <v>123</v>
      </c>
      <c r="B685" s="72">
        <v>740</v>
      </c>
      <c r="C685" s="73">
        <v>45200</v>
      </c>
      <c r="D685" s="73">
        <v>45565</v>
      </c>
      <c r="E685" s="74" t="s">
        <v>3660</v>
      </c>
      <c r="F685" s="58">
        <v>684</v>
      </c>
    </row>
    <row r="686" spans="1:6" ht="15" customHeight="1" x14ac:dyDescent="0.25">
      <c r="A686" s="74">
        <v>79</v>
      </c>
      <c r="B686" s="72">
        <v>744</v>
      </c>
      <c r="C686" s="73">
        <v>45200</v>
      </c>
      <c r="D686" s="73">
        <v>45565</v>
      </c>
      <c r="E686" s="74" t="s">
        <v>3660</v>
      </c>
      <c r="F686" s="58">
        <v>685</v>
      </c>
    </row>
    <row r="687" spans="1:6" ht="15" customHeight="1" x14ac:dyDescent="0.25">
      <c r="A687" s="74">
        <v>79</v>
      </c>
      <c r="B687" s="72">
        <v>745</v>
      </c>
      <c r="C687" s="73">
        <v>45200</v>
      </c>
      <c r="D687" s="73">
        <v>45565</v>
      </c>
      <c r="E687" s="74" t="s">
        <v>3660</v>
      </c>
      <c r="F687" s="58">
        <v>686</v>
      </c>
    </row>
    <row r="688" spans="1:6" ht="15" customHeight="1" x14ac:dyDescent="0.25">
      <c r="A688" s="74">
        <v>79</v>
      </c>
      <c r="B688" s="72">
        <v>746</v>
      </c>
      <c r="C688" s="73">
        <v>45200</v>
      </c>
      <c r="D688" s="73">
        <v>45565</v>
      </c>
      <c r="E688" s="74" t="s">
        <v>3660</v>
      </c>
      <c r="F688" s="58">
        <v>687</v>
      </c>
    </row>
    <row r="689" spans="1:6" ht="15" customHeight="1" x14ac:dyDescent="0.25">
      <c r="A689" s="74">
        <v>79</v>
      </c>
      <c r="B689" s="72">
        <v>747</v>
      </c>
      <c r="C689" s="73">
        <v>45200</v>
      </c>
      <c r="D689" s="73">
        <v>45565</v>
      </c>
      <c r="E689" s="74" t="s">
        <v>3660</v>
      </c>
      <c r="F689" s="58">
        <v>688</v>
      </c>
    </row>
    <row r="690" spans="1:6" ht="15" customHeight="1" x14ac:dyDescent="0.25">
      <c r="A690" s="74">
        <v>79</v>
      </c>
      <c r="B690" s="72">
        <v>748</v>
      </c>
      <c r="C690" s="73">
        <v>45200</v>
      </c>
      <c r="D690" s="73">
        <v>45565</v>
      </c>
      <c r="E690" s="74" t="s">
        <v>3660</v>
      </c>
      <c r="F690" s="58">
        <v>689</v>
      </c>
    </row>
    <row r="691" spans="1:6" ht="15" customHeight="1" x14ac:dyDescent="0.25">
      <c r="A691" s="74">
        <v>79</v>
      </c>
      <c r="B691" s="72">
        <v>749</v>
      </c>
      <c r="C691" s="73">
        <v>45200</v>
      </c>
      <c r="D691" s="73">
        <v>45565</v>
      </c>
      <c r="E691" s="74" t="s">
        <v>3660</v>
      </c>
      <c r="F691" s="58">
        <v>690</v>
      </c>
    </row>
    <row r="692" spans="1:6" ht="15" customHeight="1" x14ac:dyDescent="0.25">
      <c r="A692" s="74">
        <v>79</v>
      </c>
      <c r="B692" s="72">
        <v>750</v>
      </c>
      <c r="C692" s="73">
        <v>45200</v>
      </c>
      <c r="D692" s="73">
        <v>45565</v>
      </c>
      <c r="E692" s="74" t="s">
        <v>3660</v>
      </c>
      <c r="F692" s="58">
        <v>691</v>
      </c>
    </row>
    <row r="693" spans="1:6" ht="15" customHeight="1" x14ac:dyDescent="0.25">
      <c r="A693" s="74">
        <v>115</v>
      </c>
      <c r="B693" s="72">
        <v>751</v>
      </c>
      <c r="C693" s="73">
        <v>45200</v>
      </c>
      <c r="D693" s="73">
        <v>45565</v>
      </c>
      <c r="E693" s="74" t="s">
        <v>3660</v>
      </c>
      <c r="F693" s="58">
        <v>692</v>
      </c>
    </row>
    <row r="694" spans="1:6" ht="15" customHeight="1" x14ac:dyDescent="0.25">
      <c r="A694" s="74">
        <v>115</v>
      </c>
      <c r="B694" s="72">
        <v>752</v>
      </c>
      <c r="C694" s="73">
        <v>45200</v>
      </c>
      <c r="D694" s="73">
        <v>45565</v>
      </c>
      <c r="E694" s="74" t="s">
        <v>3660</v>
      </c>
      <c r="F694" s="58">
        <v>693</v>
      </c>
    </row>
    <row r="695" spans="1:6" ht="15" customHeight="1" x14ac:dyDescent="0.25">
      <c r="A695" s="74">
        <v>115</v>
      </c>
      <c r="B695" s="72">
        <v>753</v>
      </c>
      <c r="C695" s="73">
        <v>45200</v>
      </c>
      <c r="D695" s="73">
        <v>45565</v>
      </c>
      <c r="E695" s="74" t="s">
        <v>3660</v>
      </c>
      <c r="F695" s="58">
        <v>694</v>
      </c>
    </row>
    <row r="696" spans="1:6" ht="15" customHeight="1" x14ac:dyDescent="0.25">
      <c r="A696" s="74">
        <v>115</v>
      </c>
      <c r="B696" s="72">
        <v>754</v>
      </c>
      <c r="C696" s="73">
        <v>45200</v>
      </c>
      <c r="D696" s="73">
        <v>45565</v>
      </c>
      <c r="E696" s="74" t="s">
        <v>3660</v>
      </c>
      <c r="F696" s="58">
        <v>695</v>
      </c>
    </row>
    <row r="697" spans="1:6" ht="15" customHeight="1" x14ac:dyDescent="0.25">
      <c r="A697" s="74">
        <v>84</v>
      </c>
      <c r="B697" s="72">
        <v>755</v>
      </c>
      <c r="C697" s="73">
        <v>45200</v>
      </c>
      <c r="D697" s="73">
        <v>45565</v>
      </c>
      <c r="E697" s="74" t="s">
        <v>3660</v>
      </c>
      <c r="F697" s="58">
        <v>696</v>
      </c>
    </row>
    <row r="698" spans="1:6" ht="15" customHeight="1" x14ac:dyDescent="0.25">
      <c r="A698" s="74">
        <v>84</v>
      </c>
      <c r="B698" s="72">
        <v>756</v>
      </c>
      <c r="C698" s="73">
        <v>45200</v>
      </c>
      <c r="D698" s="73">
        <v>45565</v>
      </c>
      <c r="E698" s="74" t="s">
        <v>3660</v>
      </c>
      <c r="F698" s="58">
        <v>697</v>
      </c>
    </row>
    <row r="699" spans="1:6" ht="15" customHeight="1" x14ac:dyDescent="0.25">
      <c r="A699" s="74">
        <v>84</v>
      </c>
      <c r="B699" s="72">
        <v>757</v>
      </c>
      <c r="C699" s="73">
        <v>45200</v>
      </c>
      <c r="D699" s="73">
        <v>45565</v>
      </c>
      <c r="E699" s="74" t="s">
        <v>3660</v>
      </c>
      <c r="F699" s="58">
        <v>698</v>
      </c>
    </row>
    <row r="700" spans="1:6" ht="15" customHeight="1" x14ac:dyDescent="0.25">
      <c r="A700" s="74">
        <v>121</v>
      </c>
      <c r="B700" s="72">
        <v>758</v>
      </c>
      <c r="C700" s="73">
        <v>45200</v>
      </c>
      <c r="D700" s="73">
        <v>45565</v>
      </c>
      <c r="E700" s="74" t="s">
        <v>3660</v>
      </c>
      <c r="F700" s="58">
        <v>699</v>
      </c>
    </row>
    <row r="701" spans="1:6" ht="15" customHeight="1" x14ac:dyDescent="0.25">
      <c r="A701" s="74">
        <v>121</v>
      </c>
      <c r="B701" s="72">
        <v>759</v>
      </c>
      <c r="C701" s="73">
        <v>45200</v>
      </c>
      <c r="D701" s="73">
        <v>45565</v>
      </c>
      <c r="E701" s="74" t="s">
        <v>3660</v>
      </c>
      <c r="F701" s="58">
        <v>700</v>
      </c>
    </row>
    <row r="702" spans="1:6" ht="15" customHeight="1" x14ac:dyDescent="0.25">
      <c r="A702" s="74">
        <v>121</v>
      </c>
      <c r="B702" s="72">
        <v>760</v>
      </c>
      <c r="C702" s="73">
        <v>45200</v>
      </c>
      <c r="D702" s="73">
        <v>45565</v>
      </c>
      <c r="E702" s="74" t="s">
        <v>3660</v>
      </c>
      <c r="F702" s="58">
        <v>701</v>
      </c>
    </row>
    <row r="703" spans="1:6" ht="15" customHeight="1" x14ac:dyDescent="0.25">
      <c r="A703" s="74">
        <v>130</v>
      </c>
      <c r="B703" s="72">
        <v>764</v>
      </c>
      <c r="C703" s="73">
        <v>45200</v>
      </c>
      <c r="D703" s="73">
        <v>45565</v>
      </c>
      <c r="E703" s="74" t="s">
        <v>3660</v>
      </c>
      <c r="F703" s="58">
        <v>702</v>
      </c>
    </row>
    <row r="704" spans="1:6" ht="15" customHeight="1" x14ac:dyDescent="0.25">
      <c r="A704" s="74">
        <v>130</v>
      </c>
      <c r="B704" s="72">
        <v>765</v>
      </c>
      <c r="C704" s="73">
        <v>45200</v>
      </c>
      <c r="D704" s="73">
        <v>45565</v>
      </c>
      <c r="E704" s="74" t="s">
        <v>3660</v>
      </c>
      <c r="F704" s="58">
        <v>703</v>
      </c>
    </row>
    <row r="705" spans="1:6" ht="15" customHeight="1" x14ac:dyDescent="0.25">
      <c r="A705" s="74">
        <v>134</v>
      </c>
      <c r="B705" s="72">
        <v>766</v>
      </c>
      <c r="C705" s="73">
        <v>45200</v>
      </c>
      <c r="D705" s="73">
        <v>45565</v>
      </c>
      <c r="E705" s="74" t="s">
        <v>3660</v>
      </c>
      <c r="F705" s="58">
        <v>704</v>
      </c>
    </row>
    <row r="706" spans="1:6" ht="15" customHeight="1" x14ac:dyDescent="0.25">
      <c r="A706" s="74">
        <v>134</v>
      </c>
      <c r="B706" s="72">
        <v>767</v>
      </c>
      <c r="C706" s="73">
        <v>45200</v>
      </c>
      <c r="D706" s="73">
        <v>45565</v>
      </c>
      <c r="E706" s="74" t="s">
        <v>3660</v>
      </c>
      <c r="F706" s="58">
        <v>705</v>
      </c>
    </row>
    <row r="707" spans="1:6" ht="15" customHeight="1" x14ac:dyDescent="0.25">
      <c r="A707" s="74">
        <v>134</v>
      </c>
      <c r="B707" s="72">
        <v>768</v>
      </c>
      <c r="C707" s="73">
        <v>45200</v>
      </c>
      <c r="D707" s="73">
        <v>45565</v>
      </c>
      <c r="E707" s="74" t="s">
        <v>3660</v>
      </c>
      <c r="F707" s="58">
        <v>706</v>
      </c>
    </row>
    <row r="708" spans="1:6" ht="15" customHeight="1" x14ac:dyDescent="0.25">
      <c r="A708" s="74">
        <v>134</v>
      </c>
      <c r="B708" s="72">
        <v>769</v>
      </c>
      <c r="C708" s="73">
        <v>45200</v>
      </c>
      <c r="D708" s="73">
        <v>45565</v>
      </c>
      <c r="E708" s="74" t="s">
        <v>3660</v>
      </c>
      <c r="F708" s="58">
        <v>707</v>
      </c>
    </row>
    <row r="709" spans="1:6" ht="15" customHeight="1" x14ac:dyDescent="0.25">
      <c r="A709" s="74">
        <v>131</v>
      </c>
      <c r="B709" s="72">
        <v>773</v>
      </c>
      <c r="C709" s="73">
        <v>45200</v>
      </c>
      <c r="D709" s="73">
        <v>45565</v>
      </c>
      <c r="E709" s="74" t="s">
        <v>3660</v>
      </c>
      <c r="F709" s="58">
        <v>708</v>
      </c>
    </row>
    <row r="710" spans="1:6" ht="15" customHeight="1" x14ac:dyDescent="0.25">
      <c r="A710" s="74">
        <v>131</v>
      </c>
      <c r="B710" s="72">
        <v>774</v>
      </c>
      <c r="C710" s="73">
        <v>45200</v>
      </c>
      <c r="D710" s="73">
        <v>45565</v>
      </c>
      <c r="E710" s="74" t="s">
        <v>3660</v>
      </c>
      <c r="F710" s="58">
        <v>709</v>
      </c>
    </row>
    <row r="711" spans="1:6" ht="15" customHeight="1" x14ac:dyDescent="0.25">
      <c r="A711" s="74">
        <v>135</v>
      </c>
      <c r="B711" s="72">
        <v>775</v>
      </c>
      <c r="C711" s="73">
        <v>45200</v>
      </c>
      <c r="D711" s="73">
        <v>45565</v>
      </c>
      <c r="E711" s="74" t="s">
        <v>3660</v>
      </c>
      <c r="F711" s="58">
        <v>710</v>
      </c>
    </row>
    <row r="712" spans="1:6" ht="15" customHeight="1" x14ac:dyDescent="0.25">
      <c r="A712" s="74">
        <v>135</v>
      </c>
      <c r="B712" s="72">
        <v>776</v>
      </c>
      <c r="C712" s="73">
        <v>45200</v>
      </c>
      <c r="D712" s="73">
        <v>45565</v>
      </c>
      <c r="E712" s="74" t="s">
        <v>3660</v>
      </c>
      <c r="F712" s="58">
        <v>711</v>
      </c>
    </row>
    <row r="713" spans="1:6" ht="15" customHeight="1" x14ac:dyDescent="0.25">
      <c r="A713" s="74">
        <v>135</v>
      </c>
      <c r="B713" s="72">
        <v>777</v>
      </c>
      <c r="C713" s="73">
        <v>45200</v>
      </c>
      <c r="D713" s="73">
        <v>45565</v>
      </c>
      <c r="E713" s="74" t="s">
        <v>3660</v>
      </c>
      <c r="F713" s="58">
        <v>712</v>
      </c>
    </row>
    <row r="714" spans="1:6" ht="15" customHeight="1" x14ac:dyDescent="0.25">
      <c r="A714" s="74">
        <v>135</v>
      </c>
      <c r="B714" s="72">
        <v>780</v>
      </c>
      <c r="C714" s="73">
        <v>45200</v>
      </c>
      <c r="D714" s="73">
        <v>45565</v>
      </c>
      <c r="E714" s="74" t="s">
        <v>3660</v>
      </c>
      <c r="F714" s="58">
        <v>713</v>
      </c>
    </row>
    <row r="715" spans="1:6" ht="15" customHeight="1" x14ac:dyDescent="0.25">
      <c r="A715" s="74">
        <v>135</v>
      </c>
      <c r="B715" s="72">
        <v>781</v>
      </c>
      <c r="C715" s="73">
        <v>45200</v>
      </c>
      <c r="D715" s="73">
        <v>45565</v>
      </c>
      <c r="E715" s="74" t="s">
        <v>3660</v>
      </c>
      <c r="F715" s="58">
        <v>714</v>
      </c>
    </row>
    <row r="716" spans="1:6" ht="15" customHeight="1" x14ac:dyDescent="0.25">
      <c r="A716" s="74">
        <v>133</v>
      </c>
      <c r="B716" s="72">
        <v>782</v>
      </c>
      <c r="C716" s="73">
        <v>45200</v>
      </c>
      <c r="D716" s="73">
        <v>45565</v>
      </c>
      <c r="E716" s="74" t="s">
        <v>3660</v>
      </c>
      <c r="F716" s="58">
        <v>715</v>
      </c>
    </row>
    <row r="717" spans="1:6" ht="15" customHeight="1" x14ac:dyDescent="0.25">
      <c r="A717" s="74">
        <v>129</v>
      </c>
      <c r="B717" s="72">
        <v>783</v>
      </c>
      <c r="C717" s="73">
        <v>45200</v>
      </c>
      <c r="D717" s="73">
        <v>45565</v>
      </c>
      <c r="E717" s="74" t="s">
        <v>3660</v>
      </c>
      <c r="F717" s="58">
        <v>716</v>
      </c>
    </row>
    <row r="718" spans="1:6" ht="15" customHeight="1" x14ac:dyDescent="0.25">
      <c r="A718" s="74">
        <v>133</v>
      </c>
      <c r="B718" s="72">
        <v>784</v>
      </c>
      <c r="C718" s="73">
        <v>45200</v>
      </c>
      <c r="D718" s="73">
        <v>45565</v>
      </c>
      <c r="E718" s="74" t="s">
        <v>3660</v>
      </c>
      <c r="F718" s="58">
        <v>717</v>
      </c>
    </row>
    <row r="719" spans="1:6" x14ac:dyDescent="0.25">
      <c r="A719" s="74">
        <v>133</v>
      </c>
      <c r="B719" s="72">
        <v>785</v>
      </c>
      <c r="C719" s="73">
        <v>45200</v>
      </c>
      <c r="D719" s="73">
        <v>45565</v>
      </c>
      <c r="E719" s="74" t="s">
        <v>3660</v>
      </c>
      <c r="F719" s="58">
        <v>718</v>
      </c>
    </row>
    <row r="720" spans="1:6" x14ac:dyDescent="0.25">
      <c r="A720" s="74">
        <v>133</v>
      </c>
      <c r="B720" s="72">
        <v>786</v>
      </c>
      <c r="C720" s="73">
        <v>45200</v>
      </c>
      <c r="D720" s="73">
        <v>45565</v>
      </c>
      <c r="E720" s="74" t="s">
        <v>3660</v>
      </c>
      <c r="F720" s="58">
        <v>719</v>
      </c>
    </row>
    <row r="721" spans="1:6" x14ac:dyDescent="0.25">
      <c r="A721" s="74">
        <v>129</v>
      </c>
      <c r="B721" s="72">
        <v>789</v>
      </c>
      <c r="C721" s="73">
        <v>45200</v>
      </c>
      <c r="D721" s="73">
        <v>45565</v>
      </c>
      <c r="E721" s="74" t="s">
        <v>3660</v>
      </c>
      <c r="F721" s="58">
        <v>720</v>
      </c>
    </row>
    <row r="722" spans="1:6" x14ac:dyDescent="0.25">
      <c r="A722" s="74">
        <v>129</v>
      </c>
      <c r="B722" s="72">
        <v>790</v>
      </c>
      <c r="C722" s="73">
        <v>45200</v>
      </c>
      <c r="D722" s="73">
        <v>45565</v>
      </c>
      <c r="E722" s="74" t="s">
        <v>3660</v>
      </c>
      <c r="F722" s="58">
        <v>721</v>
      </c>
    </row>
    <row r="723" spans="1:6" x14ac:dyDescent="0.25">
      <c r="A723" s="74">
        <v>133</v>
      </c>
      <c r="B723" s="72">
        <v>791</v>
      </c>
      <c r="C723" s="73">
        <v>45200</v>
      </c>
      <c r="D723" s="73">
        <v>45565</v>
      </c>
      <c r="E723" s="74" t="s">
        <v>3660</v>
      </c>
      <c r="F723" s="58">
        <v>722</v>
      </c>
    </row>
    <row r="724" spans="1:6" x14ac:dyDescent="0.25">
      <c r="A724" s="74">
        <v>125</v>
      </c>
      <c r="B724" s="72">
        <v>806</v>
      </c>
      <c r="C724" s="73">
        <v>45200</v>
      </c>
      <c r="D724" s="73">
        <v>45565</v>
      </c>
      <c r="E724" s="74" t="s">
        <v>3660</v>
      </c>
      <c r="F724" s="58">
        <v>723</v>
      </c>
    </row>
    <row r="725" spans="1:6" x14ac:dyDescent="0.25">
      <c r="A725" s="74">
        <v>125</v>
      </c>
      <c r="B725" s="72">
        <v>807</v>
      </c>
      <c r="C725" s="73">
        <v>45200</v>
      </c>
      <c r="D725" s="73">
        <v>45565</v>
      </c>
      <c r="E725" s="74" t="s">
        <v>3660</v>
      </c>
      <c r="F725" s="58">
        <v>724</v>
      </c>
    </row>
    <row r="726" spans="1:6" x14ac:dyDescent="0.25">
      <c r="A726" s="74">
        <v>125</v>
      </c>
      <c r="B726" s="72">
        <v>808</v>
      </c>
      <c r="C726" s="73">
        <v>45200</v>
      </c>
      <c r="D726" s="73">
        <v>45565</v>
      </c>
      <c r="E726" s="74" t="s">
        <v>3660</v>
      </c>
      <c r="F726" s="58">
        <v>725</v>
      </c>
    </row>
    <row r="727" spans="1:6" x14ac:dyDescent="0.25">
      <c r="A727" s="74">
        <v>125</v>
      </c>
      <c r="B727" s="72">
        <v>809</v>
      </c>
      <c r="C727" s="73">
        <v>45200</v>
      </c>
      <c r="D727" s="73">
        <v>45565</v>
      </c>
      <c r="E727" s="74" t="s">
        <v>3660</v>
      </c>
      <c r="F727" s="58">
        <v>726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10718-4B3F-493B-BE12-9CDBD2A0B944}">
  <dimension ref="A1:H178"/>
  <sheetViews>
    <sheetView workbookViewId="0">
      <selection activeCell="D1" sqref="D1:E1048576"/>
    </sheetView>
  </sheetViews>
  <sheetFormatPr defaultRowHeight="15" x14ac:dyDescent="0.25"/>
  <cols>
    <col min="4" max="5" width="12" style="61" bestFit="1" customWidth="1"/>
  </cols>
  <sheetData>
    <row r="1" spans="1:8" x14ac:dyDescent="0.25">
      <c r="A1" t="s">
        <v>0</v>
      </c>
      <c r="B1" t="s">
        <v>14</v>
      </c>
      <c r="C1" t="s">
        <v>254</v>
      </c>
      <c r="D1" s="61" t="s">
        <v>2573</v>
      </c>
      <c r="E1" s="61" t="s">
        <v>2574</v>
      </c>
      <c r="F1" t="s">
        <v>4494</v>
      </c>
      <c r="G1" t="s">
        <v>4495</v>
      </c>
      <c r="H1" t="s">
        <v>4496</v>
      </c>
    </row>
    <row r="2" spans="1:8" x14ac:dyDescent="0.25">
      <c r="A2">
        <v>1</v>
      </c>
      <c r="B2">
        <v>38</v>
      </c>
      <c r="C2">
        <v>21</v>
      </c>
      <c r="D2" s="61">
        <v>45517.375</v>
      </c>
      <c r="E2" s="61">
        <v>45517.458333333336</v>
      </c>
    </row>
    <row r="3" spans="1:8" x14ac:dyDescent="0.25">
      <c r="A3">
        <v>2</v>
      </c>
      <c r="B3">
        <v>38</v>
      </c>
      <c r="C3">
        <v>21</v>
      </c>
      <c r="D3" s="61">
        <v>45510.416666608799</v>
      </c>
      <c r="E3" s="61">
        <v>45510.458333333336</v>
      </c>
    </row>
    <row r="4" spans="1:8" x14ac:dyDescent="0.25">
      <c r="A4">
        <v>3</v>
      </c>
      <c r="B4">
        <v>26</v>
      </c>
      <c r="C4">
        <v>18</v>
      </c>
      <c r="D4" s="61">
        <v>45505.375</v>
      </c>
      <c r="E4" s="61">
        <v>45505.458333333336</v>
      </c>
    </row>
    <row r="5" spans="1:8" x14ac:dyDescent="0.25">
      <c r="A5">
        <v>4</v>
      </c>
      <c r="B5">
        <v>38</v>
      </c>
      <c r="C5">
        <v>21</v>
      </c>
      <c r="D5" s="61">
        <v>45503.416666608799</v>
      </c>
      <c r="E5" s="61">
        <v>45503.458333333336</v>
      </c>
    </row>
    <row r="6" spans="1:8" x14ac:dyDescent="0.25">
      <c r="A6">
        <v>5</v>
      </c>
      <c r="B6">
        <v>43</v>
      </c>
      <c r="C6">
        <v>9</v>
      </c>
      <c r="D6" s="61">
        <v>45499.541666608799</v>
      </c>
      <c r="E6" s="61">
        <v>45499.625</v>
      </c>
    </row>
    <row r="7" spans="1:8" x14ac:dyDescent="0.25">
      <c r="A7">
        <v>6</v>
      </c>
      <c r="B7">
        <v>30</v>
      </c>
      <c r="C7">
        <v>12</v>
      </c>
      <c r="D7" s="61">
        <v>45496.458333333336</v>
      </c>
      <c r="E7" s="61">
        <v>45496.5</v>
      </c>
    </row>
    <row r="8" spans="1:8" x14ac:dyDescent="0.25">
      <c r="A8">
        <v>7</v>
      </c>
      <c r="B8">
        <v>38</v>
      </c>
      <c r="C8">
        <v>21</v>
      </c>
      <c r="D8" s="61">
        <v>45496.416666608799</v>
      </c>
      <c r="E8" s="61">
        <v>45496.458333333336</v>
      </c>
    </row>
    <row r="9" spans="1:8" x14ac:dyDescent="0.25">
      <c r="A9">
        <v>8</v>
      </c>
      <c r="B9">
        <v>47</v>
      </c>
      <c r="C9">
        <v>14</v>
      </c>
      <c r="D9" s="61">
        <v>45495.541666608799</v>
      </c>
      <c r="E9" s="61">
        <v>45495.604166608799</v>
      </c>
    </row>
    <row r="10" spans="1:8" x14ac:dyDescent="0.25">
      <c r="A10">
        <v>9</v>
      </c>
      <c r="B10">
        <v>43</v>
      </c>
      <c r="C10">
        <v>9</v>
      </c>
      <c r="D10" s="61">
        <v>45492.541666608799</v>
      </c>
      <c r="E10" s="61">
        <v>45492.625</v>
      </c>
    </row>
    <row r="11" spans="1:8" x14ac:dyDescent="0.25">
      <c r="A11">
        <v>10</v>
      </c>
      <c r="B11">
        <v>26</v>
      </c>
      <c r="C11">
        <v>18</v>
      </c>
      <c r="D11" s="61">
        <v>45491.375</v>
      </c>
      <c r="E11" s="61">
        <v>45491.458333333336</v>
      </c>
    </row>
    <row r="12" spans="1:8" x14ac:dyDescent="0.25">
      <c r="A12">
        <v>11</v>
      </c>
      <c r="B12">
        <v>30</v>
      </c>
      <c r="C12">
        <v>12</v>
      </c>
      <c r="D12" s="61">
        <v>45489.458333333336</v>
      </c>
      <c r="E12" s="61">
        <v>45489.5</v>
      </c>
    </row>
    <row r="13" spans="1:8" x14ac:dyDescent="0.25">
      <c r="A13">
        <v>12</v>
      </c>
      <c r="B13">
        <v>47</v>
      </c>
      <c r="C13">
        <v>14</v>
      </c>
      <c r="D13" s="61">
        <v>45488.541666608799</v>
      </c>
      <c r="E13" s="61">
        <v>45488.604166608799</v>
      </c>
    </row>
    <row r="14" spans="1:8" x14ac:dyDescent="0.25">
      <c r="A14">
        <v>13</v>
      </c>
      <c r="B14">
        <v>43</v>
      </c>
      <c r="C14">
        <v>9</v>
      </c>
      <c r="D14" s="61">
        <v>45485.541666608799</v>
      </c>
      <c r="E14" s="61">
        <v>45485.625</v>
      </c>
    </row>
    <row r="15" spans="1:8" x14ac:dyDescent="0.25">
      <c r="A15">
        <v>14</v>
      </c>
      <c r="B15">
        <v>21</v>
      </c>
      <c r="C15">
        <v>17</v>
      </c>
      <c r="D15" s="61">
        <v>45483.541666608799</v>
      </c>
      <c r="E15" s="61">
        <v>45483.583333333336</v>
      </c>
    </row>
    <row r="16" spans="1:8" x14ac:dyDescent="0.25">
      <c r="A16">
        <v>15</v>
      </c>
      <c r="B16">
        <v>30</v>
      </c>
      <c r="C16">
        <v>12</v>
      </c>
      <c r="D16" s="61">
        <v>45482.458333333336</v>
      </c>
      <c r="E16" s="61">
        <v>45482.5</v>
      </c>
    </row>
    <row r="17" spans="1:5" x14ac:dyDescent="0.25">
      <c r="A17">
        <v>16</v>
      </c>
      <c r="B17">
        <v>38</v>
      </c>
      <c r="C17">
        <v>21</v>
      </c>
      <c r="D17" s="61">
        <v>45482.416666608799</v>
      </c>
      <c r="E17" s="61">
        <v>45482.458333333336</v>
      </c>
    </row>
    <row r="18" spans="1:5" x14ac:dyDescent="0.25">
      <c r="A18">
        <v>17</v>
      </c>
      <c r="B18">
        <v>43</v>
      </c>
      <c r="C18">
        <v>9</v>
      </c>
      <c r="D18" s="61">
        <v>45478.541666608799</v>
      </c>
      <c r="E18" s="61">
        <v>45478.625</v>
      </c>
    </row>
    <row r="19" spans="1:5" x14ac:dyDescent="0.25">
      <c r="A19">
        <v>18</v>
      </c>
      <c r="B19">
        <v>26</v>
      </c>
      <c r="C19">
        <v>18</v>
      </c>
      <c r="D19" s="61">
        <v>45477.375</v>
      </c>
      <c r="E19" s="61">
        <v>45477.458333333336</v>
      </c>
    </row>
    <row r="20" spans="1:5" x14ac:dyDescent="0.25">
      <c r="A20">
        <v>19</v>
      </c>
      <c r="B20">
        <v>22</v>
      </c>
      <c r="C20">
        <v>22</v>
      </c>
      <c r="D20" s="61">
        <v>45476.541666608799</v>
      </c>
      <c r="E20" s="61">
        <v>45476.583333333336</v>
      </c>
    </row>
    <row r="21" spans="1:5" x14ac:dyDescent="0.25">
      <c r="A21">
        <v>20</v>
      </c>
      <c r="B21">
        <v>17</v>
      </c>
      <c r="C21">
        <v>24</v>
      </c>
      <c r="D21" s="61">
        <v>45476.333333333336</v>
      </c>
      <c r="E21" s="61">
        <v>45476.375</v>
      </c>
    </row>
    <row r="22" spans="1:5" x14ac:dyDescent="0.25">
      <c r="A22">
        <v>21</v>
      </c>
      <c r="B22">
        <v>30</v>
      </c>
      <c r="C22">
        <v>12</v>
      </c>
      <c r="D22" s="61">
        <v>45475.458333333336</v>
      </c>
      <c r="E22" s="61">
        <v>45475.5</v>
      </c>
    </row>
    <row r="23" spans="1:5" x14ac:dyDescent="0.25">
      <c r="A23">
        <v>22</v>
      </c>
      <c r="B23">
        <v>38</v>
      </c>
      <c r="C23">
        <v>21</v>
      </c>
      <c r="D23" s="61">
        <v>45475.416666608799</v>
      </c>
      <c r="E23" s="61">
        <v>45475.458333333336</v>
      </c>
    </row>
    <row r="24" spans="1:5" x14ac:dyDescent="0.25">
      <c r="A24">
        <v>23</v>
      </c>
      <c r="B24">
        <v>46</v>
      </c>
      <c r="C24">
        <v>32</v>
      </c>
      <c r="D24" s="61">
        <v>45471.625</v>
      </c>
      <c r="E24" s="61">
        <v>45471.666666666664</v>
      </c>
    </row>
    <row r="25" spans="1:5" x14ac:dyDescent="0.25">
      <c r="A25">
        <v>24</v>
      </c>
      <c r="B25">
        <v>31</v>
      </c>
      <c r="C25">
        <v>29</v>
      </c>
      <c r="D25" s="61">
        <v>45470.375</v>
      </c>
      <c r="E25" s="61">
        <v>45470.416666666664</v>
      </c>
    </row>
    <row r="26" spans="1:5" x14ac:dyDescent="0.25">
      <c r="A26">
        <v>25</v>
      </c>
      <c r="B26">
        <v>32</v>
      </c>
      <c r="C26">
        <v>27</v>
      </c>
      <c r="D26" s="61">
        <v>45470.333333333336</v>
      </c>
      <c r="E26" s="61">
        <v>45470.416666666664</v>
      </c>
    </row>
    <row r="27" spans="1:5" x14ac:dyDescent="0.25">
      <c r="A27">
        <v>26</v>
      </c>
      <c r="B27">
        <v>33</v>
      </c>
      <c r="C27">
        <v>29</v>
      </c>
      <c r="D27" s="61">
        <v>45470.333333333336</v>
      </c>
      <c r="E27" s="61">
        <v>45470.375</v>
      </c>
    </row>
    <row r="28" spans="1:5" x14ac:dyDescent="0.25">
      <c r="A28">
        <v>27</v>
      </c>
      <c r="B28">
        <v>22</v>
      </c>
      <c r="C28">
        <v>22</v>
      </c>
      <c r="D28" s="61">
        <v>45469.541666608799</v>
      </c>
      <c r="E28" s="61">
        <v>45469.583333333336</v>
      </c>
    </row>
    <row r="29" spans="1:5" x14ac:dyDescent="0.25">
      <c r="A29">
        <v>28</v>
      </c>
      <c r="B29">
        <v>34</v>
      </c>
      <c r="C29">
        <v>15</v>
      </c>
      <c r="D29" s="61">
        <v>45469.458333333336</v>
      </c>
      <c r="E29" s="61">
        <v>45469.5</v>
      </c>
    </row>
    <row r="30" spans="1:5" x14ac:dyDescent="0.25">
      <c r="A30">
        <v>29</v>
      </c>
      <c r="B30">
        <v>38</v>
      </c>
      <c r="C30">
        <v>21</v>
      </c>
      <c r="D30" s="61">
        <v>45468.416666608799</v>
      </c>
      <c r="E30" s="61">
        <v>45468.458333333336</v>
      </c>
    </row>
    <row r="31" spans="1:5" x14ac:dyDescent="0.25">
      <c r="A31">
        <v>30</v>
      </c>
      <c r="B31">
        <v>56</v>
      </c>
      <c r="C31">
        <v>77</v>
      </c>
      <c r="D31" s="61">
        <v>45467.625</v>
      </c>
      <c r="E31" s="61">
        <v>45467.666666608799</v>
      </c>
    </row>
    <row r="32" spans="1:5" x14ac:dyDescent="0.25">
      <c r="A32">
        <v>31</v>
      </c>
      <c r="B32">
        <v>31</v>
      </c>
      <c r="C32">
        <v>29</v>
      </c>
      <c r="D32" s="61">
        <v>45467.625</v>
      </c>
      <c r="E32" s="61">
        <v>45467.666666666664</v>
      </c>
    </row>
    <row r="33" spans="1:5" x14ac:dyDescent="0.25">
      <c r="A33">
        <v>32</v>
      </c>
      <c r="B33">
        <v>56</v>
      </c>
      <c r="C33">
        <v>52</v>
      </c>
      <c r="D33" s="61">
        <v>45464.625</v>
      </c>
      <c r="E33" s="61">
        <v>45464.666666666664</v>
      </c>
    </row>
    <row r="34" spans="1:5" x14ac:dyDescent="0.25">
      <c r="A34">
        <v>33</v>
      </c>
      <c r="B34">
        <v>39</v>
      </c>
      <c r="C34">
        <v>7</v>
      </c>
      <c r="D34" s="61">
        <v>45463.541666608799</v>
      </c>
      <c r="E34" s="61">
        <v>45463.604166608799</v>
      </c>
    </row>
    <row r="35" spans="1:5" x14ac:dyDescent="0.25">
      <c r="A35">
        <v>34</v>
      </c>
      <c r="B35">
        <v>26</v>
      </c>
      <c r="C35">
        <v>18</v>
      </c>
      <c r="D35" s="61">
        <v>45463.375</v>
      </c>
      <c r="E35" s="61">
        <v>45463.458333333336</v>
      </c>
    </row>
    <row r="36" spans="1:5" x14ac:dyDescent="0.25">
      <c r="A36">
        <v>35</v>
      </c>
      <c r="B36">
        <v>21</v>
      </c>
      <c r="C36">
        <v>17</v>
      </c>
      <c r="D36" s="61">
        <v>45462.541666608799</v>
      </c>
      <c r="E36" s="61">
        <v>45462.583333333336</v>
      </c>
    </row>
    <row r="37" spans="1:5" x14ac:dyDescent="0.25">
      <c r="A37">
        <v>36</v>
      </c>
      <c r="B37">
        <v>34</v>
      </c>
      <c r="C37">
        <v>15</v>
      </c>
      <c r="D37" s="61">
        <v>45462.458333333336</v>
      </c>
      <c r="E37" s="61">
        <v>45462.5</v>
      </c>
    </row>
    <row r="38" spans="1:5" x14ac:dyDescent="0.25">
      <c r="A38">
        <v>37</v>
      </c>
      <c r="B38">
        <v>30</v>
      </c>
      <c r="C38">
        <v>12</v>
      </c>
      <c r="D38" s="61">
        <v>45461.458333333336</v>
      </c>
      <c r="E38" s="61">
        <v>45461.5</v>
      </c>
    </row>
    <row r="39" spans="1:5" x14ac:dyDescent="0.25">
      <c r="A39">
        <v>38</v>
      </c>
      <c r="B39">
        <v>25</v>
      </c>
      <c r="C39">
        <v>2</v>
      </c>
      <c r="D39" s="61">
        <v>45461.375</v>
      </c>
      <c r="E39" s="61">
        <v>45461.416666666664</v>
      </c>
    </row>
    <row r="40" spans="1:5" x14ac:dyDescent="0.25">
      <c r="A40">
        <v>39</v>
      </c>
      <c r="B40">
        <v>46</v>
      </c>
      <c r="C40">
        <v>32</v>
      </c>
      <c r="D40" s="61">
        <v>45461.333333333336</v>
      </c>
      <c r="E40" s="61">
        <v>45461.375</v>
      </c>
    </row>
    <row r="41" spans="1:5" x14ac:dyDescent="0.25">
      <c r="A41">
        <v>40</v>
      </c>
      <c r="B41">
        <v>35</v>
      </c>
      <c r="C41">
        <v>34</v>
      </c>
      <c r="D41" s="61">
        <v>45460.333333333336</v>
      </c>
      <c r="E41" s="61">
        <v>45460.375</v>
      </c>
    </row>
    <row r="42" spans="1:5" x14ac:dyDescent="0.25">
      <c r="A42">
        <v>41</v>
      </c>
      <c r="B42">
        <v>39</v>
      </c>
      <c r="C42">
        <v>7</v>
      </c>
      <c r="D42" s="61">
        <v>45456.541666608799</v>
      </c>
      <c r="E42" s="61">
        <v>45456.604166608799</v>
      </c>
    </row>
    <row r="43" spans="1:5" x14ac:dyDescent="0.25">
      <c r="A43">
        <v>42</v>
      </c>
      <c r="B43">
        <v>56</v>
      </c>
      <c r="C43">
        <v>42</v>
      </c>
      <c r="D43" s="61">
        <v>45456.333333333336</v>
      </c>
      <c r="E43" s="61">
        <v>45456.375</v>
      </c>
    </row>
    <row r="44" spans="1:5" x14ac:dyDescent="0.25">
      <c r="A44">
        <v>43</v>
      </c>
      <c r="B44">
        <v>21</v>
      </c>
      <c r="C44">
        <v>17</v>
      </c>
      <c r="D44" s="61">
        <v>45455.541666608799</v>
      </c>
      <c r="E44" s="61">
        <v>45455.583333333336</v>
      </c>
    </row>
    <row r="45" spans="1:5" x14ac:dyDescent="0.25">
      <c r="A45">
        <v>44</v>
      </c>
      <c r="B45">
        <v>27</v>
      </c>
      <c r="C45">
        <v>1</v>
      </c>
      <c r="D45" s="61">
        <v>45455.375</v>
      </c>
      <c r="E45" s="61">
        <v>45455.458333333336</v>
      </c>
    </row>
    <row r="46" spans="1:5" x14ac:dyDescent="0.25">
      <c r="A46">
        <v>45</v>
      </c>
      <c r="B46">
        <v>17</v>
      </c>
      <c r="C46">
        <v>26</v>
      </c>
      <c r="D46" s="61">
        <v>45455.333333333336</v>
      </c>
      <c r="E46" s="61">
        <v>45455.416666666664</v>
      </c>
    </row>
    <row r="47" spans="1:5" x14ac:dyDescent="0.25">
      <c r="A47">
        <v>46</v>
      </c>
      <c r="B47">
        <v>56</v>
      </c>
      <c r="C47">
        <v>49</v>
      </c>
      <c r="D47" s="61">
        <v>45454.333333333336</v>
      </c>
      <c r="E47" s="61">
        <v>45454.416666666664</v>
      </c>
    </row>
    <row r="48" spans="1:5" x14ac:dyDescent="0.25">
      <c r="A48">
        <v>47</v>
      </c>
      <c r="B48">
        <v>47</v>
      </c>
      <c r="C48">
        <v>14</v>
      </c>
      <c r="D48" s="61">
        <v>45453.541666608799</v>
      </c>
      <c r="E48" s="61">
        <v>45453.604166608799</v>
      </c>
    </row>
    <row r="49" spans="1:5" x14ac:dyDescent="0.25">
      <c r="A49">
        <v>48</v>
      </c>
      <c r="B49">
        <v>43</v>
      </c>
      <c r="C49">
        <v>9</v>
      </c>
      <c r="D49" s="61">
        <v>45450.541666608799</v>
      </c>
      <c r="E49" s="61">
        <v>45450.583333333336</v>
      </c>
    </row>
    <row r="50" spans="1:5" x14ac:dyDescent="0.25">
      <c r="A50">
        <v>49</v>
      </c>
      <c r="B50">
        <v>28</v>
      </c>
      <c r="C50">
        <v>33</v>
      </c>
      <c r="D50" s="61">
        <v>45449.625</v>
      </c>
      <c r="E50" s="61">
        <v>45449.666666666664</v>
      </c>
    </row>
    <row r="51" spans="1:5" x14ac:dyDescent="0.25">
      <c r="A51">
        <v>50</v>
      </c>
      <c r="B51">
        <v>39</v>
      </c>
      <c r="C51">
        <v>7</v>
      </c>
      <c r="D51" s="61">
        <v>45449.541666608799</v>
      </c>
      <c r="E51" s="61">
        <v>45449.604166608799</v>
      </c>
    </row>
    <row r="52" spans="1:5" x14ac:dyDescent="0.25">
      <c r="A52">
        <v>51</v>
      </c>
      <c r="B52">
        <v>26</v>
      </c>
      <c r="C52">
        <v>18</v>
      </c>
      <c r="D52" s="61">
        <v>45449.375</v>
      </c>
      <c r="E52" s="61">
        <v>45449.458333333336</v>
      </c>
    </row>
    <row r="53" spans="1:5" x14ac:dyDescent="0.25">
      <c r="A53">
        <v>52</v>
      </c>
      <c r="B53">
        <v>27</v>
      </c>
      <c r="C53">
        <v>1</v>
      </c>
      <c r="D53" s="61">
        <v>45448.375</v>
      </c>
      <c r="E53" s="61">
        <v>45448.458333333336</v>
      </c>
    </row>
    <row r="54" spans="1:5" x14ac:dyDescent="0.25">
      <c r="A54">
        <v>53</v>
      </c>
      <c r="B54">
        <v>30</v>
      </c>
      <c r="C54">
        <v>12</v>
      </c>
      <c r="D54" s="61">
        <v>45447.458333333336</v>
      </c>
      <c r="E54" s="61">
        <v>45447.5</v>
      </c>
    </row>
    <row r="55" spans="1:5" x14ac:dyDescent="0.25">
      <c r="A55">
        <v>54</v>
      </c>
      <c r="B55">
        <v>25</v>
      </c>
      <c r="C55">
        <v>2</v>
      </c>
      <c r="D55" s="61">
        <v>45447.375</v>
      </c>
      <c r="E55" s="61">
        <v>45447.416666666664</v>
      </c>
    </row>
    <row r="56" spans="1:5" x14ac:dyDescent="0.25">
      <c r="A56">
        <v>55</v>
      </c>
      <c r="B56">
        <v>47</v>
      </c>
      <c r="C56">
        <v>14</v>
      </c>
      <c r="D56" s="61">
        <v>45446.541666608799</v>
      </c>
      <c r="E56" s="61">
        <v>45446.604166608799</v>
      </c>
    </row>
    <row r="57" spans="1:5" x14ac:dyDescent="0.25">
      <c r="A57">
        <v>56</v>
      </c>
      <c r="B57">
        <v>45</v>
      </c>
      <c r="C57">
        <v>16</v>
      </c>
      <c r="D57" s="61">
        <v>45446.458333333336</v>
      </c>
      <c r="E57" s="61">
        <v>45446.5</v>
      </c>
    </row>
    <row r="58" spans="1:5" x14ac:dyDescent="0.25">
      <c r="A58">
        <v>57</v>
      </c>
      <c r="B58">
        <v>43</v>
      </c>
      <c r="C58">
        <v>9</v>
      </c>
      <c r="D58" s="61">
        <v>45443.541666608799</v>
      </c>
      <c r="E58" s="61">
        <v>45443.583333333336</v>
      </c>
    </row>
    <row r="59" spans="1:5" x14ac:dyDescent="0.25">
      <c r="A59">
        <v>58</v>
      </c>
      <c r="B59">
        <v>20</v>
      </c>
      <c r="C59">
        <v>28</v>
      </c>
      <c r="D59" s="61">
        <v>45443.5</v>
      </c>
      <c r="E59" s="61">
        <v>45443.583333333336</v>
      </c>
    </row>
    <row r="60" spans="1:5" x14ac:dyDescent="0.25">
      <c r="A60">
        <v>59</v>
      </c>
      <c r="B60">
        <v>45</v>
      </c>
      <c r="C60">
        <v>16</v>
      </c>
      <c r="D60" s="61">
        <v>45443.458333333336</v>
      </c>
      <c r="E60" s="61">
        <v>45443.5</v>
      </c>
    </row>
    <row r="61" spans="1:5" x14ac:dyDescent="0.25">
      <c r="A61">
        <v>60</v>
      </c>
      <c r="B61">
        <v>39</v>
      </c>
      <c r="C61">
        <v>7</v>
      </c>
      <c r="D61" s="61">
        <v>45442.541666608799</v>
      </c>
      <c r="E61" s="61">
        <v>45442.604166608799</v>
      </c>
    </row>
    <row r="62" spans="1:5" x14ac:dyDescent="0.25">
      <c r="A62">
        <v>61</v>
      </c>
      <c r="B62">
        <v>32</v>
      </c>
      <c r="C62">
        <v>27</v>
      </c>
      <c r="D62" s="61">
        <v>45442.333333333336</v>
      </c>
      <c r="E62" s="61">
        <v>45442.416666666664</v>
      </c>
    </row>
    <row r="63" spans="1:5" x14ac:dyDescent="0.25">
      <c r="A63">
        <v>62</v>
      </c>
      <c r="B63">
        <v>22</v>
      </c>
      <c r="C63">
        <v>22</v>
      </c>
      <c r="D63" s="61">
        <v>45441.541666608799</v>
      </c>
      <c r="E63" s="61">
        <v>45441.583333333336</v>
      </c>
    </row>
    <row r="64" spans="1:5" x14ac:dyDescent="0.25">
      <c r="A64">
        <v>63</v>
      </c>
      <c r="B64">
        <v>27</v>
      </c>
      <c r="C64">
        <v>1</v>
      </c>
      <c r="D64" s="61">
        <v>45441.375</v>
      </c>
      <c r="E64" s="61">
        <v>45441.458333333336</v>
      </c>
    </row>
    <row r="65" spans="1:5" x14ac:dyDescent="0.25">
      <c r="A65">
        <v>64</v>
      </c>
      <c r="B65">
        <v>56</v>
      </c>
      <c r="C65">
        <v>49</v>
      </c>
      <c r="D65" s="61">
        <v>45440.375</v>
      </c>
      <c r="E65" s="61">
        <v>45440.458333333336</v>
      </c>
    </row>
    <row r="66" spans="1:5" x14ac:dyDescent="0.25">
      <c r="A66">
        <v>65</v>
      </c>
      <c r="B66">
        <v>56</v>
      </c>
      <c r="C66">
        <v>68</v>
      </c>
      <c r="D66" s="61">
        <v>45430.416666666664</v>
      </c>
      <c r="E66" s="61">
        <v>45430.458333333336</v>
      </c>
    </row>
    <row r="67" spans="1:5" x14ac:dyDescent="0.25">
      <c r="A67">
        <v>66</v>
      </c>
      <c r="B67">
        <v>47</v>
      </c>
      <c r="C67">
        <v>14</v>
      </c>
      <c r="D67" s="61">
        <v>45439.541666608799</v>
      </c>
      <c r="E67" s="61">
        <v>45439.604166608799</v>
      </c>
    </row>
    <row r="68" spans="1:5" x14ac:dyDescent="0.25">
      <c r="A68">
        <v>67</v>
      </c>
      <c r="B68">
        <v>17</v>
      </c>
      <c r="C68">
        <v>26</v>
      </c>
      <c r="D68" s="61">
        <v>45436.625</v>
      </c>
      <c r="E68" s="61">
        <v>45436.666666666664</v>
      </c>
    </row>
    <row r="69" spans="1:5" x14ac:dyDescent="0.25">
      <c r="A69">
        <v>68</v>
      </c>
      <c r="B69">
        <v>43</v>
      </c>
      <c r="C69">
        <v>9</v>
      </c>
      <c r="D69" s="61">
        <v>45436.541666666664</v>
      </c>
      <c r="E69" s="61">
        <v>45436.625</v>
      </c>
    </row>
    <row r="70" spans="1:5" x14ac:dyDescent="0.25">
      <c r="A70">
        <v>69</v>
      </c>
      <c r="B70">
        <v>39</v>
      </c>
      <c r="C70">
        <v>7</v>
      </c>
      <c r="D70" s="61">
        <v>45435.541666608799</v>
      </c>
      <c r="E70" s="61">
        <v>45435.604166608799</v>
      </c>
    </row>
    <row r="71" spans="1:5" x14ac:dyDescent="0.25">
      <c r="A71">
        <v>70</v>
      </c>
      <c r="B71">
        <v>18</v>
      </c>
      <c r="C71">
        <v>3</v>
      </c>
      <c r="D71" s="61">
        <v>45435.333333333336</v>
      </c>
      <c r="E71" s="61">
        <v>45435.375</v>
      </c>
    </row>
    <row r="72" spans="1:5" x14ac:dyDescent="0.25">
      <c r="A72">
        <v>71</v>
      </c>
      <c r="B72">
        <v>56</v>
      </c>
      <c r="C72">
        <v>42</v>
      </c>
      <c r="D72" s="61">
        <v>45435.333333333336</v>
      </c>
      <c r="E72" s="61">
        <v>45435.375</v>
      </c>
    </row>
    <row r="73" spans="1:5" x14ac:dyDescent="0.25">
      <c r="A73">
        <v>72</v>
      </c>
      <c r="B73">
        <v>33</v>
      </c>
      <c r="C73">
        <v>29</v>
      </c>
      <c r="D73" s="61">
        <v>45435.333333333336</v>
      </c>
      <c r="E73" s="61">
        <v>45435.375</v>
      </c>
    </row>
    <row r="74" spans="1:5" x14ac:dyDescent="0.25">
      <c r="A74">
        <v>73</v>
      </c>
      <c r="B74">
        <v>21</v>
      </c>
      <c r="C74">
        <v>17</v>
      </c>
      <c r="D74" s="61">
        <v>45434.541666666664</v>
      </c>
      <c r="E74" s="61">
        <v>45434.583333333336</v>
      </c>
    </row>
    <row r="75" spans="1:5" x14ac:dyDescent="0.25">
      <c r="A75">
        <v>74</v>
      </c>
      <c r="B75">
        <v>22</v>
      </c>
      <c r="C75">
        <v>22</v>
      </c>
      <c r="D75" s="61">
        <v>45434.541666608799</v>
      </c>
      <c r="E75" s="61">
        <v>45434.583333333336</v>
      </c>
    </row>
    <row r="76" spans="1:5" x14ac:dyDescent="0.25">
      <c r="A76">
        <v>75</v>
      </c>
      <c r="B76">
        <v>34</v>
      </c>
      <c r="C76">
        <v>15</v>
      </c>
      <c r="D76" s="61">
        <v>45434.458333333336</v>
      </c>
      <c r="E76" s="61">
        <v>45434.5</v>
      </c>
    </row>
    <row r="77" spans="1:5" x14ac:dyDescent="0.25">
      <c r="A77">
        <v>76</v>
      </c>
      <c r="B77">
        <v>27</v>
      </c>
      <c r="C77">
        <v>1</v>
      </c>
      <c r="D77" s="61">
        <v>45434.375</v>
      </c>
      <c r="E77" s="61">
        <v>45434.458333333336</v>
      </c>
    </row>
    <row r="78" spans="1:5" x14ac:dyDescent="0.25">
      <c r="A78">
        <v>77</v>
      </c>
      <c r="B78">
        <v>30</v>
      </c>
      <c r="C78">
        <v>12</v>
      </c>
      <c r="D78" s="61">
        <v>45433.458333333336</v>
      </c>
      <c r="E78" s="61">
        <v>45433.5</v>
      </c>
    </row>
    <row r="79" spans="1:5" x14ac:dyDescent="0.25">
      <c r="A79">
        <v>78</v>
      </c>
      <c r="B79">
        <v>28</v>
      </c>
      <c r="C79">
        <v>33</v>
      </c>
      <c r="D79" s="61">
        <v>45433.416666666664</v>
      </c>
      <c r="E79" s="61">
        <v>45433.458333333336</v>
      </c>
    </row>
    <row r="80" spans="1:5" x14ac:dyDescent="0.25">
      <c r="A80">
        <v>79</v>
      </c>
      <c r="B80">
        <v>25</v>
      </c>
      <c r="C80">
        <v>2</v>
      </c>
      <c r="D80" s="61">
        <v>45433.375</v>
      </c>
      <c r="E80" s="61">
        <v>45433.416666666664</v>
      </c>
    </row>
    <row r="81" spans="1:5" x14ac:dyDescent="0.25">
      <c r="A81">
        <v>80</v>
      </c>
      <c r="B81">
        <v>32</v>
      </c>
      <c r="C81">
        <v>27</v>
      </c>
      <c r="D81" s="61">
        <v>45433.333333333336</v>
      </c>
      <c r="E81" s="61">
        <v>45433.375</v>
      </c>
    </row>
    <row r="82" spans="1:5" x14ac:dyDescent="0.25">
      <c r="A82">
        <v>81</v>
      </c>
      <c r="B82">
        <v>47</v>
      </c>
      <c r="C82">
        <v>14</v>
      </c>
      <c r="D82" s="61">
        <v>45432.541666608799</v>
      </c>
      <c r="E82" s="61">
        <v>45432.604166608799</v>
      </c>
    </row>
    <row r="83" spans="1:5" x14ac:dyDescent="0.25">
      <c r="A83">
        <v>82</v>
      </c>
      <c r="B83">
        <v>43</v>
      </c>
      <c r="C83">
        <v>9</v>
      </c>
      <c r="D83" s="61">
        <v>45429.541666666664</v>
      </c>
      <c r="E83" s="61">
        <v>45429.625</v>
      </c>
    </row>
    <row r="84" spans="1:5" x14ac:dyDescent="0.25">
      <c r="A84">
        <v>83</v>
      </c>
      <c r="B84">
        <v>39</v>
      </c>
      <c r="C84">
        <v>7</v>
      </c>
      <c r="D84" s="61">
        <v>45428.541666608799</v>
      </c>
      <c r="E84" s="61">
        <v>45428.604166608799</v>
      </c>
    </row>
    <row r="85" spans="1:5" x14ac:dyDescent="0.25">
      <c r="A85">
        <v>84</v>
      </c>
      <c r="B85">
        <v>35</v>
      </c>
      <c r="C85">
        <v>34</v>
      </c>
      <c r="D85" s="61">
        <v>45428.375</v>
      </c>
      <c r="E85" s="61">
        <v>45428.416666666664</v>
      </c>
    </row>
    <row r="86" spans="1:5" x14ac:dyDescent="0.25">
      <c r="A86">
        <v>85</v>
      </c>
      <c r="B86">
        <v>21</v>
      </c>
      <c r="C86">
        <v>17</v>
      </c>
      <c r="D86" s="61">
        <v>45427.541666666664</v>
      </c>
      <c r="E86" s="61">
        <v>45427.583333333336</v>
      </c>
    </row>
    <row r="87" spans="1:5" x14ac:dyDescent="0.25">
      <c r="A87">
        <v>86</v>
      </c>
      <c r="B87">
        <v>27</v>
      </c>
      <c r="C87">
        <v>1</v>
      </c>
      <c r="D87" s="61">
        <v>45427.375</v>
      </c>
      <c r="E87" s="61">
        <v>45427.458333333336</v>
      </c>
    </row>
    <row r="88" spans="1:5" x14ac:dyDescent="0.25">
      <c r="A88">
        <v>87</v>
      </c>
      <c r="B88">
        <v>30</v>
      </c>
      <c r="C88">
        <v>12</v>
      </c>
      <c r="D88" s="61">
        <v>45426.458333333336</v>
      </c>
      <c r="E88" s="61">
        <v>45426.5</v>
      </c>
    </row>
    <row r="89" spans="1:5" x14ac:dyDescent="0.25">
      <c r="A89">
        <v>88</v>
      </c>
      <c r="B89">
        <v>38</v>
      </c>
      <c r="C89">
        <v>21</v>
      </c>
      <c r="D89" s="61">
        <v>45426.416666666664</v>
      </c>
      <c r="E89" s="61">
        <v>45426.458333333336</v>
      </c>
    </row>
    <row r="90" spans="1:5" x14ac:dyDescent="0.25">
      <c r="A90">
        <v>89</v>
      </c>
      <c r="B90">
        <v>17</v>
      </c>
      <c r="C90">
        <v>26</v>
      </c>
      <c r="D90" s="61">
        <v>45426.416666666664</v>
      </c>
      <c r="E90" s="61">
        <v>45426.458333333336</v>
      </c>
    </row>
    <row r="91" spans="1:5" x14ac:dyDescent="0.25">
      <c r="A91">
        <v>90</v>
      </c>
      <c r="B91">
        <v>35</v>
      </c>
      <c r="C91">
        <v>34</v>
      </c>
      <c r="D91" s="61">
        <v>45425.291666666664</v>
      </c>
      <c r="E91" s="61">
        <v>45425.375</v>
      </c>
    </row>
    <row r="92" spans="1:5" x14ac:dyDescent="0.25">
      <c r="A92">
        <v>91</v>
      </c>
      <c r="B92">
        <v>56</v>
      </c>
      <c r="C92">
        <v>68</v>
      </c>
      <c r="D92" s="61">
        <v>45422.375</v>
      </c>
      <c r="E92" s="61">
        <v>45422.416666666664</v>
      </c>
    </row>
    <row r="93" spans="1:5" x14ac:dyDescent="0.25">
      <c r="A93">
        <v>92</v>
      </c>
      <c r="B93">
        <v>39</v>
      </c>
      <c r="C93">
        <v>7</v>
      </c>
      <c r="D93" s="61">
        <v>45421.541666608799</v>
      </c>
      <c r="E93" s="61">
        <v>45421.604166608799</v>
      </c>
    </row>
    <row r="94" spans="1:5" x14ac:dyDescent="0.25">
      <c r="A94">
        <v>93</v>
      </c>
      <c r="B94">
        <v>26</v>
      </c>
      <c r="C94">
        <v>18</v>
      </c>
      <c r="D94" s="61">
        <v>45421.375</v>
      </c>
      <c r="E94" s="61">
        <v>45421.458333333336</v>
      </c>
    </row>
    <row r="95" spans="1:5" x14ac:dyDescent="0.25">
      <c r="A95">
        <v>94</v>
      </c>
      <c r="B95">
        <v>22</v>
      </c>
      <c r="C95">
        <v>22</v>
      </c>
      <c r="D95" s="61">
        <v>45420.541666666664</v>
      </c>
      <c r="E95" s="61">
        <v>45420.583333333336</v>
      </c>
    </row>
    <row r="96" spans="1:5" x14ac:dyDescent="0.25">
      <c r="A96">
        <v>95</v>
      </c>
      <c r="B96">
        <v>34</v>
      </c>
      <c r="C96">
        <v>15</v>
      </c>
      <c r="D96" s="61">
        <v>45420.458333333336</v>
      </c>
      <c r="E96" s="61">
        <v>45420.5</v>
      </c>
    </row>
    <row r="97" spans="1:5" x14ac:dyDescent="0.25">
      <c r="A97">
        <v>96</v>
      </c>
      <c r="B97">
        <v>27</v>
      </c>
      <c r="C97">
        <v>1</v>
      </c>
      <c r="D97" s="61">
        <v>45420.375</v>
      </c>
      <c r="E97" s="61">
        <v>45420.458333333336</v>
      </c>
    </row>
    <row r="98" spans="1:5" x14ac:dyDescent="0.25">
      <c r="A98">
        <v>97</v>
      </c>
      <c r="B98">
        <v>20</v>
      </c>
      <c r="C98">
        <v>28</v>
      </c>
      <c r="D98" s="61">
        <v>45419.5</v>
      </c>
      <c r="E98" s="61">
        <v>45419.541666666664</v>
      </c>
    </row>
    <row r="99" spans="1:5" x14ac:dyDescent="0.25">
      <c r="A99">
        <v>98</v>
      </c>
      <c r="B99">
        <v>38</v>
      </c>
      <c r="C99">
        <v>21</v>
      </c>
      <c r="D99" s="61">
        <v>45419.416666666664</v>
      </c>
      <c r="E99" s="61">
        <v>45419.458333333336</v>
      </c>
    </row>
    <row r="100" spans="1:5" x14ac:dyDescent="0.25">
      <c r="A100">
        <v>99</v>
      </c>
      <c r="B100">
        <v>25</v>
      </c>
      <c r="C100">
        <v>2</v>
      </c>
      <c r="D100" s="61">
        <v>45419.375</v>
      </c>
      <c r="E100" s="61">
        <v>45419.416666666664</v>
      </c>
    </row>
    <row r="101" spans="1:5" x14ac:dyDescent="0.25">
      <c r="A101">
        <v>100</v>
      </c>
      <c r="B101">
        <v>33</v>
      </c>
      <c r="C101">
        <v>29</v>
      </c>
      <c r="D101" s="61">
        <v>45415.625</v>
      </c>
      <c r="E101" s="61">
        <v>45415.666666666664</v>
      </c>
    </row>
    <row r="102" spans="1:5" x14ac:dyDescent="0.25">
      <c r="A102">
        <v>101</v>
      </c>
      <c r="B102">
        <v>31</v>
      </c>
      <c r="C102">
        <v>13</v>
      </c>
      <c r="D102" s="61">
        <v>45408.333333333336</v>
      </c>
      <c r="E102" s="61">
        <v>45408.375</v>
      </c>
    </row>
    <row r="103" spans="1:5" x14ac:dyDescent="0.25">
      <c r="A103">
        <v>102</v>
      </c>
      <c r="B103">
        <v>39</v>
      </c>
      <c r="C103">
        <v>7</v>
      </c>
      <c r="D103" s="61">
        <v>45407.541666666664</v>
      </c>
      <c r="E103" s="61">
        <v>45407.604166666664</v>
      </c>
    </row>
    <row r="104" spans="1:5" x14ac:dyDescent="0.25">
      <c r="A104">
        <v>103</v>
      </c>
      <c r="B104">
        <v>26</v>
      </c>
      <c r="C104">
        <v>18</v>
      </c>
      <c r="D104" s="61">
        <v>45407.375</v>
      </c>
      <c r="E104" s="61">
        <v>45407.458333333336</v>
      </c>
    </row>
    <row r="105" spans="1:5" x14ac:dyDescent="0.25">
      <c r="A105">
        <v>104</v>
      </c>
      <c r="B105">
        <v>34</v>
      </c>
      <c r="C105">
        <v>15</v>
      </c>
      <c r="D105" s="61">
        <v>45406.458333333336</v>
      </c>
      <c r="E105" s="61">
        <v>45406.5</v>
      </c>
    </row>
    <row r="106" spans="1:5" x14ac:dyDescent="0.25">
      <c r="A106">
        <v>105</v>
      </c>
      <c r="B106">
        <v>27</v>
      </c>
      <c r="C106">
        <v>1</v>
      </c>
      <c r="D106" s="61">
        <v>45406.375</v>
      </c>
      <c r="E106" s="61">
        <v>45406.458333333336</v>
      </c>
    </row>
    <row r="107" spans="1:5" x14ac:dyDescent="0.25">
      <c r="A107">
        <v>106</v>
      </c>
      <c r="B107">
        <v>18</v>
      </c>
      <c r="C107">
        <v>3</v>
      </c>
      <c r="D107" s="61">
        <v>45406.333333333336</v>
      </c>
      <c r="E107" s="61">
        <v>45406.375</v>
      </c>
    </row>
    <row r="108" spans="1:5" x14ac:dyDescent="0.25">
      <c r="A108">
        <v>107</v>
      </c>
      <c r="B108">
        <v>47</v>
      </c>
      <c r="C108">
        <v>14</v>
      </c>
      <c r="D108" s="61">
        <v>45404.541666666664</v>
      </c>
      <c r="E108" s="61">
        <v>45404.604166666664</v>
      </c>
    </row>
    <row r="109" spans="1:5" x14ac:dyDescent="0.25">
      <c r="A109">
        <v>108</v>
      </c>
      <c r="B109">
        <v>39</v>
      </c>
      <c r="C109">
        <v>7</v>
      </c>
      <c r="D109" s="61">
        <v>45400.541666666664</v>
      </c>
      <c r="E109" s="61">
        <v>45400.604166666664</v>
      </c>
    </row>
    <row r="110" spans="1:5" x14ac:dyDescent="0.25">
      <c r="A110">
        <v>109</v>
      </c>
      <c r="B110">
        <v>34</v>
      </c>
      <c r="C110">
        <v>15</v>
      </c>
      <c r="D110" s="61">
        <v>45399.458333333336</v>
      </c>
      <c r="E110" s="61">
        <v>45399.5</v>
      </c>
    </row>
    <row r="111" spans="1:5" x14ac:dyDescent="0.25">
      <c r="A111">
        <v>110</v>
      </c>
      <c r="B111">
        <v>27</v>
      </c>
      <c r="C111">
        <v>1</v>
      </c>
      <c r="D111" s="61">
        <v>45399.375</v>
      </c>
      <c r="E111" s="61">
        <v>45399.458333333336</v>
      </c>
    </row>
    <row r="112" spans="1:5" x14ac:dyDescent="0.25">
      <c r="A112">
        <v>111</v>
      </c>
      <c r="B112">
        <v>47</v>
      </c>
      <c r="C112">
        <v>14</v>
      </c>
      <c r="D112" s="61">
        <v>45397.541666666664</v>
      </c>
      <c r="E112" s="61">
        <v>45397.604166666664</v>
      </c>
    </row>
    <row r="113" spans="1:5" x14ac:dyDescent="0.25">
      <c r="A113">
        <v>112</v>
      </c>
      <c r="B113">
        <v>37</v>
      </c>
      <c r="C113">
        <v>20</v>
      </c>
      <c r="D113" s="61">
        <v>45393.583333333336</v>
      </c>
      <c r="E113" s="61">
        <v>45393.625</v>
      </c>
    </row>
    <row r="114" spans="1:5" x14ac:dyDescent="0.25">
      <c r="A114">
        <v>113</v>
      </c>
      <c r="B114">
        <v>34</v>
      </c>
      <c r="C114">
        <v>15</v>
      </c>
      <c r="D114" s="61">
        <v>45392.458333333336</v>
      </c>
      <c r="E114" s="61">
        <v>45392.5</v>
      </c>
    </row>
    <row r="115" spans="1:5" x14ac:dyDescent="0.25">
      <c r="A115">
        <v>114</v>
      </c>
      <c r="B115">
        <v>27</v>
      </c>
      <c r="C115">
        <v>1</v>
      </c>
      <c r="D115" s="61">
        <v>45392.375</v>
      </c>
      <c r="E115" s="61">
        <v>45392.458333333336</v>
      </c>
    </row>
    <row r="116" spans="1:5" x14ac:dyDescent="0.25">
      <c r="A116">
        <v>115</v>
      </c>
      <c r="B116">
        <v>23</v>
      </c>
      <c r="C116">
        <v>19</v>
      </c>
      <c r="D116" s="61">
        <v>45390.708333333336</v>
      </c>
      <c r="E116" s="61">
        <v>45390.75</v>
      </c>
    </row>
    <row r="117" spans="1:5" x14ac:dyDescent="0.25">
      <c r="A117">
        <v>116</v>
      </c>
      <c r="B117">
        <v>18</v>
      </c>
      <c r="C117">
        <v>3</v>
      </c>
      <c r="D117" s="61">
        <v>45390.333333333336</v>
      </c>
      <c r="E117" s="61">
        <v>45390.416666666664</v>
      </c>
    </row>
    <row r="118" spans="1:5" x14ac:dyDescent="0.25">
      <c r="A118">
        <v>117</v>
      </c>
      <c r="B118">
        <v>31</v>
      </c>
      <c r="C118">
        <v>13</v>
      </c>
      <c r="D118" s="61">
        <v>45390.333333333336</v>
      </c>
      <c r="E118" s="61">
        <v>45390.375</v>
      </c>
    </row>
    <row r="119" spans="1:5" x14ac:dyDescent="0.25">
      <c r="A119">
        <v>118</v>
      </c>
      <c r="B119">
        <v>37</v>
      </c>
      <c r="C119">
        <v>20</v>
      </c>
      <c r="D119" s="61">
        <v>45387.708333333336</v>
      </c>
      <c r="E119" s="61">
        <v>45387.75</v>
      </c>
    </row>
    <row r="120" spans="1:5" x14ac:dyDescent="0.25">
      <c r="A120">
        <v>119</v>
      </c>
      <c r="B120">
        <v>27</v>
      </c>
      <c r="C120">
        <v>1</v>
      </c>
      <c r="D120" s="61">
        <v>45385.375</v>
      </c>
      <c r="E120" s="61">
        <v>45385.458333333336</v>
      </c>
    </row>
    <row r="121" spans="1:5" x14ac:dyDescent="0.25">
      <c r="A121">
        <v>120</v>
      </c>
      <c r="B121">
        <v>23</v>
      </c>
      <c r="C121">
        <v>19</v>
      </c>
      <c r="D121" s="61">
        <v>45384.625</v>
      </c>
      <c r="E121" s="61">
        <v>45384.708333333336</v>
      </c>
    </row>
    <row r="122" spans="1:5" x14ac:dyDescent="0.25">
      <c r="A122">
        <v>121</v>
      </c>
      <c r="B122">
        <v>37</v>
      </c>
      <c r="C122">
        <v>20</v>
      </c>
      <c r="D122" s="61">
        <v>45380.583333333336</v>
      </c>
      <c r="E122" s="61">
        <v>45380.625</v>
      </c>
    </row>
    <row r="123" spans="1:5" x14ac:dyDescent="0.25">
      <c r="A123">
        <v>122</v>
      </c>
      <c r="B123">
        <v>23</v>
      </c>
      <c r="C123">
        <v>19</v>
      </c>
      <c r="D123" s="61">
        <v>45379.333333333336</v>
      </c>
      <c r="E123" s="61">
        <v>45379.375</v>
      </c>
    </row>
    <row r="124" spans="1:5" x14ac:dyDescent="0.25">
      <c r="A124">
        <v>123</v>
      </c>
      <c r="B124">
        <v>27</v>
      </c>
      <c r="C124">
        <v>1</v>
      </c>
      <c r="D124" s="61">
        <v>45378.375</v>
      </c>
      <c r="E124" s="61">
        <v>45378.458333333336</v>
      </c>
    </row>
    <row r="125" spans="1:5" x14ac:dyDescent="0.25">
      <c r="A125">
        <v>124</v>
      </c>
      <c r="B125">
        <v>37</v>
      </c>
      <c r="C125">
        <v>20</v>
      </c>
      <c r="D125" s="61">
        <v>45376.333333333336</v>
      </c>
      <c r="E125" s="61">
        <v>45376.375</v>
      </c>
    </row>
    <row r="126" spans="1:5" x14ac:dyDescent="0.25">
      <c r="A126">
        <v>125</v>
      </c>
      <c r="B126">
        <v>23</v>
      </c>
      <c r="C126">
        <v>19</v>
      </c>
      <c r="D126" s="61">
        <v>45373.458333333336</v>
      </c>
      <c r="E126" s="61">
        <v>45373.5</v>
      </c>
    </row>
    <row r="127" spans="1:5" x14ac:dyDescent="0.25">
      <c r="A127">
        <v>126</v>
      </c>
      <c r="B127">
        <v>31</v>
      </c>
      <c r="C127">
        <v>13</v>
      </c>
      <c r="D127" s="61">
        <v>45372.333333333336</v>
      </c>
      <c r="E127" s="61">
        <v>45372.375</v>
      </c>
    </row>
    <row r="128" spans="1:5" x14ac:dyDescent="0.25">
      <c r="A128">
        <v>127</v>
      </c>
      <c r="B128">
        <v>27</v>
      </c>
      <c r="C128">
        <v>1</v>
      </c>
      <c r="D128" s="61">
        <v>45371.375</v>
      </c>
      <c r="E128" s="61">
        <v>45371.458333333336</v>
      </c>
    </row>
    <row r="129" spans="1:5" x14ac:dyDescent="0.25">
      <c r="A129">
        <v>128</v>
      </c>
      <c r="B129">
        <v>31</v>
      </c>
      <c r="C129">
        <v>13</v>
      </c>
      <c r="D129" s="61">
        <v>45355.333333333336</v>
      </c>
      <c r="E129" s="61">
        <v>45355.375</v>
      </c>
    </row>
    <row r="130" spans="1:5" x14ac:dyDescent="0.25">
      <c r="A130">
        <v>129</v>
      </c>
      <c r="B130">
        <v>48</v>
      </c>
      <c r="C130">
        <v>36</v>
      </c>
      <c r="D130" s="61">
        <v>45394.333333333336</v>
      </c>
      <c r="E130" s="61">
        <v>45394.375</v>
      </c>
    </row>
    <row r="131" spans="1:5" x14ac:dyDescent="0.25">
      <c r="A131">
        <v>130</v>
      </c>
      <c r="B131">
        <v>48</v>
      </c>
      <c r="C131">
        <v>36</v>
      </c>
      <c r="D131" s="61">
        <v>45474.583333333336</v>
      </c>
      <c r="E131" s="61">
        <v>45474.625</v>
      </c>
    </row>
    <row r="132" spans="1:5" x14ac:dyDescent="0.25">
      <c r="A132">
        <v>131</v>
      </c>
      <c r="B132">
        <v>48</v>
      </c>
      <c r="C132">
        <v>36</v>
      </c>
      <c r="D132" s="61">
        <v>45412.416666666664</v>
      </c>
      <c r="E132" s="61">
        <v>45412.458333333336</v>
      </c>
    </row>
    <row r="133" spans="1:5" x14ac:dyDescent="0.25">
      <c r="A133">
        <v>132</v>
      </c>
      <c r="B133">
        <v>48</v>
      </c>
      <c r="C133">
        <v>36</v>
      </c>
      <c r="D133" s="61">
        <v>45426.458333333336</v>
      </c>
      <c r="E133" s="61">
        <v>45426.5</v>
      </c>
    </row>
    <row r="134" spans="1:5" x14ac:dyDescent="0.25">
      <c r="A134">
        <v>133</v>
      </c>
      <c r="B134">
        <v>48</v>
      </c>
      <c r="C134">
        <v>36</v>
      </c>
      <c r="D134" s="61">
        <v>45442.416666666664</v>
      </c>
      <c r="E134" s="61">
        <v>45442.458333333336</v>
      </c>
    </row>
    <row r="135" spans="1:5" x14ac:dyDescent="0.25">
      <c r="A135">
        <v>134</v>
      </c>
      <c r="B135">
        <v>36</v>
      </c>
      <c r="C135">
        <v>38</v>
      </c>
      <c r="D135" s="61">
        <v>45405.416666666664</v>
      </c>
      <c r="E135" s="61">
        <v>45405.458333333336</v>
      </c>
    </row>
    <row r="136" spans="1:5" x14ac:dyDescent="0.25">
      <c r="A136">
        <v>135</v>
      </c>
      <c r="B136">
        <v>36</v>
      </c>
      <c r="C136">
        <v>38</v>
      </c>
      <c r="D136" s="61">
        <v>45443.416666666664</v>
      </c>
      <c r="E136" s="61">
        <v>45443.458333333336</v>
      </c>
    </row>
    <row r="137" spans="1:5" x14ac:dyDescent="0.25">
      <c r="A137">
        <v>136</v>
      </c>
      <c r="B137">
        <v>36</v>
      </c>
      <c r="C137">
        <v>38</v>
      </c>
      <c r="D137" s="61">
        <v>45454.333333333336</v>
      </c>
      <c r="E137" s="61">
        <v>45454.375</v>
      </c>
    </row>
    <row r="138" spans="1:5" x14ac:dyDescent="0.25">
      <c r="A138">
        <v>137</v>
      </c>
      <c r="B138">
        <v>36</v>
      </c>
      <c r="C138">
        <v>38</v>
      </c>
      <c r="D138" s="61">
        <v>45462.625</v>
      </c>
      <c r="E138" s="61">
        <v>45462.666666666664</v>
      </c>
    </row>
    <row r="139" spans="1:5" x14ac:dyDescent="0.25">
      <c r="A139">
        <v>138</v>
      </c>
      <c r="B139">
        <v>36</v>
      </c>
      <c r="C139">
        <v>38</v>
      </c>
      <c r="D139" s="61">
        <v>45489.625</v>
      </c>
      <c r="E139" s="61">
        <v>45492.666666666664</v>
      </c>
    </row>
    <row r="140" spans="1:5" x14ac:dyDescent="0.25">
      <c r="A140">
        <v>139</v>
      </c>
      <c r="B140">
        <v>18</v>
      </c>
      <c r="C140">
        <v>40</v>
      </c>
      <c r="D140" s="61">
        <v>45426.458333333336</v>
      </c>
      <c r="E140" s="61">
        <v>45426.5</v>
      </c>
    </row>
    <row r="141" spans="1:5" x14ac:dyDescent="0.25">
      <c r="A141">
        <v>140</v>
      </c>
      <c r="B141">
        <v>31</v>
      </c>
      <c r="C141">
        <v>41</v>
      </c>
      <c r="D141" s="61">
        <v>45377.625</v>
      </c>
      <c r="E141" s="61">
        <v>45377.666666666664</v>
      </c>
    </row>
    <row r="142" spans="1:5" x14ac:dyDescent="0.25">
      <c r="A142">
        <v>141</v>
      </c>
      <c r="B142">
        <v>18</v>
      </c>
      <c r="C142">
        <v>40</v>
      </c>
      <c r="D142" s="61">
        <v>45394.333333333336</v>
      </c>
      <c r="E142" s="61">
        <v>45394.375</v>
      </c>
    </row>
    <row r="143" spans="1:5" x14ac:dyDescent="0.25">
      <c r="A143">
        <v>142</v>
      </c>
      <c r="B143">
        <v>31</v>
      </c>
      <c r="C143">
        <v>41</v>
      </c>
      <c r="D143" s="61">
        <v>45372.333333333336</v>
      </c>
      <c r="E143" s="61">
        <v>45372.375</v>
      </c>
    </row>
    <row r="144" spans="1:5" x14ac:dyDescent="0.25">
      <c r="A144">
        <v>143</v>
      </c>
      <c r="B144">
        <v>18</v>
      </c>
      <c r="C144">
        <v>40</v>
      </c>
      <c r="D144" s="61">
        <v>45474.333333333336</v>
      </c>
      <c r="E144" s="61">
        <v>45474.375</v>
      </c>
    </row>
    <row r="145" spans="1:5" x14ac:dyDescent="0.25">
      <c r="A145">
        <v>144</v>
      </c>
      <c r="B145">
        <v>31</v>
      </c>
      <c r="C145">
        <v>41</v>
      </c>
      <c r="D145" s="61">
        <v>45461.625</v>
      </c>
      <c r="E145" s="61">
        <v>45461.666666666664</v>
      </c>
    </row>
    <row r="146" spans="1:5" x14ac:dyDescent="0.25">
      <c r="A146">
        <v>145</v>
      </c>
      <c r="B146">
        <v>45</v>
      </c>
      <c r="C146">
        <v>44</v>
      </c>
      <c r="D146" s="61">
        <v>45398.375</v>
      </c>
      <c r="E146" s="61">
        <v>45398.416666666664</v>
      </c>
    </row>
    <row r="147" spans="1:5" x14ac:dyDescent="0.25">
      <c r="A147">
        <v>146</v>
      </c>
      <c r="B147">
        <v>56</v>
      </c>
      <c r="C147">
        <v>48</v>
      </c>
      <c r="D147" s="61">
        <v>45411.333333333336</v>
      </c>
      <c r="E147" s="61">
        <v>45411.375</v>
      </c>
    </row>
    <row r="148" spans="1:5" x14ac:dyDescent="0.25">
      <c r="A148">
        <v>147</v>
      </c>
      <c r="B148">
        <v>56</v>
      </c>
      <c r="C148">
        <v>48</v>
      </c>
      <c r="D148" s="61">
        <v>45398.375</v>
      </c>
      <c r="E148" s="61">
        <v>45398.416666666664</v>
      </c>
    </row>
    <row r="149" spans="1:5" x14ac:dyDescent="0.25">
      <c r="A149">
        <v>148</v>
      </c>
      <c r="B149">
        <v>51</v>
      </c>
      <c r="C149">
        <v>47</v>
      </c>
      <c r="D149" s="61">
        <v>45490.333333333336</v>
      </c>
      <c r="E149" s="61">
        <v>45490.375</v>
      </c>
    </row>
    <row r="150" spans="1:5" x14ac:dyDescent="0.25">
      <c r="A150">
        <v>149</v>
      </c>
      <c r="B150">
        <v>56</v>
      </c>
      <c r="C150">
        <v>48</v>
      </c>
      <c r="D150" s="61">
        <v>45498.625</v>
      </c>
      <c r="E150" s="61">
        <v>45498.666666666664</v>
      </c>
    </row>
    <row r="151" spans="1:5" x14ac:dyDescent="0.25">
      <c r="A151">
        <v>150</v>
      </c>
      <c r="B151">
        <v>22</v>
      </c>
      <c r="C151">
        <v>6</v>
      </c>
      <c r="D151" s="61">
        <v>45436.666666666664</v>
      </c>
      <c r="E151" s="61">
        <v>45436.708333333336</v>
      </c>
    </row>
    <row r="152" spans="1:5" x14ac:dyDescent="0.25">
      <c r="A152">
        <v>151</v>
      </c>
      <c r="B152">
        <v>33</v>
      </c>
      <c r="C152">
        <v>29</v>
      </c>
      <c r="D152" s="61">
        <v>45411.333333333336</v>
      </c>
      <c r="E152" s="61">
        <v>45411.375</v>
      </c>
    </row>
    <row r="153" spans="1:5" x14ac:dyDescent="0.25">
      <c r="A153">
        <v>152</v>
      </c>
      <c r="B153">
        <v>40</v>
      </c>
      <c r="C153">
        <v>30</v>
      </c>
      <c r="D153" s="61">
        <v>45443.375</v>
      </c>
      <c r="E153" s="61">
        <v>45443.416666666664</v>
      </c>
    </row>
    <row r="154" spans="1:5" x14ac:dyDescent="0.25">
      <c r="A154">
        <v>153</v>
      </c>
      <c r="B154">
        <v>29</v>
      </c>
      <c r="C154">
        <v>31</v>
      </c>
      <c r="D154" s="61">
        <v>45412.5</v>
      </c>
      <c r="E154" s="61">
        <v>45412.541666666664</v>
      </c>
    </row>
    <row r="155" spans="1:5" x14ac:dyDescent="0.25">
      <c r="A155">
        <v>154</v>
      </c>
      <c r="B155">
        <v>46</v>
      </c>
      <c r="C155">
        <v>32</v>
      </c>
      <c r="D155" s="61">
        <v>45443.416666666664</v>
      </c>
      <c r="E155" s="61">
        <v>45443.458333333336</v>
      </c>
    </row>
    <row r="156" spans="1:5" x14ac:dyDescent="0.25">
      <c r="A156">
        <v>155</v>
      </c>
      <c r="B156">
        <v>28</v>
      </c>
      <c r="C156">
        <v>33</v>
      </c>
      <c r="D156" s="61">
        <v>45415.541666666664</v>
      </c>
      <c r="E156" s="61">
        <v>45415.583333333336</v>
      </c>
    </row>
    <row r="157" spans="1:5" x14ac:dyDescent="0.25">
      <c r="A157">
        <v>156</v>
      </c>
      <c r="B157">
        <v>35</v>
      </c>
      <c r="C157">
        <v>34</v>
      </c>
      <c r="D157" s="61">
        <v>45429.416666666664</v>
      </c>
      <c r="E157" s="61">
        <v>45429.458333333336</v>
      </c>
    </row>
    <row r="158" spans="1:5" x14ac:dyDescent="0.25">
      <c r="A158">
        <v>157</v>
      </c>
      <c r="B158">
        <v>49</v>
      </c>
      <c r="C158">
        <v>35</v>
      </c>
      <c r="D158" s="61">
        <v>45411.416666666664</v>
      </c>
      <c r="E158" s="61">
        <v>45411.458333333336</v>
      </c>
    </row>
    <row r="159" spans="1:5" x14ac:dyDescent="0.25">
      <c r="A159">
        <v>158</v>
      </c>
      <c r="B159">
        <v>20</v>
      </c>
      <c r="C159">
        <v>28</v>
      </c>
      <c r="D159" s="61">
        <v>45425.375</v>
      </c>
      <c r="E159" s="61">
        <v>45425.416666666664</v>
      </c>
    </row>
    <row r="160" spans="1:5" x14ac:dyDescent="0.25">
      <c r="A160">
        <v>159</v>
      </c>
      <c r="B160">
        <v>33</v>
      </c>
      <c r="C160">
        <v>29</v>
      </c>
      <c r="D160" s="61">
        <v>45432.5</v>
      </c>
      <c r="E160" s="61">
        <v>45432.583333333336</v>
      </c>
    </row>
    <row r="161" spans="1:5" x14ac:dyDescent="0.25">
      <c r="A161">
        <v>160</v>
      </c>
      <c r="B161">
        <v>40</v>
      </c>
      <c r="C161">
        <v>30</v>
      </c>
      <c r="D161" s="61">
        <v>45415.375</v>
      </c>
      <c r="E161" s="61">
        <v>45415.416666666664</v>
      </c>
    </row>
    <row r="162" spans="1:5" x14ac:dyDescent="0.25">
      <c r="A162">
        <v>161</v>
      </c>
      <c r="B162">
        <v>29</v>
      </c>
      <c r="C162">
        <v>31</v>
      </c>
      <c r="D162" s="61">
        <v>45439.333333333336</v>
      </c>
      <c r="E162" s="61">
        <v>45439.375</v>
      </c>
    </row>
    <row r="163" spans="1:5" x14ac:dyDescent="0.25">
      <c r="A163">
        <v>162</v>
      </c>
      <c r="B163">
        <v>46</v>
      </c>
      <c r="C163">
        <v>32</v>
      </c>
      <c r="D163" s="61">
        <v>45425.541666666664</v>
      </c>
      <c r="E163" s="61">
        <v>45425.583333333336</v>
      </c>
    </row>
    <row r="164" spans="1:5" x14ac:dyDescent="0.25">
      <c r="A164">
        <v>163</v>
      </c>
      <c r="B164">
        <v>33</v>
      </c>
      <c r="C164">
        <v>29</v>
      </c>
      <c r="D164" s="61">
        <v>45427.708333333336</v>
      </c>
      <c r="E164" s="61">
        <v>45427.75</v>
      </c>
    </row>
    <row r="165" spans="1:5" x14ac:dyDescent="0.25">
      <c r="A165">
        <v>164</v>
      </c>
      <c r="B165">
        <v>40</v>
      </c>
      <c r="C165">
        <v>30</v>
      </c>
      <c r="D165" s="61">
        <v>45429.333333333336</v>
      </c>
      <c r="E165" s="61">
        <v>45429.416666666664</v>
      </c>
    </row>
    <row r="166" spans="1:5" x14ac:dyDescent="0.25">
      <c r="A166">
        <v>165</v>
      </c>
      <c r="B166">
        <v>29</v>
      </c>
      <c r="C166">
        <v>31</v>
      </c>
      <c r="D166" s="61">
        <v>45372.333333333336</v>
      </c>
      <c r="E166" s="61">
        <v>45372.375</v>
      </c>
    </row>
    <row r="167" spans="1:5" x14ac:dyDescent="0.25">
      <c r="A167">
        <v>166</v>
      </c>
      <c r="B167">
        <v>46</v>
      </c>
      <c r="C167">
        <v>32</v>
      </c>
      <c r="D167" s="61">
        <v>45373.333333333336</v>
      </c>
      <c r="E167" s="61">
        <v>45373.375</v>
      </c>
    </row>
    <row r="168" spans="1:5" x14ac:dyDescent="0.25">
      <c r="A168">
        <v>167</v>
      </c>
      <c r="B168">
        <v>28</v>
      </c>
      <c r="C168">
        <v>33</v>
      </c>
      <c r="D168" s="61">
        <v>45393.625</v>
      </c>
      <c r="E168" s="61">
        <v>45393.666666666664</v>
      </c>
    </row>
    <row r="169" spans="1:5" x14ac:dyDescent="0.25">
      <c r="A169">
        <v>168</v>
      </c>
      <c r="B169">
        <v>35</v>
      </c>
      <c r="C169">
        <v>34</v>
      </c>
      <c r="D169" s="61">
        <v>45432.625</v>
      </c>
      <c r="E169" s="61">
        <v>45432.666666666664</v>
      </c>
    </row>
    <row r="170" spans="1:5" x14ac:dyDescent="0.25">
      <c r="A170">
        <v>169</v>
      </c>
      <c r="B170">
        <v>49</v>
      </c>
      <c r="C170">
        <v>35</v>
      </c>
      <c r="D170" s="61">
        <v>45376.333333333336</v>
      </c>
      <c r="E170" s="61">
        <v>45376.375</v>
      </c>
    </row>
    <row r="171" spans="1:5" x14ac:dyDescent="0.25">
      <c r="A171">
        <v>170</v>
      </c>
      <c r="B171">
        <v>20</v>
      </c>
      <c r="C171">
        <v>28</v>
      </c>
      <c r="D171" s="61">
        <v>45377.458333333336</v>
      </c>
      <c r="E171" s="61">
        <v>45377.541666666664</v>
      </c>
    </row>
    <row r="172" spans="1:5" x14ac:dyDescent="0.25">
      <c r="A172">
        <v>171</v>
      </c>
      <c r="B172">
        <v>33</v>
      </c>
      <c r="C172">
        <v>29</v>
      </c>
      <c r="D172" s="61">
        <v>45378.333333333336</v>
      </c>
      <c r="E172" s="61">
        <v>45378.375</v>
      </c>
    </row>
    <row r="173" spans="1:5" x14ac:dyDescent="0.25">
      <c r="A173">
        <v>172</v>
      </c>
      <c r="B173">
        <v>40</v>
      </c>
      <c r="C173">
        <v>30</v>
      </c>
      <c r="D173" s="61">
        <v>45407.333333333336</v>
      </c>
      <c r="E173" s="61">
        <v>45407.375</v>
      </c>
    </row>
    <row r="174" spans="1:5" x14ac:dyDescent="0.25">
      <c r="A174">
        <v>173</v>
      </c>
      <c r="B174">
        <v>29</v>
      </c>
      <c r="C174">
        <v>31</v>
      </c>
      <c r="D174" s="61">
        <v>45380.625</v>
      </c>
      <c r="E174" s="61">
        <v>45380.666666666664</v>
      </c>
    </row>
    <row r="175" spans="1:5" x14ac:dyDescent="0.25">
      <c r="A175">
        <v>174</v>
      </c>
      <c r="B175">
        <v>35</v>
      </c>
      <c r="C175">
        <v>34</v>
      </c>
      <c r="D175" s="61">
        <v>45439.375</v>
      </c>
      <c r="E175" s="61">
        <v>45439.416666666664</v>
      </c>
    </row>
    <row r="176" spans="1:5" x14ac:dyDescent="0.25">
      <c r="A176">
        <v>175</v>
      </c>
      <c r="B176">
        <v>33</v>
      </c>
      <c r="C176">
        <v>29</v>
      </c>
      <c r="D176" s="61">
        <v>45426.541666666664</v>
      </c>
      <c r="E176" s="61">
        <v>45426.583333333336</v>
      </c>
    </row>
    <row r="177" spans="1:5" x14ac:dyDescent="0.25">
      <c r="A177">
        <v>176</v>
      </c>
      <c r="B177">
        <v>40</v>
      </c>
      <c r="C177">
        <v>30</v>
      </c>
      <c r="D177" s="61">
        <v>45412.5</v>
      </c>
      <c r="E177" s="61">
        <v>45412.5625</v>
      </c>
    </row>
    <row r="178" spans="1:5" x14ac:dyDescent="0.25">
      <c r="A178">
        <v>177</v>
      </c>
      <c r="B178">
        <v>29</v>
      </c>
      <c r="C178">
        <v>31</v>
      </c>
      <c r="D178" s="61">
        <v>45426.541666666664</v>
      </c>
      <c r="E178" s="61">
        <v>45426.583333333336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3573C-999B-4B88-93F2-18D433522293}">
  <dimension ref="A1:H178"/>
  <sheetViews>
    <sheetView workbookViewId="0">
      <selection sqref="A1:H178"/>
    </sheetView>
  </sheetViews>
  <sheetFormatPr defaultRowHeight="15" x14ac:dyDescent="0.25"/>
  <cols>
    <col min="4" max="5" width="15.28515625" bestFit="1" customWidth="1"/>
  </cols>
  <sheetData>
    <row r="1" spans="1:8" x14ac:dyDescent="0.25">
      <c r="A1" s="77" t="s">
        <v>0</v>
      </c>
      <c r="B1" s="77" t="s">
        <v>14</v>
      </c>
      <c r="C1" s="77" t="s">
        <v>254</v>
      </c>
      <c r="D1" s="77" t="s">
        <v>2573</v>
      </c>
      <c r="E1" s="77" t="s">
        <v>2574</v>
      </c>
      <c r="F1" s="77" t="s">
        <v>4494</v>
      </c>
      <c r="G1" s="77" t="s">
        <v>4495</v>
      </c>
      <c r="H1" s="77" t="s">
        <v>4496</v>
      </c>
    </row>
    <row r="2" spans="1:8" x14ac:dyDescent="0.25">
      <c r="A2">
        <v>1</v>
      </c>
      <c r="B2">
        <v>38</v>
      </c>
      <c r="C2">
        <v>21</v>
      </c>
      <c r="D2" s="78">
        <v>45517.375</v>
      </c>
      <c r="E2" s="78">
        <v>45517.458333333336</v>
      </c>
    </row>
    <row r="3" spans="1:8" x14ac:dyDescent="0.25">
      <c r="A3">
        <v>2</v>
      </c>
      <c r="B3">
        <v>38</v>
      </c>
      <c r="C3">
        <v>21</v>
      </c>
      <c r="D3" s="78">
        <v>45510.416666608799</v>
      </c>
      <c r="E3" s="78">
        <v>45510.458333333336</v>
      </c>
    </row>
    <row r="4" spans="1:8" x14ac:dyDescent="0.25">
      <c r="A4">
        <v>3</v>
      </c>
      <c r="B4">
        <v>26</v>
      </c>
      <c r="C4">
        <v>18</v>
      </c>
      <c r="D4" s="78">
        <v>45505.375</v>
      </c>
      <c r="E4" s="78">
        <v>45505.458333333336</v>
      </c>
    </row>
    <row r="5" spans="1:8" x14ac:dyDescent="0.25">
      <c r="A5">
        <v>4</v>
      </c>
      <c r="B5">
        <v>38</v>
      </c>
      <c r="C5">
        <v>21</v>
      </c>
      <c r="D5" s="78">
        <v>45503.416666608799</v>
      </c>
      <c r="E5" s="78">
        <v>45503.458333333336</v>
      </c>
    </row>
    <row r="6" spans="1:8" x14ac:dyDescent="0.25">
      <c r="A6">
        <v>5</v>
      </c>
      <c r="B6">
        <v>43</v>
      </c>
      <c r="C6">
        <v>9</v>
      </c>
      <c r="D6" s="78">
        <v>45499.541666608799</v>
      </c>
      <c r="E6" s="78">
        <v>45499.625</v>
      </c>
    </row>
    <row r="7" spans="1:8" x14ac:dyDescent="0.25">
      <c r="A7">
        <v>6</v>
      </c>
      <c r="B7">
        <v>30</v>
      </c>
      <c r="C7">
        <v>12</v>
      </c>
      <c r="D7" s="78">
        <v>45496.458333333336</v>
      </c>
      <c r="E7" s="78">
        <v>45496.5</v>
      </c>
    </row>
    <row r="8" spans="1:8" x14ac:dyDescent="0.25">
      <c r="A8">
        <v>7</v>
      </c>
      <c r="B8">
        <v>38</v>
      </c>
      <c r="C8">
        <v>21</v>
      </c>
      <c r="D8" s="78">
        <v>45496.416666608799</v>
      </c>
      <c r="E8" s="78">
        <v>45496.458333333336</v>
      </c>
    </row>
    <row r="9" spans="1:8" x14ac:dyDescent="0.25">
      <c r="A9">
        <v>8</v>
      </c>
      <c r="B9">
        <v>47</v>
      </c>
      <c r="C9">
        <v>14</v>
      </c>
      <c r="D9" s="78">
        <v>45495.541666608799</v>
      </c>
      <c r="E9" s="78">
        <v>45495.604166608799</v>
      </c>
    </row>
    <row r="10" spans="1:8" x14ac:dyDescent="0.25">
      <c r="A10">
        <v>9</v>
      </c>
      <c r="B10">
        <v>43</v>
      </c>
      <c r="C10">
        <v>9</v>
      </c>
      <c r="D10" s="78">
        <v>45492.541666608799</v>
      </c>
      <c r="E10" s="78">
        <v>45492.625</v>
      </c>
    </row>
    <row r="11" spans="1:8" x14ac:dyDescent="0.25">
      <c r="A11">
        <v>10</v>
      </c>
      <c r="B11">
        <v>26</v>
      </c>
      <c r="C11">
        <v>18</v>
      </c>
      <c r="D11" s="78">
        <v>45491.375</v>
      </c>
      <c r="E11" s="78">
        <v>45491.458333333336</v>
      </c>
    </row>
    <row r="12" spans="1:8" x14ac:dyDescent="0.25">
      <c r="A12">
        <v>11</v>
      </c>
      <c r="B12">
        <v>30</v>
      </c>
      <c r="C12">
        <v>12</v>
      </c>
      <c r="D12" s="78">
        <v>45489.458333333336</v>
      </c>
      <c r="E12" s="78">
        <v>45489.5</v>
      </c>
    </row>
    <row r="13" spans="1:8" x14ac:dyDescent="0.25">
      <c r="A13">
        <v>12</v>
      </c>
      <c r="B13">
        <v>47</v>
      </c>
      <c r="C13">
        <v>14</v>
      </c>
      <c r="D13" s="78">
        <v>45488.541666608799</v>
      </c>
      <c r="E13" s="78">
        <v>45488.604166608799</v>
      </c>
    </row>
    <row r="14" spans="1:8" x14ac:dyDescent="0.25">
      <c r="A14">
        <v>13</v>
      </c>
      <c r="B14">
        <v>43</v>
      </c>
      <c r="C14">
        <v>9</v>
      </c>
      <c r="D14" s="78">
        <v>45485.541666608799</v>
      </c>
      <c r="E14" s="78">
        <v>45485.625</v>
      </c>
    </row>
    <row r="15" spans="1:8" x14ac:dyDescent="0.25">
      <c r="A15">
        <v>14</v>
      </c>
      <c r="B15">
        <v>21</v>
      </c>
      <c r="C15">
        <v>17</v>
      </c>
      <c r="D15" s="78">
        <v>45483.541666608799</v>
      </c>
      <c r="E15" s="78">
        <v>45483.583333333336</v>
      </c>
    </row>
    <row r="16" spans="1:8" x14ac:dyDescent="0.25">
      <c r="A16">
        <v>15</v>
      </c>
      <c r="B16">
        <v>30</v>
      </c>
      <c r="C16">
        <v>12</v>
      </c>
      <c r="D16" s="78">
        <v>45482.458333333336</v>
      </c>
      <c r="E16" s="78">
        <v>45482.5</v>
      </c>
    </row>
    <row r="17" spans="1:5" x14ac:dyDescent="0.25">
      <c r="A17">
        <v>16</v>
      </c>
      <c r="B17">
        <v>38</v>
      </c>
      <c r="C17">
        <v>21</v>
      </c>
      <c r="D17" s="78">
        <v>45482.416666608799</v>
      </c>
      <c r="E17" s="78">
        <v>45482.458333333336</v>
      </c>
    </row>
    <row r="18" spans="1:5" x14ac:dyDescent="0.25">
      <c r="A18">
        <v>17</v>
      </c>
      <c r="B18">
        <v>43</v>
      </c>
      <c r="C18">
        <v>9</v>
      </c>
      <c r="D18" s="78">
        <v>45478.541666608799</v>
      </c>
      <c r="E18" s="78">
        <v>45478.625</v>
      </c>
    </row>
    <row r="19" spans="1:5" x14ac:dyDescent="0.25">
      <c r="A19">
        <v>18</v>
      </c>
      <c r="B19">
        <v>26</v>
      </c>
      <c r="C19">
        <v>18</v>
      </c>
      <c r="D19" s="78">
        <v>45477.375</v>
      </c>
      <c r="E19" s="78">
        <v>45477.458333333336</v>
      </c>
    </row>
    <row r="20" spans="1:5" x14ac:dyDescent="0.25">
      <c r="A20">
        <v>19</v>
      </c>
      <c r="B20">
        <v>22</v>
      </c>
      <c r="C20">
        <v>22</v>
      </c>
      <c r="D20" s="78">
        <v>45476.541666608799</v>
      </c>
      <c r="E20" s="78">
        <v>45476.583333333336</v>
      </c>
    </row>
    <row r="21" spans="1:5" x14ac:dyDescent="0.25">
      <c r="A21">
        <v>20</v>
      </c>
      <c r="B21">
        <v>17</v>
      </c>
      <c r="C21">
        <v>24</v>
      </c>
      <c r="D21" s="78">
        <v>45476.333333333336</v>
      </c>
      <c r="E21" s="78">
        <v>45476.375</v>
      </c>
    </row>
    <row r="22" spans="1:5" x14ac:dyDescent="0.25">
      <c r="A22">
        <v>21</v>
      </c>
      <c r="B22">
        <v>30</v>
      </c>
      <c r="C22">
        <v>12</v>
      </c>
      <c r="D22" s="78">
        <v>45475.458333333336</v>
      </c>
      <c r="E22" s="78">
        <v>45475.5</v>
      </c>
    </row>
    <row r="23" spans="1:5" x14ac:dyDescent="0.25">
      <c r="A23">
        <v>22</v>
      </c>
      <c r="B23">
        <v>38</v>
      </c>
      <c r="C23">
        <v>21</v>
      </c>
      <c r="D23" s="78">
        <v>45475.416666608799</v>
      </c>
      <c r="E23" s="78">
        <v>45475.458333333336</v>
      </c>
    </row>
    <row r="24" spans="1:5" x14ac:dyDescent="0.25">
      <c r="A24">
        <v>23</v>
      </c>
      <c r="B24">
        <v>46</v>
      </c>
      <c r="C24">
        <v>32</v>
      </c>
      <c r="D24" s="78">
        <v>45471.625</v>
      </c>
      <c r="E24" s="78">
        <v>45471.666666666664</v>
      </c>
    </row>
    <row r="25" spans="1:5" x14ac:dyDescent="0.25">
      <c r="A25">
        <v>24</v>
      </c>
      <c r="B25">
        <v>31</v>
      </c>
      <c r="C25">
        <v>29</v>
      </c>
      <c r="D25" s="78">
        <v>45470.375</v>
      </c>
      <c r="E25" s="78">
        <v>45470.416666666664</v>
      </c>
    </row>
    <row r="26" spans="1:5" x14ac:dyDescent="0.25">
      <c r="A26">
        <v>25</v>
      </c>
      <c r="B26">
        <v>32</v>
      </c>
      <c r="C26">
        <v>27</v>
      </c>
      <c r="D26" s="78">
        <v>45470.333333333336</v>
      </c>
      <c r="E26" s="78">
        <v>45470.416666666664</v>
      </c>
    </row>
    <row r="27" spans="1:5" x14ac:dyDescent="0.25">
      <c r="A27">
        <v>26</v>
      </c>
      <c r="B27">
        <v>33</v>
      </c>
      <c r="C27">
        <v>29</v>
      </c>
      <c r="D27" s="78">
        <v>45470.333333333336</v>
      </c>
      <c r="E27" s="78">
        <v>45470.375</v>
      </c>
    </row>
    <row r="28" spans="1:5" x14ac:dyDescent="0.25">
      <c r="A28">
        <v>27</v>
      </c>
      <c r="B28">
        <v>22</v>
      </c>
      <c r="C28">
        <v>22</v>
      </c>
      <c r="D28" s="78">
        <v>45469.541666608799</v>
      </c>
      <c r="E28" s="78">
        <v>45469.583333333336</v>
      </c>
    </row>
    <row r="29" spans="1:5" x14ac:dyDescent="0.25">
      <c r="A29">
        <v>28</v>
      </c>
      <c r="B29">
        <v>34</v>
      </c>
      <c r="C29">
        <v>15</v>
      </c>
      <c r="D29" s="78">
        <v>45469.458333333336</v>
      </c>
      <c r="E29" s="78">
        <v>45469.5</v>
      </c>
    </row>
    <row r="30" spans="1:5" x14ac:dyDescent="0.25">
      <c r="A30">
        <v>29</v>
      </c>
      <c r="B30">
        <v>38</v>
      </c>
      <c r="C30">
        <v>21</v>
      </c>
      <c r="D30" s="78">
        <v>45468.416666608799</v>
      </c>
      <c r="E30" s="78">
        <v>45468.458333333336</v>
      </c>
    </row>
    <row r="31" spans="1:5" x14ac:dyDescent="0.25">
      <c r="A31">
        <v>30</v>
      </c>
      <c r="B31">
        <v>56</v>
      </c>
      <c r="C31">
        <v>77</v>
      </c>
      <c r="D31" s="78">
        <v>45467.625</v>
      </c>
      <c r="E31" s="78">
        <v>45467.666666608799</v>
      </c>
    </row>
    <row r="32" spans="1:5" x14ac:dyDescent="0.25">
      <c r="A32">
        <v>31</v>
      </c>
      <c r="B32">
        <v>31</v>
      </c>
      <c r="C32">
        <v>29</v>
      </c>
      <c r="D32" s="78">
        <v>45467.625</v>
      </c>
      <c r="E32" s="78">
        <v>45467.666666666664</v>
      </c>
    </row>
    <row r="33" spans="1:5" x14ac:dyDescent="0.25">
      <c r="A33">
        <v>32</v>
      </c>
      <c r="B33">
        <v>56</v>
      </c>
      <c r="C33">
        <v>52</v>
      </c>
      <c r="D33" s="78">
        <v>45464.625</v>
      </c>
      <c r="E33" s="78">
        <v>45464.666666666664</v>
      </c>
    </row>
    <row r="34" spans="1:5" x14ac:dyDescent="0.25">
      <c r="A34">
        <v>33</v>
      </c>
      <c r="B34">
        <v>39</v>
      </c>
      <c r="C34">
        <v>7</v>
      </c>
      <c r="D34" s="78">
        <v>45463.541666608799</v>
      </c>
      <c r="E34" s="78">
        <v>45463.604166608799</v>
      </c>
    </row>
    <row r="35" spans="1:5" x14ac:dyDescent="0.25">
      <c r="A35">
        <v>34</v>
      </c>
      <c r="B35">
        <v>26</v>
      </c>
      <c r="C35">
        <v>18</v>
      </c>
      <c r="D35" s="78">
        <v>45463.375</v>
      </c>
      <c r="E35" s="78">
        <v>45463.458333333336</v>
      </c>
    </row>
    <row r="36" spans="1:5" x14ac:dyDescent="0.25">
      <c r="A36">
        <v>35</v>
      </c>
      <c r="B36">
        <v>21</v>
      </c>
      <c r="C36">
        <v>17</v>
      </c>
      <c r="D36" s="78">
        <v>45462.541666608799</v>
      </c>
      <c r="E36" s="78">
        <v>45462.583333333336</v>
      </c>
    </row>
    <row r="37" spans="1:5" x14ac:dyDescent="0.25">
      <c r="A37">
        <v>36</v>
      </c>
      <c r="B37">
        <v>34</v>
      </c>
      <c r="C37">
        <v>15</v>
      </c>
      <c r="D37" s="78">
        <v>45462.458333333336</v>
      </c>
      <c r="E37" s="78">
        <v>45462.5</v>
      </c>
    </row>
    <row r="38" spans="1:5" x14ac:dyDescent="0.25">
      <c r="A38">
        <v>37</v>
      </c>
      <c r="B38">
        <v>30</v>
      </c>
      <c r="C38">
        <v>12</v>
      </c>
      <c r="D38" s="78">
        <v>45461.458333333336</v>
      </c>
      <c r="E38" s="78">
        <v>45461.5</v>
      </c>
    </row>
    <row r="39" spans="1:5" x14ac:dyDescent="0.25">
      <c r="A39">
        <v>38</v>
      </c>
      <c r="B39">
        <v>25</v>
      </c>
      <c r="C39">
        <v>2</v>
      </c>
      <c r="D39" s="78">
        <v>45461.375</v>
      </c>
      <c r="E39" s="78">
        <v>45461.416666666664</v>
      </c>
    </row>
    <row r="40" spans="1:5" x14ac:dyDescent="0.25">
      <c r="A40">
        <v>39</v>
      </c>
      <c r="B40">
        <v>46</v>
      </c>
      <c r="C40">
        <v>32</v>
      </c>
      <c r="D40" s="78">
        <v>45461.333333333336</v>
      </c>
      <c r="E40" s="78">
        <v>45461.375</v>
      </c>
    </row>
    <row r="41" spans="1:5" x14ac:dyDescent="0.25">
      <c r="A41">
        <v>40</v>
      </c>
      <c r="B41">
        <v>35</v>
      </c>
      <c r="C41">
        <v>34</v>
      </c>
      <c r="D41" s="78">
        <v>45460.333333333336</v>
      </c>
      <c r="E41" s="78">
        <v>45460.375</v>
      </c>
    </row>
    <row r="42" spans="1:5" x14ac:dyDescent="0.25">
      <c r="A42">
        <v>41</v>
      </c>
      <c r="B42">
        <v>39</v>
      </c>
      <c r="C42">
        <v>7</v>
      </c>
      <c r="D42" s="78">
        <v>45456.541666608799</v>
      </c>
      <c r="E42" s="78">
        <v>45456.604166608799</v>
      </c>
    </row>
    <row r="43" spans="1:5" x14ac:dyDescent="0.25">
      <c r="A43">
        <v>42</v>
      </c>
      <c r="B43">
        <v>56</v>
      </c>
      <c r="C43">
        <v>42</v>
      </c>
      <c r="D43" s="78">
        <v>45456.333333333336</v>
      </c>
      <c r="E43" s="78">
        <v>45456.375</v>
      </c>
    </row>
    <row r="44" spans="1:5" x14ac:dyDescent="0.25">
      <c r="A44">
        <v>43</v>
      </c>
      <c r="B44">
        <v>21</v>
      </c>
      <c r="C44">
        <v>17</v>
      </c>
      <c r="D44" s="78">
        <v>45455.541666608799</v>
      </c>
      <c r="E44" s="78">
        <v>45455.583333333336</v>
      </c>
    </row>
    <row r="45" spans="1:5" x14ac:dyDescent="0.25">
      <c r="A45">
        <v>44</v>
      </c>
      <c r="B45">
        <v>27</v>
      </c>
      <c r="C45">
        <v>1</v>
      </c>
      <c r="D45" s="78">
        <v>45455.375</v>
      </c>
      <c r="E45" s="78">
        <v>45455.458333333336</v>
      </c>
    </row>
    <row r="46" spans="1:5" x14ac:dyDescent="0.25">
      <c r="A46">
        <v>45</v>
      </c>
      <c r="B46">
        <v>17</v>
      </c>
      <c r="C46">
        <v>26</v>
      </c>
      <c r="D46" s="78">
        <v>45455.333333333336</v>
      </c>
      <c r="E46" s="78">
        <v>45455.416666666664</v>
      </c>
    </row>
    <row r="47" spans="1:5" x14ac:dyDescent="0.25">
      <c r="A47">
        <v>46</v>
      </c>
      <c r="B47">
        <v>56</v>
      </c>
      <c r="C47">
        <v>49</v>
      </c>
      <c r="D47" s="78">
        <v>45454.333333333336</v>
      </c>
      <c r="E47" s="78">
        <v>45454.416666666664</v>
      </c>
    </row>
    <row r="48" spans="1:5" x14ac:dyDescent="0.25">
      <c r="A48">
        <v>47</v>
      </c>
      <c r="B48">
        <v>47</v>
      </c>
      <c r="C48">
        <v>14</v>
      </c>
      <c r="D48" s="78">
        <v>45453.541666608799</v>
      </c>
      <c r="E48" s="78">
        <v>45453.604166608799</v>
      </c>
    </row>
    <row r="49" spans="1:5" x14ac:dyDescent="0.25">
      <c r="A49">
        <v>48</v>
      </c>
      <c r="B49">
        <v>43</v>
      </c>
      <c r="C49">
        <v>9</v>
      </c>
      <c r="D49" s="78">
        <v>45450.541666608799</v>
      </c>
      <c r="E49" s="78">
        <v>45450.583333333336</v>
      </c>
    </row>
    <row r="50" spans="1:5" x14ac:dyDescent="0.25">
      <c r="A50">
        <v>49</v>
      </c>
      <c r="B50">
        <v>28</v>
      </c>
      <c r="C50">
        <v>33</v>
      </c>
      <c r="D50" s="78">
        <v>45449.625</v>
      </c>
      <c r="E50" s="78">
        <v>45449.666666666664</v>
      </c>
    </row>
    <row r="51" spans="1:5" x14ac:dyDescent="0.25">
      <c r="A51">
        <v>50</v>
      </c>
      <c r="B51">
        <v>39</v>
      </c>
      <c r="C51">
        <v>7</v>
      </c>
      <c r="D51" s="78">
        <v>45449.541666608799</v>
      </c>
      <c r="E51" s="78">
        <v>45449.604166608799</v>
      </c>
    </row>
    <row r="52" spans="1:5" x14ac:dyDescent="0.25">
      <c r="A52">
        <v>51</v>
      </c>
      <c r="B52">
        <v>26</v>
      </c>
      <c r="C52">
        <v>18</v>
      </c>
      <c r="D52" s="78">
        <v>45449.375</v>
      </c>
      <c r="E52" s="78">
        <v>45449.458333333336</v>
      </c>
    </row>
    <row r="53" spans="1:5" x14ac:dyDescent="0.25">
      <c r="A53">
        <v>52</v>
      </c>
      <c r="B53">
        <v>27</v>
      </c>
      <c r="C53">
        <v>1</v>
      </c>
      <c r="D53" s="78">
        <v>45448.375</v>
      </c>
      <c r="E53" s="78">
        <v>45448.458333333336</v>
      </c>
    </row>
    <row r="54" spans="1:5" x14ac:dyDescent="0.25">
      <c r="A54">
        <v>53</v>
      </c>
      <c r="B54">
        <v>30</v>
      </c>
      <c r="C54">
        <v>12</v>
      </c>
      <c r="D54" s="78">
        <v>45447.458333333336</v>
      </c>
      <c r="E54" s="78">
        <v>45447.5</v>
      </c>
    </row>
    <row r="55" spans="1:5" x14ac:dyDescent="0.25">
      <c r="A55">
        <v>54</v>
      </c>
      <c r="B55">
        <v>25</v>
      </c>
      <c r="C55">
        <v>2</v>
      </c>
      <c r="D55" s="78">
        <v>45447.375</v>
      </c>
      <c r="E55" s="78">
        <v>45447.416666666664</v>
      </c>
    </row>
    <row r="56" spans="1:5" x14ac:dyDescent="0.25">
      <c r="A56">
        <v>55</v>
      </c>
      <c r="B56">
        <v>47</v>
      </c>
      <c r="C56">
        <v>14</v>
      </c>
      <c r="D56" s="78">
        <v>45446.541666608799</v>
      </c>
      <c r="E56" s="78">
        <v>45446.604166608799</v>
      </c>
    </row>
    <row r="57" spans="1:5" x14ac:dyDescent="0.25">
      <c r="A57">
        <v>56</v>
      </c>
      <c r="B57">
        <v>45</v>
      </c>
      <c r="C57">
        <v>16</v>
      </c>
      <c r="D57" s="78">
        <v>45446.458333333336</v>
      </c>
      <c r="E57" s="78">
        <v>45446.5</v>
      </c>
    </row>
    <row r="58" spans="1:5" x14ac:dyDescent="0.25">
      <c r="A58">
        <v>57</v>
      </c>
      <c r="B58">
        <v>43</v>
      </c>
      <c r="C58">
        <v>9</v>
      </c>
      <c r="D58" s="78">
        <v>45443.541666608799</v>
      </c>
      <c r="E58" s="78">
        <v>45443.583333333336</v>
      </c>
    </row>
    <row r="59" spans="1:5" x14ac:dyDescent="0.25">
      <c r="A59">
        <v>58</v>
      </c>
      <c r="B59">
        <v>20</v>
      </c>
      <c r="C59">
        <v>28</v>
      </c>
      <c r="D59" s="78">
        <v>45443.5</v>
      </c>
      <c r="E59" s="78">
        <v>45443.583333333336</v>
      </c>
    </row>
    <row r="60" spans="1:5" x14ac:dyDescent="0.25">
      <c r="A60">
        <v>59</v>
      </c>
      <c r="B60">
        <v>45</v>
      </c>
      <c r="C60">
        <v>16</v>
      </c>
      <c r="D60" s="78">
        <v>45443.458333333336</v>
      </c>
      <c r="E60" s="78">
        <v>45443.5</v>
      </c>
    </row>
    <row r="61" spans="1:5" x14ac:dyDescent="0.25">
      <c r="A61">
        <v>60</v>
      </c>
      <c r="B61">
        <v>39</v>
      </c>
      <c r="C61">
        <v>7</v>
      </c>
      <c r="D61" s="78">
        <v>45442.541666608799</v>
      </c>
      <c r="E61" s="78">
        <v>45442.604166608799</v>
      </c>
    </row>
    <row r="62" spans="1:5" x14ac:dyDescent="0.25">
      <c r="A62">
        <v>61</v>
      </c>
      <c r="B62">
        <v>32</v>
      </c>
      <c r="C62">
        <v>27</v>
      </c>
      <c r="D62" s="78">
        <v>45442.333333333336</v>
      </c>
      <c r="E62" s="78">
        <v>45442.416666666664</v>
      </c>
    </row>
    <row r="63" spans="1:5" x14ac:dyDescent="0.25">
      <c r="A63">
        <v>62</v>
      </c>
      <c r="B63">
        <v>22</v>
      </c>
      <c r="C63">
        <v>22</v>
      </c>
      <c r="D63" s="78">
        <v>45441.541666608799</v>
      </c>
      <c r="E63" s="78">
        <v>45441.583333333336</v>
      </c>
    </row>
    <row r="64" spans="1:5" x14ac:dyDescent="0.25">
      <c r="A64">
        <v>63</v>
      </c>
      <c r="B64">
        <v>27</v>
      </c>
      <c r="C64">
        <v>1</v>
      </c>
      <c r="D64" s="78">
        <v>45441.375</v>
      </c>
      <c r="E64" s="78">
        <v>45441.458333333336</v>
      </c>
    </row>
    <row r="65" spans="1:5" x14ac:dyDescent="0.25">
      <c r="A65">
        <v>64</v>
      </c>
      <c r="B65">
        <v>56</v>
      </c>
      <c r="C65">
        <v>49</v>
      </c>
      <c r="D65" s="78">
        <v>45440.375</v>
      </c>
      <c r="E65" s="78">
        <v>45440.458333333336</v>
      </c>
    </row>
    <row r="66" spans="1:5" x14ac:dyDescent="0.25">
      <c r="A66">
        <v>65</v>
      </c>
      <c r="B66">
        <v>56</v>
      </c>
      <c r="C66">
        <v>68</v>
      </c>
      <c r="D66" s="78">
        <v>45430.416666666664</v>
      </c>
      <c r="E66" s="78">
        <v>45430.458333333336</v>
      </c>
    </row>
    <row r="67" spans="1:5" x14ac:dyDescent="0.25">
      <c r="A67">
        <v>66</v>
      </c>
      <c r="B67">
        <v>47</v>
      </c>
      <c r="C67">
        <v>14</v>
      </c>
      <c r="D67" s="78">
        <v>45439.541666608799</v>
      </c>
      <c r="E67" s="78">
        <v>45439.604166608799</v>
      </c>
    </row>
    <row r="68" spans="1:5" x14ac:dyDescent="0.25">
      <c r="A68">
        <v>67</v>
      </c>
      <c r="B68">
        <v>17</v>
      </c>
      <c r="C68">
        <v>26</v>
      </c>
      <c r="D68" s="78">
        <v>45436.625</v>
      </c>
      <c r="E68" s="78">
        <v>45436.666666666664</v>
      </c>
    </row>
    <row r="69" spans="1:5" x14ac:dyDescent="0.25">
      <c r="A69">
        <v>68</v>
      </c>
      <c r="B69">
        <v>43</v>
      </c>
      <c r="C69">
        <v>9</v>
      </c>
      <c r="D69" s="78">
        <v>45436.541666666664</v>
      </c>
      <c r="E69" s="78">
        <v>45436.625</v>
      </c>
    </row>
    <row r="70" spans="1:5" x14ac:dyDescent="0.25">
      <c r="A70">
        <v>69</v>
      </c>
      <c r="B70">
        <v>39</v>
      </c>
      <c r="C70">
        <v>7</v>
      </c>
      <c r="D70" s="78">
        <v>45435.541666608799</v>
      </c>
      <c r="E70" s="78">
        <v>45435.604166608799</v>
      </c>
    </row>
    <row r="71" spans="1:5" x14ac:dyDescent="0.25">
      <c r="A71">
        <v>70</v>
      </c>
      <c r="B71">
        <v>18</v>
      </c>
      <c r="C71">
        <v>3</v>
      </c>
      <c r="D71" s="78">
        <v>45435.333333333336</v>
      </c>
      <c r="E71" s="78">
        <v>45435.375</v>
      </c>
    </row>
    <row r="72" spans="1:5" x14ac:dyDescent="0.25">
      <c r="A72">
        <v>71</v>
      </c>
      <c r="B72">
        <v>56</v>
      </c>
      <c r="C72">
        <v>42</v>
      </c>
      <c r="D72" s="78">
        <v>45435.333333333336</v>
      </c>
      <c r="E72" s="78">
        <v>45435.375</v>
      </c>
    </row>
    <row r="73" spans="1:5" x14ac:dyDescent="0.25">
      <c r="A73">
        <v>72</v>
      </c>
      <c r="B73">
        <v>33</v>
      </c>
      <c r="C73">
        <v>29</v>
      </c>
      <c r="D73" s="78">
        <v>45435.333333333336</v>
      </c>
      <c r="E73" s="78">
        <v>45435.375</v>
      </c>
    </row>
    <row r="74" spans="1:5" x14ac:dyDescent="0.25">
      <c r="A74">
        <v>73</v>
      </c>
      <c r="B74">
        <v>21</v>
      </c>
      <c r="C74">
        <v>17</v>
      </c>
      <c r="D74" s="78">
        <v>45434.541666666664</v>
      </c>
      <c r="E74" s="78">
        <v>45434.583333333336</v>
      </c>
    </row>
    <row r="75" spans="1:5" x14ac:dyDescent="0.25">
      <c r="A75">
        <v>74</v>
      </c>
      <c r="B75">
        <v>22</v>
      </c>
      <c r="C75">
        <v>22</v>
      </c>
      <c r="D75" s="78">
        <v>45434.541666608799</v>
      </c>
      <c r="E75" s="78">
        <v>45434.583333333336</v>
      </c>
    </row>
    <row r="76" spans="1:5" x14ac:dyDescent="0.25">
      <c r="A76">
        <v>75</v>
      </c>
      <c r="B76">
        <v>34</v>
      </c>
      <c r="C76">
        <v>15</v>
      </c>
      <c r="D76" s="78">
        <v>45434.458333333336</v>
      </c>
      <c r="E76" s="78">
        <v>45434.5</v>
      </c>
    </row>
    <row r="77" spans="1:5" x14ac:dyDescent="0.25">
      <c r="A77">
        <v>76</v>
      </c>
      <c r="B77">
        <v>27</v>
      </c>
      <c r="C77">
        <v>1</v>
      </c>
      <c r="D77" s="78">
        <v>45434.375</v>
      </c>
      <c r="E77" s="78">
        <v>45434.458333333336</v>
      </c>
    </row>
    <row r="78" spans="1:5" x14ac:dyDescent="0.25">
      <c r="A78">
        <v>77</v>
      </c>
      <c r="B78">
        <v>30</v>
      </c>
      <c r="C78">
        <v>12</v>
      </c>
      <c r="D78" s="78">
        <v>45433.458333333336</v>
      </c>
      <c r="E78" s="78">
        <v>45433.5</v>
      </c>
    </row>
    <row r="79" spans="1:5" x14ac:dyDescent="0.25">
      <c r="A79">
        <v>78</v>
      </c>
      <c r="B79">
        <v>28</v>
      </c>
      <c r="C79">
        <v>33</v>
      </c>
      <c r="D79" s="78">
        <v>45433.416666666664</v>
      </c>
      <c r="E79" s="78">
        <v>45433.458333333336</v>
      </c>
    </row>
    <row r="80" spans="1:5" x14ac:dyDescent="0.25">
      <c r="A80">
        <v>79</v>
      </c>
      <c r="B80">
        <v>25</v>
      </c>
      <c r="C80">
        <v>2</v>
      </c>
      <c r="D80" s="78">
        <v>45433.375</v>
      </c>
      <c r="E80" s="78">
        <v>45433.416666666664</v>
      </c>
    </row>
    <row r="81" spans="1:5" x14ac:dyDescent="0.25">
      <c r="A81">
        <v>80</v>
      </c>
      <c r="B81">
        <v>32</v>
      </c>
      <c r="C81">
        <v>27</v>
      </c>
      <c r="D81" s="78">
        <v>45433.333333333336</v>
      </c>
      <c r="E81" s="78">
        <v>45433.375</v>
      </c>
    </row>
    <row r="82" spans="1:5" x14ac:dyDescent="0.25">
      <c r="A82">
        <v>81</v>
      </c>
      <c r="B82">
        <v>47</v>
      </c>
      <c r="C82">
        <v>14</v>
      </c>
      <c r="D82" s="78">
        <v>45432.541666608799</v>
      </c>
      <c r="E82" s="78">
        <v>45432.604166608799</v>
      </c>
    </row>
    <row r="83" spans="1:5" x14ac:dyDescent="0.25">
      <c r="A83">
        <v>82</v>
      </c>
      <c r="B83">
        <v>43</v>
      </c>
      <c r="C83">
        <v>9</v>
      </c>
      <c r="D83" s="78">
        <v>45429.541666666664</v>
      </c>
      <c r="E83" s="78">
        <v>45429.625</v>
      </c>
    </row>
    <row r="84" spans="1:5" x14ac:dyDescent="0.25">
      <c r="A84">
        <v>83</v>
      </c>
      <c r="B84">
        <v>39</v>
      </c>
      <c r="C84">
        <v>7</v>
      </c>
      <c r="D84" s="78">
        <v>45428.541666608799</v>
      </c>
      <c r="E84" s="78">
        <v>45428.604166608799</v>
      </c>
    </row>
    <row r="85" spans="1:5" x14ac:dyDescent="0.25">
      <c r="A85">
        <v>84</v>
      </c>
      <c r="B85">
        <v>35</v>
      </c>
      <c r="C85">
        <v>34</v>
      </c>
      <c r="D85" s="78">
        <v>45428.375</v>
      </c>
      <c r="E85" s="78">
        <v>45428.416666666664</v>
      </c>
    </row>
    <row r="86" spans="1:5" x14ac:dyDescent="0.25">
      <c r="A86">
        <v>85</v>
      </c>
      <c r="B86">
        <v>21</v>
      </c>
      <c r="C86">
        <v>17</v>
      </c>
      <c r="D86" s="78">
        <v>45427.541666666664</v>
      </c>
      <c r="E86" s="78">
        <v>45427.583333333336</v>
      </c>
    </row>
    <row r="87" spans="1:5" x14ac:dyDescent="0.25">
      <c r="A87">
        <v>86</v>
      </c>
      <c r="B87">
        <v>27</v>
      </c>
      <c r="C87">
        <v>1</v>
      </c>
      <c r="D87" s="78">
        <v>45427.375</v>
      </c>
      <c r="E87" s="78">
        <v>45427.458333333336</v>
      </c>
    </row>
    <row r="88" spans="1:5" x14ac:dyDescent="0.25">
      <c r="A88">
        <v>87</v>
      </c>
      <c r="B88">
        <v>30</v>
      </c>
      <c r="C88">
        <v>12</v>
      </c>
      <c r="D88" s="78">
        <v>45426.458333333336</v>
      </c>
      <c r="E88" s="78">
        <v>45426.5</v>
      </c>
    </row>
    <row r="89" spans="1:5" x14ac:dyDescent="0.25">
      <c r="A89">
        <v>88</v>
      </c>
      <c r="B89">
        <v>38</v>
      </c>
      <c r="C89">
        <v>21</v>
      </c>
      <c r="D89" s="78">
        <v>45426.416666666664</v>
      </c>
      <c r="E89" s="78">
        <v>45426.458333333336</v>
      </c>
    </row>
    <row r="90" spans="1:5" x14ac:dyDescent="0.25">
      <c r="A90">
        <v>89</v>
      </c>
      <c r="B90">
        <v>17</v>
      </c>
      <c r="C90">
        <v>26</v>
      </c>
      <c r="D90" s="78">
        <v>45426.416666666664</v>
      </c>
      <c r="E90" s="78">
        <v>45426.458333333336</v>
      </c>
    </row>
    <row r="91" spans="1:5" x14ac:dyDescent="0.25">
      <c r="A91">
        <v>90</v>
      </c>
      <c r="B91">
        <v>35</v>
      </c>
      <c r="C91">
        <v>34</v>
      </c>
      <c r="D91" s="78">
        <v>45425.291666666664</v>
      </c>
      <c r="E91" s="78">
        <v>45425.375</v>
      </c>
    </row>
    <row r="92" spans="1:5" x14ac:dyDescent="0.25">
      <c r="A92">
        <v>91</v>
      </c>
      <c r="B92">
        <v>56</v>
      </c>
      <c r="C92">
        <v>68</v>
      </c>
      <c r="D92" s="78">
        <v>45422.375</v>
      </c>
      <c r="E92" s="78">
        <v>45422.416666666664</v>
      </c>
    </row>
    <row r="93" spans="1:5" x14ac:dyDescent="0.25">
      <c r="A93">
        <v>92</v>
      </c>
      <c r="B93">
        <v>39</v>
      </c>
      <c r="C93">
        <v>7</v>
      </c>
      <c r="D93" s="78">
        <v>45421.541666608799</v>
      </c>
      <c r="E93" s="78">
        <v>45421.604166608799</v>
      </c>
    </row>
    <row r="94" spans="1:5" x14ac:dyDescent="0.25">
      <c r="A94">
        <v>93</v>
      </c>
      <c r="B94">
        <v>26</v>
      </c>
      <c r="C94">
        <v>18</v>
      </c>
      <c r="D94" s="78">
        <v>45421.375</v>
      </c>
      <c r="E94" s="78">
        <v>45421.458333333336</v>
      </c>
    </row>
    <row r="95" spans="1:5" x14ac:dyDescent="0.25">
      <c r="A95">
        <v>94</v>
      </c>
      <c r="B95">
        <v>22</v>
      </c>
      <c r="C95">
        <v>22</v>
      </c>
      <c r="D95" s="78">
        <v>45420.541666666664</v>
      </c>
      <c r="E95" s="78">
        <v>45420.583333333336</v>
      </c>
    </row>
    <row r="96" spans="1:5" x14ac:dyDescent="0.25">
      <c r="A96">
        <v>95</v>
      </c>
      <c r="B96">
        <v>34</v>
      </c>
      <c r="C96">
        <v>15</v>
      </c>
      <c r="D96" s="78">
        <v>45420.458333333336</v>
      </c>
      <c r="E96" s="78">
        <v>45420.5</v>
      </c>
    </row>
    <row r="97" spans="1:5" x14ac:dyDescent="0.25">
      <c r="A97">
        <v>96</v>
      </c>
      <c r="B97">
        <v>27</v>
      </c>
      <c r="C97">
        <v>1</v>
      </c>
      <c r="D97" s="78">
        <v>45420.375</v>
      </c>
      <c r="E97" s="78">
        <v>45420.458333333336</v>
      </c>
    </row>
    <row r="98" spans="1:5" x14ac:dyDescent="0.25">
      <c r="A98">
        <v>97</v>
      </c>
      <c r="B98">
        <v>20</v>
      </c>
      <c r="C98">
        <v>28</v>
      </c>
      <c r="D98" s="78">
        <v>45419.5</v>
      </c>
      <c r="E98" s="78">
        <v>45419.541666666664</v>
      </c>
    </row>
    <row r="99" spans="1:5" x14ac:dyDescent="0.25">
      <c r="A99">
        <v>98</v>
      </c>
      <c r="B99">
        <v>38</v>
      </c>
      <c r="C99">
        <v>21</v>
      </c>
      <c r="D99" s="78">
        <v>45419.416666666664</v>
      </c>
      <c r="E99" s="78">
        <v>45419.458333333336</v>
      </c>
    </row>
    <row r="100" spans="1:5" x14ac:dyDescent="0.25">
      <c r="A100">
        <v>99</v>
      </c>
      <c r="B100">
        <v>25</v>
      </c>
      <c r="C100">
        <v>2</v>
      </c>
      <c r="D100" s="78">
        <v>45419.375</v>
      </c>
      <c r="E100" s="78">
        <v>45419.416666666664</v>
      </c>
    </row>
    <row r="101" spans="1:5" x14ac:dyDescent="0.25">
      <c r="A101">
        <v>100</v>
      </c>
      <c r="B101">
        <v>33</v>
      </c>
      <c r="C101">
        <v>29</v>
      </c>
      <c r="D101" s="78">
        <v>45415.625</v>
      </c>
      <c r="E101" s="78">
        <v>45415.666666666664</v>
      </c>
    </row>
    <row r="102" spans="1:5" x14ac:dyDescent="0.25">
      <c r="A102">
        <v>101</v>
      </c>
      <c r="B102">
        <v>31</v>
      </c>
      <c r="C102">
        <v>13</v>
      </c>
      <c r="D102" s="78">
        <v>45408.333333333336</v>
      </c>
      <c r="E102" s="78">
        <v>45408.375</v>
      </c>
    </row>
    <row r="103" spans="1:5" x14ac:dyDescent="0.25">
      <c r="A103">
        <v>102</v>
      </c>
      <c r="B103">
        <v>39</v>
      </c>
      <c r="C103">
        <v>7</v>
      </c>
      <c r="D103" s="78">
        <v>45407.541666666664</v>
      </c>
      <c r="E103" s="78">
        <v>45407.604166666664</v>
      </c>
    </row>
    <row r="104" spans="1:5" x14ac:dyDescent="0.25">
      <c r="A104">
        <v>103</v>
      </c>
      <c r="B104">
        <v>26</v>
      </c>
      <c r="C104">
        <v>18</v>
      </c>
      <c r="D104" s="78">
        <v>45407.375</v>
      </c>
      <c r="E104" s="78">
        <v>45407.458333333336</v>
      </c>
    </row>
    <row r="105" spans="1:5" x14ac:dyDescent="0.25">
      <c r="A105">
        <v>104</v>
      </c>
      <c r="B105">
        <v>34</v>
      </c>
      <c r="C105">
        <v>15</v>
      </c>
      <c r="D105" s="78">
        <v>45406.458333333336</v>
      </c>
      <c r="E105" s="78">
        <v>45406.5</v>
      </c>
    </row>
    <row r="106" spans="1:5" x14ac:dyDescent="0.25">
      <c r="A106">
        <v>105</v>
      </c>
      <c r="B106">
        <v>27</v>
      </c>
      <c r="C106">
        <v>1</v>
      </c>
      <c r="D106" s="78">
        <v>45406.375</v>
      </c>
      <c r="E106" s="78">
        <v>45406.458333333336</v>
      </c>
    </row>
    <row r="107" spans="1:5" x14ac:dyDescent="0.25">
      <c r="A107">
        <v>106</v>
      </c>
      <c r="B107">
        <v>18</v>
      </c>
      <c r="C107">
        <v>3</v>
      </c>
      <c r="D107" s="78">
        <v>45406.333333333336</v>
      </c>
      <c r="E107" s="78">
        <v>45406.375</v>
      </c>
    </row>
    <row r="108" spans="1:5" x14ac:dyDescent="0.25">
      <c r="A108">
        <v>107</v>
      </c>
      <c r="B108">
        <v>47</v>
      </c>
      <c r="C108">
        <v>14</v>
      </c>
      <c r="D108" s="78">
        <v>45404.541666666664</v>
      </c>
      <c r="E108" s="78">
        <v>45404.604166666664</v>
      </c>
    </row>
    <row r="109" spans="1:5" x14ac:dyDescent="0.25">
      <c r="A109">
        <v>108</v>
      </c>
      <c r="B109">
        <v>39</v>
      </c>
      <c r="C109">
        <v>7</v>
      </c>
      <c r="D109" s="78">
        <v>45400.541666666664</v>
      </c>
      <c r="E109" s="78">
        <v>45400.604166666664</v>
      </c>
    </row>
    <row r="110" spans="1:5" x14ac:dyDescent="0.25">
      <c r="A110">
        <v>109</v>
      </c>
      <c r="B110">
        <v>34</v>
      </c>
      <c r="C110">
        <v>15</v>
      </c>
      <c r="D110" s="78">
        <v>45399.458333333336</v>
      </c>
      <c r="E110" s="78">
        <v>45399.5</v>
      </c>
    </row>
    <row r="111" spans="1:5" x14ac:dyDescent="0.25">
      <c r="A111">
        <v>110</v>
      </c>
      <c r="B111">
        <v>27</v>
      </c>
      <c r="C111">
        <v>1</v>
      </c>
      <c r="D111" s="78">
        <v>45399.375</v>
      </c>
      <c r="E111" s="78">
        <v>45399.458333333336</v>
      </c>
    </row>
    <row r="112" spans="1:5" x14ac:dyDescent="0.25">
      <c r="A112">
        <v>111</v>
      </c>
      <c r="B112">
        <v>47</v>
      </c>
      <c r="C112">
        <v>14</v>
      </c>
      <c r="D112" s="78">
        <v>45397.541666666664</v>
      </c>
      <c r="E112" s="78">
        <v>45397.604166666664</v>
      </c>
    </row>
    <row r="113" spans="1:5" x14ac:dyDescent="0.25">
      <c r="A113">
        <v>112</v>
      </c>
      <c r="B113">
        <v>37</v>
      </c>
      <c r="C113">
        <v>20</v>
      </c>
      <c r="D113" s="78">
        <v>45393.583333333336</v>
      </c>
      <c r="E113" s="78">
        <v>45393.625</v>
      </c>
    </row>
    <row r="114" spans="1:5" x14ac:dyDescent="0.25">
      <c r="A114">
        <v>113</v>
      </c>
      <c r="B114">
        <v>34</v>
      </c>
      <c r="C114">
        <v>15</v>
      </c>
      <c r="D114" s="78">
        <v>45392.458333333336</v>
      </c>
      <c r="E114" s="78">
        <v>45392.5</v>
      </c>
    </row>
    <row r="115" spans="1:5" x14ac:dyDescent="0.25">
      <c r="A115">
        <v>114</v>
      </c>
      <c r="B115">
        <v>27</v>
      </c>
      <c r="C115">
        <v>1</v>
      </c>
      <c r="D115" s="78">
        <v>45392.375</v>
      </c>
      <c r="E115" s="78">
        <v>45392.458333333336</v>
      </c>
    </row>
    <row r="116" spans="1:5" x14ac:dyDescent="0.25">
      <c r="A116">
        <v>115</v>
      </c>
      <c r="B116">
        <v>23</v>
      </c>
      <c r="C116">
        <v>19</v>
      </c>
      <c r="D116" s="78">
        <v>45390.708333333336</v>
      </c>
      <c r="E116" s="78">
        <v>45390.75</v>
      </c>
    </row>
    <row r="117" spans="1:5" x14ac:dyDescent="0.25">
      <c r="A117">
        <v>116</v>
      </c>
      <c r="B117">
        <v>18</v>
      </c>
      <c r="C117">
        <v>3</v>
      </c>
      <c r="D117" s="78">
        <v>45390.333333333336</v>
      </c>
      <c r="E117" s="78">
        <v>45390.416666666664</v>
      </c>
    </row>
    <row r="118" spans="1:5" x14ac:dyDescent="0.25">
      <c r="A118">
        <v>117</v>
      </c>
      <c r="B118">
        <v>31</v>
      </c>
      <c r="C118">
        <v>13</v>
      </c>
      <c r="D118" s="78">
        <v>45390.333333333336</v>
      </c>
      <c r="E118" s="78">
        <v>45390.375</v>
      </c>
    </row>
    <row r="119" spans="1:5" x14ac:dyDescent="0.25">
      <c r="A119">
        <v>118</v>
      </c>
      <c r="B119">
        <v>37</v>
      </c>
      <c r="C119">
        <v>20</v>
      </c>
      <c r="D119" s="78">
        <v>45387.708333333336</v>
      </c>
      <c r="E119" s="78">
        <v>45387.75</v>
      </c>
    </row>
    <row r="120" spans="1:5" x14ac:dyDescent="0.25">
      <c r="A120">
        <v>119</v>
      </c>
      <c r="B120">
        <v>27</v>
      </c>
      <c r="C120">
        <v>1</v>
      </c>
      <c r="D120" s="78">
        <v>45385.375</v>
      </c>
      <c r="E120" s="78">
        <v>45385.458333333336</v>
      </c>
    </row>
    <row r="121" spans="1:5" x14ac:dyDescent="0.25">
      <c r="A121">
        <v>120</v>
      </c>
      <c r="B121">
        <v>23</v>
      </c>
      <c r="C121">
        <v>19</v>
      </c>
      <c r="D121" s="78">
        <v>45384.625</v>
      </c>
      <c r="E121" s="78">
        <v>45384.708333333336</v>
      </c>
    </row>
    <row r="122" spans="1:5" x14ac:dyDescent="0.25">
      <c r="A122">
        <v>121</v>
      </c>
      <c r="B122">
        <v>37</v>
      </c>
      <c r="C122">
        <v>20</v>
      </c>
      <c r="D122" s="78">
        <v>45380.583333333336</v>
      </c>
      <c r="E122" s="78">
        <v>45380.625</v>
      </c>
    </row>
    <row r="123" spans="1:5" x14ac:dyDescent="0.25">
      <c r="A123">
        <v>122</v>
      </c>
      <c r="B123">
        <v>23</v>
      </c>
      <c r="C123">
        <v>19</v>
      </c>
      <c r="D123" s="78">
        <v>45379.333333333336</v>
      </c>
      <c r="E123" s="78">
        <v>45379.375</v>
      </c>
    </row>
    <row r="124" spans="1:5" x14ac:dyDescent="0.25">
      <c r="A124">
        <v>123</v>
      </c>
      <c r="B124">
        <v>27</v>
      </c>
      <c r="C124">
        <v>1</v>
      </c>
      <c r="D124" s="78">
        <v>45378.375</v>
      </c>
      <c r="E124" s="78">
        <v>45378.458333333336</v>
      </c>
    </row>
    <row r="125" spans="1:5" x14ac:dyDescent="0.25">
      <c r="A125">
        <v>124</v>
      </c>
      <c r="B125">
        <v>37</v>
      </c>
      <c r="C125">
        <v>20</v>
      </c>
      <c r="D125" s="78">
        <v>45376.333333333336</v>
      </c>
      <c r="E125" s="78">
        <v>45376.375</v>
      </c>
    </row>
    <row r="126" spans="1:5" x14ac:dyDescent="0.25">
      <c r="A126" s="79">
        <v>125</v>
      </c>
      <c r="B126">
        <v>23</v>
      </c>
      <c r="C126">
        <v>19</v>
      </c>
      <c r="D126" s="78">
        <v>45373.458333333336</v>
      </c>
      <c r="E126" s="78">
        <v>45373.5</v>
      </c>
    </row>
    <row r="127" spans="1:5" x14ac:dyDescent="0.25">
      <c r="A127">
        <v>126</v>
      </c>
      <c r="B127">
        <v>31</v>
      </c>
      <c r="C127">
        <v>13</v>
      </c>
      <c r="D127" s="78">
        <v>45372.333333333336</v>
      </c>
      <c r="E127" s="78">
        <v>45372.375</v>
      </c>
    </row>
    <row r="128" spans="1:5" x14ac:dyDescent="0.25">
      <c r="A128">
        <v>127</v>
      </c>
      <c r="B128">
        <v>27</v>
      </c>
      <c r="C128">
        <v>1</v>
      </c>
      <c r="D128" s="78">
        <v>45371.375</v>
      </c>
      <c r="E128" s="78">
        <v>45371.458333333336</v>
      </c>
    </row>
    <row r="129" spans="1:5" x14ac:dyDescent="0.25">
      <c r="A129">
        <v>128</v>
      </c>
      <c r="B129">
        <v>31</v>
      </c>
      <c r="C129">
        <v>13</v>
      </c>
      <c r="D129" s="78">
        <v>45355.333333333336</v>
      </c>
      <c r="E129" s="78">
        <v>45355.375</v>
      </c>
    </row>
    <row r="130" spans="1:5" x14ac:dyDescent="0.25">
      <c r="A130">
        <v>129</v>
      </c>
      <c r="B130">
        <v>48</v>
      </c>
      <c r="C130">
        <v>36</v>
      </c>
      <c r="D130" s="78">
        <v>45394.333333333336</v>
      </c>
      <c r="E130" s="78">
        <v>45394.375</v>
      </c>
    </row>
    <row r="131" spans="1:5" x14ac:dyDescent="0.25">
      <c r="A131">
        <v>130</v>
      </c>
      <c r="B131">
        <v>48</v>
      </c>
      <c r="C131">
        <v>36</v>
      </c>
      <c r="D131" s="78">
        <v>45474.583333333336</v>
      </c>
      <c r="E131" s="78">
        <v>45474.625</v>
      </c>
    </row>
    <row r="132" spans="1:5" x14ac:dyDescent="0.25">
      <c r="A132">
        <v>131</v>
      </c>
      <c r="B132">
        <v>48</v>
      </c>
      <c r="C132">
        <v>36</v>
      </c>
      <c r="D132" s="78">
        <v>45412.416666666664</v>
      </c>
      <c r="E132" s="78">
        <v>45412.458333333336</v>
      </c>
    </row>
    <row r="133" spans="1:5" x14ac:dyDescent="0.25">
      <c r="A133">
        <v>132</v>
      </c>
      <c r="B133">
        <v>48</v>
      </c>
      <c r="C133">
        <v>36</v>
      </c>
      <c r="D133" s="78">
        <v>45426.458333333336</v>
      </c>
      <c r="E133" s="78">
        <v>45426.5</v>
      </c>
    </row>
    <row r="134" spans="1:5" x14ac:dyDescent="0.25">
      <c r="A134">
        <v>133</v>
      </c>
      <c r="B134">
        <v>48</v>
      </c>
      <c r="C134">
        <v>36</v>
      </c>
      <c r="D134" s="78">
        <v>45442.416666666664</v>
      </c>
      <c r="E134" s="78">
        <v>45442.458333333336</v>
      </c>
    </row>
    <row r="135" spans="1:5" x14ac:dyDescent="0.25">
      <c r="A135">
        <v>134</v>
      </c>
      <c r="B135">
        <v>36</v>
      </c>
      <c r="C135">
        <v>38</v>
      </c>
      <c r="D135" s="78">
        <v>45405.416666666664</v>
      </c>
      <c r="E135" s="78">
        <v>45405.458333333336</v>
      </c>
    </row>
    <row r="136" spans="1:5" x14ac:dyDescent="0.25">
      <c r="A136">
        <v>135</v>
      </c>
      <c r="B136">
        <v>36</v>
      </c>
      <c r="C136">
        <v>38</v>
      </c>
      <c r="D136" s="78">
        <v>45443.416666666664</v>
      </c>
      <c r="E136" s="78">
        <v>45443.458333333336</v>
      </c>
    </row>
    <row r="137" spans="1:5" x14ac:dyDescent="0.25">
      <c r="A137">
        <v>136</v>
      </c>
      <c r="B137">
        <v>36</v>
      </c>
      <c r="C137">
        <v>38</v>
      </c>
      <c r="D137" s="78">
        <v>45454.333333333336</v>
      </c>
      <c r="E137" s="78">
        <v>45454.375</v>
      </c>
    </row>
    <row r="138" spans="1:5" x14ac:dyDescent="0.25">
      <c r="A138">
        <v>137</v>
      </c>
      <c r="B138">
        <v>36</v>
      </c>
      <c r="C138">
        <v>38</v>
      </c>
      <c r="D138" s="78">
        <v>45462.625</v>
      </c>
      <c r="E138" s="78">
        <v>45462.666666666664</v>
      </c>
    </row>
    <row r="139" spans="1:5" x14ac:dyDescent="0.25">
      <c r="A139">
        <v>138</v>
      </c>
      <c r="B139">
        <v>36</v>
      </c>
      <c r="C139">
        <v>38</v>
      </c>
      <c r="D139" s="78">
        <v>45489.625</v>
      </c>
      <c r="E139" s="78">
        <v>45492.666666666664</v>
      </c>
    </row>
    <row r="140" spans="1:5" x14ac:dyDescent="0.25">
      <c r="A140">
        <v>139</v>
      </c>
      <c r="B140">
        <v>18</v>
      </c>
      <c r="C140">
        <v>40</v>
      </c>
      <c r="D140" s="78">
        <v>45426.458333333336</v>
      </c>
      <c r="E140" s="78">
        <v>45426.5</v>
      </c>
    </row>
    <row r="141" spans="1:5" x14ac:dyDescent="0.25">
      <c r="A141">
        <v>140</v>
      </c>
      <c r="B141">
        <v>31</v>
      </c>
      <c r="C141">
        <v>41</v>
      </c>
      <c r="D141" s="78">
        <v>45377.625</v>
      </c>
      <c r="E141" s="78">
        <v>45377.666666666664</v>
      </c>
    </row>
    <row r="142" spans="1:5" x14ac:dyDescent="0.25">
      <c r="A142">
        <v>141</v>
      </c>
      <c r="B142">
        <v>18</v>
      </c>
      <c r="C142">
        <v>40</v>
      </c>
      <c r="D142" s="78">
        <v>45394.333333333336</v>
      </c>
      <c r="E142" s="78">
        <v>45394.375</v>
      </c>
    </row>
    <row r="143" spans="1:5" x14ac:dyDescent="0.25">
      <c r="A143">
        <v>142</v>
      </c>
      <c r="B143">
        <v>31</v>
      </c>
      <c r="C143">
        <v>41</v>
      </c>
      <c r="D143" s="78">
        <v>45372.333333333336</v>
      </c>
      <c r="E143" s="78">
        <v>45372.375</v>
      </c>
    </row>
    <row r="144" spans="1:5" x14ac:dyDescent="0.25">
      <c r="A144">
        <v>143</v>
      </c>
      <c r="B144">
        <v>18</v>
      </c>
      <c r="C144">
        <v>40</v>
      </c>
      <c r="D144" s="78">
        <v>45474.333333333336</v>
      </c>
      <c r="E144" s="78">
        <v>45474.375</v>
      </c>
    </row>
    <row r="145" spans="1:5" x14ac:dyDescent="0.25">
      <c r="A145">
        <v>144</v>
      </c>
      <c r="B145">
        <v>31</v>
      </c>
      <c r="C145">
        <v>41</v>
      </c>
      <c r="D145" s="78">
        <v>45461.625</v>
      </c>
      <c r="E145" s="78">
        <v>45461.666666666664</v>
      </c>
    </row>
    <row r="146" spans="1:5" x14ac:dyDescent="0.25">
      <c r="A146">
        <v>145</v>
      </c>
      <c r="B146">
        <v>45</v>
      </c>
      <c r="C146">
        <v>44</v>
      </c>
      <c r="D146" s="78">
        <v>45398.375</v>
      </c>
      <c r="E146" s="78">
        <v>45398.416666666664</v>
      </c>
    </row>
    <row r="147" spans="1:5" x14ac:dyDescent="0.25">
      <c r="A147">
        <v>146</v>
      </c>
      <c r="B147">
        <v>56</v>
      </c>
      <c r="C147">
        <v>48</v>
      </c>
      <c r="D147" s="78">
        <v>45411.333333333336</v>
      </c>
      <c r="E147" s="78">
        <v>45411.375</v>
      </c>
    </row>
    <row r="148" spans="1:5" x14ac:dyDescent="0.25">
      <c r="A148">
        <v>147</v>
      </c>
      <c r="B148">
        <v>56</v>
      </c>
      <c r="C148">
        <v>48</v>
      </c>
      <c r="D148" s="78">
        <v>45398.375</v>
      </c>
      <c r="E148" s="78">
        <v>45398.416666666664</v>
      </c>
    </row>
    <row r="149" spans="1:5" x14ac:dyDescent="0.25">
      <c r="A149">
        <v>148</v>
      </c>
      <c r="B149">
        <v>51</v>
      </c>
      <c r="C149">
        <v>47</v>
      </c>
      <c r="D149" s="78">
        <v>45490.333333333336</v>
      </c>
      <c r="E149" s="78">
        <v>45490.375</v>
      </c>
    </row>
    <row r="150" spans="1:5" x14ac:dyDescent="0.25">
      <c r="A150">
        <v>149</v>
      </c>
      <c r="B150">
        <v>56</v>
      </c>
      <c r="C150">
        <v>48</v>
      </c>
      <c r="D150" s="78">
        <v>45498.625</v>
      </c>
      <c r="E150" s="78">
        <v>45498.666666666664</v>
      </c>
    </row>
    <row r="151" spans="1:5" x14ac:dyDescent="0.25">
      <c r="A151">
        <v>150</v>
      </c>
      <c r="B151">
        <v>22</v>
      </c>
      <c r="C151">
        <v>6</v>
      </c>
      <c r="D151" s="78">
        <v>45436.666666666664</v>
      </c>
      <c r="E151" s="78">
        <v>45436.708333333336</v>
      </c>
    </row>
    <row r="152" spans="1:5" x14ac:dyDescent="0.25">
      <c r="A152">
        <v>151</v>
      </c>
      <c r="B152">
        <v>33</v>
      </c>
      <c r="C152">
        <v>29</v>
      </c>
      <c r="D152" s="78">
        <v>45411.333333333336</v>
      </c>
      <c r="E152" s="78">
        <v>45411.375</v>
      </c>
    </row>
    <row r="153" spans="1:5" x14ac:dyDescent="0.25">
      <c r="A153">
        <v>152</v>
      </c>
      <c r="B153">
        <v>40</v>
      </c>
      <c r="C153">
        <v>30</v>
      </c>
      <c r="D153" s="78">
        <v>45443.375</v>
      </c>
      <c r="E153" s="78">
        <v>45443.416666666664</v>
      </c>
    </row>
    <row r="154" spans="1:5" x14ac:dyDescent="0.25">
      <c r="A154">
        <v>153</v>
      </c>
      <c r="B154">
        <v>29</v>
      </c>
      <c r="C154">
        <v>31</v>
      </c>
      <c r="D154" s="78">
        <v>45412.5</v>
      </c>
      <c r="E154" s="78">
        <v>45412.541666666664</v>
      </c>
    </row>
    <row r="155" spans="1:5" x14ac:dyDescent="0.25">
      <c r="A155">
        <v>154</v>
      </c>
      <c r="B155">
        <v>46</v>
      </c>
      <c r="C155">
        <v>32</v>
      </c>
      <c r="D155" s="78">
        <v>45443.416666666664</v>
      </c>
      <c r="E155" s="78">
        <v>45443.458333333336</v>
      </c>
    </row>
    <row r="156" spans="1:5" x14ac:dyDescent="0.25">
      <c r="A156">
        <v>155</v>
      </c>
      <c r="B156">
        <v>28</v>
      </c>
      <c r="C156">
        <v>33</v>
      </c>
      <c r="D156" s="78">
        <v>45415.541666666664</v>
      </c>
      <c r="E156" s="78">
        <v>45415.583333333336</v>
      </c>
    </row>
    <row r="157" spans="1:5" x14ac:dyDescent="0.25">
      <c r="A157" s="80">
        <v>156</v>
      </c>
      <c r="B157">
        <v>35</v>
      </c>
      <c r="C157">
        <v>34</v>
      </c>
      <c r="D157" s="78">
        <v>45429.416666666664</v>
      </c>
      <c r="E157" s="78">
        <v>45429.458333333336</v>
      </c>
    </row>
    <row r="158" spans="1:5" x14ac:dyDescent="0.25">
      <c r="A158">
        <v>157</v>
      </c>
      <c r="B158">
        <v>49</v>
      </c>
      <c r="C158">
        <v>35</v>
      </c>
      <c r="D158" s="78">
        <v>45411.416666666664</v>
      </c>
      <c r="E158" s="78">
        <v>45411.458333333336</v>
      </c>
    </row>
    <row r="159" spans="1:5" x14ac:dyDescent="0.25">
      <c r="A159">
        <v>158</v>
      </c>
      <c r="B159">
        <v>20</v>
      </c>
      <c r="C159">
        <v>28</v>
      </c>
      <c r="D159" s="78">
        <v>45425.375</v>
      </c>
      <c r="E159" s="78">
        <v>45425.416666666664</v>
      </c>
    </row>
    <row r="160" spans="1:5" x14ac:dyDescent="0.25">
      <c r="A160">
        <v>159</v>
      </c>
      <c r="B160">
        <v>33</v>
      </c>
      <c r="C160">
        <v>29</v>
      </c>
      <c r="D160" s="78">
        <v>45432.5</v>
      </c>
      <c r="E160" s="78">
        <v>45432.583333333336</v>
      </c>
    </row>
    <row r="161" spans="1:5" x14ac:dyDescent="0.25">
      <c r="A161">
        <v>160</v>
      </c>
      <c r="B161">
        <v>40</v>
      </c>
      <c r="C161">
        <v>30</v>
      </c>
      <c r="D161" s="78">
        <v>45415.375</v>
      </c>
      <c r="E161" s="78">
        <v>45415.416666666664</v>
      </c>
    </row>
    <row r="162" spans="1:5" x14ac:dyDescent="0.25">
      <c r="A162">
        <v>161</v>
      </c>
      <c r="B162">
        <v>29</v>
      </c>
      <c r="C162">
        <v>31</v>
      </c>
      <c r="D162" s="78">
        <v>45439.333333333336</v>
      </c>
      <c r="E162" s="78">
        <v>45439.375</v>
      </c>
    </row>
    <row r="163" spans="1:5" x14ac:dyDescent="0.25">
      <c r="A163">
        <v>162</v>
      </c>
      <c r="B163">
        <v>46</v>
      </c>
      <c r="C163">
        <v>32</v>
      </c>
      <c r="D163" s="78">
        <v>45425.541666666664</v>
      </c>
      <c r="E163" s="78">
        <v>45425.583333333336</v>
      </c>
    </row>
    <row r="164" spans="1:5" x14ac:dyDescent="0.25">
      <c r="A164">
        <v>163</v>
      </c>
      <c r="B164">
        <v>33</v>
      </c>
      <c r="C164">
        <v>29</v>
      </c>
      <c r="D164" s="78">
        <v>45427.708333333336</v>
      </c>
      <c r="E164" s="78">
        <v>45427.75</v>
      </c>
    </row>
    <row r="165" spans="1:5" x14ac:dyDescent="0.25">
      <c r="A165">
        <v>164</v>
      </c>
      <c r="B165">
        <v>40</v>
      </c>
      <c r="C165">
        <v>30</v>
      </c>
      <c r="D165" s="78">
        <v>45429.333333333336</v>
      </c>
      <c r="E165" s="78">
        <v>45429.416666666664</v>
      </c>
    </row>
    <row r="166" spans="1:5" x14ac:dyDescent="0.25">
      <c r="A166">
        <v>165</v>
      </c>
      <c r="B166">
        <v>29</v>
      </c>
      <c r="C166">
        <v>31</v>
      </c>
      <c r="D166" s="78">
        <v>45372.333333333336</v>
      </c>
      <c r="E166" s="78">
        <v>45372.375</v>
      </c>
    </row>
    <row r="167" spans="1:5" x14ac:dyDescent="0.25">
      <c r="A167">
        <v>166</v>
      </c>
      <c r="B167">
        <v>46</v>
      </c>
      <c r="C167">
        <v>32</v>
      </c>
      <c r="D167" s="78">
        <v>45373.333333333336</v>
      </c>
      <c r="E167" s="78">
        <v>45373.375</v>
      </c>
    </row>
    <row r="168" spans="1:5" x14ac:dyDescent="0.25">
      <c r="A168">
        <v>167</v>
      </c>
      <c r="B168">
        <v>28</v>
      </c>
      <c r="C168">
        <v>33</v>
      </c>
      <c r="D168" s="78">
        <v>45393.625</v>
      </c>
      <c r="E168" s="78">
        <v>45393.666666666664</v>
      </c>
    </row>
    <row r="169" spans="1:5" x14ac:dyDescent="0.25">
      <c r="A169">
        <v>168</v>
      </c>
      <c r="B169">
        <v>35</v>
      </c>
      <c r="C169">
        <v>34</v>
      </c>
      <c r="D169" s="78">
        <v>45432.625</v>
      </c>
      <c r="E169" s="78">
        <v>45432.666666666664</v>
      </c>
    </row>
    <row r="170" spans="1:5" x14ac:dyDescent="0.25">
      <c r="A170">
        <v>169</v>
      </c>
      <c r="B170">
        <v>49</v>
      </c>
      <c r="C170">
        <v>35</v>
      </c>
      <c r="D170" s="78">
        <v>45376.333333333336</v>
      </c>
      <c r="E170" s="78">
        <v>45376.375</v>
      </c>
    </row>
    <row r="171" spans="1:5" x14ac:dyDescent="0.25">
      <c r="A171">
        <v>170</v>
      </c>
      <c r="B171">
        <v>20</v>
      </c>
      <c r="C171">
        <v>28</v>
      </c>
      <c r="D171" s="78">
        <v>45377.458333333336</v>
      </c>
      <c r="E171" s="78">
        <v>45377.541666666664</v>
      </c>
    </row>
    <row r="172" spans="1:5" x14ac:dyDescent="0.25">
      <c r="A172">
        <v>171</v>
      </c>
      <c r="B172">
        <v>33</v>
      </c>
      <c r="C172">
        <v>29</v>
      </c>
      <c r="D172" s="78">
        <v>45378.333333333336</v>
      </c>
      <c r="E172" s="78">
        <v>45378.375</v>
      </c>
    </row>
    <row r="173" spans="1:5" x14ac:dyDescent="0.25">
      <c r="A173">
        <v>172</v>
      </c>
      <c r="B173">
        <v>40</v>
      </c>
      <c r="C173">
        <v>30</v>
      </c>
      <c r="D173" s="78">
        <v>45407.333333333336</v>
      </c>
      <c r="E173" s="78">
        <v>45407.375</v>
      </c>
    </row>
    <row r="174" spans="1:5" x14ac:dyDescent="0.25">
      <c r="A174">
        <v>173</v>
      </c>
      <c r="B174">
        <v>29</v>
      </c>
      <c r="C174">
        <v>31</v>
      </c>
      <c r="D174" s="78">
        <v>45380.625</v>
      </c>
      <c r="E174" s="78">
        <v>45380.666666666664</v>
      </c>
    </row>
    <row r="175" spans="1:5" x14ac:dyDescent="0.25">
      <c r="A175">
        <v>174</v>
      </c>
      <c r="B175">
        <v>35</v>
      </c>
      <c r="C175">
        <v>34</v>
      </c>
      <c r="D175" s="78">
        <v>45439.375</v>
      </c>
      <c r="E175" s="78">
        <v>45439.416666666664</v>
      </c>
    </row>
    <row r="176" spans="1:5" x14ac:dyDescent="0.25">
      <c r="A176">
        <v>175</v>
      </c>
      <c r="B176">
        <v>33</v>
      </c>
      <c r="C176">
        <v>29</v>
      </c>
      <c r="D176" s="78">
        <v>45426.541666666664</v>
      </c>
      <c r="E176" s="78">
        <v>45426.583333333336</v>
      </c>
    </row>
    <row r="177" spans="1:5" x14ac:dyDescent="0.25">
      <c r="A177">
        <v>176</v>
      </c>
      <c r="B177">
        <v>40</v>
      </c>
      <c r="C177">
        <v>30</v>
      </c>
      <c r="D177" s="78">
        <v>45412.5</v>
      </c>
      <c r="E177" s="78">
        <v>45412.5625</v>
      </c>
    </row>
    <row r="178" spans="1:5" x14ac:dyDescent="0.25">
      <c r="A178" s="81">
        <v>177</v>
      </c>
      <c r="B178">
        <v>29</v>
      </c>
      <c r="C178">
        <v>31</v>
      </c>
      <c r="D178" s="78">
        <v>45426.541666666664</v>
      </c>
      <c r="E178" s="78">
        <v>45426.583333333336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tip_dogodka</vt:lpstr>
      <vt:lpstr>ar_namen</vt:lpstr>
      <vt:lpstr>prostor</vt:lpstr>
      <vt:lpstr>profesor</vt:lpstr>
      <vt:lpstr>zagovori</vt:lpstr>
      <vt:lpstr>mi2hh</vt:lpstr>
      <vt:lpstr>ar_sprogram</vt:lpstr>
      <vt:lpstr>ar_predmet</vt:lpstr>
      <vt:lpstr>ar_predmet_program_novi</vt:lpstr>
      <vt:lpstr>ar_predmet_program_stari</vt:lpstr>
      <vt:lpstr>ar_prof_pred</vt:lpstr>
      <vt:lpstr>ar_skupina</vt:lpstr>
      <vt:lpstr>predavanja</vt:lpstr>
      <vt:lpstr>ar_student</vt:lpstr>
      <vt:lpstr>ar_skup_stud</vt:lpstr>
      <vt:lpstr>ar_gov_ure</vt:lpstr>
      <vt:lpstr>ar_gu_termin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Robert Leskovar</dc:creator>
  <dc:description/>
  <cp:lastModifiedBy>Robert Leskovar</cp:lastModifiedBy>
  <cp:revision>23</cp:revision>
  <cp:lastPrinted>2024-05-08T12:51:41Z</cp:lastPrinted>
  <dcterms:created xsi:type="dcterms:W3CDTF">2024-04-03T23:29:23Z</dcterms:created>
  <dcterms:modified xsi:type="dcterms:W3CDTF">2024-05-10T08:01:58Z</dcterms:modified>
  <dc:language>en-US</dc:language>
</cp:coreProperties>
</file>